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2" sheetId="12" r:id="rId1"/>
  </sheets>
  <definedNames>
    <definedName name="_xlnm._FilterDatabase" localSheetId="0" hidden="1">'Приложение 2'!$A$17:$AY$2604</definedName>
    <definedName name="_xlnm.Print_Titles" localSheetId="0">'Приложение 2'!$16:$17</definedName>
    <definedName name="_xlnm.Print_Area" localSheetId="0">'Приложение 2'!$A$1:$AY$2604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N1112" i="12" l="1"/>
  <c r="AN1111" i="12" s="1"/>
  <c r="AO1111" i="12" s="1"/>
  <c r="AU1110" i="12"/>
  <c r="AU1111" i="12"/>
  <c r="AU1112" i="12"/>
  <c r="AU1113" i="12"/>
  <c r="AR1110" i="12"/>
  <c r="AR1111" i="12"/>
  <c r="AR1112" i="12"/>
  <c r="AR1113" i="12"/>
  <c r="AO1113" i="12"/>
  <c r="AN2574" i="12"/>
  <c r="AT2601" i="12"/>
  <c r="AT2600" i="12" s="1"/>
  <c r="AT2598" i="12"/>
  <c r="AT2597" i="12" s="1"/>
  <c r="AT2595" i="12"/>
  <c r="AT2594" i="12" s="1"/>
  <c r="AT2589" i="12"/>
  <c r="AT2588" i="12" s="1"/>
  <c r="AT2578" i="12"/>
  <c r="AT2577" i="12" s="1"/>
  <c r="AT2573" i="12"/>
  <c r="AT2572" i="12" s="1"/>
  <c r="AT2571" i="12" s="1"/>
  <c r="AT2570" i="12" s="1"/>
  <c r="AT2568" i="12"/>
  <c r="AT2567" i="12" s="1"/>
  <c r="AT2566" i="12" s="1"/>
  <c r="AT2565" i="12" s="1"/>
  <c r="AT2563" i="12"/>
  <c r="AT2562" i="12" s="1"/>
  <c r="AT2561" i="12" s="1"/>
  <c r="AT2560" i="12" s="1"/>
  <c r="AT2557" i="12"/>
  <c r="AT2556" i="12" s="1"/>
  <c r="AT2554" i="12"/>
  <c r="AT2553" i="12" s="1"/>
  <c r="AT2551" i="12"/>
  <c r="AT2550" i="12" s="1"/>
  <c r="AT2547" i="12"/>
  <c r="AT2546" i="12" s="1"/>
  <c r="AT2545" i="12" s="1"/>
  <c r="AT2540" i="12"/>
  <c r="AT2539" i="12" s="1"/>
  <c r="AT2528" i="12"/>
  <c r="AT2527" i="12" s="1"/>
  <c r="AT2517" i="12"/>
  <c r="AT2516" i="12" s="1"/>
  <c r="AT2504" i="12"/>
  <c r="AT2503" i="12" s="1"/>
  <c r="AT2502" i="12" s="1"/>
  <c r="AT2499" i="12"/>
  <c r="AT2498" i="12" s="1"/>
  <c r="AT2496" i="12"/>
  <c r="AT2495" i="12" s="1"/>
  <c r="AT2493" i="12"/>
  <c r="AT2492" i="12" s="1"/>
  <c r="AT2489" i="12"/>
  <c r="AT2488" i="12" s="1"/>
  <c r="AT2487" i="12" s="1"/>
  <c r="AT2484" i="12"/>
  <c r="AT2483" i="12" s="1"/>
  <c r="AT2482" i="12" s="1"/>
  <c r="AT2481" i="12" s="1"/>
  <c r="AT2478" i="12"/>
  <c r="AT2477" i="12" s="1"/>
  <c r="AT2475" i="12"/>
  <c r="AT2474" i="12" s="1"/>
  <c r="AT2471" i="12"/>
  <c r="AT2470" i="12" s="1"/>
  <c r="AT2469" i="12" s="1"/>
  <c r="AT2466" i="12"/>
  <c r="AT2465" i="12" s="1"/>
  <c r="AT2464" i="12" s="1"/>
  <c r="AT2463" i="12" s="1"/>
  <c r="AT2460" i="12"/>
  <c r="AT2459" i="12" s="1"/>
  <c r="AT2457" i="12"/>
  <c r="AT2456" i="12" s="1"/>
  <c r="AT2454" i="12"/>
  <c r="AT2453" i="12" s="1"/>
  <c r="AT2450" i="12"/>
  <c r="AT2449" i="12" s="1"/>
  <c r="AT2448" i="12" s="1"/>
  <c r="AT2445" i="12"/>
  <c r="AT2444" i="12" s="1"/>
  <c r="AT2443" i="12" s="1"/>
  <c r="AT2442" i="12" s="1"/>
  <c r="AT2439" i="12"/>
  <c r="AT2438" i="12" s="1"/>
  <c r="AT2436" i="12"/>
  <c r="AT2435" i="12" s="1"/>
  <c r="AT2432" i="12"/>
  <c r="AT2431" i="12" s="1"/>
  <c r="AT2430" i="12" s="1"/>
  <c r="AT2427" i="12"/>
  <c r="AT2426" i="12" s="1"/>
  <c r="AT2425" i="12" s="1"/>
  <c r="AT2423" i="12"/>
  <c r="AT2422" i="12" s="1"/>
  <c r="AT2421" i="12" s="1"/>
  <c r="AT2417" i="12"/>
  <c r="AT2416" i="12" s="1"/>
  <c r="AT2415" i="12" s="1"/>
  <c r="AT2413" i="12"/>
  <c r="AT2412" i="12" s="1"/>
  <c r="AT2410" i="12"/>
  <c r="AT2409" i="12" s="1"/>
  <c r="AT2406" i="12"/>
  <c r="AT2405" i="12" s="1"/>
  <c r="AT2404" i="12" s="1"/>
  <c r="AT2402" i="12"/>
  <c r="AT2401" i="12" s="1"/>
  <c r="AT2400" i="12" s="1"/>
  <c r="AT2398" i="12"/>
  <c r="AT2397" i="12" s="1"/>
  <c r="AT2396" i="12" s="1"/>
  <c r="AT2394" i="12"/>
  <c r="AT2393" i="12" s="1"/>
  <c r="AT2392" i="12" s="1"/>
  <c r="AT2390" i="12"/>
  <c r="AT2389" i="12" s="1"/>
  <c r="AT2387" i="12"/>
  <c r="AT2386" i="12" s="1"/>
  <c r="AT2384" i="12"/>
  <c r="AT2383" i="12" s="1"/>
  <c r="AT2380" i="12"/>
  <c r="AT2379" i="12" s="1"/>
  <c r="AT2378" i="12" s="1"/>
  <c r="AT2376" i="12"/>
  <c r="AT2375" i="12" s="1"/>
  <c r="AT2374" i="12" s="1"/>
  <c r="AT2372" i="12"/>
  <c r="AT2371" i="12" s="1"/>
  <c r="AT2369" i="12"/>
  <c r="AT2368" i="12" s="1"/>
  <c r="AT2365" i="12"/>
  <c r="AT2364" i="12" s="1"/>
  <c r="AT2363" i="12" s="1"/>
  <c r="AT2361" i="12"/>
  <c r="AT2360" i="12" s="1"/>
  <c r="AT2359" i="12" s="1"/>
  <c r="AT2357" i="12"/>
  <c r="AT2356" i="12" s="1"/>
  <c r="AT2354" i="12"/>
  <c r="AT2353" i="12" s="1"/>
  <c r="AT2350" i="12"/>
  <c r="AT2349" i="12" s="1"/>
  <c r="AT2348" i="12" s="1"/>
  <c r="AT2346" i="12"/>
  <c r="AT2345" i="12" s="1"/>
  <c r="AT2344" i="12" s="1"/>
  <c r="AT2342" i="12"/>
  <c r="AT2341" i="12" s="1"/>
  <c r="AT2340" i="12" s="1"/>
  <c r="AT2338" i="12"/>
  <c r="AT2337" i="12" s="1"/>
  <c r="AT2336" i="12" s="1"/>
  <c r="AT2334" i="12"/>
  <c r="AT2333" i="12" s="1"/>
  <c r="AT2332" i="12" s="1"/>
  <c r="AT2330" i="12"/>
  <c r="AT2329" i="12" s="1"/>
  <c r="AT2328" i="12" s="1"/>
  <c r="AT2326" i="12"/>
  <c r="AT2324" i="12"/>
  <c r="AT2320" i="12"/>
  <c r="AT2319" i="12" s="1"/>
  <c r="AT2318" i="12" s="1"/>
  <c r="AT2316" i="12"/>
  <c r="AT2315" i="12" s="1"/>
  <c r="AT2314" i="12" s="1"/>
  <c r="AT2312" i="12"/>
  <c r="AT2311" i="12" s="1"/>
  <c r="AT2309" i="12"/>
  <c r="AT2308" i="12" s="1"/>
  <c r="AT2306" i="12"/>
  <c r="AT2305" i="12" s="1"/>
  <c r="AT2302" i="12"/>
  <c r="AT2301" i="12" s="1"/>
  <c r="AT2299" i="12"/>
  <c r="AT2298" i="12" s="1"/>
  <c r="AT2295" i="12"/>
  <c r="AT2294" i="12" s="1"/>
  <c r="AT2293" i="12" s="1"/>
  <c r="AT2291" i="12"/>
  <c r="AT2290" i="12" s="1"/>
  <c r="AT2289" i="12" s="1"/>
  <c r="AT2287" i="12"/>
  <c r="AT2286" i="12" s="1"/>
  <c r="AT2285" i="12" s="1"/>
  <c r="AT2283" i="12"/>
  <c r="AT2282" i="12" s="1"/>
  <c r="AT2281" i="12" s="1"/>
  <c r="AT2279" i="12"/>
  <c r="AT2278" i="12" s="1"/>
  <c r="AT2277" i="12" s="1"/>
  <c r="AT2275" i="12"/>
  <c r="AT2274" i="12" s="1"/>
  <c r="AT2273" i="12" s="1"/>
  <c r="AT2269" i="12"/>
  <c r="AT2268" i="12" s="1"/>
  <c r="AT2263" i="12"/>
  <c r="AT2262" i="12" s="1"/>
  <c r="AT2259" i="12"/>
  <c r="AT2258" i="12" s="1"/>
  <c r="AT2256" i="12"/>
  <c r="AT2255" i="12" s="1"/>
  <c r="AT2252" i="12"/>
  <c r="AT2251" i="12" s="1"/>
  <c r="AT2250" i="12" s="1"/>
  <c r="AT2248" i="12"/>
  <c r="AT2247" i="12" s="1"/>
  <c r="AT2246" i="12" s="1"/>
  <c r="AT2244" i="12"/>
  <c r="AT2243" i="12" s="1"/>
  <c r="AT2241" i="12"/>
  <c r="AT2240" i="12" s="1"/>
  <c r="AT2238" i="12"/>
  <c r="AT2237" i="12" s="1"/>
  <c r="AT2233" i="12"/>
  <c r="AT2232" i="12" s="1"/>
  <c r="AT2231" i="12" s="1"/>
  <c r="AT2229" i="12"/>
  <c r="AT2228" i="12" s="1"/>
  <c r="AT2227" i="12" s="1"/>
  <c r="AT2224" i="12"/>
  <c r="AT2223" i="12" s="1"/>
  <c r="AT2222" i="12" s="1"/>
  <c r="AT2220" i="12"/>
  <c r="AT2219" i="12" s="1"/>
  <c r="AT2217" i="12"/>
  <c r="AT2216" i="12" s="1"/>
  <c r="AT2213" i="12"/>
  <c r="AT2212" i="12" s="1"/>
  <c r="AT2210" i="12"/>
  <c r="AT2209" i="12" s="1"/>
  <c r="AT2207" i="12"/>
  <c r="AT2206" i="12" s="1"/>
  <c r="AT2202" i="12"/>
  <c r="AT2201" i="12" s="1"/>
  <c r="AT2199" i="12"/>
  <c r="AT2198" i="12" s="1"/>
  <c r="AT2196" i="12"/>
  <c r="AT2195" i="12" s="1"/>
  <c r="AT2191" i="12"/>
  <c r="AT2190" i="12" s="1"/>
  <c r="AT2188" i="12"/>
  <c r="AT2187" i="12" s="1"/>
  <c r="AT2181" i="12"/>
  <c r="AT2180" i="12" s="1"/>
  <c r="AT2175" i="12"/>
  <c r="AT2174" i="12" s="1"/>
  <c r="AT2169" i="12"/>
  <c r="AT2168" i="12" s="1"/>
  <c r="AT2167" i="12" s="1"/>
  <c r="AT2165" i="12"/>
  <c r="AT2164" i="12" s="1"/>
  <c r="AT2163" i="12" s="1"/>
  <c r="AT2159" i="12"/>
  <c r="AT2158" i="12" s="1"/>
  <c r="AT2157" i="12" s="1"/>
  <c r="AT2155" i="12"/>
  <c r="AT2154" i="12" s="1"/>
  <c r="AT2153" i="12" s="1"/>
  <c r="AT2151" i="12"/>
  <c r="AT2150" i="12" s="1"/>
  <c r="AT2148" i="12"/>
  <c r="AT2147" i="12" s="1"/>
  <c r="AT2141" i="12"/>
  <c r="AT2140" i="12" s="1"/>
  <c r="AT2139" i="12" s="1"/>
  <c r="AT2137" i="12"/>
  <c r="AT2136" i="12" s="1"/>
  <c r="AT2135" i="12" s="1"/>
  <c r="AT2131" i="12"/>
  <c r="AT2130" i="12" s="1"/>
  <c r="AT2129" i="12" s="1"/>
  <c r="AT2128" i="12" s="1"/>
  <c r="AT2126" i="12"/>
  <c r="AT2125" i="12" s="1"/>
  <c r="AT2123" i="12"/>
  <c r="AT2122" i="12" s="1"/>
  <c r="AT2119" i="12"/>
  <c r="AT2118" i="12" s="1"/>
  <c r="AT2117" i="12" s="1"/>
  <c r="AT2114" i="12"/>
  <c r="AT2113" i="12" s="1"/>
  <c r="AT2111" i="12"/>
  <c r="AT2110" i="12" s="1"/>
  <c r="AT2107" i="12"/>
  <c r="AT2106" i="12" s="1"/>
  <c r="AT2105" i="12" s="1"/>
  <c r="AT2102" i="12"/>
  <c r="AT2101" i="12" s="1"/>
  <c r="AT2100" i="12" s="1"/>
  <c r="AT2099" i="12" s="1"/>
  <c r="AT2097" i="12"/>
  <c r="AT2096" i="12" s="1"/>
  <c r="AT2095" i="12" s="1"/>
  <c r="AT2093" i="12"/>
  <c r="AT2092" i="12" s="1"/>
  <c r="AT2090" i="12"/>
  <c r="AT2089" i="12" s="1"/>
  <c r="AT2087" i="12"/>
  <c r="AT2086" i="12" s="1"/>
  <c r="AT2084" i="12"/>
  <c r="AT2083" i="12" s="1"/>
  <c r="AT2077" i="12"/>
  <c r="AT2076" i="12" s="1"/>
  <c r="AT2075" i="12" s="1"/>
  <c r="AT2073" i="12"/>
  <c r="AT2072" i="12" s="1"/>
  <c r="AT2071" i="12" s="1"/>
  <c r="AT2068" i="12"/>
  <c r="AT2067" i="12" s="1"/>
  <c r="AT2066" i="12" s="1"/>
  <c r="AT2065" i="12" s="1"/>
  <c r="AT2063" i="12"/>
  <c r="AT2062" i="12" s="1"/>
  <c r="AT2061" i="12" s="1"/>
  <c r="AT2060" i="12" s="1"/>
  <c r="AT2057" i="12"/>
  <c r="AT2056" i="12" s="1"/>
  <c r="AT2054" i="12"/>
  <c r="AT2053" i="12" s="1"/>
  <c r="AT2050" i="12"/>
  <c r="AT2049" i="12" s="1"/>
  <c r="AT2048" i="12" s="1"/>
  <c r="AT2045" i="12"/>
  <c r="AT2044" i="12" s="1"/>
  <c r="AT2043" i="12" s="1"/>
  <c r="AT2042" i="12" s="1"/>
  <c r="AT2039" i="12"/>
  <c r="AT2038" i="12" s="1"/>
  <c r="AT2037" i="12" s="1"/>
  <c r="AT2035" i="12"/>
  <c r="AT2034" i="12" s="1"/>
  <c r="AT2033" i="12" s="1"/>
  <c r="AT2031" i="12"/>
  <c r="AT2030" i="12" s="1"/>
  <c r="AT2028" i="12"/>
  <c r="AT2027" i="12" s="1"/>
  <c r="AT2025" i="12"/>
  <c r="AT2024" i="12" s="1"/>
  <c r="AT2019" i="12"/>
  <c r="AT2018" i="12" s="1"/>
  <c r="AT2017" i="12" s="1"/>
  <c r="AT2016" i="12" s="1"/>
  <c r="AT2014" i="12"/>
  <c r="AT2013" i="12" s="1"/>
  <c r="AT2012" i="12" s="1"/>
  <c r="AT2011" i="12" s="1"/>
  <c r="AT2009" i="12"/>
  <c r="AT2008" i="12" s="1"/>
  <c r="AT2007" i="12" s="1"/>
  <c r="AT2006" i="12" s="1"/>
  <c r="AT2004" i="12"/>
  <c r="AT2003" i="12" s="1"/>
  <c r="AT2002" i="12" s="1"/>
  <c r="AT2000" i="12"/>
  <c r="AT1999" i="12" s="1"/>
  <c r="AT1998" i="12" s="1"/>
  <c r="AT1994" i="12"/>
  <c r="AT1993" i="12" s="1"/>
  <c r="AT1992" i="12" s="1"/>
  <c r="AT1991" i="12" s="1"/>
  <c r="AT1989" i="12"/>
  <c r="AT1988" i="12" s="1"/>
  <c r="AT1987" i="12" s="1"/>
  <c r="AT1986" i="12" s="1"/>
  <c r="AT1983" i="12"/>
  <c r="AT1982" i="12" s="1"/>
  <c r="AT1981" i="12" s="1"/>
  <c r="AT1979" i="12"/>
  <c r="AT1978" i="12" s="1"/>
  <c r="AT1977" i="12" s="1"/>
  <c r="AT1974" i="12"/>
  <c r="AT1973" i="12" s="1"/>
  <c r="AT1972" i="12" s="1"/>
  <c r="AT1970" i="12"/>
  <c r="AT1969" i="12" s="1"/>
  <c r="AT1968" i="12" s="1"/>
  <c r="AT1965" i="12"/>
  <c r="AT1964" i="12" s="1"/>
  <c r="AT1963" i="12" s="1"/>
  <c r="AT1962" i="12" s="1"/>
  <c r="AT1960" i="12"/>
  <c r="AT1959" i="12" s="1"/>
  <c r="AT1958" i="12" s="1"/>
  <c r="AT1956" i="12"/>
  <c r="AT1955" i="12" s="1"/>
  <c r="AT1954" i="12" s="1"/>
  <c r="AT1952" i="12"/>
  <c r="AT1951" i="12" s="1"/>
  <c r="AT1950" i="12" s="1"/>
  <c r="AT1948" i="12"/>
  <c r="AT1947" i="12" s="1"/>
  <c r="AT1946" i="12" s="1"/>
  <c r="AT1944" i="12"/>
  <c r="AT1943" i="12" s="1"/>
  <c r="AT1942" i="12" s="1"/>
  <c r="AT1940" i="12"/>
  <c r="AT1939" i="12" s="1"/>
  <c r="AT1938" i="12" s="1"/>
  <c r="AT1936" i="12"/>
  <c r="AT1935" i="12" s="1"/>
  <c r="AT1934" i="12" s="1"/>
  <c r="AT1932" i="12"/>
  <c r="AT1931" i="12" s="1"/>
  <c r="AT1930" i="12" s="1"/>
  <c r="AT1928" i="12"/>
  <c r="AT1927" i="12" s="1"/>
  <c r="AT1926" i="12" s="1"/>
  <c r="AT1924" i="12"/>
  <c r="AT1923" i="12" s="1"/>
  <c r="AT1922" i="12" s="1"/>
  <c r="AT1920" i="12"/>
  <c r="AT1919" i="12" s="1"/>
  <c r="AT1918" i="12" s="1"/>
  <c r="AT1916" i="12"/>
  <c r="AT1915" i="12" s="1"/>
  <c r="AT1914" i="12" s="1"/>
  <c r="AT1909" i="12"/>
  <c r="AT1908" i="12" s="1"/>
  <c r="AT1907" i="12" s="1"/>
  <c r="AT1905" i="12"/>
  <c r="AT1904" i="12" s="1"/>
  <c r="AT1903" i="12" s="1"/>
  <c r="AT1901" i="12"/>
  <c r="AT1900" i="12" s="1"/>
  <c r="AT1898" i="12"/>
  <c r="AT1897" i="12" s="1"/>
  <c r="AT1895" i="12"/>
  <c r="AT1894" i="12" s="1"/>
  <c r="AT1889" i="12"/>
  <c r="AT1888" i="12" s="1"/>
  <c r="AT1887" i="12" s="1"/>
  <c r="AT1886" i="12" s="1"/>
  <c r="AT1884" i="12"/>
  <c r="AT1882" i="12"/>
  <c r="AT1879" i="12"/>
  <c r="AT1878" i="12" s="1"/>
  <c r="AT1875" i="12"/>
  <c r="AT1874" i="12" s="1"/>
  <c r="AT1873" i="12" s="1"/>
  <c r="AT1868" i="12"/>
  <c r="AT1867" i="12" s="1"/>
  <c r="AT1866" i="12" s="1"/>
  <c r="AT1864" i="12"/>
  <c r="AT1863" i="12" s="1"/>
  <c r="AT1862" i="12" s="1"/>
  <c r="AT1860" i="12"/>
  <c r="AT1859" i="12" s="1"/>
  <c r="AT1858" i="12" s="1"/>
  <c r="AT1856" i="12"/>
  <c r="AT1855" i="12" s="1"/>
  <c r="AT1853" i="12"/>
  <c r="AT1852" i="12" s="1"/>
  <c r="AT1848" i="12"/>
  <c r="AT1847" i="12" s="1"/>
  <c r="AT1846" i="12" s="1"/>
  <c r="AT1844" i="12"/>
  <c r="AT1843" i="12" s="1"/>
  <c r="AT1842" i="12" s="1"/>
  <c r="AT1840" i="12"/>
  <c r="AT1839" i="12" s="1"/>
  <c r="AT1838" i="12" s="1"/>
  <c r="AT1835" i="12"/>
  <c r="AT1834" i="12" s="1"/>
  <c r="AT1832" i="12"/>
  <c r="AT1831" i="12" s="1"/>
  <c r="AT1827" i="12"/>
  <c r="AT1826" i="12" s="1"/>
  <c r="AT1824" i="12"/>
  <c r="AT1823" i="12" s="1"/>
  <c r="AT1820" i="12"/>
  <c r="AT1819" i="12" s="1"/>
  <c r="AT1817" i="12"/>
  <c r="AT1816" i="12" s="1"/>
  <c r="AT1814" i="12"/>
  <c r="AT1813" i="12" s="1"/>
  <c r="AT1808" i="12"/>
  <c r="AT1807" i="12" s="1"/>
  <c r="AT1805" i="12"/>
  <c r="AT1804" i="12" s="1"/>
  <c r="AT1801" i="12"/>
  <c r="AT1800" i="12" s="1"/>
  <c r="AT1799" i="12" s="1"/>
  <c r="AT1797" i="12"/>
  <c r="AT1796" i="12" s="1"/>
  <c r="AT1795" i="12" s="1"/>
  <c r="AT1793" i="12"/>
  <c r="AT1792" i="12" s="1"/>
  <c r="AT1791" i="12" s="1"/>
  <c r="AT1789" i="12"/>
  <c r="AT1788" i="12" s="1"/>
  <c r="AT1787" i="12" s="1"/>
  <c r="AT1784" i="12"/>
  <c r="AT1783" i="12" s="1"/>
  <c r="AT1782" i="12" s="1"/>
  <c r="AT1780" i="12"/>
  <c r="AT1779" i="12" s="1"/>
  <c r="AT1778" i="12" s="1"/>
  <c r="AT1776" i="12"/>
  <c r="AT1775" i="12" s="1"/>
  <c r="AT1774" i="12" s="1"/>
  <c r="AT1772" i="12"/>
  <c r="AT1771" i="12" s="1"/>
  <c r="AT1770" i="12" s="1"/>
  <c r="AT1765" i="12"/>
  <c r="AT1764" i="12" s="1"/>
  <c r="AT1763" i="12" s="1"/>
  <c r="AT1762" i="12" s="1"/>
  <c r="AT1760" i="12"/>
  <c r="AT1759" i="12" s="1"/>
  <c r="AT1758" i="12" s="1"/>
  <c r="AT1756" i="12"/>
  <c r="AT1755" i="12" s="1"/>
  <c r="AT1753" i="12"/>
  <c r="AT1752" i="12" s="1"/>
  <c r="AT1750" i="12"/>
  <c r="AT1749" i="12" s="1"/>
  <c r="AT1745" i="12"/>
  <c r="AT1744" i="12" s="1"/>
  <c r="AT1743" i="12" s="1"/>
  <c r="AT1742" i="12" s="1"/>
  <c r="AT1739" i="12"/>
  <c r="AT1738" i="12" s="1"/>
  <c r="AT1737" i="12" s="1"/>
  <c r="AT1736" i="12" s="1"/>
  <c r="AT1734" i="12"/>
  <c r="AT1733" i="12" s="1"/>
  <c r="AT1732" i="12" s="1"/>
  <c r="AT1731" i="12" s="1"/>
  <c r="AT1729" i="12"/>
  <c r="AT1728" i="12" s="1"/>
  <c r="AT1727" i="12" s="1"/>
  <c r="AT1726" i="12" s="1"/>
  <c r="AT1724" i="12"/>
  <c r="AT1723" i="12" s="1"/>
  <c r="AT1722" i="12" s="1"/>
  <c r="AT1721" i="12" s="1"/>
  <c r="AT1719" i="12"/>
  <c r="AT1718" i="12" s="1"/>
  <c r="AT1717" i="12" s="1"/>
  <c r="AT1715" i="12"/>
  <c r="AT1714" i="12" s="1"/>
  <c r="AT1713" i="12" s="1"/>
  <c r="AT1708" i="12"/>
  <c r="AT1707" i="12" s="1"/>
  <c r="AT1706" i="12" s="1"/>
  <c r="AT1704" i="12"/>
  <c r="AT1703" i="12" s="1"/>
  <c r="AT1702" i="12" s="1"/>
  <c r="AT1699" i="12"/>
  <c r="AT1698" i="12" s="1"/>
  <c r="AT1697" i="12" s="1"/>
  <c r="AT1695" i="12"/>
  <c r="AT1694" i="12" s="1"/>
  <c r="AT1693" i="12" s="1"/>
  <c r="AT1689" i="12"/>
  <c r="AT1688" i="12" s="1"/>
  <c r="AT1687" i="12" s="1"/>
  <c r="AT1686" i="12" s="1"/>
  <c r="AT1684" i="12"/>
  <c r="AT1683" i="12" s="1"/>
  <c r="AT1682" i="12" s="1"/>
  <c r="AT1681" i="12" s="1"/>
  <c r="AT1677" i="12"/>
  <c r="AT1676" i="12" s="1"/>
  <c r="AT1674" i="12"/>
  <c r="AT1673" i="12" s="1"/>
  <c r="AT1670" i="12"/>
  <c r="AT1669" i="12" s="1"/>
  <c r="AT1668" i="12" s="1"/>
  <c r="AT1665" i="12"/>
  <c r="AT1664" i="12" s="1"/>
  <c r="AT1663" i="12" s="1"/>
  <c r="AT1661" i="12"/>
  <c r="AT1660" i="12" s="1"/>
  <c r="AT1659" i="12" s="1"/>
  <c r="AT1657" i="12"/>
  <c r="AT1656" i="12" s="1"/>
  <c r="AT1655" i="12" s="1"/>
  <c r="AT1652" i="12"/>
  <c r="AT1651" i="12" s="1"/>
  <c r="AT1649" i="12"/>
  <c r="AT1648" i="12" s="1"/>
  <c r="AT1646" i="12"/>
  <c r="AT1645" i="12" s="1"/>
  <c r="AT1641" i="12"/>
  <c r="AT1640" i="12" s="1"/>
  <c r="AT1639" i="12" s="1"/>
  <c r="AT1637" i="12"/>
  <c r="AT1636" i="12" s="1"/>
  <c r="AT1635" i="12" s="1"/>
  <c r="AT1633" i="12"/>
  <c r="AT1632" i="12" s="1"/>
  <c r="AT1631" i="12" s="1"/>
  <c r="AT1629" i="12"/>
  <c r="AT1628" i="12" s="1"/>
  <c r="AT1627" i="12" s="1"/>
  <c r="AT1625" i="12"/>
  <c r="AT1624" i="12" s="1"/>
  <c r="AT1623" i="12" s="1"/>
  <c r="AT1621" i="12"/>
  <c r="AT1620" i="12" s="1"/>
  <c r="AT1619" i="12" s="1"/>
  <c r="AT1617" i="12"/>
  <c r="AT1616" i="12" s="1"/>
  <c r="AT1615" i="12" s="1"/>
  <c r="AT1613" i="12"/>
  <c r="AT1612" i="12" s="1"/>
  <c r="AT1611" i="12" s="1"/>
  <c r="AT1609" i="12"/>
  <c r="AT1608" i="12" s="1"/>
  <c r="AT1607" i="12" s="1"/>
  <c r="AT1605" i="12"/>
  <c r="AT1604" i="12" s="1"/>
  <c r="AT1603" i="12" s="1"/>
  <c r="AT1598" i="12"/>
  <c r="AT1597" i="12" s="1"/>
  <c r="AT1596" i="12" s="1"/>
  <c r="AT1594" i="12"/>
  <c r="AT1593" i="12" s="1"/>
  <c r="AT1592" i="12" s="1"/>
  <c r="AT1590" i="12"/>
  <c r="AT1589" i="12" s="1"/>
  <c r="AT1588" i="12" s="1"/>
  <c r="AT1585" i="12"/>
  <c r="AT1584" i="12" s="1"/>
  <c r="AT1583" i="12" s="1"/>
  <c r="AT1581" i="12"/>
  <c r="AT1580" i="12" s="1"/>
  <c r="AT1579" i="12" s="1"/>
  <c r="AT1577" i="12"/>
  <c r="AT1576" i="12" s="1"/>
  <c r="AT1575" i="12" s="1"/>
  <c r="AT1573" i="12"/>
  <c r="AT1572" i="12" s="1"/>
  <c r="AT1571" i="12" s="1"/>
  <c r="AT1567" i="12"/>
  <c r="AT1566" i="12" s="1"/>
  <c r="AT1565" i="12" s="1"/>
  <c r="AT1563" i="12"/>
  <c r="AT1562" i="12" s="1"/>
  <c r="AT1561" i="12" s="1"/>
  <c r="AT1559" i="12"/>
  <c r="AT1558" i="12" s="1"/>
  <c r="AT1555" i="12"/>
  <c r="AT1554" i="12" s="1"/>
  <c r="AT1553" i="12" s="1"/>
  <c r="AT1551" i="12"/>
  <c r="AT1550" i="12" s="1"/>
  <c r="AT1549" i="12" s="1"/>
  <c r="AT1547" i="12"/>
  <c r="AT1546" i="12" s="1"/>
  <c r="AT1545" i="12" s="1"/>
  <c r="AT1543" i="12"/>
  <c r="AT1542" i="12" s="1"/>
  <c r="AT1541" i="12" s="1"/>
  <c r="AT1539" i="12"/>
  <c r="AT1538" i="12" s="1"/>
  <c r="AT1537" i="12" s="1"/>
  <c r="AT1535" i="12"/>
  <c r="AT1534" i="12" s="1"/>
  <c r="AT1533" i="12" s="1"/>
  <c r="AT1531" i="12"/>
  <c r="AT1530" i="12" s="1"/>
  <c r="AT1529" i="12" s="1"/>
  <c r="AT1527" i="12"/>
  <c r="AT1526" i="12" s="1"/>
  <c r="AT1525" i="12" s="1"/>
  <c r="AT1523" i="12"/>
  <c r="AT1522" i="12" s="1"/>
  <c r="AT1521" i="12" s="1"/>
  <c r="AT1518" i="12"/>
  <c r="AT1517" i="12" s="1"/>
  <c r="AT1516" i="12" s="1"/>
  <c r="AT1514" i="12"/>
  <c r="AT1513" i="12" s="1"/>
  <c r="AT1512" i="12" s="1"/>
  <c r="AT1510" i="12"/>
  <c r="AT1509" i="12" s="1"/>
  <c r="AT1506" i="12"/>
  <c r="AT1505" i="12" s="1"/>
  <c r="AT1504" i="12" s="1"/>
  <c r="AT1502" i="12"/>
  <c r="AT1501" i="12" s="1"/>
  <c r="AT1500" i="12" s="1"/>
  <c r="AT1498" i="12"/>
  <c r="AT1497" i="12" s="1"/>
  <c r="AT1495" i="12"/>
  <c r="AT1494" i="12" s="1"/>
  <c r="AT1489" i="12"/>
  <c r="AT1488" i="12" s="1"/>
  <c r="AT1486" i="12"/>
  <c r="AT1485" i="12" s="1"/>
  <c r="AT1481" i="12"/>
  <c r="AT1480" i="12" s="1"/>
  <c r="AT1479" i="12" s="1"/>
  <c r="AT1477" i="12"/>
  <c r="AT1476" i="12" s="1"/>
  <c r="AT1475" i="12" s="1"/>
  <c r="AT1473" i="12"/>
  <c r="AT1472" i="12" s="1"/>
  <c r="AT1471" i="12" s="1"/>
  <c r="AT1468" i="12"/>
  <c r="AT1467" i="12" s="1"/>
  <c r="AT1466" i="12" s="1"/>
  <c r="AT1465" i="12" s="1"/>
  <c r="AT1461" i="12"/>
  <c r="AT1459" i="12"/>
  <c r="AT1455" i="12"/>
  <c r="AT1454" i="12" s="1"/>
  <c r="AT1451" i="12"/>
  <c r="AT1450" i="12" s="1"/>
  <c r="AT1445" i="12"/>
  <c r="AT1444" i="12" s="1"/>
  <c r="AT1443" i="12" s="1"/>
  <c r="AT1441" i="12"/>
  <c r="AT1440" i="12" s="1"/>
  <c r="AT1439" i="12" s="1"/>
  <c r="AT1436" i="12"/>
  <c r="AT1435" i="12" s="1"/>
  <c r="AT1434" i="12" s="1"/>
  <c r="AT1433" i="12" s="1"/>
  <c r="AT1431" i="12"/>
  <c r="AT1430" i="12" s="1"/>
  <c r="AT1429" i="12" s="1"/>
  <c r="AT1428" i="12" s="1"/>
  <c r="AT1426" i="12"/>
  <c r="AT1425" i="12" s="1"/>
  <c r="AT1424" i="12" s="1"/>
  <c r="AT1423" i="12" s="1"/>
  <c r="AT1421" i="12"/>
  <c r="AT1420" i="12" s="1"/>
  <c r="AT1419" i="12" s="1"/>
  <c r="AT1417" i="12"/>
  <c r="AT1416" i="12" s="1"/>
  <c r="AT1415" i="12" s="1"/>
  <c r="AT1412" i="12"/>
  <c r="AT1411" i="12" s="1"/>
  <c r="AT1410" i="12" s="1"/>
  <c r="AT1408" i="12"/>
  <c r="AT1407" i="12" s="1"/>
  <c r="AT1406" i="12" s="1"/>
  <c r="AT1404" i="12"/>
  <c r="AT1403" i="12" s="1"/>
  <c r="AT1402" i="12" s="1"/>
  <c r="AT1400" i="12"/>
  <c r="AT1399" i="12" s="1"/>
  <c r="AT1398" i="12" s="1"/>
  <c r="AT1396" i="12"/>
  <c r="AT1395" i="12" s="1"/>
  <c r="AT1394" i="12" s="1"/>
  <c r="AT1392" i="12"/>
  <c r="AT1391" i="12" s="1"/>
  <c r="AT1390" i="12" s="1"/>
  <c r="AT1388" i="12"/>
  <c r="AT1387" i="12" s="1"/>
  <c r="AT1386" i="12" s="1"/>
  <c r="AT1384" i="12"/>
  <c r="AT1383" i="12" s="1"/>
  <c r="AT1382" i="12" s="1"/>
  <c r="AT1380" i="12"/>
  <c r="AT1379" i="12" s="1"/>
  <c r="AT1378" i="12" s="1"/>
  <c r="AT1376" i="12"/>
  <c r="AT1375" i="12" s="1"/>
  <c r="AT1374" i="12" s="1"/>
  <c r="AT1372" i="12"/>
  <c r="AT1371" i="12" s="1"/>
  <c r="AT1370" i="12" s="1"/>
  <c r="AT1368" i="12"/>
  <c r="AT1367" i="12" s="1"/>
  <c r="AT1366" i="12" s="1"/>
  <c r="AT1364" i="12"/>
  <c r="AT1363" i="12" s="1"/>
  <c r="AT1362" i="12" s="1"/>
  <c r="AT1360" i="12"/>
  <c r="AT1359" i="12" s="1"/>
  <c r="AT1358" i="12" s="1"/>
  <c r="AT1356" i="12"/>
  <c r="AT1355" i="12" s="1"/>
  <c r="AT1354" i="12" s="1"/>
  <c r="AT1352" i="12"/>
  <c r="AT1351" i="12" s="1"/>
  <c r="AT1350" i="12" s="1"/>
  <c r="AT1348" i="12"/>
  <c r="AT1347" i="12" s="1"/>
  <c r="AT1346" i="12" s="1"/>
  <c r="AT1344" i="12"/>
  <c r="AT1343" i="12" s="1"/>
  <c r="AT1342" i="12" s="1"/>
  <c r="AT1340" i="12"/>
  <c r="AT1339" i="12" s="1"/>
  <c r="AT1338" i="12" s="1"/>
  <c r="AT1336" i="12"/>
  <c r="AT1335" i="12" s="1"/>
  <c r="AT1334" i="12" s="1"/>
  <c r="AT1332" i="12"/>
  <c r="AT1331" i="12" s="1"/>
  <c r="AT1330" i="12" s="1"/>
  <c r="AT1328" i="12"/>
  <c r="AT1327" i="12" s="1"/>
  <c r="AT1326" i="12" s="1"/>
  <c r="AT1324" i="12"/>
  <c r="AT1323" i="12" s="1"/>
  <c r="AT1322" i="12" s="1"/>
  <c r="AT1320" i="12"/>
  <c r="AT1319" i="12" s="1"/>
  <c r="AT1318" i="12" s="1"/>
  <c r="AT1316" i="12"/>
  <c r="AT1315" i="12" s="1"/>
  <c r="AT1314" i="12" s="1"/>
  <c r="AT1312" i="12"/>
  <c r="AT1311" i="12" s="1"/>
  <c r="AT1310" i="12" s="1"/>
  <c r="AT1308" i="12"/>
  <c r="AT1307" i="12" s="1"/>
  <c r="AT1306" i="12" s="1"/>
  <c r="AT1304" i="12"/>
  <c r="AT1303" i="12" s="1"/>
  <c r="AT1302" i="12" s="1"/>
  <c r="AT1300" i="12"/>
  <c r="AT1299" i="12" s="1"/>
  <c r="AT1298" i="12" s="1"/>
  <c r="AT1296" i="12"/>
  <c r="AT1295" i="12" s="1"/>
  <c r="AT1294" i="12" s="1"/>
  <c r="AT1292" i="12"/>
  <c r="AT1291" i="12" s="1"/>
  <c r="AT1290" i="12" s="1"/>
  <c r="AT1286" i="12"/>
  <c r="AT1285" i="12" s="1"/>
  <c r="AT1284" i="12" s="1"/>
  <c r="AT1283" i="12" s="1"/>
  <c r="AT1281" i="12"/>
  <c r="AT1280" i="12" s="1"/>
  <c r="AT1279" i="12" s="1"/>
  <c r="AT1278" i="12" s="1"/>
  <c r="AT1276" i="12"/>
  <c r="AT1275" i="12" s="1"/>
  <c r="AT1274" i="12" s="1"/>
  <c r="AT1272" i="12"/>
  <c r="AT1271" i="12" s="1"/>
  <c r="AT1270" i="12" s="1"/>
  <c r="AT1267" i="12"/>
  <c r="AT1266" i="12" s="1"/>
  <c r="AT1265" i="12" s="1"/>
  <c r="AT1263" i="12"/>
  <c r="AT1262" i="12" s="1"/>
  <c r="AT1261" i="12" s="1"/>
  <c r="AT1259" i="12"/>
  <c r="AT1258" i="12" s="1"/>
  <c r="AT1257" i="12" s="1"/>
  <c r="AT1254" i="12"/>
  <c r="AT1253" i="12" s="1"/>
  <c r="AT1251" i="12"/>
  <c r="AT1250" i="12" s="1"/>
  <c r="AT1247" i="12"/>
  <c r="AT1246" i="12" s="1"/>
  <c r="AT1245" i="12" s="1"/>
  <c r="AT1243" i="12"/>
  <c r="AT1242" i="12" s="1"/>
  <c r="AT1241" i="12" s="1"/>
  <c r="AT1239" i="12"/>
  <c r="AT1238" i="12" s="1"/>
  <c r="AT1237" i="12" s="1"/>
  <c r="AT1234" i="12"/>
  <c r="AT1233" i="12" s="1"/>
  <c r="AT1232" i="12" s="1"/>
  <c r="AT1230" i="12"/>
  <c r="AT1229" i="12" s="1"/>
  <c r="AT1228" i="12" s="1"/>
  <c r="AT1226" i="12"/>
  <c r="AT1225" i="12" s="1"/>
  <c r="AT1224" i="12" s="1"/>
  <c r="AT1222" i="12"/>
  <c r="AT1221" i="12" s="1"/>
  <c r="AT1220" i="12" s="1"/>
  <c r="AT1215" i="12"/>
  <c r="AT1214" i="12" s="1"/>
  <c r="AT1212" i="12"/>
  <c r="AT1211" i="12" s="1"/>
  <c r="AT1208" i="12"/>
  <c r="AT1207" i="12" s="1"/>
  <c r="AT1206" i="12" s="1"/>
  <c r="AT1203" i="12"/>
  <c r="AT1202" i="12" s="1"/>
  <c r="AT1201" i="12" s="1"/>
  <c r="AT1200" i="12" s="1"/>
  <c r="AT1198" i="12"/>
  <c r="AT1197" i="12" s="1"/>
  <c r="AT1196" i="12" s="1"/>
  <c r="AT1195" i="12" s="1"/>
  <c r="AT1192" i="12"/>
  <c r="AT1191" i="12" s="1"/>
  <c r="AT1190" i="12" s="1"/>
  <c r="AT1188" i="12"/>
  <c r="AT1187" i="12" s="1"/>
  <c r="AT1186" i="12" s="1"/>
  <c r="AT1184" i="12"/>
  <c r="AT1183" i="12" s="1"/>
  <c r="AT1182" i="12" s="1"/>
  <c r="AT1179" i="12"/>
  <c r="AT1178" i="12" s="1"/>
  <c r="AT1176" i="12"/>
  <c r="AT1175" i="12" s="1"/>
  <c r="AT1172" i="12"/>
  <c r="AT1171" i="12" s="1"/>
  <c r="AT1169" i="12"/>
  <c r="AT1168" i="12" s="1"/>
  <c r="AT1166" i="12"/>
  <c r="AT1165" i="12" s="1"/>
  <c r="AT1160" i="12"/>
  <c r="AT1159" i="12" s="1"/>
  <c r="AT1157" i="12"/>
  <c r="AT1156" i="12" s="1"/>
  <c r="AT1152" i="12"/>
  <c r="AT1151" i="12" s="1"/>
  <c r="AT1150" i="12" s="1"/>
  <c r="AT1149" i="12" s="1"/>
  <c r="AT1145" i="12"/>
  <c r="AT1144" i="12" s="1"/>
  <c r="AT1143" i="12" s="1"/>
  <c r="AT1142" i="12" s="1"/>
  <c r="AT1140" i="12"/>
  <c r="AT1139" i="12" s="1"/>
  <c r="AT1138" i="12" s="1"/>
  <c r="AT1137" i="12" s="1"/>
  <c r="AT1135" i="12"/>
  <c r="AT1134" i="12" s="1"/>
  <c r="AT1133" i="12" s="1"/>
  <c r="AT1129" i="12"/>
  <c r="AT1127" i="12"/>
  <c r="AT1121" i="12"/>
  <c r="AT1119" i="12"/>
  <c r="AT1116" i="12"/>
  <c r="AT1115" i="12" s="1"/>
  <c r="AT1107" i="12"/>
  <c r="AT1106" i="12" s="1"/>
  <c r="AT1105" i="12" s="1"/>
  <c r="AT1104" i="12" s="1"/>
  <c r="AT1101" i="12"/>
  <c r="AT1100" i="12" s="1"/>
  <c r="AT1099" i="12" s="1"/>
  <c r="AT1098" i="12" s="1"/>
  <c r="AT1096" i="12"/>
  <c r="AT1095" i="12" s="1"/>
  <c r="AT1094" i="12" s="1"/>
  <c r="AT1093" i="12" s="1"/>
  <c r="AT1091" i="12"/>
  <c r="AT1090" i="12" s="1"/>
  <c r="AT1089" i="12" s="1"/>
  <c r="AT1087" i="12"/>
  <c r="AT1086" i="12" s="1"/>
  <c r="AT1085" i="12" s="1"/>
  <c r="AT1083" i="12"/>
  <c r="AT1082" i="12" s="1"/>
  <c r="AT1081" i="12" s="1"/>
  <c r="AT1079" i="12"/>
  <c r="AT1078" i="12" s="1"/>
  <c r="AT1077" i="12" s="1"/>
  <c r="AT1075" i="12"/>
  <c r="AT1074" i="12" s="1"/>
  <c r="AT1073" i="12" s="1"/>
  <c r="AT1071" i="12"/>
  <c r="AT1070" i="12" s="1"/>
  <c r="AT1069" i="12" s="1"/>
  <c r="AT1067" i="12"/>
  <c r="AT1066" i="12" s="1"/>
  <c r="AT1065" i="12" s="1"/>
  <c r="AT1063" i="12"/>
  <c r="AT1062" i="12" s="1"/>
  <c r="AT1061" i="12" s="1"/>
  <c r="AT1059" i="12"/>
  <c r="AT1058" i="12" s="1"/>
  <c r="AT1057" i="12" s="1"/>
  <c r="AT1055" i="12"/>
  <c r="AT1054" i="12" s="1"/>
  <c r="AT1053" i="12" s="1"/>
  <c r="AT1051" i="12"/>
  <c r="AT1050" i="12" s="1"/>
  <c r="AT1049" i="12" s="1"/>
  <c r="AT1047" i="12"/>
  <c r="AT1046" i="12" s="1"/>
  <c r="AT1045" i="12" s="1"/>
  <c r="AT1042" i="12"/>
  <c r="AT1041" i="12" s="1"/>
  <c r="AT1040" i="12" s="1"/>
  <c r="AT1038" i="12"/>
  <c r="AT1037" i="12" s="1"/>
  <c r="AT1036" i="12" s="1"/>
  <c r="AT1034" i="12"/>
  <c r="AT1033" i="12" s="1"/>
  <c r="AT1032" i="12" s="1"/>
  <c r="AT1030" i="12"/>
  <c r="AT1029" i="12" s="1"/>
  <c r="AT1028" i="12" s="1"/>
  <c r="AT1026" i="12"/>
  <c r="AT1025" i="12" s="1"/>
  <c r="AT1024" i="12" s="1"/>
  <c r="AT1022" i="12"/>
  <c r="AT1021" i="12" s="1"/>
  <c r="AT1020" i="12" s="1"/>
  <c r="AT1018" i="12"/>
  <c r="AT1017" i="12" s="1"/>
  <c r="AT1016" i="12" s="1"/>
  <c r="AT1014" i="12"/>
  <c r="AT1013" i="12" s="1"/>
  <c r="AT1012" i="12" s="1"/>
  <c r="AT1010" i="12"/>
  <c r="AT1008" i="12"/>
  <c r="AT1004" i="12"/>
  <c r="AT1003" i="12" s="1"/>
  <c r="AT1002" i="12" s="1"/>
  <c r="AT1000" i="12"/>
  <c r="AT999" i="12" s="1"/>
  <c r="AT998" i="12" s="1"/>
  <c r="AT996" i="12"/>
  <c r="AT995" i="12" s="1"/>
  <c r="AT994" i="12" s="1"/>
  <c r="AT992" i="12"/>
  <c r="AT991" i="12" s="1"/>
  <c r="AT990" i="12" s="1"/>
  <c r="AT988" i="12"/>
  <c r="AT987" i="12" s="1"/>
  <c r="AT986" i="12" s="1"/>
  <c r="AT984" i="12"/>
  <c r="AT983" i="12" s="1"/>
  <c r="AT982" i="12" s="1"/>
  <c r="AT980" i="12"/>
  <c r="AT979" i="12" s="1"/>
  <c r="AT978" i="12" s="1"/>
  <c r="AT976" i="12"/>
  <c r="AT975" i="12" s="1"/>
  <c r="AT974" i="12" s="1"/>
  <c r="AT972" i="12"/>
  <c r="AT971" i="12" s="1"/>
  <c r="AT970" i="12" s="1"/>
  <c r="AT968" i="12"/>
  <c r="AT967" i="12" s="1"/>
  <c r="AT966" i="12" s="1"/>
  <c r="AT964" i="12"/>
  <c r="AT963" i="12" s="1"/>
  <c r="AT962" i="12" s="1"/>
  <c r="AT960" i="12"/>
  <c r="AT959" i="12" s="1"/>
  <c r="AT958" i="12" s="1"/>
  <c r="AT954" i="12"/>
  <c r="AT953" i="12" s="1"/>
  <c r="AT952" i="12" s="1"/>
  <c r="AT950" i="12"/>
  <c r="AT949" i="12" s="1"/>
  <c r="AT948" i="12" s="1"/>
  <c r="AT945" i="12"/>
  <c r="AT944" i="12" s="1"/>
  <c r="AT943" i="12" s="1"/>
  <c r="AT941" i="12"/>
  <c r="AT940" i="12" s="1"/>
  <c r="AT939" i="12" s="1"/>
  <c r="AT937" i="12"/>
  <c r="AT936" i="12" s="1"/>
  <c r="AT935" i="12" s="1"/>
  <c r="AT933" i="12"/>
  <c r="AT932" i="12" s="1"/>
  <c r="AT931" i="12" s="1"/>
  <c r="AT929" i="12"/>
  <c r="AT928" i="12" s="1"/>
  <c r="AT926" i="12"/>
  <c r="AT925" i="12" s="1"/>
  <c r="AT922" i="12"/>
  <c r="AT921" i="12" s="1"/>
  <c r="AT920" i="12" s="1"/>
  <c r="AT918" i="12"/>
  <c r="AT917" i="12" s="1"/>
  <c r="AT916" i="12" s="1"/>
  <c r="AT914" i="12"/>
  <c r="AT913" i="12" s="1"/>
  <c r="AT912" i="12" s="1"/>
  <c r="AT910" i="12"/>
  <c r="AT909" i="12" s="1"/>
  <c r="AT908" i="12" s="1"/>
  <c r="AT906" i="12"/>
  <c r="AT905" i="12" s="1"/>
  <c r="AT904" i="12" s="1"/>
  <c r="AT902" i="12"/>
  <c r="AT901" i="12" s="1"/>
  <c r="AT900" i="12" s="1"/>
  <c r="AT895" i="12"/>
  <c r="AT894" i="12" s="1"/>
  <c r="AT891" i="12"/>
  <c r="AT890" i="12" s="1"/>
  <c r="AT888" i="12"/>
  <c r="AT887" i="12" s="1"/>
  <c r="AT885" i="12"/>
  <c r="AT884" i="12" s="1"/>
  <c r="AT880" i="12"/>
  <c r="AT879" i="12" s="1"/>
  <c r="AT878" i="12" s="1"/>
  <c r="AT876" i="12"/>
  <c r="AT875" i="12" s="1"/>
  <c r="AT874" i="12" s="1"/>
  <c r="AT872" i="12"/>
  <c r="AT871" i="12" s="1"/>
  <c r="AT870" i="12" s="1"/>
  <c r="AT868" i="12"/>
  <c r="AT867" i="12" s="1"/>
  <c r="AT865" i="12"/>
  <c r="AT864" i="12" s="1"/>
  <c r="AT859" i="12"/>
  <c r="AT858" i="12" s="1"/>
  <c r="AT856" i="12"/>
  <c r="AT855" i="12" s="1"/>
  <c r="AT851" i="12"/>
  <c r="AT849" i="12"/>
  <c r="AT847" i="12"/>
  <c r="AT842" i="12"/>
  <c r="AT841" i="12" s="1"/>
  <c r="AT839" i="12"/>
  <c r="AT838" i="12" s="1"/>
  <c r="AT836" i="12"/>
  <c r="AT835" i="12" s="1"/>
  <c r="AT832" i="12"/>
  <c r="AT830" i="12"/>
  <c r="AT826" i="12"/>
  <c r="AT825" i="12" s="1"/>
  <c r="AT824" i="12" s="1"/>
  <c r="AT821" i="12"/>
  <c r="AT819" i="12"/>
  <c r="AT815" i="12"/>
  <c r="AT814" i="12" s="1"/>
  <c r="AT811" i="12"/>
  <c r="AT809" i="12"/>
  <c r="AT806" i="12"/>
  <c r="AT805" i="12" s="1"/>
  <c r="AT803" i="12"/>
  <c r="AT802" i="12" s="1"/>
  <c r="AT796" i="12"/>
  <c r="AT795" i="12" s="1"/>
  <c r="AT793" i="12"/>
  <c r="AT792" i="12" s="1"/>
  <c r="AT789" i="12"/>
  <c r="AT788" i="12" s="1"/>
  <c r="AT787" i="12" s="1"/>
  <c r="AT785" i="12"/>
  <c r="AT784" i="12" s="1"/>
  <c r="AT783" i="12" s="1"/>
  <c r="AT781" i="12"/>
  <c r="AT780" i="12" s="1"/>
  <c r="AT778" i="12"/>
  <c r="AT777" i="12" s="1"/>
  <c r="AT775" i="12"/>
  <c r="AT774" i="12" s="1"/>
  <c r="AT772" i="12"/>
  <c r="AT771" i="12" s="1"/>
  <c r="AT766" i="12"/>
  <c r="AT764" i="12"/>
  <c r="AT760" i="12"/>
  <c r="AT759" i="12" s="1"/>
  <c r="AT757" i="12"/>
  <c r="AT756" i="12" s="1"/>
  <c r="AT753" i="12"/>
  <c r="AT750" i="12"/>
  <c r="AT747" i="12"/>
  <c r="AT744" i="12"/>
  <c r="AT743" i="12" s="1"/>
  <c r="AT739" i="12"/>
  <c r="AT737" i="12"/>
  <c r="AT733" i="12"/>
  <c r="AT732" i="12" s="1"/>
  <c r="AT731" i="12" s="1"/>
  <c r="AT729" i="12"/>
  <c r="AT727" i="12"/>
  <c r="AT723" i="12"/>
  <c r="AT722" i="12" s="1"/>
  <c r="AT721" i="12" s="1"/>
  <c r="AT719" i="12"/>
  <c r="AT718" i="12" s="1"/>
  <c r="AT717" i="12" s="1"/>
  <c r="AT715" i="12"/>
  <c r="AT713" i="12"/>
  <c r="AT709" i="12"/>
  <c r="AT708" i="12" s="1"/>
  <c r="AT707" i="12" s="1"/>
  <c r="AT705" i="12"/>
  <c r="AT703" i="12"/>
  <c r="AT697" i="12"/>
  <c r="AT696" i="12" s="1"/>
  <c r="AT695" i="12" s="1"/>
  <c r="AT691" i="12"/>
  <c r="AT687" i="12"/>
  <c r="AT684" i="12"/>
  <c r="AT683" i="12" s="1"/>
  <c r="AT681" i="12"/>
  <c r="AT680" i="12" s="1"/>
  <c r="AT678" i="12"/>
  <c r="AT677" i="12" s="1"/>
  <c r="AT673" i="12"/>
  <c r="AT671" i="12"/>
  <c r="AT667" i="12"/>
  <c r="AT665" i="12"/>
  <c r="AT661" i="12"/>
  <c r="AT659" i="12"/>
  <c r="AT652" i="12"/>
  <c r="AT651" i="12" s="1"/>
  <c r="AT650" i="12" s="1"/>
  <c r="AT649" i="12" s="1"/>
  <c r="AT647" i="12"/>
  <c r="AT646" i="12" s="1"/>
  <c r="AT644" i="12"/>
  <c r="AT643" i="12" s="1"/>
  <c r="AT639" i="12"/>
  <c r="AT638" i="12" s="1"/>
  <c r="AT636" i="12"/>
  <c r="AT635" i="12" s="1"/>
  <c r="AT632" i="12"/>
  <c r="AT631" i="12" s="1"/>
  <c r="AT630" i="12" s="1"/>
  <c r="AT628" i="12"/>
  <c r="AT626" i="12"/>
  <c r="AT621" i="12"/>
  <c r="AT620" i="12" s="1"/>
  <c r="AT618" i="12"/>
  <c r="AT617" i="12" s="1"/>
  <c r="AT615" i="12"/>
  <c r="AT614" i="12" s="1"/>
  <c r="AT612" i="12"/>
  <c r="AT611" i="12" s="1"/>
  <c r="AT609" i="12"/>
  <c r="AT608" i="12" s="1"/>
  <c r="AT603" i="12"/>
  <c r="AT602" i="12" s="1"/>
  <c r="AT600" i="12"/>
  <c r="AT599" i="12" s="1"/>
  <c r="AT595" i="12"/>
  <c r="AT594" i="12" s="1"/>
  <c r="AT593" i="12" s="1"/>
  <c r="AT592" i="12" s="1"/>
  <c r="AT590" i="12"/>
  <c r="AT589" i="12" s="1"/>
  <c r="AT587" i="12"/>
  <c r="AT586" i="12" s="1"/>
  <c r="AT581" i="12"/>
  <c r="AT580" i="12" s="1"/>
  <c r="AT579" i="12" s="1"/>
  <c r="AT574" i="12"/>
  <c r="AT570" i="12"/>
  <c r="AT564" i="12"/>
  <c r="AT563" i="12" s="1"/>
  <c r="AT562" i="12" s="1"/>
  <c r="AT560" i="12"/>
  <c r="AT559" i="12" s="1"/>
  <c r="AT558" i="12" s="1"/>
  <c r="AT556" i="12"/>
  <c r="AT555" i="12" s="1"/>
  <c r="AT553" i="12"/>
  <c r="AT552" i="12" s="1"/>
  <c r="AT548" i="12"/>
  <c r="AT546" i="12"/>
  <c r="AT542" i="12"/>
  <c r="AT541" i="12" s="1"/>
  <c r="AT540" i="12" s="1"/>
  <c r="AT538" i="12"/>
  <c r="AT537" i="12" s="1"/>
  <c r="AT536" i="12" s="1"/>
  <c r="AT534" i="12"/>
  <c r="AT533" i="12" s="1"/>
  <c r="AT532" i="12" s="1"/>
  <c r="AT530" i="12"/>
  <c r="AT529" i="12" s="1"/>
  <c r="AT527" i="12"/>
  <c r="AT526" i="12" s="1"/>
  <c r="AT523" i="12"/>
  <c r="AT522" i="12" s="1"/>
  <c r="AT520" i="12"/>
  <c r="AT519" i="12" s="1"/>
  <c r="AT516" i="12"/>
  <c r="AT515" i="12" s="1"/>
  <c r="AT514" i="12" s="1"/>
  <c r="AT509" i="12"/>
  <c r="AT508" i="12" s="1"/>
  <c r="AT507" i="12" s="1"/>
  <c r="AT505" i="12"/>
  <c r="AT504" i="12" s="1"/>
  <c r="AT503" i="12" s="1"/>
  <c r="AT501" i="12"/>
  <c r="AT500" i="12" s="1"/>
  <c r="AT499" i="12" s="1"/>
  <c r="AT497" i="12"/>
  <c r="AT496" i="12" s="1"/>
  <c r="AT495" i="12" s="1"/>
  <c r="AT492" i="12"/>
  <c r="AT490" i="12"/>
  <c r="AT487" i="12"/>
  <c r="AT486" i="12" s="1"/>
  <c r="AT483" i="12"/>
  <c r="AT481" i="12"/>
  <c r="AT477" i="12"/>
  <c r="AT476" i="12" s="1"/>
  <c r="AT475" i="12" s="1"/>
  <c r="AT472" i="12"/>
  <c r="AT471" i="12" s="1"/>
  <c r="AT470" i="12" s="1"/>
  <c r="AT469" i="12" s="1"/>
  <c r="AT466" i="12"/>
  <c r="AT464" i="12"/>
  <c r="AT459" i="12"/>
  <c r="AT458" i="12" s="1"/>
  <c r="AT457" i="12" s="1"/>
  <c r="AT455" i="12"/>
  <c r="AT453" i="12"/>
  <c r="AT449" i="12"/>
  <c r="AT447" i="12"/>
  <c r="AT442" i="12"/>
  <c r="AT441" i="12" s="1"/>
  <c r="AT440" i="12" s="1"/>
  <c r="AT437" i="12"/>
  <c r="AT435" i="12"/>
  <c r="AT431" i="12"/>
  <c r="AT429" i="12"/>
  <c r="AT424" i="12"/>
  <c r="AT423" i="12" s="1"/>
  <c r="AT422" i="12" s="1"/>
  <c r="AT420" i="12"/>
  <c r="AT419" i="12" s="1"/>
  <c r="AT418" i="12" s="1"/>
  <c r="AT416" i="12"/>
  <c r="AT415" i="12" s="1"/>
  <c r="AT414" i="12" s="1"/>
  <c r="AT412" i="12"/>
  <c r="AT411" i="12" s="1"/>
  <c r="AT410" i="12" s="1"/>
  <c r="AT408" i="12"/>
  <c r="AT407" i="12" s="1"/>
  <c r="AT406" i="12" s="1"/>
  <c r="AT404" i="12"/>
  <c r="AT403" i="12" s="1"/>
  <c r="AT402" i="12" s="1"/>
  <c r="AT400" i="12"/>
  <c r="AT399" i="12" s="1"/>
  <c r="AT398" i="12" s="1"/>
  <c r="AT396" i="12"/>
  <c r="AT395" i="12" s="1"/>
  <c r="AT394" i="12" s="1"/>
  <c r="AT389" i="12"/>
  <c r="AT388" i="12" s="1"/>
  <c r="AT387" i="12" s="1"/>
  <c r="AT385" i="12"/>
  <c r="AT384" i="12" s="1"/>
  <c r="AT383" i="12" s="1"/>
  <c r="AT379" i="12"/>
  <c r="AT378" i="12" s="1"/>
  <c r="AT377" i="12" s="1"/>
  <c r="AT376" i="12" s="1"/>
  <c r="AT374" i="12"/>
  <c r="AT373" i="12" s="1"/>
  <c r="AT372" i="12" s="1"/>
  <c r="AT370" i="12"/>
  <c r="AT369" i="12" s="1"/>
  <c r="AT367" i="12"/>
  <c r="AT366" i="12" s="1"/>
  <c r="AT364" i="12"/>
  <c r="AT363" i="12" s="1"/>
  <c r="AT360" i="12"/>
  <c r="AT359" i="12" s="1"/>
  <c r="AT358" i="12" s="1"/>
  <c r="AT356" i="12"/>
  <c r="AT355" i="12" s="1"/>
  <c r="AT354" i="12" s="1"/>
  <c r="AT349" i="12"/>
  <c r="AT348" i="12" s="1"/>
  <c r="AT347" i="12" s="1"/>
  <c r="AT346" i="12" s="1"/>
  <c r="AT345" i="12" s="1"/>
  <c r="AT343" i="12"/>
  <c r="AT342" i="12" s="1"/>
  <c r="AT341" i="12" s="1"/>
  <c r="AT338" i="12"/>
  <c r="AT337" i="12" s="1"/>
  <c r="AT336" i="12" s="1"/>
  <c r="AT334" i="12"/>
  <c r="AT333" i="12" s="1"/>
  <c r="AT332" i="12" s="1"/>
  <c r="AT330" i="12"/>
  <c r="AT329" i="12" s="1"/>
  <c r="AT327" i="12"/>
  <c r="AT326" i="12" s="1"/>
  <c r="AT323" i="12"/>
  <c r="AT322" i="12" s="1"/>
  <c r="AT321" i="12" s="1"/>
  <c r="AT319" i="12"/>
  <c r="AT318" i="12" s="1"/>
  <c r="AT317" i="12" s="1"/>
  <c r="AT315" i="12"/>
  <c r="AT314" i="12" s="1"/>
  <c r="AT313" i="12" s="1"/>
  <c r="AT309" i="12"/>
  <c r="AT308" i="12" s="1"/>
  <c r="AT307" i="12" s="1"/>
  <c r="AT304" i="12"/>
  <c r="AT302" i="12"/>
  <c r="AT297" i="12"/>
  <c r="AT295" i="12"/>
  <c r="AT291" i="12"/>
  <c r="AT290" i="12" s="1"/>
  <c r="AT289" i="12" s="1"/>
  <c r="AT285" i="12"/>
  <c r="AT284" i="12" s="1"/>
  <c r="AT283" i="12" s="1"/>
  <c r="AT281" i="12"/>
  <c r="AT279" i="12"/>
  <c r="AT275" i="12"/>
  <c r="AT274" i="12" s="1"/>
  <c r="AT273" i="12" s="1"/>
  <c r="AT271" i="12"/>
  <c r="AT270" i="12" s="1"/>
  <c r="AT269" i="12" s="1"/>
  <c r="AT267" i="12"/>
  <c r="AT265" i="12"/>
  <c r="AT260" i="12"/>
  <c r="AT258" i="12"/>
  <c r="AT254" i="12"/>
  <c r="AT253" i="12" s="1"/>
  <c r="AT252" i="12" s="1"/>
  <c r="AT250" i="12"/>
  <c r="AT249" i="12" s="1"/>
  <c r="AT248" i="12" s="1"/>
  <c r="AT246" i="12"/>
  <c r="AT244" i="12"/>
  <c r="AT240" i="12"/>
  <c r="AT238" i="12"/>
  <c r="AT232" i="12"/>
  <c r="AT231" i="12" s="1"/>
  <c r="AT230" i="12" s="1"/>
  <c r="AT228" i="12"/>
  <c r="AT227" i="12" s="1"/>
  <c r="AT226" i="12" s="1"/>
  <c r="AT224" i="12"/>
  <c r="AT223" i="12" s="1"/>
  <c r="AT221" i="12"/>
  <c r="AT220" i="12" s="1"/>
  <c r="AT217" i="12"/>
  <c r="AT215" i="12"/>
  <c r="AT211" i="12"/>
  <c r="AT209" i="12"/>
  <c r="AT202" i="12"/>
  <c r="AT201" i="12" s="1"/>
  <c r="AT200" i="12" s="1"/>
  <c r="AT198" i="12"/>
  <c r="AT197" i="12" s="1"/>
  <c r="AT196" i="12" s="1"/>
  <c r="AT194" i="12"/>
  <c r="AT193" i="12" s="1"/>
  <c r="AT192" i="12" s="1"/>
  <c r="AT189" i="12"/>
  <c r="AT188" i="12" s="1"/>
  <c r="AT187" i="12" s="1"/>
  <c r="AT185" i="12"/>
  <c r="AT184" i="12" s="1"/>
  <c r="AT183" i="12" s="1"/>
  <c r="AT180" i="12"/>
  <c r="AT179" i="12" s="1"/>
  <c r="AT177" i="12"/>
  <c r="AT176" i="12" s="1"/>
  <c r="AT173" i="12"/>
  <c r="AT172" i="12" s="1"/>
  <c r="AT171" i="12" s="1"/>
  <c r="AT167" i="12"/>
  <c r="AT166" i="12" s="1"/>
  <c r="AT165" i="12" s="1"/>
  <c r="AT163" i="12"/>
  <c r="AT162" i="12" s="1"/>
  <c r="AT161" i="12" s="1"/>
  <c r="AT158" i="12"/>
  <c r="AT157" i="12" s="1"/>
  <c r="AT155" i="12"/>
  <c r="AT154" i="12" s="1"/>
  <c r="AT151" i="12"/>
  <c r="AT150" i="12" s="1"/>
  <c r="AT148" i="12"/>
  <c r="AT147" i="12" s="1"/>
  <c r="AT145" i="12"/>
  <c r="AT144" i="12" s="1"/>
  <c r="AT140" i="12"/>
  <c r="AT139" i="12" s="1"/>
  <c r="AT138" i="12" s="1"/>
  <c r="AT136" i="12"/>
  <c r="AT135" i="12" s="1"/>
  <c r="AT134" i="12" s="1"/>
  <c r="AT131" i="12"/>
  <c r="AT130" i="12" s="1"/>
  <c r="AT129" i="12" s="1"/>
  <c r="AT127" i="12"/>
  <c r="AT126" i="12" s="1"/>
  <c r="AT124" i="12"/>
  <c r="AT123" i="12" s="1"/>
  <c r="AT120" i="12"/>
  <c r="AT119" i="12" s="1"/>
  <c r="AT117" i="12"/>
  <c r="AT116" i="12" s="1"/>
  <c r="AT114" i="12"/>
  <c r="AT113" i="12" s="1"/>
  <c r="AT107" i="12"/>
  <c r="AT105" i="12"/>
  <c r="AT100" i="12"/>
  <c r="AT99" i="12" s="1"/>
  <c r="AT98" i="12" s="1"/>
  <c r="AT97" i="12" s="1"/>
  <c r="AT95" i="12"/>
  <c r="AT94" i="12" s="1"/>
  <c r="AT93" i="12" s="1"/>
  <c r="AT92" i="12" s="1"/>
  <c r="AT88" i="12"/>
  <c r="AT87" i="12" s="1"/>
  <c r="AT86" i="12" s="1"/>
  <c r="AT84" i="12"/>
  <c r="AT81" i="12"/>
  <c r="AT78" i="12"/>
  <c r="AT74" i="12"/>
  <c r="AT73" i="12" s="1"/>
  <c r="AT70" i="12"/>
  <c r="AT68" i="12"/>
  <c r="AT65" i="12"/>
  <c r="AT64" i="12" s="1"/>
  <c r="AT59" i="12"/>
  <c r="AT58" i="12" s="1"/>
  <c r="AT56" i="12"/>
  <c r="AT55" i="12" s="1"/>
  <c r="AT51" i="12"/>
  <c r="AT50" i="12" s="1"/>
  <c r="AT49" i="12" s="1"/>
  <c r="AT47" i="12"/>
  <c r="AT46" i="12" s="1"/>
  <c r="AT45" i="12" s="1"/>
  <c r="AT43" i="12"/>
  <c r="AT42" i="12" s="1"/>
  <c r="AT41" i="12" s="1"/>
  <c r="AT38" i="12"/>
  <c r="AT37" i="12" s="1"/>
  <c r="AT36" i="12" s="1"/>
  <c r="AT34" i="12"/>
  <c r="AT33" i="12" s="1"/>
  <c r="AT32" i="12" s="1"/>
  <c r="AT30" i="12"/>
  <c r="AT29" i="12" s="1"/>
  <c r="AT28" i="12" s="1"/>
  <c r="AT26" i="12"/>
  <c r="AT25" i="12" s="1"/>
  <c r="AT23" i="12"/>
  <c r="AT22" i="12" s="1"/>
  <c r="AO1112" i="12" l="1"/>
  <c r="AT1976" i="12"/>
  <c r="AT726" i="12"/>
  <c r="AT725" i="12" s="1"/>
  <c r="AN1110" i="12"/>
  <c r="AO1110" i="12" s="1"/>
  <c r="AT133" i="12"/>
  <c r="AT863" i="12"/>
  <c r="AT808" i="12"/>
  <c r="AT801" i="12" s="1"/>
  <c r="AT862" i="12"/>
  <c r="AT67" i="12"/>
  <c r="AT63" i="12" s="1"/>
  <c r="AT243" i="12"/>
  <c r="AT242" i="12" s="1"/>
  <c r="AT257" i="12"/>
  <c r="AT256" i="12" s="1"/>
  <c r="AT382" i="12"/>
  <c r="AT381" i="12" s="1"/>
  <c r="AT625" i="12"/>
  <c r="AT624" i="12" s="1"/>
  <c r="AT755" i="12"/>
  <c r="AT1672" i="12"/>
  <c r="AT1667" i="12" s="1"/>
  <c r="AT208" i="12"/>
  <c r="AT207" i="12" s="1"/>
  <c r="AT237" i="12"/>
  <c r="AT236" i="12" s="1"/>
  <c r="AT446" i="12"/>
  <c r="AT445" i="12" s="1"/>
  <c r="AT569" i="12"/>
  <c r="AT568" i="12" s="1"/>
  <c r="AT567" i="12" s="1"/>
  <c r="AT566" i="12" s="1"/>
  <c r="AT686" i="12"/>
  <c r="AT676" i="12" s="1"/>
  <c r="AT675" i="12" s="1"/>
  <c r="AT1414" i="12"/>
  <c r="AT1484" i="12"/>
  <c r="AT1483" i="12" s="1"/>
  <c r="AT1881" i="12"/>
  <c r="AT1877" i="12" s="1"/>
  <c r="AT1872" i="12" s="1"/>
  <c r="AT1871" i="12" s="1"/>
  <c r="AT2070" i="12"/>
  <c r="AT2059" i="12" s="1"/>
  <c r="AT2173" i="12"/>
  <c r="AT2261" i="12"/>
  <c r="AT278" i="12"/>
  <c r="AT277" i="12" s="1"/>
  <c r="AT1126" i="12"/>
  <c r="AT1125" i="12" s="1"/>
  <c r="AT452" i="12"/>
  <c r="AT451" i="12" s="1"/>
  <c r="AT182" i="12"/>
  <c r="AT489" i="12"/>
  <c r="AT485" i="12" s="1"/>
  <c r="AT585" i="12"/>
  <c r="AT584" i="12" s="1"/>
  <c r="AT664" i="12"/>
  <c r="AT663" i="12" s="1"/>
  <c r="AT736" i="12"/>
  <c r="AT735" i="12" s="1"/>
  <c r="AT763" i="12"/>
  <c r="AT762" i="12" s="1"/>
  <c r="AT1174" i="12"/>
  <c r="AT1438" i="12"/>
  <c r="AT2082" i="12"/>
  <c r="AT2081" i="12" s="1"/>
  <c r="AT2162" i="12"/>
  <c r="AT2161" i="12" s="1"/>
  <c r="AT2186" i="12"/>
  <c r="AT264" i="12"/>
  <c r="AT263" i="12" s="1"/>
  <c r="AT480" i="12"/>
  <c r="AT479" i="12" s="1"/>
  <c r="AT1164" i="12"/>
  <c r="AT1913" i="12"/>
  <c r="AT2304" i="12"/>
  <c r="AT2593" i="12"/>
  <c r="AT2592" i="12" s="1"/>
  <c r="AT2591" i="12" s="1"/>
  <c r="AT54" i="12"/>
  <c r="AT53" i="12" s="1"/>
  <c r="AT924" i="12"/>
  <c r="AT899" i="12" s="1"/>
  <c r="AT1570" i="12"/>
  <c r="AT1997" i="12"/>
  <c r="AT1996" i="12" s="1"/>
  <c r="AT551" i="12"/>
  <c r="AT550" i="12" s="1"/>
  <c r="AT598" i="12"/>
  <c r="AT597" i="12" s="1"/>
  <c r="AT583" i="12" s="1"/>
  <c r="AT746" i="12"/>
  <c r="AT742" i="12" s="1"/>
  <c r="AT1118" i="12"/>
  <c r="AT1114" i="12" s="1"/>
  <c r="AT1786" i="12"/>
  <c r="AT1837" i="12"/>
  <c r="AT1985" i="12"/>
  <c r="AT2408" i="12"/>
  <c r="AT104" i="12"/>
  <c r="AT103" i="12" s="1"/>
  <c r="AT102" i="12" s="1"/>
  <c r="AT91" i="12" s="1"/>
  <c r="AT219" i="12"/>
  <c r="AT294" i="12"/>
  <c r="AT293" i="12" s="1"/>
  <c r="AT325" i="12"/>
  <c r="AT312" i="12" s="1"/>
  <c r="AT311" i="12" s="1"/>
  <c r="AT428" i="12"/>
  <c r="AT427" i="12" s="1"/>
  <c r="AT634" i="12"/>
  <c r="AT1812" i="12"/>
  <c r="AT191" i="12"/>
  <c r="AT518" i="12"/>
  <c r="AT77" i="12"/>
  <c r="AT72" i="12" s="1"/>
  <c r="AT122" i="12"/>
  <c r="AT153" i="12"/>
  <c r="AT175" i="12"/>
  <c r="AT170" i="12" s="1"/>
  <c r="AT883" i="12"/>
  <c r="AT882" i="12" s="1"/>
  <c r="AT861" i="12" s="1"/>
  <c r="AT1181" i="12"/>
  <c r="AT143" i="12"/>
  <c r="AT142" i="12" s="1"/>
  <c r="AT21" i="12"/>
  <c r="AT20" i="12" s="1"/>
  <c r="AT214" i="12"/>
  <c r="AT213" i="12" s="1"/>
  <c r="AT206" i="12" s="1"/>
  <c r="AT205" i="12" s="1"/>
  <c r="AT301" i="12"/>
  <c r="AT300" i="12" s="1"/>
  <c r="AT434" i="12"/>
  <c r="AT433" i="12" s="1"/>
  <c r="AT658" i="12"/>
  <c r="AT657" i="12" s="1"/>
  <c r="AT854" i="12"/>
  <c r="AT853" i="12" s="1"/>
  <c r="AT2215" i="12"/>
  <c r="AT2434" i="12"/>
  <c r="AT2429" i="12" s="1"/>
  <c r="AT2576" i="12"/>
  <c r="AT2575" i="12" s="1"/>
  <c r="AT2559" i="12" s="1"/>
  <c r="AT1470" i="12"/>
  <c r="AT1654" i="12"/>
  <c r="AT2052" i="12"/>
  <c r="AT2047" i="12" s="1"/>
  <c r="AT2041" i="12" s="1"/>
  <c r="AT2236" i="12"/>
  <c r="AT2254" i="12"/>
  <c r="AT2367" i="12"/>
  <c r="AT2473" i="12"/>
  <c r="AT2468" i="12" s="1"/>
  <c r="AT2462" i="12" s="1"/>
  <c r="AT2491" i="12"/>
  <c r="AT2486" i="12" s="1"/>
  <c r="AT463" i="12"/>
  <c r="AT462" i="12" s="1"/>
  <c r="AT461" i="12" s="1"/>
  <c r="AT525" i="12"/>
  <c r="AT545" i="12"/>
  <c r="AT544" i="12" s="1"/>
  <c r="AT642" i="12"/>
  <c r="AT641" i="12" s="1"/>
  <c r="AT702" i="12"/>
  <c r="AT701" i="12" s="1"/>
  <c r="AT791" i="12"/>
  <c r="AT947" i="12"/>
  <c r="AT1155" i="12"/>
  <c r="AT1154" i="12" s="1"/>
  <c r="AT1148" i="12" s="1"/>
  <c r="AT1458" i="12"/>
  <c r="AT1449" i="12" s="1"/>
  <c r="AT1448" i="12" s="1"/>
  <c r="AT1447" i="12" s="1"/>
  <c r="AT2109" i="12"/>
  <c r="AT2104" i="12" s="1"/>
  <c r="AT2194" i="12"/>
  <c r="AT2193" i="12" s="1"/>
  <c r="AT2323" i="12"/>
  <c r="AT2322" i="12" s="1"/>
  <c r="AT2549" i="12"/>
  <c r="AT2544" i="12" s="1"/>
  <c r="AT670" i="12"/>
  <c r="AT669" i="12" s="1"/>
  <c r="AT1249" i="12"/>
  <c r="AT1236" i="12" s="1"/>
  <c r="AT1557" i="12"/>
  <c r="AT1803" i="12"/>
  <c r="AT1830" i="12"/>
  <c r="AT2146" i="12"/>
  <c r="AT2145" i="12" s="1"/>
  <c r="AT2144" i="12" s="1"/>
  <c r="AT2226" i="12"/>
  <c r="AT2382" i="12"/>
  <c r="AT2420" i="12"/>
  <c r="AT2515" i="12"/>
  <c r="AT2501" i="12" s="1"/>
  <c r="AT112" i="12"/>
  <c r="AT362" i="12"/>
  <c r="AT353" i="12" s="1"/>
  <c r="AT352" i="12" s="1"/>
  <c r="AT393" i="12"/>
  <c r="AT607" i="12"/>
  <c r="AT606" i="12" s="1"/>
  <c r="AT40" i="12"/>
  <c r="AT160" i="12"/>
  <c r="AT1219" i="12"/>
  <c r="AT770" i="12"/>
  <c r="AT834" i="12"/>
  <c r="AT1210" i="12"/>
  <c r="AT1205" i="12" s="1"/>
  <c r="AT1194" i="12" s="1"/>
  <c r="AT1256" i="12"/>
  <c r="AT1269" i="12"/>
  <c r="AT1289" i="12"/>
  <c r="AT1680" i="12"/>
  <c r="AT846" i="12"/>
  <c r="AT845" i="12" s="1"/>
  <c r="AT844" i="12" s="1"/>
  <c r="AT1692" i="12"/>
  <c r="AT712" i="12"/>
  <c r="AT711" i="12" s="1"/>
  <c r="AT818" i="12"/>
  <c r="AT817" i="12" s="1"/>
  <c r="AT829" i="12"/>
  <c r="AT828" i="12" s="1"/>
  <c r="AT1007" i="12"/>
  <c r="AT1006" i="12" s="1"/>
  <c r="AT957" i="12" s="1"/>
  <c r="AT1044" i="12"/>
  <c r="AT1520" i="12"/>
  <c r="AT1493" i="12"/>
  <c r="AT1508" i="12"/>
  <c r="AT1602" i="12"/>
  <c r="AT1644" i="12"/>
  <c r="AT1643" i="12" s="1"/>
  <c r="AT1701" i="12"/>
  <c r="AT1712" i="12"/>
  <c r="AT1711" i="12" s="1"/>
  <c r="AT1769" i="12"/>
  <c r="AT1822" i="12"/>
  <c r="AT1748" i="12"/>
  <c r="AT1747" i="12" s="1"/>
  <c r="AT1741" i="12" s="1"/>
  <c r="AT1851" i="12"/>
  <c r="AT1850" i="12" s="1"/>
  <c r="AT1587" i="12"/>
  <c r="AT1893" i="12"/>
  <c r="AT1892" i="12" s="1"/>
  <c r="AT1891" i="12" s="1"/>
  <c r="AT1967" i="12"/>
  <c r="AT2023" i="12"/>
  <c r="AT2022" i="12" s="1"/>
  <c r="AT2021" i="12" s="1"/>
  <c r="AT2134" i="12"/>
  <c r="AT2133" i="12" s="1"/>
  <c r="AT2205" i="12"/>
  <c r="AT2297" i="12"/>
  <c r="AT2352" i="12"/>
  <c r="AT2452" i="12"/>
  <c r="AT2447" i="12" s="1"/>
  <c r="AT2441" i="12" s="1"/>
  <c r="AT2121" i="12"/>
  <c r="AT2116" i="12" s="1"/>
  <c r="AQ2601" i="12"/>
  <c r="AQ2600" i="12" s="1"/>
  <c r="AQ2598" i="12"/>
  <c r="AQ2597" i="12" s="1"/>
  <c r="AQ2595" i="12"/>
  <c r="AQ2594" i="12" s="1"/>
  <c r="AQ2589" i="12"/>
  <c r="AQ2588" i="12" s="1"/>
  <c r="AQ2578" i="12"/>
  <c r="AQ2577" i="12" s="1"/>
  <c r="AQ2573" i="12"/>
  <c r="AQ2572" i="12" s="1"/>
  <c r="AQ2571" i="12" s="1"/>
  <c r="AQ2570" i="12" s="1"/>
  <c r="AQ2568" i="12"/>
  <c r="AQ2567" i="12" s="1"/>
  <c r="AQ2566" i="12" s="1"/>
  <c r="AQ2565" i="12" s="1"/>
  <c r="AQ2563" i="12"/>
  <c r="AQ2562" i="12" s="1"/>
  <c r="AQ2561" i="12" s="1"/>
  <c r="AQ2560" i="12" s="1"/>
  <c r="AQ2557" i="12"/>
  <c r="AQ2556" i="12" s="1"/>
  <c r="AQ2554" i="12"/>
  <c r="AQ2553" i="12" s="1"/>
  <c r="AQ2551" i="12"/>
  <c r="AQ2550" i="12" s="1"/>
  <c r="AQ2547" i="12"/>
  <c r="AQ2546" i="12" s="1"/>
  <c r="AQ2545" i="12" s="1"/>
  <c r="AQ2540" i="12"/>
  <c r="AQ2539" i="12" s="1"/>
  <c r="AQ2528" i="12"/>
  <c r="AQ2527" i="12" s="1"/>
  <c r="AQ2517" i="12"/>
  <c r="AQ2516" i="12" s="1"/>
  <c r="AQ2504" i="12"/>
  <c r="AQ2503" i="12" s="1"/>
  <c r="AQ2502" i="12" s="1"/>
  <c r="AQ2499" i="12"/>
  <c r="AQ2498" i="12" s="1"/>
  <c r="AQ2496" i="12"/>
  <c r="AQ2495" i="12" s="1"/>
  <c r="AQ2493" i="12"/>
  <c r="AQ2492" i="12" s="1"/>
  <c r="AQ2489" i="12"/>
  <c r="AQ2488" i="12" s="1"/>
  <c r="AQ2487" i="12" s="1"/>
  <c r="AQ2484" i="12"/>
  <c r="AQ2483" i="12" s="1"/>
  <c r="AQ2482" i="12" s="1"/>
  <c r="AQ2481" i="12" s="1"/>
  <c r="AQ2478" i="12"/>
  <c r="AQ2477" i="12" s="1"/>
  <c r="AQ2475" i="12"/>
  <c r="AQ2474" i="12" s="1"/>
  <c r="AQ2471" i="12"/>
  <c r="AQ2470" i="12" s="1"/>
  <c r="AQ2469" i="12" s="1"/>
  <c r="AQ2466" i="12"/>
  <c r="AQ2465" i="12" s="1"/>
  <c r="AQ2464" i="12" s="1"/>
  <c r="AQ2463" i="12" s="1"/>
  <c r="AQ2460" i="12"/>
  <c r="AQ2459" i="12" s="1"/>
  <c r="AQ2457" i="12"/>
  <c r="AQ2456" i="12" s="1"/>
  <c r="AQ2454" i="12"/>
  <c r="AQ2453" i="12" s="1"/>
  <c r="AQ2450" i="12"/>
  <c r="AQ2449" i="12" s="1"/>
  <c r="AQ2448" i="12" s="1"/>
  <c r="AQ2445" i="12"/>
  <c r="AQ2444" i="12" s="1"/>
  <c r="AQ2443" i="12" s="1"/>
  <c r="AQ2442" i="12" s="1"/>
  <c r="AQ2439" i="12"/>
  <c r="AQ2438" i="12" s="1"/>
  <c r="AQ2436" i="12"/>
  <c r="AQ2435" i="12" s="1"/>
  <c r="AQ2432" i="12"/>
  <c r="AQ2431" i="12" s="1"/>
  <c r="AQ2430" i="12" s="1"/>
  <c r="AQ2427" i="12"/>
  <c r="AQ2426" i="12" s="1"/>
  <c r="AQ2425" i="12" s="1"/>
  <c r="AQ2423" i="12"/>
  <c r="AQ2422" i="12" s="1"/>
  <c r="AQ2421" i="12" s="1"/>
  <c r="AQ2417" i="12"/>
  <c r="AQ2416" i="12" s="1"/>
  <c r="AQ2415" i="12" s="1"/>
  <c r="AQ2413" i="12"/>
  <c r="AQ2412" i="12" s="1"/>
  <c r="AQ2410" i="12"/>
  <c r="AQ2409" i="12" s="1"/>
  <c r="AQ2406" i="12"/>
  <c r="AQ2405" i="12" s="1"/>
  <c r="AQ2404" i="12" s="1"/>
  <c r="AQ2402" i="12"/>
  <c r="AQ2401" i="12" s="1"/>
  <c r="AQ2400" i="12" s="1"/>
  <c r="AQ2398" i="12"/>
  <c r="AQ2397" i="12" s="1"/>
  <c r="AQ2396" i="12" s="1"/>
  <c r="AQ2394" i="12"/>
  <c r="AQ2393" i="12" s="1"/>
  <c r="AQ2392" i="12" s="1"/>
  <c r="AQ2390" i="12"/>
  <c r="AQ2389" i="12" s="1"/>
  <c r="AQ2387" i="12"/>
  <c r="AQ2386" i="12" s="1"/>
  <c r="AQ2384" i="12"/>
  <c r="AQ2383" i="12" s="1"/>
  <c r="AQ2380" i="12"/>
  <c r="AQ2379" i="12" s="1"/>
  <c r="AQ2378" i="12" s="1"/>
  <c r="AQ2376" i="12"/>
  <c r="AQ2375" i="12" s="1"/>
  <c r="AQ2374" i="12" s="1"/>
  <c r="AQ2372" i="12"/>
  <c r="AQ2371" i="12" s="1"/>
  <c r="AQ2369" i="12"/>
  <c r="AQ2368" i="12" s="1"/>
  <c r="AQ2365" i="12"/>
  <c r="AQ2364" i="12" s="1"/>
  <c r="AQ2363" i="12" s="1"/>
  <c r="AQ2361" i="12"/>
  <c r="AQ2360" i="12" s="1"/>
  <c r="AQ2359" i="12" s="1"/>
  <c r="AQ2357" i="12"/>
  <c r="AQ2356" i="12" s="1"/>
  <c r="AQ2354" i="12"/>
  <c r="AQ2353" i="12" s="1"/>
  <c r="AQ2350" i="12"/>
  <c r="AQ2349" i="12" s="1"/>
  <c r="AQ2348" i="12" s="1"/>
  <c r="AQ2346" i="12"/>
  <c r="AQ2345" i="12" s="1"/>
  <c r="AQ2344" i="12" s="1"/>
  <c r="AQ2342" i="12"/>
  <c r="AQ2341" i="12" s="1"/>
  <c r="AQ2340" i="12" s="1"/>
  <c r="AQ2338" i="12"/>
  <c r="AQ2337" i="12" s="1"/>
  <c r="AQ2336" i="12" s="1"/>
  <c r="AQ2334" i="12"/>
  <c r="AQ2333" i="12" s="1"/>
  <c r="AQ2332" i="12" s="1"/>
  <c r="AQ2330" i="12"/>
  <c r="AQ2329" i="12" s="1"/>
  <c r="AQ2328" i="12" s="1"/>
  <c r="AQ2326" i="12"/>
  <c r="AQ2324" i="12"/>
  <c r="AQ2320" i="12"/>
  <c r="AQ2319" i="12" s="1"/>
  <c r="AQ2318" i="12" s="1"/>
  <c r="AQ2316" i="12"/>
  <c r="AQ2315" i="12" s="1"/>
  <c r="AQ2314" i="12" s="1"/>
  <c r="AQ2312" i="12"/>
  <c r="AQ2311" i="12" s="1"/>
  <c r="AQ2309" i="12"/>
  <c r="AQ2308" i="12" s="1"/>
  <c r="AQ2306" i="12"/>
  <c r="AQ2305" i="12" s="1"/>
  <c r="AQ2302" i="12"/>
  <c r="AQ2301" i="12" s="1"/>
  <c r="AQ2299" i="12"/>
  <c r="AQ2298" i="12" s="1"/>
  <c r="AQ2295" i="12"/>
  <c r="AQ2294" i="12" s="1"/>
  <c r="AQ2293" i="12" s="1"/>
  <c r="AQ2291" i="12"/>
  <c r="AQ2290" i="12" s="1"/>
  <c r="AQ2289" i="12" s="1"/>
  <c r="AQ2287" i="12"/>
  <c r="AQ2286" i="12" s="1"/>
  <c r="AQ2285" i="12" s="1"/>
  <c r="AQ2283" i="12"/>
  <c r="AQ2282" i="12" s="1"/>
  <c r="AQ2281" i="12" s="1"/>
  <c r="AQ2279" i="12"/>
  <c r="AQ2278" i="12" s="1"/>
  <c r="AQ2277" i="12" s="1"/>
  <c r="AQ2275" i="12"/>
  <c r="AQ2274" i="12" s="1"/>
  <c r="AQ2273" i="12" s="1"/>
  <c r="AQ2269" i="12"/>
  <c r="AQ2268" i="12" s="1"/>
  <c r="AQ2263" i="12"/>
  <c r="AQ2262" i="12" s="1"/>
  <c r="AQ2259" i="12"/>
  <c r="AQ2258" i="12" s="1"/>
  <c r="AQ2256" i="12"/>
  <c r="AQ2255" i="12" s="1"/>
  <c r="AQ2252" i="12"/>
  <c r="AQ2251" i="12" s="1"/>
  <c r="AQ2250" i="12" s="1"/>
  <c r="AQ2248" i="12"/>
  <c r="AQ2247" i="12" s="1"/>
  <c r="AQ2246" i="12" s="1"/>
  <c r="AQ2244" i="12"/>
  <c r="AQ2243" i="12" s="1"/>
  <c r="AQ2241" i="12"/>
  <c r="AQ2240" i="12" s="1"/>
  <c r="AQ2238" i="12"/>
  <c r="AQ2237" i="12" s="1"/>
  <c r="AQ2233" i="12"/>
  <c r="AQ2232" i="12" s="1"/>
  <c r="AQ2231" i="12" s="1"/>
  <c r="AQ2229" i="12"/>
  <c r="AQ2228" i="12" s="1"/>
  <c r="AQ2227" i="12" s="1"/>
  <c r="AQ2224" i="12"/>
  <c r="AQ2223" i="12" s="1"/>
  <c r="AQ2222" i="12" s="1"/>
  <c r="AQ2220" i="12"/>
  <c r="AQ2219" i="12" s="1"/>
  <c r="AQ2217" i="12"/>
  <c r="AQ2216" i="12" s="1"/>
  <c r="AQ2213" i="12"/>
  <c r="AQ2212" i="12" s="1"/>
  <c r="AQ2210" i="12"/>
  <c r="AQ2209" i="12" s="1"/>
  <c r="AQ2207" i="12"/>
  <c r="AQ2206" i="12" s="1"/>
  <c r="AQ2202" i="12"/>
  <c r="AQ2201" i="12" s="1"/>
  <c r="AQ2199" i="12"/>
  <c r="AQ2198" i="12" s="1"/>
  <c r="AQ2196" i="12"/>
  <c r="AQ2195" i="12" s="1"/>
  <c r="AQ2191" i="12"/>
  <c r="AQ2190" i="12" s="1"/>
  <c r="AQ2188" i="12"/>
  <c r="AQ2187" i="12" s="1"/>
  <c r="AQ2181" i="12"/>
  <c r="AQ2180" i="12" s="1"/>
  <c r="AQ2175" i="12"/>
  <c r="AQ2174" i="12" s="1"/>
  <c r="AQ2169" i="12"/>
  <c r="AQ2168" i="12" s="1"/>
  <c r="AQ2167" i="12" s="1"/>
  <c r="AQ2165" i="12"/>
  <c r="AQ2164" i="12" s="1"/>
  <c r="AQ2163" i="12" s="1"/>
  <c r="AQ2159" i="12"/>
  <c r="AQ2158" i="12" s="1"/>
  <c r="AQ2157" i="12" s="1"/>
  <c r="AQ2155" i="12"/>
  <c r="AQ2154" i="12" s="1"/>
  <c r="AQ2153" i="12" s="1"/>
  <c r="AQ2151" i="12"/>
  <c r="AQ2150" i="12" s="1"/>
  <c r="AQ2148" i="12"/>
  <c r="AQ2147" i="12" s="1"/>
  <c r="AQ2141" i="12"/>
  <c r="AQ2140" i="12" s="1"/>
  <c r="AQ2139" i="12" s="1"/>
  <c r="AQ2137" i="12"/>
  <c r="AQ2136" i="12" s="1"/>
  <c r="AQ2135" i="12" s="1"/>
  <c r="AQ2131" i="12"/>
  <c r="AQ2130" i="12" s="1"/>
  <c r="AQ2129" i="12" s="1"/>
  <c r="AQ2128" i="12" s="1"/>
  <c r="AQ2126" i="12"/>
  <c r="AQ2125" i="12" s="1"/>
  <c r="AQ2123" i="12"/>
  <c r="AQ2122" i="12" s="1"/>
  <c r="AQ2119" i="12"/>
  <c r="AQ2118" i="12" s="1"/>
  <c r="AQ2117" i="12" s="1"/>
  <c r="AQ2114" i="12"/>
  <c r="AQ2113" i="12" s="1"/>
  <c r="AQ2111" i="12"/>
  <c r="AQ2110" i="12" s="1"/>
  <c r="AQ2107" i="12"/>
  <c r="AQ2106" i="12" s="1"/>
  <c r="AQ2105" i="12" s="1"/>
  <c r="AQ2102" i="12"/>
  <c r="AQ2101" i="12" s="1"/>
  <c r="AQ2100" i="12" s="1"/>
  <c r="AQ2099" i="12" s="1"/>
  <c r="AQ2097" i="12"/>
  <c r="AQ2096" i="12" s="1"/>
  <c r="AQ2095" i="12" s="1"/>
  <c r="AQ2093" i="12"/>
  <c r="AQ2092" i="12" s="1"/>
  <c r="AQ2090" i="12"/>
  <c r="AQ2089" i="12" s="1"/>
  <c r="AQ2087" i="12"/>
  <c r="AQ2086" i="12" s="1"/>
  <c r="AQ2084" i="12"/>
  <c r="AQ2083" i="12" s="1"/>
  <c r="AQ2077" i="12"/>
  <c r="AQ2076" i="12" s="1"/>
  <c r="AQ2075" i="12" s="1"/>
  <c r="AQ2073" i="12"/>
  <c r="AQ2072" i="12" s="1"/>
  <c r="AQ2071" i="12" s="1"/>
  <c r="AQ2068" i="12"/>
  <c r="AQ2067" i="12" s="1"/>
  <c r="AQ2066" i="12" s="1"/>
  <c r="AQ2065" i="12" s="1"/>
  <c r="AQ2063" i="12"/>
  <c r="AQ2062" i="12" s="1"/>
  <c r="AQ2061" i="12" s="1"/>
  <c r="AQ2060" i="12" s="1"/>
  <c r="AQ2057" i="12"/>
  <c r="AQ2056" i="12" s="1"/>
  <c r="AQ2054" i="12"/>
  <c r="AQ2053" i="12" s="1"/>
  <c r="AQ2050" i="12"/>
  <c r="AQ2049" i="12" s="1"/>
  <c r="AQ2048" i="12" s="1"/>
  <c r="AQ2045" i="12"/>
  <c r="AQ2044" i="12" s="1"/>
  <c r="AQ2043" i="12" s="1"/>
  <c r="AQ2042" i="12" s="1"/>
  <c r="AQ2039" i="12"/>
  <c r="AQ2038" i="12" s="1"/>
  <c r="AQ2037" i="12" s="1"/>
  <c r="AQ2035" i="12"/>
  <c r="AQ2034" i="12" s="1"/>
  <c r="AQ2033" i="12" s="1"/>
  <c r="AQ2031" i="12"/>
  <c r="AQ2030" i="12" s="1"/>
  <c r="AQ2028" i="12"/>
  <c r="AQ2027" i="12" s="1"/>
  <c r="AQ2025" i="12"/>
  <c r="AQ2024" i="12" s="1"/>
  <c r="AQ2019" i="12"/>
  <c r="AQ2018" i="12" s="1"/>
  <c r="AQ2017" i="12" s="1"/>
  <c r="AQ2016" i="12" s="1"/>
  <c r="AQ2014" i="12"/>
  <c r="AQ2013" i="12" s="1"/>
  <c r="AQ2012" i="12" s="1"/>
  <c r="AQ2011" i="12" s="1"/>
  <c r="AQ2009" i="12"/>
  <c r="AQ2008" i="12" s="1"/>
  <c r="AQ2007" i="12" s="1"/>
  <c r="AQ2006" i="12" s="1"/>
  <c r="AQ2004" i="12"/>
  <c r="AQ2003" i="12" s="1"/>
  <c r="AQ2002" i="12" s="1"/>
  <c r="AQ2000" i="12"/>
  <c r="AQ1999" i="12" s="1"/>
  <c r="AQ1998" i="12" s="1"/>
  <c r="AQ1994" i="12"/>
  <c r="AQ1993" i="12" s="1"/>
  <c r="AQ1992" i="12" s="1"/>
  <c r="AQ1991" i="12" s="1"/>
  <c r="AQ1989" i="12"/>
  <c r="AQ1988" i="12" s="1"/>
  <c r="AQ1987" i="12" s="1"/>
  <c r="AQ1986" i="12" s="1"/>
  <c r="AQ1983" i="12"/>
  <c r="AQ1982" i="12" s="1"/>
  <c r="AQ1981" i="12" s="1"/>
  <c r="AQ1979" i="12"/>
  <c r="AQ1978" i="12" s="1"/>
  <c r="AQ1977" i="12" s="1"/>
  <c r="AQ1974" i="12"/>
  <c r="AQ1973" i="12" s="1"/>
  <c r="AQ1972" i="12" s="1"/>
  <c r="AQ1970" i="12"/>
  <c r="AQ1969" i="12" s="1"/>
  <c r="AQ1968" i="12" s="1"/>
  <c r="AQ1965" i="12"/>
  <c r="AQ1964" i="12" s="1"/>
  <c r="AQ1963" i="12" s="1"/>
  <c r="AQ1962" i="12" s="1"/>
  <c r="AQ1960" i="12"/>
  <c r="AQ1959" i="12" s="1"/>
  <c r="AQ1958" i="12" s="1"/>
  <c r="AQ1956" i="12"/>
  <c r="AQ1955" i="12" s="1"/>
  <c r="AQ1954" i="12" s="1"/>
  <c r="AQ1952" i="12"/>
  <c r="AQ1951" i="12" s="1"/>
  <c r="AQ1950" i="12" s="1"/>
  <c r="AQ1948" i="12"/>
  <c r="AQ1947" i="12" s="1"/>
  <c r="AQ1946" i="12" s="1"/>
  <c r="AQ1944" i="12"/>
  <c r="AQ1943" i="12" s="1"/>
  <c r="AQ1942" i="12" s="1"/>
  <c r="AQ1940" i="12"/>
  <c r="AQ1939" i="12" s="1"/>
  <c r="AQ1938" i="12" s="1"/>
  <c r="AQ1936" i="12"/>
  <c r="AQ1935" i="12" s="1"/>
  <c r="AQ1934" i="12" s="1"/>
  <c r="AQ1932" i="12"/>
  <c r="AQ1931" i="12" s="1"/>
  <c r="AQ1930" i="12" s="1"/>
  <c r="AQ1928" i="12"/>
  <c r="AQ1927" i="12" s="1"/>
  <c r="AQ1926" i="12" s="1"/>
  <c r="AQ1924" i="12"/>
  <c r="AQ1923" i="12" s="1"/>
  <c r="AQ1922" i="12" s="1"/>
  <c r="AQ1920" i="12"/>
  <c r="AQ1919" i="12" s="1"/>
  <c r="AQ1918" i="12" s="1"/>
  <c r="AQ1916" i="12"/>
  <c r="AQ1915" i="12" s="1"/>
  <c r="AQ1914" i="12" s="1"/>
  <c r="AQ1909" i="12"/>
  <c r="AQ1908" i="12" s="1"/>
  <c r="AQ1907" i="12" s="1"/>
  <c r="AQ1905" i="12"/>
  <c r="AQ1904" i="12" s="1"/>
  <c r="AQ1903" i="12" s="1"/>
  <c r="AQ1901" i="12"/>
  <c r="AQ1900" i="12" s="1"/>
  <c r="AQ1898" i="12"/>
  <c r="AQ1897" i="12" s="1"/>
  <c r="AQ1895" i="12"/>
  <c r="AQ1894" i="12" s="1"/>
  <c r="AQ1889" i="12"/>
  <c r="AQ1888" i="12" s="1"/>
  <c r="AQ1887" i="12" s="1"/>
  <c r="AQ1886" i="12" s="1"/>
  <c r="AQ1884" i="12"/>
  <c r="AQ1882" i="12"/>
  <c r="AQ1879" i="12"/>
  <c r="AQ1878" i="12" s="1"/>
  <c r="AQ1875" i="12"/>
  <c r="AQ1874" i="12" s="1"/>
  <c r="AQ1873" i="12" s="1"/>
  <c r="AQ1868" i="12"/>
  <c r="AQ1867" i="12" s="1"/>
  <c r="AQ1866" i="12" s="1"/>
  <c r="AQ1864" i="12"/>
  <c r="AQ1863" i="12" s="1"/>
  <c r="AQ1862" i="12" s="1"/>
  <c r="AQ1860" i="12"/>
  <c r="AQ1859" i="12" s="1"/>
  <c r="AQ1858" i="12" s="1"/>
  <c r="AQ1856" i="12"/>
  <c r="AQ1855" i="12" s="1"/>
  <c r="AQ1853" i="12"/>
  <c r="AQ1852" i="12" s="1"/>
  <c r="AQ1848" i="12"/>
  <c r="AQ1847" i="12" s="1"/>
  <c r="AQ1846" i="12" s="1"/>
  <c r="AQ1844" i="12"/>
  <c r="AQ1843" i="12" s="1"/>
  <c r="AQ1842" i="12" s="1"/>
  <c r="AQ1840" i="12"/>
  <c r="AQ1839" i="12" s="1"/>
  <c r="AQ1838" i="12" s="1"/>
  <c r="AQ1835" i="12"/>
  <c r="AQ1834" i="12" s="1"/>
  <c r="AQ1832" i="12"/>
  <c r="AQ1831" i="12" s="1"/>
  <c r="AQ1827" i="12"/>
  <c r="AQ1826" i="12" s="1"/>
  <c r="AQ1824" i="12"/>
  <c r="AQ1823" i="12" s="1"/>
  <c r="AQ1820" i="12"/>
  <c r="AQ1819" i="12" s="1"/>
  <c r="AQ1817" i="12"/>
  <c r="AQ1816" i="12" s="1"/>
  <c r="AQ1814" i="12"/>
  <c r="AQ1813" i="12" s="1"/>
  <c r="AQ1808" i="12"/>
  <c r="AQ1807" i="12" s="1"/>
  <c r="AQ1805" i="12"/>
  <c r="AQ1804" i="12" s="1"/>
  <c r="AQ1801" i="12"/>
  <c r="AQ1800" i="12" s="1"/>
  <c r="AQ1799" i="12" s="1"/>
  <c r="AQ1797" i="12"/>
  <c r="AQ1796" i="12" s="1"/>
  <c r="AQ1795" i="12" s="1"/>
  <c r="AQ1793" i="12"/>
  <c r="AQ1792" i="12" s="1"/>
  <c r="AQ1791" i="12" s="1"/>
  <c r="AQ1789" i="12"/>
  <c r="AQ1788" i="12" s="1"/>
  <c r="AQ1787" i="12" s="1"/>
  <c r="AQ1784" i="12"/>
  <c r="AQ1783" i="12" s="1"/>
  <c r="AQ1782" i="12" s="1"/>
  <c r="AQ1780" i="12"/>
  <c r="AQ1779" i="12" s="1"/>
  <c r="AQ1778" i="12" s="1"/>
  <c r="AQ1776" i="12"/>
  <c r="AQ1775" i="12" s="1"/>
  <c r="AQ1774" i="12" s="1"/>
  <c r="AQ1772" i="12"/>
  <c r="AQ1771" i="12" s="1"/>
  <c r="AQ1770" i="12" s="1"/>
  <c r="AQ1765" i="12"/>
  <c r="AQ1764" i="12" s="1"/>
  <c r="AQ1763" i="12" s="1"/>
  <c r="AQ1762" i="12" s="1"/>
  <c r="AQ1760" i="12"/>
  <c r="AQ1759" i="12" s="1"/>
  <c r="AQ1758" i="12" s="1"/>
  <c r="AQ1756" i="12"/>
  <c r="AQ1755" i="12" s="1"/>
  <c r="AQ1753" i="12"/>
  <c r="AQ1752" i="12" s="1"/>
  <c r="AQ1750" i="12"/>
  <c r="AQ1749" i="12" s="1"/>
  <c r="AQ1745" i="12"/>
  <c r="AQ1744" i="12" s="1"/>
  <c r="AQ1743" i="12" s="1"/>
  <c r="AQ1742" i="12" s="1"/>
  <c r="AQ1739" i="12"/>
  <c r="AQ1738" i="12" s="1"/>
  <c r="AQ1737" i="12" s="1"/>
  <c r="AQ1736" i="12" s="1"/>
  <c r="AQ1734" i="12"/>
  <c r="AQ1733" i="12" s="1"/>
  <c r="AQ1732" i="12" s="1"/>
  <c r="AQ1731" i="12" s="1"/>
  <c r="AQ1729" i="12"/>
  <c r="AQ1728" i="12" s="1"/>
  <c r="AQ1727" i="12" s="1"/>
  <c r="AQ1726" i="12" s="1"/>
  <c r="AQ1724" i="12"/>
  <c r="AQ1723" i="12" s="1"/>
  <c r="AQ1722" i="12" s="1"/>
  <c r="AQ1721" i="12" s="1"/>
  <c r="AQ1719" i="12"/>
  <c r="AQ1718" i="12" s="1"/>
  <c r="AQ1717" i="12" s="1"/>
  <c r="AQ1715" i="12"/>
  <c r="AQ1714" i="12" s="1"/>
  <c r="AQ1713" i="12" s="1"/>
  <c r="AQ1708" i="12"/>
  <c r="AQ1707" i="12" s="1"/>
  <c r="AQ1706" i="12" s="1"/>
  <c r="AQ1704" i="12"/>
  <c r="AQ1703" i="12" s="1"/>
  <c r="AQ1702" i="12" s="1"/>
  <c r="AQ1699" i="12"/>
  <c r="AQ1698" i="12" s="1"/>
  <c r="AQ1697" i="12" s="1"/>
  <c r="AQ1695" i="12"/>
  <c r="AQ1694" i="12" s="1"/>
  <c r="AQ1693" i="12" s="1"/>
  <c r="AQ1689" i="12"/>
  <c r="AQ1688" i="12" s="1"/>
  <c r="AQ1687" i="12" s="1"/>
  <c r="AQ1686" i="12" s="1"/>
  <c r="AQ1684" i="12"/>
  <c r="AQ1683" i="12" s="1"/>
  <c r="AQ1682" i="12" s="1"/>
  <c r="AQ1681" i="12" s="1"/>
  <c r="AQ1677" i="12"/>
  <c r="AQ1676" i="12" s="1"/>
  <c r="AQ1674" i="12"/>
  <c r="AQ1673" i="12" s="1"/>
  <c r="AQ1670" i="12"/>
  <c r="AQ1669" i="12" s="1"/>
  <c r="AQ1668" i="12" s="1"/>
  <c r="AQ1665" i="12"/>
  <c r="AQ1664" i="12" s="1"/>
  <c r="AQ1663" i="12" s="1"/>
  <c r="AQ1661" i="12"/>
  <c r="AQ1660" i="12" s="1"/>
  <c r="AQ1659" i="12" s="1"/>
  <c r="AQ1657" i="12"/>
  <c r="AQ1656" i="12" s="1"/>
  <c r="AQ1655" i="12" s="1"/>
  <c r="AQ1652" i="12"/>
  <c r="AQ1651" i="12" s="1"/>
  <c r="AQ1649" i="12"/>
  <c r="AQ1648" i="12" s="1"/>
  <c r="AQ1646" i="12"/>
  <c r="AQ1645" i="12" s="1"/>
  <c r="AQ1641" i="12"/>
  <c r="AQ1640" i="12" s="1"/>
  <c r="AQ1639" i="12" s="1"/>
  <c r="AQ1637" i="12"/>
  <c r="AQ1636" i="12" s="1"/>
  <c r="AQ1635" i="12" s="1"/>
  <c r="AQ1633" i="12"/>
  <c r="AQ1632" i="12" s="1"/>
  <c r="AQ1631" i="12" s="1"/>
  <c r="AQ1629" i="12"/>
  <c r="AQ1628" i="12" s="1"/>
  <c r="AQ1627" i="12" s="1"/>
  <c r="AQ1625" i="12"/>
  <c r="AQ1624" i="12" s="1"/>
  <c r="AQ1623" i="12" s="1"/>
  <c r="AQ1621" i="12"/>
  <c r="AQ1620" i="12" s="1"/>
  <c r="AQ1619" i="12" s="1"/>
  <c r="AQ1617" i="12"/>
  <c r="AQ1616" i="12" s="1"/>
  <c r="AQ1615" i="12" s="1"/>
  <c r="AQ1613" i="12"/>
  <c r="AQ1612" i="12" s="1"/>
  <c r="AQ1611" i="12" s="1"/>
  <c r="AQ1609" i="12"/>
  <c r="AQ1608" i="12" s="1"/>
  <c r="AQ1607" i="12" s="1"/>
  <c r="AQ1605" i="12"/>
  <c r="AQ1604" i="12" s="1"/>
  <c r="AQ1603" i="12" s="1"/>
  <c r="AQ1598" i="12"/>
  <c r="AQ1597" i="12" s="1"/>
  <c r="AQ1596" i="12" s="1"/>
  <c r="AQ1594" i="12"/>
  <c r="AQ1593" i="12" s="1"/>
  <c r="AQ1592" i="12" s="1"/>
  <c r="AQ1590" i="12"/>
  <c r="AQ1589" i="12" s="1"/>
  <c r="AQ1588" i="12" s="1"/>
  <c r="AQ1585" i="12"/>
  <c r="AQ1584" i="12" s="1"/>
  <c r="AQ1583" i="12" s="1"/>
  <c r="AQ1581" i="12"/>
  <c r="AQ1580" i="12" s="1"/>
  <c r="AQ1579" i="12" s="1"/>
  <c r="AQ1577" i="12"/>
  <c r="AQ1576" i="12" s="1"/>
  <c r="AQ1575" i="12" s="1"/>
  <c r="AQ1573" i="12"/>
  <c r="AQ1572" i="12" s="1"/>
  <c r="AQ1571" i="12" s="1"/>
  <c r="AQ1567" i="12"/>
  <c r="AQ1566" i="12" s="1"/>
  <c r="AQ1565" i="12" s="1"/>
  <c r="AQ1563" i="12"/>
  <c r="AQ1562" i="12" s="1"/>
  <c r="AQ1561" i="12" s="1"/>
  <c r="AQ1559" i="12"/>
  <c r="AQ1558" i="12" s="1"/>
  <c r="AQ1555" i="12"/>
  <c r="AQ1554" i="12" s="1"/>
  <c r="AQ1553" i="12" s="1"/>
  <c r="AQ1551" i="12"/>
  <c r="AQ1550" i="12" s="1"/>
  <c r="AQ1549" i="12" s="1"/>
  <c r="AQ1547" i="12"/>
  <c r="AQ1546" i="12" s="1"/>
  <c r="AQ1545" i="12" s="1"/>
  <c r="AQ1543" i="12"/>
  <c r="AQ1542" i="12" s="1"/>
  <c r="AQ1541" i="12" s="1"/>
  <c r="AQ1539" i="12"/>
  <c r="AQ1538" i="12" s="1"/>
  <c r="AQ1537" i="12" s="1"/>
  <c r="AQ1535" i="12"/>
  <c r="AQ1534" i="12" s="1"/>
  <c r="AQ1533" i="12" s="1"/>
  <c r="AQ1531" i="12"/>
  <c r="AQ1530" i="12" s="1"/>
  <c r="AQ1529" i="12" s="1"/>
  <c r="AQ1527" i="12"/>
  <c r="AQ1526" i="12" s="1"/>
  <c r="AQ1525" i="12" s="1"/>
  <c r="AQ1523" i="12"/>
  <c r="AQ1522" i="12" s="1"/>
  <c r="AQ1521" i="12" s="1"/>
  <c r="AQ1518" i="12"/>
  <c r="AQ1517" i="12" s="1"/>
  <c r="AQ1516" i="12" s="1"/>
  <c r="AQ1514" i="12"/>
  <c r="AQ1513" i="12" s="1"/>
  <c r="AQ1512" i="12" s="1"/>
  <c r="AQ1510" i="12"/>
  <c r="AQ1509" i="12" s="1"/>
  <c r="AQ1506" i="12"/>
  <c r="AQ1505" i="12" s="1"/>
  <c r="AQ1504" i="12" s="1"/>
  <c r="AQ1502" i="12"/>
  <c r="AQ1501" i="12" s="1"/>
  <c r="AQ1500" i="12" s="1"/>
  <c r="AQ1498" i="12"/>
  <c r="AQ1497" i="12" s="1"/>
  <c r="AQ1495" i="12"/>
  <c r="AQ1494" i="12" s="1"/>
  <c r="AQ1489" i="12"/>
  <c r="AQ1488" i="12" s="1"/>
  <c r="AQ1486" i="12"/>
  <c r="AQ1485" i="12" s="1"/>
  <c r="AQ1481" i="12"/>
  <c r="AQ1480" i="12" s="1"/>
  <c r="AQ1479" i="12" s="1"/>
  <c r="AQ1477" i="12"/>
  <c r="AQ1476" i="12" s="1"/>
  <c r="AQ1475" i="12" s="1"/>
  <c r="AQ1473" i="12"/>
  <c r="AQ1472" i="12" s="1"/>
  <c r="AQ1471" i="12" s="1"/>
  <c r="AQ1468" i="12"/>
  <c r="AQ1467" i="12" s="1"/>
  <c r="AQ1466" i="12" s="1"/>
  <c r="AQ1465" i="12" s="1"/>
  <c r="AQ1461" i="12"/>
  <c r="AQ1459" i="12"/>
  <c r="AQ1455" i="12"/>
  <c r="AQ1454" i="12" s="1"/>
  <c r="AQ1451" i="12"/>
  <c r="AQ1450" i="12" s="1"/>
  <c r="AQ1445" i="12"/>
  <c r="AQ1444" i="12" s="1"/>
  <c r="AQ1443" i="12" s="1"/>
  <c r="AQ1441" i="12"/>
  <c r="AQ1440" i="12" s="1"/>
  <c r="AQ1439" i="12" s="1"/>
  <c r="AQ1436" i="12"/>
  <c r="AQ1435" i="12" s="1"/>
  <c r="AQ1434" i="12" s="1"/>
  <c r="AQ1433" i="12" s="1"/>
  <c r="AQ1431" i="12"/>
  <c r="AQ1430" i="12" s="1"/>
  <c r="AQ1429" i="12" s="1"/>
  <c r="AQ1428" i="12" s="1"/>
  <c r="AQ1426" i="12"/>
  <c r="AQ1425" i="12" s="1"/>
  <c r="AQ1424" i="12" s="1"/>
  <c r="AQ1423" i="12" s="1"/>
  <c r="AQ1421" i="12"/>
  <c r="AQ1420" i="12" s="1"/>
  <c r="AQ1419" i="12" s="1"/>
  <c r="AQ1417" i="12"/>
  <c r="AQ1416" i="12" s="1"/>
  <c r="AQ1415" i="12" s="1"/>
  <c r="AQ1412" i="12"/>
  <c r="AQ1411" i="12" s="1"/>
  <c r="AQ1410" i="12" s="1"/>
  <c r="AQ1408" i="12"/>
  <c r="AQ1407" i="12" s="1"/>
  <c r="AQ1406" i="12" s="1"/>
  <c r="AQ1404" i="12"/>
  <c r="AQ1403" i="12" s="1"/>
  <c r="AQ1402" i="12" s="1"/>
  <c r="AQ1400" i="12"/>
  <c r="AQ1399" i="12" s="1"/>
  <c r="AQ1398" i="12" s="1"/>
  <c r="AQ1396" i="12"/>
  <c r="AQ1395" i="12" s="1"/>
  <c r="AQ1394" i="12" s="1"/>
  <c r="AQ1392" i="12"/>
  <c r="AQ1391" i="12" s="1"/>
  <c r="AQ1390" i="12" s="1"/>
  <c r="AQ1388" i="12"/>
  <c r="AQ1387" i="12" s="1"/>
  <c r="AQ1386" i="12" s="1"/>
  <c r="AQ1384" i="12"/>
  <c r="AQ1383" i="12" s="1"/>
  <c r="AQ1382" i="12" s="1"/>
  <c r="AQ1380" i="12"/>
  <c r="AQ1379" i="12" s="1"/>
  <c r="AQ1378" i="12" s="1"/>
  <c r="AQ1376" i="12"/>
  <c r="AQ1375" i="12" s="1"/>
  <c r="AQ1374" i="12" s="1"/>
  <c r="AQ1372" i="12"/>
  <c r="AQ1371" i="12" s="1"/>
  <c r="AQ1370" i="12" s="1"/>
  <c r="AQ1368" i="12"/>
  <c r="AQ1367" i="12" s="1"/>
  <c r="AQ1366" i="12" s="1"/>
  <c r="AQ1364" i="12"/>
  <c r="AQ1363" i="12" s="1"/>
  <c r="AQ1362" i="12" s="1"/>
  <c r="AQ1360" i="12"/>
  <c r="AQ1359" i="12" s="1"/>
  <c r="AQ1358" i="12" s="1"/>
  <c r="AQ1356" i="12"/>
  <c r="AQ1355" i="12" s="1"/>
  <c r="AQ1354" i="12" s="1"/>
  <c r="AQ1352" i="12"/>
  <c r="AQ1351" i="12" s="1"/>
  <c r="AQ1350" i="12" s="1"/>
  <c r="AQ1348" i="12"/>
  <c r="AQ1347" i="12" s="1"/>
  <c r="AQ1346" i="12" s="1"/>
  <c r="AQ1344" i="12"/>
  <c r="AQ1343" i="12" s="1"/>
  <c r="AQ1342" i="12" s="1"/>
  <c r="AQ1340" i="12"/>
  <c r="AQ1339" i="12" s="1"/>
  <c r="AQ1338" i="12" s="1"/>
  <c r="AQ1336" i="12"/>
  <c r="AQ1335" i="12" s="1"/>
  <c r="AQ1334" i="12" s="1"/>
  <c r="AQ1332" i="12"/>
  <c r="AQ1331" i="12" s="1"/>
  <c r="AQ1330" i="12" s="1"/>
  <c r="AQ1328" i="12"/>
  <c r="AQ1327" i="12" s="1"/>
  <c r="AQ1326" i="12" s="1"/>
  <c r="AQ1324" i="12"/>
  <c r="AQ1323" i="12" s="1"/>
  <c r="AQ1322" i="12" s="1"/>
  <c r="AQ1320" i="12"/>
  <c r="AQ1319" i="12" s="1"/>
  <c r="AQ1318" i="12" s="1"/>
  <c r="AQ1316" i="12"/>
  <c r="AQ1315" i="12" s="1"/>
  <c r="AQ1314" i="12" s="1"/>
  <c r="AQ1312" i="12"/>
  <c r="AQ1311" i="12" s="1"/>
  <c r="AQ1310" i="12" s="1"/>
  <c r="AQ1308" i="12"/>
  <c r="AQ1307" i="12" s="1"/>
  <c r="AQ1306" i="12" s="1"/>
  <c r="AQ1304" i="12"/>
  <c r="AQ1303" i="12" s="1"/>
  <c r="AQ1302" i="12" s="1"/>
  <c r="AQ1300" i="12"/>
  <c r="AQ1299" i="12" s="1"/>
  <c r="AQ1298" i="12" s="1"/>
  <c r="AQ1296" i="12"/>
  <c r="AQ1295" i="12" s="1"/>
  <c r="AQ1294" i="12" s="1"/>
  <c r="AQ1292" i="12"/>
  <c r="AQ1291" i="12" s="1"/>
  <c r="AQ1290" i="12" s="1"/>
  <c r="AQ1286" i="12"/>
  <c r="AQ1285" i="12" s="1"/>
  <c r="AQ1284" i="12" s="1"/>
  <c r="AQ1283" i="12" s="1"/>
  <c r="AQ1281" i="12"/>
  <c r="AQ1280" i="12" s="1"/>
  <c r="AQ1279" i="12" s="1"/>
  <c r="AQ1278" i="12" s="1"/>
  <c r="AQ1276" i="12"/>
  <c r="AQ1275" i="12" s="1"/>
  <c r="AQ1274" i="12" s="1"/>
  <c r="AQ1272" i="12"/>
  <c r="AQ1271" i="12" s="1"/>
  <c r="AQ1270" i="12" s="1"/>
  <c r="AQ1267" i="12"/>
  <c r="AQ1266" i="12" s="1"/>
  <c r="AQ1265" i="12" s="1"/>
  <c r="AQ1263" i="12"/>
  <c r="AQ1262" i="12" s="1"/>
  <c r="AQ1261" i="12" s="1"/>
  <c r="AQ1259" i="12"/>
  <c r="AQ1258" i="12" s="1"/>
  <c r="AQ1257" i="12" s="1"/>
  <c r="AQ1254" i="12"/>
  <c r="AQ1253" i="12" s="1"/>
  <c r="AQ1251" i="12"/>
  <c r="AQ1250" i="12" s="1"/>
  <c r="AQ1247" i="12"/>
  <c r="AQ1246" i="12" s="1"/>
  <c r="AQ1245" i="12" s="1"/>
  <c r="AQ1243" i="12"/>
  <c r="AQ1242" i="12" s="1"/>
  <c r="AQ1241" i="12" s="1"/>
  <c r="AQ1239" i="12"/>
  <c r="AQ1238" i="12" s="1"/>
  <c r="AQ1237" i="12" s="1"/>
  <c r="AQ1234" i="12"/>
  <c r="AQ1233" i="12" s="1"/>
  <c r="AQ1232" i="12" s="1"/>
  <c r="AQ1230" i="12"/>
  <c r="AQ1229" i="12" s="1"/>
  <c r="AQ1228" i="12" s="1"/>
  <c r="AQ1226" i="12"/>
  <c r="AQ1225" i="12" s="1"/>
  <c r="AQ1224" i="12" s="1"/>
  <c r="AQ1222" i="12"/>
  <c r="AQ1221" i="12" s="1"/>
  <c r="AQ1220" i="12" s="1"/>
  <c r="AQ1215" i="12"/>
  <c r="AQ1214" i="12" s="1"/>
  <c r="AQ1212" i="12"/>
  <c r="AQ1211" i="12" s="1"/>
  <c r="AQ1208" i="12"/>
  <c r="AQ1207" i="12" s="1"/>
  <c r="AQ1206" i="12" s="1"/>
  <c r="AQ1203" i="12"/>
  <c r="AQ1202" i="12" s="1"/>
  <c r="AQ1201" i="12" s="1"/>
  <c r="AQ1200" i="12" s="1"/>
  <c r="AQ1198" i="12"/>
  <c r="AQ1197" i="12" s="1"/>
  <c r="AQ1196" i="12" s="1"/>
  <c r="AQ1195" i="12" s="1"/>
  <c r="AQ1192" i="12"/>
  <c r="AQ1191" i="12" s="1"/>
  <c r="AQ1190" i="12" s="1"/>
  <c r="AQ1188" i="12"/>
  <c r="AQ1187" i="12" s="1"/>
  <c r="AQ1186" i="12" s="1"/>
  <c r="AQ1184" i="12"/>
  <c r="AQ1183" i="12" s="1"/>
  <c r="AQ1182" i="12" s="1"/>
  <c r="AQ1179" i="12"/>
  <c r="AQ1178" i="12" s="1"/>
  <c r="AQ1176" i="12"/>
  <c r="AQ1175" i="12" s="1"/>
  <c r="AQ1172" i="12"/>
  <c r="AQ1171" i="12" s="1"/>
  <c r="AQ1169" i="12"/>
  <c r="AQ1168" i="12" s="1"/>
  <c r="AQ1166" i="12"/>
  <c r="AQ1165" i="12" s="1"/>
  <c r="AQ1160" i="12"/>
  <c r="AQ1159" i="12" s="1"/>
  <c r="AQ1157" i="12"/>
  <c r="AQ1156" i="12" s="1"/>
  <c r="AQ1152" i="12"/>
  <c r="AQ1151" i="12" s="1"/>
  <c r="AQ1150" i="12" s="1"/>
  <c r="AQ1149" i="12" s="1"/>
  <c r="AQ1145" i="12"/>
  <c r="AQ1144" i="12" s="1"/>
  <c r="AQ1143" i="12" s="1"/>
  <c r="AQ1142" i="12" s="1"/>
  <c r="AQ1140" i="12"/>
  <c r="AQ1139" i="12" s="1"/>
  <c r="AQ1138" i="12" s="1"/>
  <c r="AQ1137" i="12" s="1"/>
  <c r="AQ1135" i="12"/>
  <c r="AQ1134" i="12" s="1"/>
  <c r="AQ1133" i="12" s="1"/>
  <c r="AQ1129" i="12"/>
  <c r="AQ1127" i="12"/>
  <c r="AQ1121" i="12"/>
  <c r="AQ1119" i="12"/>
  <c r="AQ1116" i="12"/>
  <c r="AQ1115" i="12" s="1"/>
  <c r="AQ1107" i="12"/>
  <c r="AQ1106" i="12" s="1"/>
  <c r="AQ1105" i="12" s="1"/>
  <c r="AQ1104" i="12" s="1"/>
  <c r="AQ1101" i="12"/>
  <c r="AQ1100" i="12" s="1"/>
  <c r="AQ1099" i="12" s="1"/>
  <c r="AQ1098" i="12" s="1"/>
  <c r="AQ1096" i="12"/>
  <c r="AQ1095" i="12" s="1"/>
  <c r="AQ1094" i="12" s="1"/>
  <c r="AQ1093" i="12" s="1"/>
  <c r="AQ1091" i="12"/>
  <c r="AQ1090" i="12" s="1"/>
  <c r="AQ1089" i="12" s="1"/>
  <c r="AQ1087" i="12"/>
  <c r="AQ1086" i="12" s="1"/>
  <c r="AQ1085" i="12" s="1"/>
  <c r="AQ1083" i="12"/>
  <c r="AQ1082" i="12" s="1"/>
  <c r="AQ1081" i="12" s="1"/>
  <c r="AQ1079" i="12"/>
  <c r="AQ1078" i="12" s="1"/>
  <c r="AQ1077" i="12" s="1"/>
  <c r="AQ1075" i="12"/>
  <c r="AQ1074" i="12" s="1"/>
  <c r="AQ1073" i="12" s="1"/>
  <c r="AQ1071" i="12"/>
  <c r="AQ1070" i="12" s="1"/>
  <c r="AQ1069" i="12" s="1"/>
  <c r="AQ1067" i="12"/>
  <c r="AQ1066" i="12" s="1"/>
  <c r="AQ1065" i="12" s="1"/>
  <c r="AQ1063" i="12"/>
  <c r="AQ1062" i="12" s="1"/>
  <c r="AQ1061" i="12" s="1"/>
  <c r="AQ1059" i="12"/>
  <c r="AQ1058" i="12" s="1"/>
  <c r="AQ1057" i="12" s="1"/>
  <c r="AQ1055" i="12"/>
  <c r="AQ1054" i="12" s="1"/>
  <c r="AQ1053" i="12" s="1"/>
  <c r="AQ1051" i="12"/>
  <c r="AQ1050" i="12" s="1"/>
  <c r="AQ1049" i="12" s="1"/>
  <c r="AQ1047" i="12"/>
  <c r="AQ1046" i="12" s="1"/>
  <c r="AQ1045" i="12" s="1"/>
  <c r="AQ1042" i="12"/>
  <c r="AQ1041" i="12" s="1"/>
  <c r="AQ1040" i="12" s="1"/>
  <c r="AQ1038" i="12"/>
  <c r="AQ1037" i="12" s="1"/>
  <c r="AQ1036" i="12" s="1"/>
  <c r="AQ1034" i="12"/>
  <c r="AQ1033" i="12" s="1"/>
  <c r="AQ1032" i="12" s="1"/>
  <c r="AQ1030" i="12"/>
  <c r="AQ1029" i="12" s="1"/>
  <c r="AQ1028" i="12" s="1"/>
  <c r="AQ1026" i="12"/>
  <c r="AQ1025" i="12" s="1"/>
  <c r="AQ1024" i="12" s="1"/>
  <c r="AQ1022" i="12"/>
  <c r="AQ1021" i="12" s="1"/>
  <c r="AQ1020" i="12" s="1"/>
  <c r="AQ1018" i="12"/>
  <c r="AQ1017" i="12" s="1"/>
  <c r="AQ1016" i="12" s="1"/>
  <c r="AQ1014" i="12"/>
  <c r="AQ1013" i="12" s="1"/>
  <c r="AQ1012" i="12" s="1"/>
  <c r="AQ1010" i="12"/>
  <c r="AQ1008" i="12"/>
  <c r="AQ1004" i="12"/>
  <c r="AQ1003" i="12" s="1"/>
  <c r="AQ1002" i="12" s="1"/>
  <c r="AQ1000" i="12"/>
  <c r="AQ999" i="12" s="1"/>
  <c r="AQ998" i="12" s="1"/>
  <c r="AQ996" i="12"/>
  <c r="AQ995" i="12" s="1"/>
  <c r="AQ994" i="12" s="1"/>
  <c r="AQ992" i="12"/>
  <c r="AQ991" i="12" s="1"/>
  <c r="AQ990" i="12" s="1"/>
  <c r="AQ988" i="12"/>
  <c r="AQ987" i="12" s="1"/>
  <c r="AQ986" i="12" s="1"/>
  <c r="AQ984" i="12"/>
  <c r="AQ983" i="12" s="1"/>
  <c r="AQ982" i="12" s="1"/>
  <c r="AQ980" i="12"/>
  <c r="AQ979" i="12" s="1"/>
  <c r="AQ978" i="12" s="1"/>
  <c r="AQ976" i="12"/>
  <c r="AQ975" i="12" s="1"/>
  <c r="AQ974" i="12" s="1"/>
  <c r="AQ972" i="12"/>
  <c r="AQ971" i="12" s="1"/>
  <c r="AQ970" i="12" s="1"/>
  <c r="AQ968" i="12"/>
  <c r="AQ967" i="12" s="1"/>
  <c r="AQ966" i="12" s="1"/>
  <c r="AQ964" i="12"/>
  <c r="AQ963" i="12" s="1"/>
  <c r="AQ962" i="12" s="1"/>
  <c r="AQ960" i="12"/>
  <c r="AQ959" i="12" s="1"/>
  <c r="AQ958" i="12" s="1"/>
  <c r="AQ954" i="12"/>
  <c r="AQ953" i="12" s="1"/>
  <c r="AQ952" i="12" s="1"/>
  <c r="AQ950" i="12"/>
  <c r="AQ949" i="12" s="1"/>
  <c r="AQ948" i="12" s="1"/>
  <c r="AQ945" i="12"/>
  <c r="AQ944" i="12" s="1"/>
  <c r="AQ943" i="12" s="1"/>
  <c r="AQ941" i="12"/>
  <c r="AQ940" i="12" s="1"/>
  <c r="AQ939" i="12" s="1"/>
  <c r="AQ937" i="12"/>
  <c r="AQ936" i="12" s="1"/>
  <c r="AQ935" i="12" s="1"/>
  <c r="AQ933" i="12"/>
  <c r="AQ932" i="12" s="1"/>
  <c r="AQ931" i="12" s="1"/>
  <c r="AQ929" i="12"/>
  <c r="AQ928" i="12" s="1"/>
  <c r="AQ926" i="12"/>
  <c r="AQ925" i="12" s="1"/>
  <c r="AQ922" i="12"/>
  <c r="AQ921" i="12" s="1"/>
  <c r="AQ920" i="12" s="1"/>
  <c r="AQ918" i="12"/>
  <c r="AQ917" i="12" s="1"/>
  <c r="AQ916" i="12" s="1"/>
  <c r="AQ914" i="12"/>
  <c r="AQ913" i="12" s="1"/>
  <c r="AQ912" i="12" s="1"/>
  <c r="AQ910" i="12"/>
  <c r="AQ909" i="12" s="1"/>
  <c r="AQ908" i="12" s="1"/>
  <c r="AQ906" i="12"/>
  <c r="AQ905" i="12" s="1"/>
  <c r="AQ904" i="12" s="1"/>
  <c r="AQ902" i="12"/>
  <c r="AQ901" i="12" s="1"/>
  <c r="AQ900" i="12" s="1"/>
  <c r="AQ895" i="12"/>
  <c r="AQ894" i="12" s="1"/>
  <c r="AQ891" i="12"/>
  <c r="AQ890" i="12" s="1"/>
  <c r="AQ888" i="12"/>
  <c r="AQ887" i="12" s="1"/>
  <c r="AQ885" i="12"/>
  <c r="AQ884" i="12" s="1"/>
  <c r="AQ880" i="12"/>
  <c r="AQ879" i="12" s="1"/>
  <c r="AQ878" i="12" s="1"/>
  <c r="AQ876" i="12"/>
  <c r="AQ875" i="12" s="1"/>
  <c r="AQ874" i="12" s="1"/>
  <c r="AQ872" i="12"/>
  <c r="AQ871" i="12" s="1"/>
  <c r="AQ870" i="12" s="1"/>
  <c r="AQ868" i="12"/>
  <c r="AQ867" i="12" s="1"/>
  <c r="AQ865" i="12"/>
  <c r="AQ864" i="12" s="1"/>
  <c r="AQ859" i="12"/>
  <c r="AQ858" i="12" s="1"/>
  <c r="AQ856" i="12"/>
  <c r="AQ855" i="12" s="1"/>
  <c r="AQ851" i="12"/>
  <c r="AQ849" i="12"/>
  <c r="AQ847" i="12"/>
  <c r="AQ842" i="12"/>
  <c r="AQ841" i="12" s="1"/>
  <c r="AQ839" i="12"/>
  <c r="AQ838" i="12" s="1"/>
  <c r="AQ836" i="12"/>
  <c r="AQ835" i="12" s="1"/>
  <c r="AQ832" i="12"/>
  <c r="AQ830" i="12"/>
  <c r="AQ826" i="12"/>
  <c r="AQ825" i="12" s="1"/>
  <c r="AQ824" i="12" s="1"/>
  <c r="AQ821" i="12"/>
  <c r="AQ819" i="12"/>
  <c r="AQ815" i="12"/>
  <c r="AQ814" i="12" s="1"/>
  <c r="AQ811" i="12"/>
  <c r="AQ809" i="12"/>
  <c r="AQ806" i="12"/>
  <c r="AQ805" i="12" s="1"/>
  <c r="AQ803" i="12"/>
  <c r="AQ802" i="12" s="1"/>
  <c r="AQ796" i="12"/>
  <c r="AQ795" i="12" s="1"/>
  <c r="AQ793" i="12"/>
  <c r="AQ792" i="12" s="1"/>
  <c r="AQ789" i="12"/>
  <c r="AQ788" i="12" s="1"/>
  <c r="AQ787" i="12" s="1"/>
  <c r="AQ785" i="12"/>
  <c r="AQ784" i="12" s="1"/>
  <c r="AQ783" i="12" s="1"/>
  <c r="AQ781" i="12"/>
  <c r="AQ780" i="12" s="1"/>
  <c r="AQ778" i="12"/>
  <c r="AQ777" i="12" s="1"/>
  <c r="AQ775" i="12"/>
  <c r="AQ774" i="12" s="1"/>
  <c r="AQ772" i="12"/>
  <c r="AQ771" i="12" s="1"/>
  <c r="AQ766" i="12"/>
  <c r="AQ764" i="12"/>
  <c r="AQ760" i="12"/>
  <c r="AQ759" i="12" s="1"/>
  <c r="AQ757" i="12"/>
  <c r="AQ756" i="12" s="1"/>
  <c r="AQ753" i="12"/>
  <c r="AQ750" i="12"/>
  <c r="AQ747" i="12"/>
  <c r="AQ744" i="12"/>
  <c r="AQ743" i="12" s="1"/>
  <c r="AQ739" i="12"/>
  <c r="AQ737" i="12"/>
  <c r="AQ733" i="12"/>
  <c r="AQ732" i="12" s="1"/>
  <c r="AQ731" i="12" s="1"/>
  <c r="AQ729" i="12"/>
  <c r="AQ727" i="12"/>
  <c r="AQ723" i="12"/>
  <c r="AQ722" i="12" s="1"/>
  <c r="AQ721" i="12" s="1"/>
  <c r="AQ719" i="12"/>
  <c r="AQ718" i="12" s="1"/>
  <c r="AQ717" i="12" s="1"/>
  <c r="AQ715" i="12"/>
  <c r="AQ713" i="12"/>
  <c r="AQ709" i="12"/>
  <c r="AQ708" i="12" s="1"/>
  <c r="AQ707" i="12" s="1"/>
  <c r="AQ705" i="12"/>
  <c r="AQ703" i="12"/>
  <c r="AQ697" i="12"/>
  <c r="AQ696" i="12" s="1"/>
  <c r="AQ695" i="12" s="1"/>
  <c r="AQ691" i="12"/>
  <c r="AQ687" i="12"/>
  <c r="AQ684" i="12"/>
  <c r="AQ683" i="12" s="1"/>
  <c r="AQ681" i="12"/>
  <c r="AQ680" i="12" s="1"/>
  <c r="AQ678" i="12"/>
  <c r="AQ677" i="12" s="1"/>
  <c r="AQ673" i="12"/>
  <c r="AQ671" i="12"/>
  <c r="AQ667" i="12"/>
  <c r="AQ665" i="12"/>
  <c r="AQ661" i="12"/>
  <c r="AQ659" i="12"/>
  <c r="AQ652" i="12"/>
  <c r="AQ651" i="12" s="1"/>
  <c r="AQ650" i="12" s="1"/>
  <c r="AQ649" i="12" s="1"/>
  <c r="AQ647" i="12"/>
  <c r="AQ646" i="12" s="1"/>
  <c r="AQ644" i="12"/>
  <c r="AQ643" i="12" s="1"/>
  <c r="AQ639" i="12"/>
  <c r="AQ638" i="12" s="1"/>
  <c r="AQ636" i="12"/>
  <c r="AQ635" i="12" s="1"/>
  <c r="AQ632" i="12"/>
  <c r="AQ631" i="12" s="1"/>
  <c r="AQ630" i="12" s="1"/>
  <c r="AQ628" i="12"/>
  <c r="AQ626" i="12"/>
  <c r="AQ621" i="12"/>
  <c r="AQ620" i="12" s="1"/>
  <c r="AQ618" i="12"/>
  <c r="AQ617" i="12" s="1"/>
  <c r="AQ615" i="12"/>
  <c r="AQ614" i="12" s="1"/>
  <c r="AQ612" i="12"/>
  <c r="AQ611" i="12" s="1"/>
  <c r="AQ609" i="12"/>
  <c r="AQ608" i="12" s="1"/>
  <c r="AQ603" i="12"/>
  <c r="AQ602" i="12" s="1"/>
  <c r="AQ600" i="12"/>
  <c r="AQ599" i="12" s="1"/>
  <c r="AQ595" i="12"/>
  <c r="AQ594" i="12" s="1"/>
  <c r="AQ593" i="12" s="1"/>
  <c r="AQ592" i="12" s="1"/>
  <c r="AQ590" i="12"/>
  <c r="AQ589" i="12" s="1"/>
  <c r="AQ587" i="12"/>
  <c r="AQ586" i="12" s="1"/>
  <c r="AQ581" i="12"/>
  <c r="AQ580" i="12" s="1"/>
  <c r="AQ579" i="12" s="1"/>
  <c r="AQ574" i="12"/>
  <c r="AQ570" i="12"/>
  <c r="AQ564" i="12"/>
  <c r="AQ563" i="12" s="1"/>
  <c r="AQ562" i="12" s="1"/>
  <c r="AQ560" i="12"/>
  <c r="AQ559" i="12" s="1"/>
  <c r="AQ558" i="12" s="1"/>
  <c r="AQ556" i="12"/>
  <c r="AQ555" i="12" s="1"/>
  <c r="AQ553" i="12"/>
  <c r="AQ552" i="12" s="1"/>
  <c r="AQ548" i="12"/>
  <c r="AQ546" i="12"/>
  <c r="AQ542" i="12"/>
  <c r="AQ541" i="12" s="1"/>
  <c r="AQ540" i="12" s="1"/>
  <c r="AQ538" i="12"/>
  <c r="AQ537" i="12" s="1"/>
  <c r="AQ536" i="12" s="1"/>
  <c r="AQ534" i="12"/>
  <c r="AQ533" i="12" s="1"/>
  <c r="AQ532" i="12" s="1"/>
  <c r="AQ530" i="12"/>
  <c r="AQ529" i="12" s="1"/>
  <c r="AQ527" i="12"/>
  <c r="AQ526" i="12" s="1"/>
  <c r="AQ523" i="12"/>
  <c r="AQ522" i="12" s="1"/>
  <c r="AQ520" i="12"/>
  <c r="AQ519" i="12" s="1"/>
  <c r="AQ516" i="12"/>
  <c r="AQ515" i="12" s="1"/>
  <c r="AQ514" i="12" s="1"/>
  <c r="AQ509" i="12"/>
  <c r="AQ508" i="12" s="1"/>
  <c r="AQ507" i="12" s="1"/>
  <c r="AQ505" i="12"/>
  <c r="AQ504" i="12" s="1"/>
  <c r="AQ503" i="12" s="1"/>
  <c r="AQ501" i="12"/>
  <c r="AQ500" i="12" s="1"/>
  <c r="AQ499" i="12" s="1"/>
  <c r="AQ497" i="12"/>
  <c r="AQ496" i="12" s="1"/>
  <c r="AQ495" i="12" s="1"/>
  <c r="AQ492" i="12"/>
  <c r="AQ490" i="12"/>
  <c r="AQ487" i="12"/>
  <c r="AQ486" i="12" s="1"/>
  <c r="AQ483" i="12"/>
  <c r="AQ481" i="12"/>
  <c r="AQ477" i="12"/>
  <c r="AQ476" i="12" s="1"/>
  <c r="AQ475" i="12" s="1"/>
  <c r="AQ472" i="12"/>
  <c r="AQ471" i="12" s="1"/>
  <c r="AQ470" i="12" s="1"/>
  <c r="AQ469" i="12" s="1"/>
  <c r="AQ466" i="12"/>
  <c r="AQ464" i="12"/>
  <c r="AQ459" i="12"/>
  <c r="AQ458" i="12" s="1"/>
  <c r="AQ457" i="12" s="1"/>
  <c r="AQ455" i="12"/>
  <c r="AQ453" i="12"/>
  <c r="AQ449" i="12"/>
  <c r="AQ447" i="12"/>
  <c r="AQ442" i="12"/>
  <c r="AQ441" i="12" s="1"/>
  <c r="AQ440" i="12" s="1"/>
  <c r="AQ437" i="12"/>
  <c r="AQ435" i="12"/>
  <c r="AQ431" i="12"/>
  <c r="AQ429" i="12"/>
  <c r="AQ424" i="12"/>
  <c r="AQ423" i="12" s="1"/>
  <c r="AQ422" i="12" s="1"/>
  <c r="AQ420" i="12"/>
  <c r="AQ419" i="12" s="1"/>
  <c r="AQ418" i="12" s="1"/>
  <c r="AQ416" i="12"/>
  <c r="AQ415" i="12" s="1"/>
  <c r="AQ414" i="12" s="1"/>
  <c r="AQ412" i="12"/>
  <c r="AQ411" i="12" s="1"/>
  <c r="AQ410" i="12" s="1"/>
  <c r="AQ408" i="12"/>
  <c r="AQ407" i="12" s="1"/>
  <c r="AQ406" i="12" s="1"/>
  <c r="AQ404" i="12"/>
  <c r="AQ403" i="12" s="1"/>
  <c r="AQ402" i="12" s="1"/>
  <c r="AQ400" i="12"/>
  <c r="AQ399" i="12" s="1"/>
  <c r="AQ398" i="12" s="1"/>
  <c r="AQ396" i="12"/>
  <c r="AQ395" i="12" s="1"/>
  <c r="AQ394" i="12" s="1"/>
  <c r="AQ389" i="12"/>
  <c r="AQ388" i="12" s="1"/>
  <c r="AQ387" i="12" s="1"/>
  <c r="AQ385" i="12"/>
  <c r="AQ384" i="12" s="1"/>
  <c r="AQ383" i="12" s="1"/>
  <c r="AQ379" i="12"/>
  <c r="AQ378" i="12" s="1"/>
  <c r="AQ377" i="12" s="1"/>
  <c r="AQ376" i="12" s="1"/>
  <c r="AQ374" i="12"/>
  <c r="AQ373" i="12" s="1"/>
  <c r="AQ372" i="12" s="1"/>
  <c r="AQ370" i="12"/>
  <c r="AQ369" i="12" s="1"/>
  <c r="AQ367" i="12"/>
  <c r="AQ366" i="12" s="1"/>
  <c r="AQ364" i="12"/>
  <c r="AQ363" i="12" s="1"/>
  <c r="AQ360" i="12"/>
  <c r="AQ359" i="12" s="1"/>
  <c r="AQ358" i="12" s="1"/>
  <c r="AQ356" i="12"/>
  <c r="AQ355" i="12" s="1"/>
  <c r="AQ354" i="12" s="1"/>
  <c r="AQ349" i="12"/>
  <c r="AQ348" i="12" s="1"/>
  <c r="AQ347" i="12" s="1"/>
  <c r="AQ346" i="12" s="1"/>
  <c r="AQ345" i="12" s="1"/>
  <c r="AQ343" i="12"/>
  <c r="AQ342" i="12" s="1"/>
  <c r="AQ341" i="12" s="1"/>
  <c r="AQ338" i="12"/>
  <c r="AQ337" i="12" s="1"/>
  <c r="AQ336" i="12" s="1"/>
  <c r="AQ334" i="12"/>
  <c r="AQ333" i="12" s="1"/>
  <c r="AQ332" i="12" s="1"/>
  <c r="AQ330" i="12"/>
  <c r="AQ329" i="12" s="1"/>
  <c r="AQ327" i="12"/>
  <c r="AQ326" i="12" s="1"/>
  <c r="AQ323" i="12"/>
  <c r="AQ322" i="12" s="1"/>
  <c r="AQ321" i="12" s="1"/>
  <c r="AQ319" i="12"/>
  <c r="AQ318" i="12" s="1"/>
  <c r="AQ317" i="12" s="1"/>
  <c r="AQ315" i="12"/>
  <c r="AQ314" i="12" s="1"/>
  <c r="AQ313" i="12" s="1"/>
  <c r="AQ309" i="12"/>
  <c r="AQ308" i="12" s="1"/>
  <c r="AQ307" i="12" s="1"/>
  <c r="AQ304" i="12"/>
  <c r="AQ302" i="12"/>
  <c r="AQ297" i="12"/>
  <c r="AQ295" i="12"/>
  <c r="AQ291" i="12"/>
  <c r="AQ290" i="12" s="1"/>
  <c r="AQ289" i="12" s="1"/>
  <c r="AQ285" i="12"/>
  <c r="AQ284" i="12" s="1"/>
  <c r="AQ283" i="12" s="1"/>
  <c r="AQ281" i="12"/>
  <c r="AQ279" i="12"/>
  <c r="AQ275" i="12"/>
  <c r="AQ274" i="12" s="1"/>
  <c r="AQ273" i="12" s="1"/>
  <c r="AQ271" i="12"/>
  <c r="AQ270" i="12" s="1"/>
  <c r="AQ269" i="12" s="1"/>
  <c r="AQ267" i="12"/>
  <c r="AQ265" i="12"/>
  <c r="AQ260" i="12"/>
  <c r="AQ258" i="12"/>
  <c r="AQ254" i="12"/>
  <c r="AQ253" i="12" s="1"/>
  <c r="AQ252" i="12" s="1"/>
  <c r="AQ250" i="12"/>
  <c r="AQ249" i="12" s="1"/>
  <c r="AQ248" i="12" s="1"/>
  <c r="AQ246" i="12"/>
  <c r="AQ244" i="12"/>
  <c r="AQ240" i="12"/>
  <c r="AQ238" i="12"/>
  <c r="AQ232" i="12"/>
  <c r="AQ231" i="12" s="1"/>
  <c r="AQ230" i="12" s="1"/>
  <c r="AQ228" i="12"/>
  <c r="AQ227" i="12" s="1"/>
  <c r="AQ226" i="12" s="1"/>
  <c r="AQ224" i="12"/>
  <c r="AQ223" i="12" s="1"/>
  <c r="AQ221" i="12"/>
  <c r="AQ220" i="12" s="1"/>
  <c r="AQ217" i="12"/>
  <c r="AQ215" i="12"/>
  <c r="AQ211" i="12"/>
  <c r="AQ209" i="12"/>
  <c r="AQ202" i="12"/>
  <c r="AQ201" i="12" s="1"/>
  <c r="AQ200" i="12" s="1"/>
  <c r="AQ198" i="12"/>
  <c r="AQ197" i="12" s="1"/>
  <c r="AQ196" i="12" s="1"/>
  <c r="AQ194" i="12"/>
  <c r="AQ193" i="12" s="1"/>
  <c r="AQ192" i="12" s="1"/>
  <c r="AQ189" i="12"/>
  <c r="AQ188" i="12" s="1"/>
  <c r="AQ187" i="12" s="1"/>
  <c r="AQ185" i="12"/>
  <c r="AQ184" i="12" s="1"/>
  <c r="AQ183" i="12" s="1"/>
  <c r="AQ180" i="12"/>
  <c r="AQ179" i="12" s="1"/>
  <c r="AQ177" i="12"/>
  <c r="AQ176" i="12" s="1"/>
  <c r="AQ173" i="12"/>
  <c r="AQ172" i="12" s="1"/>
  <c r="AQ171" i="12" s="1"/>
  <c r="AQ167" i="12"/>
  <c r="AQ166" i="12" s="1"/>
  <c r="AQ165" i="12" s="1"/>
  <c r="AQ163" i="12"/>
  <c r="AQ162" i="12" s="1"/>
  <c r="AQ161" i="12" s="1"/>
  <c r="AQ158" i="12"/>
  <c r="AQ157" i="12" s="1"/>
  <c r="AQ155" i="12"/>
  <c r="AQ154" i="12" s="1"/>
  <c r="AQ151" i="12"/>
  <c r="AQ150" i="12" s="1"/>
  <c r="AQ148" i="12"/>
  <c r="AQ147" i="12" s="1"/>
  <c r="AQ145" i="12"/>
  <c r="AQ144" i="12" s="1"/>
  <c r="AQ140" i="12"/>
  <c r="AQ139" i="12" s="1"/>
  <c r="AQ138" i="12" s="1"/>
  <c r="AQ136" i="12"/>
  <c r="AQ135" i="12" s="1"/>
  <c r="AQ134" i="12" s="1"/>
  <c r="AQ131" i="12"/>
  <c r="AQ130" i="12" s="1"/>
  <c r="AQ129" i="12" s="1"/>
  <c r="AQ127" i="12"/>
  <c r="AQ126" i="12" s="1"/>
  <c r="AQ124" i="12"/>
  <c r="AQ123" i="12" s="1"/>
  <c r="AQ120" i="12"/>
  <c r="AQ119" i="12" s="1"/>
  <c r="AQ117" i="12"/>
  <c r="AQ116" i="12" s="1"/>
  <c r="AQ114" i="12"/>
  <c r="AQ113" i="12" s="1"/>
  <c r="AQ107" i="12"/>
  <c r="AQ105" i="12"/>
  <c r="AQ100" i="12"/>
  <c r="AQ99" i="12" s="1"/>
  <c r="AQ98" i="12" s="1"/>
  <c r="AQ97" i="12" s="1"/>
  <c r="AQ95" i="12"/>
  <c r="AQ94" i="12" s="1"/>
  <c r="AQ93" i="12" s="1"/>
  <c r="AQ92" i="12" s="1"/>
  <c r="AQ88" i="12"/>
  <c r="AQ87" i="12" s="1"/>
  <c r="AQ86" i="12" s="1"/>
  <c r="AQ84" i="12"/>
  <c r="AQ81" i="12"/>
  <c r="AQ78" i="12"/>
  <c r="AQ74" i="12"/>
  <c r="AQ73" i="12" s="1"/>
  <c r="AQ70" i="12"/>
  <c r="AQ68" i="12"/>
  <c r="AQ65" i="12"/>
  <c r="AQ64" i="12" s="1"/>
  <c r="AQ59" i="12"/>
  <c r="AQ58" i="12" s="1"/>
  <c r="AQ56" i="12"/>
  <c r="AQ55" i="12" s="1"/>
  <c r="AQ51" i="12"/>
  <c r="AQ50" i="12" s="1"/>
  <c r="AQ49" i="12" s="1"/>
  <c r="AQ47" i="12"/>
  <c r="AQ46" i="12" s="1"/>
  <c r="AQ45" i="12" s="1"/>
  <c r="AQ43" i="12"/>
  <c r="AQ42" i="12" s="1"/>
  <c r="AQ41" i="12" s="1"/>
  <c r="AQ38" i="12"/>
  <c r="AQ37" i="12" s="1"/>
  <c r="AQ36" i="12" s="1"/>
  <c r="AQ34" i="12"/>
  <c r="AQ33" i="12" s="1"/>
  <c r="AQ32" i="12" s="1"/>
  <c r="AQ30" i="12"/>
  <c r="AQ29" i="12" s="1"/>
  <c r="AQ28" i="12" s="1"/>
  <c r="AQ26" i="12"/>
  <c r="AQ25" i="12" s="1"/>
  <c r="AQ23" i="12"/>
  <c r="AQ22" i="12" s="1"/>
  <c r="AT1829" i="12" l="1"/>
  <c r="AT1464" i="12"/>
  <c r="AT513" i="12"/>
  <c r="AT351" i="12"/>
  <c r="AT623" i="12"/>
  <c r="AT605" i="12" s="1"/>
  <c r="AT1288" i="12"/>
  <c r="AT169" i="12"/>
  <c r="AT2172" i="12"/>
  <c r="AT1811" i="12"/>
  <c r="AT1810" i="12" s="1"/>
  <c r="AT800" i="12"/>
  <c r="AT474" i="12"/>
  <c r="AT468" i="12" s="1"/>
  <c r="AT235" i="12"/>
  <c r="AT2080" i="12"/>
  <c r="AT2079" i="12" s="1"/>
  <c r="AT823" i="12"/>
  <c r="AT111" i="12"/>
  <c r="AT110" i="12" s="1"/>
  <c r="AT90" i="12" s="1"/>
  <c r="AT741" i="12"/>
  <c r="AT1569" i="12"/>
  <c r="AT262" i="12"/>
  <c r="AT444" i="12"/>
  <c r="AT1768" i="12"/>
  <c r="AT2143" i="12"/>
  <c r="AT898" i="12"/>
  <c r="AT1163" i="12"/>
  <c r="AT1162" i="12" s="1"/>
  <c r="AT1147" i="12" s="1"/>
  <c r="AT2419" i="12"/>
  <c r="AQ1458" i="12"/>
  <c r="AQ1449" i="12" s="1"/>
  <c r="AQ1448" i="12" s="1"/>
  <c r="AQ1447" i="12" s="1"/>
  <c r="AT2204" i="12"/>
  <c r="AT1912" i="12"/>
  <c r="AT1109" i="12"/>
  <c r="AT1103" i="12" s="1"/>
  <c r="AT2272" i="12"/>
  <c r="AT700" i="12"/>
  <c r="AT512" i="12"/>
  <c r="AT2480" i="12"/>
  <c r="AT2235" i="12"/>
  <c r="AT288" i="12"/>
  <c r="AT287" i="12" s="1"/>
  <c r="AT1911" i="12"/>
  <c r="AT1492" i="12"/>
  <c r="AT656" i="12"/>
  <c r="AT655" i="12" s="1"/>
  <c r="AT426" i="12"/>
  <c r="AT1870" i="12"/>
  <c r="AT769" i="12"/>
  <c r="AT768" i="12" s="1"/>
  <c r="AT62" i="12"/>
  <c r="AT61" i="12" s="1"/>
  <c r="AT19" i="12"/>
  <c r="AQ664" i="12"/>
  <c r="AQ663" i="12" s="1"/>
  <c r="AQ1822" i="12"/>
  <c r="AT1601" i="12"/>
  <c r="AT1600" i="12" s="1"/>
  <c r="AT956" i="12"/>
  <c r="AT1691" i="12"/>
  <c r="AT1679" i="12" s="1"/>
  <c r="AT1218" i="12"/>
  <c r="AT1217" i="12" s="1"/>
  <c r="AT1710" i="12"/>
  <c r="AQ278" i="12"/>
  <c r="AQ277" i="12" s="1"/>
  <c r="AQ1701" i="12"/>
  <c r="AQ2323" i="12"/>
  <c r="AQ2322" i="12" s="1"/>
  <c r="AQ1520" i="12"/>
  <c r="AQ569" i="12"/>
  <c r="AQ568" i="12" s="1"/>
  <c r="AQ567" i="12" s="1"/>
  <c r="AQ566" i="12" s="1"/>
  <c r="AQ658" i="12"/>
  <c r="AQ657" i="12" s="1"/>
  <c r="AQ1712" i="12"/>
  <c r="AQ1711" i="12" s="1"/>
  <c r="AQ434" i="12"/>
  <c r="AQ433" i="12" s="1"/>
  <c r="AQ77" i="12"/>
  <c r="AQ72" i="12" s="1"/>
  <c r="AQ104" i="12"/>
  <c r="AQ103" i="12" s="1"/>
  <c r="AQ102" i="12" s="1"/>
  <c r="AQ91" i="12" s="1"/>
  <c r="AQ264" i="12"/>
  <c r="AQ263" i="12" s="1"/>
  <c r="AQ525" i="12"/>
  <c r="AQ808" i="12"/>
  <c r="AQ801" i="12" s="1"/>
  <c r="AQ924" i="12"/>
  <c r="AQ899" i="12" s="1"/>
  <c r="AQ1126" i="12"/>
  <c r="AQ1125" i="12" s="1"/>
  <c r="AQ1493" i="12"/>
  <c r="AQ1881" i="12"/>
  <c r="AQ1877" i="12" s="1"/>
  <c r="AQ1872" i="12" s="1"/>
  <c r="AQ1871" i="12" s="1"/>
  <c r="AQ2082" i="12"/>
  <c r="AQ2081" i="12" s="1"/>
  <c r="AQ2146" i="12"/>
  <c r="AQ2145" i="12" s="1"/>
  <c r="AQ2144" i="12" s="1"/>
  <c r="AQ2215" i="12"/>
  <c r="AQ2473" i="12"/>
  <c r="AQ2468" i="12" s="1"/>
  <c r="AQ2462" i="12" s="1"/>
  <c r="AQ2593" i="12"/>
  <c r="AQ2592" i="12" s="1"/>
  <c r="AQ2591" i="12" s="1"/>
  <c r="AQ257" i="12"/>
  <c r="AQ256" i="12" s="1"/>
  <c r="AQ301" i="12"/>
  <c r="AQ300" i="12" s="1"/>
  <c r="AQ702" i="12"/>
  <c r="AQ701" i="12" s="1"/>
  <c r="AQ736" i="12"/>
  <c r="AQ735" i="12" s="1"/>
  <c r="AQ1118" i="12"/>
  <c r="AQ2576" i="12"/>
  <c r="AQ2575" i="12" s="1"/>
  <c r="AQ2559" i="12" s="1"/>
  <c r="AQ153" i="12"/>
  <c r="AQ294" i="12"/>
  <c r="AQ293" i="12" s="1"/>
  <c r="AQ325" i="12"/>
  <c r="AQ312" i="12" s="1"/>
  <c r="AQ311" i="12" s="1"/>
  <c r="AQ670" i="12"/>
  <c r="AQ669" i="12" s="1"/>
  <c r="AQ746" i="12"/>
  <c r="AQ742" i="12" s="1"/>
  <c r="AQ854" i="12"/>
  <c r="AQ853" i="12" s="1"/>
  <c r="AQ1249" i="12"/>
  <c r="AQ1236" i="12" s="1"/>
  <c r="AQ1484" i="12"/>
  <c r="AQ1483" i="12" s="1"/>
  <c r="AQ2109" i="12"/>
  <c r="AQ2104" i="12" s="1"/>
  <c r="AQ2515" i="12"/>
  <c r="AQ2501" i="12" s="1"/>
  <c r="AQ208" i="12"/>
  <c r="AQ207" i="12" s="1"/>
  <c r="AQ551" i="12"/>
  <c r="AQ550" i="12" s="1"/>
  <c r="AQ686" i="12"/>
  <c r="AQ676" i="12" s="1"/>
  <c r="AQ675" i="12" s="1"/>
  <c r="AQ726" i="12"/>
  <c r="AQ725" i="12" s="1"/>
  <c r="AQ1114" i="12"/>
  <c r="AQ1109" i="12" s="1"/>
  <c r="AQ1103" i="12" s="1"/>
  <c r="AQ1155" i="12"/>
  <c r="AQ1154" i="12" s="1"/>
  <c r="AQ1148" i="12" s="1"/>
  <c r="AQ1470" i="12"/>
  <c r="AQ2194" i="12"/>
  <c r="AQ2193" i="12" s="1"/>
  <c r="AQ2549" i="12"/>
  <c r="AQ2544" i="12" s="1"/>
  <c r="AQ1672" i="12"/>
  <c r="AQ1667" i="12" s="1"/>
  <c r="AQ1680" i="12"/>
  <c r="AQ1851" i="12"/>
  <c r="AQ1850" i="12" s="1"/>
  <c r="AQ2173" i="12"/>
  <c r="AQ598" i="12"/>
  <c r="AQ597" i="12" s="1"/>
  <c r="AQ634" i="12"/>
  <c r="AQ160" i="12"/>
  <c r="AQ518" i="12"/>
  <c r="AQ21" i="12"/>
  <c r="AQ20" i="12" s="1"/>
  <c r="AQ67" i="12"/>
  <c r="AQ63" i="12" s="1"/>
  <c r="AQ122" i="12"/>
  <c r="AQ143" i="12"/>
  <c r="AQ214" i="12"/>
  <c r="AQ213" i="12" s="1"/>
  <c r="AQ243" i="12"/>
  <c r="AQ242" i="12" s="1"/>
  <c r="AQ362" i="12"/>
  <c r="AQ353" i="12" s="1"/>
  <c r="AQ352" i="12" s="1"/>
  <c r="AQ446" i="12"/>
  <c r="AQ445" i="12" s="1"/>
  <c r="AQ763" i="12"/>
  <c r="AQ762" i="12" s="1"/>
  <c r="AQ947" i="12"/>
  <c r="AQ1414" i="12"/>
  <c r="AQ1769" i="12"/>
  <c r="AQ1997" i="12"/>
  <c r="AQ1996" i="12" s="1"/>
  <c r="AQ182" i="12"/>
  <c r="AQ219" i="12"/>
  <c r="AQ585" i="12"/>
  <c r="AQ584" i="12" s="1"/>
  <c r="AQ755" i="12"/>
  <c r="AQ1289" i="12"/>
  <c r="AQ1786" i="12"/>
  <c r="AQ54" i="12"/>
  <c r="AQ53" i="12" s="1"/>
  <c r="AQ191" i="12"/>
  <c r="AQ382" i="12"/>
  <c r="AQ381" i="12" s="1"/>
  <c r="AQ133" i="12"/>
  <c r="AQ175" i="12"/>
  <c r="AQ170" i="12" s="1"/>
  <c r="AQ237" i="12"/>
  <c r="AQ236" i="12" s="1"/>
  <c r="AQ480" i="12"/>
  <c r="AQ479" i="12" s="1"/>
  <c r="AQ489" i="12"/>
  <c r="AQ485" i="12" s="1"/>
  <c r="AQ642" i="12"/>
  <c r="AQ641" i="12" s="1"/>
  <c r="AQ1748" i="12"/>
  <c r="AQ1747" i="12" s="1"/>
  <c r="AQ1741" i="12" s="1"/>
  <c r="AQ791" i="12"/>
  <c r="AQ883" i="12"/>
  <c r="AQ882" i="12" s="1"/>
  <c r="AQ1044" i="12"/>
  <c r="AQ1508" i="12"/>
  <c r="AQ1967" i="12"/>
  <c r="AQ2162" i="12"/>
  <c r="AQ2161" i="12" s="1"/>
  <c r="AQ846" i="12"/>
  <c r="AQ845" i="12" s="1"/>
  <c r="AQ844" i="12" s="1"/>
  <c r="AQ1164" i="12"/>
  <c r="AQ2205" i="12"/>
  <c r="AQ2254" i="12"/>
  <c r="AQ2420" i="12"/>
  <c r="AQ1181" i="12"/>
  <c r="AQ1893" i="12"/>
  <c r="AQ1892" i="12" s="1"/>
  <c r="AQ1891" i="12" s="1"/>
  <c r="AQ2367" i="12"/>
  <c r="AQ2434" i="12"/>
  <c r="AQ2429" i="12" s="1"/>
  <c r="AQ2491" i="12"/>
  <c r="AQ2486" i="12" s="1"/>
  <c r="AQ1269" i="12"/>
  <c r="AQ1570" i="12"/>
  <c r="AQ1812" i="12"/>
  <c r="AQ1830" i="12"/>
  <c r="AQ2297" i="12"/>
  <c r="AQ2452" i="12"/>
  <c r="AQ2447" i="12" s="1"/>
  <c r="AQ2441" i="12" s="1"/>
  <c r="AQ112" i="12"/>
  <c r="AQ40" i="12"/>
  <c r="AQ393" i="12"/>
  <c r="AQ1219" i="12"/>
  <c r="AQ770" i="12"/>
  <c r="AQ1602" i="12"/>
  <c r="AQ463" i="12"/>
  <c r="AQ462" i="12" s="1"/>
  <c r="AQ461" i="12" s="1"/>
  <c r="AQ863" i="12"/>
  <c r="AQ862" i="12" s="1"/>
  <c r="AQ1256" i="12"/>
  <c r="AQ1692" i="12"/>
  <c r="AQ834" i="12"/>
  <c r="AQ1174" i="12"/>
  <c r="AQ1210" i="12"/>
  <c r="AQ1205" i="12" s="1"/>
  <c r="AQ1194" i="12" s="1"/>
  <c r="AQ1837" i="12"/>
  <c r="AQ428" i="12"/>
  <c r="AQ427" i="12" s="1"/>
  <c r="AQ452" i="12"/>
  <c r="AQ451" i="12" s="1"/>
  <c r="AQ545" i="12"/>
  <c r="AQ544" i="12" s="1"/>
  <c r="AQ607" i="12"/>
  <c r="AQ606" i="12" s="1"/>
  <c r="AQ625" i="12"/>
  <c r="AQ624" i="12" s="1"/>
  <c r="AQ712" i="12"/>
  <c r="AQ711" i="12" s="1"/>
  <c r="AQ818" i="12"/>
  <c r="AQ817" i="12" s="1"/>
  <c r="AQ829" i="12"/>
  <c r="AQ828" i="12" s="1"/>
  <c r="AQ1007" i="12"/>
  <c r="AQ1006" i="12" s="1"/>
  <c r="AQ957" i="12" s="1"/>
  <c r="AQ1438" i="12"/>
  <c r="AQ1557" i="12"/>
  <c r="AQ1654" i="12"/>
  <c r="AQ1587" i="12"/>
  <c r="AQ1913" i="12"/>
  <c r="AQ1985" i="12"/>
  <c r="AQ2121" i="12"/>
  <c r="AQ2116" i="12" s="1"/>
  <c r="AQ1644" i="12"/>
  <c r="AQ1643" i="12" s="1"/>
  <c r="AQ1803" i="12"/>
  <c r="AQ1976" i="12"/>
  <c r="AQ2304" i="12"/>
  <c r="AQ2023" i="12"/>
  <c r="AQ2022" i="12" s="1"/>
  <c r="AQ2021" i="12" s="1"/>
  <c r="AQ2052" i="12"/>
  <c r="AQ2047" i="12" s="1"/>
  <c r="AQ2041" i="12" s="1"/>
  <c r="AQ2070" i="12"/>
  <c r="AQ2059" i="12" s="1"/>
  <c r="AQ2134" i="12"/>
  <c r="AQ2133" i="12" s="1"/>
  <c r="AQ2226" i="12"/>
  <c r="AQ2261" i="12"/>
  <c r="AQ2382" i="12"/>
  <c r="AQ2408" i="12"/>
  <c r="AQ2186" i="12"/>
  <c r="AQ2236" i="12"/>
  <c r="AQ2352" i="12"/>
  <c r="AN2601" i="12"/>
  <c r="AN2600" i="12" s="1"/>
  <c r="AN2598" i="12"/>
  <c r="AN2597" i="12" s="1"/>
  <c r="AN2595" i="12"/>
  <c r="AN2594" i="12" s="1"/>
  <c r="AN2589" i="12"/>
  <c r="AN2588" i="12" s="1"/>
  <c r="AN2578" i="12"/>
  <c r="AN2577" i="12" s="1"/>
  <c r="AN2573" i="12"/>
  <c r="AN2572" i="12" s="1"/>
  <c r="AN2571" i="12" s="1"/>
  <c r="AN2570" i="12" s="1"/>
  <c r="AN2568" i="12"/>
  <c r="AN2567" i="12" s="1"/>
  <c r="AN2566" i="12" s="1"/>
  <c r="AN2565" i="12" s="1"/>
  <c r="AN2563" i="12"/>
  <c r="AN2562" i="12" s="1"/>
  <c r="AN2561" i="12" s="1"/>
  <c r="AN2560" i="12" s="1"/>
  <c r="AN2557" i="12"/>
  <c r="AN2556" i="12" s="1"/>
  <c r="AN2554" i="12"/>
  <c r="AN2553" i="12" s="1"/>
  <c r="AN2551" i="12"/>
  <c r="AN2550" i="12" s="1"/>
  <c r="AN2547" i="12"/>
  <c r="AN2546" i="12" s="1"/>
  <c r="AN2545" i="12" s="1"/>
  <c r="AN2540" i="12"/>
  <c r="AN2539" i="12" s="1"/>
  <c r="AN2528" i="12"/>
  <c r="AN2527" i="12" s="1"/>
  <c r="AN2517" i="12"/>
  <c r="AN2516" i="12" s="1"/>
  <c r="AN2504" i="12"/>
  <c r="AN2503" i="12" s="1"/>
  <c r="AN2502" i="12" s="1"/>
  <c r="AN2499" i="12"/>
  <c r="AN2498" i="12" s="1"/>
  <c r="AN2496" i="12"/>
  <c r="AN2495" i="12" s="1"/>
  <c r="AN2493" i="12"/>
  <c r="AN2492" i="12" s="1"/>
  <c r="AN2489" i="12"/>
  <c r="AN2488" i="12" s="1"/>
  <c r="AN2487" i="12" s="1"/>
  <c r="AN2484" i="12"/>
  <c r="AN2483" i="12" s="1"/>
  <c r="AN2482" i="12" s="1"/>
  <c r="AN2481" i="12" s="1"/>
  <c r="AN2478" i="12"/>
  <c r="AN2477" i="12" s="1"/>
  <c r="AN2475" i="12"/>
  <c r="AN2474" i="12" s="1"/>
  <c r="AN2471" i="12"/>
  <c r="AN2470" i="12" s="1"/>
  <c r="AN2469" i="12" s="1"/>
  <c r="AN2466" i="12"/>
  <c r="AN2465" i="12" s="1"/>
  <c r="AN2464" i="12" s="1"/>
  <c r="AN2463" i="12" s="1"/>
  <c r="AN2460" i="12"/>
  <c r="AN2459" i="12" s="1"/>
  <c r="AN2457" i="12"/>
  <c r="AN2456" i="12" s="1"/>
  <c r="AN2454" i="12"/>
  <c r="AN2453" i="12" s="1"/>
  <c r="AN2450" i="12"/>
  <c r="AN2449" i="12" s="1"/>
  <c r="AN2448" i="12" s="1"/>
  <c r="AN2445" i="12"/>
  <c r="AN2444" i="12" s="1"/>
  <c r="AN2443" i="12" s="1"/>
  <c r="AN2442" i="12" s="1"/>
  <c r="AN2439" i="12"/>
  <c r="AN2438" i="12" s="1"/>
  <c r="AN2436" i="12"/>
  <c r="AN2435" i="12" s="1"/>
  <c r="AN2432" i="12"/>
  <c r="AN2431" i="12" s="1"/>
  <c r="AN2430" i="12" s="1"/>
  <c r="AN2427" i="12"/>
  <c r="AN2426" i="12" s="1"/>
  <c r="AN2425" i="12" s="1"/>
  <c r="AN2423" i="12"/>
  <c r="AN2422" i="12" s="1"/>
  <c r="AN2421" i="12" s="1"/>
  <c r="AN2417" i="12"/>
  <c r="AN2416" i="12" s="1"/>
  <c r="AN2415" i="12" s="1"/>
  <c r="AN2413" i="12"/>
  <c r="AN2412" i="12" s="1"/>
  <c r="AN2410" i="12"/>
  <c r="AN2409" i="12" s="1"/>
  <c r="AN2406" i="12"/>
  <c r="AN2405" i="12" s="1"/>
  <c r="AN2404" i="12" s="1"/>
  <c r="AN2402" i="12"/>
  <c r="AN2401" i="12" s="1"/>
  <c r="AN2400" i="12" s="1"/>
  <c r="AN2398" i="12"/>
  <c r="AN2397" i="12" s="1"/>
  <c r="AN2396" i="12" s="1"/>
  <c r="AN2394" i="12"/>
  <c r="AN2393" i="12" s="1"/>
  <c r="AN2392" i="12" s="1"/>
  <c r="AN2390" i="12"/>
  <c r="AN2389" i="12" s="1"/>
  <c r="AN2387" i="12"/>
  <c r="AN2386" i="12" s="1"/>
  <c r="AN2384" i="12"/>
  <c r="AN2383" i="12" s="1"/>
  <c r="AN2380" i="12"/>
  <c r="AN2379" i="12" s="1"/>
  <c r="AN2378" i="12" s="1"/>
  <c r="AN2376" i="12"/>
  <c r="AN2375" i="12" s="1"/>
  <c r="AN2374" i="12" s="1"/>
  <c r="AN2372" i="12"/>
  <c r="AN2371" i="12" s="1"/>
  <c r="AN2369" i="12"/>
  <c r="AN2368" i="12" s="1"/>
  <c r="AN2365" i="12"/>
  <c r="AN2364" i="12" s="1"/>
  <c r="AN2363" i="12" s="1"/>
  <c r="AN2361" i="12"/>
  <c r="AN2360" i="12" s="1"/>
  <c r="AN2359" i="12" s="1"/>
  <c r="AN2357" i="12"/>
  <c r="AN2356" i="12" s="1"/>
  <c r="AN2354" i="12"/>
  <c r="AN2353" i="12" s="1"/>
  <c r="AN2350" i="12"/>
  <c r="AN2349" i="12" s="1"/>
  <c r="AN2348" i="12" s="1"/>
  <c r="AN2346" i="12"/>
  <c r="AN2345" i="12" s="1"/>
  <c r="AN2344" i="12" s="1"/>
  <c r="AN2342" i="12"/>
  <c r="AN2341" i="12" s="1"/>
  <c r="AN2340" i="12" s="1"/>
  <c r="AN2338" i="12"/>
  <c r="AN2337" i="12" s="1"/>
  <c r="AN2336" i="12" s="1"/>
  <c r="AN2334" i="12"/>
  <c r="AN2333" i="12" s="1"/>
  <c r="AN2332" i="12" s="1"/>
  <c r="AN2330" i="12"/>
  <c r="AN2329" i="12" s="1"/>
  <c r="AN2328" i="12" s="1"/>
  <c r="AN2326" i="12"/>
  <c r="AN2324" i="12"/>
  <c r="AN2320" i="12"/>
  <c r="AN2319" i="12" s="1"/>
  <c r="AN2318" i="12" s="1"/>
  <c r="AN2316" i="12"/>
  <c r="AN2315" i="12" s="1"/>
  <c r="AN2314" i="12" s="1"/>
  <c r="AN2312" i="12"/>
  <c r="AN2311" i="12" s="1"/>
  <c r="AN2309" i="12"/>
  <c r="AN2308" i="12" s="1"/>
  <c r="AN2306" i="12"/>
  <c r="AN2305" i="12" s="1"/>
  <c r="AN2302" i="12"/>
  <c r="AN2301" i="12" s="1"/>
  <c r="AN2299" i="12"/>
  <c r="AN2298" i="12" s="1"/>
  <c r="AN2295" i="12"/>
  <c r="AN2294" i="12" s="1"/>
  <c r="AN2293" i="12" s="1"/>
  <c r="AN2291" i="12"/>
  <c r="AN2290" i="12" s="1"/>
  <c r="AN2289" i="12" s="1"/>
  <c r="AN2287" i="12"/>
  <c r="AN2286" i="12" s="1"/>
  <c r="AN2285" i="12" s="1"/>
  <c r="AN2283" i="12"/>
  <c r="AN2282" i="12" s="1"/>
  <c r="AN2281" i="12" s="1"/>
  <c r="AN2279" i="12"/>
  <c r="AN2278" i="12" s="1"/>
  <c r="AN2277" i="12" s="1"/>
  <c r="AN2275" i="12"/>
  <c r="AN2274" i="12" s="1"/>
  <c r="AN2273" i="12" s="1"/>
  <c r="AN2269" i="12"/>
  <c r="AN2268" i="12" s="1"/>
  <c r="AN2263" i="12"/>
  <c r="AN2262" i="12" s="1"/>
  <c r="AN2259" i="12"/>
  <c r="AN2258" i="12" s="1"/>
  <c r="AN2256" i="12"/>
  <c r="AN2255" i="12" s="1"/>
  <c r="AN2252" i="12"/>
  <c r="AN2251" i="12" s="1"/>
  <c r="AN2250" i="12" s="1"/>
  <c r="AN2248" i="12"/>
  <c r="AN2247" i="12" s="1"/>
  <c r="AN2246" i="12" s="1"/>
  <c r="AN2244" i="12"/>
  <c r="AN2243" i="12" s="1"/>
  <c r="AN2241" i="12"/>
  <c r="AN2240" i="12" s="1"/>
  <c r="AN2238" i="12"/>
  <c r="AN2237" i="12" s="1"/>
  <c r="AN2233" i="12"/>
  <c r="AN2232" i="12" s="1"/>
  <c r="AN2231" i="12" s="1"/>
  <c r="AN2229" i="12"/>
  <c r="AN2228" i="12" s="1"/>
  <c r="AN2227" i="12" s="1"/>
  <c r="AN2224" i="12"/>
  <c r="AN2223" i="12" s="1"/>
  <c r="AN2222" i="12" s="1"/>
  <c r="AN2220" i="12"/>
  <c r="AN2219" i="12" s="1"/>
  <c r="AN2217" i="12"/>
  <c r="AN2216" i="12" s="1"/>
  <c r="AN2213" i="12"/>
  <c r="AN2212" i="12" s="1"/>
  <c r="AN2210" i="12"/>
  <c r="AN2209" i="12" s="1"/>
  <c r="AN2207" i="12"/>
  <c r="AN2206" i="12" s="1"/>
  <c r="AN2202" i="12"/>
  <c r="AN2201" i="12" s="1"/>
  <c r="AN2199" i="12"/>
  <c r="AN2198" i="12" s="1"/>
  <c r="AN2196" i="12"/>
  <c r="AN2195" i="12" s="1"/>
  <c r="AN2191" i="12"/>
  <c r="AN2190" i="12" s="1"/>
  <c r="AN2188" i="12"/>
  <c r="AN2187" i="12" s="1"/>
  <c r="AN2181" i="12"/>
  <c r="AN2180" i="12" s="1"/>
  <c r="AN2175" i="12"/>
  <c r="AN2174" i="12" s="1"/>
  <c r="AN2169" i="12"/>
  <c r="AN2168" i="12" s="1"/>
  <c r="AN2167" i="12" s="1"/>
  <c r="AN2165" i="12"/>
  <c r="AN2164" i="12" s="1"/>
  <c r="AN2163" i="12" s="1"/>
  <c r="AN2159" i="12"/>
  <c r="AN2158" i="12" s="1"/>
  <c r="AN2157" i="12" s="1"/>
  <c r="AN2155" i="12"/>
  <c r="AN2154" i="12" s="1"/>
  <c r="AN2153" i="12" s="1"/>
  <c r="AN2151" i="12"/>
  <c r="AN2150" i="12" s="1"/>
  <c r="AN2148" i="12"/>
  <c r="AN2147" i="12" s="1"/>
  <c r="AN2141" i="12"/>
  <c r="AN2140" i="12" s="1"/>
  <c r="AN2139" i="12" s="1"/>
  <c r="AN2137" i="12"/>
  <c r="AN2136" i="12" s="1"/>
  <c r="AN2135" i="12" s="1"/>
  <c r="AN2131" i="12"/>
  <c r="AN2130" i="12" s="1"/>
  <c r="AN2129" i="12" s="1"/>
  <c r="AN2128" i="12" s="1"/>
  <c r="AN2126" i="12"/>
  <c r="AN2125" i="12" s="1"/>
  <c r="AN2123" i="12"/>
  <c r="AN2122" i="12" s="1"/>
  <c r="AN2119" i="12"/>
  <c r="AN2118" i="12" s="1"/>
  <c r="AN2117" i="12" s="1"/>
  <c r="AN2114" i="12"/>
  <c r="AN2113" i="12" s="1"/>
  <c r="AN2111" i="12"/>
  <c r="AN2110" i="12" s="1"/>
  <c r="AN2107" i="12"/>
  <c r="AN2106" i="12" s="1"/>
  <c r="AN2105" i="12" s="1"/>
  <c r="AN2102" i="12"/>
  <c r="AN2101" i="12" s="1"/>
  <c r="AN2100" i="12" s="1"/>
  <c r="AN2099" i="12" s="1"/>
  <c r="AN2097" i="12"/>
  <c r="AN2096" i="12" s="1"/>
  <c r="AN2095" i="12" s="1"/>
  <c r="AN2093" i="12"/>
  <c r="AN2092" i="12" s="1"/>
  <c r="AN2090" i="12"/>
  <c r="AN2089" i="12" s="1"/>
  <c r="AN2087" i="12"/>
  <c r="AN2086" i="12" s="1"/>
  <c r="AN2084" i="12"/>
  <c r="AN2083" i="12" s="1"/>
  <c r="AN2077" i="12"/>
  <c r="AN2076" i="12" s="1"/>
  <c r="AN2075" i="12" s="1"/>
  <c r="AN2073" i="12"/>
  <c r="AN2072" i="12" s="1"/>
  <c r="AN2071" i="12" s="1"/>
  <c r="AN2068" i="12"/>
  <c r="AN2067" i="12" s="1"/>
  <c r="AN2066" i="12" s="1"/>
  <c r="AN2065" i="12" s="1"/>
  <c r="AN2063" i="12"/>
  <c r="AN2062" i="12" s="1"/>
  <c r="AN2061" i="12" s="1"/>
  <c r="AN2060" i="12" s="1"/>
  <c r="AN2057" i="12"/>
  <c r="AN2056" i="12" s="1"/>
  <c r="AN2054" i="12"/>
  <c r="AN2053" i="12" s="1"/>
  <c r="AN2050" i="12"/>
  <c r="AN2049" i="12" s="1"/>
  <c r="AN2048" i="12" s="1"/>
  <c r="AN2045" i="12"/>
  <c r="AN2044" i="12" s="1"/>
  <c r="AN2043" i="12" s="1"/>
  <c r="AN2042" i="12" s="1"/>
  <c r="AN2039" i="12"/>
  <c r="AN2038" i="12" s="1"/>
  <c r="AN2037" i="12" s="1"/>
  <c r="AN2035" i="12"/>
  <c r="AN2034" i="12" s="1"/>
  <c r="AN2033" i="12" s="1"/>
  <c r="AN2031" i="12"/>
  <c r="AN2030" i="12" s="1"/>
  <c r="AN2028" i="12"/>
  <c r="AN2027" i="12" s="1"/>
  <c r="AN2025" i="12"/>
  <c r="AN2024" i="12" s="1"/>
  <c r="AN2019" i="12"/>
  <c r="AN2018" i="12" s="1"/>
  <c r="AN2017" i="12" s="1"/>
  <c r="AN2016" i="12" s="1"/>
  <c r="AN2014" i="12"/>
  <c r="AN2013" i="12" s="1"/>
  <c r="AN2012" i="12" s="1"/>
  <c r="AN2011" i="12" s="1"/>
  <c r="AN2009" i="12"/>
  <c r="AN2008" i="12" s="1"/>
  <c r="AN2007" i="12" s="1"/>
  <c r="AN2006" i="12" s="1"/>
  <c r="AN2004" i="12"/>
  <c r="AN2003" i="12" s="1"/>
  <c r="AN2002" i="12" s="1"/>
  <c r="AN2000" i="12"/>
  <c r="AN1999" i="12" s="1"/>
  <c r="AN1998" i="12" s="1"/>
  <c r="AN1994" i="12"/>
  <c r="AN1993" i="12" s="1"/>
  <c r="AN1992" i="12" s="1"/>
  <c r="AN1991" i="12" s="1"/>
  <c r="AN1989" i="12"/>
  <c r="AN1988" i="12" s="1"/>
  <c r="AN1987" i="12" s="1"/>
  <c r="AN1986" i="12" s="1"/>
  <c r="AN1983" i="12"/>
  <c r="AN1982" i="12" s="1"/>
  <c r="AN1981" i="12" s="1"/>
  <c r="AN1979" i="12"/>
  <c r="AN1978" i="12" s="1"/>
  <c r="AN1977" i="12" s="1"/>
  <c r="AN1974" i="12"/>
  <c r="AN1973" i="12" s="1"/>
  <c r="AN1972" i="12" s="1"/>
  <c r="AN1970" i="12"/>
  <c r="AN1969" i="12" s="1"/>
  <c r="AN1968" i="12" s="1"/>
  <c r="AN1965" i="12"/>
  <c r="AN1964" i="12" s="1"/>
  <c r="AN1963" i="12" s="1"/>
  <c r="AN1962" i="12" s="1"/>
  <c r="AN1960" i="12"/>
  <c r="AN1959" i="12" s="1"/>
  <c r="AN1958" i="12" s="1"/>
  <c r="AN1956" i="12"/>
  <c r="AN1955" i="12" s="1"/>
  <c r="AN1954" i="12" s="1"/>
  <c r="AN1952" i="12"/>
  <c r="AN1951" i="12" s="1"/>
  <c r="AN1950" i="12" s="1"/>
  <c r="AN1948" i="12"/>
  <c r="AN1947" i="12" s="1"/>
  <c r="AN1946" i="12" s="1"/>
  <c r="AN1944" i="12"/>
  <c r="AN1943" i="12" s="1"/>
  <c r="AN1942" i="12" s="1"/>
  <c r="AN1940" i="12"/>
  <c r="AN1939" i="12" s="1"/>
  <c r="AN1938" i="12" s="1"/>
  <c r="AN1936" i="12"/>
  <c r="AN1935" i="12" s="1"/>
  <c r="AN1934" i="12" s="1"/>
  <c r="AN1932" i="12"/>
  <c r="AN1931" i="12" s="1"/>
  <c r="AN1930" i="12" s="1"/>
  <c r="AN1928" i="12"/>
  <c r="AN1927" i="12" s="1"/>
  <c r="AN1926" i="12" s="1"/>
  <c r="AN1924" i="12"/>
  <c r="AN1923" i="12" s="1"/>
  <c r="AN1922" i="12" s="1"/>
  <c r="AN1920" i="12"/>
  <c r="AN1919" i="12" s="1"/>
  <c r="AN1918" i="12" s="1"/>
  <c r="AN1916" i="12"/>
  <c r="AN1915" i="12" s="1"/>
  <c r="AN1914" i="12" s="1"/>
  <c r="AN1909" i="12"/>
  <c r="AN1908" i="12" s="1"/>
  <c r="AN1907" i="12" s="1"/>
  <c r="AN1905" i="12"/>
  <c r="AN1904" i="12" s="1"/>
  <c r="AN1903" i="12" s="1"/>
  <c r="AN1901" i="12"/>
  <c r="AN1900" i="12" s="1"/>
  <c r="AN1898" i="12"/>
  <c r="AN1897" i="12" s="1"/>
  <c r="AN1895" i="12"/>
  <c r="AN1894" i="12" s="1"/>
  <c r="AN1889" i="12"/>
  <c r="AN1888" i="12" s="1"/>
  <c r="AN1887" i="12" s="1"/>
  <c r="AN1886" i="12" s="1"/>
  <c r="AN1884" i="12"/>
  <c r="AN1882" i="12"/>
  <c r="AN1879" i="12"/>
  <c r="AN1878" i="12" s="1"/>
  <c r="AN1875" i="12"/>
  <c r="AN1874" i="12" s="1"/>
  <c r="AN1873" i="12" s="1"/>
  <c r="AN1868" i="12"/>
  <c r="AN1867" i="12" s="1"/>
  <c r="AN1866" i="12" s="1"/>
  <c r="AN1864" i="12"/>
  <c r="AN1863" i="12" s="1"/>
  <c r="AN1862" i="12" s="1"/>
  <c r="AN1860" i="12"/>
  <c r="AN1859" i="12" s="1"/>
  <c r="AN1858" i="12" s="1"/>
  <c r="AN1856" i="12"/>
  <c r="AN1855" i="12" s="1"/>
  <c r="AN1853" i="12"/>
  <c r="AN1852" i="12" s="1"/>
  <c r="AN1848" i="12"/>
  <c r="AN1847" i="12" s="1"/>
  <c r="AN1846" i="12" s="1"/>
  <c r="AN1844" i="12"/>
  <c r="AN1843" i="12" s="1"/>
  <c r="AN1842" i="12" s="1"/>
  <c r="AN1840" i="12"/>
  <c r="AN1839" i="12" s="1"/>
  <c r="AN1838" i="12" s="1"/>
  <c r="AN1835" i="12"/>
  <c r="AN1834" i="12" s="1"/>
  <c r="AN1832" i="12"/>
  <c r="AN1831" i="12" s="1"/>
  <c r="AN1827" i="12"/>
  <c r="AN1826" i="12" s="1"/>
  <c r="AN1824" i="12"/>
  <c r="AN1823" i="12" s="1"/>
  <c r="AN1820" i="12"/>
  <c r="AN1819" i="12" s="1"/>
  <c r="AN1817" i="12"/>
  <c r="AN1816" i="12" s="1"/>
  <c r="AN1814" i="12"/>
  <c r="AN1813" i="12" s="1"/>
  <c r="AN1808" i="12"/>
  <c r="AN1807" i="12" s="1"/>
  <c r="AN1805" i="12"/>
  <c r="AN1804" i="12" s="1"/>
  <c r="AN1801" i="12"/>
  <c r="AN1800" i="12" s="1"/>
  <c r="AN1799" i="12" s="1"/>
  <c r="AN1797" i="12"/>
  <c r="AN1796" i="12" s="1"/>
  <c r="AN1795" i="12" s="1"/>
  <c r="AN1793" i="12"/>
  <c r="AN1792" i="12" s="1"/>
  <c r="AN1791" i="12" s="1"/>
  <c r="AN1789" i="12"/>
  <c r="AN1788" i="12" s="1"/>
  <c r="AN1787" i="12" s="1"/>
  <c r="AN1784" i="12"/>
  <c r="AN1783" i="12" s="1"/>
  <c r="AN1782" i="12" s="1"/>
  <c r="AN1780" i="12"/>
  <c r="AN1779" i="12" s="1"/>
  <c r="AN1778" i="12" s="1"/>
  <c r="AN1776" i="12"/>
  <c r="AN1775" i="12" s="1"/>
  <c r="AN1774" i="12" s="1"/>
  <c r="AN1772" i="12"/>
  <c r="AN1771" i="12" s="1"/>
  <c r="AN1770" i="12" s="1"/>
  <c r="AN1765" i="12"/>
  <c r="AN1764" i="12" s="1"/>
  <c r="AN1763" i="12" s="1"/>
  <c r="AN1762" i="12" s="1"/>
  <c r="AN1760" i="12"/>
  <c r="AN1759" i="12" s="1"/>
  <c r="AN1758" i="12" s="1"/>
  <c r="AN1756" i="12"/>
  <c r="AN1755" i="12" s="1"/>
  <c r="AN1753" i="12"/>
  <c r="AN1752" i="12" s="1"/>
  <c r="AN1750" i="12"/>
  <c r="AN1749" i="12" s="1"/>
  <c r="AN1745" i="12"/>
  <c r="AN1744" i="12" s="1"/>
  <c r="AN1743" i="12" s="1"/>
  <c r="AN1742" i="12" s="1"/>
  <c r="AN1739" i="12"/>
  <c r="AN1738" i="12" s="1"/>
  <c r="AN1737" i="12" s="1"/>
  <c r="AN1736" i="12" s="1"/>
  <c r="AN1734" i="12"/>
  <c r="AN1733" i="12" s="1"/>
  <c r="AN1732" i="12" s="1"/>
  <c r="AN1731" i="12" s="1"/>
  <c r="AN1729" i="12"/>
  <c r="AN1728" i="12" s="1"/>
  <c r="AN1727" i="12" s="1"/>
  <c r="AN1726" i="12" s="1"/>
  <c r="AN1724" i="12"/>
  <c r="AN1723" i="12" s="1"/>
  <c r="AN1722" i="12" s="1"/>
  <c r="AN1721" i="12" s="1"/>
  <c r="AN1719" i="12"/>
  <c r="AN1718" i="12" s="1"/>
  <c r="AN1717" i="12" s="1"/>
  <c r="AN1715" i="12"/>
  <c r="AN1714" i="12" s="1"/>
  <c r="AN1713" i="12" s="1"/>
  <c r="AN1708" i="12"/>
  <c r="AN1707" i="12" s="1"/>
  <c r="AN1706" i="12" s="1"/>
  <c r="AN1704" i="12"/>
  <c r="AN1703" i="12" s="1"/>
  <c r="AN1702" i="12" s="1"/>
  <c r="AN1699" i="12"/>
  <c r="AN1698" i="12" s="1"/>
  <c r="AN1697" i="12" s="1"/>
  <c r="AN1695" i="12"/>
  <c r="AN1694" i="12" s="1"/>
  <c r="AN1693" i="12" s="1"/>
  <c r="AN1689" i="12"/>
  <c r="AN1688" i="12" s="1"/>
  <c r="AN1687" i="12" s="1"/>
  <c r="AN1686" i="12" s="1"/>
  <c r="AN1684" i="12"/>
  <c r="AN1683" i="12" s="1"/>
  <c r="AN1682" i="12" s="1"/>
  <c r="AN1681" i="12" s="1"/>
  <c r="AN1677" i="12"/>
  <c r="AN1676" i="12" s="1"/>
  <c r="AN1674" i="12"/>
  <c r="AN1673" i="12" s="1"/>
  <c r="AN1670" i="12"/>
  <c r="AN1669" i="12" s="1"/>
  <c r="AN1668" i="12" s="1"/>
  <c r="AN1665" i="12"/>
  <c r="AN1664" i="12" s="1"/>
  <c r="AN1663" i="12" s="1"/>
  <c r="AN1661" i="12"/>
  <c r="AN1660" i="12" s="1"/>
  <c r="AN1659" i="12" s="1"/>
  <c r="AN1657" i="12"/>
  <c r="AN1656" i="12" s="1"/>
  <c r="AN1655" i="12" s="1"/>
  <c r="AN1652" i="12"/>
  <c r="AN1651" i="12" s="1"/>
  <c r="AN1649" i="12"/>
  <c r="AN1648" i="12" s="1"/>
  <c r="AN1646" i="12"/>
  <c r="AN1645" i="12" s="1"/>
  <c r="AN1641" i="12"/>
  <c r="AN1640" i="12" s="1"/>
  <c r="AN1639" i="12" s="1"/>
  <c r="AN1637" i="12"/>
  <c r="AN1636" i="12" s="1"/>
  <c r="AN1635" i="12" s="1"/>
  <c r="AN1633" i="12"/>
  <c r="AN1632" i="12" s="1"/>
  <c r="AN1631" i="12" s="1"/>
  <c r="AN1629" i="12"/>
  <c r="AN1628" i="12" s="1"/>
  <c r="AN1627" i="12" s="1"/>
  <c r="AN1625" i="12"/>
  <c r="AN1624" i="12" s="1"/>
  <c r="AN1623" i="12" s="1"/>
  <c r="AN1621" i="12"/>
  <c r="AN1620" i="12" s="1"/>
  <c r="AN1619" i="12" s="1"/>
  <c r="AN1617" i="12"/>
  <c r="AN1616" i="12" s="1"/>
  <c r="AN1615" i="12" s="1"/>
  <c r="AN1613" i="12"/>
  <c r="AN1612" i="12" s="1"/>
  <c r="AN1611" i="12" s="1"/>
  <c r="AN1609" i="12"/>
  <c r="AN1608" i="12" s="1"/>
  <c r="AN1607" i="12" s="1"/>
  <c r="AN1605" i="12"/>
  <c r="AN1604" i="12" s="1"/>
  <c r="AN1603" i="12" s="1"/>
  <c r="AN1598" i="12"/>
  <c r="AN1597" i="12" s="1"/>
  <c r="AN1596" i="12" s="1"/>
  <c r="AN1594" i="12"/>
  <c r="AN1593" i="12" s="1"/>
  <c r="AN1592" i="12" s="1"/>
  <c r="AN1590" i="12"/>
  <c r="AN1589" i="12" s="1"/>
  <c r="AN1588" i="12" s="1"/>
  <c r="AN1585" i="12"/>
  <c r="AN1584" i="12" s="1"/>
  <c r="AN1583" i="12" s="1"/>
  <c r="AN1581" i="12"/>
  <c r="AN1580" i="12" s="1"/>
  <c r="AN1579" i="12" s="1"/>
  <c r="AN1577" i="12"/>
  <c r="AN1576" i="12" s="1"/>
  <c r="AN1575" i="12" s="1"/>
  <c r="AN1573" i="12"/>
  <c r="AN1572" i="12" s="1"/>
  <c r="AN1571" i="12" s="1"/>
  <c r="AN1567" i="12"/>
  <c r="AN1566" i="12" s="1"/>
  <c r="AN1565" i="12" s="1"/>
  <c r="AN1563" i="12"/>
  <c r="AN1562" i="12" s="1"/>
  <c r="AN1561" i="12" s="1"/>
  <c r="AN1559" i="12"/>
  <c r="AN1558" i="12" s="1"/>
  <c r="AN1555" i="12"/>
  <c r="AN1554" i="12" s="1"/>
  <c r="AN1553" i="12" s="1"/>
  <c r="AN1551" i="12"/>
  <c r="AN1550" i="12" s="1"/>
  <c r="AN1549" i="12" s="1"/>
  <c r="AN1547" i="12"/>
  <c r="AN1546" i="12" s="1"/>
  <c r="AN1545" i="12" s="1"/>
  <c r="AN1543" i="12"/>
  <c r="AN1542" i="12" s="1"/>
  <c r="AN1541" i="12" s="1"/>
  <c r="AN1539" i="12"/>
  <c r="AN1538" i="12" s="1"/>
  <c r="AN1537" i="12" s="1"/>
  <c r="AN1535" i="12"/>
  <c r="AN1534" i="12" s="1"/>
  <c r="AN1533" i="12" s="1"/>
  <c r="AN1531" i="12"/>
  <c r="AN1530" i="12" s="1"/>
  <c r="AN1529" i="12" s="1"/>
  <c r="AN1527" i="12"/>
  <c r="AN1526" i="12" s="1"/>
  <c r="AN1525" i="12" s="1"/>
  <c r="AN1523" i="12"/>
  <c r="AN1522" i="12" s="1"/>
  <c r="AN1521" i="12" s="1"/>
  <c r="AN1518" i="12"/>
  <c r="AN1517" i="12" s="1"/>
  <c r="AN1516" i="12" s="1"/>
  <c r="AN1514" i="12"/>
  <c r="AN1513" i="12" s="1"/>
  <c r="AN1512" i="12" s="1"/>
  <c r="AN1510" i="12"/>
  <c r="AN1509" i="12" s="1"/>
  <c r="AN1506" i="12"/>
  <c r="AN1505" i="12" s="1"/>
  <c r="AN1504" i="12" s="1"/>
  <c r="AN1502" i="12"/>
  <c r="AN1501" i="12" s="1"/>
  <c r="AN1500" i="12" s="1"/>
  <c r="AN1498" i="12"/>
  <c r="AN1497" i="12" s="1"/>
  <c r="AN1495" i="12"/>
  <c r="AN1494" i="12" s="1"/>
  <c r="AN1489" i="12"/>
  <c r="AN1488" i="12" s="1"/>
  <c r="AN1486" i="12"/>
  <c r="AN1485" i="12" s="1"/>
  <c r="AN1481" i="12"/>
  <c r="AN1480" i="12" s="1"/>
  <c r="AN1479" i="12" s="1"/>
  <c r="AN1477" i="12"/>
  <c r="AN1476" i="12" s="1"/>
  <c r="AN1475" i="12" s="1"/>
  <c r="AN1473" i="12"/>
  <c r="AN1472" i="12" s="1"/>
  <c r="AN1471" i="12" s="1"/>
  <c r="AN1468" i="12"/>
  <c r="AN1467" i="12" s="1"/>
  <c r="AN1466" i="12" s="1"/>
  <c r="AN1465" i="12" s="1"/>
  <c r="AN1461" i="12"/>
  <c r="AN1459" i="12"/>
  <c r="AN1455" i="12"/>
  <c r="AN1454" i="12" s="1"/>
  <c r="AN1451" i="12"/>
  <c r="AN1450" i="12" s="1"/>
  <c r="AN1445" i="12"/>
  <c r="AN1444" i="12" s="1"/>
  <c r="AN1443" i="12" s="1"/>
  <c r="AN1441" i="12"/>
  <c r="AN1440" i="12" s="1"/>
  <c r="AN1439" i="12" s="1"/>
  <c r="AN1436" i="12"/>
  <c r="AN1435" i="12" s="1"/>
  <c r="AN1434" i="12" s="1"/>
  <c r="AN1433" i="12" s="1"/>
  <c r="AN1431" i="12"/>
  <c r="AN1430" i="12" s="1"/>
  <c r="AN1429" i="12" s="1"/>
  <c r="AN1428" i="12" s="1"/>
  <c r="AN1426" i="12"/>
  <c r="AN1425" i="12" s="1"/>
  <c r="AN1424" i="12" s="1"/>
  <c r="AN1423" i="12" s="1"/>
  <c r="AN1421" i="12"/>
  <c r="AN1420" i="12" s="1"/>
  <c r="AN1419" i="12" s="1"/>
  <c r="AN1417" i="12"/>
  <c r="AN1416" i="12" s="1"/>
  <c r="AN1415" i="12" s="1"/>
  <c r="AN1412" i="12"/>
  <c r="AN1411" i="12" s="1"/>
  <c r="AN1410" i="12" s="1"/>
  <c r="AN1408" i="12"/>
  <c r="AN1407" i="12" s="1"/>
  <c r="AN1406" i="12" s="1"/>
  <c r="AN1404" i="12"/>
  <c r="AN1403" i="12" s="1"/>
  <c r="AN1402" i="12" s="1"/>
  <c r="AN1400" i="12"/>
  <c r="AN1399" i="12" s="1"/>
  <c r="AN1398" i="12" s="1"/>
  <c r="AN1396" i="12"/>
  <c r="AN1395" i="12" s="1"/>
  <c r="AN1394" i="12" s="1"/>
  <c r="AN1392" i="12"/>
  <c r="AN1391" i="12" s="1"/>
  <c r="AN1390" i="12" s="1"/>
  <c r="AN1388" i="12"/>
  <c r="AN1387" i="12" s="1"/>
  <c r="AN1386" i="12" s="1"/>
  <c r="AN1384" i="12"/>
  <c r="AN1383" i="12" s="1"/>
  <c r="AN1382" i="12" s="1"/>
  <c r="AN1380" i="12"/>
  <c r="AN1379" i="12" s="1"/>
  <c r="AN1378" i="12" s="1"/>
  <c r="AN1376" i="12"/>
  <c r="AN1375" i="12" s="1"/>
  <c r="AN1374" i="12" s="1"/>
  <c r="AN1372" i="12"/>
  <c r="AN1371" i="12" s="1"/>
  <c r="AN1370" i="12" s="1"/>
  <c r="AN1368" i="12"/>
  <c r="AN1367" i="12" s="1"/>
  <c r="AN1366" i="12" s="1"/>
  <c r="AN1364" i="12"/>
  <c r="AN1363" i="12" s="1"/>
  <c r="AN1362" i="12" s="1"/>
  <c r="AN1360" i="12"/>
  <c r="AN1359" i="12" s="1"/>
  <c r="AN1358" i="12" s="1"/>
  <c r="AN1356" i="12"/>
  <c r="AN1355" i="12" s="1"/>
  <c r="AN1354" i="12" s="1"/>
  <c r="AN1352" i="12"/>
  <c r="AN1351" i="12" s="1"/>
  <c r="AN1350" i="12" s="1"/>
  <c r="AN1348" i="12"/>
  <c r="AN1347" i="12" s="1"/>
  <c r="AN1346" i="12" s="1"/>
  <c r="AN1344" i="12"/>
  <c r="AN1343" i="12" s="1"/>
  <c r="AN1342" i="12" s="1"/>
  <c r="AN1340" i="12"/>
  <c r="AN1339" i="12" s="1"/>
  <c r="AN1338" i="12" s="1"/>
  <c r="AN1336" i="12"/>
  <c r="AN1335" i="12" s="1"/>
  <c r="AN1334" i="12" s="1"/>
  <c r="AN1332" i="12"/>
  <c r="AN1331" i="12" s="1"/>
  <c r="AN1330" i="12" s="1"/>
  <c r="AN1328" i="12"/>
  <c r="AN1327" i="12" s="1"/>
  <c r="AN1326" i="12" s="1"/>
  <c r="AN1324" i="12"/>
  <c r="AN1323" i="12" s="1"/>
  <c r="AN1322" i="12" s="1"/>
  <c r="AN1320" i="12"/>
  <c r="AN1319" i="12" s="1"/>
  <c r="AN1318" i="12" s="1"/>
  <c r="AN1316" i="12"/>
  <c r="AN1315" i="12" s="1"/>
  <c r="AN1314" i="12" s="1"/>
  <c r="AN1312" i="12"/>
  <c r="AN1311" i="12" s="1"/>
  <c r="AN1310" i="12" s="1"/>
  <c r="AN1308" i="12"/>
  <c r="AN1307" i="12" s="1"/>
  <c r="AN1306" i="12" s="1"/>
  <c r="AN1304" i="12"/>
  <c r="AN1303" i="12" s="1"/>
  <c r="AN1302" i="12" s="1"/>
  <c r="AN1300" i="12"/>
  <c r="AN1299" i="12" s="1"/>
  <c r="AN1298" i="12" s="1"/>
  <c r="AN1296" i="12"/>
  <c r="AN1295" i="12" s="1"/>
  <c r="AN1294" i="12" s="1"/>
  <c r="AN1292" i="12"/>
  <c r="AN1291" i="12" s="1"/>
  <c r="AN1290" i="12" s="1"/>
  <c r="AN1286" i="12"/>
  <c r="AN1285" i="12" s="1"/>
  <c r="AN1284" i="12" s="1"/>
  <c r="AN1283" i="12" s="1"/>
  <c r="AN1281" i="12"/>
  <c r="AN1280" i="12" s="1"/>
  <c r="AN1279" i="12" s="1"/>
  <c r="AN1278" i="12" s="1"/>
  <c r="AN1276" i="12"/>
  <c r="AN1275" i="12" s="1"/>
  <c r="AN1274" i="12" s="1"/>
  <c r="AN1272" i="12"/>
  <c r="AN1271" i="12" s="1"/>
  <c r="AN1270" i="12" s="1"/>
  <c r="AN1267" i="12"/>
  <c r="AN1266" i="12" s="1"/>
  <c r="AN1265" i="12" s="1"/>
  <c r="AN1263" i="12"/>
  <c r="AN1262" i="12" s="1"/>
  <c r="AN1261" i="12" s="1"/>
  <c r="AN1259" i="12"/>
  <c r="AN1258" i="12" s="1"/>
  <c r="AN1257" i="12" s="1"/>
  <c r="AN1254" i="12"/>
  <c r="AN1253" i="12" s="1"/>
  <c r="AN1251" i="12"/>
  <c r="AN1250" i="12" s="1"/>
  <c r="AN1247" i="12"/>
  <c r="AN1246" i="12" s="1"/>
  <c r="AN1245" i="12" s="1"/>
  <c r="AN1243" i="12"/>
  <c r="AN1242" i="12" s="1"/>
  <c r="AN1241" i="12" s="1"/>
  <c r="AN1239" i="12"/>
  <c r="AN1238" i="12" s="1"/>
  <c r="AN1237" i="12" s="1"/>
  <c r="AN1234" i="12"/>
  <c r="AN1233" i="12" s="1"/>
  <c r="AN1232" i="12" s="1"/>
  <c r="AN1230" i="12"/>
  <c r="AN1229" i="12" s="1"/>
  <c r="AN1228" i="12" s="1"/>
  <c r="AN1226" i="12"/>
  <c r="AN1225" i="12" s="1"/>
  <c r="AN1224" i="12" s="1"/>
  <c r="AN1222" i="12"/>
  <c r="AN1221" i="12" s="1"/>
  <c r="AN1220" i="12" s="1"/>
  <c r="AN1215" i="12"/>
  <c r="AN1214" i="12" s="1"/>
  <c r="AN1212" i="12"/>
  <c r="AN1211" i="12" s="1"/>
  <c r="AN1208" i="12"/>
  <c r="AN1207" i="12" s="1"/>
  <c r="AN1206" i="12" s="1"/>
  <c r="AN1203" i="12"/>
  <c r="AN1202" i="12" s="1"/>
  <c r="AN1201" i="12" s="1"/>
  <c r="AN1200" i="12" s="1"/>
  <c r="AN1198" i="12"/>
  <c r="AN1197" i="12" s="1"/>
  <c r="AN1196" i="12" s="1"/>
  <c r="AN1195" i="12" s="1"/>
  <c r="AN1192" i="12"/>
  <c r="AN1191" i="12" s="1"/>
  <c r="AN1190" i="12" s="1"/>
  <c r="AN1188" i="12"/>
  <c r="AN1187" i="12" s="1"/>
  <c r="AN1186" i="12" s="1"/>
  <c r="AN1184" i="12"/>
  <c r="AN1183" i="12" s="1"/>
  <c r="AN1182" i="12" s="1"/>
  <c r="AN1179" i="12"/>
  <c r="AN1178" i="12" s="1"/>
  <c r="AN1176" i="12"/>
  <c r="AN1175" i="12" s="1"/>
  <c r="AN1172" i="12"/>
  <c r="AN1171" i="12" s="1"/>
  <c r="AN1169" i="12"/>
  <c r="AN1168" i="12" s="1"/>
  <c r="AN1166" i="12"/>
  <c r="AN1165" i="12" s="1"/>
  <c r="AN1160" i="12"/>
  <c r="AN1159" i="12" s="1"/>
  <c r="AN1157" i="12"/>
  <c r="AN1156" i="12" s="1"/>
  <c r="AN1152" i="12"/>
  <c r="AN1151" i="12" s="1"/>
  <c r="AN1150" i="12" s="1"/>
  <c r="AN1149" i="12" s="1"/>
  <c r="AN1145" i="12"/>
  <c r="AN1144" i="12" s="1"/>
  <c r="AN1143" i="12" s="1"/>
  <c r="AN1142" i="12" s="1"/>
  <c r="AN1140" i="12"/>
  <c r="AN1139" i="12" s="1"/>
  <c r="AN1138" i="12" s="1"/>
  <c r="AN1137" i="12" s="1"/>
  <c r="AN1135" i="12"/>
  <c r="AN1134" i="12" s="1"/>
  <c r="AN1133" i="12" s="1"/>
  <c r="AN1129" i="12"/>
  <c r="AN1127" i="12"/>
  <c r="AN1121" i="12"/>
  <c r="AN1119" i="12"/>
  <c r="AN1116" i="12"/>
  <c r="AN1115" i="12" s="1"/>
  <c r="AN1107" i="12"/>
  <c r="AN1106" i="12" s="1"/>
  <c r="AN1105" i="12" s="1"/>
  <c r="AN1104" i="12" s="1"/>
  <c r="AN1101" i="12"/>
  <c r="AN1100" i="12" s="1"/>
  <c r="AN1099" i="12" s="1"/>
  <c r="AN1098" i="12" s="1"/>
  <c r="AN1096" i="12"/>
  <c r="AN1095" i="12" s="1"/>
  <c r="AN1094" i="12" s="1"/>
  <c r="AN1093" i="12" s="1"/>
  <c r="AN1091" i="12"/>
  <c r="AN1090" i="12" s="1"/>
  <c r="AN1089" i="12" s="1"/>
  <c r="AN1087" i="12"/>
  <c r="AN1086" i="12" s="1"/>
  <c r="AN1085" i="12" s="1"/>
  <c r="AN1083" i="12"/>
  <c r="AN1082" i="12" s="1"/>
  <c r="AN1081" i="12" s="1"/>
  <c r="AN1079" i="12"/>
  <c r="AN1078" i="12" s="1"/>
  <c r="AN1077" i="12" s="1"/>
  <c r="AN1075" i="12"/>
  <c r="AN1074" i="12" s="1"/>
  <c r="AN1073" i="12" s="1"/>
  <c r="AN1071" i="12"/>
  <c r="AN1070" i="12" s="1"/>
  <c r="AN1069" i="12" s="1"/>
  <c r="AN1067" i="12"/>
  <c r="AN1066" i="12" s="1"/>
  <c r="AN1065" i="12" s="1"/>
  <c r="AN1063" i="12"/>
  <c r="AN1062" i="12" s="1"/>
  <c r="AN1061" i="12" s="1"/>
  <c r="AN1059" i="12"/>
  <c r="AN1058" i="12" s="1"/>
  <c r="AN1057" i="12" s="1"/>
  <c r="AN1055" i="12"/>
  <c r="AN1054" i="12" s="1"/>
  <c r="AN1053" i="12" s="1"/>
  <c r="AN1051" i="12"/>
  <c r="AN1050" i="12" s="1"/>
  <c r="AN1049" i="12" s="1"/>
  <c r="AN1047" i="12"/>
  <c r="AN1046" i="12" s="1"/>
  <c r="AN1045" i="12" s="1"/>
  <c r="AN1042" i="12"/>
  <c r="AN1041" i="12" s="1"/>
  <c r="AN1040" i="12" s="1"/>
  <c r="AN1038" i="12"/>
  <c r="AN1037" i="12" s="1"/>
  <c r="AN1036" i="12" s="1"/>
  <c r="AN1034" i="12"/>
  <c r="AN1033" i="12" s="1"/>
  <c r="AN1032" i="12" s="1"/>
  <c r="AN1030" i="12"/>
  <c r="AN1029" i="12" s="1"/>
  <c r="AN1028" i="12" s="1"/>
  <c r="AN1026" i="12"/>
  <c r="AN1025" i="12" s="1"/>
  <c r="AN1024" i="12" s="1"/>
  <c r="AN1022" i="12"/>
  <c r="AN1021" i="12" s="1"/>
  <c r="AN1020" i="12" s="1"/>
  <c r="AN1018" i="12"/>
  <c r="AN1017" i="12" s="1"/>
  <c r="AN1016" i="12" s="1"/>
  <c r="AN1014" i="12"/>
  <c r="AN1013" i="12" s="1"/>
  <c r="AN1012" i="12" s="1"/>
  <c r="AN1010" i="12"/>
  <c r="AN1008" i="12"/>
  <c r="AN1004" i="12"/>
  <c r="AN1003" i="12" s="1"/>
  <c r="AN1002" i="12" s="1"/>
  <c r="AN1000" i="12"/>
  <c r="AN999" i="12" s="1"/>
  <c r="AN998" i="12" s="1"/>
  <c r="AN996" i="12"/>
  <c r="AN995" i="12" s="1"/>
  <c r="AN994" i="12" s="1"/>
  <c r="AN992" i="12"/>
  <c r="AN991" i="12" s="1"/>
  <c r="AN990" i="12" s="1"/>
  <c r="AN988" i="12"/>
  <c r="AN987" i="12" s="1"/>
  <c r="AN986" i="12" s="1"/>
  <c r="AN984" i="12"/>
  <c r="AN983" i="12" s="1"/>
  <c r="AN982" i="12" s="1"/>
  <c r="AN980" i="12"/>
  <c r="AN979" i="12" s="1"/>
  <c r="AN978" i="12" s="1"/>
  <c r="AN976" i="12"/>
  <c r="AN975" i="12" s="1"/>
  <c r="AN974" i="12" s="1"/>
  <c r="AN972" i="12"/>
  <c r="AN971" i="12" s="1"/>
  <c r="AN970" i="12" s="1"/>
  <c r="AN968" i="12"/>
  <c r="AN967" i="12" s="1"/>
  <c r="AN966" i="12" s="1"/>
  <c r="AN964" i="12"/>
  <c r="AN963" i="12" s="1"/>
  <c r="AN962" i="12" s="1"/>
  <c r="AN960" i="12"/>
  <c r="AN959" i="12" s="1"/>
  <c r="AN958" i="12" s="1"/>
  <c r="AN954" i="12"/>
  <c r="AN953" i="12" s="1"/>
  <c r="AN952" i="12" s="1"/>
  <c r="AN950" i="12"/>
  <c r="AN949" i="12" s="1"/>
  <c r="AN948" i="12" s="1"/>
  <c r="AN945" i="12"/>
  <c r="AN944" i="12" s="1"/>
  <c r="AN943" i="12" s="1"/>
  <c r="AN941" i="12"/>
  <c r="AN940" i="12" s="1"/>
  <c r="AN939" i="12" s="1"/>
  <c r="AN937" i="12"/>
  <c r="AN936" i="12" s="1"/>
  <c r="AN935" i="12" s="1"/>
  <c r="AN933" i="12"/>
  <c r="AN932" i="12" s="1"/>
  <c r="AN931" i="12" s="1"/>
  <c r="AN929" i="12"/>
  <c r="AN928" i="12" s="1"/>
  <c r="AN926" i="12"/>
  <c r="AN925" i="12" s="1"/>
  <c r="AN922" i="12"/>
  <c r="AN921" i="12" s="1"/>
  <c r="AN920" i="12" s="1"/>
  <c r="AN918" i="12"/>
  <c r="AN917" i="12" s="1"/>
  <c r="AN916" i="12" s="1"/>
  <c r="AN914" i="12"/>
  <c r="AN913" i="12" s="1"/>
  <c r="AN912" i="12" s="1"/>
  <c r="AN910" i="12"/>
  <c r="AN909" i="12" s="1"/>
  <c r="AN908" i="12" s="1"/>
  <c r="AN906" i="12"/>
  <c r="AN905" i="12" s="1"/>
  <c r="AN904" i="12" s="1"/>
  <c r="AN902" i="12"/>
  <c r="AN901" i="12" s="1"/>
  <c r="AN900" i="12" s="1"/>
  <c r="AN895" i="12"/>
  <c r="AN894" i="12" s="1"/>
  <c r="AN891" i="12"/>
  <c r="AN890" i="12" s="1"/>
  <c r="AN888" i="12"/>
  <c r="AN887" i="12" s="1"/>
  <c r="AN885" i="12"/>
  <c r="AN884" i="12" s="1"/>
  <c r="AN880" i="12"/>
  <c r="AN879" i="12" s="1"/>
  <c r="AN878" i="12" s="1"/>
  <c r="AN876" i="12"/>
  <c r="AN875" i="12" s="1"/>
  <c r="AN874" i="12" s="1"/>
  <c r="AN872" i="12"/>
  <c r="AN871" i="12" s="1"/>
  <c r="AN870" i="12" s="1"/>
  <c r="AN868" i="12"/>
  <c r="AN867" i="12" s="1"/>
  <c r="AN865" i="12"/>
  <c r="AN864" i="12" s="1"/>
  <c r="AN859" i="12"/>
  <c r="AN858" i="12" s="1"/>
  <c r="AN856" i="12"/>
  <c r="AN855" i="12" s="1"/>
  <c r="AN851" i="12"/>
  <c r="AN849" i="12"/>
  <c r="AN847" i="12"/>
  <c r="AN842" i="12"/>
  <c r="AN841" i="12" s="1"/>
  <c r="AN839" i="12"/>
  <c r="AN838" i="12" s="1"/>
  <c r="AN836" i="12"/>
  <c r="AN835" i="12" s="1"/>
  <c r="AN832" i="12"/>
  <c r="AN830" i="12"/>
  <c r="AN826" i="12"/>
  <c r="AN825" i="12" s="1"/>
  <c r="AN824" i="12" s="1"/>
  <c r="AN821" i="12"/>
  <c r="AN819" i="12"/>
  <c r="AN815" i="12"/>
  <c r="AN814" i="12" s="1"/>
  <c r="AN811" i="12"/>
  <c r="AN809" i="12"/>
  <c r="AN806" i="12"/>
  <c r="AN805" i="12" s="1"/>
  <c r="AN803" i="12"/>
  <c r="AN802" i="12" s="1"/>
  <c r="AN796" i="12"/>
  <c r="AN795" i="12" s="1"/>
  <c r="AN793" i="12"/>
  <c r="AN792" i="12" s="1"/>
  <c r="AN789" i="12"/>
  <c r="AN788" i="12" s="1"/>
  <c r="AN787" i="12" s="1"/>
  <c r="AN785" i="12"/>
  <c r="AN784" i="12" s="1"/>
  <c r="AN783" i="12" s="1"/>
  <c r="AN781" i="12"/>
  <c r="AN780" i="12" s="1"/>
  <c r="AN778" i="12"/>
  <c r="AN777" i="12" s="1"/>
  <c r="AN775" i="12"/>
  <c r="AN774" i="12" s="1"/>
  <c r="AN772" i="12"/>
  <c r="AN771" i="12" s="1"/>
  <c r="AN766" i="12"/>
  <c r="AN764" i="12"/>
  <c r="AN760" i="12"/>
  <c r="AN759" i="12" s="1"/>
  <c r="AN757" i="12"/>
  <c r="AN756" i="12" s="1"/>
  <c r="AN753" i="12"/>
  <c r="AN750" i="12"/>
  <c r="AN747" i="12"/>
  <c r="AN744" i="12"/>
  <c r="AN743" i="12" s="1"/>
  <c r="AN739" i="12"/>
  <c r="AN737" i="12"/>
  <c r="AN733" i="12"/>
  <c r="AN732" i="12" s="1"/>
  <c r="AN731" i="12" s="1"/>
  <c r="AN729" i="12"/>
  <c r="AN727" i="12"/>
  <c r="AN723" i="12"/>
  <c r="AN722" i="12" s="1"/>
  <c r="AN721" i="12" s="1"/>
  <c r="AN719" i="12"/>
  <c r="AN718" i="12" s="1"/>
  <c r="AN717" i="12" s="1"/>
  <c r="AN715" i="12"/>
  <c r="AN713" i="12"/>
  <c r="AN709" i="12"/>
  <c r="AN708" i="12" s="1"/>
  <c r="AN707" i="12" s="1"/>
  <c r="AN705" i="12"/>
  <c r="AN703" i="12"/>
  <c r="AN697" i="12"/>
  <c r="AN696" i="12" s="1"/>
  <c r="AN695" i="12" s="1"/>
  <c r="AN691" i="12"/>
  <c r="AN687" i="12"/>
  <c r="AN684" i="12"/>
  <c r="AN683" i="12" s="1"/>
  <c r="AN681" i="12"/>
  <c r="AN680" i="12" s="1"/>
  <c r="AN678" i="12"/>
  <c r="AN677" i="12" s="1"/>
  <c r="AN673" i="12"/>
  <c r="AN671" i="12"/>
  <c r="AN667" i="12"/>
  <c r="AN665" i="12"/>
  <c r="AN661" i="12"/>
  <c r="AN659" i="12"/>
  <c r="AN652" i="12"/>
  <c r="AN651" i="12" s="1"/>
  <c r="AN650" i="12" s="1"/>
  <c r="AN649" i="12" s="1"/>
  <c r="AN647" i="12"/>
  <c r="AN646" i="12" s="1"/>
  <c r="AN644" i="12"/>
  <c r="AN643" i="12" s="1"/>
  <c r="AN639" i="12"/>
  <c r="AN638" i="12" s="1"/>
  <c r="AN636" i="12"/>
  <c r="AN635" i="12" s="1"/>
  <c r="AN632" i="12"/>
  <c r="AN631" i="12" s="1"/>
  <c r="AN630" i="12" s="1"/>
  <c r="AN628" i="12"/>
  <c r="AN626" i="12"/>
  <c r="AN621" i="12"/>
  <c r="AN620" i="12" s="1"/>
  <c r="AN618" i="12"/>
  <c r="AN617" i="12" s="1"/>
  <c r="AN615" i="12"/>
  <c r="AN614" i="12" s="1"/>
  <c r="AN612" i="12"/>
  <c r="AN611" i="12" s="1"/>
  <c r="AN609" i="12"/>
  <c r="AN608" i="12" s="1"/>
  <c r="AN603" i="12"/>
  <c r="AN602" i="12" s="1"/>
  <c r="AN600" i="12"/>
  <c r="AN599" i="12" s="1"/>
  <c r="AN595" i="12"/>
  <c r="AN594" i="12" s="1"/>
  <c r="AN593" i="12" s="1"/>
  <c r="AN592" i="12" s="1"/>
  <c r="AN590" i="12"/>
  <c r="AN589" i="12" s="1"/>
  <c r="AN587" i="12"/>
  <c r="AN586" i="12" s="1"/>
  <c r="AN581" i="12"/>
  <c r="AN580" i="12" s="1"/>
  <c r="AN579" i="12" s="1"/>
  <c r="AN574" i="12"/>
  <c r="AN570" i="12"/>
  <c r="AN564" i="12"/>
  <c r="AN563" i="12" s="1"/>
  <c r="AN562" i="12" s="1"/>
  <c r="AN560" i="12"/>
  <c r="AN559" i="12" s="1"/>
  <c r="AN558" i="12" s="1"/>
  <c r="AN556" i="12"/>
  <c r="AN555" i="12" s="1"/>
  <c r="AN553" i="12"/>
  <c r="AN552" i="12" s="1"/>
  <c r="AN548" i="12"/>
  <c r="AN546" i="12"/>
  <c r="AN542" i="12"/>
  <c r="AN541" i="12" s="1"/>
  <c r="AN540" i="12" s="1"/>
  <c r="AN538" i="12"/>
  <c r="AN537" i="12" s="1"/>
  <c r="AN536" i="12" s="1"/>
  <c r="AN534" i="12"/>
  <c r="AN533" i="12" s="1"/>
  <c r="AN532" i="12" s="1"/>
  <c r="AN530" i="12"/>
  <c r="AN529" i="12" s="1"/>
  <c r="AN527" i="12"/>
  <c r="AN526" i="12" s="1"/>
  <c r="AN523" i="12"/>
  <c r="AN522" i="12" s="1"/>
  <c r="AN520" i="12"/>
  <c r="AN519" i="12" s="1"/>
  <c r="AN516" i="12"/>
  <c r="AN515" i="12" s="1"/>
  <c r="AN514" i="12" s="1"/>
  <c r="AN509" i="12"/>
  <c r="AN508" i="12" s="1"/>
  <c r="AN507" i="12" s="1"/>
  <c r="AN505" i="12"/>
  <c r="AN504" i="12" s="1"/>
  <c r="AN503" i="12" s="1"/>
  <c r="AN501" i="12"/>
  <c r="AN500" i="12" s="1"/>
  <c r="AN499" i="12" s="1"/>
  <c r="AN497" i="12"/>
  <c r="AN496" i="12" s="1"/>
  <c r="AN495" i="12" s="1"/>
  <c r="AN492" i="12"/>
  <c r="AN490" i="12"/>
  <c r="AN487" i="12"/>
  <c r="AN486" i="12" s="1"/>
  <c r="AN483" i="12"/>
  <c r="AN481" i="12"/>
  <c r="AN477" i="12"/>
  <c r="AN476" i="12" s="1"/>
  <c r="AN475" i="12" s="1"/>
  <c r="AN472" i="12"/>
  <c r="AN471" i="12" s="1"/>
  <c r="AN470" i="12" s="1"/>
  <c r="AN469" i="12" s="1"/>
  <c r="AN466" i="12"/>
  <c r="AN464" i="12"/>
  <c r="AN459" i="12"/>
  <c r="AN458" i="12" s="1"/>
  <c r="AN457" i="12" s="1"/>
  <c r="AN455" i="12"/>
  <c r="AN453" i="12"/>
  <c r="AN449" i="12"/>
  <c r="AN447" i="12"/>
  <c r="AN442" i="12"/>
  <c r="AN441" i="12" s="1"/>
  <c r="AN440" i="12" s="1"/>
  <c r="AN437" i="12"/>
  <c r="AN435" i="12"/>
  <c r="AN431" i="12"/>
  <c r="AN429" i="12"/>
  <c r="AN424" i="12"/>
  <c r="AN423" i="12" s="1"/>
  <c r="AN422" i="12" s="1"/>
  <c r="AN420" i="12"/>
  <c r="AN419" i="12" s="1"/>
  <c r="AN418" i="12" s="1"/>
  <c r="AN416" i="12"/>
  <c r="AN415" i="12" s="1"/>
  <c r="AN414" i="12" s="1"/>
  <c r="AN412" i="12"/>
  <c r="AN411" i="12" s="1"/>
  <c r="AN410" i="12" s="1"/>
  <c r="AN408" i="12"/>
  <c r="AN407" i="12" s="1"/>
  <c r="AN406" i="12" s="1"/>
  <c r="AN404" i="12"/>
  <c r="AN403" i="12" s="1"/>
  <c r="AN402" i="12" s="1"/>
  <c r="AN400" i="12"/>
  <c r="AN399" i="12" s="1"/>
  <c r="AN398" i="12" s="1"/>
  <c r="AN396" i="12"/>
  <c r="AN395" i="12" s="1"/>
  <c r="AN394" i="12" s="1"/>
  <c r="AN389" i="12"/>
  <c r="AN388" i="12" s="1"/>
  <c r="AN387" i="12" s="1"/>
  <c r="AN385" i="12"/>
  <c r="AN384" i="12" s="1"/>
  <c r="AN383" i="12" s="1"/>
  <c r="AN379" i="12"/>
  <c r="AN378" i="12" s="1"/>
  <c r="AN377" i="12" s="1"/>
  <c r="AN376" i="12" s="1"/>
  <c r="AN374" i="12"/>
  <c r="AN373" i="12" s="1"/>
  <c r="AN372" i="12" s="1"/>
  <c r="AN370" i="12"/>
  <c r="AN369" i="12" s="1"/>
  <c r="AN367" i="12"/>
  <c r="AN366" i="12" s="1"/>
  <c r="AN364" i="12"/>
  <c r="AN363" i="12" s="1"/>
  <c r="AN360" i="12"/>
  <c r="AN359" i="12" s="1"/>
  <c r="AN358" i="12" s="1"/>
  <c r="AN356" i="12"/>
  <c r="AN355" i="12" s="1"/>
  <c r="AN354" i="12" s="1"/>
  <c r="AN349" i="12"/>
  <c r="AN348" i="12" s="1"/>
  <c r="AN347" i="12" s="1"/>
  <c r="AN346" i="12" s="1"/>
  <c r="AN345" i="12" s="1"/>
  <c r="AN343" i="12"/>
  <c r="AN342" i="12" s="1"/>
  <c r="AN341" i="12" s="1"/>
  <c r="AN338" i="12"/>
  <c r="AN337" i="12" s="1"/>
  <c r="AN336" i="12" s="1"/>
  <c r="AN334" i="12"/>
  <c r="AN333" i="12" s="1"/>
  <c r="AN332" i="12" s="1"/>
  <c r="AN330" i="12"/>
  <c r="AN329" i="12" s="1"/>
  <c r="AN327" i="12"/>
  <c r="AN326" i="12" s="1"/>
  <c r="AN323" i="12"/>
  <c r="AN322" i="12" s="1"/>
  <c r="AN321" i="12" s="1"/>
  <c r="AN319" i="12"/>
  <c r="AN318" i="12" s="1"/>
  <c r="AN317" i="12" s="1"/>
  <c r="AN315" i="12"/>
  <c r="AN314" i="12" s="1"/>
  <c r="AN313" i="12" s="1"/>
  <c r="AN309" i="12"/>
  <c r="AN308" i="12" s="1"/>
  <c r="AN307" i="12" s="1"/>
  <c r="AN304" i="12"/>
  <c r="AN302" i="12"/>
  <c r="AN297" i="12"/>
  <c r="AN295" i="12"/>
  <c r="AN291" i="12"/>
  <c r="AN290" i="12" s="1"/>
  <c r="AN289" i="12" s="1"/>
  <c r="AN285" i="12"/>
  <c r="AN284" i="12" s="1"/>
  <c r="AN283" i="12" s="1"/>
  <c r="AN281" i="12"/>
  <c r="AN279" i="12"/>
  <c r="AN275" i="12"/>
  <c r="AN274" i="12" s="1"/>
  <c r="AN273" i="12" s="1"/>
  <c r="AN271" i="12"/>
  <c r="AN270" i="12" s="1"/>
  <c r="AN269" i="12" s="1"/>
  <c r="AN267" i="12"/>
  <c r="AN265" i="12"/>
  <c r="AN260" i="12"/>
  <c r="AN258" i="12"/>
  <c r="AN254" i="12"/>
  <c r="AN253" i="12" s="1"/>
  <c r="AN252" i="12" s="1"/>
  <c r="AN250" i="12"/>
  <c r="AN249" i="12" s="1"/>
  <c r="AN248" i="12" s="1"/>
  <c r="AN246" i="12"/>
  <c r="AN244" i="12"/>
  <c r="AN240" i="12"/>
  <c r="AN238" i="12"/>
  <c r="AN232" i="12"/>
  <c r="AN231" i="12" s="1"/>
  <c r="AN230" i="12" s="1"/>
  <c r="AN228" i="12"/>
  <c r="AN227" i="12" s="1"/>
  <c r="AN226" i="12" s="1"/>
  <c r="AN224" i="12"/>
  <c r="AN223" i="12" s="1"/>
  <c r="AN221" i="12"/>
  <c r="AN220" i="12" s="1"/>
  <c r="AN217" i="12"/>
  <c r="AN215" i="12"/>
  <c r="AN211" i="12"/>
  <c r="AN209" i="12"/>
  <c r="AN202" i="12"/>
  <c r="AN201" i="12" s="1"/>
  <c r="AN200" i="12" s="1"/>
  <c r="AN198" i="12"/>
  <c r="AN197" i="12" s="1"/>
  <c r="AN196" i="12" s="1"/>
  <c r="AN194" i="12"/>
  <c r="AN193" i="12" s="1"/>
  <c r="AN192" i="12" s="1"/>
  <c r="AN189" i="12"/>
  <c r="AN188" i="12" s="1"/>
  <c r="AN187" i="12" s="1"/>
  <c r="AN185" i="12"/>
  <c r="AN184" i="12" s="1"/>
  <c r="AN183" i="12" s="1"/>
  <c r="AN180" i="12"/>
  <c r="AN179" i="12" s="1"/>
  <c r="AN177" i="12"/>
  <c r="AN176" i="12" s="1"/>
  <c r="AN173" i="12"/>
  <c r="AN172" i="12" s="1"/>
  <c r="AN171" i="12" s="1"/>
  <c r="AN167" i="12"/>
  <c r="AN166" i="12" s="1"/>
  <c r="AN165" i="12" s="1"/>
  <c r="AN163" i="12"/>
  <c r="AN162" i="12" s="1"/>
  <c r="AN161" i="12" s="1"/>
  <c r="AN158" i="12"/>
  <c r="AN157" i="12" s="1"/>
  <c r="AN155" i="12"/>
  <c r="AN154" i="12" s="1"/>
  <c r="AN151" i="12"/>
  <c r="AN150" i="12" s="1"/>
  <c r="AN148" i="12"/>
  <c r="AN147" i="12" s="1"/>
  <c r="AN145" i="12"/>
  <c r="AN144" i="12" s="1"/>
  <c r="AN140" i="12"/>
  <c r="AN139" i="12" s="1"/>
  <c r="AN138" i="12" s="1"/>
  <c r="AN136" i="12"/>
  <c r="AN135" i="12" s="1"/>
  <c r="AN134" i="12" s="1"/>
  <c r="AN131" i="12"/>
  <c r="AN130" i="12" s="1"/>
  <c r="AN129" i="12" s="1"/>
  <c r="AN127" i="12"/>
  <c r="AN126" i="12" s="1"/>
  <c r="AN124" i="12"/>
  <c r="AN123" i="12" s="1"/>
  <c r="AN120" i="12"/>
  <c r="AN119" i="12" s="1"/>
  <c r="AN117" i="12"/>
  <c r="AN116" i="12" s="1"/>
  <c r="AN114" i="12"/>
  <c r="AN113" i="12" s="1"/>
  <c r="AN107" i="12"/>
  <c r="AN105" i="12"/>
  <c r="AN100" i="12"/>
  <c r="AN99" i="12" s="1"/>
  <c r="AN98" i="12" s="1"/>
  <c r="AN97" i="12" s="1"/>
  <c r="AN95" i="12"/>
  <c r="AN94" i="12" s="1"/>
  <c r="AN93" i="12" s="1"/>
  <c r="AN92" i="12" s="1"/>
  <c r="AN88" i="12"/>
  <c r="AN87" i="12" s="1"/>
  <c r="AN86" i="12" s="1"/>
  <c r="AN84" i="12"/>
  <c r="AN81" i="12"/>
  <c r="AN78" i="12"/>
  <c r="AN74" i="12"/>
  <c r="AN73" i="12" s="1"/>
  <c r="AN70" i="12"/>
  <c r="AN68" i="12"/>
  <c r="AN65" i="12"/>
  <c r="AN64" i="12" s="1"/>
  <c r="AN59" i="12"/>
  <c r="AN58" i="12" s="1"/>
  <c r="AN56" i="12"/>
  <c r="AN55" i="12" s="1"/>
  <c r="AN51" i="12"/>
  <c r="AN50" i="12" s="1"/>
  <c r="AN49" i="12" s="1"/>
  <c r="AN47" i="12"/>
  <c r="AN46" i="12" s="1"/>
  <c r="AN45" i="12" s="1"/>
  <c r="AN43" i="12"/>
  <c r="AN42" i="12" s="1"/>
  <c r="AN41" i="12" s="1"/>
  <c r="AN38" i="12"/>
  <c r="AN37" i="12" s="1"/>
  <c r="AN36" i="12" s="1"/>
  <c r="AN34" i="12"/>
  <c r="AN33" i="12" s="1"/>
  <c r="AN32" i="12" s="1"/>
  <c r="AN30" i="12"/>
  <c r="AN29" i="12" s="1"/>
  <c r="AN28" i="12" s="1"/>
  <c r="AN26" i="12"/>
  <c r="AN25" i="12" s="1"/>
  <c r="AN23" i="12"/>
  <c r="AN22" i="12" s="1"/>
  <c r="AT1767" i="12" l="1"/>
  <c r="AT511" i="12"/>
  <c r="AQ1163" i="12"/>
  <c r="AT234" i="12"/>
  <c r="AT204" i="12" s="1"/>
  <c r="AT799" i="12"/>
  <c r="AT392" i="12"/>
  <c r="AT391" i="12" s="1"/>
  <c r="AT18" i="12"/>
  <c r="AT1491" i="12"/>
  <c r="AT2171" i="12"/>
  <c r="AT699" i="12"/>
  <c r="AT897" i="12"/>
  <c r="AQ1811" i="12"/>
  <c r="AQ1810" i="12" s="1"/>
  <c r="AQ262" i="12"/>
  <c r="AQ426" i="12"/>
  <c r="AQ769" i="12"/>
  <c r="AQ768" i="12" s="1"/>
  <c r="AQ288" i="12"/>
  <c r="AQ287" i="12" s="1"/>
  <c r="AQ1691" i="12"/>
  <c r="AQ1679" i="12" s="1"/>
  <c r="AQ656" i="12"/>
  <c r="AQ655" i="12" s="1"/>
  <c r="AQ351" i="12"/>
  <c r="AQ1768" i="12"/>
  <c r="AQ700" i="12"/>
  <c r="AQ142" i="12"/>
  <c r="AQ1464" i="12"/>
  <c r="AQ583" i="12"/>
  <c r="AQ2204" i="12"/>
  <c r="AQ1870" i="12"/>
  <c r="AQ1288" i="12"/>
  <c r="AQ444" i="12"/>
  <c r="AN434" i="12"/>
  <c r="AN433" i="12" s="1"/>
  <c r="AN702" i="12"/>
  <c r="AN701" i="12" s="1"/>
  <c r="AQ2172" i="12"/>
  <c r="AQ2080" i="12"/>
  <c r="AQ2079" i="12" s="1"/>
  <c r="AQ898" i="12"/>
  <c r="AQ111" i="12"/>
  <c r="AQ110" i="12" s="1"/>
  <c r="AQ206" i="12"/>
  <c r="AQ205" i="12" s="1"/>
  <c r="AN686" i="12"/>
  <c r="AN676" i="12" s="1"/>
  <c r="AN675" i="12" s="1"/>
  <c r="AN2254" i="12"/>
  <c r="AN2593" i="12"/>
  <c r="AN2592" i="12" s="1"/>
  <c r="AN2591" i="12" s="1"/>
  <c r="AN243" i="12"/>
  <c r="AN242" i="12" s="1"/>
  <c r="AN301" i="12"/>
  <c r="AN300" i="12" s="1"/>
  <c r="AN658" i="12"/>
  <c r="AN657" i="12" s="1"/>
  <c r="AQ956" i="12"/>
  <c r="AQ1162" i="12"/>
  <c r="AQ1147" i="12" s="1"/>
  <c r="AQ62" i="12"/>
  <c r="AQ61" i="12" s="1"/>
  <c r="AN208" i="12"/>
  <c r="AN207" i="12" s="1"/>
  <c r="AN294" i="12"/>
  <c r="AN293" i="12" s="1"/>
  <c r="AN446" i="12"/>
  <c r="AN445" i="12" s="1"/>
  <c r="AN489" i="12"/>
  <c r="AN485" i="12" s="1"/>
  <c r="AN808" i="12"/>
  <c r="AN801" i="12" s="1"/>
  <c r="AN1458" i="12"/>
  <c r="AN1449" i="12" s="1"/>
  <c r="AN1448" i="12" s="1"/>
  <c r="AN1447" i="12" s="1"/>
  <c r="AN1672" i="12"/>
  <c r="AN1667" i="12" s="1"/>
  <c r="AN1881" i="12"/>
  <c r="AN1877" i="12" s="1"/>
  <c r="AN1872" i="12" s="1"/>
  <c r="AN1871" i="12" s="1"/>
  <c r="AN1997" i="12"/>
  <c r="AN2261" i="12"/>
  <c r="AQ1492" i="12"/>
  <c r="AQ513" i="12"/>
  <c r="AQ512" i="12" s="1"/>
  <c r="AQ741" i="12"/>
  <c r="AN77" i="12"/>
  <c r="AN72" i="12" s="1"/>
  <c r="AN104" i="12"/>
  <c r="AN103" i="12" s="1"/>
  <c r="AN102" i="12" s="1"/>
  <c r="AN91" i="12" s="1"/>
  <c r="AN518" i="12"/>
  <c r="AN625" i="12"/>
  <c r="AN624" i="12" s="1"/>
  <c r="AN736" i="12"/>
  <c r="AN735" i="12" s="1"/>
  <c r="AN1126" i="12"/>
  <c r="AN1125" i="12" s="1"/>
  <c r="AN2146" i="12"/>
  <c r="AN2145" i="12" s="1"/>
  <c r="AN2144" i="12" s="1"/>
  <c r="AQ2272" i="12"/>
  <c r="AQ2419" i="12"/>
  <c r="AN2576" i="12"/>
  <c r="AN2575" i="12" s="1"/>
  <c r="AN2559" i="12" s="1"/>
  <c r="AN1692" i="12"/>
  <c r="AQ2235" i="12"/>
  <c r="AQ861" i="12"/>
  <c r="AQ169" i="12"/>
  <c r="AN278" i="12"/>
  <c r="AN277" i="12" s="1"/>
  <c r="AN569" i="12"/>
  <c r="AN568" i="12" s="1"/>
  <c r="AN567" i="12" s="1"/>
  <c r="AN566" i="12" s="1"/>
  <c r="AN1118" i="12"/>
  <c r="AN1114" i="12" s="1"/>
  <c r="AN2134" i="12"/>
  <c r="AN2133" i="12" s="1"/>
  <c r="AN2323" i="12"/>
  <c r="AN2322" i="12" s="1"/>
  <c r="AQ623" i="12"/>
  <c r="AQ605" i="12" s="1"/>
  <c r="AQ474" i="12"/>
  <c r="AQ468" i="12" s="1"/>
  <c r="AN153" i="12"/>
  <c r="AN382" i="12"/>
  <c r="AN381" i="12" s="1"/>
  <c r="AN634" i="12"/>
  <c r="AN623" i="12" s="1"/>
  <c r="AN664" i="12"/>
  <c r="AN663" i="12" s="1"/>
  <c r="AN818" i="12"/>
  <c r="AN817" i="12" s="1"/>
  <c r="AN846" i="12"/>
  <c r="AN845" i="12" s="1"/>
  <c r="AN844" i="12" s="1"/>
  <c r="AN854" i="12"/>
  <c r="AN853" i="12" s="1"/>
  <c r="AN947" i="12"/>
  <c r="AN1269" i="12"/>
  <c r="AN1570" i="12"/>
  <c r="AN2121" i="12"/>
  <c r="AN2116" i="12" s="1"/>
  <c r="AN2473" i="12"/>
  <c r="AN2468" i="12" s="1"/>
  <c r="AN2462" i="12" s="1"/>
  <c r="AQ2480" i="12"/>
  <c r="AQ823" i="12"/>
  <c r="AN746" i="12"/>
  <c r="AN742" i="12" s="1"/>
  <c r="AQ1569" i="12"/>
  <c r="AQ800" i="12"/>
  <c r="AN67" i="12"/>
  <c r="AN63" i="12" s="1"/>
  <c r="AN175" i="12"/>
  <c r="AN170" i="12" s="1"/>
  <c r="AN428" i="12"/>
  <c r="AN427" i="12" s="1"/>
  <c r="AN545" i="12"/>
  <c r="AN544" i="12" s="1"/>
  <c r="AN670" i="12"/>
  <c r="AN669" i="12" s="1"/>
  <c r="AN712" i="12"/>
  <c r="AN711" i="12" s="1"/>
  <c r="AN763" i="12"/>
  <c r="AN762" i="12" s="1"/>
  <c r="AN1680" i="12"/>
  <c r="AN2162" i="12"/>
  <c r="AN2161" i="12" s="1"/>
  <c r="AQ235" i="12"/>
  <c r="AQ234" i="12" s="1"/>
  <c r="AQ2143" i="12"/>
  <c r="AN1484" i="12"/>
  <c r="AN1483" i="12" s="1"/>
  <c r="AN122" i="12"/>
  <c r="AN182" i="12"/>
  <c r="AN1007" i="12"/>
  <c r="AN1006" i="12" s="1"/>
  <c r="AN957" i="12" s="1"/>
  <c r="AQ1710" i="12"/>
  <c r="AN54" i="12"/>
  <c r="AN53" i="12" s="1"/>
  <c r="AN214" i="12"/>
  <c r="AN213" i="12" s="1"/>
  <c r="AN642" i="12"/>
  <c r="AN641" i="12" s="1"/>
  <c r="AN1438" i="12"/>
  <c r="AN1748" i="12"/>
  <c r="AN1747" i="12" s="1"/>
  <c r="AN1741" i="12" s="1"/>
  <c r="AN2173" i="12"/>
  <c r="AN2367" i="12"/>
  <c r="AN2452" i="12"/>
  <c r="AN2447" i="12" s="1"/>
  <c r="AN2441" i="12" s="1"/>
  <c r="AQ1912" i="12"/>
  <c r="AQ1911" i="12" s="1"/>
  <c r="AN1557" i="12"/>
  <c r="AN2382" i="12"/>
  <c r="AN257" i="12"/>
  <c r="AN256" i="12" s="1"/>
  <c r="AN463" i="12"/>
  <c r="AN462" i="12" s="1"/>
  <c r="AN461" i="12" s="1"/>
  <c r="AN480" i="12"/>
  <c r="AN479" i="12" s="1"/>
  <c r="AN755" i="12"/>
  <c r="AN829" i="12"/>
  <c r="AN828" i="12" s="1"/>
  <c r="AN2205" i="12"/>
  <c r="AN2549" i="12"/>
  <c r="AN2544" i="12" s="1"/>
  <c r="AQ1829" i="12"/>
  <c r="AQ1601" i="12"/>
  <c r="AQ1600" i="12" s="1"/>
  <c r="AQ1218" i="12"/>
  <c r="AQ19" i="12"/>
  <c r="AN393" i="12"/>
  <c r="AN133" i="12"/>
  <c r="AN160" i="12"/>
  <c r="AN219" i="12"/>
  <c r="AN237" i="12"/>
  <c r="AN236" i="12" s="1"/>
  <c r="AN325" i="12"/>
  <c r="AN312" i="12" s="1"/>
  <c r="AN311" i="12" s="1"/>
  <c r="AN362" i="12"/>
  <c r="AN353" i="12" s="1"/>
  <c r="AN352" i="12" s="1"/>
  <c r="AN598" i="12"/>
  <c r="AN597" i="12" s="1"/>
  <c r="AN834" i="12"/>
  <c r="AN1164" i="12"/>
  <c r="AN1219" i="12"/>
  <c r="AN1414" i="12"/>
  <c r="AN1587" i="12"/>
  <c r="AN2215" i="12"/>
  <c r="AN112" i="12"/>
  <c r="AN191" i="12"/>
  <c r="AN551" i="12"/>
  <c r="AN550" i="12" s="1"/>
  <c r="AN791" i="12"/>
  <c r="AN1181" i="12"/>
  <c r="AN1520" i="12"/>
  <c r="AN525" i="12"/>
  <c r="AN770" i="12"/>
  <c r="AN21" i="12"/>
  <c r="AN20" i="12" s="1"/>
  <c r="AN264" i="12"/>
  <c r="AN263" i="12" s="1"/>
  <c r="AN452" i="12"/>
  <c r="AN451" i="12" s="1"/>
  <c r="AN726" i="12"/>
  <c r="AN725" i="12" s="1"/>
  <c r="AN863" i="12"/>
  <c r="AN862" i="12" s="1"/>
  <c r="AN1654" i="12"/>
  <c r="AN1712" i="12"/>
  <c r="AN1711" i="12" s="1"/>
  <c r="AN1769" i="12"/>
  <c r="AN1837" i="12"/>
  <c r="AN1851" i="12"/>
  <c r="AN1850" i="12" s="1"/>
  <c r="AN1976" i="12"/>
  <c r="AN2070" i="12"/>
  <c r="AN2059" i="12" s="1"/>
  <c r="AN2408" i="12"/>
  <c r="AN2491" i="12"/>
  <c r="AN2486" i="12" s="1"/>
  <c r="AN2515" i="12"/>
  <c r="AN2501" i="12" s="1"/>
  <c r="AN1210" i="12"/>
  <c r="AN1205" i="12" s="1"/>
  <c r="AN1194" i="12" s="1"/>
  <c r="AN924" i="12"/>
  <c r="AN899" i="12" s="1"/>
  <c r="AN1174" i="12"/>
  <c r="AN1493" i="12"/>
  <c r="AN2186" i="12"/>
  <c r="AN2434" i="12"/>
  <c r="AN2429" i="12" s="1"/>
  <c r="AN1155" i="12"/>
  <c r="AN1154" i="12" s="1"/>
  <c r="AN1148" i="12" s="1"/>
  <c r="AN1822" i="12"/>
  <c r="AN1985" i="12"/>
  <c r="AN2082" i="12"/>
  <c r="AN2081" i="12" s="1"/>
  <c r="AN2109" i="12"/>
  <c r="AN2104" i="12" s="1"/>
  <c r="AN2226" i="12"/>
  <c r="AN2236" i="12"/>
  <c r="AN1289" i="12"/>
  <c r="AN143" i="12"/>
  <c r="AN1044" i="12"/>
  <c r="AN40" i="12"/>
  <c r="AN1602" i="12"/>
  <c r="AN1996" i="12"/>
  <c r="AN607" i="12"/>
  <c r="AN606" i="12" s="1"/>
  <c r="AN1256" i="12"/>
  <c r="AN883" i="12"/>
  <c r="AN882" i="12" s="1"/>
  <c r="AN585" i="12"/>
  <c r="AN584" i="12" s="1"/>
  <c r="AN1249" i="12"/>
  <c r="AN1236" i="12" s="1"/>
  <c r="AN1470" i="12"/>
  <c r="AN1786" i="12"/>
  <c r="AN1830" i="12"/>
  <c r="AN1508" i="12"/>
  <c r="AN1644" i="12"/>
  <c r="AN1643" i="12" s="1"/>
  <c r="AN1701" i="12"/>
  <c r="AN1803" i="12"/>
  <c r="AN1893" i="12"/>
  <c r="AN1892" i="12" s="1"/>
  <c r="AN1891" i="12" s="1"/>
  <c r="AN1913" i="12"/>
  <c r="AN1967" i="12"/>
  <c r="AN2194" i="12"/>
  <c r="AN2193" i="12" s="1"/>
  <c r="AN1812" i="12"/>
  <c r="AN2420" i="12"/>
  <c r="AN2023" i="12"/>
  <c r="AN2022" i="12" s="1"/>
  <c r="AN2021" i="12" s="1"/>
  <c r="AN2052" i="12"/>
  <c r="AN2047" i="12" s="1"/>
  <c r="AN2041" i="12" s="1"/>
  <c r="AN2297" i="12"/>
  <c r="AN2304" i="12"/>
  <c r="AN2352" i="12"/>
  <c r="AJ1606" i="12"/>
  <c r="AN1109" i="12" l="1"/>
  <c r="AN426" i="12"/>
  <c r="AT654" i="12"/>
  <c r="AT2604" i="12" s="1"/>
  <c r="AQ1491" i="12"/>
  <c r="AN898" i="12"/>
  <c r="AQ18" i="12"/>
  <c r="AQ392" i="12"/>
  <c r="AQ391" i="12" s="1"/>
  <c r="AN1464" i="12"/>
  <c r="AQ1767" i="12"/>
  <c r="AQ204" i="12"/>
  <c r="AQ699" i="12"/>
  <c r="AN444" i="12"/>
  <c r="AN2235" i="12"/>
  <c r="AQ1217" i="12"/>
  <c r="AQ2171" i="12"/>
  <c r="AQ897" i="12"/>
  <c r="AN823" i="12"/>
  <c r="AN861" i="12"/>
  <c r="AN656" i="12"/>
  <c r="AN655" i="12" s="1"/>
  <c r="AN288" i="12"/>
  <c r="AN287" i="12" s="1"/>
  <c r="AN474" i="12"/>
  <c r="AN468" i="12" s="1"/>
  <c r="AN142" i="12"/>
  <c r="AN700" i="12"/>
  <c r="AN741" i="12"/>
  <c r="AN1288" i="12"/>
  <c r="AQ90" i="12"/>
  <c r="AN800" i="12"/>
  <c r="AN206" i="12"/>
  <c r="AN205" i="12" s="1"/>
  <c r="AQ799" i="12"/>
  <c r="AN1103" i="12"/>
  <c r="AN513" i="12"/>
  <c r="AN512" i="12" s="1"/>
  <c r="AN1569" i="12"/>
  <c r="AN1691" i="12"/>
  <c r="AN1679" i="12" s="1"/>
  <c r="AN351" i="12"/>
  <c r="AN262" i="12"/>
  <c r="AN169" i="12"/>
  <c r="AN62" i="12"/>
  <c r="AN61" i="12" s="1"/>
  <c r="AN1829" i="12"/>
  <c r="AN2172" i="12"/>
  <c r="AN2204" i="12"/>
  <c r="AN2143" i="12"/>
  <c r="AN1710" i="12"/>
  <c r="AN1492" i="12"/>
  <c r="AN235" i="12"/>
  <c r="AN1218" i="12"/>
  <c r="AN583" i="12"/>
  <c r="AN1163" i="12"/>
  <c r="AN1162" i="12" s="1"/>
  <c r="AN1147" i="12" s="1"/>
  <c r="AN1870" i="12"/>
  <c r="AN111" i="12"/>
  <c r="AN2272" i="12"/>
  <c r="AN1811" i="12"/>
  <c r="AN1810" i="12" s="1"/>
  <c r="AQ511" i="12"/>
  <c r="AN2080" i="12"/>
  <c r="AN2079" i="12" s="1"/>
  <c r="AN1768" i="12"/>
  <c r="AN769" i="12"/>
  <c r="AN768" i="12" s="1"/>
  <c r="AN2480" i="12"/>
  <c r="AN2419" i="12"/>
  <c r="AN1912" i="12"/>
  <c r="AN1911" i="12" s="1"/>
  <c r="AN605" i="12"/>
  <c r="AN1601" i="12"/>
  <c r="AN1600" i="12" s="1"/>
  <c r="AN956" i="12"/>
  <c r="AN19" i="12"/>
  <c r="AL1678" i="12"/>
  <c r="AK1678" i="12"/>
  <c r="AJ1678" i="12"/>
  <c r="AL1675" i="12"/>
  <c r="AK1675" i="12"/>
  <c r="AJ1675" i="12"/>
  <c r="AN392" i="12" l="1"/>
  <c r="AN234" i="12"/>
  <c r="AN204" i="12" s="1"/>
  <c r="AN1217" i="12"/>
  <c r="AQ654" i="12"/>
  <c r="AQ2604" i="12" s="1"/>
  <c r="AN18" i="12"/>
  <c r="AN391" i="12"/>
  <c r="AN799" i="12"/>
  <c r="AN699" i="12"/>
  <c r="AN110" i="12"/>
  <c r="AN90" i="12" s="1"/>
  <c r="AN897" i="12"/>
  <c r="AN1767" i="12"/>
  <c r="AN1491" i="12"/>
  <c r="AN2171" i="12"/>
  <c r="AN511" i="12"/>
  <c r="AK1966" i="12"/>
  <c r="AJ1966" i="12"/>
  <c r="AJ409" i="12"/>
  <c r="AK421" i="12"/>
  <c r="AJ421" i="12"/>
  <c r="AK977" i="12"/>
  <c r="AJ977" i="12"/>
  <c r="AJ1432" i="12"/>
  <c r="AN654" i="12" l="1"/>
  <c r="AN2604" i="12" s="1"/>
  <c r="AJ1131" i="12"/>
  <c r="AJ1223" i="12" l="1"/>
  <c r="AM245" i="12" l="1"/>
  <c r="AO245" i="12" s="1"/>
  <c r="AP245" i="12"/>
  <c r="AR245" i="12" s="1"/>
  <c r="AS245" i="12"/>
  <c r="AU245" i="12" s="1"/>
  <c r="AM247" i="12"/>
  <c r="AO247" i="12" s="1"/>
  <c r="AP247" i="12"/>
  <c r="AR247" i="12" s="1"/>
  <c r="AS247" i="12"/>
  <c r="AU247" i="12" s="1"/>
  <c r="AM266" i="12"/>
  <c r="AO266" i="12" s="1"/>
  <c r="AP266" i="12"/>
  <c r="AR266" i="12" s="1"/>
  <c r="AS266" i="12"/>
  <c r="AU266" i="12" s="1"/>
  <c r="AM268" i="12"/>
  <c r="AO268" i="12" s="1"/>
  <c r="AP268" i="12"/>
  <c r="AR268" i="12" s="1"/>
  <c r="AS268" i="12"/>
  <c r="AU268" i="12" s="1"/>
  <c r="AM320" i="12"/>
  <c r="AP320" i="12"/>
  <c r="AS320" i="12"/>
  <c r="AM361" i="12"/>
  <c r="AO361" i="12" s="1"/>
  <c r="AP361" i="12"/>
  <c r="AR361" i="12" s="1"/>
  <c r="AS361" i="12"/>
  <c r="AU361" i="12" s="1"/>
  <c r="AM672" i="12"/>
  <c r="AP672" i="12"/>
  <c r="AS672" i="12"/>
  <c r="AM674" i="12"/>
  <c r="AO674" i="12" s="1"/>
  <c r="AP674" i="12"/>
  <c r="AR674" i="12" s="1"/>
  <c r="AS674" i="12"/>
  <c r="AU674" i="12" s="1"/>
  <c r="AM714" i="12"/>
  <c r="AO714" i="12" s="1"/>
  <c r="AP714" i="12"/>
  <c r="AR714" i="12" s="1"/>
  <c r="AS714" i="12"/>
  <c r="AU714" i="12" s="1"/>
  <c r="AM716" i="12"/>
  <c r="AO716" i="12" s="1"/>
  <c r="AP716" i="12"/>
  <c r="AR716" i="12" s="1"/>
  <c r="AS716" i="12"/>
  <c r="AU716" i="12" s="1"/>
  <c r="AM919" i="12"/>
  <c r="AO919" i="12" s="1"/>
  <c r="AP919" i="12"/>
  <c r="AR919" i="12" s="1"/>
  <c r="AS919" i="12"/>
  <c r="AU919" i="12" s="1"/>
  <c r="AM1092" i="12"/>
  <c r="AO1092" i="12" s="1"/>
  <c r="AP1092" i="12"/>
  <c r="AR1092" i="12" s="1"/>
  <c r="AS1092" i="12"/>
  <c r="AU1092" i="12" s="1"/>
  <c r="AM1146" i="12"/>
  <c r="AO1146" i="12" s="1"/>
  <c r="AP1146" i="12"/>
  <c r="AR1146" i="12" s="1"/>
  <c r="AS1146" i="12"/>
  <c r="AU1146" i="12" s="1"/>
  <c r="AM1333" i="12"/>
  <c r="AO1333" i="12" s="1"/>
  <c r="AP1333" i="12"/>
  <c r="AR1333" i="12" s="1"/>
  <c r="AS1333" i="12"/>
  <c r="AU1333" i="12" s="1"/>
  <c r="AM1442" i="12"/>
  <c r="AO1442" i="12" s="1"/>
  <c r="AP1442" i="12"/>
  <c r="AR1442" i="12" s="1"/>
  <c r="AS1442" i="12"/>
  <c r="AU1442" i="12" s="1"/>
  <c r="AM1446" i="12"/>
  <c r="AO1446" i="12" s="1"/>
  <c r="AP1446" i="12"/>
  <c r="AR1446" i="12" s="1"/>
  <c r="AS1446" i="12"/>
  <c r="AU1446" i="12" s="1"/>
  <c r="AM1460" i="12"/>
  <c r="AO1460" i="12" s="1"/>
  <c r="AP1460" i="12"/>
  <c r="AR1460" i="12" s="1"/>
  <c r="AS1460" i="12"/>
  <c r="AU1460" i="12" s="1"/>
  <c r="AM1642" i="12"/>
  <c r="AO1642" i="12" s="1"/>
  <c r="AP1642" i="12"/>
  <c r="AR1642" i="12" s="1"/>
  <c r="AS1642" i="12"/>
  <c r="AU1642" i="12" s="1"/>
  <c r="AM1678" i="12"/>
  <c r="AO1678" i="12" s="1"/>
  <c r="AP1678" i="12"/>
  <c r="AR1678" i="12" s="1"/>
  <c r="AS1678" i="12"/>
  <c r="AU1678" i="12" s="1"/>
  <c r="AM2091" i="12"/>
  <c r="AP2091" i="12"/>
  <c r="AS2091" i="12"/>
  <c r="AM2418" i="12"/>
  <c r="AO2418" i="12" s="1"/>
  <c r="AP2418" i="12"/>
  <c r="AR2418" i="12" s="1"/>
  <c r="AS2418" i="12"/>
  <c r="AU2418" i="12" s="1"/>
  <c r="AM2543" i="12"/>
  <c r="AO2543" i="12" s="1"/>
  <c r="AP2543" i="12"/>
  <c r="AR2543" i="12" s="1"/>
  <c r="AS2543" i="12"/>
  <c r="AU2543" i="12" s="1"/>
  <c r="AP2579" i="12"/>
  <c r="AR2579" i="12" s="1"/>
  <c r="AS2579" i="12"/>
  <c r="AU2579" i="12" s="1"/>
  <c r="AP2580" i="12"/>
  <c r="AR2580" i="12" s="1"/>
  <c r="AS2580" i="12"/>
  <c r="AU2580" i="12" s="1"/>
  <c r="AP2581" i="12"/>
  <c r="AR2581" i="12" s="1"/>
  <c r="AS2581" i="12"/>
  <c r="AU2581" i="12" s="1"/>
  <c r="AP2582" i="12"/>
  <c r="AR2582" i="12" s="1"/>
  <c r="AS2582" i="12"/>
  <c r="AU2582" i="12" s="1"/>
  <c r="AP2583" i="12"/>
  <c r="AR2583" i="12" s="1"/>
  <c r="AS2583" i="12"/>
  <c r="AU2583" i="12" s="1"/>
  <c r="AM2584" i="12"/>
  <c r="AP2584" i="12"/>
  <c r="AS2584" i="12"/>
  <c r="AM2585" i="12"/>
  <c r="AO2585" i="12" s="1"/>
  <c r="AP2585" i="12"/>
  <c r="AR2585" i="12" s="1"/>
  <c r="AS2585" i="12"/>
  <c r="AU2585" i="12" s="1"/>
  <c r="AM2586" i="12"/>
  <c r="AO2586" i="12" s="1"/>
  <c r="AP2586" i="12"/>
  <c r="AR2586" i="12" s="1"/>
  <c r="AS2586" i="12"/>
  <c r="AU2586" i="12" s="1"/>
  <c r="AP2587" i="12"/>
  <c r="AR2587" i="12" s="1"/>
  <c r="AS2587" i="12"/>
  <c r="AU2587" i="12" s="1"/>
  <c r="AM2590" i="12"/>
  <c r="AP2590" i="12"/>
  <c r="AS2590" i="12"/>
  <c r="AH1677" i="12" l="1"/>
  <c r="AI1677" i="12"/>
  <c r="AJ1677" i="12"/>
  <c r="AJ1676" i="12" s="1"/>
  <c r="AK1677" i="12"/>
  <c r="AK1676" i="12" s="1"/>
  <c r="AL1677" i="12"/>
  <c r="AL1676" i="12" s="1"/>
  <c r="AV1677" i="12"/>
  <c r="AV1676" i="12" s="1"/>
  <c r="AG1677" i="12"/>
  <c r="AM1677" i="12" l="1"/>
  <c r="AO1677" i="12" s="1"/>
  <c r="AI1676" i="12"/>
  <c r="AS1676" i="12" s="1"/>
  <c r="AU1676" i="12" s="1"/>
  <c r="AS1677" i="12"/>
  <c r="AU1677" i="12" s="1"/>
  <c r="AG1676" i="12"/>
  <c r="AM1676" i="12" s="1"/>
  <c r="AO1676" i="12" s="1"/>
  <c r="AH1676" i="12"/>
  <c r="AP1676" i="12" s="1"/>
  <c r="AR1676" i="12" s="1"/>
  <c r="AP1677" i="12"/>
  <c r="AR1677" i="12" s="1"/>
  <c r="AJ2579" i="12"/>
  <c r="AM2579" i="12" s="1"/>
  <c r="AO2579" i="12" s="1"/>
  <c r="AJ2497" i="12"/>
  <c r="AJ1980" i="12" l="1"/>
  <c r="AJ1945" i="12"/>
  <c r="AG2578" i="12" l="1"/>
  <c r="AH2578" i="12"/>
  <c r="AI2578" i="12"/>
  <c r="AK2578" i="12"/>
  <c r="AL2578" i="12"/>
  <c r="AV2578" i="12"/>
  <c r="AJ2185" i="12"/>
  <c r="AJ2587" i="12"/>
  <c r="AM2587" i="12" s="1"/>
  <c r="AO2587" i="12" s="1"/>
  <c r="AJ2538" i="12"/>
  <c r="AS2578" i="12" l="1"/>
  <c r="AU2578" i="12" s="1"/>
  <c r="AP2578" i="12"/>
  <c r="AR2578" i="12" s="1"/>
  <c r="AJ1622" i="12"/>
  <c r="AH1641" i="12" l="1"/>
  <c r="AI1641" i="12"/>
  <c r="AJ1641" i="12"/>
  <c r="AJ1640" i="12" s="1"/>
  <c r="AJ1639" i="12" s="1"/>
  <c r="AK1641" i="12"/>
  <c r="AK1640" i="12" s="1"/>
  <c r="AK1639" i="12" s="1"/>
  <c r="AL1641" i="12"/>
  <c r="AL1640" i="12" s="1"/>
  <c r="AL1639" i="12" s="1"/>
  <c r="AV1641" i="12"/>
  <c r="AV1640" i="12" s="1"/>
  <c r="AV1639" i="12" s="1"/>
  <c r="AG1641" i="12"/>
  <c r="AJ2583" i="12"/>
  <c r="AM2583" i="12" s="1"/>
  <c r="AO2583" i="12" s="1"/>
  <c r="AG1640" i="12" l="1"/>
  <c r="AM1641" i="12"/>
  <c r="AO1641" i="12" s="1"/>
  <c r="AI1640" i="12"/>
  <c r="AS1641" i="12"/>
  <c r="AU1641" i="12" s="1"/>
  <c r="AH1640" i="12"/>
  <c r="AP1641" i="12"/>
  <c r="AR1641" i="12" s="1"/>
  <c r="AI1639" i="12" l="1"/>
  <c r="AS1639" i="12" s="1"/>
  <c r="AU1639" i="12" s="1"/>
  <c r="AS1640" i="12"/>
  <c r="AU1640" i="12" s="1"/>
  <c r="AH1639" i="12"/>
  <c r="AP1639" i="12" s="1"/>
  <c r="AR1639" i="12" s="1"/>
  <c r="AP1640" i="12"/>
  <c r="AR1640" i="12" s="1"/>
  <c r="AG1639" i="12"/>
  <c r="AM1639" i="12" s="1"/>
  <c r="AO1639" i="12" s="1"/>
  <c r="AM1640" i="12"/>
  <c r="AO1640" i="12" s="1"/>
  <c r="AJ1650" i="12"/>
  <c r="AJ2580" i="12" l="1"/>
  <c r="AJ2200" i="12"/>
  <c r="AM2580" i="12" l="1"/>
  <c r="AO2580" i="12" s="1"/>
  <c r="AH1145" i="12"/>
  <c r="AI1145" i="12"/>
  <c r="AJ1145" i="12"/>
  <c r="AJ1144" i="12" s="1"/>
  <c r="AJ1143" i="12" s="1"/>
  <c r="AJ1142" i="12" s="1"/>
  <c r="AK1145" i="12"/>
  <c r="AK1144" i="12" s="1"/>
  <c r="AK1143" i="12" s="1"/>
  <c r="AK1142" i="12" s="1"/>
  <c r="AL1145" i="12"/>
  <c r="AL1144" i="12" s="1"/>
  <c r="AL1143" i="12" s="1"/>
  <c r="AL1142" i="12" s="1"/>
  <c r="AV1145" i="12"/>
  <c r="AV1144" i="12" s="1"/>
  <c r="AV1143" i="12" s="1"/>
  <c r="AV1142" i="12" s="1"/>
  <c r="AG1145" i="12"/>
  <c r="AH1091" i="12"/>
  <c r="AI1091" i="12"/>
  <c r="AJ1091" i="12"/>
  <c r="AJ1090" i="12" s="1"/>
  <c r="AJ1089" i="12" s="1"/>
  <c r="AK1091" i="12"/>
  <c r="AK1090" i="12" s="1"/>
  <c r="AK1089" i="12" s="1"/>
  <c r="AL1091" i="12"/>
  <c r="AL1090" i="12" s="1"/>
  <c r="AL1089" i="12" s="1"/>
  <c r="AV1091" i="12"/>
  <c r="AV1090" i="12" s="1"/>
  <c r="AV1089" i="12" s="1"/>
  <c r="AG1091" i="12"/>
  <c r="AK1048" i="12"/>
  <c r="AG1144" i="12" l="1"/>
  <c r="AM1145" i="12"/>
  <c r="AO1145" i="12" s="1"/>
  <c r="AI1090" i="12"/>
  <c r="AS1091" i="12"/>
  <c r="AU1091" i="12" s="1"/>
  <c r="AI1144" i="12"/>
  <c r="AS1145" i="12"/>
  <c r="AU1145" i="12" s="1"/>
  <c r="AG1090" i="12"/>
  <c r="AM1091" i="12"/>
  <c r="AO1091" i="12" s="1"/>
  <c r="AH1090" i="12"/>
  <c r="AP1091" i="12"/>
  <c r="AR1091" i="12" s="1"/>
  <c r="AH1144" i="12"/>
  <c r="AP1145" i="12"/>
  <c r="AR1145" i="12" s="1"/>
  <c r="AI1089" i="12" l="1"/>
  <c r="AS1089" i="12" s="1"/>
  <c r="AU1089" i="12" s="1"/>
  <c r="AS1090" i="12"/>
  <c r="AU1090" i="12" s="1"/>
  <c r="AH1143" i="12"/>
  <c r="AP1144" i="12"/>
  <c r="AR1144" i="12" s="1"/>
  <c r="AG1089" i="12"/>
  <c r="AM1089" i="12" s="1"/>
  <c r="AO1089" i="12" s="1"/>
  <c r="AM1090" i="12"/>
  <c r="AO1090" i="12" s="1"/>
  <c r="AH1089" i="12"/>
  <c r="AP1089" i="12" s="1"/>
  <c r="AR1089" i="12" s="1"/>
  <c r="AP1090" i="12"/>
  <c r="AR1090" i="12" s="1"/>
  <c r="AI1143" i="12"/>
  <c r="AS1144" i="12"/>
  <c r="AU1144" i="12" s="1"/>
  <c r="AG1143" i="12"/>
  <c r="AM1144" i="12"/>
  <c r="AO1144" i="12" s="1"/>
  <c r="AH1142" i="12" l="1"/>
  <c r="AP1142" i="12" s="1"/>
  <c r="AR1142" i="12" s="1"/>
  <c r="AP1143" i="12"/>
  <c r="AR1143" i="12" s="1"/>
  <c r="AG1142" i="12"/>
  <c r="AM1142" i="12" s="1"/>
  <c r="AO1142" i="12" s="1"/>
  <c r="AM1143" i="12"/>
  <c r="AO1143" i="12" s="1"/>
  <c r="AI1142" i="12"/>
  <c r="AS1142" i="12" s="1"/>
  <c r="AU1142" i="12" s="1"/>
  <c r="AS1143" i="12"/>
  <c r="AU1143" i="12" s="1"/>
  <c r="AJ1899" i="12"/>
  <c r="AJ118" i="12" l="1"/>
  <c r="AJ149" i="12"/>
  <c r="AJ1170" i="12"/>
  <c r="AJ2300" i="12"/>
  <c r="AJ2555" i="12"/>
  <c r="AJ2530" i="12"/>
  <c r="AJ2533" i="12"/>
  <c r="AJ1216" i="12"/>
  <c r="AJ2142" i="12"/>
  <c r="AJ2103" i="12"/>
  <c r="AJ2088" i="12"/>
  <c r="AJ2599" i="12"/>
  <c r="AJ1457" i="12"/>
  <c r="AJ1818" i="12"/>
  <c r="AH360" i="12" l="1"/>
  <c r="AI360" i="12"/>
  <c r="AJ360" i="12"/>
  <c r="AJ359" i="12" s="1"/>
  <c r="AJ358" i="12" s="1"/>
  <c r="AK360" i="12"/>
  <c r="AK359" i="12" s="1"/>
  <c r="AK358" i="12" s="1"/>
  <c r="AL360" i="12"/>
  <c r="AL359" i="12" s="1"/>
  <c r="AL358" i="12" s="1"/>
  <c r="AV360" i="12"/>
  <c r="AV359" i="12" s="1"/>
  <c r="AV358" i="12" s="1"/>
  <c r="AG360" i="12"/>
  <c r="AH265" i="12"/>
  <c r="AI265" i="12"/>
  <c r="AJ265" i="12"/>
  <c r="AK265" i="12"/>
  <c r="AL265" i="12"/>
  <c r="AV265" i="12"/>
  <c r="AH267" i="12"/>
  <c r="AI267" i="12"/>
  <c r="AJ267" i="12"/>
  <c r="AK267" i="12"/>
  <c r="AL267" i="12"/>
  <c r="AV267" i="12"/>
  <c r="AG265" i="12"/>
  <c r="AG267" i="12"/>
  <c r="AH244" i="12"/>
  <c r="AI244" i="12"/>
  <c r="AJ244" i="12"/>
  <c r="AK244" i="12"/>
  <c r="AL244" i="12"/>
  <c r="AV244" i="12"/>
  <c r="AH246" i="12"/>
  <c r="AI246" i="12"/>
  <c r="AJ246" i="12"/>
  <c r="AK246" i="12"/>
  <c r="AL246" i="12"/>
  <c r="AV246" i="12"/>
  <c r="AG244" i="12"/>
  <c r="AG246" i="12"/>
  <c r="AH319" i="12"/>
  <c r="AI319" i="12"/>
  <c r="AJ319" i="12"/>
  <c r="AJ318" i="12" s="1"/>
  <c r="AJ317" i="12" s="1"/>
  <c r="AK319" i="12"/>
  <c r="AK318" i="12" s="1"/>
  <c r="AK317" i="12" s="1"/>
  <c r="AL319" i="12"/>
  <c r="AL318" i="12" s="1"/>
  <c r="AL317" i="12" s="1"/>
  <c r="AV319" i="12"/>
  <c r="AV318" i="12" s="1"/>
  <c r="AV317" i="12" s="1"/>
  <c r="AG319" i="12"/>
  <c r="AJ222" i="12"/>
  <c r="AM246" i="12" l="1"/>
  <c r="AO246" i="12" s="1"/>
  <c r="AM265" i="12"/>
  <c r="AO265" i="12" s="1"/>
  <c r="AV243" i="12"/>
  <c r="AV242" i="12" s="1"/>
  <c r="AV264" i="12"/>
  <c r="AV263" i="12" s="1"/>
  <c r="AP244" i="12"/>
  <c r="AR244" i="12" s="1"/>
  <c r="AP267" i="12"/>
  <c r="AR267" i="12" s="1"/>
  <c r="AS244" i="12"/>
  <c r="AU244" i="12" s="1"/>
  <c r="AM244" i="12"/>
  <c r="AO244" i="12" s="1"/>
  <c r="AH318" i="12"/>
  <c r="AP319" i="12"/>
  <c r="AP246" i="12"/>
  <c r="AR246" i="12" s="1"/>
  <c r="AP265" i="12"/>
  <c r="AR265" i="12" s="1"/>
  <c r="AI264" i="12"/>
  <c r="AS267" i="12"/>
  <c r="AU267" i="12" s="1"/>
  <c r="AG359" i="12"/>
  <c r="AM360" i="12"/>
  <c r="AO360" i="12" s="1"/>
  <c r="AG318" i="12"/>
  <c r="AM319" i="12"/>
  <c r="AI359" i="12"/>
  <c r="AS360" i="12"/>
  <c r="AU360" i="12" s="1"/>
  <c r="AI318" i="12"/>
  <c r="AS319" i="12"/>
  <c r="AS246" i="12"/>
  <c r="AU246" i="12" s="1"/>
  <c r="AM267" i="12"/>
  <c r="AO267" i="12" s="1"/>
  <c r="AS265" i="12"/>
  <c r="AU265" i="12" s="1"/>
  <c r="AH359" i="12"/>
  <c r="AP360" i="12"/>
  <c r="AR360" i="12" s="1"/>
  <c r="AK264" i="12"/>
  <c r="AK263" i="12" s="1"/>
  <c r="AL243" i="12"/>
  <c r="AL242" i="12" s="1"/>
  <c r="AJ264" i="12"/>
  <c r="AJ263" i="12" s="1"/>
  <c r="AK243" i="12"/>
  <c r="AK242" i="12" s="1"/>
  <c r="AJ243" i="12"/>
  <c r="AJ242" i="12" s="1"/>
  <c r="AL264" i="12"/>
  <c r="AL263" i="12" s="1"/>
  <c r="AH264" i="12"/>
  <c r="AG264" i="12"/>
  <c r="AI243" i="12"/>
  <c r="AH243" i="12"/>
  <c r="AG243" i="12"/>
  <c r="AH2589" i="12"/>
  <c r="AI2589" i="12"/>
  <c r="AJ2589" i="12"/>
  <c r="AJ2588" i="12" s="1"/>
  <c r="AK2589" i="12"/>
  <c r="AK2588" i="12" s="1"/>
  <c r="AL2589" i="12"/>
  <c r="AL2588" i="12" s="1"/>
  <c r="AV2589" i="12"/>
  <c r="AV2588" i="12" s="1"/>
  <c r="AG2589" i="12"/>
  <c r="AJ1806" i="12"/>
  <c r="AI2588" i="12" l="1"/>
  <c r="AS2588" i="12" s="1"/>
  <c r="AS2589" i="12"/>
  <c r="AI242" i="12"/>
  <c r="AS242" i="12" s="1"/>
  <c r="AU242" i="12" s="1"/>
  <c r="AS243" i="12"/>
  <c r="AU243" i="12" s="1"/>
  <c r="AG263" i="12"/>
  <c r="AM263" i="12" s="1"/>
  <c r="AO263" i="12" s="1"/>
  <c r="AM264" i="12"/>
  <c r="AO264" i="12" s="1"/>
  <c r="AI358" i="12"/>
  <c r="AS358" i="12" s="1"/>
  <c r="AU358" i="12" s="1"/>
  <c r="AS359" i="12"/>
  <c r="AU359" i="12" s="1"/>
  <c r="AG358" i="12"/>
  <c r="AM358" i="12" s="1"/>
  <c r="AO358" i="12" s="1"/>
  <c r="AM359" i="12"/>
  <c r="AO359" i="12" s="1"/>
  <c r="AG242" i="12"/>
  <c r="AM242" i="12" s="1"/>
  <c r="AO242" i="12" s="1"/>
  <c r="AM243" i="12"/>
  <c r="AO243" i="12" s="1"/>
  <c r="AH358" i="12"/>
  <c r="AP358" i="12" s="1"/>
  <c r="AR358" i="12" s="1"/>
  <c r="AP359" i="12"/>
  <c r="AR359" i="12" s="1"/>
  <c r="AH2588" i="12"/>
  <c r="AP2588" i="12" s="1"/>
  <c r="AP2589" i="12"/>
  <c r="AH263" i="12"/>
  <c r="AP263" i="12" s="1"/>
  <c r="AR263" i="12" s="1"/>
  <c r="AP264" i="12"/>
  <c r="AR264" i="12" s="1"/>
  <c r="AG2588" i="12"/>
  <c r="AM2588" i="12" s="1"/>
  <c r="AM2589" i="12"/>
  <c r="AH242" i="12"/>
  <c r="AP242" i="12" s="1"/>
  <c r="AR242" i="12" s="1"/>
  <c r="AP243" i="12"/>
  <c r="AR243" i="12" s="1"/>
  <c r="AI317" i="12"/>
  <c r="AS317" i="12" s="1"/>
  <c r="AS318" i="12"/>
  <c r="AG317" i="12"/>
  <c r="AM317" i="12" s="1"/>
  <c r="AM318" i="12"/>
  <c r="AI263" i="12"/>
  <c r="AS263" i="12" s="1"/>
  <c r="AU263" i="12" s="1"/>
  <c r="AS264" i="12"/>
  <c r="AU264" i="12" s="1"/>
  <c r="AH317" i="12"/>
  <c r="AP317" i="12" s="1"/>
  <c r="AP318" i="12"/>
  <c r="AH713" i="12"/>
  <c r="AI713" i="12"/>
  <c r="AJ713" i="12"/>
  <c r="AK713" i="12"/>
  <c r="AL713" i="12"/>
  <c r="AV713" i="12"/>
  <c r="AH715" i="12"/>
  <c r="AI715" i="12"/>
  <c r="AJ715" i="12"/>
  <c r="AK715" i="12"/>
  <c r="AL715" i="12"/>
  <c r="AV715" i="12"/>
  <c r="AG713" i="12"/>
  <c r="AG715" i="12"/>
  <c r="AH671" i="12"/>
  <c r="AI671" i="12"/>
  <c r="AJ671" i="12"/>
  <c r="AK671" i="12"/>
  <c r="AL671" i="12"/>
  <c r="AV671" i="12"/>
  <c r="AH673" i="12"/>
  <c r="AI673" i="12"/>
  <c r="AJ673" i="12"/>
  <c r="AK673" i="12"/>
  <c r="AL673" i="12"/>
  <c r="AV673" i="12"/>
  <c r="AG671" i="12"/>
  <c r="AG673" i="12"/>
  <c r="AP673" i="12" l="1"/>
  <c r="AR673" i="12" s="1"/>
  <c r="AP713" i="12"/>
  <c r="AR713" i="12" s="1"/>
  <c r="AM713" i="12"/>
  <c r="AO713" i="12" s="1"/>
  <c r="AP671" i="12"/>
  <c r="AP715" i="12"/>
  <c r="AR715" i="12" s="1"/>
  <c r="AM671" i="12"/>
  <c r="AS673" i="12"/>
  <c r="AU673" i="12" s="1"/>
  <c r="AM715" i="12"/>
  <c r="AO715" i="12" s="1"/>
  <c r="AS713" i="12"/>
  <c r="AU713" i="12" s="1"/>
  <c r="AM673" i="12"/>
  <c r="AO673" i="12" s="1"/>
  <c r="AS671" i="12"/>
  <c r="AS715" i="12"/>
  <c r="AU715" i="12" s="1"/>
  <c r="AL712" i="12"/>
  <c r="AL711" i="12" s="1"/>
  <c r="AH712" i="12"/>
  <c r="AK712" i="12"/>
  <c r="AK711" i="12" s="1"/>
  <c r="AL670" i="12"/>
  <c r="AL669" i="12" s="1"/>
  <c r="AH670" i="12"/>
  <c r="AJ712" i="12"/>
  <c r="AJ711" i="12" s="1"/>
  <c r="AK670" i="12"/>
  <c r="AK669" i="12" s="1"/>
  <c r="AV712" i="12"/>
  <c r="AV711" i="12" s="1"/>
  <c r="AI712" i="12"/>
  <c r="AG712" i="12"/>
  <c r="AV670" i="12"/>
  <c r="AV669" i="12" s="1"/>
  <c r="AJ670" i="12"/>
  <c r="AJ669" i="12" s="1"/>
  <c r="AI670" i="12"/>
  <c r="AG670" i="12"/>
  <c r="AI669" i="12" l="1"/>
  <c r="AS669" i="12" s="1"/>
  <c r="AU669" i="12" s="1"/>
  <c r="AS670" i="12"/>
  <c r="AU670" i="12" s="1"/>
  <c r="AI711" i="12"/>
  <c r="AS711" i="12" s="1"/>
  <c r="AU711" i="12" s="1"/>
  <c r="AS712" i="12"/>
  <c r="AU712" i="12" s="1"/>
  <c r="AH669" i="12"/>
  <c r="AP669" i="12" s="1"/>
  <c r="AR669" i="12" s="1"/>
  <c r="AP670" i="12"/>
  <c r="AR670" i="12" s="1"/>
  <c r="AG669" i="12"/>
  <c r="AM669" i="12" s="1"/>
  <c r="AO669" i="12" s="1"/>
  <c r="AM670" i="12"/>
  <c r="AO670" i="12" s="1"/>
  <c r="AG711" i="12"/>
  <c r="AM711" i="12" s="1"/>
  <c r="AO711" i="12" s="1"/>
  <c r="AM712" i="12"/>
  <c r="AO712" i="12" s="1"/>
  <c r="AH711" i="12"/>
  <c r="AP711" i="12" s="1"/>
  <c r="AR711" i="12" s="1"/>
  <c r="AP712" i="12"/>
  <c r="AR712" i="12" s="1"/>
  <c r="AJ1199" i="12"/>
  <c r="AJ2132" i="12" l="1"/>
  <c r="AJ2581" i="12" l="1"/>
  <c r="AJ2582" i="12"/>
  <c r="AM2582" i="12" s="1"/>
  <c r="AO2582" i="12" s="1"/>
  <c r="AJ174" i="12"/>
  <c r="AJ159" i="12"/>
  <c r="AJ1503" i="12"/>
  <c r="AJ1552" i="12"/>
  <c r="AH1441" i="12"/>
  <c r="AI1441" i="12"/>
  <c r="AJ1441" i="12"/>
  <c r="AJ1440" i="12" s="1"/>
  <c r="AJ1439" i="12" s="1"/>
  <c r="AK1441" i="12"/>
  <c r="AK1440" i="12" s="1"/>
  <c r="AK1439" i="12" s="1"/>
  <c r="AL1441" i="12"/>
  <c r="AL1440" i="12" s="1"/>
  <c r="AL1439" i="12" s="1"/>
  <c r="AV1441" i="12"/>
  <c r="AV1440" i="12" s="1"/>
  <c r="AV1439" i="12" s="1"/>
  <c r="AH1445" i="12"/>
  <c r="AI1445" i="12"/>
  <c r="AJ1445" i="12"/>
  <c r="AJ1444" i="12" s="1"/>
  <c r="AJ1443" i="12" s="1"/>
  <c r="AK1445" i="12"/>
  <c r="AK1444" i="12" s="1"/>
  <c r="AK1443" i="12" s="1"/>
  <c r="AL1445" i="12"/>
  <c r="AL1444" i="12" s="1"/>
  <c r="AL1443" i="12" s="1"/>
  <c r="AV1445" i="12"/>
  <c r="AV1444" i="12" s="1"/>
  <c r="AV1443" i="12" s="1"/>
  <c r="AG1441" i="12"/>
  <c r="AG1445" i="12"/>
  <c r="AK1397" i="12"/>
  <c r="AJ1397" i="12"/>
  <c r="AM2581" i="12" l="1"/>
  <c r="AO2581" i="12" s="1"/>
  <c r="AJ2578" i="12"/>
  <c r="AM2578" i="12" s="1"/>
  <c r="AO2578" i="12" s="1"/>
  <c r="AG1444" i="12"/>
  <c r="AM1445" i="12"/>
  <c r="AO1445" i="12" s="1"/>
  <c r="AI1440" i="12"/>
  <c r="AS1441" i="12"/>
  <c r="AU1441" i="12" s="1"/>
  <c r="AG1440" i="12"/>
  <c r="AM1441" i="12"/>
  <c r="AO1441" i="12" s="1"/>
  <c r="AH1440" i="12"/>
  <c r="AP1441" i="12"/>
  <c r="AR1441" i="12" s="1"/>
  <c r="AI1444" i="12"/>
  <c r="AS1445" i="12"/>
  <c r="AU1445" i="12" s="1"/>
  <c r="AH1444" i="12"/>
  <c r="AP1445" i="12"/>
  <c r="AR1445" i="12" s="1"/>
  <c r="AJ1438" i="12"/>
  <c r="AV1438" i="12"/>
  <c r="AL1438" i="12"/>
  <c r="AK1438" i="12"/>
  <c r="AH1443" i="12" l="1"/>
  <c r="AP1443" i="12" s="1"/>
  <c r="AR1443" i="12" s="1"/>
  <c r="AP1444" i="12"/>
  <c r="AR1444" i="12" s="1"/>
  <c r="AH1439" i="12"/>
  <c r="AP1440" i="12"/>
  <c r="AR1440" i="12" s="1"/>
  <c r="AI1439" i="12"/>
  <c r="AS1440" i="12"/>
  <c r="AU1440" i="12" s="1"/>
  <c r="AI1443" i="12"/>
  <c r="AS1443" i="12" s="1"/>
  <c r="AU1443" i="12" s="1"/>
  <c r="AS1444" i="12"/>
  <c r="AU1444" i="12" s="1"/>
  <c r="AG1439" i="12"/>
  <c r="AM1440" i="12"/>
  <c r="AO1440" i="12" s="1"/>
  <c r="AG1443" i="12"/>
  <c r="AM1443" i="12" s="1"/>
  <c r="AO1443" i="12" s="1"/>
  <c r="AM1444" i="12"/>
  <c r="AO1444" i="12" s="1"/>
  <c r="AH1332" i="12"/>
  <c r="AI1332" i="12"/>
  <c r="AJ1332" i="12"/>
  <c r="AJ1331" i="12" s="1"/>
  <c r="AJ1330" i="12" s="1"/>
  <c r="AK1332" i="12"/>
  <c r="AK1331" i="12" s="1"/>
  <c r="AK1330" i="12" s="1"/>
  <c r="AL1332" i="12"/>
  <c r="AL1331" i="12" s="1"/>
  <c r="AL1330" i="12" s="1"/>
  <c r="AV1332" i="12"/>
  <c r="AV1331" i="12" s="1"/>
  <c r="AV1330" i="12" s="1"/>
  <c r="AG1332" i="12"/>
  <c r="AJ1634" i="12"/>
  <c r="AJ178" i="12"/>
  <c r="AJ438" i="12"/>
  <c r="AJ535" i="12"/>
  <c r="AH918" i="12"/>
  <c r="AI918" i="12"/>
  <c r="AJ918" i="12"/>
  <c r="AJ917" i="12" s="1"/>
  <c r="AJ916" i="12" s="1"/>
  <c r="AK918" i="12"/>
  <c r="AK917" i="12" s="1"/>
  <c r="AK916" i="12" s="1"/>
  <c r="AL918" i="12"/>
  <c r="AL917" i="12" s="1"/>
  <c r="AL916" i="12" s="1"/>
  <c r="AV918" i="12"/>
  <c r="AV917" i="12" s="1"/>
  <c r="AV916" i="12" s="1"/>
  <c r="AG918" i="12"/>
  <c r="AH917" i="12" l="1"/>
  <c r="AP918" i="12"/>
  <c r="AR918" i="12" s="1"/>
  <c r="AG1331" i="12"/>
  <c r="AM1332" i="12"/>
  <c r="AO1332" i="12" s="1"/>
  <c r="AP1439" i="12"/>
  <c r="AR1439" i="12" s="1"/>
  <c r="AH1438" i="12"/>
  <c r="AP1438" i="12" s="1"/>
  <c r="AR1438" i="12" s="1"/>
  <c r="AI1331" i="12"/>
  <c r="AS1332" i="12"/>
  <c r="AU1332" i="12" s="1"/>
  <c r="AG917" i="12"/>
  <c r="AM918" i="12"/>
  <c r="AO918" i="12" s="1"/>
  <c r="AI917" i="12"/>
  <c r="AS918" i="12"/>
  <c r="AU918" i="12" s="1"/>
  <c r="AH1331" i="12"/>
  <c r="AP1332" i="12"/>
  <c r="AR1332" i="12" s="1"/>
  <c r="AM1439" i="12"/>
  <c r="AO1439" i="12" s="1"/>
  <c r="AG1438" i="12"/>
  <c r="AM1438" i="12" s="1"/>
  <c r="AO1438" i="12" s="1"/>
  <c r="AS1439" i="12"/>
  <c r="AU1439" i="12" s="1"/>
  <c r="AI1438" i="12"/>
  <c r="AS1438" i="12" s="1"/>
  <c r="AU1438" i="12" s="1"/>
  <c r="AL2577" i="12"/>
  <c r="AL2601" i="12"/>
  <c r="AL2600" i="12" s="1"/>
  <c r="AL2598" i="12"/>
  <c r="AL2597" i="12" s="1"/>
  <c r="AL2595" i="12"/>
  <c r="AL2594" i="12" s="1"/>
  <c r="AL2573" i="12"/>
  <c r="AL2572" i="12" s="1"/>
  <c r="AL2571" i="12" s="1"/>
  <c r="AL2570" i="12" s="1"/>
  <c r="AL2568" i="12"/>
  <c r="AL2567" i="12" s="1"/>
  <c r="AL2566" i="12" s="1"/>
  <c r="AL2565" i="12" s="1"/>
  <c r="AL2563" i="12"/>
  <c r="AL2562" i="12" s="1"/>
  <c r="AL2561" i="12" s="1"/>
  <c r="AL2560" i="12" s="1"/>
  <c r="AL2557" i="12"/>
  <c r="AL2556" i="12" s="1"/>
  <c r="AL2554" i="12"/>
  <c r="AL2553" i="12" s="1"/>
  <c r="AL2551" i="12"/>
  <c r="AL2550" i="12" s="1"/>
  <c r="AL2547" i="12"/>
  <c r="AL2546" i="12" s="1"/>
  <c r="AL2545" i="12" s="1"/>
  <c r="AL2540" i="12"/>
  <c r="AL2539" i="12" s="1"/>
  <c r="AL2528" i="12"/>
  <c r="AL2527" i="12" s="1"/>
  <c r="AL2517" i="12"/>
  <c r="AL2516" i="12" s="1"/>
  <c r="AL2504" i="12"/>
  <c r="AL2503" i="12" s="1"/>
  <c r="AL2502" i="12" s="1"/>
  <c r="AL2499" i="12"/>
  <c r="AL2498" i="12" s="1"/>
  <c r="AL2496" i="12"/>
  <c r="AL2495" i="12" s="1"/>
  <c r="AL2493" i="12"/>
  <c r="AL2492" i="12" s="1"/>
  <c r="AL2489" i="12"/>
  <c r="AL2488" i="12" s="1"/>
  <c r="AL2487" i="12" s="1"/>
  <c r="AL2484" i="12"/>
  <c r="AL2483" i="12" s="1"/>
  <c r="AL2482" i="12" s="1"/>
  <c r="AL2481" i="12" s="1"/>
  <c r="AL2478" i="12"/>
  <c r="AL2477" i="12" s="1"/>
  <c r="AL2475" i="12"/>
  <c r="AL2474" i="12" s="1"/>
  <c r="AL2471" i="12"/>
  <c r="AL2470" i="12" s="1"/>
  <c r="AL2469" i="12" s="1"/>
  <c r="AL2466" i="12"/>
  <c r="AL2465" i="12" s="1"/>
  <c r="AL2464" i="12" s="1"/>
  <c r="AL2463" i="12" s="1"/>
  <c r="AL2460" i="12"/>
  <c r="AL2459" i="12" s="1"/>
  <c r="AL2457" i="12"/>
  <c r="AL2456" i="12" s="1"/>
  <c r="AL2454" i="12"/>
  <c r="AL2453" i="12" s="1"/>
  <c r="AL2450" i="12"/>
  <c r="AL2449" i="12" s="1"/>
  <c r="AL2448" i="12" s="1"/>
  <c r="AL2445" i="12"/>
  <c r="AL2444" i="12" s="1"/>
  <c r="AL2443" i="12" s="1"/>
  <c r="AL2442" i="12" s="1"/>
  <c r="AL2439" i="12"/>
  <c r="AL2438" i="12" s="1"/>
  <c r="AL2436" i="12"/>
  <c r="AL2435" i="12" s="1"/>
  <c r="AL2432" i="12"/>
  <c r="AL2431" i="12" s="1"/>
  <c r="AL2430" i="12" s="1"/>
  <c r="AL2427" i="12"/>
  <c r="AL2426" i="12" s="1"/>
  <c r="AL2425" i="12" s="1"/>
  <c r="AL2423" i="12"/>
  <c r="AL2422" i="12" s="1"/>
  <c r="AL2421" i="12" s="1"/>
  <c r="AL2417" i="12"/>
  <c r="AL2416" i="12" s="1"/>
  <c r="AL2415" i="12" s="1"/>
  <c r="AL2413" i="12"/>
  <c r="AL2412" i="12" s="1"/>
  <c r="AL2410" i="12"/>
  <c r="AL2409" i="12" s="1"/>
  <c r="AL2406" i="12"/>
  <c r="AL2405" i="12" s="1"/>
  <c r="AL2404" i="12" s="1"/>
  <c r="AL2402" i="12"/>
  <c r="AL2401" i="12" s="1"/>
  <c r="AL2400" i="12" s="1"/>
  <c r="AL2398" i="12"/>
  <c r="AL2397" i="12" s="1"/>
  <c r="AL2396" i="12" s="1"/>
  <c r="AL2394" i="12"/>
  <c r="AL2393" i="12" s="1"/>
  <c r="AL2392" i="12" s="1"/>
  <c r="AL2390" i="12"/>
  <c r="AL2389" i="12" s="1"/>
  <c r="AL2387" i="12"/>
  <c r="AL2386" i="12" s="1"/>
  <c r="AL2384" i="12"/>
  <c r="AL2383" i="12" s="1"/>
  <c r="AL2380" i="12"/>
  <c r="AL2379" i="12" s="1"/>
  <c r="AL2378" i="12" s="1"/>
  <c r="AL2376" i="12"/>
  <c r="AL2375" i="12" s="1"/>
  <c r="AL2374" i="12" s="1"/>
  <c r="AL2372" i="12"/>
  <c r="AL2371" i="12" s="1"/>
  <c r="AL2369" i="12"/>
  <c r="AL2368" i="12" s="1"/>
  <c r="AL2365" i="12"/>
  <c r="AL2364" i="12" s="1"/>
  <c r="AL2363" i="12" s="1"/>
  <c r="AL2361" i="12"/>
  <c r="AL2360" i="12" s="1"/>
  <c r="AL2359" i="12" s="1"/>
  <c r="AL2357" i="12"/>
  <c r="AL2356" i="12" s="1"/>
  <c r="AL2354" i="12"/>
  <c r="AL2353" i="12" s="1"/>
  <c r="AL2350" i="12"/>
  <c r="AL2349" i="12" s="1"/>
  <c r="AL2348" i="12" s="1"/>
  <c r="AL2346" i="12"/>
  <c r="AL2345" i="12" s="1"/>
  <c r="AL2344" i="12" s="1"/>
  <c r="AL2342" i="12"/>
  <c r="AL2341" i="12" s="1"/>
  <c r="AL2340" i="12" s="1"/>
  <c r="AL2338" i="12"/>
  <c r="AL2337" i="12" s="1"/>
  <c r="AL2336" i="12" s="1"/>
  <c r="AL2334" i="12"/>
  <c r="AL2333" i="12" s="1"/>
  <c r="AL2332" i="12" s="1"/>
  <c r="AL2330" i="12"/>
  <c r="AL2329" i="12" s="1"/>
  <c r="AL2328" i="12" s="1"/>
  <c r="AL2326" i="12"/>
  <c r="AL2324" i="12"/>
  <c r="AL2320" i="12"/>
  <c r="AL2319" i="12" s="1"/>
  <c r="AL2318" i="12" s="1"/>
  <c r="AL2316" i="12"/>
  <c r="AL2315" i="12" s="1"/>
  <c r="AL2314" i="12" s="1"/>
  <c r="AL2312" i="12"/>
  <c r="AL2311" i="12" s="1"/>
  <c r="AL2309" i="12"/>
  <c r="AL2308" i="12" s="1"/>
  <c r="AL2306" i="12"/>
  <c r="AL2305" i="12" s="1"/>
  <c r="AL2302" i="12"/>
  <c r="AL2301" i="12" s="1"/>
  <c r="AL2299" i="12"/>
  <c r="AL2298" i="12" s="1"/>
  <c r="AL2295" i="12"/>
  <c r="AL2294" i="12" s="1"/>
  <c r="AL2293" i="12" s="1"/>
  <c r="AL2291" i="12"/>
  <c r="AL2290" i="12" s="1"/>
  <c r="AL2289" i="12" s="1"/>
  <c r="AL2287" i="12"/>
  <c r="AL2286" i="12" s="1"/>
  <c r="AL2285" i="12" s="1"/>
  <c r="AL2283" i="12"/>
  <c r="AL2282" i="12" s="1"/>
  <c r="AL2281" i="12" s="1"/>
  <c r="AL2279" i="12"/>
  <c r="AL2278" i="12" s="1"/>
  <c r="AL2277" i="12" s="1"/>
  <c r="AL2275" i="12"/>
  <c r="AL2274" i="12" s="1"/>
  <c r="AL2273" i="12" s="1"/>
  <c r="AL2269" i="12"/>
  <c r="AL2268" i="12" s="1"/>
  <c r="AL2263" i="12"/>
  <c r="AL2262" i="12" s="1"/>
  <c r="AL2259" i="12"/>
  <c r="AL2258" i="12" s="1"/>
  <c r="AL2256" i="12"/>
  <c r="AL2255" i="12" s="1"/>
  <c r="AL2252" i="12"/>
  <c r="AL2251" i="12" s="1"/>
  <c r="AL2250" i="12" s="1"/>
  <c r="AL2248" i="12"/>
  <c r="AL2247" i="12" s="1"/>
  <c r="AL2246" i="12" s="1"/>
  <c r="AL2244" i="12"/>
  <c r="AL2243" i="12" s="1"/>
  <c r="AL2241" i="12"/>
  <c r="AL2240" i="12" s="1"/>
  <c r="AL2238" i="12"/>
  <c r="AL2237" i="12" s="1"/>
  <c r="AL2233" i="12"/>
  <c r="AL2232" i="12" s="1"/>
  <c r="AL2231" i="12" s="1"/>
  <c r="AL2229" i="12"/>
  <c r="AL2228" i="12" s="1"/>
  <c r="AL2227" i="12" s="1"/>
  <c r="AL2224" i="12"/>
  <c r="AL2223" i="12" s="1"/>
  <c r="AL2222" i="12" s="1"/>
  <c r="AL2220" i="12"/>
  <c r="AL2219" i="12" s="1"/>
  <c r="AL2217" i="12"/>
  <c r="AL2216" i="12" s="1"/>
  <c r="AL2213" i="12"/>
  <c r="AL2212" i="12" s="1"/>
  <c r="AL2210" i="12"/>
  <c r="AL2209" i="12" s="1"/>
  <c r="AL2207" i="12"/>
  <c r="AL2206" i="12" s="1"/>
  <c r="AL2202" i="12"/>
  <c r="AL2201" i="12" s="1"/>
  <c r="AL2199" i="12"/>
  <c r="AL2198" i="12" s="1"/>
  <c r="AL2196" i="12"/>
  <c r="AL2195" i="12" s="1"/>
  <c r="AL2191" i="12"/>
  <c r="AL2190" i="12" s="1"/>
  <c r="AL2188" i="12"/>
  <c r="AL2187" i="12" s="1"/>
  <c r="AL2181" i="12"/>
  <c r="AL2180" i="12" s="1"/>
  <c r="AL2175" i="12"/>
  <c r="AL2174" i="12" s="1"/>
  <c r="AL2169" i="12"/>
  <c r="AL2168" i="12" s="1"/>
  <c r="AL2167" i="12" s="1"/>
  <c r="AL2165" i="12"/>
  <c r="AL2164" i="12" s="1"/>
  <c r="AL2163" i="12" s="1"/>
  <c r="AL2159" i="12"/>
  <c r="AL2158" i="12" s="1"/>
  <c r="AL2157" i="12" s="1"/>
  <c r="AL2155" i="12"/>
  <c r="AL2154" i="12" s="1"/>
  <c r="AL2153" i="12" s="1"/>
  <c r="AL2151" i="12"/>
  <c r="AL2150" i="12" s="1"/>
  <c r="AL2148" i="12"/>
  <c r="AL2147" i="12" s="1"/>
  <c r="AL2141" i="12"/>
  <c r="AL2140" i="12" s="1"/>
  <c r="AL2139" i="12" s="1"/>
  <c r="AL2137" i="12"/>
  <c r="AL2136" i="12" s="1"/>
  <c r="AL2135" i="12" s="1"/>
  <c r="AL2131" i="12"/>
  <c r="AL2130" i="12" s="1"/>
  <c r="AL2129" i="12" s="1"/>
  <c r="AL2128" i="12" s="1"/>
  <c r="AL2126" i="12"/>
  <c r="AL2125" i="12" s="1"/>
  <c r="AL2123" i="12"/>
  <c r="AL2122" i="12" s="1"/>
  <c r="AL2119" i="12"/>
  <c r="AL2118" i="12" s="1"/>
  <c r="AL2117" i="12" s="1"/>
  <c r="AL2114" i="12"/>
  <c r="AL2113" i="12" s="1"/>
  <c r="AL2111" i="12"/>
  <c r="AL2110" i="12" s="1"/>
  <c r="AL2107" i="12"/>
  <c r="AL2106" i="12" s="1"/>
  <c r="AL2105" i="12" s="1"/>
  <c r="AL2102" i="12"/>
  <c r="AL2101" i="12" s="1"/>
  <c r="AL2100" i="12" s="1"/>
  <c r="AL2099" i="12" s="1"/>
  <c r="AL2097" i="12"/>
  <c r="AL2096" i="12" s="1"/>
  <c r="AL2095" i="12" s="1"/>
  <c r="AL2093" i="12"/>
  <c r="AL2092" i="12" s="1"/>
  <c r="AL2090" i="12"/>
  <c r="AL2089" i="12" s="1"/>
  <c r="AL2087" i="12"/>
  <c r="AL2086" i="12" s="1"/>
  <c r="AL2084" i="12"/>
  <c r="AL2083" i="12" s="1"/>
  <c r="AL2077" i="12"/>
  <c r="AL2076" i="12" s="1"/>
  <c r="AL2075" i="12" s="1"/>
  <c r="AL2073" i="12"/>
  <c r="AL2072" i="12" s="1"/>
  <c r="AL2071" i="12" s="1"/>
  <c r="AL2068" i="12"/>
  <c r="AL2067" i="12" s="1"/>
  <c r="AL2066" i="12" s="1"/>
  <c r="AL2065" i="12" s="1"/>
  <c r="AL2063" i="12"/>
  <c r="AL2062" i="12" s="1"/>
  <c r="AL2061" i="12" s="1"/>
  <c r="AL2060" i="12" s="1"/>
  <c r="AL2057" i="12"/>
  <c r="AL2056" i="12" s="1"/>
  <c r="AL2054" i="12"/>
  <c r="AL2053" i="12" s="1"/>
  <c r="AL2050" i="12"/>
  <c r="AL2049" i="12" s="1"/>
  <c r="AL2048" i="12" s="1"/>
  <c r="AL2045" i="12"/>
  <c r="AL2044" i="12" s="1"/>
  <c r="AL2043" i="12" s="1"/>
  <c r="AL2042" i="12" s="1"/>
  <c r="AL2039" i="12"/>
  <c r="AL2038" i="12" s="1"/>
  <c r="AL2037" i="12" s="1"/>
  <c r="AL2035" i="12"/>
  <c r="AL2034" i="12" s="1"/>
  <c r="AL2033" i="12" s="1"/>
  <c r="AL2031" i="12"/>
  <c r="AL2030" i="12" s="1"/>
  <c r="AL2028" i="12"/>
  <c r="AL2027" i="12" s="1"/>
  <c r="AL2025" i="12"/>
  <c r="AL2024" i="12" s="1"/>
  <c r="AL2019" i="12"/>
  <c r="AL2018" i="12" s="1"/>
  <c r="AL2017" i="12" s="1"/>
  <c r="AL2016" i="12" s="1"/>
  <c r="AL2014" i="12"/>
  <c r="AL2013" i="12" s="1"/>
  <c r="AL2012" i="12" s="1"/>
  <c r="AL2011" i="12" s="1"/>
  <c r="AL2009" i="12"/>
  <c r="AL2008" i="12" s="1"/>
  <c r="AL2007" i="12" s="1"/>
  <c r="AL2006" i="12" s="1"/>
  <c r="AL2004" i="12"/>
  <c r="AL2003" i="12" s="1"/>
  <c r="AL2002" i="12" s="1"/>
  <c r="AL2000" i="12"/>
  <c r="AL1999" i="12" s="1"/>
  <c r="AL1998" i="12" s="1"/>
  <c r="AL1994" i="12"/>
  <c r="AL1993" i="12" s="1"/>
  <c r="AL1992" i="12" s="1"/>
  <c r="AL1991" i="12" s="1"/>
  <c r="AL1989" i="12"/>
  <c r="AL1988" i="12" s="1"/>
  <c r="AL1987" i="12" s="1"/>
  <c r="AL1986" i="12" s="1"/>
  <c r="AL1983" i="12"/>
  <c r="AL1982" i="12" s="1"/>
  <c r="AL1981" i="12" s="1"/>
  <c r="AL1979" i="12"/>
  <c r="AL1978" i="12" s="1"/>
  <c r="AL1977" i="12" s="1"/>
  <c r="AL1974" i="12"/>
  <c r="AL1973" i="12" s="1"/>
  <c r="AL1972" i="12" s="1"/>
  <c r="AL1970" i="12"/>
  <c r="AL1969" i="12" s="1"/>
  <c r="AL1968" i="12" s="1"/>
  <c r="AL1965" i="12"/>
  <c r="AL1964" i="12" s="1"/>
  <c r="AL1963" i="12" s="1"/>
  <c r="AL1962" i="12" s="1"/>
  <c r="AL1960" i="12"/>
  <c r="AL1959" i="12" s="1"/>
  <c r="AL1958" i="12" s="1"/>
  <c r="AL1956" i="12"/>
  <c r="AL1955" i="12" s="1"/>
  <c r="AL1954" i="12" s="1"/>
  <c r="AL1952" i="12"/>
  <c r="AL1951" i="12" s="1"/>
  <c r="AL1950" i="12" s="1"/>
  <c r="AL1948" i="12"/>
  <c r="AL1947" i="12" s="1"/>
  <c r="AL1946" i="12" s="1"/>
  <c r="AL1944" i="12"/>
  <c r="AL1943" i="12" s="1"/>
  <c r="AL1942" i="12" s="1"/>
  <c r="AL1940" i="12"/>
  <c r="AL1939" i="12" s="1"/>
  <c r="AL1938" i="12" s="1"/>
  <c r="AL1936" i="12"/>
  <c r="AL1935" i="12" s="1"/>
  <c r="AL1934" i="12" s="1"/>
  <c r="AL1932" i="12"/>
  <c r="AL1931" i="12" s="1"/>
  <c r="AL1930" i="12" s="1"/>
  <c r="AL1928" i="12"/>
  <c r="AL1927" i="12" s="1"/>
  <c r="AL1926" i="12" s="1"/>
  <c r="AL1924" i="12"/>
  <c r="AL1923" i="12" s="1"/>
  <c r="AL1922" i="12" s="1"/>
  <c r="AL1920" i="12"/>
  <c r="AL1919" i="12" s="1"/>
  <c r="AL1918" i="12" s="1"/>
  <c r="AL1916" i="12"/>
  <c r="AL1915" i="12" s="1"/>
  <c r="AL1914" i="12" s="1"/>
  <c r="AL1909" i="12"/>
  <c r="AL1908" i="12" s="1"/>
  <c r="AL1907" i="12" s="1"/>
  <c r="AL1905" i="12"/>
  <c r="AL1904" i="12" s="1"/>
  <c r="AL1903" i="12" s="1"/>
  <c r="AL1901" i="12"/>
  <c r="AL1900" i="12" s="1"/>
  <c r="AL1898" i="12"/>
  <c r="AL1897" i="12" s="1"/>
  <c r="AL1895" i="12"/>
  <c r="AL1894" i="12" s="1"/>
  <c r="AL1889" i="12"/>
  <c r="AL1888" i="12" s="1"/>
  <c r="AL1887" i="12" s="1"/>
  <c r="AL1886" i="12" s="1"/>
  <c r="AL1884" i="12"/>
  <c r="AL1882" i="12"/>
  <c r="AL1879" i="12"/>
  <c r="AL1878" i="12" s="1"/>
  <c r="AL1875" i="12"/>
  <c r="AL1874" i="12" s="1"/>
  <c r="AL1873" i="12" s="1"/>
  <c r="AL1868" i="12"/>
  <c r="AL1867" i="12" s="1"/>
  <c r="AL1866" i="12" s="1"/>
  <c r="AL1864" i="12"/>
  <c r="AL1863" i="12" s="1"/>
  <c r="AL1862" i="12" s="1"/>
  <c r="AL1860" i="12"/>
  <c r="AL1859" i="12" s="1"/>
  <c r="AL1858" i="12" s="1"/>
  <c r="AL1856" i="12"/>
  <c r="AL1855" i="12" s="1"/>
  <c r="AL1853" i="12"/>
  <c r="AL1852" i="12" s="1"/>
  <c r="AL1848" i="12"/>
  <c r="AL1847" i="12" s="1"/>
  <c r="AL1846" i="12" s="1"/>
  <c r="AL1844" i="12"/>
  <c r="AL1843" i="12" s="1"/>
  <c r="AL1842" i="12" s="1"/>
  <c r="AL1840" i="12"/>
  <c r="AL1839" i="12" s="1"/>
  <c r="AL1838" i="12" s="1"/>
  <c r="AL1835" i="12"/>
  <c r="AL1834" i="12" s="1"/>
  <c r="AL1832" i="12"/>
  <c r="AL1831" i="12" s="1"/>
  <c r="AL1827" i="12"/>
  <c r="AL1826" i="12" s="1"/>
  <c r="AL1824" i="12"/>
  <c r="AL1823" i="12" s="1"/>
  <c r="AL1820" i="12"/>
  <c r="AL1819" i="12" s="1"/>
  <c r="AL1817" i="12"/>
  <c r="AL1816" i="12" s="1"/>
  <c r="AL1814" i="12"/>
  <c r="AL1813" i="12" s="1"/>
  <c r="AL1808" i="12"/>
  <c r="AL1807" i="12" s="1"/>
  <c r="AL1805" i="12"/>
  <c r="AL1804" i="12" s="1"/>
  <c r="AL1801" i="12"/>
  <c r="AL1800" i="12" s="1"/>
  <c r="AL1799" i="12" s="1"/>
  <c r="AL1797" i="12"/>
  <c r="AL1796" i="12" s="1"/>
  <c r="AL1795" i="12" s="1"/>
  <c r="AL1793" i="12"/>
  <c r="AL1792" i="12" s="1"/>
  <c r="AL1791" i="12" s="1"/>
  <c r="AL1789" i="12"/>
  <c r="AL1788" i="12" s="1"/>
  <c r="AL1787" i="12" s="1"/>
  <c r="AL1784" i="12"/>
  <c r="AL1783" i="12" s="1"/>
  <c r="AL1782" i="12" s="1"/>
  <c r="AL1780" i="12"/>
  <c r="AL1779" i="12" s="1"/>
  <c r="AL1778" i="12" s="1"/>
  <c r="AL1776" i="12"/>
  <c r="AL1775" i="12" s="1"/>
  <c r="AL1774" i="12" s="1"/>
  <c r="AL1772" i="12"/>
  <c r="AL1771" i="12" s="1"/>
  <c r="AL1770" i="12" s="1"/>
  <c r="AL1765" i="12"/>
  <c r="AL1764" i="12" s="1"/>
  <c r="AL1763" i="12" s="1"/>
  <c r="AL1762" i="12" s="1"/>
  <c r="AL1760" i="12"/>
  <c r="AL1759" i="12" s="1"/>
  <c r="AL1758" i="12" s="1"/>
  <c r="AL1756" i="12"/>
  <c r="AL1755" i="12" s="1"/>
  <c r="AL1753" i="12"/>
  <c r="AL1752" i="12" s="1"/>
  <c r="AL1750" i="12"/>
  <c r="AL1749" i="12" s="1"/>
  <c r="AL1745" i="12"/>
  <c r="AL1744" i="12" s="1"/>
  <c r="AL1743" i="12" s="1"/>
  <c r="AL1742" i="12" s="1"/>
  <c r="AL1739" i="12"/>
  <c r="AL1738" i="12" s="1"/>
  <c r="AL1737" i="12" s="1"/>
  <c r="AL1736" i="12" s="1"/>
  <c r="AL1734" i="12"/>
  <c r="AL1733" i="12" s="1"/>
  <c r="AL1732" i="12" s="1"/>
  <c r="AL1731" i="12" s="1"/>
  <c r="AL1729" i="12"/>
  <c r="AL1728" i="12" s="1"/>
  <c r="AL1727" i="12" s="1"/>
  <c r="AL1726" i="12" s="1"/>
  <c r="AL1724" i="12"/>
  <c r="AL1723" i="12" s="1"/>
  <c r="AL1722" i="12" s="1"/>
  <c r="AL1721" i="12" s="1"/>
  <c r="AL1719" i="12"/>
  <c r="AL1718" i="12" s="1"/>
  <c r="AL1717" i="12" s="1"/>
  <c r="AL1715" i="12"/>
  <c r="AL1714" i="12" s="1"/>
  <c r="AL1713" i="12" s="1"/>
  <c r="AL1708" i="12"/>
  <c r="AL1707" i="12" s="1"/>
  <c r="AL1706" i="12" s="1"/>
  <c r="AL1704" i="12"/>
  <c r="AL1703" i="12" s="1"/>
  <c r="AL1702" i="12" s="1"/>
  <c r="AL1699" i="12"/>
  <c r="AL1698" i="12" s="1"/>
  <c r="AL1697" i="12" s="1"/>
  <c r="AL1695" i="12"/>
  <c r="AL1694" i="12" s="1"/>
  <c r="AL1693" i="12" s="1"/>
  <c r="AL1689" i="12"/>
  <c r="AL1688" i="12" s="1"/>
  <c r="AL1687" i="12" s="1"/>
  <c r="AL1686" i="12" s="1"/>
  <c r="AL1684" i="12"/>
  <c r="AL1683" i="12" s="1"/>
  <c r="AL1682" i="12" s="1"/>
  <c r="AL1681" i="12" s="1"/>
  <c r="AL1674" i="12"/>
  <c r="AL1673" i="12" s="1"/>
  <c r="AL1672" i="12" s="1"/>
  <c r="AL1670" i="12"/>
  <c r="AL1669" i="12" s="1"/>
  <c r="AL1668" i="12" s="1"/>
  <c r="AL1665" i="12"/>
  <c r="AL1664" i="12" s="1"/>
  <c r="AL1663" i="12" s="1"/>
  <c r="AL1661" i="12"/>
  <c r="AL1660" i="12" s="1"/>
  <c r="AL1659" i="12" s="1"/>
  <c r="AL1657" i="12"/>
  <c r="AL1656" i="12" s="1"/>
  <c r="AL1655" i="12" s="1"/>
  <c r="AL1652" i="12"/>
  <c r="AL1651" i="12" s="1"/>
  <c r="AL1649" i="12"/>
  <c r="AL1648" i="12" s="1"/>
  <c r="AL1646" i="12"/>
  <c r="AL1645" i="12" s="1"/>
  <c r="AL1637" i="12"/>
  <c r="AL1636" i="12" s="1"/>
  <c r="AL1635" i="12" s="1"/>
  <c r="AL1633" i="12"/>
  <c r="AL1632" i="12" s="1"/>
  <c r="AL1631" i="12" s="1"/>
  <c r="AL1629" i="12"/>
  <c r="AL1628" i="12" s="1"/>
  <c r="AL1627" i="12" s="1"/>
  <c r="AL1625" i="12"/>
  <c r="AL1624" i="12" s="1"/>
  <c r="AL1623" i="12" s="1"/>
  <c r="AL1621" i="12"/>
  <c r="AL1620" i="12" s="1"/>
  <c r="AL1619" i="12" s="1"/>
  <c r="AL1617" i="12"/>
  <c r="AL1616" i="12" s="1"/>
  <c r="AL1615" i="12" s="1"/>
  <c r="AL1613" i="12"/>
  <c r="AL1612" i="12" s="1"/>
  <c r="AL1611" i="12" s="1"/>
  <c r="AL1609" i="12"/>
  <c r="AL1608" i="12" s="1"/>
  <c r="AL1607" i="12" s="1"/>
  <c r="AL1605" i="12"/>
  <c r="AL1604" i="12" s="1"/>
  <c r="AL1603" i="12" s="1"/>
  <c r="AL1598" i="12"/>
  <c r="AL1597" i="12" s="1"/>
  <c r="AL1596" i="12" s="1"/>
  <c r="AL1594" i="12"/>
  <c r="AL1593" i="12" s="1"/>
  <c r="AL1592" i="12" s="1"/>
  <c r="AL1590" i="12"/>
  <c r="AL1589" i="12" s="1"/>
  <c r="AL1588" i="12" s="1"/>
  <c r="AL1585" i="12"/>
  <c r="AL1584" i="12" s="1"/>
  <c r="AL1583" i="12" s="1"/>
  <c r="AL1581" i="12"/>
  <c r="AL1580" i="12" s="1"/>
  <c r="AL1579" i="12" s="1"/>
  <c r="AL1577" i="12"/>
  <c r="AL1576" i="12" s="1"/>
  <c r="AL1575" i="12" s="1"/>
  <c r="AL1573" i="12"/>
  <c r="AL1572" i="12" s="1"/>
  <c r="AL1571" i="12" s="1"/>
  <c r="AL1567" i="12"/>
  <c r="AL1566" i="12" s="1"/>
  <c r="AL1565" i="12" s="1"/>
  <c r="AL1563" i="12"/>
  <c r="AL1562" i="12" s="1"/>
  <c r="AL1561" i="12" s="1"/>
  <c r="AL1559" i="12"/>
  <c r="AL1558" i="12" s="1"/>
  <c r="AL1555" i="12"/>
  <c r="AL1554" i="12" s="1"/>
  <c r="AL1553" i="12" s="1"/>
  <c r="AL1551" i="12"/>
  <c r="AL1550" i="12" s="1"/>
  <c r="AL1549" i="12" s="1"/>
  <c r="AL1547" i="12"/>
  <c r="AL1546" i="12" s="1"/>
  <c r="AL1545" i="12" s="1"/>
  <c r="AL1543" i="12"/>
  <c r="AL1542" i="12" s="1"/>
  <c r="AL1541" i="12" s="1"/>
  <c r="AL1539" i="12"/>
  <c r="AL1538" i="12" s="1"/>
  <c r="AL1537" i="12" s="1"/>
  <c r="AL1535" i="12"/>
  <c r="AL1534" i="12" s="1"/>
  <c r="AL1533" i="12" s="1"/>
  <c r="AL1531" i="12"/>
  <c r="AL1530" i="12" s="1"/>
  <c r="AL1529" i="12" s="1"/>
  <c r="AL1527" i="12"/>
  <c r="AL1526" i="12" s="1"/>
  <c r="AL1525" i="12" s="1"/>
  <c r="AL1523" i="12"/>
  <c r="AL1522" i="12" s="1"/>
  <c r="AL1521" i="12" s="1"/>
  <c r="AL1518" i="12"/>
  <c r="AL1517" i="12" s="1"/>
  <c r="AL1516" i="12" s="1"/>
  <c r="AL1514" i="12"/>
  <c r="AL1513" i="12" s="1"/>
  <c r="AL1512" i="12" s="1"/>
  <c r="AL1510" i="12"/>
  <c r="AL1509" i="12" s="1"/>
  <c r="AL1506" i="12"/>
  <c r="AL1505" i="12" s="1"/>
  <c r="AL1504" i="12" s="1"/>
  <c r="AL1502" i="12"/>
  <c r="AL1501" i="12" s="1"/>
  <c r="AL1500" i="12" s="1"/>
  <c r="AL1498" i="12"/>
  <c r="AL1497" i="12" s="1"/>
  <c r="AL1495" i="12"/>
  <c r="AL1494" i="12" s="1"/>
  <c r="AL1489" i="12"/>
  <c r="AL1488" i="12" s="1"/>
  <c r="AL1486" i="12"/>
  <c r="AL1485" i="12" s="1"/>
  <c r="AL1481" i="12"/>
  <c r="AL1480" i="12" s="1"/>
  <c r="AL1479" i="12" s="1"/>
  <c r="AL1477" i="12"/>
  <c r="AL1476" i="12" s="1"/>
  <c r="AL1475" i="12" s="1"/>
  <c r="AL1473" i="12"/>
  <c r="AL1472" i="12" s="1"/>
  <c r="AL1471" i="12" s="1"/>
  <c r="AL1468" i="12"/>
  <c r="AL1467" i="12" s="1"/>
  <c r="AL1466" i="12" s="1"/>
  <c r="AL1465" i="12" s="1"/>
  <c r="AL1461" i="12"/>
  <c r="AL1459" i="12"/>
  <c r="AL1455" i="12"/>
  <c r="AL1454" i="12" s="1"/>
  <c r="AL1451" i="12"/>
  <c r="AL1450" i="12" s="1"/>
  <c r="AL1436" i="12"/>
  <c r="AL1435" i="12" s="1"/>
  <c r="AL1434" i="12" s="1"/>
  <c r="AL1433" i="12" s="1"/>
  <c r="AL1431" i="12"/>
  <c r="AL1430" i="12" s="1"/>
  <c r="AL1429" i="12" s="1"/>
  <c r="AL1428" i="12" s="1"/>
  <c r="AL1426" i="12"/>
  <c r="AL1425" i="12" s="1"/>
  <c r="AL1424" i="12" s="1"/>
  <c r="AL1423" i="12" s="1"/>
  <c r="AL1421" i="12"/>
  <c r="AL1420" i="12" s="1"/>
  <c r="AL1419" i="12" s="1"/>
  <c r="AL1417" i="12"/>
  <c r="AL1416" i="12" s="1"/>
  <c r="AL1415" i="12" s="1"/>
  <c r="AL1412" i="12"/>
  <c r="AL1411" i="12" s="1"/>
  <c r="AL1410" i="12" s="1"/>
  <c r="AL1408" i="12"/>
  <c r="AL1407" i="12" s="1"/>
  <c r="AL1406" i="12" s="1"/>
  <c r="AL1404" i="12"/>
  <c r="AL1403" i="12" s="1"/>
  <c r="AL1402" i="12" s="1"/>
  <c r="AL1400" i="12"/>
  <c r="AL1399" i="12" s="1"/>
  <c r="AL1398" i="12" s="1"/>
  <c r="AL1396" i="12"/>
  <c r="AL1395" i="12" s="1"/>
  <c r="AL1394" i="12" s="1"/>
  <c r="AL1392" i="12"/>
  <c r="AL1391" i="12" s="1"/>
  <c r="AL1390" i="12" s="1"/>
  <c r="AL1388" i="12"/>
  <c r="AL1387" i="12" s="1"/>
  <c r="AL1386" i="12" s="1"/>
  <c r="AL1384" i="12"/>
  <c r="AL1383" i="12" s="1"/>
  <c r="AL1382" i="12" s="1"/>
  <c r="AL1380" i="12"/>
  <c r="AL1379" i="12" s="1"/>
  <c r="AL1378" i="12" s="1"/>
  <c r="AL1376" i="12"/>
  <c r="AL1375" i="12" s="1"/>
  <c r="AL1374" i="12" s="1"/>
  <c r="AL1372" i="12"/>
  <c r="AL1371" i="12" s="1"/>
  <c r="AL1370" i="12" s="1"/>
  <c r="AL1368" i="12"/>
  <c r="AL1367" i="12" s="1"/>
  <c r="AL1366" i="12" s="1"/>
  <c r="AL1364" i="12"/>
  <c r="AL1363" i="12" s="1"/>
  <c r="AL1362" i="12" s="1"/>
  <c r="AL1360" i="12"/>
  <c r="AL1359" i="12" s="1"/>
  <c r="AL1358" i="12" s="1"/>
  <c r="AL1356" i="12"/>
  <c r="AL1355" i="12" s="1"/>
  <c r="AL1354" i="12" s="1"/>
  <c r="AL1352" i="12"/>
  <c r="AL1351" i="12" s="1"/>
  <c r="AL1350" i="12" s="1"/>
  <c r="AL1348" i="12"/>
  <c r="AL1347" i="12" s="1"/>
  <c r="AL1346" i="12" s="1"/>
  <c r="AL1344" i="12"/>
  <c r="AL1343" i="12" s="1"/>
  <c r="AL1342" i="12" s="1"/>
  <c r="AL1340" i="12"/>
  <c r="AL1339" i="12" s="1"/>
  <c r="AL1338" i="12" s="1"/>
  <c r="AL1336" i="12"/>
  <c r="AL1335" i="12" s="1"/>
  <c r="AL1334" i="12" s="1"/>
  <c r="AL1328" i="12"/>
  <c r="AL1327" i="12" s="1"/>
  <c r="AL1326" i="12" s="1"/>
  <c r="AL1324" i="12"/>
  <c r="AL1323" i="12" s="1"/>
  <c r="AL1322" i="12" s="1"/>
  <c r="AL1320" i="12"/>
  <c r="AL1319" i="12" s="1"/>
  <c r="AL1318" i="12" s="1"/>
  <c r="AL1316" i="12"/>
  <c r="AL1315" i="12" s="1"/>
  <c r="AL1314" i="12" s="1"/>
  <c r="AL1312" i="12"/>
  <c r="AL1311" i="12" s="1"/>
  <c r="AL1310" i="12" s="1"/>
  <c r="AL1308" i="12"/>
  <c r="AL1307" i="12" s="1"/>
  <c r="AL1306" i="12" s="1"/>
  <c r="AL1304" i="12"/>
  <c r="AL1303" i="12" s="1"/>
  <c r="AL1302" i="12" s="1"/>
  <c r="AL1300" i="12"/>
  <c r="AL1299" i="12" s="1"/>
  <c r="AL1298" i="12" s="1"/>
  <c r="AL1296" i="12"/>
  <c r="AL1295" i="12" s="1"/>
  <c r="AL1294" i="12" s="1"/>
  <c r="AL1292" i="12"/>
  <c r="AL1291" i="12" s="1"/>
  <c r="AL1290" i="12" s="1"/>
  <c r="AL1286" i="12"/>
  <c r="AL1285" i="12" s="1"/>
  <c r="AL1284" i="12" s="1"/>
  <c r="AL1283" i="12" s="1"/>
  <c r="AL1281" i="12"/>
  <c r="AL1280" i="12" s="1"/>
  <c r="AL1279" i="12" s="1"/>
  <c r="AL1278" i="12" s="1"/>
  <c r="AL1276" i="12"/>
  <c r="AL1275" i="12" s="1"/>
  <c r="AL1274" i="12" s="1"/>
  <c r="AL1272" i="12"/>
  <c r="AL1271" i="12" s="1"/>
  <c r="AL1270" i="12" s="1"/>
  <c r="AL1267" i="12"/>
  <c r="AL1266" i="12" s="1"/>
  <c r="AL1265" i="12" s="1"/>
  <c r="AL1263" i="12"/>
  <c r="AL1262" i="12" s="1"/>
  <c r="AL1261" i="12" s="1"/>
  <c r="AL1259" i="12"/>
  <c r="AL1258" i="12" s="1"/>
  <c r="AL1257" i="12" s="1"/>
  <c r="AL1254" i="12"/>
  <c r="AL1253" i="12" s="1"/>
  <c r="AL1251" i="12"/>
  <c r="AL1250" i="12" s="1"/>
  <c r="AL1247" i="12"/>
  <c r="AL1246" i="12" s="1"/>
  <c r="AL1245" i="12" s="1"/>
  <c r="AL1243" i="12"/>
  <c r="AL1242" i="12" s="1"/>
  <c r="AL1241" i="12" s="1"/>
  <c r="AL1239" i="12"/>
  <c r="AL1238" i="12" s="1"/>
  <c r="AL1237" i="12" s="1"/>
  <c r="AL1234" i="12"/>
  <c r="AL1233" i="12" s="1"/>
  <c r="AL1232" i="12" s="1"/>
  <c r="AL1230" i="12"/>
  <c r="AL1229" i="12" s="1"/>
  <c r="AL1228" i="12" s="1"/>
  <c r="AL1226" i="12"/>
  <c r="AL1225" i="12" s="1"/>
  <c r="AL1224" i="12" s="1"/>
  <c r="AL1222" i="12"/>
  <c r="AL1221" i="12" s="1"/>
  <c r="AL1220" i="12" s="1"/>
  <c r="AL1215" i="12"/>
  <c r="AL1214" i="12" s="1"/>
  <c r="AL1212" i="12"/>
  <c r="AL1211" i="12" s="1"/>
  <c r="AL1208" i="12"/>
  <c r="AL1207" i="12" s="1"/>
  <c r="AL1206" i="12" s="1"/>
  <c r="AL1203" i="12"/>
  <c r="AL1202" i="12" s="1"/>
  <c r="AL1201" i="12" s="1"/>
  <c r="AL1200" i="12" s="1"/>
  <c r="AL1198" i="12"/>
  <c r="AL1197" i="12" s="1"/>
  <c r="AL1196" i="12" s="1"/>
  <c r="AL1195" i="12" s="1"/>
  <c r="AL1192" i="12"/>
  <c r="AL1191" i="12" s="1"/>
  <c r="AL1190" i="12" s="1"/>
  <c r="AL1188" i="12"/>
  <c r="AL1187" i="12" s="1"/>
  <c r="AL1186" i="12" s="1"/>
  <c r="AL1184" i="12"/>
  <c r="AL1183" i="12" s="1"/>
  <c r="AL1182" i="12" s="1"/>
  <c r="AL1179" i="12"/>
  <c r="AL1178" i="12" s="1"/>
  <c r="AL1176" i="12"/>
  <c r="AL1175" i="12" s="1"/>
  <c r="AL1172" i="12"/>
  <c r="AL1171" i="12" s="1"/>
  <c r="AL1169" i="12"/>
  <c r="AL1168" i="12" s="1"/>
  <c r="AL1166" i="12"/>
  <c r="AL1165" i="12" s="1"/>
  <c r="AL1160" i="12"/>
  <c r="AL1159" i="12" s="1"/>
  <c r="AL1157" i="12"/>
  <c r="AL1156" i="12" s="1"/>
  <c r="AL1152" i="12"/>
  <c r="AL1151" i="12" s="1"/>
  <c r="AL1150" i="12" s="1"/>
  <c r="AL1149" i="12" s="1"/>
  <c r="AL1140" i="12"/>
  <c r="AL1139" i="12" s="1"/>
  <c r="AL1138" i="12" s="1"/>
  <c r="AL1137" i="12" s="1"/>
  <c r="AL1135" i="12"/>
  <c r="AL1134" i="12" s="1"/>
  <c r="AL1133" i="12" s="1"/>
  <c r="AL1129" i="12"/>
  <c r="AL1127" i="12"/>
  <c r="AL1121" i="12"/>
  <c r="AL1119" i="12"/>
  <c r="AL1116" i="12"/>
  <c r="AL1115" i="12" s="1"/>
  <c r="AL1107" i="12"/>
  <c r="AL1106" i="12" s="1"/>
  <c r="AL1105" i="12" s="1"/>
  <c r="AL1104" i="12" s="1"/>
  <c r="AL1101" i="12"/>
  <c r="AL1100" i="12" s="1"/>
  <c r="AL1099" i="12" s="1"/>
  <c r="AL1098" i="12" s="1"/>
  <c r="AL1096" i="12"/>
  <c r="AL1095" i="12" s="1"/>
  <c r="AL1094" i="12" s="1"/>
  <c r="AL1093" i="12" s="1"/>
  <c r="AL1087" i="12"/>
  <c r="AL1086" i="12" s="1"/>
  <c r="AL1085" i="12" s="1"/>
  <c r="AL1083" i="12"/>
  <c r="AL1082" i="12" s="1"/>
  <c r="AL1081" i="12" s="1"/>
  <c r="AL1079" i="12"/>
  <c r="AL1078" i="12" s="1"/>
  <c r="AL1077" i="12" s="1"/>
  <c r="AL1075" i="12"/>
  <c r="AL1074" i="12" s="1"/>
  <c r="AL1073" i="12" s="1"/>
  <c r="AL1071" i="12"/>
  <c r="AL1070" i="12" s="1"/>
  <c r="AL1069" i="12" s="1"/>
  <c r="AL1067" i="12"/>
  <c r="AL1066" i="12" s="1"/>
  <c r="AL1065" i="12" s="1"/>
  <c r="AL1063" i="12"/>
  <c r="AL1062" i="12" s="1"/>
  <c r="AL1061" i="12" s="1"/>
  <c r="AL1059" i="12"/>
  <c r="AL1058" i="12" s="1"/>
  <c r="AL1057" i="12" s="1"/>
  <c r="AL1055" i="12"/>
  <c r="AL1054" i="12" s="1"/>
  <c r="AL1053" i="12" s="1"/>
  <c r="AL1051" i="12"/>
  <c r="AL1050" i="12" s="1"/>
  <c r="AL1049" i="12" s="1"/>
  <c r="AL1047" i="12"/>
  <c r="AL1046" i="12" s="1"/>
  <c r="AL1045" i="12" s="1"/>
  <c r="AL1042" i="12"/>
  <c r="AL1041" i="12" s="1"/>
  <c r="AL1040" i="12" s="1"/>
  <c r="AL1038" i="12"/>
  <c r="AL1037" i="12" s="1"/>
  <c r="AL1036" i="12" s="1"/>
  <c r="AL1034" i="12"/>
  <c r="AL1033" i="12" s="1"/>
  <c r="AL1032" i="12" s="1"/>
  <c r="AL1030" i="12"/>
  <c r="AL1029" i="12" s="1"/>
  <c r="AL1028" i="12" s="1"/>
  <c r="AL1026" i="12"/>
  <c r="AL1025" i="12" s="1"/>
  <c r="AL1024" i="12" s="1"/>
  <c r="AL1022" i="12"/>
  <c r="AL1021" i="12" s="1"/>
  <c r="AL1020" i="12" s="1"/>
  <c r="AL1018" i="12"/>
  <c r="AL1017" i="12" s="1"/>
  <c r="AL1016" i="12" s="1"/>
  <c r="AL1014" i="12"/>
  <c r="AL1013" i="12" s="1"/>
  <c r="AL1012" i="12" s="1"/>
  <c r="AL1010" i="12"/>
  <c r="AL1008" i="12"/>
  <c r="AL1004" i="12"/>
  <c r="AL1003" i="12" s="1"/>
  <c r="AL1002" i="12" s="1"/>
  <c r="AL1000" i="12"/>
  <c r="AL999" i="12" s="1"/>
  <c r="AL998" i="12" s="1"/>
  <c r="AL996" i="12"/>
  <c r="AL995" i="12" s="1"/>
  <c r="AL994" i="12" s="1"/>
  <c r="AL992" i="12"/>
  <c r="AL991" i="12" s="1"/>
  <c r="AL990" i="12" s="1"/>
  <c r="AL988" i="12"/>
  <c r="AL987" i="12" s="1"/>
  <c r="AL986" i="12" s="1"/>
  <c r="AL984" i="12"/>
  <c r="AL983" i="12" s="1"/>
  <c r="AL982" i="12" s="1"/>
  <c r="AL980" i="12"/>
  <c r="AL979" i="12" s="1"/>
  <c r="AL978" i="12" s="1"/>
  <c r="AL976" i="12"/>
  <c r="AL975" i="12" s="1"/>
  <c r="AL974" i="12" s="1"/>
  <c r="AL972" i="12"/>
  <c r="AL971" i="12" s="1"/>
  <c r="AL970" i="12" s="1"/>
  <c r="AL968" i="12"/>
  <c r="AL967" i="12" s="1"/>
  <c r="AL966" i="12" s="1"/>
  <c r="AL964" i="12"/>
  <c r="AL963" i="12" s="1"/>
  <c r="AL962" i="12" s="1"/>
  <c r="AL960" i="12"/>
  <c r="AL959" i="12" s="1"/>
  <c r="AL958" i="12" s="1"/>
  <c r="AL954" i="12"/>
  <c r="AL953" i="12" s="1"/>
  <c r="AL952" i="12" s="1"/>
  <c r="AL950" i="12"/>
  <c r="AL949" i="12" s="1"/>
  <c r="AL948" i="12" s="1"/>
  <c r="AL945" i="12"/>
  <c r="AL944" i="12" s="1"/>
  <c r="AL943" i="12" s="1"/>
  <c r="AL941" i="12"/>
  <c r="AL940" i="12" s="1"/>
  <c r="AL939" i="12" s="1"/>
  <c r="AL937" i="12"/>
  <c r="AL936" i="12" s="1"/>
  <c r="AL935" i="12" s="1"/>
  <c r="AL933" i="12"/>
  <c r="AL932" i="12" s="1"/>
  <c r="AL931" i="12" s="1"/>
  <c r="AL929" i="12"/>
  <c r="AL928" i="12" s="1"/>
  <c r="AL926" i="12"/>
  <c r="AL925" i="12" s="1"/>
  <c r="AL922" i="12"/>
  <c r="AL921" i="12" s="1"/>
  <c r="AL920" i="12" s="1"/>
  <c r="AL914" i="12"/>
  <c r="AL913" i="12" s="1"/>
  <c r="AL912" i="12" s="1"/>
  <c r="AL910" i="12"/>
  <c r="AL909" i="12" s="1"/>
  <c r="AL908" i="12" s="1"/>
  <c r="AL906" i="12"/>
  <c r="AL905" i="12" s="1"/>
  <c r="AL904" i="12" s="1"/>
  <c r="AL902" i="12"/>
  <c r="AL901" i="12" s="1"/>
  <c r="AL900" i="12" s="1"/>
  <c r="AL895" i="12"/>
  <c r="AL894" i="12" s="1"/>
  <c r="AL891" i="12"/>
  <c r="AL890" i="12" s="1"/>
  <c r="AL888" i="12"/>
  <c r="AL887" i="12" s="1"/>
  <c r="AL885" i="12"/>
  <c r="AL884" i="12" s="1"/>
  <c r="AL880" i="12"/>
  <c r="AL879" i="12" s="1"/>
  <c r="AL878" i="12" s="1"/>
  <c r="AL876" i="12"/>
  <c r="AL875" i="12" s="1"/>
  <c r="AL874" i="12" s="1"/>
  <c r="AL872" i="12"/>
  <c r="AL871" i="12" s="1"/>
  <c r="AL870" i="12" s="1"/>
  <c r="AL868" i="12"/>
  <c r="AL867" i="12" s="1"/>
  <c r="AL865" i="12"/>
  <c r="AL864" i="12" s="1"/>
  <c r="AL859" i="12"/>
  <c r="AL858" i="12" s="1"/>
  <c r="AL856" i="12"/>
  <c r="AL855" i="12" s="1"/>
  <c r="AL851" i="12"/>
  <c r="AL849" i="12"/>
  <c r="AL847" i="12"/>
  <c r="AL842" i="12"/>
  <c r="AL841" i="12" s="1"/>
  <c r="AL839" i="12"/>
  <c r="AL838" i="12" s="1"/>
  <c r="AL836" i="12"/>
  <c r="AL835" i="12" s="1"/>
  <c r="AL832" i="12"/>
  <c r="AL830" i="12"/>
  <c r="AL826" i="12"/>
  <c r="AL825" i="12" s="1"/>
  <c r="AL824" i="12" s="1"/>
  <c r="AL821" i="12"/>
  <c r="AL819" i="12"/>
  <c r="AL815" i="12"/>
  <c r="AL814" i="12" s="1"/>
  <c r="AL811" i="12"/>
  <c r="AL809" i="12"/>
  <c r="AL806" i="12"/>
  <c r="AL805" i="12" s="1"/>
  <c r="AL803" i="12"/>
  <c r="AL802" i="12" s="1"/>
  <c r="AL796" i="12"/>
  <c r="AL795" i="12" s="1"/>
  <c r="AL793" i="12"/>
  <c r="AL792" i="12" s="1"/>
  <c r="AL789" i="12"/>
  <c r="AL788" i="12" s="1"/>
  <c r="AL787" i="12" s="1"/>
  <c r="AL785" i="12"/>
  <c r="AL784" i="12" s="1"/>
  <c r="AL783" i="12" s="1"/>
  <c r="AL781" i="12"/>
  <c r="AL780" i="12" s="1"/>
  <c r="AL778" i="12"/>
  <c r="AL777" i="12" s="1"/>
  <c r="AL775" i="12"/>
  <c r="AL774" i="12" s="1"/>
  <c r="AL772" i="12"/>
  <c r="AL771" i="12" s="1"/>
  <c r="AL766" i="12"/>
  <c r="AL764" i="12"/>
  <c r="AL760" i="12"/>
  <c r="AL759" i="12" s="1"/>
  <c r="AL757" i="12"/>
  <c r="AL756" i="12" s="1"/>
  <c r="AL753" i="12"/>
  <c r="AL750" i="12"/>
  <c r="AL747" i="12"/>
  <c r="AL744" i="12"/>
  <c r="AL743" i="12" s="1"/>
  <c r="AL739" i="12"/>
  <c r="AL737" i="12"/>
  <c r="AL733" i="12"/>
  <c r="AL732" i="12" s="1"/>
  <c r="AL731" i="12" s="1"/>
  <c r="AL729" i="12"/>
  <c r="AL727" i="12"/>
  <c r="AL723" i="12"/>
  <c r="AL722" i="12" s="1"/>
  <c r="AL721" i="12" s="1"/>
  <c r="AL719" i="12"/>
  <c r="AL718" i="12" s="1"/>
  <c r="AL717" i="12" s="1"/>
  <c r="AL709" i="12"/>
  <c r="AL708" i="12" s="1"/>
  <c r="AL707" i="12" s="1"/>
  <c r="AL705" i="12"/>
  <c r="AL703" i="12"/>
  <c r="AL697" i="12"/>
  <c r="AL696" i="12" s="1"/>
  <c r="AL695" i="12" s="1"/>
  <c r="AL691" i="12"/>
  <c r="AL687" i="12"/>
  <c r="AL684" i="12"/>
  <c r="AL683" i="12" s="1"/>
  <c r="AL681" i="12"/>
  <c r="AL680" i="12" s="1"/>
  <c r="AL678" i="12"/>
  <c r="AL677" i="12" s="1"/>
  <c r="AL667" i="12"/>
  <c r="AL665" i="12"/>
  <c r="AL661" i="12"/>
  <c r="AL659" i="12"/>
  <c r="AL652" i="12"/>
  <c r="AL651" i="12" s="1"/>
  <c r="AL650" i="12" s="1"/>
  <c r="AL649" i="12" s="1"/>
  <c r="AL647" i="12"/>
  <c r="AL646" i="12" s="1"/>
  <c r="AL644" i="12"/>
  <c r="AL643" i="12" s="1"/>
  <c r="AL639" i="12"/>
  <c r="AL638" i="12" s="1"/>
  <c r="AL636" i="12"/>
  <c r="AL635" i="12" s="1"/>
  <c r="AL632" i="12"/>
  <c r="AL631" i="12" s="1"/>
  <c r="AL630" i="12" s="1"/>
  <c r="AL628" i="12"/>
  <c r="AL626" i="12"/>
  <c r="AL621" i="12"/>
  <c r="AL620" i="12" s="1"/>
  <c r="AL618" i="12"/>
  <c r="AL617" i="12" s="1"/>
  <c r="AL615" i="12"/>
  <c r="AL614" i="12" s="1"/>
  <c r="AL612" i="12"/>
  <c r="AL611" i="12" s="1"/>
  <c r="AL609" i="12"/>
  <c r="AL608" i="12" s="1"/>
  <c r="AL603" i="12"/>
  <c r="AL602" i="12" s="1"/>
  <c r="AL600" i="12"/>
  <c r="AL599" i="12" s="1"/>
  <c r="AL595" i="12"/>
  <c r="AL594" i="12" s="1"/>
  <c r="AL593" i="12" s="1"/>
  <c r="AL592" i="12" s="1"/>
  <c r="AL590" i="12"/>
  <c r="AL589" i="12" s="1"/>
  <c r="AL587" i="12"/>
  <c r="AL586" i="12" s="1"/>
  <c r="AL581" i="12"/>
  <c r="AL580" i="12" s="1"/>
  <c r="AL579" i="12" s="1"/>
  <c r="AL574" i="12"/>
  <c r="AL570" i="12"/>
  <c r="AL564" i="12"/>
  <c r="AL563" i="12" s="1"/>
  <c r="AL562" i="12" s="1"/>
  <c r="AL560" i="12"/>
  <c r="AL559" i="12" s="1"/>
  <c r="AL558" i="12" s="1"/>
  <c r="AL556" i="12"/>
  <c r="AL555" i="12" s="1"/>
  <c r="AL553" i="12"/>
  <c r="AL552" i="12" s="1"/>
  <c r="AL548" i="12"/>
  <c r="AL546" i="12"/>
  <c r="AL542" i="12"/>
  <c r="AL541" i="12" s="1"/>
  <c r="AL540" i="12" s="1"/>
  <c r="AL538" i="12"/>
  <c r="AL537" i="12" s="1"/>
  <c r="AL536" i="12" s="1"/>
  <c r="AL534" i="12"/>
  <c r="AL533" i="12" s="1"/>
  <c r="AL532" i="12" s="1"/>
  <c r="AL530" i="12"/>
  <c r="AL529" i="12" s="1"/>
  <c r="AL527" i="12"/>
  <c r="AL526" i="12" s="1"/>
  <c r="AL523" i="12"/>
  <c r="AL522" i="12" s="1"/>
  <c r="AL520" i="12"/>
  <c r="AL519" i="12" s="1"/>
  <c r="AL516" i="12"/>
  <c r="AL515" i="12" s="1"/>
  <c r="AL514" i="12" s="1"/>
  <c r="AL509" i="12"/>
  <c r="AL508" i="12" s="1"/>
  <c r="AL507" i="12" s="1"/>
  <c r="AL505" i="12"/>
  <c r="AL504" i="12" s="1"/>
  <c r="AL503" i="12" s="1"/>
  <c r="AL501" i="12"/>
  <c r="AL500" i="12" s="1"/>
  <c r="AL499" i="12" s="1"/>
  <c r="AL497" i="12"/>
  <c r="AL496" i="12" s="1"/>
  <c r="AL495" i="12" s="1"/>
  <c r="AL492" i="12"/>
  <c r="AL490" i="12"/>
  <c r="AL487" i="12"/>
  <c r="AL486" i="12" s="1"/>
  <c r="AL483" i="12"/>
  <c r="AL481" i="12"/>
  <c r="AL477" i="12"/>
  <c r="AL476" i="12" s="1"/>
  <c r="AL475" i="12" s="1"/>
  <c r="AL472" i="12"/>
  <c r="AL471" i="12" s="1"/>
  <c r="AL470" i="12" s="1"/>
  <c r="AL469" i="12" s="1"/>
  <c r="AL466" i="12"/>
  <c r="AL464" i="12"/>
  <c r="AL459" i="12"/>
  <c r="AL458" i="12" s="1"/>
  <c r="AL457" i="12" s="1"/>
  <c r="AL455" i="12"/>
  <c r="AL453" i="12"/>
  <c r="AL449" i="12"/>
  <c r="AL447" i="12"/>
  <c r="AL442" i="12"/>
  <c r="AL441" i="12" s="1"/>
  <c r="AL440" i="12" s="1"/>
  <c r="AL437" i="12"/>
  <c r="AL435" i="12"/>
  <c r="AL431" i="12"/>
  <c r="AL429" i="12"/>
  <c r="AL424" i="12"/>
  <c r="AL423" i="12" s="1"/>
  <c r="AL422" i="12" s="1"/>
  <c r="AL420" i="12"/>
  <c r="AL419" i="12" s="1"/>
  <c r="AL418" i="12" s="1"/>
  <c r="AL416" i="12"/>
  <c r="AL415" i="12" s="1"/>
  <c r="AL414" i="12" s="1"/>
  <c r="AL412" i="12"/>
  <c r="AL411" i="12" s="1"/>
  <c r="AL410" i="12" s="1"/>
  <c r="AL408" i="12"/>
  <c r="AL407" i="12" s="1"/>
  <c r="AL406" i="12" s="1"/>
  <c r="AL404" i="12"/>
  <c r="AL403" i="12" s="1"/>
  <c r="AL402" i="12" s="1"/>
  <c r="AL400" i="12"/>
  <c r="AL399" i="12" s="1"/>
  <c r="AL398" i="12" s="1"/>
  <c r="AL396" i="12"/>
  <c r="AL395" i="12" s="1"/>
  <c r="AL394" i="12" s="1"/>
  <c r="AL389" i="12"/>
  <c r="AL388" i="12" s="1"/>
  <c r="AL387" i="12" s="1"/>
  <c r="AL385" i="12"/>
  <c r="AL384" i="12" s="1"/>
  <c r="AL383" i="12" s="1"/>
  <c r="AL379" i="12"/>
  <c r="AL378" i="12" s="1"/>
  <c r="AL377" i="12" s="1"/>
  <c r="AL376" i="12" s="1"/>
  <c r="AL374" i="12"/>
  <c r="AL373" i="12" s="1"/>
  <c r="AL372" i="12" s="1"/>
  <c r="AL370" i="12"/>
  <c r="AL369" i="12" s="1"/>
  <c r="AL367" i="12"/>
  <c r="AL366" i="12" s="1"/>
  <c r="AL364" i="12"/>
  <c r="AL363" i="12" s="1"/>
  <c r="AL356" i="12"/>
  <c r="AL355" i="12" s="1"/>
  <c r="AL354" i="12" s="1"/>
  <c r="AL349" i="12"/>
  <c r="AL348" i="12" s="1"/>
  <c r="AL347" i="12" s="1"/>
  <c r="AL346" i="12" s="1"/>
  <c r="AL345" i="12" s="1"/>
  <c r="AL343" i="12"/>
  <c r="AL342" i="12" s="1"/>
  <c r="AL341" i="12" s="1"/>
  <c r="AL338" i="12"/>
  <c r="AL337" i="12" s="1"/>
  <c r="AL336" i="12" s="1"/>
  <c r="AL334" i="12"/>
  <c r="AL333" i="12" s="1"/>
  <c r="AL332" i="12" s="1"/>
  <c r="AL330" i="12"/>
  <c r="AL329" i="12" s="1"/>
  <c r="AL327" i="12"/>
  <c r="AL326" i="12" s="1"/>
  <c r="AL323" i="12"/>
  <c r="AL322" i="12" s="1"/>
  <c r="AL321" i="12" s="1"/>
  <c r="AL315" i="12"/>
  <c r="AL314" i="12" s="1"/>
  <c r="AL313" i="12" s="1"/>
  <c r="AL309" i="12"/>
  <c r="AL308" i="12" s="1"/>
  <c r="AL307" i="12" s="1"/>
  <c r="AL304" i="12"/>
  <c r="AL302" i="12"/>
  <c r="AL297" i="12"/>
  <c r="AL295" i="12"/>
  <c r="AL291" i="12"/>
  <c r="AL290" i="12" s="1"/>
  <c r="AL289" i="12" s="1"/>
  <c r="AL285" i="12"/>
  <c r="AL284" i="12" s="1"/>
  <c r="AL283" i="12" s="1"/>
  <c r="AL281" i="12"/>
  <c r="AL279" i="12"/>
  <c r="AL275" i="12"/>
  <c r="AL274" i="12" s="1"/>
  <c r="AL273" i="12" s="1"/>
  <c r="AL271" i="12"/>
  <c r="AL270" i="12" s="1"/>
  <c r="AL269" i="12" s="1"/>
  <c r="AL260" i="12"/>
  <c r="AL258" i="12"/>
  <c r="AL254" i="12"/>
  <c r="AL253" i="12" s="1"/>
  <c r="AL252" i="12" s="1"/>
  <c r="AL250" i="12"/>
  <c r="AL249" i="12" s="1"/>
  <c r="AL248" i="12" s="1"/>
  <c r="AL240" i="12"/>
  <c r="AL238" i="12"/>
  <c r="AL232" i="12"/>
  <c r="AL231" i="12" s="1"/>
  <c r="AL230" i="12" s="1"/>
  <c r="AL228" i="12"/>
  <c r="AL227" i="12" s="1"/>
  <c r="AL226" i="12" s="1"/>
  <c r="AL224" i="12"/>
  <c r="AL223" i="12" s="1"/>
  <c r="AL221" i="12"/>
  <c r="AL220" i="12" s="1"/>
  <c r="AL217" i="12"/>
  <c r="AL215" i="12"/>
  <c r="AL211" i="12"/>
  <c r="AL209" i="12"/>
  <c r="AL202" i="12"/>
  <c r="AL201" i="12" s="1"/>
  <c r="AL200" i="12" s="1"/>
  <c r="AL198" i="12"/>
  <c r="AL197" i="12" s="1"/>
  <c r="AL196" i="12" s="1"/>
  <c r="AL194" i="12"/>
  <c r="AL193" i="12" s="1"/>
  <c r="AL192" i="12" s="1"/>
  <c r="AL189" i="12"/>
  <c r="AL188" i="12" s="1"/>
  <c r="AL187" i="12" s="1"/>
  <c r="AL185" i="12"/>
  <c r="AL184" i="12" s="1"/>
  <c r="AL183" i="12" s="1"/>
  <c r="AL180" i="12"/>
  <c r="AL179" i="12" s="1"/>
  <c r="AL177" i="12"/>
  <c r="AL176" i="12" s="1"/>
  <c r="AL173" i="12"/>
  <c r="AL172" i="12" s="1"/>
  <c r="AL171" i="12" s="1"/>
  <c r="AL167" i="12"/>
  <c r="AL166" i="12" s="1"/>
  <c r="AL165" i="12" s="1"/>
  <c r="AL163" i="12"/>
  <c r="AL162" i="12" s="1"/>
  <c r="AL161" i="12" s="1"/>
  <c r="AL158" i="12"/>
  <c r="AL157" i="12" s="1"/>
  <c r="AL155" i="12"/>
  <c r="AL154" i="12" s="1"/>
  <c r="AL151" i="12"/>
  <c r="AL150" i="12" s="1"/>
  <c r="AL148" i="12"/>
  <c r="AL147" i="12" s="1"/>
  <c r="AL145" i="12"/>
  <c r="AL144" i="12" s="1"/>
  <c r="AL140" i="12"/>
  <c r="AL139" i="12" s="1"/>
  <c r="AL138" i="12" s="1"/>
  <c r="AL136" i="12"/>
  <c r="AL135" i="12" s="1"/>
  <c r="AL134" i="12" s="1"/>
  <c r="AL131" i="12"/>
  <c r="AL130" i="12" s="1"/>
  <c r="AL129" i="12" s="1"/>
  <c r="AL127" i="12"/>
  <c r="AL126" i="12" s="1"/>
  <c r="AL124" i="12"/>
  <c r="AL123" i="12" s="1"/>
  <c r="AL120" i="12"/>
  <c r="AL119" i="12" s="1"/>
  <c r="AL117" i="12"/>
  <c r="AL116" i="12" s="1"/>
  <c r="AL114" i="12"/>
  <c r="AL113" i="12" s="1"/>
  <c r="AL107" i="12"/>
  <c r="AL105" i="12"/>
  <c r="AL100" i="12"/>
  <c r="AL99" i="12" s="1"/>
  <c r="AL98" i="12" s="1"/>
  <c r="AL97" i="12" s="1"/>
  <c r="AL95" i="12"/>
  <c r="AL94" i="12" s="1"/>
  <c r="AL93" i="12" s="1"/>
  <c r="AL92" i="12" s="1"/>
  <c r="AL88" i="12"/>
  <c r="AL87" i="12" s="1"/>
  <c r="AL86" i="12" s="1"/>
  <c r="AL84" i="12"/>
  <c r="AL81" i="12"/>
  <c r="AL78" i="12"/>
  <c r="AL74" i="12"/>
  <c r="AL73" i="12" s="1"/>
  <c r="AL70" i="12"/>
  <c r="AL68" i="12"/>
  <c r="AL65" i="12"/>
  <c r="AL64" i="12" s="1"/>
  <c r="AL59" i="12"/>
  <c r="AL58" i="12" s="1"/>
  <c r="AL56" i="12"/>
  <c r="AL55" i="12" s="1"/>
  <c r="AL51" i="12"/>
  <c r="AL50" i="12" s="1"/>
  <c r="AL49" i="12" s="1"/>
  <c r="AL47" i="12"/>
  <c r="AL46" i="12" s="1"/>
  <c r="AL45" i="12" s="1"/>
  <c r="AL43" i="12"/>
  <c r="AL42" i="12" s="1"/>
  <c r="AL41" i="12" s="1"/>
  <c r="AL38" i="12"/>
  <c r="AL37" i="12" s="1"/>
  <c r="AL36" i="12" s="1"/>
  <c r="AL34" i="12"/>
  <c r="AL33" i="12" s="1"/>
  <c r="AL32" i="12" s="1"/>
  <c r="AL30" i="12"/>
  <c r="AL29" i="12" s="1"/>
  <c r="AL28" i="12" s="1"/>
  <c r="AL26" i="12"/>
  <c r="AL25" i="12" s="1"/>
  <c r="AL23" i="12"/>
  <c r="AL22" i="12" s="1"/>
  <c r="AI916" i="12" l="1"/>
  <c r="AS916" i="12" s="1"/>
  <c r="AU916" i="12" s="1"/>
  <c r="AS917" i="12"/>
  <c r="AU917" i="12" s="1"/>
  <c r="AI1330" i="12"/>
  <c r="AS1330" i="12" s="1"/>
  <c r="AU1330" i="12" s="1"/>
  <c r="AS1331" i="12"/>
  <c r="AU1331" i="12" s="1"/>
  <c r="AG1330" i="12"/>
  <c r="AM1330" i="12" s="1"/>
  <c r="AO1330" i="12" s="1"/>
  <c r="AM1331" i="12"/>
  <c r="AO1331" i="12" s="1"/>
  <c r="AH1330" i="12"/>
  <c r="AP1330" i="12" s="1"/>
  <c r="AR1330" i="12" s="1"/>
  <c r="AP1331" i="12"/>
  <c r="AR1331" i="12" s="1"/>
  <c r="AG916" i="12"/>
  <c r="AM916" i="12" s="1"/>
  <c r="AO916" i="12" s="1"/>
  <c r="AM917" i="12"/>
  <c r="AO917" i="12" s="1"/>
  <c r="AH916" i="12"/>
  <c r="AP916" i="12" s="1"/>
  <c r="AR916" i="12" s="1"/>
  <c r="AP917" i="12"/>
  <c r="AR917" i="12" s="1"/>
  <c r="AL1602" i="12"/>
  <c r="AL1044" i="12"/>
  <c r="AL2576" i="12"/>
  <c r="AL2575" i="12" s="1"/>
  <c r="AL2559" i="12" s="1"/>
  <c r="AL1289" i="12"/>
  <c r="AL863" i="12"/>
  <c r="AL428" i="12"/>
  <c r="AL427" i="12" s="1"/>
  <c r="AL1570" i="12"/>
  <c r="AL452" i="12"/>
  <c r="AL451" i="12" s="1"/>
  <c r="AL480" i="12"/>
  <c r="AL479" i="12" s="1"/>
  <c r="AL664" i="12"/>
  <c r="AL663" i="12" s="1"/>
  <c r="AL702" i="12"/>
  <c r="AL701" i="12" s="1"/>
  <c r="AL569" i="12"/>
  <c r="AL568" i="12" s="1"/>
  <c r="AL567" i="12" s="1"/>
  <c r="AL566" i="12" s="1"/>
  <c r="AL489" i="12"/>
  <c r="AL485" i="12" s="1"/>
  <c r="AL1118" i="12"/>
  <c r="AL1114" i="12" s="1"/>
  <c r="AL104" i="12"/>
  <c r="AL103" i="12" s="1"/>
  <c r="AL102" i="12" s="1"/>
  <c r="AL91" i="12" s="1"/>
  <c r="AL1881" i="12"/>
  <c r="AL1877" i="12" s="1"/>
  <c r="AL1872" i="12" s="1"/>
  <c r="AL1871" i="12" s="1"/>
  <c r="AL237" i="12"/>
  <c r="AL236" i="12" s="1"/>
  <c r="AL726" i="12"/>
  <c r="AL725" i="12" s="1"/>
  <c r="AL755" i="12"/>
  <c r="AL2070" i="12"/>
  <c r="AL2059" i="12" s="1"/>
  <c r="AL1654" i="12"/>
  <c r="AL2146" i="12"/>
  <c r="AL2145" i="12" s="1"/>
  <c r="AL2144" i="12" s="1"/>
  <c r="AL294" i="12"/>
  <c r="AL293" i="12" s="1"/>
  <c r="AL1851" i="12"/>
  <c r="AL1850" i="12" s="1"/>
  <c r="AL1493" i="12"/>
  <c r="AL2408" i="12"/>
  <c r="AL2515" i="12"/>
  <c r="AL2501" i="12" s="1"/>
  <c r="AL301" i="12"/>
  <c r="AL300" i="12" s="1"/>
  <c r="AL846" i="12"/>
  <c r="AL845" i="12" s="1"/>
  <c r="AL844" i="12" s="1"/>
  <c r="AL2261" i="12"/>
  <c r="AL21" i="12"/>
  <c r="AL20" i="12" s="1"/>
  <c r="AL686" i="12"/>
  <c r="AL676" i="12" s="1"/>
  <c r="AL675" i="12" s="1"/>
  <c r="AL862" i="12"/>
  <c r="AL1269" i="12"/>
  <c r="AL2593" i="12"/>
  <c r="AL2592" i="12" s="1"/>
  <c r="AL2591" i="12" s="1"/>
  <c r="AL122" i="12"/>
  <c r="AL175" i="12"/>
  <c r="AL170" i="12" s="1"/>
  <c r="AL191" i="12"/>
  <c r="AL257" i="12"/>
  <c r="AL256" i="12" s="1"/>
  <c r="AL278" i="12"/>
  <c r="AL277" i="12" s="1"/>
  <c r="AL262" i="12" s="1"/>
  <c r="AL518" i="12"/>
  <c r="AL434" i="12"/>
  <c r="AL433" i="12" s="1"/>
  <c r="AL426" i="12" s="1"/>
  <c r="AL446" i="12"/>
  <c r="AL445" i="12" s="1"/>
  <c r="AL658" i="12"/>
  <c r="AL657" i="12" s="1"/>
  <c r="AL924" i="12"/>
  <c r="AL899" i="12" s="1"/>
  <c r="AL1822" i="12"/>
  <c r="AL2382" i="12"/>
  <c r="AL160" i="12"/>
  <c r="AL585" i="12"/>
  <c r="AL584" i="12" s="1"/>
  <c r="AL1644" i="12"/>
  <c r="AL1643" i="12" s="1"/>
  <c r="AL1812" i="12"/>
  <c r="AL463" i="12"/>
  <c r="AL462" i="12" s="1"/>
  <c r="AL461" i="12" s="1"/>
  <c r="AL746" i="12"/>
  <c r="AL742" i="12" s="1"/>
  <c r="AL818" i="12"/>
  <c r="AL817" i="12" s="1"/>
  <c r="AL829" i="12"/>
  <c r="AL828" i="12" s="1"/>
  <c r="AL1164" i="12"/>
  <c r="AL1174" i="12"/>
  <c r="AL1414" i="12"/>
  <c r="AL1520" i="12"/>
  <c r="AL2186" i="12"/>
  <c r="AL67" i="12"/>
  <c r="AL63" i="12" s="1"/>
  <c r="AL625" i="12"/>
  <c r="AL624" i="12" s="1"/>
  <c r="AL634" i="12"/>
  <c r="AL1007" i="12"/>
  <c r="AL1006" i="12" s="1"/>
  <c r="AL957" i="12" s="1"/>
  <c r="AL1126" i="12"/>
  <c r="AL1125" i="12" s="1"/>
  <c r="AL1830" i="12"/>
  <c r="AL2323" i="12"/>
  <c r="AL2322" i="12" s="1"/>
  <c r="AL2434" i="12"/>
  <c r="AL2429" i="12" s="1"/>
  <c r="AL77" i="12"/>
  <c r="AL72" i="12" s="1"/>
  <c r="AL143" i="12"/>
  <c r="AL325" i="12"/>
  <c r="AL312" i="12" s="1"/>
  <c r="AL551" i="12"/>
  <c r="AL550" i="12" s="1"/>
  <c r="AL763" i="12"/>
  <c r="AL762" i="12" s="1"/>
  <c r="AL808" i="12"/>
  <c r="AL801" i="12" s="1"/>
  <c r="AL883" i="12"/>
  <c r="AL882" i="12" s="1"/>
  <c r="AL1181" i="12"/>
  <c r="AL1256" i="12"/>
  <c r="AL393" i="12"/>
  <c r="AL54" i="12"/>
  <c r="AL53" i="12" s="1"/>
  <c r="AL214" i="12"/>
  <c r="AL213" i="12" s="1"/>
  <c r="AL362" i="12"/>
  <c r="AL642" i="12"/>
  <c r="AL641" i="12" s="1"/>
  <c r="AL1219" i="12"/>
  <c r="AL1587" i="12"/>
  <c r="AL2052" i="12"/>
  <c r="AL2047" i="12" s="1"/>
  <c r="AL2041" i="12" s="1"/>
  <c r="AL2297" i="12"/>
  <c r="AL133" i="12"/>
  <c r="AL153" i="12"/>
  <c r="AL208" i="12"/>
  <c r="AL207" i="12" s="1"/>
  <c r="AL219" i="12"/>
  <c r="AL545" i="12"/>
  <c r="AL544" i="12" s="1"/>
  <c r="AL598" i="12"/>
  <c r="AL597" i="12" s="1"/>
  <c r="AL736" i="12"/>
  <c r="AL735" i="12" s="1"/>
  <c r="AL791" i="12"/>
  <c r="AL947" i="12"/>
  <c r="AL1470" i="12"/>
  <c r="AL1557" i="12"/>
  <c r="AL1667" i="12"/>
  <c r="AL1976" i="12"/>
  <c r="AL2352" i="12"/>
  <c r="AL1769" i="12"/>
  <c r="AL2023" i="12"/>
  <c r="AL2022" i="12" s="1"/>
  <c r="AL2021" i="12" s="1"/>
  <c r="AL2194" i="12"/>
  <c r="AL2193" i="12" s="1"/>
  <c r="AL2254" i="12"/>
  <c r="AL2304" i="12"/>
  <c r="AL2452" i="12"/>
  <c r="AL2447" i="12" s="1"/>
  <c r="AL2441" i="12" s="1"/>
  <c r="AL1484" i="12"/>
  <c r="AL1483" i="12" s="1"/>
  <c r="AL1748" i="12"/>
  <c r="AL1747" i="12" s="1"/>
  <c r="AL1741" i="12" s="1"/>
  <c r="AL1997" i="12"/>
  <c r="AL1996" i="12" s="1"/>
  <c r="AL2173" i="12"/>
  <c r="AL1210" i="12"/>
  <c r="AL1205" i="12" s="1"/>
  <c r="AL1194" i="12" s="1"/>
  <c r="AL1249" i="12"/>
  <c r="AL1236" i="12" s="1"/>
  <c r="AL1458" i="12"/>
  <c r="AL1449" i="12" s="1"/>
  <c r="AL1448" i="12" s="1"/>
  <c r="AL1447" i="12" s="1"/>
  <c r="AL1803" i="12"/>
  <c r="AL1893" i="12"/>
  <c r="AL1892" i="12" s="1"/>
  <c r="AL1891" i="12" s="1"/>
  <c r="AL2491" i="12"/>
  <c r="AL2486" i="12" s="1"/>
  <c r="AL2549" i="12"/>
  <c r="AL2544" i="12" s="1"/>
  <c r="AL40" i="12"/>
  <c r="AL182" i="12"/>
  <c r="AL382" i="12"/>
  <c r="AL381" i="12" s="1"/>
  <c r="AL112" i="12"/>
  <c r="AL525" i="12"/>
  <c r="AL770" i="12"/>
  <c r="AL834" i="12"/>
  <c r="AL854" i="12"/>
  <c r="AL853" i="12" s="1"/>
  <c r="AL607" i="12"/>
  <c r="AL606" i="12" s="1"/>
  <c r="AL1155" i="12"/>
  <c r="AL1154" i="12" s="1"/>
  <c r="AL1148" i="12" s="1"/>
  <c r="AL1692" i="12"/>
  <c r="AL1712" i="12"/>
  <c r="AL1711" i="12" s="1"/>
  <c r="AL1786" i="12"/>
  <c r="AL1508" i="12"/>
  <c r="AL1701" i="12"/>
  <c r="AL2082" i="12"/>
  <c r="AL2081" i="12" s="1"/>
  <c r="AL1680" i="12"/>
  <c r="AL1837" i="12"/>
  <c r="AL1913" i="12"/>
  <c r="AL1967" i="12"/>
  <c r="AL1985" i="12"/>
  <c r="AL2121" i="12"/>
  <c r="AL2116" i="12" s="1"/>
  <c r="AL2134" i="12"/>
  <c r="AL2133" i="12" s="1"/>
  <c r="AL2162" i="12"/>
  <c r="AL2161" i="12" s="1"/>
  <c r="AL2215" i="12"/>
  <c r="AL2109" i="12"/>
  <c r="AL2104" i="12" s="1"/>
  <c r="AL2205" i="12"/>
  <c r="AL2226" i="12"/>
  <c r="AL2236" i="12"/>
  <c r="AL2367" i="12"/>
  <c r="AL2420" i="12"/>
  <c r="AL2473" i="12"/>
  <c r="AL2468" i="12" s="1"/>
  <c r="AL2462" i="12" s="1"/>
  <c r="AH2417" i="12"/>
  <c r="AI2417" i="12"/>
  <c r="AJ2417" i="12"/>
  <c r="AJ2416" i="12" s="1"/>
  <c r="AJ2415" i="12" s="1"/>
  <c r="AK2417" i="12"/>
  <c r="AK2416" i="12" s="1"/>
  <c r="AK2415" i="12" s="1"/>
  <c r="AV2417" i="12"/>
  <c r="AV2416" i="12" s="1"/>
  <c r="AV2415" i="12" s="1"/>
  <c r="AG2417" i="12"/>
  <c r="AI2416" i="12" l="1"/>
  <c r="AS2417" i="12"/>
  <c r="AU2417" i="12" s="1"/>
  <c r="AH2416" i="12"/>
  <c r="AP2417" i="12"/>
  <c r="AR2417" i="12" s="1"/>
  <c r="AG2416" i="12"/>
  <c r="AM2417" i="12"/>
  <c r="AO2417" i="12" s="1"/>
  <c r="AL474" i="12"/>
  <c r="AL468" i="12" s="1"/>
  <c r="AL235" i="12"/>
  <c r="AL234" i="12" s="1"/>
  <c r="AL353" i="12"/>
  <c r="AL352" i="12" s="1"/>
  <c r="AL351" i="12" s="1"/>
  <c r="AL311" i="12"/>
  <c r="AL700" i="12"/>
  <c r="AL656" i="12"/>
  <c r="AL655" i="12" s="1"/>
  <c r="AL1288" i="12"/>
  <c r="AL1569" i="12"/>
  <c r="AL2172" i="12"/>
  <c r="AL444" i="12"/>
  <c r="AL392" i="12" s="1"/>
  <c r="AL1163" i="12"/>
  <c r="AL1162" i="12" s="1"/>
  <c r="AL1147" i="12" s="1"/>
  <c r="AL1811" i="12"/>
  <c r="AL1810" i="12" s="1"/>
  <c r="AL1218" i="12"/>
  <c r="AL288" i="12"/>
  <c r="AL287" i="12" s="1"/>
  <c r="AL583" i="12"/>
  <c r="AL1870" i="12"/>
  <c r="AL19" i="12"/>
  <c r="AL2143" i="12"/>
  <c r="AL1829" i="12"/>
  <c r="AL1464" i="12"/>
  <c r="AL1492" i="12"/>
  <c r="AL1109" i="12"/>
  <c r="AL1103" i="12" s="1"/>
  <c r="AL513" i="12"/>
  <c r="AL512" i="12" s="1"/>
  <c r="AL898" i="12"/>
  <c r="AL142" i="12"/>
  <c r="AL823" i="12"/>
  <c r="AL111" i="12"/>
  <c r="AL2272" i="12"/>
  <c r="AL861" i="12"/>
  <c r="AL2480" i="12"/>
  <c r="AL1768" i="12"/>
  <c r="AL62" i="12"/>
  <c r="AL61" i="12" s="1"/>
  <c r="AL1691" i="12"/>
  <c r="AL1679" i="12" s="1"/>
  <c r="AL800" i="12"/>
  <c r="AL799" i="12" s="1"/>
  <c r="AL623" i="12"/>
  <c r="AL605" i="12" s="1"/>
  <c r="AL2419" i="12"/>
  <c r="AL2204" i="12"/>
  <c r="AL206" i="12"/>
  <c r="AL205" i="12" s="1"/>
  <c r="AL1601" i="12"/>
  <c r="AL1600" i="12" s="1"/>
  <c r="AL769" i="12"/>
  <c r="AL768" i="12" s="1"/>
  <c r="AL956" i="12"/>
  <c r="AL2235" i="12"/>
  <c r="AL1710" i="12"/>
  <c r="AL741" i="12"/>
  <c r="AL1912" i="12"/>
  <c r="AL1911" i="12" s="1"/>
  <c r="AL2080" i="12"/>
  <c r="AL2079" i="12" s="1"/>
  <c r="AL169" i="12"/>
  <c r="AL391" i="12" l="1"/>
  <c r="AH2415" i="12"/>
  <c r="AP2415" i="12" s="1"/>
  <c r="AR2415" i="12" s="1"/>
  <c r="AP2416" i="12"/>
  <c r="AR2416" i="12" s="1"/>
  <c r="AG2415" i="12"/>
  <c r="AM2415" i="12" s="1"/>
  <c r="AO2415" i="12" s="1"/>
  <c r="AM2416" i="12"/>
  <c r="AO2416" i="12" s="1"/>
  <c r="AI2415" i="12"/>
  <c r="AS2415" i="12" s="1"/>
  <c r="AU2415" i="12" s="1"/>
  <c r="AS2416" i="12"/>
  <c r="AU2416" i="12" s="1"/>
  <c r="AL1491" i="12"/>
  <c r="AL204" i="12"/>
  <c r="AL1217" i="12"/>
  <c r="AL699" i="12"/>
  <c r="AL654" i="12" s="1"/>
  <c r="AL1767" i="12"/>
  <c r="AL110" i="12"/>
  <c r="AL90" i="12" s="1"/>
  <c r="AL18" i="12"/>
  <c r="AL511" i="12"/>
  <c r="AL897" i="12"/>
  <c r="AL2171" i="12"/>
  <c r="AJ1556" i="12"/>
  <c r="AJ1227" i="12"/>
  <c r="AJ1496" i="12"/>
  <c r="AH2577" i="12"/>
  <c r="AI2577" i="12"/>
  <c r="AS2577" i="12" s="1"/>
  <c r="AU2577" i="12" s="1"/>
  <c r="AJ2577" i="12"/>
  <c r="AK2577" i="12"/>
  <c r="AV2577" i="12"/>
  <c r="AG2577" i="12"/>
  <c r="AJ473" i="12"/>
  <c r="AM2577" i="12" l="1"/>
  <c r="AO2577" i="12" s="1"/>
  <c r="AP2577" i="12"/>
  <c r="AR2577" i="12" s="1"/>
  <c r="AJ2576" i="12"/>
  <c r="AG2576" i="12"/>
  <c r="AG2575" i="12" s="1"/>
  <c r="AH2576" i="12"/>
  <c r="AI2576" i="12"/>
  <c r="AV2576" i="12"/>
  <c r="AV2575" i="12" s="1"/>
  <c r="AK2576" i="12"/>
  <c r="AK2575" i="12" s="1"/>
  <c r="AL2604" i="12"/>
  <c r="AK2601" i="12"/>
  <c r="AK2600" i="12" s="1"/>
  <c r="AK2598" i="12"/>
  <c r="AK2597" i="12" s="1"/>
  <c r="AK2595" i="12"/>
  <c r="AK2594" i="12" s="1"/>
  <c r="AK2573" i="12"/>
  <c r="AK2572" i="12" s="1"/>
  <c r="AK2571" i="12" s="1"/>
  <c r="AK2570" i="12" s="1"/>
  <c r="AK2568" i="12"/>
  <c r="AK2567" i="12" s="1"/>
  <c r="AK2566" i="12" s="1"/>
  <c r="AK2565" i="12" s="1"/>
  <c r="AK2563" i="12"/>
  <c r="AK2562" i="12" s="1"/>
  <c r="AK2561" i="12" s="1"/>
  <c r="AK2560" i="12" s="1"/>
  <c r="AK2557" i="12"/>
  <c r="AK2556" i="12" s="1"/>
  <c r="AK2554" i="12"/>
  <c r="AK2553" i="12" s="1"/>
  <c r="AK2551" i="12"/>
  <c r="AK2550" i="12" s="1"/>
  <c r="AK2547" i="12"/>
  <c r="AK2546" i="12" s="1"/>
  <c r="AK2545" i="12" s="1"/>
  <c r="AK2540" i="12"/>
  <c r="AK2539" i="12" s="1"/>
  <c r="AK2528" i="12"/>
  <c r="AK2527" i="12" s="1"/>
  <c r="AK2517" i="12"/>
  <c r="AK2516" i="12" s="1"/>
  <c r="AK2504" i="12"/>
  <c r="AK2503" i="12" s="1"/>
  <c r="AK2502" i="12" s="1"/>
  <c r="AK2499" i="12"/>
  <c r="AK2498" i="12" s="1"/>
  <c r="AK2496" i="12"/>
  <c r="AK2495" i="12" s="1"/>
  <c r="AK2493" i="12"/>
  <c r="AK2492" i="12" s="1"/>
  <c r="AK2489" i="12"/>
  <c r="AK2488" i="12" s="1"/>
  <c r="AK2487" i="12" s="1"/>
  <c r="AK2484" i="12"/>
  <c r="AK2483" i="12" s="1"/>
  <c r="AK2482" i="12" s="1"/>
  <c r="AK2481" i="12" s="1"/>
  <c r="AK2478" i="12"/>
  <c r="AK2477" i="12" s="1"/>
  <c r="AK2475" i="12"/>
  <c r="AK2474" i="12" s="1"/>
  <c r="AK2471" i="12"/>
  <c r="AK2470" i="12" s="1"/>
  <c r="AK2469" i="12" s="1"/>
  <c r="AK2466" i="12"/>
  <c r="AK2465" i="12" s="1"/>
  <c r="AK2464" i="12" s="1"/>
  <c r="AK2463" i="12" s="1"/>
  <c r="AK2460" i="12"/>
  <c r="AK2459" i="12" s="1"/>
  <c r="AK2457" i="12"/>
  <c r="AK2456" i="12" s="1"/>
  <c r="AK2454" i="12"/>
  <c r="AK2453" i="12" s="1"/>
  <c r="AK2450" i="12"/>
  <c r="AK2449" i="12" s="1"/>
  <c r="AK2448" i="12" s="1"/>
  <c r="AK2445" i="12"/>
  <c r="AK2444" i="12" s="1"/>
  <c r="AK2443" i="12" s="1"/>
  <c r="AK2442" i="12" s="1"/>
  <c r="AK2439" i="12"/>
  <c r="AK2438" i="12" s="1"/>
  <c r="AK2436" i="12"/>
  <c r="AK2435" i="12" s="1"/>
  <c r="AK2432" i="12"/>
  <c r="AK2431" i="12" s="1"/>
  <c r="AK2430" i="12" s="1"/>
  <c r="AK2427" i="12"/>
  <c r="AK2426" i="12" s="1"/>
  <c r="AK2425" i="12" s="1"/>
  <c r="AK2423" i="12"/>
  <c r="AK2422" i="12" s="1"/>
  <c r="AK2421" i="12" s="1"/>
  <c r="AK2413" i="12"/>
  <c r="AK2412" i="12" s="1"/>
  <c r="AK2410" i="12"/>
  <c r="AK2409" i="12" s="1"/>
  <c r="AK2406" i="12"/>
  <c r="AK2405" i="12" s="1"/>
  <c r="AK2404" i="12" s="1"/>
  <c r="AK2402" i="12"/>
  <c r="AK2401" i="12" s="1"/>
  <c r="AK2400" i="12" s="1"/>
  <c r="AK2398" i="12"/>
  <c r="AK2397" i="12" s="1"/>
  <c r="AK2396" i="12" s="1"/>
  <c r="AK2394" i="12"/>
  <c r="AK2393" i="12" s="1"/>
  <c r="AK2392" i="12" s="1"/>
  <c r="AK2390" i="12"/>
  <c r="AK2389" i="12" s="1"/>
  <c r="AK2387" i="12"/>
  <c r="AK2386" i="12" s="1"/>
  <c r="AK2384" i="12"/>
  <c r="AK2383" i="12" s="1"/>
  <c r="AK2380" i="12"/>
  <c r="AK2379" i="12" s="1"/>
  <c r="AK2378" i="12" s="1"/>
  <c r="AK2376" i="12"/>
  <c r="AK2375" i="12" s="1"/>
  <c r="AK2374" i="12" s="1"/>
  <c r="AK2372" i="12"/>
  <c r="AK2371" i="12" s="1"/>
  <c r="AK2369" i="12"/>
  <c r="AK2368" i="12" s="1"/>
  <c r="AK2365" i="12"/>
  <c r="AK2364" i="12" s="1"/>
  <c r="AK2363" i="12" s="1"/>
  <c r="AK2361" i="12"/>
  <c r="AK2360" i="12" s="1"/>
  <c r="AK2359" i="12" s="1"/>
  <c r="AK2357" i="12"/>
  <c r="AK2356" i="12" s="1"/>
  <c r="AK2354" i="12"/>
  <c r="AK2353" i="12" s="1"/>
  <c r="AK2350" i="12"/>
  <c r="AK2349" i="12" s="1"/>
  <c r="AK2348" i="12" s="1"/>
  <c r="AK2346" i="12"/>
  <c r="AK2345" i="12" s="1"/>
  <c r="AK2344" i="12" s="1"/>
  <c r="AK2342" i="12"/>
  <c r="AK2341" i="12" s="1"/>
  <c r="AK2340" i="12" s="1"/>
  <c r="AK2338" i="12"/>
  <c r="AK2337" i="12" s="1"/>
  <c r="AK2336" i="12" s="1"/>
  <c r="AK2334" i="12"/>
  <c r="AK2333" i="12" s="1"/>
  <c r="AK2332" i="12" s="1"/>
  <c r="AK2330" i="12"/>
  <c r="AK2329" i="12" s="1"/>
  <c r="AK2328" i="12" s="1"/>
  <c r="AK2326" i="12"/>
  <c r="AK2324" i="12"/>
  <c r="AK2320" i="12"/>
  <c r="AK2319" i="12" s="1"/>
  <c r="AK2318" i="12" s="1"/>
  <c r="AK2316" i="12"/>
  <c r="AK2315" i="12" s="1"/>
  <c r="AK2314" i="12" s="1"/>
  <c r="AK2312" i="12"/>
  <c r="AK2311" i="12" s="1"/>
  <c r="AK2309" i="12"/>
  <c r="AK2308" i="12" s="1"/>
  <c r="AK2306" i="12"/>
  <c r="AK2305" i="12" s="1"/>
  <c r="AK2302" i="12"/>
  <c r="AK2301" i="12" s="1"/>
  <c r="AK2299" i="12"/>
  <c r="AK2298" i="12" s="1"/>
  <c r="AK2295" i="12"/>
  <c r="AK2294" i="12" s="1"/>
  <c r="AK2293" i="12" s="1"/>
  <c r="AK2291" i="12"/>
  <c r="AK2290" i="12" s="1"/>
  <c r="AK2289" i="12" s="1"/>
  <c r="AK2287" i="12"/>
  <c r="AK2286" i="12" s="1"/>
  <c r="AK2285" i="12" s="1"/>
  <c r="AK2283" i="12"/>
  <c r="AK2282" i="12" s="1"/>
  <c r="AK2281" i="12" s="1"/>
  <c r="AK2279" i="12"/>
  <c r="AK2278" i="12" s="1"/>
  <c r="AK2277" i="12" s="1"/>
  <c r="AK2275" i="12"/>
  <c r="AK2274" i="12" s="1"/>
  <c r="AK2273" i="12" s="1"/>
  <c r="AK2269" i="12"/>
  <c r="AK2268" i="12" s="1"/>
  <c r="AK2263" i="12"/>
  <c r="AK2262" i="12" s="1"/>
  <c r="AK2259" i="12"/>
  <c r="AK2258" i="12" s="1"/>
  <c r="AK2256" i="12"/>
  <c r="AK2255" i="12" s="1"/>
  <c r="AK2252" i="12"/>
  <c r="AK2251" i="12" s="1"/>
  <c r="AK2250" i="12" s="1"/>
  <c r="AK2248" i="12"/>
  <c r="AK2247" i="12" s="1"/>
  <c r="AK2246" i="12" s="1"/>
  <c r="AK2244" i="12"/>
  <c r="AK2243" i="12" s="1"/>
  <c r="AK2241" i="12"/>
  <c r="AK2240" i="12" s="1"/>
  <c r="AK2238" i="12"/>
  <c r="AK2237" i="12" s="1"/>
  <c r="AK2233" i="12"/>
  <c r="AK2232" i="12" s="1"/>
  <c r="AK2231" i="12" s="1"/>
  <c r="AK2229" i="12"/>
  <c r="AK2228" i="12" s="1"/>
  <c r="AK2227" i="12" s="1"/>
  <c r="AK2224" i="12"/>
  <c r="AK2223" i="12" s="1"/>
  <c r="AK2222" i="12" s="1"/>
  <c r="AK2220" i="12"/>
  <c r="AK2219" i="12" s="1"/>
  <c r="AK2217" i="12"/>
  <c r="AK2216" i="12" s="1"/>
  <c r="AK2213" i="12"/>
  <c r="AK2212" i="12" s="1"/>
  <c r="AK2210" i="12"/>
  <c r="AK2209" i="12" s="1"/>
  <c r="AK2207" i="12"/>
  <c r="AK2206" i="12" s="1"/>
  <c r="AK2202" i="12"/>
  <c r="AK2201" i="12" s="1"/>
  <c r="AK2199" i="12"/>
  <c r="AK2198" i="12" s="1"/>
  <c r="AK2196" i="12"/>
  <c r="AK2195" i="12" s="1"/>
  <c r="AK2191" i="12"/>
  <c r="AK2190" i="12" s="1"/>
  <c r="AK2188" i="12"/>
  <c r="AK2187" i="12" s="1"/>
  <c r="AK2181" i="12"/>
  <c r="AK2180" i="12" s="1"/>
  <c r="AK2175" i="12"/>
  <c r="AK2174" i="12" s="1"/>
  <c r="AK2169" i="12"/>
  <c r="AK2168" i="12" s="1"/>
  <c r="AK2167" i="12" s="1"/>
  <c r="AK2165" i="12"/>
  <c r="AK2164" i="12" s="1"/>
  <c r="AK2163" i="12" s="1"/>
  <c r="AK2159" i="12"/>
  <c r="AK2158" i="12" s="1"/>
  <c r="AK2157" i="12" s="1"/>
  <c r="AK2155" i="12"/>
  <c r="AK2154" i="12" s="1"/>
  <c r="AK2153" i="12" s="1"/>
  <c r="AK2151" i="12"/>
  <c r="AK2150" i="12" s="1"/>
  <c r="AK2148" i="12"/>
  <c r="AK2147" i="12" s="1"/>
  <c r="AK2141" i="12"/>
  <c r="AK2140" i="12" s="1"/>
  <c r="AK2139" i="12" s="1"/>
  <c r="AK2137" i="12"/>
  <c r="AK2136" i="12" s="1"/>
  <c r="AK2135" i="12" s="1"/>
  <c r="AK2131" i="12"/>
  <c r="AK2130" i="12" s="1"/>
  <c r="AK2129" i="12" s="1"/>
  <c r="AK2128" i="12" s="1"/>
  <c r="AK2126" i="12"/>
  <c r="AK2125" i="12" s="1"/>
  <c r="AK2123" i="12"/>
  <c r="AK2122" i="12" s="1"/>
  <c r="AK2119" i="12"/>
  <c r="AK2118" i="12" s="1"/>
  <c r="AK2117" i="12" s="1"/>
  <c r="AK2114" i="12"/>
  <c r="AK2113" i="12" s="1"/>
  <c r="AK2111" i="12"/>
  <c r="AK2110" i="12" s="1"/>
  <c r="AK2107" i="12"/>
  <c r="AK2106" i="12" s="1"/>
  <c r="AK2105" i="12" s="1"/>
  <c r="AK2102" i="12"/>
  <c r="AK2101" i="12" s="1"/>
  <c r="AK2100" i="12" s="1"/>
  <c r="AK2099" i="12" s="1"/>
  <c r="AK2097" i="12"/>
  <c r="AK2096" i="12" s="1"/>
  <c r="AK2095" i="12" s="1"/>
  <c r="AK2093" i="12"/>
  <c r="AK2092" i="12" s="1"/>
  <c r="AK2090" i="12"/>
  <c r="AK2089" i="12" s="1"/>
  <c r="AK2087" i="12"/>
  <c r="AK2086" i="12" s="1"/>
  <c r="AK2084" i="12"/>
  <c r="AK2083" i="12" s="1"/>
  <c r="AK2077" i="12"/>
  <c r="AK2076" i="12" s="1"/>
  <c r="AK2075" i="12" s="1"/>
  <c r="AK2073" i="12"/>
  <c r="AK2072" i="12" s="1"/>
  <c r="AK2071" i="12" s="1"/>
  <c r="AK2068" i="12"/>
  <c r="AK2067" i="12" s="1"/>
  <c r="AK2066" i="12" s="1"/>
  <c r="AK2065" i="12" s="1"/>
  <c r="AK2063" i="12"/>
  <c r="AK2062" i="12" s="1"/>
  <c r="AK2061" i="12" s="1"/>
  <c r="AK2060" i="12" s="1"/>
  <c r="AK2057" i="12"/>
  <c r="AK2056" i="12" s="1"/>
  <c r="AK2054" i="12"/>
  <c r="AK2053" i="12" s="1"/>
  <c r="AK2050" i="12"/>
  <c r="AK2049" i="12" s="1"/>
  <c r="AK2048" i="12" s="1"/>
  <c r="AK2045" i="12"/>
  <c r="AK2044" i="12" s="1"/>
  <c r="AK2043" i="12" s="1"/>
  <c r="AK2042" i="12" s="1"/>
  <c r="AK2039" i="12"/>
  <c r="AK2038" i="12" s="1"/>
  <c r="AK2037" i="12" s="1"/>
  <c r="AK2035" i="12"/>
  <c r="AK2034" i="12" s="1"/>
  <c r="AK2033" i="12" s="1"/>
  <c r="AK2031" i="12"/>
  <c r="AK2030" i="12" s="1"/>
  <c r="AK2028" i="12"/>
  <c r="AK2027" i="12" s="1"/>
  <c r="AK2025" i="12"/>
  <c r="AK2024" i="12" s="1"/>
  <c r="AK2019" i="12"/>
  <c r="AK2018" i="12" s="1"/>
  <c r="AK2017" i="12" s="1"/>
  <c r="AK2016" i="12" s="1"/>
  <c r="AK2014" i="12"/>
  <c r="AK2013" i="12" s="1"/>
  <c r="AK2012" i="12" s="1"/>
  <c r="AK2011" i="12" s="1"/>
  <c r="AK2009" i="12"/>
  <c r="AK2008" i="12" s="1"/>
  <c r="AK2007" i="12" s="1"/>
  <c r="AK2006" i="12" s="1"/>
  <c r="AK2004" i="12"/>
  <c r="AK2003" i="12" s="1"/>
  <c r="AK2002" i="12" s="1"/>
  <c r="AK2000" i="12"/>
  <c r="AK1999" i="12" s="1"/>
  <c r="AK1998" i="12" s="1"/>
  <c r="AK1994" i="12"/>
  <c r="AK1993" i="12" s="1"/>
  <c r="AK1992" i="12" s="1"/>
  <c r="AK1991" i="12" s="1"/>
  <c r="AK1989" i="12"/>
  <c r="AK1988" i="12" s="1"/>
  <c r="AK1987" i="12" s="1"/>
  <c r="AK1986" i="12" s="1"/>
  <c r="AK1983" i="12"/>
  <c r="AK1982" i="12" s="1"/>
  <c r="AK1981" i="12" s="1"/>
  <c r="AK1979" i="12"/>
  <c r="AK1978" i="12" s="1"/>
  <c r="AK1977" i="12" s="1"/>
  <c r="AK1974" i="12"/>
  <c r="AK1973" i="12" s="1"/>
  <c r="AK1972" i="12" s="1"/>
  <c r="AK1970" i="12"/>
  <c r="AK1969" i="12" s="1"/>
  <c r="AK1968" i="12" s="1"/>
  <c r="AK1965" i="12"/>
  <c r="AK1964" i="12" s="1"/>
  <c r="AK1963" i="12" s="1"/>
  <c r="AK1962" i="12" s="1"/>
  <c r="AK1960" i="12"/>
  <c r="AK1959" i="12" s="1"/>
  <c r="AK1958" i="12" s="1"/>
  <c r="AK1956" i="12"/>
  <c r="AK1955" i="12" s="1"/>
  <c r="AK1954" i="12" s="1"/>
  <c r="AK1952" i="12"/>
  <c r="AK1951" i="12" s="1"/>
  <c r="AK1950" i="12" s="1"/>
  <c r="AK1948" i="12"/>
  <c r="AK1947" i="12" s="1"/>
  <c r="AK1946" i="12" s="1"/>
  <c r="AK1944" i="12"/>
  <c r="AK1943" i="12" s="1"/>
  <c r="AK1942" i="12" s="1"/>
  <c r="AK1940" i="12"/>
  <c r="AK1939" i="12" s="1"/>
  <c r="AK1938" i="12" s="1"/>
  <c r="AK1936" i="12"/>
  <c r="AK1935" i="12" s="1"/>
  <c r="AK1934" i="12" s="1"/>
  <c r="AK1932" i="12"/>
  <c r="AK1931" i="12" s="1"/>
  <c r="AK1930" i="12" s="1"/>
  <c r="AK1928" i="12"/>
  <c r="AK1927" i="12" s="1"/>
  <c r="AK1926" i="12" s="1"/>
  <c r="AK1924" i="12"/>
  <c r="AK1923" i="12" s="1"/>
  <c r="AK1922" i="12" s="1"/>
  <c r="AK1920" i="12"/>
  <c r="AK1919" i="12" s="1"/>
  <c r="AK1918" i="12" s="1"/>
  <c r="AK1916" i="12"/>
  <c r="AK1915" i="12" s="1"/>
  <c r="AK1914" i="12" s="1"/>
  <c r="AK1909" i="12"/>
  <c r="AK1908" i="12" s="1"/>
  <c r="AK1907" i="12" s="1"/>
  <c r="AK1905" i="12"/>
  <c r="AK1904" i="12" s="1"/>
  <c r="AK1903" i="12" s="1"/>
  <c r="AK1901" i="12"/>
  <c r="AK1900" i="12" s="1"/>
  <c r="AK1898" i="12"/>
  <c r="AK1897" i="12" s="1"/>
  <c r="AK1895" i="12"/>
  <c r="AK1894" i="12" s="1"/>
  <c r="AK1889" i="12"/>
  <c r="AK1888" i="12" s="1"/>
  <c r="AK1887" i="12" s="1"/>
  <c r="AK1886" i="12" s="1"/>
  <c r="AK1884" i="12"/>
  <c r="AK1882" i="12"/>
  <c r="AK1879" i="12"/>
  <c r="AK1878" i="12" s="1"/>
  <c r="AK1875" i="12"/>
  <c r="AK1874" i="12" s="1"/>
  <c r="AK1873" i="12" s="1"/>
  <c r="AK1868" i="12"/>
  <c r="AK1867" i="12" s="1"/>
  <c r="AK1866" i="12" s="1"/>
  <c r="AK1864" i="12"/>
  <c r="AK1863" i="12" s="1"/>
  <c r="AK1862" i="12" s="1"/>
  <c r="AK1860" i="12"/>
  <c r="AK1859" i="12" s="1"/>
  <c r="AK1858" i="12" s="1"/>
  <c r="AK1856" i="12"/>
  <c r="AK1855" i="12" s="1"/>
  <c r="AK1853" i="12"/>
  <c r="AK1852" i="12" s="1"/>
  <c r="AK1848" i="12"/>
  <c r="AK1847" i="12" s="1"/>
  <c r="AK1846" i="12" s="1"/>
  <c r="AK1844" i="12"/>
  <c r="AK1843" i="12" s="1"/>
  <c r="AK1842" i="12" s="1"/>
  <c r="AK1840" i="12"/>
  <c r="AK1839" i="12" s="1"/>
  <c r="AK1838" i="12" s="1"/>
  <c r="AK1835" i="12"/>
  <c r="AK1834" i="12" s="1"/>
  <c r="AK1832" i="12"/>
  <c r="AK1831" i="12" s="1"/>
  <c r="AK1827" i="12"/>
  <c r="AK1826" i="12" s="1"/>
  <c r="AK1824" i="12"/>
  <c r="AK1823" i="12" s="1"/>
  <c r="AK1820" i="12"/>
  <c r="AK1819" i="12" s="1"/>
  <c r="AK1817" i="12"/>
  <c r="AK1816" i="12" s="1"/>
  <c r="AK1814" i="12"/>
  <c r="AK1813" i="12" s="1"/>
  <c r="AK1808" i="12"/>
  <c r="AK1807" i="12" s="1"/>
  <c r="AK1805" i="12"/>
  <c r="AK1804" i="12" s="1"/>
  <c r="AK1801" i="12"/>
  <c r="AK1800" i="12" s="1"/>
  <c r="AK1799" i="12" s="1"/>
  <c r="AK1797" i="12"/>
  <c r="AK1796" i="12" s="1"/>
  <c r="AK1795" i="12" s="1"/>
  <c r="AK1793" i="12"/>
  <c r="AK1792" i="12" s="1"/>
  <c r="AK1791" i="12" s="1"/>
  <c r="AK1789" i="12"/>
  <c r="AK1788" i="12" s="1"/>
  <c r="AK1787" i="12" s="1"/>
  <c r="AK1784" i="12"/>
  <c r="AK1783" i="12" s="1"/>
  <c r="AK1782" i="12" s="1"/>
  <c r="AK1780" i="12"/>
  <c r="AK1779" i="12" s="1"/>
  <c r="AK1778" i="12" s="1"/>
  <c r="AK1776" i="12"/>
  <c r="AK1775" i="12" s="1"/>
  <c r="AK1774" i="12" s="1"/>
  <c r="AK1772" i="12"/>
  <c r="AK1771" i="12" s="1"/>
  <c r="AK1770" i="12" s="1"/>
  <c r="AK1765" i="12"/>
  <c r="AK1764" i="12" s="1"/>
  <c r="AK1763" i="12" s="1"/>
  <c r="AK1762" i="12" s="1"/>
  <c r="AK1760" i="12"/>
  <c r="AK1759" i="12" s="1"/>
  <c r="AK1758" i="12" s="1"/>
  <c r="AK1756" i="12"/>
  <c r="AK1755" i="12" s="1"/>
  <c r="AK1753" i="12"/>
  <c r="AK1752" i="12" s="1"/>
  <c r="AK1750" i="12"/>
  <c r="AK1749" i="12" s="1"/>
  <c r="AK1745" i="12"/>
  <c r="AK1744" i="12" s="1"/>
  <c r="AK1743" i="12" s="1"/>
  <c r="AK1742" i="12" s="1"/>
  <c r="AK1739" i="12"/>
  <c r="AK1738" i="12" s="1"/>
  <c r="AK1737" i="12" s="1"/>
  <c r="AK1736" i="12" s="1"/>
  <c r="AK1734" i="12"/>
  <c r="AK1733" i="12" s="1"/>
  <c r="AK1732" i="12" s="1"/>
  <c r="AK1731" i="12" s="1"/>
  <c r="AK1729" i="12"/>
  <c r="AK1728" i="12" s="1"/>
  <c r="AK1727" i="12" s="1"/>
  <c r="AK1726" i="12" s="1"/>
  <c r="AK1724" i="12"/>
  <c r="AK1723" i="12" s="1"/>
  <c r="AK1722" i="12" s="1"/>
  <c r="AK1721" i="12" s="1"/>
  <c r="AK1719" i="12"/>
  <c r="AK1718" i="12" s="1"/>
  <c r="AK1717" i="12" s="1"/>
  <c r="AK1715" i="12"/>
  <c r="AK1714" i="12" s="1"/>
  <c r="AK1713" i="12" s="1"/>
  <c r="AK1708" i="12"/>
  <c r="AK1707" i="12" s="1"/>
  <c r="AK1706" i="12" s="1"/>
  <c r="AK1704" i="12"/>
  <c r="AK1703" i="12" s="1"/>
  <c r="AK1702" i="12" s="1"/>
  <c r="AK1699" i="12"/>
  <c r="AK1698" i="12" s="1"/>
  <c r="AK1697" i="12" s="1"/>
  <c r="AK1695" i="12"/>
  <c r="AK1694" i="12" s="1"/>
  <c r="AK1693" i="12" s="1"/>
  <c r="AK1689" i="12"/>
  <c r="AK1688" i="12" s="1"/>
  <c r="AK1687" i="12" s="1"/>
  <c r="AK1686" i="12" s="1"/>
  <c r="AK1684" i="12"/>
  <c r="AK1683" i="12" s="1"/>
  <c r="AK1682" i="12" s="1"/>
  <c r="AK1681" i="12" s="1"/>
  <c r="AK1674" i="12"/>
  <c r="AK1673" i="12" s="1"/>
  <c r="AK1672" i="12" s="1"/>
  <c r="AK1670" i="12"/>
  <c r="AK1669" i="12" s="1"/>
  <c r="AK1668" i="12" s="1"/>
  <c r="AK1665" i="12"/>
  <c r="AK1664" i="12" s="1"/>
  <c r="AK1663" i="12" s="1"/>
  <c r="AK1661" i="12"/>
  <c r="AK1660" i="12" s="1"/>
  <c r="AK1659" i="12" s="1"/>
  <c r="AK1657" i="12"/>
  <c r="AK1656" i="12" s="1"/>
  <c r="AK1655" i="12" s="1"/>
  <c r="AK1652" i="12"/>
  <c r="AK1651" i="12" s="1"/>
  <c r="AK1649" i="12"/>
  <c r="AK1648" i="12" s="1"/>
  <c r="AK1646" i="12"/>
  <c r="AK1645" i="12" s="1"/>
  <c r="AK1637" i="12"/>
  <c r="AK1636" i="12" s="1"/>
  <c r="AK1635" i="12" s="1"/>
  <c r="AK1633" i="12"/>
  <c r="AK1632" i="12" s="1"/>
  <c r="AK1631" i="12" s="1"/>
  <c r="AK1629" i="12"/>
  <c r="AK1628" i="12" s="1"/>
  <c r="AK1627" i="12" s="1"/>
  <c r="AK1625" i="12"/>
  <c r="AK1624" i="12" s="1"/>
  <c r="AK1623" i="12" s="1"/>
  <c r="AK1621" i="12"/>
  <c r="AK1620" i="12" s="1"/>
  <c r="AK1619" i="12" s="1"/>
  <c r="AK1617" i="12"/>
  <c r="AK1616" i="12" s="1"/>
  <c r="AK1615" i="12" s="1"/>
  <c r="AK1613" i="12"/>
  <c r="AK1612" i="12" s="1"/>
  <c r="AK1611" i="12" s="1"/>
  <c r="AK1609" i="12"/>
  <c r="AK1608" i="12" s="1"/>
  <c r="AK1607" i="12" s="1"/>
  <c r="AK1605" i="12"/>
  <c r="AK1604" i="12" s="1"/>
  <c r="AK1603" i="12" s="1"/>
  <c r="AK1598" i="12"/>
  <c r="AK1597" i="12" s="1"/>
  <c r="AK1596" i="12" s="1"/>
  <c r="AK1594" i="12"/>
  <c r="AK1593" i="12" s="1"/>
  <c r="AK1592" i="12" s="1"/>
  <c r="AK1590" i="12"/>
  <c r="AK1589" i="12" s="1"/>
  <c r="AK1588" i="12" s="1"/>
  <c r="AK1585" i="12"/>
  <c r="AK1584" i="12" s="1"/>
  <c r="AK1583" i="12" s="1"/>
  <c r="AK1581" i="12"/>
  <c r="AK1580" i="12" s="1"/>
  <c r="AK1579" i="12" s="1"/>
  <c r="AK1577" i="12"/>
  <c r="AK1576" i="12" s="1"/>
  <c r="AK1575" i="12" s="1"/>
  <c r="AK1573" i="12"/>
  <c r="AK1572" i="12" s="1"/>
  <c r="AK1571" i="12" s="1"/>
  <c r="AK1567" i="12"/>
  <c r="AK1566" i="12" s="1"/>
  <c r="AK1565" i="12" s="1"/>
  <c r="AK1563" i="12"/>
  <c r="AK1562" i="12" s="1"/>
  <c r="AK1561" i="12" s="1"/>
  <c r="AK1559" i="12"/>
  <c r="AK1558" i="12" s="1"/>
  <c r="AK1555" i="12"/>
  <c r="AK1554" i="12" s="1"/>
  <c r="AK1553" i="12" s="1"/>
  <c r="AK1551" i="12"/>
  <c r="AK1550" i="12" s="1"/>
  <c r="AK1549" i="12" s="1"/>
  <c r="AK1547" i="12"/>
  <c r="AK1546" i="12" s="1"/>
  <c r="AK1545" i="12" s="1"/>
  <c r="AK1543" i="12"/>
  <c r="AK1542" i="12" s="1"/>
  <c r="AK1541" i="12" s="1"/>
  <c r="AK1539" i="12"/>
  <c r="AK1538" i="12" s="1"/>
  <c r="AK1537" i="12" s="1"/>
  <c r="AK1535" i="12"/>
  <c r="AK1534" i="12" s="1"/>
  <c r="AK1533" i="12" s="1"/>
  <c r="AK1531" i="12"/>
  <c r="AK1530" i="12" s="1"/>
  <c r="AK1529" i="12" s="1"/>
  <c r="AK1527" i="12"/>
  <c r="AK1526" i="12" s="1"/>
  <c r="AK1525" i="12" s="1"/>
  <c r="AK1523" i="12"/>
  <c r="AK1522" i="12" s="1"/>
  <c r="AK1521" i="12" s="1"/>
  <c r="AK1518" i="12"/>
  <c r="AK1517" i="12" s="1"/>
  <c r="AK1516" i="12" s="1"/>
  <c r="AK1514" i="12"/>
  <c r="AK1513" i="12" s="1"/>
  <c r="AK1512" i="12" s="1"/>
  <c r="AK1510" i="12"/>
  <c r="AK1509" i="12" s="1"/>
  <c r="AK1506" i="12"/>
  <c r="AK1505" i="12" s="1"/>
  <c r="AK1504" i="12" s="1"/>
  <c r="AK1502" i="12"/>
  <c r="AK1501" i="12" s="1"/>
  <c r="AK1500" i="12" s="1"/>
  <c r="AK1498" i="12"/>
  <c r="AK1497" i="12" s="1"/>
  <c r="AK1495" i="12"/>
  <c r="AK1494" i="12" s="1"/>
  <c r="AK1489" i="12"/>
  <c r="AK1488" i="12" s="1"/>
  <c r="AK1486" i="12"/>
  <c r="AK1485" i="12" s="1"/>
  <c r="AK1481" i="12"/>
  <c r="AK1480" i="12" s="1"/>
  <c r="AK1479" i="12" s="1"/>
  <c r="AK1477" i="12"/>
  <c r="AK1476" i="12" s="1"/>
  <c r="AK1475" i="12" s="1"/>
  <c r="AK1473" i="12"/>
  <c r="AK1472" i="12" s="1"/>
  <c r="AK1471" i="12" s="1"/>
  <c r="AK1468" i="12"/>
  <c r="AK1467" i="12" s="1"/>
  <c r="AK1466" i="12" s="1"/>
  <c r="AK1465" i="12" s="1"/>
  <c r="AK1461" i="12"/>
  <c r="AK1459" i="12"/>
  <c r="AK1455" i="12"/>
  <c r="AK1454" i="12" s="1"/>
  <c r="AK1451" i="12"/>
  <c r="AK1450" i="12" s="1"/>
  <c r="AK1436" i="12"/>
  <c r="AK1435" i="12" s="1"/>
  <c r="AK1434" i="12" s="1"/>
  <c r="AK1433" i="12" s="1"/>
  <c r="AK1431" i="12"/>
  <c r="AK1430" i="12" s="1"/>
  <c r="AK1429" i="12" s="1"/>
  <c r="AK1428" i="12" s="1"/>
  <c r="AK1426" i="12"/>
  <c r="AK1425" i="12" s="1"/>
  <c r="AK1424" i="12" s="1"/>
  <c r="AK1423" i="12" s="1"/>
  <c r="AK1421" i="12"/>
  <c r="AK1420" i="12" s="1"/>
  <c r="AK1419" i="12" s="1"/>
  <c r="AK1417" i="12"/>
  <c r="AK1416" i="12" s="1"/>
  <c r="AK1415" i="12" s="1"/>
  <c r="AK1412" i="12"/>
  <c r="AK1411" i="12" s="1"/>
  <c r="AK1410" i="12" s="1"/>
  <c r="AK1408" i="12"/>
  <c r="AK1407" i="12" s="1"/>
  <c r="AK1406" i="12" s="1"/>
  <c r="AK1404" i="12"/>
  <c r="AK1403" i="12" s="1"/>
  <c r="AK1402" i="12" s="1"/>
  <c r="AK1400" i="12"/>
  <c r="AK1399" i="12" s="1"/>
  <c r="AK1398" i="12" s="1"/>
  <c r="AK1396" i="12"/>
  <c r="AK1395" i="12" s="1"/>
  <c r="AK1394" i="12" s="1"/>
  <c r="AK1392" i="12"/>
  <c r="AK1391" i="12" s="1"/>
  <c r="AK1390" i="12" s="1"/>
  <c r="AK1388" i="12"/>
  <c r="AK1387" i="12" s="1"/>
  <c r="AK1386" i="12" s="1"/>
  <c r="AK1384" i="12"/>
  <c r="AK1383" i="12" s="1"/>
  <c r="AK1382" i="12" s="1"/>
  <c r="AK1380" i="12"/>
  <c r="AK1379" i="12" s="1"/>
  <c r="AK1378" i="12" s="1"/>
  <c r="AK1376" i="12"/>
  <c r="AK1375" i="12" s="1"/>
  <c r="AK1374" i="12" s="1"/>
  <c r="AK1372" i="12"/>
  <c r="AK1371" i="12" s="1"/>
  <c r="AK1370" i="12" s="1"/>
  <c r="AK1368" i="12"/>
  <c r="AK1367" i="12" s="1"/>
  <c r="AK1366" i="12" s="1"/>
  <c r="AK1364" i="12"/>
  <c r="AK1363" i="12" s="1"/>
  <c r="AK1362" i="12" s="1"/>
  <c r="AK1360" i="12"/>
  <c r="AK1359" i="12" s="1"/>
  <c r="AK1358" i="12" s="1"/>
  <c r="AK1356" i="12"/>
  <c r="AK1355" i="12" s="1"/>
  <c r="AK1354" i="12" s="1"/>
  <c r="AK1352" i="12"/>
  <c r="AK1351" i="12" s="1"/>
  <c r="AK1350" i="12" s="1"/>
  <c r="AK1348" i="12"/>
  <c r="AK1347" i="12" s="1"/>
  <c r="AK1346" i="12" s="1"/>
  <c r="AK1344" i="12"/>
  <c r="AK1343" i="12" s="1"/>
  <c r="AK1342" i="12" s="1"/>
  <c r="AK1340" i="12"/>
  <c r="AK1339" i="12" s="1"/>
  <c r="AK1338" i="12" s="1"/>
  <c r="AK1336" i="12"/>
  <c r="AK1335" i="12" s="1"/>
  <c r="AK1334" i="12" s="1"/>
  <c r="AK1328" i="12"/>
  <c r="AK1327" i="12" s="1"/>
  <c r="AK1326" i="12" s="1"/>
  <c r="AK1324" i="12"/>
  <c r="AK1323" i="12" s="1"/>
  <c r="AK1322" i="12" s="1"/>
  <c r="AK1320" i="12"/>
  <c r="AK1319" i="12" s="1"/>
  <c r="AK1318" i="12" s="1"/>
  <c r="AK1316" i="12"/>
  <c r="AK1315" i="12" s="1"/>
  <c r="AK1314" i="12" s="1"/>
  <c r="AK1312" i="12"/>
  <c r="AK1311" i="12" s="1"/>
  <c r="AK1310" i="12" s="1"/>
  <c r="AK1308" i="12"/>
  <c r="AK1307" i="12" s="1"/>
  <c r="AK1306" i="12" s="1"/>
  <c r="AK1304" i="12"/>
  <c r="AK1303" i="12" s="1"/>
  <c r="AK1302" i="12" s="1"/>
  <c r="AK1300" i="12"/>
  <c r="AK1299" i="12" s="1"/>
  <c r="AK1298" i="12" s="1"/>
  <c r="AK1296" i="12"/>
  <c r="AK1295" i="12" s="1"/>
  <c r="AK1294" i="12" s="1"/>
  <c r="AK1292" i="12"/>
  <c r="AK1291" i="12" s="1"/>
  <c r="AK1290" i="12" s="1"/>
  <c r="AK1286" i="12"/>
  <c r="AK1285" i="12" s="1"/>
  <c r="AK1284" i="12" s="1"/>
  <c r="AK1283" i="12" s="1"/>
  <c r="AK1281" i="12"/>
  <c r="AK1280" i="12" s="1"/>
  <c r="AK1279" i="12" s="1"/>
  <c r="AK1278" i="12" s="1"/>
  <c r="AK1276" i="12"/>
  <c r="AK1275" i="12" s="1"/>
  <c r="AK1274" i="12" s="1"/>
  <c r="AK1272" i="12"/>
  <c r="AK1271" i="12" s="1"/>
  <c r="AK1270" i="12" s="1"/>
  <c r="AK1267" i="12"/>
  <c r="AK1266" i="12" s="1"/>
  <c r="AK1265" i="12" s="1"/>
  <c r="AK1263" i="12"/>
  <c r="AK1262" i="12" s="1"/>
  <c r="AK1261" i="12" s="1"/>
  <c r="AK1259" i="12"/>
  <c r="AK1258" i="12" s="1"/>
  <c r="AK1257" i="12" s="1"/>
  <c r="AK1254" i="12"/>
  <c r="AK1253" i="12" s="1"/>
  <c r="AK1251" i="12"/>
  <c r="AK1250" i="12" s="1"/>
  <c r="AK1247" i="12"/>
  <c r="AK1246" i="12" s="1"/>
  <c r="AK1245" i="12" s="1"/>
  <c r="AK1243" i="12"/>
  <c r="AK1242" i="12" s="1"/>
  <c r="AK1241" i="12" s="1"/>
  <c r="AK1239" i="12"/>
  <c r="AK1238" i="12" s="1"/>
  <c r="AK1237" i="12" s="1"/>
  <c r="AK1234" i="12"/>
  <c r="AK1233" i="12" s="1"/>
  <c r="AK1232" i="12" s="1"/>
  <c r="AK1230" i="12"/>
  <c r="AK1229" i="12" s="1"/>
  <c r="AK1228" i="12" s="1"/>
  <c r="AK1226" i="12"/>
  <c r="AK1225" i="12" s="1"/>
  <c r="AK1224" i="12" s="1"/>
  <c r="AK1222" i="12"/>
  <c r="AK1221" i="12" s="1"/>
  <c r="AK1220" i="12" s="1"/>
  <c r="AK1215" i="12"/>
  <c r="AK1214" i="12" s="1"/>
  <c r="AK1212" i="12"/>
  <c r="AK1211" i="12" s="1"/>
  <c r="AK1208" i="12"/>
  <c r="AK1207" i="12" s="1"/>
  <c r="AK1206" i="12" s="1"/>
  <c r="AK1203" i="12"/>
  <c r="AK1202" i="12" s="1"/>
  <c r="AK1201" i="12" s="1"/>
  <c r="AK1200" i="12" s="1"/>
  <c r="AK1198" i="12"/>
  <c r="AK1197" i="12" s="1"/>
  <c r="AK1196" i="12" s="1"/>
  <c r="AK1195" i="12" s="1"/>
  <c r="AK1192" i="12"/>
  <c r="AK1191" i="12" s="1"/>
  <c r="AK1190" i="12" s="1"/>
  <c r="AK1188" i="12"/>
  <c r="AK1187" i="12" s="1"/>
  <c r="AK1186" i="12" s="1"/>
  <c r="AK1184" i="12"/>
  <c r="AK1183" i="12" s="1"/>
  <c r="AK1182" i="12" s="1"/>
  <c r="AK1179" i="12"/>
  <c r="AK1178" i="12" s="1"/>
  <c r="AK1176" i="12"/>
  <c r="AK1175" i="12" s="1"/>
  <c r="AK1172" i="12"/>
  <c r="AK1171" i="12" s="1"/>
  <c r="AK1169" i="12"/>
  <c r="AK1168" i="12" s="1"/>
  <c r="AK1166" i="12"/>
  <c r="AK1165" i="12" s="1"/>
  <c r="AK1160" i="12"/>
  <c r="AK1159" i="12" s="1"/>
  <c r="AK1157" i="12"/>
  <c r="AK1156" i="12" s="1"/>
  <c r="AK1152" i="12"/>
  <c r="AK1151" i="12" s="1"/>
  <c r="AK1150" i="12" s="1"/>
  <c r="AK1149" i="12" s="1"/>
  <c r="AK1140" i="12"/>
  <c r="AK1139" i="12" s="1"/>
  <c r="AK1138" i="12" s="1"/>
  <c r="AK1137" i="12" s="1"/>
  <c r="AK1135" i="12"/>
  <c r="AK1134" i="12" s="1"/>
  <c r="AK1133" i="12" s="1"/>
  <c r="AK1129" i="12"/>
  <c r="AK1127" i="12"/>
  <c r="AK1121" i="12"/>
  <c r="AK1119" i="12"/>
  <c r="AK1116" i="12"/>
  <c r="AK1115" i="12" s="1"/>
  <c r="AK1107" i="12"/>
  <c r="AK1106" i="12" s="1"/>
  <c r="AK1105" i="12" s="1"/>
  <c r="AK1104" i="12" s="1"/>
  <c r="AK1101" i="12"/>
  <c r="AK1100" i="12" s="1"/>
  <c r="AK1099" i="12" s="1"/>
  <c r="AK1098" i="12" s="1"/>
  <c r="AK1096" i="12"/>
  <c r="AK1095" i="12" s="1"/>
  <c r="AK1094" i="12" s="1"/>
  <c r="AK1093" i="12" s="1"/>
  <c r="AK1087" i="12"/>
  <c r="AK1086" i="12" s="1"/>
  <c r="AK1085" i="12" s="1"/>
  <c r="AK1083" i="12"/>
  <c r="AK1082" i="12" s="1"/>
  <c r="AK1081" i="12" s="1"/>
  <c r="AK1079" i="12"/>
  <c r="AK1078" i="12" s="1"/>
  <c r="AK1077" i="12" s="1"/>
  <c r="AK1075" i="12"/>
  <c r="AK1074" i="12" s="1"/>
  <c r="AK1073" i="12" s="1"/>
  <c r="AK1071" i="12"/>
  <c r="AK1070" i="12" s="1"/>
  <c r="AK1069" i="12" s="1"/>
  <c r="AK1067" i="12"/>
  <c r="AK1066" i="12" s="1"/>
  <c r="AK1065" i="12" s="1"/>
  <c r="AK1063" i="12"/>
  <c r="AK1062" i="12" s="1"/>
  <c r="AK1061" i="12" s="1"/>
  <c r="AK1059" i="12"/>
  <c r="AK1058" i="12" s="1"/>
  <c r="AK1057" i="12" s="1"/>
  <c r="AK1055" i="12"/>
  <c r="AK1054" i="12" s="1"/>
  <c r="AK1053" i="12" s="1"/>
  <c r="AK1051" i="12"/>
  <c r="AK1050" i="12" s="1"/>
  <c r="AK1049" i="12" s="1"/>
  <c r="AK1047" i="12"/>
  <c r="AK1046" i="12" s="1"/>
  <c r="AK1045" i="12" s="1"/>
  <c r="AK1042" i="12"/>
  <c r="AK1041" i="12" s="1"/>
  <c r="AK1040" i="12" s="1"/>
  <c r="AK1038" i="12"/>
  <c r="AK1037" i="12" s="1"/>
  <c r="AK1036" i="12" s="1"/>
  <c r="AK1034" i="12"/>
  <c r="AK1033" i="12" s="1"/>
  <c r="AK1032" i="12" s="1"/>
  <c r="AK1030" i="12"/>
  <c r="AK1029" i="12" s="1"/>
  <c r="AK1028" i="12" s="1"/>
  <c r="AK1026" i="12"/>
  <c r="AK1025" i="12" s="1"/>
  <c r="AK1024" i="12" s="1"/>
  <c r="AK1022" i="12"/>
  <c r="AK1021" i="12" s="1"/>
  <c r="AK1020" i="12" s="1"/>
  <c r="AK1018" i="12"/>
  <c r="AK1017" i="12" s="1"/>
  <c r="AK1016" i="12" s="1"/>
  <c r="AK1014" i="12"/>
  <c r="AK1013" i="12" s="1"/>
  <c r="AK1012" i="12" s="1"/>
  <c r="AK1010" i="12"/>
  <c r="AK1008" i="12"/>
  <c r="AK1004" i="12"/>
  <c r="AK1003" i="12" s="1"/>
  <c r="AK1002" i="12" s="1"/>
  <c r="AK1000" i="12"/>
  <c r="AK999" i="12" s="1"/>
  <c r="AK998" i="12" s="1"/>
  <c r="AK996" i="12"/>
  <c r="AK995" i="12" s="1"/>
  <c r="AK994" i="12" s="1"/>
  <c r="AK992" i="12"/>
  <c r="AK991" i="12" s="1"/>
  <c r="AK990" i="12" s="1"/>
  <c r="AK988" i="12"/>
  <c r="AK987" i="12" s="1"/>
  <c r="AK986" i="12" s="1"/>
  <c r="AK984" i="12"/>
  <c r="AK983" i="12" s="1"/>
  <c r="AK982" i="12" s="1"/>
  <c r="AK980" i="12"/>
  <c r="AK979" i="12" s="1"/>
  <c r="AK978" i="12" s="1"/>
  <c r="AK976" i="12"/>
  <c r="AK975" i="12" s="1"/>
  <c r="AK974" i="12" s="1"/>
  <c r="AK972" i="12"/>
  <c r="AK971" i="12" s="1"/>
  <c r="AK970" i="12" s="1"/>
  <c r="AK968" i="12"/>
  <c r="AK967" i="12" s="1"/>
  <c r="AK966" i="12" s="1"/>
  <c r="AK964" i="12"/>
  <c r="AK963" i="12" s="1"/>
  <c r="AK962" i="12" s="1"/>
  <c r="AK960" i="12"/>
  <c r="AK959" i="12" s="1"/>
  <c r="AK958" i="12" s="1"/>
  <c r="AK954" i="12"/>
  <c r="AK953" i="12" s="1"/>
  <c r="AK952" i="12" s="1"/>
  <c r="AK950" i="12"/>
  <c r="AK949" i="12" s="1"/>
  <c r="AK948" i="12" s="1"/>
  <c r="AK945" i="12"/>
  <c r="AK944" i="12" s="1"/>
  <c r="AK943" i="12" s="1"/>
  <c r="AK941" i="12"/>
  <c r="AK940" i="12" s="1"/>
  <c r="AK939" i="12" s="1"/>
  <c r="AK937" i="12"/>
  <c r="AK936" i="12" s="1"/>
  <c r="AK935" i="12" s="1"/>
  <c r="AK933" i="12"/>
  <c r="AK932" i="12" s="1"/>
  <c r="AK931" i="12" s="1"/>
  <c r="AK929" i="12"/>
  <c r="AK928" i="12" s="1"/>
  <c r="AK926" i="12"/>
  <c r="AK925" i="12" s="1"/>
  <c r="AK922" i="12"/>
  <c r="AK921" i="12" s="1"/>
  <c r="AK920" i="12" s="1"/>
  <c r="AK914" i="12"/>
  <c r="AK913" i="12" s="1"/>
  <c r="AK912" i="12" s="1"/>
  <c r="AK910" i="12"/>
  <c r="AK909" i="12" s="1"/>
  <c r="AK908" i="12" s="1"/>
  <c r="AK906" i="12"/>
  <c r="AK905" i="12" s="1"/>
  <c r="AK904" i="12" s="1"/>
  <c r="AK902" i="12"/>
  <c r="AK901" i="12" s="1"/>
  <c r="AK900" i="12" s="1"/>
  <c r="AK895" i="12"/>
  <c r="AK894" i="12" s="1"/>
  <c r="AK891" i="12"/>
  <c r="AK890" i="12" s="1"/>
  <c r="AK888" i="12"/>
  <c r="AK887" i="12" s="1"/>
  <c r="AK885" i="12"/>
  <c r="AK884" i="12" s="1"/>
  <c r="AK880" i="12"/>
  <c r="AK879" i="12" s="1"/>
  <c r="AK878" i="12" s="1"/>
  <c r="AK876" i="12"/>
  <c r="AK875" i="12" s="1"/>
  <c r="AK874" i="12" s="1"/>
  <c r="AK872" i="12"/>
  <c r="AK871" i="12" s="1"/>
  <c r="AK870" i="12" s="1"/>
  <c r="AK868" i="12"/>
  <c r="AK867" i="12" s="1"/>
  <c r="AK865" i="12"/>
  <c r="AK864" i="12" s="1"/>
  <c r="AK859" i="12"/>
  <c r="AK858" i="12" s="1"/>
  <c r="AK856" i="12"/>
  <c r="AK855" i="12" s="1"/>
  <c r="AK851" i="12"/>
  <c r="AK849" i="12"/>
  <c r="AK847" i="12"/>
  <c r="AK842" i="12"/>
  <c r="AK841" i="12" s="1"/>
  <c r="AK839" i="12"/>
  <c r="AK838" i="12" s="1"/>
  <c r="AK836" i="12"/>
  <c r="AK835" i="12" s="1"/>
  <c r="AK832" i="12"/>
  <c r="AK830" i="12"/>
  <c r="AK826" i="12"/>
  <c r="AK825" i="12" s="1"/>
  <c r="AK824" i="12" s="1"/>
  <c r="AK821" i="12"/>
  <c r="AK819" i="12"/>
  <c r="AK815" i="12"/>
  <c r="AK814" i="12" s="1"/>
  <c r="AK811" i="12"/>
  <c r="AK809" i="12"/>
  <c r="AK806" i="12"/>
  <c r="AK805" i="12" s="1"/>
  <c r="AK803" i="12"/>
  <c r="AK802" i="12" s="1"/>
  <c r="AK796" i="12"/>
  <c r="AK795" i="12" s="1"/>
  <c r="AK793" i="12"/>
  <c r="AK792" i="12" s="1"/>
  <c r="AK789" i="12"/>
  <c r="AK788" i="12" s="1"/>
  <c r="AK787" i="12" s="1"/>
  <c r="AK785" i="12"/>
  <c r="AK784" i="12" s="1"/>
  <c r="AK783" i="12" s="1"/>
  <c r="AK781" i="12"/>
  <c r="AK780" i="12" s="1"/>
  <c r="AK778" i="12"/>
  <c r="AK777" i="12" s="1"/>
  <c r="AK775" i="12"/>
  <c r="AK774" i="12" s="1"/>
  <c r="AK772" i="12"/>
  <c r="AK771" i="12" s="1"/>
  <c r="AK766" i="12"/>
  <c r="AK764" i="12"/>
  <c r="AK760" i="12"/>
  <c r="AK759" i="12" s="1"/>
  <c r="AK757" i="12"/>
  <c r="AK756" i="12" s="1"/>
  <c r="AK753" i="12"/>
  <c r="AK750" i="12"/>
  <c r="AK747" i="12"/>
  <c r="AK744" i="12"/>
  <c r="AK743" i="12" s="1"/>
  <c r="AK739" i="12"/>
  <c r="AK737" i="12"/>
  <c r="AK733" i="12"/>
  <c r="AK732" i="12" s="1"/>
  <c r="AK731" i="12" s="1"/>
  <c r="AK729" i="12"/>
  <c r="AK727" i="12"/>
  <c r="AK723" i="12"/>
  <c r="AK722" i="12" s="1"/>
  <c r="AK721" i="12" s="1"/>
  <c r="AK719" i="12"/>
  <c r="AK718" i="12" s="1"/>
  <c r="AK717" i="12" s="1"/>
  <c r="AK709" i="12"/>
  <c r="AK708" i="12" s="1"/>
  <c r="AK707" i="12" s="1"/>
  <c r="AK705" i="12"/>
  <c r="AK703" i="12"/>
  <c r="AK697" i="12"/>
  <c r="AK696" i="12" s="1"/>
  <c r="AK695" i="12" s="1"/>
  <c r="AK691" i="12"/>
  <c r="AK687" i="12"/>
  <c r="AK684" i="12"/>
  <c r="AK683" i="12" s="1"/>
  <c r="AK681" i="12"/>
  <c r="AK680" i="12" s="1"/>
  <c r="AK678" i="12"/>
  <c r="AK677" i="12" s="1"/>
  <c r="AK667" i="12"/>
  <c r="AK665" i="12"/>
  <c r="AK661" i="12"/>
  <c r="AK659" i="12"/>
  <c r="AK652" i="12"/>
  <c r="AK651" i="12" s="1"/>
  <c r="AK650" i="12" s="1"/>
  <c r="AK649" i="12" s="1"/>
  <c r="AK647" i="12"/>
  <c r="AK646" i="12" s="1"/>
  <c r="AK644" i="12"/>
  <c r="AK643" i="12" s="1"/>
  <c r="AK639" i="12"/>
  <c r="AK638" i="12" s="1"/>
  <c r="AK636" i="12"/>
  <c r="AK635" i="12" s="1"/>
  <c r="AK632" i="12"/>
  <c r="AK631" i="12" s="1"/>
  <c r="AK630" i="12" s="1"/>
  <c r="AK628" i="12"/>
  <c r="AK626" i="12"/>
  <c r="AK621" i="12"/>
  <c r="AK620" i="12" s="1"/>
  <c r="AK618" i="12"/>
  <c r="AK617" i="12" s="1"/>
  <c r="AK615" i="12"/>
  <c r="AK614" i="12" s="1"/>
  <c r="AK612" i="12"/>
  <c r="AK611" i="12" s="1"/>
  <c r="AK609" i="12"/>
  <c r="AK608" i="12" s="1"/>
  <c r="AK603" i="12"/>
  <c r="AK602" i="12" s="1"/>
  <c r="AK600" i="12"/>
  <c r="AK599" i="12" s="1"/>
  <c r="AK595" i="12"/>
  <c r="AK594" i="12" s="1"/>
  <c r="AK593" i="12" s="1"/>
  <c r="AK592" i="12" s="1"/>
  <c r="AK590" i="12"/>
  <c r="AK589" i="12" s="1"/>
  <c r="AK587" i="12"/>
  <c r="AK586" i="12" s="1"/>
  <c r="AK581" i="12"/>
  <c r="AK580" i="12" s="1"/>
  <c r="AK579" i="12" s="1"/>
  <c r="AK574" i="12"/>
  <c r="AK570" i="12"/>
  <c r="AK564" i="12"/>
  <c r="AK563" i="12" s="1"/>
  <c r="AK562" i="12" s="1"/>
  <c r="AK560" i="12"/>
  <c r="AK559" i="12" s="1"/>
  <c r="AK558" i="12" s="1"/>
  <c r="AK556" i="12"/>
  <c r="AK555" i="12" s="1"/>
  <c r="AK553" i="12"/>
  <c r="AK552" i="12" s="1"/>
  <c r="AK548" i="12"/>
  <c r="AK546" i="12"/>
  <c r="AK542" i="12"/>
  <c r="AK541" i="12" s="1"/>
  <c r="AK540" i="12" s="1"/>
  <c r="AK538" i="12"/>
  <c r="AK537" i="12" s="1"/>
  <c r="AK536" i="12" s="1"/>
  <c r="AK534" i="12"/>
  <c r="AK533" i="12" s="1"/>
  <c r="AK532" i="12" s="1"/>
  <c r="AK530" i="12"/>
  <c r="AK529" i="12" s="1"/>
  <c r="AK527" i="12"/>
  <c r="AK526" i="12" s="1"/>
  <c r="AK523" i="12"/>
  <c r="AK522" i="12" s="1"/>
  <c r="AK520" i="12"/>
  <c r="AK519" i="12" s="1"/>
  <c r="AK516" i="12"/>
  <c r="AK515" i="12" s="1"/>
  <c r="AK514" i="12" s="1"/>
  <c r="AK509" i="12"/>
  <c r="AK508" i="12" s="1"/>
  <c r="AK507" i="12" s="1"/>
  <c r="AK505" i="12"/>
  <c r="AK504" i="12" s="1"/>
  <c r="AK503" i="12" s="1"/>
  <c r="AK501" i="12"/>
  <c r="AK500" i="12" s="1"/>
  <c r="AK499" i="12" s="1"/>
  <c r="AK497" i="12"/>
  <c r="AK496" i="12" s="1"/>
  <c r="AK495" i="12" s="1"/>
  <c r="AK492" i="12"/>
  <c r="AK490" i="12"/>
  <c r="AK487" i="12"/>
  <c r="AK486" i="12" s="1"/>
  <c r="AK483" i="12"/>
  <c r="AK481" i="12"/>
  <c r="AK477" i="12"/>
  <c r="AK476" i="12" s="1"/>
  <c r="AK475" i="12" s="1"/>
  <c r="AK472" i="12"/>
  <c r="AK471" i="12" s="1"/>
  <c r="AK470" i="12" s="1"/>
  <c r="AK469" i="12" s="1"/>
  <c r="AK466" i="12"/>
  <c r="AK464" i="12"/>
  <c r="AK459" i="12"/>
  <c r="AK458" i="12" s="1"/>
  <c r="AK457" i="12" s="1"/>
  <c r="AK455" i="12"/>
  <c r="AK453" i="12"/>
  <c r="AK449" i="12"/>
  <c r="AK447" i="12"/>
  <c r="AK442" i="12"/>
  <c r="AK441" i="12" s="1"/>
  <c r="AK440" i="12" s="1"/>
  <c r="AK437" i="12"/>
  <c r="AK435" i="12"/>
  <c r="AK431" i="12"/>
  <c r="AK429" i="12"/>
  <c r="AK424" i="12"/>
  <c r="AK423" i="12" s="1"/>
  <c r="AK422" i="12" s="1"/>
  <c r="AK420" i="12"/>
  <c r="AK419" i="12" s="1"/>
  <c r="AK418" i="12" s="1"/>
  <c r="AK416" i="12"/>
  <c r="AK415" i="12" s="1"/>
  <c r="AK414" i="12" s="1"/>
  <c r="AK412" i="12"/>
  <c r="AK411" i="12" s="1"/>
  <c r="AK410" i="12" s="1"/>
  <c r="AK408" i="12"/>
  <c r="AK407" i="12" s="1"/>
  <c r="AK406" i="12" s="1"/>
  <c r="AK404" i="12"/>
  <c r="AK403" i="12" s="1"/>
  <c r="AK402" i="12" s="1"/>
  <c r="AK400" i="12"/>
  <c r="AK399" i="12" s="1"/>
  <c r="AK398" i="12" s="1"/>
  <c r="AK396" i="12"/>
  <c r="AK395" i="12" s="1"/>
  <c r="AK394" i="12" s="1"/>
  <c r="AK389" i="12"/>
  <c r="AK388" i="12" s="1"/>
  <c r="AK387" i="12" s="1"/>
  <c r="AK385" i="12"/>
  <c r="AK384" i="12" s="1"/>
  <c r="AK383" i="12" s="1"/>
  <c r="AK379" i="12"/>
  <c r="AK378" i="12" s="1"/>
  <c r="AK377" i="12" s="1"/>
  <c r="AK376" i="12" s="1"/>
  <c r="AK374" i="12"/>
  <c r="AK373" i="12" s="1"/>
  <c r="AK372" i="12" s="1"/>
  <c r="AK370" i="12"/>
  <c r="AK369" i="12" s="1"/>
  <c r="AK367" i="12"/>
  <c r="AK366" i="12" s="1"/>
  <c r="AK364" i="12"/>
  <c r="AK363" i="12" s="1"/>
  <c r="AK356" i="12"/>
  <c r="AK355" i="12" s="1"/>
  <c r="AK354" i="12" s="1"/>
  <c r="AK349" i="12"/>
  <c r="AK348" i="12" s="1"/>
  <c r="AK347" i="12" s="1"/>
  <c r="AK346" i="12" s="1"/>
  <c r="AK345" i="12" s="1"/>
  <c r="AK343" i="12"/>
  <c r="AK342" i="12" s="1"/>
  <c r="AK341" i="12" s="1"/>
  <c r="AK338" i="12"/>
  <c r="AK337" i="12" s="1"/>
  <c r="AK336" i="12" s="1"/>
  <c r="AK334" i="12"/>
  <c r="AK333" i="12" s="1"/>
  <c r="AK332" i="12" s="1"/>
  <c r="AK330" i="12"/>
  <c r="AK329" i="12" s="1"/>
  <c r="AK327" i="12"/>
  <c r="AK326" i="12" s="1"/>
  <c r="AK323" i="12"/>
  <c r="AK322" i="12" s="1"/>
  <c r="AK321" i="12" s="1"/>
  <c r="AK315" i="12"/>
  <c r="AK314" i="12" s="1"/>
  <c r="AK313" i="12" s="1"/>
  <c r="AK309" i="12"/>
  <c r="AK308" i="12" s="1"/>
  <c r="AK307" i="12" s="1"/>
  <c r="AK304" i="12"/>
  <c r="AK302" i="12"/>
  <c r="AK297" i="12"/>
  <c r="AK295" i="12"/>
  <c r="AK291" i="12"/>
  <c r="AK290" i="12" s="1"/>
  <c r="AK289" i="12" s="1"/>
  <c r="AK285" i="12"/>
  <c r="AK284" i="12" s="1"/>
  <c r="AK283" i="12" s="1"/>
  <c r="AK281" i="12"/>
  <c r="AK279" i="12"/>
  <c r="AK275" i="12"/>
  <c r="AK274" i="12" s="1"/>
  <c r="AK273" i="12" s="1"/>
  <c r="AK271" i="12"/>
  <c r="AK270" i="12" s="1"/>
  <c r="AK269" i="12" s="1"/>
  <c r="AK260" i="12"/>
  <c r="AK258" i="12"/>
  <c r="AK254" i="12"/>
  <c r="AK253" i="12" s="1"/>
  <c r="AK252" i="12" s="1"/>
  <c r="AK250" i="12"/>
  <c r="AK249" i="12" s="1"/>
  <c r="AK248" i="12" s="1"/>
  <c r="AK240" i="12"/>
  <c r="AK238" i="12"/>
  <c r="AK232" i="12"/>
  <c r="AK231" i="12" s="1"/>
  <c r="AK230" i="12" s="1"/>
  <c r="AK228" i="12"/>
  <c r="AK227" i="12" s="1"/>
  <c r="AK226" i="12" s="1"/>
  <c r="AK224" i="12"/>
  <c r="AK223" i="12" s="1"/>
  <c r="AK221" i="12"/>
  <c r="AK220" i="12" s="1"/>
  <c r="AK217" i="12"/>
  <c r="AK215" i="12"/>
  <c r="AK211" i="12"/>
  <c r="AK209" i="12"/>
  <c r="AK202" i="12"/>
  <c r="AK201" i="12" s="1"/>
  <c r="AK200" i="12" s="1"/>
  <c r="AK198" i="12"/>
  <c r="AK197" i="12" s="1"/>
  <c r="AK196" i="12" s="1"/>
  <c r="AK194" i="12"/>
  <c r="AK193" i="12" s="1"/>
  <c r="AK192" i="12" s="1"/>
  <c r="AK189" i="12"/>
  <c r="AK188" i="12" s="1"/>
  <c r="AK187" i="12" s="1"/>
  <c r="AK185" i="12"/>
  <c r="AK184" i="12" s="1"/>
  <c r="AK183" i="12" s="1"/>
  <c r="AK180" i="12"/>
  <c r="AK179" i="12" s="1"/>
  <c r="AK177" i="12"/>
  <c r="AK176" i="12" s="1"/>
  <c r="AK173" i="12"/>
  <c r="AK172" i="12" s="1"/>
  <c r="AK171" i="12" s="1"/>
  <c r="AK167" i="12"/>
  <c r="AK166" i="12" s="1"/>
  <c r="AK165" i="12" s="1"/>
  <c r="AK163" i="12"/>
  <c r="AK162" i="12" s="1"/>
  <c r="AK161" i="12" s="1"/>
  <c r="AK158" i="12"/>
  <c r="AK157" i="12" s="1"/>
  <c r="AK155" i="12"/>
  <c r="AK154" i="12" s="1"/>
  <c r="AK151" i="12"/>
  <c r="AK150" i="12" s="1"/>
  <c r="AK148" i="12"/>
  <c r="AK147" i="12" s="1"/>
  <c r="AK145" i="12"/>
  <c r="AK144" i="12" s="1"/>
  <c r="AK140" i="12"/>
  <c r="AK139" i="12" s="1"/>
  <c r="AK138" i="12" s="1"/>
  <c r="AK136" i="12"/>
  <c r="AK135" i="12" s="1"/>
  <c r="AK134" i="12" s="1"/>
  <c r="AK131" i="12"/>
  <c r="AK130" i="12" s="1"/>
  <c r="AK129" i="12" s="1"/>
  <c r="AK127" i="12"/>
  <c r="AK126" i="12" s="1"/>
  <c r="AK124" i="12"/>
  <c r="AK123" i="12" s="1"/>
  <c r="AK120" i="12"/>
  <c r="AK119" i="12" s="1"/>
  <c r="AK117" i="12"/>
  <c r="AK116" i="12" s="1"/>
  <c r="AK114" i="12"/>
  <c r="AK113" i="12" s="1"/>
  <c r="AK107" i="12"/>
  <c r="AK105" i="12"/>
  <c r="AK100" i="12"/>
  <c r="AK99" i="12" s="1"/>
  <c r="AK98" i="12" s="1"/>
  <c r="AK97" i="12" s="1"/>
  <c r="AK95" i="12"/>
  <c r="AK94" i="12" s="1"/>
  <c r="AK93" i="12" s="1"/>
  <c r="AK92" i="12" s="1"/>
  <c r="AK88" i="12"/>
  <c r="AK87" i="12" s="1"/>
  <c r="AK86" i="12" s="1"/>
  <c r="AK84" i="12"/>
  <c r="AK81" i="12"/>
  <c r="AK78" i="12"/>
  <c r="AK74" i="12"/>
  <c r="AK73" i="12" s="1"/>
  <c r="AK70" i="12"/>
  <c r="AK68" i="12"/>
  <c r="AK65" i="12"/>
  <c r="AK64" i="12" s="1"/>
  <c r="AK59" i="12"/>
  <c r="AK58" i="12" s="1"/>
  <c r="AK56" i="12"/>
  <c r="AK55" i="12" s="1"/>
  <c r="AK51" i="12"/>
  <c r="AK50" i="12" s="1"/>
  <c r="AK49" i="12" s="1"/>
  <c r="AK47" i="12"/>
  <c r="AK46" i="12" s="1"/>
  <c r="AK45" i="12" s="1"/>
  <c r="AK43" i="12"/>
  <c r="AK42" i="12" s="1"/>
  <c r="AK41" i="12" s="1"/>
  <c r="AK38" i="12"/>
  <c r="AK37" i="12" s="1"/>
  <c r="AK36" i="12" s="1"/>
  <c r="AK34" i="12"/>
  <c r="AK33" i="12" s="1"/>
  <c r="AK32" i="12" s="1"/>
  <c r="AK30" i="12"/>
  <c r="AK29" i="12" s="1"/>
  <c r="AK28" i="12" s="1"/>
  <c r="AK26" i="12"/>
  <c r="AK25" i="12" s="1"/>
  <c r="AK23" i="12"/>
  <c r="AK22" i="12" s="1"/>
  <c r="AI2575" i="12" l="1"/>
  <c r="AS2575" i="12" s="1"/>
  <c r="AU2575" i="12" s="1"/>
  <c r="AS2576" i="12"/>
  <c r="AU2576" i="12" s="1"/>
  <c r="AH2575" i="12"/>
  <c r="AP2575" i="12" s="1"/>
  <c r="AR2575" i="12" s="1"/>
  <c r="AP2576" i="12"/>
  <c r="AR2576" i="12" s="1"/>
  <c r="AJ2575" i="12"/>
  <c r="AM2575" i="12" s="1"/>
  <c r="AO2575" i="12" s="1"/>
  <c r="AM2576" i="12"/>
  <c r="AO2576" i="12" s="1"/>
  <c r="AK1602" i="12"/>
  <c r="AK1044" i="12"/>
  <c r="AK1289" i="12"/>
  <c r="AK2559" i="12"/>
  <c r="AK2593" i="12"/>
  <c r="AK2592" i="12" s="1"/>
  <c r="AK2591" i="12" s="1"/>
  <c r="AK2109" i="12"/>
  <c r="AK2104" i="12" s="1"/>
  <c r="AK2186" i="12"/>
  <c r="AK2052" i="12"/>
  <c r="AK2047" i="12" s="1"/>
  <c r="AK2041" i="12" s="1"/>
  <c r="AK2408" i="12"/>
  <c r="AK854" i="12"/>
  <c r="AK853" i="12" s="1"/>
  <c r="AK1269" i="12"/>
  <c r="AK736" i="12"/>
  <c r="AK735" i="12" s="1"/>
  <c r="AK1680" i="12"/>
  <c r="AK947" i="12"/>
  <c r="AK21" i="12"/>
  <c r="AK20" i="12" s="1"/>
  <c r="AK54" i="12"/>
  <c r="AK53" i="12" s="1"/>
  <c r="AK664" i="12"/>
  <c r="AK663" i="12" s="1"/>
  <c r="AK1701" i="12"/>
  <c r="AK1830" i="12"/>
  <c r="AK625" i="12"/>
  <c r="AK624" i="12" s="1"/>
  <c r="AK104" i="12"/>
  <c r="AK103" i="12" s="1"/>
  <c r="AK102" i="12" s="1"/>
  <c r="AK91" i="12" s="1"/>
  <c r="AK257" i="12"/>
  <c r="AK256" i="12" s="1"/>
  <c r="AK428" i="12"/>
  <c r="AK427" i="12" s="1"/>
  <c r="AK658" i="12"/>
  <c r="AK657" i="12" s="1"/>
  <c r="AK808" i="12"/>
  <c r="AK801" i="12" s="1"/>
  <c r="AK1570" i="12"/>
  <c r="AK1667" i="12"/>
  <c r="AK2173" i="12"/>
  <c r="AK746" i="12"/>
  <c r="AK742" i="12" s="1"/>
  <c r="AK77" i="12"/>
  <c r="AK72" i="12" s="1"/>
  <c r="AK153" i="12"/>
  <c r="AK382" i="12"/>
  <c r="AK381" i="12" s="1"/>
  <c r="AK434" i="12"/>
  <c r="AK433" i="12" s="1"/>
  <c r="AK489" i="12"/>
  <c r="AK485" i="12" s="1"/>
  <c r="AK702" i="12"/>
  <c r="AK701" i="12" s="1"/>
  <c r="AK763" i="12"/>
  <c r="AK762" i="12" s="1"/>
  <c r="AK829" i="12"/>
  <c r="AK828" i="12" s="1"/>
  <c r="AK2194" i="12"/>
  <c r="AK2193" i="12" s="1"/>
  <c r="AK1155" i="12"/>
  <c r="AK1154" i="12" s="1"/>
  <c r="AK1148" i="12" s="1"/>
  <c r="AK2473" i="12"/>
  <c r="AK2468" i="12" s="1"/>
  <c r="AK2462" i="12" s="1"/>
  <c r="AK175" i="12"/>
  <c r="AK170" i="12" s="1"/>
  <c r="AK219" i="12"/>
  <c r="AK278" i="12"/>
  <c r="AK277" i="12" s="1"/>
  <c r="AK262" i="12" s="1"/>
  <c r="AK294" i="12"/>
  <c r="AK293" i="12" s="1"/>
  <c r="AK463" i="12"/>
  <c r="AK462" i="12" s="1"/>
  <c r="AK461" i="12" s="1"/>
  <c r="AK726" i="12"/>
  <c r="AK725" i="12" s="1"/>
  <c r="AK863" i="12"/>
  <c r="AK862" i="12" s="1"/>
  <c r="AK1007" i="12"/>
  <c r="AK1006" i="12" s="1"/>
  <c r="AK957" i="12" s="1"/>
  <c r="AK1118" i="12"/>
  <c r="AK1114" i="12" s="1"/>
  <c r="AK1174" i="12"/>
  <c r="AK1493" i="12"/>
  <c r="AK1644" i="12"/>
  <c r="AK1643" i="12" s="1"/>
  <c r="AK1881" i="12"/>
  <c r="AK1877" i="12" s="1"/>
  <c r="AK1872" i="12" s="1"/>
  <c r="AK1871" i="12" s="1"/>
  <c r="AK2226" i="12"/>
  <c r="AK2452" i="12"/>
  <c r="AK2447" i="12" s="1"/>
  <c r="AK2441" i="12" s="1"/>
  <c r="AK1837" i="12"/>
  <c r="AK2491" i="12"/>
  <c r="AK2486" i="12" s="1"/>
  <c r="AK301" i="12"/>
  <c r="AK300" i="12" s="1"/>
  <c r="AK362" i="12"/>
  <c r="AK525" i="12"/>
  <c r="AK846" i="12"/>
  <c r="AK845" i="12" s="1"/>
  <c r="AK844" i="12" s="1"/>
  <c r="AK1126" i="12"/>
  <c r="AK1125" i="12" s="1"/>
  <c r="AK1458" i="12"/>
  <c r="AK1449" i="12" s="1"/>
  <c r="AK1448" i="12" s="1"/>
  <c r="AK1447" i="12" s="1"/>
  <c r="AK2215" i="12"/>
  <c r="AK2297" i="12"/>
  <c r="AK2434" i="12"/>
  <c r="AK2429" i="12" s="1"/>
  <c r="AK393" i="12"/>
  <c r="AK634" i="12"/>
  <c r="AK598" i="12"/>
  <c r="AK597" i="12" s="1"/>
  <c r="AK642" i="12"/>
  <c r="AK641" i="12" s="1"/>
  <c r="AK67" i="12"/>
  <c r="AK63" i="12" s="1"/>
  <c r="AK182" i="12"/>
  <c r="AK214" i="12"/>
  <c r="AK213" i="12" s="1"/>
  <c r="AK237" i="12"/>
  <c r="AK236" i="12" s="1"/>
  <c r="AK452" i="12"/>
  <c r="AK451" i="12" s="1"/>
  <c r="AK480" i="12"/>
  <c r="AK479" i="12" s="1"/>
  <c r="AK545" i="12"/>
  <c r="AK544" i="12" s="1"/>
  <c r="AK607" i="12"/>
  <c r="AK606" i="12" s="1"/>
  <c r="AK883" i="12"/>
  <c r="AK882" i="12" s="1"/>
  <c r="AK1210" i="12"/>
  <c r="AK1205" i="12" s="1"/>
  <c r="AK1194" i="12" s="1"/>
  <c r="AK1249" i="12"/>
  <c r="AK1236" i="12" s="1"/>
  <c r="AK1520" i="12"/>
  <c r="AK40" i="12"/>
  <c r="AK112" i="12"/>
  <c r="AK755" i="12"/>
  <c r="AK1219" i="12"/>
  <c r="AK1769" i="12"/>
  <c r="AK122" i="12"/>
  <c r="AK191" i="12"/>
  <c r="AK208" i="12"/>
  <c r="AK207" i="12" s="1"/>
  <c r="AK446" i="12"/>
  <c r="AK445" i="12" s="1"/>
  <c r="AK569" i="12"/>
  <c r="AK568" i="12" s="1"/>
  <c r="AK567" i="12" s="1"/>
  <c r="AK566" i="12" s="1"/>
  <c r="AK818" i="12"/>
  <c r="AK817" i="12" s="1"/>
  <c r="AK1976" i="12"/>
  <c r="AK2205" i="12"/>
  <c r="AK2236" i="12"/>
  <c r="AK1256" i="12"/>
  <c r="AK1803" i="12"/>
  <c r="AK1893" i="12"/>
  <c r="AK1892" i="12" s="1"/>
  <c r="AK1891" i="12" s="1"/>
  <c r="AK2134" i="12"/>
  <c r="AK2133" i="12" s="1"/>
  <c r="AK1414" i="12"/>
  <c r="AK1557" i="12"/>
  <c r="AK1692" i="12"/>
  <c r="AK1812" i="12"/>
  <c r="AK1985" i="12"/>
  <c r="AK1997" i="12"/>
  <c r="AK1996" i="12" s="1"/>
  <c r="AK2070" i="12"/>
  <c r="AK2059" i="12" s="1"/>
  <c r="AK2304" i="12"/>
  <c r="AK2515" i="12"/>
  <c r="AK2501" i="12" s="1"/>
  <c r="AK686" i="12"/>
  <c r="AK676" i="12" s="1"/>
  <c r="AK675" i="12" s="1"/>
  <c r="AK2023" i="12"/>
  <c r="AK2022" i="12" s="1"/>
  <c r="AK2021" i="12" s="1"/>
  <c r="AK2082" i="12"/>
  <c r="AK2081" i="12" s="1"/>
  <c r="AK2162" i="12"/>
  <c r="AK2161" i="12" s="1"/>
  <c r="AK2323" i="12"/>
  <c r="AK2322" i="12" s="1"/>
  <c r="AK2382" i="12"/>
  <c r="AK133" i="12"/>
  <c r="AK160" i="12"/>
  <c r="AK325" i="12"/>
  <c r="AK518" i="12"/>
  <c r="AK585" i="12"/>
  <c r="AK584" i="12" s="1"/>
  <c r="AK791" i="12"/>
  <c r="AK924" i="12"/>
  <c r="AK899" i="12" s="1"/>
  <c r="AK1748" i="12"/>
  <c r="AK1747" i="12" s="1"/>
  <c r="AK1741" i="12" s="1"/>
  <c r="AK551" i="12"/>
  <c r="AK550" i="12" s="1"/>
  <c r="AK770" i="12"/>
  <c r="AK834" i="12"/>
  <c r="AK1181" i="12"/>
  <c r="AK1470" i="12"/>
  <c r="AK143" i="12"/>
  <c r="AK1164" i="12"/>
  <c r="AK1484" i="12"/>
  <c r="AK1483" i="12" s="1"/>
  <c r="AK1508" i="12"/>
  <c r="AK1786" i="12"/>
  <c r="AK1913" i="12"/>
  <c r="AK1967" i="12"/>
  <c r="AK1654" i="12"/>
  <c r="AK1712" i="12"/>
  <c r="AK1711" i="12" s="1"/>
  <c r="AK1851" i="12"/>
  <c r="AK1850" i="12" s="1"/>
  <c r="AK1587" i="12"/>
  <c r="AK1822" i="12"/>
  <c r="AK2352" i="12"/>
  <c r="AK2420" i="12"/>
  <c r="AK2146" i="12"/>
  <c r="AK2145" i="12" s="1"/>
  <c r="AK2144" i="12" s="1"/>
  <c r="AK2367" i="12"/>
  <c r="AK2549" i="12"/>
  <c r="AK2544" i="12" s="1"/>
  <c r="AK2121" i="12"/>
  <c r="AK2116" i="12" s="1"/>
  <c r="AK2254" i="12"/>
  <c r="AK2261" i="12"/>
  <c r="AK235" i="12" l="1"/>
  <c r="AK234" i="12" s="1"/>
  <c r="AK353" i="12"/>
  <c r="AK352" i="12" s="1"/>
  <c r="AK351" i="12" s="1"/>
  <c r="AK312" i="12"/>
  <c r="AK311" i="12" s="1"/>
  <c r="AK700" i="12"/>
  <c r="AK656" i="12"/>
  <c r="AK655" i="12" s="1"/>
  <c r="AK1288" i="12"/>
  <c r="AK2272" i="12"/>
  <c r="AK823" i="12"/>
  <c r="AK898" i="12"/>
  <c r="AK1691" i="12"/>
  <c r="AK1679" i="12" s="1"/>
  <c r="AK288" i="12"/>
  <c r="AK287" i="12" s="1"/>
  <c r="AK111" i="12"/>
  <c r="AK2172" i="12"/>
  <c r="AK623" i="12"/>
  <c r="AK605" i="12" s="1"/>
  <c r="AK2080" i="12"/>
  <c r="AK2079" i="12" s="1"/>
  <c r="AK426" i="12"/>
  <c r="AK861" i="12"/>
  <c r="AK513" i="12"/>
  <c r="AK512" i="12" s="1"/>
  <c r="AK444" i="12"/>
  <c r="AK62" i="12"/>
  <c r="AK61" i="12" s="1"/>
  <c r="AK2204" i="12"/>
  <c r="AK2143" i="12"/>
  <c r="AK1569" i="12"/>
  <c r="AK206" i="12"/>
  <c r="AK205" i="12" s="1"/>
  <c r="AK1109" i="12"/>
  <c r="AK1103" i="12" s="1"/>
  <c r="AK2419" i="12"/>
  <c r="AK741" i="12"/>
  <c r="AK142" i="12"/>
  <c r="AK2480" i="12"/>
  <c r="AK1811" i="12"/>
  <c r="AK1810" i="12" s="1"/>
  <c r="AK1163" i="12"/>
  <c r="AK1162" i="12" s="1"/>
  <c r="AK1147" i="12" s="1"/>
  <c r="AK800" i="12"/>
  <c r="AK2235" i="12"/>
  <c r="AK769" i="12"/>
  <c r="AK768" i="12" s="1"/>
  <c r="AK1601" i="12"/>
  <c r="AK1600" i="12" s="1"/>
  <c r="AK1768" i="12"/>
  <c r="AK1870" i="12"/>
  <c r="AK1829" i="12"/>
  <c r="AK1464" i="12"/>
  <c r="AK956" i="12"/>
  <c r="AK583" i="12"/>
  <c r="AK1218" i="12"/>
  <c r="AK169" i="12"/>
  <c r="AK19" i="12"/>
  <c r="AK1492" i="12"/>
  <c r="AK474" i="12"/>
  <c r="AK468" i="12" s="1"/>
  <c r="AK1912" i="12"/>
  <c r="AK1911" i="12" s="1"/>
  <c r="AK1710" i="12"/>
  <c r="AV2540" i="12"/>
  <c r="AJ2540" i="12"/>
  <c r="AH1459" i="12"/>
  <c r="AP1459" i="12" s="1"/>
  <c r="AR1459" i="12" s="1"/>
  <c r="AI1459" i="12"/>
  <c r="AS1459" i="12" s="1"/>
  <c r="AU1459" i="12" s="1"/>
  <c r="AJ1459" i="12"/>
  <c r="AV1459" i="12"/>
  <c r="AG1459" i="12"/>
  <c r="AJ2090" i="12"/>
  <c r="AJ2089" i="12" s="1"/>
  <c r="AH2090" i="12"/>
  <c r="AI2090" i="12"/>
  <c r="AV2090" i="12"/>
  <c r="AV2089" i="12" s="1"/>
  <c r="AG2090" i="12"/>
  <c r="AJ2440" i="12"/>
  <c r="AM1459" i="12" l="1"/>
  <c r="AO1459" i="12" s="1"/>
  <c r="AI2089" i="12"/>
  <c r="AS2089" i="12" s="1"/>
  <c r="AS2090" i="12"/>
  <c r="AH2089" i="12"/>
  <c r="AP2089" i="12" s="1"/>
  <c r="AP2090" i="12"/>
  <c r="AG2089" i="12"/>
  <c r="AM2089" i="12" s="1"/>
  <c r="AM2090" i="12"/>
  <c r="AK799" i="12"/>
  <c r="AK110" i="12"/>
  <c r="AK90" i="12" s="1"/>
  <c r="AK392" i="12"/>
  <c r="AK391" i="12" s="1"/>
  <c r="AK699" i="12"/>
  <c r="AK1767" i="12"/>
  <c r="AK18" i="12"/>
  <c r="AK1491" i="12"/>
  <c r="AK204" i="12"/>
  <c r="AK2171" i="12"/>
  <c r="AK897" i="12"/>
  <c r="AK511" i="12"/>
  <c r="AK1217" i="12"/>
  <c r="AJ1995" i="12"/>
  <c r="AJ1994" i="12" s="1"/>
  <c r="AJ1993" i="12" s="1"/>
  <c r="AJ1992" i="12" s="1"/>
  <c r="AJ1991" i="12" s="1"/>
  <c r="AJ2601" i="12"/>
  <c r="AJ2600" i="12" s="1"/>
  <c r="AJ2598" i="12"/>
  <c r="AJ2597" i="12" s="1"/>
  <c r="AJ2595" i="12"/>
  <c r="AJ2594" i="12" s="1"/>
  <c r="AJ2573" i="12"/>
  <c r="AJ2572" i="12" s="1"/>
  <c r="AJ2571" i="12" s="1"/>
  <c r="AJ2570" i="12" s="1"/>
  <c r="AJ2568" i="12"/>
  <c r="AJ2567" i="12" s="1"/>
  <c r="AJ2566" i="12" s="1"/>
  <c r="AJ2565" i="12" s="1"/>
  <c r="AJ2563" i="12"/>
  <c r="AJ2562" i="12" s="1"/>
  <c r="AJ2561" i="12" s="1"/>
  <c r="AJ2560" i="12" s="1"/>
  <c r="AJ2557" i="12"/>
  <c r="AJ2556" i="12" s="1"/>
  <c r="AJ2554" i="12"/>
  <c r="AJ2553" i="12" s="1"/>
  <c r="AJ2551" i="12"/>
  <c r="AJ2550" i="12" s="1"/>
  <c r="AJ2547" i="12"/>
  <c r="AJ2546" i="12" s="1"/>
  <c r="AJ2545" i="12" s="1"/>
  <c r="AJ2539" i="12"/>
  <c r="AJ2528" i="12"/>
  <c r="AJ2527" i="12" s="1"/>
  <c r="AJ2517" i="12"/>
  <c r="AJ2516" i="12" s="1"/>
  <c r="AJ2504" i="12"/>
  <c r="AJ2503" i="12" s="1"/>
  <c r="AJ2502" i="12" s="1"/>
  <c r="AJ2499" i="12"/>
  <c r="AJ2498" i="12" s="1"/>
  <c r="AJ2496" i="12"/>
  <c r="AJ2495" i="12" s="1"/>
  <c r="AJ2493" i="12"/>
  <c r="AJ2492" i="12" s="1"/>
  <c r="AJ2489" i="12"/>
  <c r="AJ2488" i="12" s="1"/>
  <c r="AJ2487" i="12" s="1"/>
  <c r="AJ2484" i="12"/>
  <c r="AJ2483" i="12" s="1"/>
  <c r="AJ2482" i="12" s="1"/>
  <c r="AJ2481" i="12" s="1"/>
  <c r="AJ2478" i="12"/>
  <c r="AJ2477" i="12" s="1"/>
  <c r="AJ2475" i="12"/>
  <c r="AJ2474" i="12" s="1"/>
  <c r="AJ2471" i="12"/>
  <c r="AJ2470" i="12" s="1"/>
  <c r="AJ2469" i="12" s="1"/>
  <c r="AJ2466" i="12"/>
  <c r="AJ2465" i="12" s="1"/>
  <c r="AJ2464" i="12" s="1"/>
  <c r="AJ2463" i="12" s="1"/>
  <c r="AJ2460" i="12"/>
  <c r="AJ2459" i="12" s="1"/>
  <c r="AJ2457" i="12"/>
  <c r="AJ2456" i="12" s="1"/>
  <c r="AJ2454" i="12"/>
  <c r="AJ2453" i="12" s="1"/>
  <c r="AJ2450" i="12"/>
  <c r="AJ2449" i="12" s="1"/>
  <c r="AJ2448" i="12" s="1"/>
  <c r="AJ2445" i="12"/>
  <c r="AJ2444" i="12" s="1"/>
  <c r="AJ2443" i="12" s="1"/>
  <c r="AJ2442" i="12" s="1"/>
  <c r="AJ2439" i="12"/>
  <c r="AJ2438" i="12" s="1"/>
  <c r="AJ2436" i="12"/>
  <c r="AJ2435" i="12" s="1"/>
  <c r="AJ2432" i="12"/>
  <c r="AJ2431" i="12" s="1"/>
  <c r="AJ2430" i="12" s="1"/>
  <c r="AJ2427" i="12"/>
  <c r="AJ2426" i="12" s="1"/>
  <c r="AJ2425" i="12" s="1"/>
  <c r="AJ2423" i="12"/>
  <c r="AJ2422" i="12" s="1"/>
  <c r="AJ2421" i="12" s="1"/>
  <c r="AJ2413" i="12"/>
  <c r="AJ2412" i="12" s="1"/>
  <c r="AJ2410" i="12"/>
  <c r="AJ2409" i="12" s="1"/>
  <c r="AJ2406" i="12"/>
  <c r="AJ2405" i="12" s="1"/>
  <c r="AJ2404" i="12" s="1"/>
  <c r="AJ2402" i="12"/>
  <c r="AJ2401" i="12" s="1"/>
  <c r="AJ2400" i="12" s="1"/>
  <c r="AJ2398" i="12"/>
  <c r="AJ2397" i="12" s="1"/>
  <c r="AJ2396" i="12" s="1"/>
  <c r="AJ2394" i="12"/>
  <c r="AJ2393" i="12" s="1"/>
  <c r="AJ2392" i="12" s="1"/>
  <c r="AJ2390" i="12"/>
  <c r="AJ2389" i="12" s="1"/>
  <c r="AJ2387" i="12"/>
  <c r="AJ2386" i="12" s="1"/>
  <c r="AJ2384" i="12"/>
  <c r="AJ2383" i="12" s="1"/>
  <c r="AJ2380" i="12"/>
  <c r="AJ2379" i="12" s="1"/>
  <c r="AJ2378" i="12" s="1"/>
  <c r="AJ2376" i="12"/>
  <c r="AJ2375" i="12" s="1"/>
  <c r="AJ2374" i="12" s="1"/>
  <c r="AJ2372" i="12"/>
  <c r="AJ2371" i="12" s="1"/>
  <c r="AJ2369" i="12"/>
  <c r="AJ2368" i="12" s="1"/>
  <c r="AJ2365" i="12"/>
  <c r="AJ2364" i="12" s="1"/>
  <c r="AJ2363" i="12" s="1"/>
  <c r="AJ2361" i="12"/>
  <c r="AJ2360" i="12" s="1"/>
  <c r="AJ2359" i="12" s="1"/>
  <c r="AJ2357" i="12"/>
  <c r="AJ2356" i="12" s="1"/>
  <c r="AJ2354" i="12"/>
  <c r="AJ2353" i="12" s="1"/>
  <c r="AJ2350" i="12"/>
  <c r="AJ2349" i="12" s="1"/>
  <c r="AJ2348" i="12" s="1"/>
  <c r="AJ2346" i="12"/>
  <c r="AJ2345" i="12" s="1"/>
  <c r="AJ2344" i="12" s="1"/>
  <c r="AJ2342" i="12"/>
  <c r="AJ2341" i="12" s="1"/>
  <c r="AJ2340" i="12" s="1"/>
  <c r="AJ2338" i="12"/>
  <c r="AJ2337" i="12" s="1"/>
  <c r="AJ2336" i="12" s="1"/>
  <c r="AJ2334" i="12"/>
  <c r="AJ2333" i="12" s="1"/>
  <c r="AJ2332" i="12" s="1"/>
  <c r="AJ2330" i="12"/>
  <c r="AJ2329" i="12" s="1"/>
  <c r="AJ2328" i="12" s="1"/>
  <c r="AJ2326" i="12"/>
  <c r="AJ2324" i="12"/>
  <c r="AJ2320" i="12"/>
  <c r="AJ2319" i="12" s="1"/>
  <c r="AJ2318" i="12" s="1"/>
  <c r="AJ2316" i="12"/>
  <c r="AJ2315" i="12" s="1"/>
  <c r="AJ2314" i="12" s="1"/>
  <c r="AJ2312" i="12"/>
  <c r="AJ2311" i="12" s="1"/>
  <c r="AJ2309" i="12"/>
  <c r="AJ2308" i="12" s="1"/>
  <c r="AJ2306" i="12"/>
  <c r="AJ2305" i="12" s="1"/>
  <c r="AJ2302" i="12"/>
  <c r="AJ2301" i="12" s="1"/>
  <c r="AJ2299" i="12"/>
  <c r="AJ2298" i="12" s="1"/>
  <c r="AJ2295" i="12"/>
  <c r="AJ2294" i="12" s="1"/>
  <c r="AJ2293" i="12" s="1"/>
  <c r="AJ2291" i="12"/>
  <c r="AJ2290" i="12" s="1"/>
  <c r="AJ2289" i="12" s="1"/>
  <c r="AJ2287" i="12"/>
  <c r="AJ2286" i="12" s="1"/>
  <c r="AJ2285" i="12" s="1"/>
  <c r="AJ2283" i="12"/>
  <c r="AJ2282" i="12" s="1"/>
  <c r="AJ2281" i="12" s="1"/>
  <c r="AJ2279" i="12"/>
  <c r="AJ2278" i="12" s="1"/>
  <c r="AJ2277" i="12" s="1"/>
  <c r="AJ2275" i="12"/>
  <c r="AJ2274" i="12" s="1"/>
  <c r="AJ2273" i="12" s="1"/>
  <c r="AJ2269" i="12"/>
  <c r="AJ2268" i="12" s="1"/>
  <c r="AJ2263" i="12"/>
  <c r="AJ2262" i="12" s="1"/>
  <c r="AJ2259" i="12"/>
  <c r="AJ2258" i="12" s="1"/>
  <c r="AJ2256" i="12"/>
  <c r="AJ2255" i="12" s="1"/>
  <c r="AJ2252" i="12"/>
  <c r="AJ2251" i="12" s="1"/>
  <c r="AJ2250" i="12" s="1"/>
  <c r="AJ2248" i="12"/>
  <c r="AJ2247" i="12" s="1"/>
  <c r="AJ2246" i="12" s="1"/>
  <c r="AJ2244" i="12"/>
  <c r="AJ2243" i="12" s="1"/>
  <c r="AJ2241" i="12"/>
  <c r="AJ2240" i="12" s="1"/>
  <c r="AJ2238" i="12"/>
  <c r="AJ2237" i="12" s="1"/>
  <c r="AJ2233" i="12"/>
  <c r="AJ2232" i="12" s="1"/>
  <c r="AJ2231" i="12" s="1"/>
  <c r="AJ2229" i="12"/>
  <c r="AJ2228" i="12" s="1"/>
  <c r="AJ2227" i="12" s="1"/>
  <c r="AJ2224" i="12"/>
  <c r="AJ2223" i="12" s="1"/>
  <c r="AJ2222" i="12" s="1"/>
  <c r="AJ2220" i="12"/>
  <c r="AJ2219" i="12" s="1"/>
  <c r="AJ2217" i="12"/>
  <c r="AJ2216" i="12" s="1"/>
  <c r="AJ2213" i="12"/>
  <c r="AJ2212" i="12" s="1"/>
  <c r="AJ2210" i="12"/>
  <c r="AJ2209" i="12" s="1"/>
  <c r="AJ2207" i="12"/>
  <c r="AJ2206" i="12" s="1"/>
  <c r="AJ2202" i="12"/>
  <c r="AJ2201" i="12" s="1"/>
  <c r="AJ2199" i="12"/>
  <c r="AJ2198" i="12" s="1"/>
  <c r="AJ2196" i="12"/>
  <c r="AJ2195" i="12" s="1"/>
  <c r="AJ2191" i="12"/>
  <c r="AJ2190" i="12" s="1"/>
  <c r="AJ2188" i="12"/>
  <c r="AJ2187" i="12" s="1"/>
  <c r="AJ2181" i="12"/>
  <c r="AJ2180" i="12" s="1"/>
  <c r="AJ2175" i="12"/>
  <c r="AJ2174" i="12" s="1"/>
  <c r="AJ2169" i="12"/>
  <c r="AJ2168" i="12" s="1"/>
  <c r="AJ2167" i="12" s="1"/>
  <c r="AJ2165" i="12"/>
  <c r="AJ2164" i="12" s="1"/>
  <c r="AJ2163" i="12" s="1"/>
  <c r="AJ2159" i="12"/>
  <c r="AJ2158" i="12" s="1"/>
  <c r="AJ2157" i="12" s="1"/>
  <c r="AJ2155" i="12"/>
  <c r="AJ2154" i="12" s="1"/>
  <c r="AJ2153" i="12" s="1"/>
  <c r="AJ2151" i="12"/>
  <c r="AJ2150" i="12" s="1"/>
  <c r="AJ2148" i="12"/>
  <c r="AJ2147" i="12" s="1"/>
  <c r="AJ2141" i="12"/>
  <c r="AJ2140" i="12" s="1"/>
  <c r="AJ2139" i="12" s="1"/>
  <c r="AJ2137" i="12"/>
  <c r="AJ2136" i="12" s="1"/>
  <c r="AJ2135" i="12" s="1"/>
  <c r="AJ2131" i="12"/>
  <c r="AJ2130" i="12" s="1"/>
  <c r="AJ2129" i="12" s="1"/>
  <c r="AJ2128" i="12" s="1"/>
  <c r="AJ2126" i="12"/>
  <c r="AJ2125" i="12" s="1"/>
  <c r="AJ2123" i="12"/>
  <c r="AJ2122" i="12" s="1"/>
  <c r="AJ2119" i="12"/>
  <c r="AJ2118" i="12" s="1"/>
  <c r="AJ2117" i="12" s="1"/>
  <c r="AJ2114" i="12"/>
  <c r="AJ2113" i="12" s="1"/>
  <c r="AJ2111" i="12"/>
  <c r="AJ2110" i="12" s="1"/>
  <c r="AJ2107" i="12"/>
  <c r="AJ2106" i="12" s="1"/>
  <c r="AJ2105" i="12" s="1"/>
  <c r="AJ2102" i="12"/>
  <c r="AJ2101" i="12" s="1"/>
  <c r="AJ2100" i="12" s="1"/>
  <c r="AJ2099" i="12" s="1"/>
  <c r="AJ2097" i="12"/>
  <c r="AJ2096" i="12" s="1"/>
  <c r="AJ2095" i="12" s="1"/>
  <c r="AJ2093" i="12"/>
  <c r="AJ2092" i="12" s="1"/>
  <c r="AJ2087" i="12"/>
  <c r="AJ2086" i="12" s="1"/>
  <c r="AJ2084" i="12"/>
  <c r="AJ2083" i="12" s="1"/>
  <c r="AJ2077" i="12"/>
  <c r="AJ2076" i="12" s="1"/>
  <c r="AJ2075" i="12" s="1"/>
  <c r="AJ2073" i="12"/>
  <c r="AJ2072" i="12" s="1"/>
  <c r="AJ2071" i="12" s="1"/>
  <c r="AJ2068" i="12"/>
  <c r="AJ2067" i="12" s="1"/>
  <c r="AJ2066" i="12" s="1"/>
  <c r="AJ2065" i="12" s="1"/>
  <c r="AJ2063" i="12"/>
  <c r="AJ2062" i="12" s="1"/>
  <c r="AJ2061" i="12" s="1"/>
  <c r="AJ2060" i="12" s="1"/>
  <c r="AJ2057" i="12"/>
  <c r="AJ2056" i="12" s="1"/>
  <c r="AJ2054" i="12"/>
  <c r="AJ2053" i="12" s="1"/>
  <c r="AJ2050" i="12"/>
  <c r="AJ2049" i="12" s="1"/>
  <c r="AJ2048" i="12" s="1"/>
  <c r="AJ2045" i="12"/>
  <c r="AJ2044" i="12" s="1"/>
  <c r="AJ2043" i="12" s="1"/>
  <c r="AJ2042" i="12" s="1"/>
  <c r="AJ2039" i="12"/>
  <c r="AJ2038" i="12" s="1"/>
  <c r="AJ2037" i="12" s="1"/>
  <c r="AJ2035" i="12"/>
  <c r="AJ2034" i="12" s="1"/>
  <c r="AJ2033" i="12" s="1"/>
  <c r="AJ2031" i="12"/>
  <c r="AJ2030" i="12" s="1"/>
  <c r="AJ2028" i="12"/>
  <c r="AJ2027" i="12" s="1"/>
  <c r="AJ2025" i="12"/>
  <c r="AJ2024" i="12" s="1"/>
  <c r="AJ2019" i="12"/>
  <c r="AJ2018" i="12" s="1"/>
  <c r="AJ2017" i="12" s="1"/>
  <c r="AJ2016" i="12" s="1"/>
  <c r="AJ2014" i="12"/>
  <c r="AJ2013" i="12" s="1"/>
  <c r="AJ2012" i="12" s="1"/>
  <c r="AJ2011" i="12" s="1"/>
  <c r="AJ2009" i="12"/>
  <c r="AJ2008" i="12" s="1"/>
  <c r="AJ2007" i="12" s="1"/>
  <c r="AJ2006" i="12" s="1"/>
  <c r="AJ2004" i="12"/>
  <c r="AJ2003" i="12" s="1"/>
  <c r="AJ2002" i="12" s="1"/>
  <c r="AJ2000" i="12"/>
  <c r="AJ1999" i="12" s="1"/>
  <c r="AJ1998" i="12" s="1"/>
  <c r="AJ1989" i="12"/>
  <c r="AJ1988" i="12" s="1"/>
  <c r="AJ1987" i="12" s="1"/>
  <c r="AJ1986" i="12" s="1"/>
  <c r="AJ1983" i="12"/>
  <c r="AJ1982" i="12" s="1"/>
  <c r="AJ1981" i="12" s="1"/>
  <c r="AJ1979" i="12"/>
  <c r="AJ1978" i="12" s="1"/>
  <c r="AJ1977" i="12" s="1"/>
  <c r="AJ1974" i="12"/>
  <c r="AJ1973" i="12" s="1"/>
  <c r="AJ1972" i="12" s="1"/>
  <c r="AJ1970" i="12"/>
  <c r="AJ1969" i="12" s="1"/>
  <c r="AJ1968" i="12" s="1"/>
  <c r="AJ1965" i="12"/>
  <c r="AJ1964" i="12" s="1"/>
  <c r="AJ1963" i="12" s="1"/>
  <c r="AJ1962" i="12" s="1"/>
  <c r="AJ1960" i="12"/>
  <c r="AJ1959" i="12" s="1"/>
  <c r="AJ1958" i="12" s="1"/>
  <c r="AJ1956" i="12"/>
  <c r="AJ1955" i="12" s="1"/>
  <c r="AJ1954" i="12" s="1"/>
  <c r="AJ1952" i="12"/>
  <c r="AJ1951" i="12" s="1"/>
  <c r="AJ1950" i="12" s="1"/>
  <c r="AJ1948" i="12"/>
  <c r="AJ1947" i="12" s="1"/>
  <c r="AJ1946" i="12" s="1"/>
  <c r="AJ1944" i="12"/>
  <c r="AJ1943" i="12" s="1"/>
  <c r="AJ1942" i="12" s="1"/>
  <c r="AJ1940" i="12"/>
  <c r="AJ1939" i="12" s="1"/>
  <c r="AJ1938" i="12" s="1"/>
  <c r="AJ1936" i="12"/>
  <c r="AJ1935" i="12" s="1"/>
  <c r="AJ1934" i="12" s="1"/>
  <c r="AJ1932" i="12"/>
  <c r="AJ1931" i="12" s="1"/>
  <c r="AJ1930" i="12" s="1"/>
  <c r="AJ1928" i="12"/>
  <c r="AJ1927" i="12" s="1"/>
  <c r="AJ1926" i="12" s="1"/>
  <c r="AJ1924" i="12"/>
  <c r="AJ1923" i="12" s="1"/>
  <c r="AJ1922" i="12" s="1"/>
  <c r="AJ1920" i="12"/>
  <c r="AJ1919" i="12" s="1"/>
  <c r="AJ1918" i="12" s="1"/>
  <c r="AJ1916" i="12"/>
  <c r="AJ1915" i="12" s="1"/>
  <c r="AJ1914" i="12" s="1"/>
  <c r="AJ1909" i="12"/>
  <c r="AJ1908" i="12" s="1"/>
  <c r="AJ1907" i="12" s="1"/>
  <c r="AJ1905" i="12"/>
  <c r="AJ1904" i="12" s="1"/>
  <c r="AJ1903" i="12" s="1"/>
  <c r="AJ1901" i="12"/>
  <c r="AJ1900" i="12" s="1"/>
  <c r="AJ1898" i="12"/>
  <c r="AJ1897" i="12" s="1"/>
  <c r="AJ1895" i="12"/>
  <c r="AJ1894" i="12" s="1"/>
  <c r="AJ1889" i="12"/>
  <c r="AJ1888" i="12" s="1"/>
  <c r="AJ1887" i="12" s="1"/>
  <c r="AJ1886" i="12" s="1"/>
  <c r="AJ1884" i="12"/>
  <c r="AJ1882" i="12"/>
  <c r="AJ1879" i="12"/>
  <c r="AJ1878" i="12" s="1"/>
  <c r="AJ1875" i="12"/>
  <c r="AJ1874" i="12" s="1"/>
  <c r="AJ1873" i="12" s="1"/>
  <c r="AJ1868" i="12"/>
  <c r="AJ1867" i="12" s="1"/>
  <c r="AJ1866" i="12" s="1"/>
  <c r="AJ1864" i="12"/>
  <c r="AJ1863" i="12" s="1"/>
  <c r="AJ1862" i="12" s="1"/>
  <c r="AJ1860" i="12"/>
  <c r="AJ1859" i="12" s="1"/>
  <c r="AJ1858" i="12" s="1"/>
  <c r="AJ1856" i="12"/>
  <c r="AJ1855" i="12" s="1"/>
  <c r="AJ1853" i="12"/>
  <c r="AJ1852" i="12" s="1"/>
  <c r="AJ1848" i="12"/>
  <c r="AJ1847" i="12" s="1"/>
  <c r="AJ1846" i="12" s="1"/>
  <c r="AJ1844" i="12"/>
  <c r="AJ1843" i="12" s="1"/>
  <c r="AJ1842" i="12" s="1"/>
  <c r="AJ1840" i="12"/>
  <c r="AJ1839" i="12" s="1"/>
  <c r="AJ1838" i="12" s="1"/>
  <c r="AJ1835" i="12"/>
  <c r="AJ1834" i="12" s="1"/>
  <c r="AJ1832" i="12"/>
  <c r="AJ1831" i="12" s="1"/>
  <c r="AJ1827" i="12"/>
  <c r="AJ1826" i="12" s="1"/>
  <c r="AJ1824" i="12"/>
  <c r="AJ1823" i="12" s="1"/>
  <c r="AJ1820" i="12"/>
  <c r="AJ1819" i="12" s="1"/>
  <c r="AJ1817" i="12"/>
  <c r="AJ1816" i="12" s="1"/>
  <c r="AJ1814" i="12"/>
  <c r="AJ1813" i="12" s="1"/>
  <c r="AJ1808" i="12"/>
  <c r="AJ1807" i="12" s="1"/>
  <c r="AJ1805" i="12"/>
  <c r="AJ1804" i="12" s="1"/>
  <c r="AJ1801" i="12"/>
  <c r="AJ1800" i="12" s="1"/>
  <c r="AJ1799" i="12" s="1"/>
  <c r="AJ1797" i="12"/>
  <c r="AJ1796" i="12" s="1"/>
  <c r="AJ1795" i="12" s="1"/>
  <c r="AJ1793" i="12"/>
  <c r="AJ1792" i="12" s="1"/>
  <c r="AJ1791" i="12" s="1"/>
  <c r="AJ1789" i="12"/>
  <c r="AJ1788" i="12" s="1"/>
  <c r="AJ1787" i="12" s="1"/>
  <c r="AJ1784" i="12"/>
  <c r="AJ1783" i="12" s="1"/>
  <c r="AJ1782" i="12" s="1"/>
  <c r="AJ1780" i="12"/>
  <c r="AJ1779" i="12" s="1"/>
  <c r="AJ1778" i="12" s="1"/>
  <c r="AJ1776" i="12"/>
  <c r="AJ1775" i="12" s="1"/>
  <c r="AJ1774" i="12" s="1"/>
  <c r="AJ1772" i="12"/>
  <c r="AJ1771" i="12" s="1"/>
  <c r="AJ1770" i="12" s="1"/>
  <c r="AJ1765" i="12"/>
  <c r="AJ1764" i="12" s="1"/>
  <c r="AJ1763" i="12" s="1"/>
  <c r="AJ1762" i="12" s="1"/>
  <c r="AJ1760" i="12"/>
  <c r="AJ1759" i="12" s="1"/>
  <c r="AJ1758" i="12" s="1"/>
  <c r="AJ1756" i="12"/>
  <c r="AJ1755" i="12" s="1"/>
  <c r="AJ1753" i="12"/>
  <c r="AJ1752" i="12" s="1"/>
  <c r="AJ1750" i="12"/>
  <c r="AJ1749" i="12" s="1"/>
  <c r="AJ1745" i="12"/>
  <c r="AJ1744" i="12" s="1"/>
  <c r="AJ1743" i="12" s="1"/>
  <c r="AJ1742" i="12" s="1"/>
  <c r="AJ1739" i="12"/>
  <c r="AJ1738" i="12" s="1"/>
  <c r="AJ1737" i="12" s="1"/>
  <c r="AJ1736" i="12" s="1"/>
  <c r="AJ1734" i="12"/>
  <c r="AJ1733" i="12" s="1"/>
  <c r="AJ1732" i="12" s="1"/>
  <c r="AJ1731" i="12" s="1"/>
  <c r="AJ1729" i="12"/>
  <c r="AJ1728" i="12" s="1"/>
  <c r="AJ1727" i="12" s="1"/>
  <c r="AJ1726" i="12" s="1"/>
  <c r="AJ1724" i="12"/>
  <c r="AJ1723" i="12" s="1"/>
  <c r="AJ1722" i="12" s="1"/>
  <c r="AJ1721" i="12" s="1"/>
  <c r="AJ1719" i="12"/>
  <c r="AJ1718" i="12" s="1"/>
  <c r="AJ1717" i="12" s="1"/>
  <c r="AJ1715" i="12"/>
  <c r="AJ1714" i="12" s="1"/>
  <c r="AJ1713" i="12" s="1"/>
  <c r="AJ1708" i="12"/>
  <c r="AJ1707" i="12" s="1"/>
  <c r="AJ1706" i="12" s="1"/>
  <c r="AJ1704" i="12"/>
  <c r="AJ1703" i="12" s="1"/>
  <c r="AJ1702" i="12" s="1"/>
  <c r="AJ1699" i="12"/>
  <c r="AJ1698" i="12" s="1"/>
  <c r="AJ1697" i="12" s="1"/>
  <c r="AJ1695" i="12"/>
  <c r="AJ1694" i="12" s="1"/>
  <c r="AJ1693" i="12" s="1"/>
  <c r="AJ1689" i="12"/>
  <c r="AJ1688" i="12" s="1"/>
  <c r="AJ1687" i="12" s="1"/>
  <c r="AJ1686" i="12" s="1"/>
  <c r="AJ1684" i="12"/>
  <c r="AJ1683" i="12" s="1"/>
  <c r="AJ1682" i="12" s="1"/>
  <c r="AJ1681" i="12" s="1"/>
  <c r="AJ1674" i="12"/>
  <c r="AJ1673" i="12" s="1"/>
  <c r="AJ1672" i="12" s="1"/>
  <c r="AJ1670" i="12"/>
  <c r="AJ1669" i="12" s="1"/>
  <c r="AJ1668" i="12" s="1"/>
  <c r="AJ1665" i="12"/>
  <c r="AJ1664" i="12" s="1"/>
  <c r="AJ1663" i="12" s="1"/>
  <c r="AJ1661" i="12"/>
  <c r="AJ1660" i="12" s="1"/>
  <c r="AJ1659" i="12" s="1"/>
  <c r="AJ1657" i="12"/>
  <c r="AJ1656" i="12" s="1"/>
  <c r="AJ1655" i="12" s="1"/>
  <c r="AJ1652" i="12"/>
  <c r="AJ1651" i="12" s="1"/>
  <c r="AJ1649" i="12"/>
  <c r="AJ1648" i="12" s="1"/>
  <c r="AJ1646" i="12"/>
  <c r="AJ1645" i="12" s="1"/>
  <c r="AJ1637" i="12"/>
  <c r="AJ1636" i="12" s="1"/>
  <c r="AJ1635" i="12" s="1"/>
  <c r="AJ1633" i="12"/>
  <c r="AJ1632" i="12" s="1"/>
  <c r="AJ1631" i="12" s="1"/>
  <c r="AJ1629" i="12"/>
  <c r="AJ1628" i="12" s="1"/>
  <c r="AJ1627" i="12" s="1"/>
  <c r="AJ1625" i="12"/>
  <c r="AJ1624" i="12" s="1"/>
  <c r="AJ1623" i="12" s="1"/>
  <c r="AJ1621" i="12"/>
  <c r="AJ1620" i="12" s="1"/>
  <c r="AJ1619" i="12" s="1"/>
  <c r="AJ1617" i="12"/>
  <c r="AJ1616" i="12" s="1"/>
  <c r="AJ1615" i="12" s="1"/>
  <c r="AJ1613" i="12"/>
  <c r="AJ1612" i="12" s="1"/>
  <c r="AJ1611" i="12" s="1"/>
  <c r="AJ1609" i="12"/>
  <c r="AJ1608" i="12" s="1"/>
  <c r="AJ1607" i="12" s="1"/>
  <c r="AJ1605" i="12"/>
  <c r="AJ1604" i="12" s="1"/>
  <c r="AJ1603" i="12" s="1"/>
  <c r="AJ1598" i="12"/>
  <c r="AJ1597" i="12" s="1"/>
  <c r="AJ1596" i="12" s="1"/>
  <c r="AJ1594" i="12"/>
  <c r="AJ1593" i="12" s="1"/>
  <c r="AJ1592" i="12" s="1"/>
  <c r="AJ1590" i="12"/>
  <c r="AJ1589" i="12" s="1"/>
  <c r="AJ1588" i="12" s="1"/>
  <c r="AJ1585" i="12"/>
  <c r="AJ1584" i="12" s="1"/>
  <c r="AJ1583" i="12" s="1"/>
  <c r="AJ1581" i="12"/>
  <c r="AJ1580" i="12" s="1"/>
  <c r="AJ1579" i="12" s="1"/>
  <c r="AJ1577" i="12"/>
  <c r="AJ1576" i="12" s="1"/>
  <c r="AJ1575" i="12" s="1"/>
  <c r="AJ1573" i="12"/>
  <c r="AJ1572" i="12" s="1"/>
  <c r="AJ1571" i="12" s="1"/>
  <c r="AJ1567" i="12"/>
  <c r="AJ1566" i="12" s="1"/>
  <c r="AJ1565" i="12" s="1"/>
  <c r="AJ1563" i="12"/>
  <c r="AJ1562" i="12" s="1"/>
  <c r="AJ1561" i="12" s="1"/>
  <c r="AJ1559" i="12"/>
  <c r="AJ1558" i="12" s="1"/>
  <c r="AJ1555" i="12"/>
  <c r="AJ1554" i="12" s="1"/>
  <c r="AJ1553" i="12" s="1"/>
  <c r="AJ1551" i="12"/>
  <c r="AJ1550" i="12" s="1"/>
  <c r="AJ1549" i="12" s="1"/>
  <c r="AJ1547" i="12"/>
  <c r="AJ1546" i="12" s="1"/>
  <c r="AJ1545" i="12" s="1"/>
  <c r="AJ1543" i="12"/>
  <c r="AJ1542" i="12" s="1"/>
  <c r="AJ1541" i="12" s="1"/>
  <c r="AJ1539" i="12"/>
  <c r="AJ1538" i="12" s="1"/>
  <c r="AJ1537" i="12" s="1"/>
  <c r="AJ1535" i="12"/>
  <c r="AJ1534" i="12" s="1"/>
  <c r="AJ1533" i="12" s="1"/>
  <c r="AJ1531" i="12"/>
  <c r="AJ1530" i="12" s="1"/>
  <c r="AJ1529" i="12" s="1"/>
  <c r="AJ1527" i="12"/>
  <c r="AJ1526" i="12" s="1"/>
  <c r="AJ1525" i="12" s="1"/>
  <c r="AJ1523" i="12"/>
  <c r="AJ1522" i="12" s="1"/>
  <c r="AJ1521" i="12" s="1"/>
  <c r="AJ1518" i="12"/>
  <c r="AJ1517" i="12" s="1"/>
  <c r="AJ1516" i="12" s="1"/>
  <c r="AJ1514" i="12"/>
  <c r="AJ1513" i="12" s="1"/>
  <c r="AJ1512" i="12" s="1"/>
  <c r="AJ1510" i="12"/>
  <c r="AJ1509" i="12" s="1"/>
  <c r="AJ1506" i="12"/>
  <c r="AJ1505" i="12" s="1"/>
  <c r="AJ1504" i="12" s="1"/>
  <c r="AJ1502" i="12"/>
  <c r="AJ1501" i="12" s="1"/>
  <c r="AJ1500" i="12" s="1"/>
  <c r="AJ1498" i="12"/>
  <c r="AJ1497" i="12" s="1"/>
  <c r="AJ1495" i="12"/>
  <c r="AJ1494" i="12" s="1"/>
  <c r="AJ1489" i="12"/>
  <c r="AJ1488" i="12" s="1"/>
  <c r="AJ1486" i="12"/>
  <c r="AJ1485" i="12" s="1"/>
  <c r="AJ1481" i="12"/>
  <c r="AJ1480" i="12" s="1"/>
  <c r="AJ1479" i="12" s="1"/>
  <c r="AJ1477" i="12"/>
  <c r="AJ1476" i="12" s="1"/>
  <c r="AJ1475" i="12" s="1"/>
  <c r="AJ1473" i="12"/>
  <c r="AJ1472" i="12" s="1"/>
  <c r="AJ1471" i="12" s="1"/>
  <c r="AJ1468" i="12"/>
  <c r="AJ1467" i="12" s="1"/>
  <c r="AJ1466" i="12" s="1"/>
  <c r="AJ1465" i="12" s="1"/>
  <c r="AJ1461" i="12"/>
  <c r="AJ1458" i="12" s="1"/>
  <c r="AJ1455" i="12"/>
  <c r="AJ1454" i="12" s="1"/>
  <c r="AJ1451" i="12"/>
  <c r="AJ1450" i="12" s="1"/>
  <c r="AJ1436" i="12"/>
  <c r="AJ1435" i="12" s="1"/>
  <c r="AJ1434" i="12" s="1"/>
  <c r="AJ1433" i="12" s="1"/>
  <c r="AJ1431" i="12"/>
  <c r="AJ1430" i="12" s="1"/>
  <c r="AJ1429" i="12" s="1"/>
  <c r="AJ1428" i="12" s="1"/>
  <c r="AJ1426" i="12"/>
  <c r="AJ1425" i="12" s="1"/>
  <c r="AJ1424" i="12" s="1"/>
  <c r="AJ1423" i="12" s="1"/>
  <c r="AJ1421" i="12"/>
  <c r="AJ1420" i="12" s="1"/>
  <c r="AJ1419" i="12" s="1"/>
  <c r="AJ1417" i="12"/>
  <c r="AJ1416" i="12" s="1"/>
  <c r="AJ1415" i="12" s="1"/>
  <c r="AJ1412" i="12"/>
  <c r="AJ1411" i="12" s="1"/>
  <c r="AJ1410" i="12" s="1"/>
  <c r="AJ1408" i="12"/>
  <c r="AJ1407" i="12" s="1"/>
  <c r="AJ1406" i="12" s="1"/>
  <c r="AJ1404" i="12"/>
  <c r="AJ1403" i="12" s="1"/>
  <c r="AJ1402" i="12" s="1"/>
  <c r="AJ1400" i="12"/>
  <c r="AJ1399" i="12" s="1"/>
  <c r="AJ1398" i="12" s="1"/>
  <c r="AJ1396" i="12"/>
  <c r="AJ1395" i="12" s="1"/>
  <c r="AJ1394" i="12" s="1"/>
  <c r="AJ1392" i="12"/>
  <c r="AJ1391" i="12" s="1"/>
  <c r="AJ1390" i="12" s="1"/>
  <c r="AJ1388" i="12"/>
  <c r="AJ1387" i="12" s="1"/>
  <c r="AJ1386" i="12" s="1"/>
  <c r="AJ1384" i="12"/>
  <c r="AJ1383" i="12" s="1"/>
  <c r="AJ1382" i="12" s="1"/>
  <c r="AJ1380" i="12"/>
  <c r="AJ1379" i="12" s="1"/>
  <c r="AJ1378" i="12" s="1"/>
  <c r="AJ1376" i="12"/>
  <c r="AJ1375" i="12" s="1"/>
  <c r="AJ1374" i="12" s="1"/>
  <c r="AJ1372" i="12"/>
  <c r="AJ1371" i="12" s="1"/>
  <c r="AJ1370" i="12" s="1"/>
  <c r="AJ1368" i="12"/>
  <c r="AJ1367" i="12" s="1"/>
  <c r="AJ1366" i="12" s="1"/>
  <c r="AJ1364" i="12"/>
  <c r="AJ1363" i="12" s="1"/>
  <c r="AJ1362" i="12" s="1"/>
  <c r="AJ1360" i="12"/>
  <c r="AJ1359" i="12" s="1"/>
  <c r="AJ1358" i="12" s="1"/>
  <c r="AJ1356" i="12"/>
  <c r="AJ1355" i="12" s="1"/>
  <c r="AJ1354" i="12" s="1"/>
  <c r="AJ1352" i="12"/>
  <c r="AJ1351" i="12" s="1"/>
  <c r="AJ1350" i="12" s="1"/>
  <c r="AJ1348" i="12"/>
  <c r="AJ1347" i="12" s="1"/>
  <c r="AJ1346" i="12" s="1"/>
  <c r="AJ1344" i="12"/>
  <c r="AJ1343" i="12" s="1"/>
  <c r="AJ1342" i="12" s="1"/>
  <c r="AJ1340" i="12"/>
  <c r="AJ1339" i="12" s="1"/>
  <c r="AJ1338" i="12" s="1"/>
  <c r="AJ1336" i="12"/>
  <c r="AJ1335" i="12" s="1"/>
  <c r="AJ1334" i="12" s="1"/>
  <c r="AJ1328" i="12"/>
  <c r="AJ1327" i="12" s="1"/>
  <c r="AJ1326" i="12" s="1"/>
  <c r="AJ1324" i="12"/>
  <c r="AJ1323" i="12" s="1"/>
  <c r="AJ1322" i="12" s="1"/>
  <c r="AJ1320" i="12"/>
  <c r="AJ1319" i="12" s="1"/>
  <c r="AJ1318" i="12" s="1"/>
  <c r="AJ1316" i="12"/>
  <c r="AJ1315" i="12" s="1"/>
  <c r="AJ1314" i="12" s="1"/>
  <c r="AJ1312" i="12"/>
  <c r="AJ1311" i="12" s="1"/>
  <c r="AJ1310" i="12" s="1"/>
  <c r="AJ1308" i="12"/>
  <c r="AJ1307" i="12" s="1"/>
  <c r="AJ1306" i="12" s="1"/>
  <c r="AJ1304" i="12"/>
  <c r="AJ1303" i="12" s="1"/>
  <c r="AJ1302" i="12" s="1"/>
  <c r="AJ1300" i="12"/>
  <c r="AJ1299" i="12" s="1"/>
  <c r="AJ1298" i="12" s="1"/>
  <c r="AJ1296" i="12"/>
  <c r="AJ1295" i="12" s="1"/>
  <c r="AJ1294" i="12" s="1"/>
  <c r="AJ1292" i="12"/>
  <c r="AJ1291" i="12" s="1"/>
  <c r="AJ1290" i="12" s="1"/>
  <c r="AJ1286" i="12"/>
  <c r="AJ1285" i="12" s="1"/>
  <c r="AJ1284" i="12" s="1"/>
  <c r="AJ1283" i="12" s="1"/>
  <c r="AJ1281" i="12"/>
  <c r="AJ1280" i="12" s="1"/>
  <c r="AJ1279" i="12" s="1"/>
  <c r="AJ1278" i="12" s="1"/>
  <c r="AJ1276" i="12"/>
  <c r="AJ1275" i="12" s="1"/>
  <c r="AJ1274" i="12" s="1"/>
  <c r="AJ1272" i="12"/>
  <c r="AJ1271" i="12" s="1"/>
  <c r="AJ1270" i="12" s="1"/>
  <c r="AJ1267" i="12"/>
  <c r="AJ1266" i="12" s="1"/>
  <c r="AJ1265" i="12" s="1"/>
  <c r="AJ1263" i="12"/>
  <c r="AJ1262" i="12" s="1"/>
  <c r="AJ1261" i="12" s="1"/>
  <c r="AJ1259" i="12"/>
  <c r="AJ1258" i="12" s="1"/>
  <c r="AJ1257" i="12" s="1"/>
  <c r="AJ1254" i="12"/>
  <c r="AJ1253" i="12" s="1"/>
  <c r="AJ1251" i="12"/>
  <c r="AJ1250" i="12" s="1"/>
  <c r="AJ1247" i="12"/>
  <c r="AJ1246" i="12" s="1"/>
  <c r="AJ1245" i="12" s="1"/>
  <c r="AJ1243" i="12"/>
  <c r="AJ1242" i="12" s="1"/>
  <c r="AJ1241" i="12" s="1"/>
  <c r="AJ1239" i="12"/>
  <c r="AJ1238" i="12" s="1"/>
  <c r="AJ1237" i="12" s="1"/>
  <c r="AJ1234" i="12"/>
  <c r="AJ1233" i="12" s="1"/>
  <c r="AJ1232" i="12" s="1"/>
  <c r="AJ1230" i="12"/>
  <c r="AJ1229" i="12" s="1"/>
  <c r="AJ1228" i="12" s="1"/>
  <c r="AJ1226" i="12"/>
  <c r="AJ1225" i="12" s="1"/>
  <c r="AJ1224" i="12" s="1"/>
  <c r="AJ1222" i="12"/>
  <c r="AJ1221" i="12" s="1"/>
  <c r="AJ1220" i="12" s="1"/>
  <c r="AJ1215" i="12"/>
  <c r="AJ1214" i="12" s="1"/>
  <c r="AJ1212" i="12"/>
  <c r="AJ1211" i="12" s="1"/>
  <c r="AJ1208" i="12"/>
  <c r="AJ1207" i="12" s="1"/>
  <c r="AJ1206" i="12" s="1"/>
  <c r="AJ1203" i="12"/>
  <c r="AJ1202" i="12" s="1"/>
  <c r="AJ1201" i="12" s="1"/>
  <c r="AJ1200" i="12" s="1"/>
  <c r="AJ1198" i="12"/>
  <c r="AJ1197" i="12" s="1"/>
  <c r="AJ1196" i="12" s="1"/>
  <c r="AJ1195" i="12" s="1"/>
  <c r="AJ1192" i="12"/>
  <c r="AJ1191" i="12" s="1"/>
  <c r="AJ1190" i="12" s="1"/>
  <c r="AJ1188" i="12"/>
  <c r="AJ1187" i="12" s="1"/>
  <c r="AJ1186" i="12" s="1"/>
  <c r="AJ1184" i="12"/>
  <c r="AJ1183" i="12" s="1"/>
  <c r="AJ1182" i="12" s="1"/>
  <c r="AJ1179" i="12"/>
  <c r="AJ1178" i="12" s="1"/>
  <c r="AJ1176" i="12"/>
  <c r="AJ1175" i="12" s="1"/>
  <c r="AJ1172" i="12"/>
  <c r="AJ1171" i="12" s="1"/>
  <c r="AJ1169" i="12"/>
  <c r="AJ1168" i="12" s="1"/>
  <c r="AJ1166" i="12"/>
  <c r="AJ1165" i="12" s="1"/>
  <c r="AJ1160" i="12"/>
  <c r="AJ1159" i="12" s="1"/>
  <c r="AJ1157" i="12"/>
  <c r="AJ1156" i="12" s="1"/>
  <c r="AJ1152" i="12"/>
  <c r="AJ1151" i="12" s="1"/>
  <c r="AJ1150" i="12" s="1"/>
  <c r="AJ1149" i="12" s="1"/>
  <c r="AJ1140" i="12"/>
  <c r="AJ1139" i="12" s="1"/>
  <c r="AJ1138" i="12" s="1"/>
  <c r="AJ1137" i="12" s="1"/>
  <c r="AJ1135" i="12"/>
  <c r="AJ1134" i="12" s="1"/>
  <c r="AJ1133" i="12" s="1"/>
  <c r="AJ1129" i="12"/>
  <c r="AJ1127" i="12"/>
  <c r="AJ1121" i="12"/>
  <c r="AJ1119" i="12"/>
  <c r="AJ1116" i="12"/>
  <c r="AJ1115" i="12" s="1"/>
  <c r="AJ1107" i="12"/>
  <c r="AJ1106" i="12" s="1"/>
  <c r="AJ1105" i="12" s="1"/>
  <c r="AJ1104" i="12" s="1"/>
  <c r="AJ1101" i="12"/>
  <c r="AJ1100" i="12" s="1"/>
  <c r="AJ1099" i="12" s="1"/>
  <c r="AJ1098" i="12" s="1"/>
  <c r="AJ1096" i="12"/>
  <c r="AJ1095" i="12" s="1"/>
  <c r="AJ1094" i="12" s="1"/>
  <c r="AJ1093" i="12" s="1"/>
  <c r="AJ1087" i="12"/>
  <c r="AJ1086" i="12" s="1"/>
  <c r="AJ1085" i="12" s="1"/>
  <c r="AJ1083" i="12"/>
  <c r="AJ1082" i="12" s="1"/>
  <c r="AJ1081" i="12" s="1"/>
  <c r="AJ1079" i="12"/>
  <c r="AJ1078" i="12" s="1"/>
  <c r="AJ1077" i="12" s="1"/>
  <c r="AJ1075" i="12"/>
  <c r="AJ1074" i="12" s="1"/>
  <c r="AJ1073" i="12" s="1"/>
  <c r="AJ1071" i="12"/>
  <c r="AJ1070" i="12" s="1"/>
  <c r="AJ1069" i="12" s="1"/>
  <c r="AJ1067" i="12"/>
  <c r="AJ1066" i="12" s="1"/>
  <c r="AJ1065" i="12" s="1"/>
  <c r="AJ1063" i="12"/>
  <c r="AJ1062" i="12" s="1"/>
  <c r="AJ1061" i="12" s="1"/>
  <c r="AJ1059" i="12"/>
  <c r="AJ1058" i="12" s="1"/>
  <c r="AJ1057" i="12" s="1"/>
  <c r="AJ1055" i="12"/>
  <c r="AJ1054" i="12" s="1"/>
  <c r="AJ1053" i="12" s="1"/>
  <c r="AJ1051" i="12"/>
  <c r="AJ1050" i="12" s="1"/>
  <c r="AJ1049" i="12" s="1"/>
  <c r="AJ1047" i="12"/>
  <c r="AJ1046" i="12" s="1"/>
  <c r="AJ1045" i="12" s="1"/>
  <c r="AJ1042" i="12"/>
  <c r="AJ1041" i="12" s="1"/>
  <c r="AJ1040" i="12" s="1"/>
  <c r="AJ1038" i="12"/>
  <c r="AJ1037" i="12" s="1"/>
  <c r="AJ1036" i="12" s="1"/>
  <c r="AJ1034" i="12"/>
  <c r="AJ1033" i="12" s="1"/>
  <c r="AJ1032" i="12" s="1"/>
  <c r="AJ1030" i="12"/>
  <c r="AJ1029" i="12" s="1"/>
  <c r="AJ1028" i="12" s="1"/>
  <c r="AJ1026" i="12"/>
  <c r="AJ1025" i="12" s="1"/>
  <c r="AJ1024" i="12" s="1"/>
  <c r="AJ1022" i="12"/>
  <c r="AJ1021" i="12" s="1"/>
  <c r="AJ1020" i="12" s="1"/>
  <c r="AJ1018" i="12"/>
  <c r="AJ1017" i="12" s="1"/>
  <c r="AJ1016" i="12" s="1"/>
  <c r="AJ1014" i="12"/>
  <c r="AJ1013" i="12" s="1"/>
  <c r="AJ1012" i="12" s="1"/>
  <c r="AJ1010" i="12"/>
  <c r="AJ1008" i="12"/>
  <c r="AJ1004" i="12"/>
  <c r="AJ1003" i="12" s="1"/>
  <c r="AJ1002" i="12" s="1"/>
  <c r="AJ1000" i="12"/>
  <c r="AJ999" i="12" s="1"/>
  <c r="AJ998" i="12" s="1"/>
  <c r="AJ996" i="12"/>
  <c r="AJ995" i="12" s="1"/>
  <c r="AJ994" i="12" s="1"/>
  <c r="AJ992" i="12"/>
  <c r="AJ991" i="12" s="1"/>
  <c r="AJ990" i="12" s="1"/>
  <c r="AJ988" i="12"/>
  <c r="AJ987" i="12" s="1"/>
  <c r="AJ986" i="12" s="1"/>
  <c r="AJ984" i="12"/>
  <c r="AJ983" i="12" s="1"/>
  <c r="AJ982" i="12" s="1"/>
  <c r="AJ980" i="12"/>
  <c r="AJ979" i="12" s="1"/>
  <c r="AJ978" i="12" s="1"/>
  <c r="AJ976" i="12"/>
  <c r="AJ975" i="12" s="1"/>
  <c r="AJ974" i="12" s="1"/>
  <c r="AJ972" i="12"/>
  <c r="AJ971" i="12" s="1"/>
  <c r="AJ970" i="12" s="1"/>
  <c r="AJ968" i="12"/>
  <c r="AJ967" i="12" s="1"/>
  <c r="AJ966" i="12" s="1"/>
  <c r="AJ964" i="12"/>
  <c r="AJ963" i="12" s="1"/>
  <c r="AJ962" i="12" s="1"/>
  <c r="AJ960" i="12"/>
  <c r="AJ959" i="12" s="1"/>
  <c r="AJ958" i="12" s="1"/>
  <c r="AJ954" i="12"/>
  <c r="AJ953" i="12" s="1"/>
  <c r="AJ952" i="12" s="1"/>
  <c r="AJ950" i="12"/>
  <c r="AJ949" i="12" s="1"/>
  <c r="AJ948" i="12" s="1"/>
  <c r="AJ945" i="12"/>
  <c r="AJ944" i="12" s="1"/>
  <c r="AJ943" i="12" s="1"/>
  <c r="AJ941" i="12"/>
  <c r="AJ940" i="12" s="1"/>
  <c r="AJ939" i="12" s="1"/>
  <c r="AJ937" i="12"/>
  <c r="AJ936" i="12" s="1"/>
  <c r="AJ935" i="12" s="1"/>
  <c r="AJ933" i="12"/>
  <c r="AJ932" i="12" s="1"/>
  <c r="AJ931" i="12" s="1"/>
  <c r="AJ929" i="12"/>
  <c r="AJ928" i="12" s="1"/>
  <c r="AJ926" i="12"/>
  <c r="AJ925" i="12" s="1"/>
  <c r="AJ922" i="12"/>
  <c r="AJ921" i="12" s="1"/>
  <c r="AJ920" i="12" s="1"/>
  <c r="AJ914" i="12"/>
  <c r="AJ913" i="12" s="1"/>
  <c r="AJ912" i="12" s="1"/>
  <c r="AJ910" i="12"/>
  <c r="AJ909" i="12" s="1"/>
  <c r="AJ908" i="12" s="1"/>
  <c r="AJ906" i="12"/>
  <c r="AJ905" i="12" s="1"/>
  <c r="AJ904" i="12" s="1"/>
  <c r="AJ902" i="12"/>
  <c r="AJ901" i="12" s="1"/>
  <c r="AJ900" i="12" s="1"/>
  <c r="AJ895" i="12"/>
  <c r="AJ894" i="12" s="1"/>
  <c r="AJ891" i="12"/>
  <c r="AJ890" i="12" s="1"/>
  <c r="AJ888" i="12"/>
  <c r="AJ887" i="12" s="1"/>
  <c r="AJ885" i="12"/>
  <c r="AJ884" i="12" s="1"/>
  <c r="AJ880" i="12"/>
  <c r="AJ879" i="12" s="1"/>
  <c r="AJ878" i="12" s="1"/>
  <c r="AJ876" i="12"/>
  <c r="AJ875" i="12" s="1"/>
  <c r="AJ874" i="12" s="1"/>
  <c r="AJ872" i="12"/>
  <c r="AJ871" i="12" s="1"/>
  <c r="AJ870" i="12" s="1"/>
  <c r="AJ868" i="12"/>
  <c r="AJ867" i="12" s="1"/>
  <c r="AJ865" i="12"/>
  <c r="AJ864" i="12" s="1"/>
  <c r="AJ859" i="12"/>
  <c r="AJ858" i="12" s="1"/>
  <c r="AJ856" i="12"/>
  <c r="AJ855" i="12" s="1"/>
  <c r="AJ851" i="12"/>
  <c r="AJ849" i="12"/>
  <c r="AJ847" i="12"/>
  <c r="AJ842" i="12"/>
  <c r="AJ841" i="12" s="1"/>
  <c r="AJ839" i="12"/>
  <c r="AJ838" i="12" s="1"/>
  <c r="AJ836" i="12"/>
  <c r="AJ835" i="12" s="1"/>
  <c r="AJ832" i="12"/>
  <c r="AJ830" i="12"/>
  <c r="AJ826" i="12"/>
  <c r="AJ825" i="12" s="1"/>
  <c r="AJ824" i="12" s="1"/>
  <c r="AJ821" i="12"/>
  <c r="AJ819" i="12"/>
  <c r="AJ815" i="12"/>
  <c r="AJ814" i="12" s="1"/>
  <c r="AJ811" i="12"/>
  <c r="AJ809" i="12"/>
  <c r="AJ806" i="12"/>
  <c r="AJ805" i="12" s="1"/>
  <c r="AJ803" i="12"/>
  <c r="AJ802" i="12" s="1"/>
  <c r="AJ796" i="12"/>
  <c r="AJ795" i="12" s="1"/>
  <c r="AJ793" i="12"/>
  <c r="AJ792" i="12" s="1"/>
  <c r="AJ789" i="12"/>
  <c r="AJ788" i="12" s="1"/>
  <c r="AJ787" i="12" s="1"/>
  <c r="AJ785" i="12"/>
  <c r="AJ784" i="12" s="1"/>
  <c r="AJ783" i="12" s="1"/>
  <c r="AJ781" i="12"/>
  <c r="AJ780" i="12" s="1"/>
  <c r="AJ778" i="12"/>
  <c r="AJ777" i="12" s="1"/>
  <c r="AJ775" i="12"/>
  <c r="AJ774" i="12" s="1"/>
  <c r="AJ772" i="12"/>
  <c r="AJ771" i="12" s="1"/>
  <c r="AJ766" i="12"/>
  <c r="AJ764" i="12"/>
  <c r="AJ760" i="12"/>
  <c r="AJ759" i="12" s="1"/>
  <c r="AJ757" i="12"/>
  <c r="AJ756" i="12" s="1"/>
  <c r="AJ753" i="12"/>
  <c r="AJ750" i="12"/>
  <c r="AJ747" i="12"/>
  <c r="AJ744" i="12"/>
  <c r="AJ743" i="12" s="1"/>
  <c r="AJ739" i="12"/>
  <c r="AJ737" i="12"/>
  <c r="AJ733" i="12"/>
  <c r="AJ732" i="12" s="1"/>
  <c r="AJ731" i="12" s="1"/>
  <c r="AJ729" i="12"/>
  <c r="AJ727" i="12"/>
  <c r="AJ723" i="12"/>
  <c r="AJ722" i="12" s="1"/>
  <c r="AJ721" i="12" s="1"/>
  <c r="AJ719" i="12"/>
  <c r="AJ718" i="12" s="1"/>
  <c r="AJ717" i="12" s="1"/>
  <c r="AJ709" i="12"/>
  <c r="AJ708" i="12" s="1"/>
  <c r="AJ707" i="12" s="1"/>
  <c r="AJ705" i="12"/>
  <c r="AJ703" i="12"/>
  <c r="AJ697" i="12"/>
  <c r="AJ696" i="12" s="1"/>
  <c r="AJ695" i="12" s="1"/>
  <c r="AJ691" i="12"/>
  <c r="AJ687" i="12"/>
  <c r="AJ684" i="12"/>
  <c r="AJ683" i="12" s="1"/>
  <c r="AJ681" i="12"/>
  <c r="AJ680" i="12" s="1"/>
  <c r="AJ678" i="12"/>
  <c r="AJ677" i="12" s="1"/>
  <c r="AJ667" i="12"/>
  <c r="AJ665" i="12"/>
  <c r="AJ661" i="12"/>
  <c r="AJ659" i="12"/>
  <c r="AJ652" i="12"/>
  <c r="AJ651" i="12" s="1"/>
  <c r="AJ650" i="12" s="1"/>
  <c r="AJ649" i="12" s="1"/>
  <c r="AJ647" i="12"/>
  <c r="AJ646" i="12" s="1"/>
  <c r="AJ644" i="12"/>
  <c r="AJ643" i="12" s="1"/>
  <c r="AJ639" i="12"/>
  <c r="AJ638" i="12" s="1"/>
  <c r="AJ636" i="12"/>
  <c r="AJ635" i="12" s="1"/>
  <c r="AJ632" i="12"/>
  <c r="AJ631" i="12" s="1"/>
  <c r="AJ630" i="12" s="1"/>
  <c r="AJ628" i="12"/>
  <c r="AJ626" i="12"/>
  <c r="AJ621" i="12"/>
  <c r="AJ620" i="12" s="1"/>
  <c r="AJ618" i="12"/>
  <c r="AJ617" i="12" s="1"/>
  <c r="AJ615" i="12"/>
  <c r="AJ614" i="12" s="1"/>
  <c r="AJ612" i="12"/>
  <c r="AJ611" i="12" s="1"/>
  <c r="AJ609" i="12"/>
  <c r="AJ608" i="12" s="1"/>
  <c r="AJ603" i="12"/>
  <c r="AJ602" i="12" s="1"/>
  <c r="AJ600" i="12"/>
  <c r="AJ599" i="12" s="1"/>
  <c r="AJ595" i="12"/>
  <c r="AJ594" i="12" s="1"/>
  <c r="AJ593" i="12" s="1"/>
  <c r="AJ592" i="12" s="1"/>
  <c r="AJ590" i="12"/>
  <c r="AJ589" i="12" s="1"/>
  <c r="AJ587" i="12"/>
  <c r="AJ586" i="12" s="1"/>
  <c r="AJ581" i="12"/>
  <c r="AJ580" i="12" s="1"/>
  <c r="AJ579" i="12" s="1"/>
  <c r="AJ574" i="12"/>
  <c r="AJ570" i="12"/>
  <c r="AJ564" i="12"/>
  <c r="AJ563" i="12" s="1"/>
  <c r="AJ562" i="12" s="1"/>
  <c r="AJ560" i="12"/>
  <c r="AJ559" i="12" s="1"/>
  <c r="AJ558" i="12" s="1"/>
  <c r="AJ556" i="12"/>
  <c r="AJ555" i="12" s="1"/>
  <c r="AJ553" i="12"/>
  <c r="AJ552" i="12" s="1"/>
  <c r="AJ548" i="12"/>
  <c r="AJ546" i="12"/>
  <c r="AJ542" i="12"/>
  <c r="AJ541" i="12" s="1"/>
  <c r="AJ540" i="12" s="1"/>
  <c r="AJ538" i="12"/>
  <c r="AJ537" i="12" s="1"/>
  <c r="AJ536" i="12" s="1"/>
  <c r="AJ534" i="12"/>
  <c r="AJ533" i="12" s="1"/>
  <c r="AJ532" i="12" s="1"/>
  <c r="AJ530" i="12"/>
  <c r="AJ529" i="12" s="1"/>
  <c r="AJ527" i="12"/>
  <c r="AJ526" i="12" s="1"/>
  <c r="AJ523" i="12"/>
  <c r="AJ522" i="12" s="1"/>
  <c r="AJ520" i="12"/>
  <c r="AJ519" i="12" s="1"/>
  <c r="AJ516" i="12"/>
  <c r="AJ515" i="12" s="1"/>
  <c r="AJ514" i="12" s="1"/>
  <c r="AJ509" i="12"/>
  <c r="AJ508" i="12" s="1"/>
  <c r="AJ507" i="12" s="1"/>
  <c r="AJ505" i="12"/>
  <c r="AJ504" i="12" s="1"/>
  <c r="AJ503" i="12" s="1"/>
  <c r="AJ501" i="12"/>
  <c r="AJ500" i="12" s="1"/>
  <c r="AJ499" i="12" s="1"/>
  <c r="AJ497" i="12"/>
  <c r="AJ496" i="12" s="1"/>
  <c r="AJ495" i="12" s="1"/>
  <c r="AJ492" i="12"/>
  <c r="AJ490" i="12"/>
  <c r="AJ487" i="12"/>
  <c r="AJ486" i="12" s="1"/>
  <c r="AJ483" i="12"/>
  <c r="AJ481" i="12"/>
  <c r="AJ477" i="12"/>
  <c r="AJ476" i="12" s="1"/>
  <c r="AJ475" i="12" s="1"/>
  <c r="AJ472" i="12"/>
  <c r="AJ471" i="12" s="1"/>
  <c r="AJ470" i="12" s="1"/>
  <c r="AJ469" i="12" s="1"/>
  <c r="AJ466" i="12"/>
  <c r="AJ464" i="12"/>
  <c r="AJ459" i="12"/>
  <c r="AJ458" i="12" s="1"/>
  <c r="AJ457" i="12" s="1"/>
  <c r="AJ455" i="12"/>
  <c r="AJ453" i="12"/>
  <c r="AJ449" i="12"/>
  <c r="AJ447" i="12"/>
  <c r="AJ442" i="12"/>
  <c r="AJ441" i="12" s="1"/>
  <c r="AJ440" i="12" s="1"/>
  <c r="AJ437" i="12"/>
  <c r="AJ435" i="12"/>
  <c r="AJ431" i="12"/>
  <c r="AJ429" i="12"/>
  <c r="AJ424" i="12"/>
  <c r="AJ423" i="12" s="1"/>
  <c r="AJ422" i="12" s="1"/>
  <c r="AJ420" i="12"/>
  <c r="AJ419" i="12" s="1"/>
  <c r="AJ418" i="12" s="1"/>
  <c r="AJ416" i="12"/>
  <c r="AJ415" i="12" s="1"/>
  <c r="AJ414" i="12" s="1"/>
  <c r="AJ412" i="12"/>
  <c r="AJ411" i="12" s="1"/>
  <c r="AJ410" i="12" s="1"/>
  <c r="AJ408" i="12"/>
  <c r="AJ407" i="12" s="1"/>
  <c r="AJ406" i="12" s="1"/>
  <c r="AJ404" i="12"/>
  <c r="AJ403" i="12" s="1"/>
  <c r="AJ402" i="12" s="1"/>
  <c r="AJ400" i="12"/>
  <c r="AJ399" i="12" s="1"/>
  <c r="AJ398" i="12" s="1"/>
  <c r="AJ396" i="12"/>
  <c r="AJ395" i="12" s="1"/>
  <c r="AJ394" i="12" s="1"/>
  <c r="AJ389" i="12"/>
  <c r="AJ388" i="12" s="1"/>
  <c r="AJ387" i="12" s="1"/>
  <c r="AJ385" i="12"/>
  <c r="AJ384" i="12" s="1"/>
  <c r="AJ383" i="12" s="1"/>
  <c r="AJ379" i="12"/>
  <c r="AJ378" i="12" s="1"/>
  <c r="AJ377" i="12" s="1"/>
  <c r="AJ376" i="12" s="1"/>
  <c r="AJ374" i="12"/>
  <c r="AJ373" i="12" s="1"/>
  <c r="AJ372" i="12" s="1"/>
  <c r="AJ370" i="12"/>
  <c r="AJ369" i="12" s="1"/>
  <c r="AJ367" i="12"/>
  <c r="AJ366" i="12" s="1"/>
  <c r="AJ364" i="12"/>
  <c r="AJ363" i="12" s="1"/>
  <c r="AJ356" i="12"/>
  <c r="AJ355" i="12" s="1"/>
  <c r="AJ354" i="12" s="1"/>
  <c r="AJ349" i="12"/>
  <c r="AJ348" i="12" s="1"/>
  <c r="AJ347" i="12" s="1"/>
  <c r="AJ346" i="12" s="1"/>
  <c r="AJ345" i="12" s="1"/>
  <c r="AJ343" i="12"/>
  <c r="AJ342" i="12" s="1"/>
  <c r="AJ341" i="12" s="1"/>
  <c r="AJ338" i="12"/>
  <c r="AJ337" i="12" s="1"/>
  <c r="AJ336" i="12" s="1"/>
  <c r="AJ334" i="12"/>
  <c r="AJ333" i="12" s="1"/>
  <c r="AJ332" i="12" s="1"/>
  <c r="AJ330" i="12"/>
  <c r="AJ329" i="12" s="1"/>
  <c r="AJ327" i="12"/>
  <c r="AJ326" i="12" s="1"/>
  <c r="AJ323" i="12"/>
  <c r="AJ322" i="12" s="1"/>
  <c r="AJ321" i="12" s="1"/>
  <c r="AJ315" i="12"/>
  <c r="AJ314" i="12" s="1"/>
  <c r="AJ313" i="12" s="1"/>
  <c r="AJ309" i="12"/>
  <c r="AJ308" i="12" s="1"/>
  <c r="AJ307" i="12" s="1"/>
  <c r="AJ304" i="12"/>
  <c r="AJ302" i="12"/>
  <c r="AJ297" i="12"/>
  <c r="AJ295" i="12"/>
  <c r="AJ291" i="12"/>
  <c r="AJ290" i="12" s="1"/>
  <c r="AJ289" i="12" s="1"/>
  <c r="AJ285" i="12"/>
  <c r="AJ284" i="12" s="1"/>
  <c r="AJ283" i="12" s="1"/>
  <c r="AJ281" i="12"/>
  <c r="AJ279" i="12"/>
  <c r="AJ275" i="12"/>
  <c r="AJ274" i="12" s="1"/>
  <c r="AJ273" i="12" s="1"/>
  <c r="AJ271" i="12"/>
  <c r="AJ270" i="12" s="1"/>
  <c r="AJ269" i="12" s="1"/>
  <c r="AJ260" i="12"/>
  <c r="AJ258" i="12"/>
  <c r="AJ254" i="12"/>
  <c r="AJ253" i="12" s="1"/>
  <c r="AJ252" i="12" s="1"/>
  <c r="AJ250" i="12"/>
  <c r="AJ249" i="12" s="1"/>
  <c r="AJ248" i="12" s="1"/>
  <c r="AJ240" i="12"/>
  <c r="AJ238" i="12"/>
  <c r="AJ232" i="12"/>
  <c r="AJ231" i="12" s="1"/>
  <c r="AJ230" i="12" s="1"/>
  <c r="AJ228" i="12"/>
  <c r="AJ227" i="12" s="1"/>
  <c r="AJ226" i="12" s="1"/>
  <c r="AJ224" i="12"/>
  <c r="AJ223" i="12" s="1"/>
  <c r="AJ221" i="12"/>
  <c r="AJ220" i="12" s="1"/>
  <c r="AJ217" i="12"/>
  <c r="AJ215" i="12"/>
  <c r="AJ211" i="12"/>
  <c r="AJ209" i="12"/>
  <c r="AJ202" i="12"/>
  <c r="AJ201" i="12" s="1"/>
  <c r="AJ200" i="12" s="1"/>
  <c r="AJ198" i="12"/>
  <c r="AJ197" i="12" s="1"/>
  <c r="AJ196" i="12" s="1"/>
  <c r="AJ194" i="12"/>
  <c r="AJ193" i="12" s="1"/>
  <c r="AJ192" i="12" s="1"/>
  <c r="AJ189" i="12"/>
  <c r="AJ188" i="12" s="1"/>
  <c r="AJ187" i="12" s="1"/>
  <c r="AJ185" i="12"/>
  <c r="AJ184" i="12" s="1"/>
  <c r="AJ183" i="12" s="1"/>
  <c r="AJ180" i="12"/>
  <c r="AJ179" i="12" s="1"/>
  <c r="AJ177" i="12"/>
  <c r="AJ176" i="12" s="1"/>
  <c r="AJ173" i="12"/>
  <c r="AJ172" i="12" s="1"/>
  <c r="AJ171" i="12" s="1"/>
  <c r="AJ167" i="12"/>
  <c r="AJ166" i="12" s="1"/>
  <c r="AJ165" i="12" s="1"/>
  <c r="AJ163" i="12"/>
  <c r="AJ162" i="12" s="1"/>
  <c r="AJ161" i="12" s="1"/>
  <c r="AJ158" i="12"/>
  <c r="AJ157" i="12" s="1"/>
  <c r="AJ155" i="12"/>
  <c r="AJ154" i="12" s="1"/>
  <c r="AJ151" i="12"/>
  <c r="AJ150" i="12" s="1"/>
  <c r="AJ148" i="12"/>
  <c r="AJ147" i="12" s="1"/>
  <c r="AJ145" i="12"/>
  <c r="AJ144" i="12" s="1"/>
  <c r="AJ140" i="12"/>
  <c r="AJ139" i="12" s="1"/>
  <c r="AJ138" i="12" s="1"/>
  <c r="AJ136" i="12"/>
  <c r="AJ135" i="12" s="1"/>
  <c r="AJ134" i="12" s="1"/>
  <c r="AJ131" i="12"/>
  <c r="AJ130" i="12" s="1"/>
  <c r="AJ129" i="12" s="1"/>
  <c r="AJ127" i="12"/>
  <c r="AJ126" i="12" s="1"/>
  <c r="AJ124" i="12"/>
  <c r="AJ123" i="12" s="1"/>
  <c r="AJ120" i="12"/>
  <c r="AJ119" i="12" s="1"/>
  <c r="AJ117" i="12"/>
  <c r="AJ116" i="12" s="1"/>
  <c r="AJ114" i="12"/>
  <c r="AJ113" i="12" s="1"/>
  <c r="AJ107" i="12"/>
  <c r="AJ105" i="12"/>
  <c r="AJ100" i="12"/>
  <c r="AJ99" i="12" s="1"/>
  <c r="AJ98" i="12" s="1"/>
  <c r="AJ97" i="12" s="1"/>
  <c r="AJ95" i="12"/>
  <c r="AJ94" i="12" s="1"/>
  <c r="AJ93" i="12" s="1"/>
  <c r="AJ92" i="12" s="1"/>
  <c r="AJ88" i="12"/>
  <c r="AJ87" i="12" s="1"/>
  <c r="AJ86" i="12" s="1"/>
  <c r="AJ84" i="12"/>
  <c r="AJ81" i="12"/>
  <c r="AJ78" i="12"/>
  <c r="AJ74" i="12"/>
  <c r="AJ73" i="12" s="1"/>
  <c r="AJ70" i="12"/>
  <c r="AJ68" i="12"/>
  <c r="AJ65" i="12"/>
  <c r="AJ64" i="12" s="1"/>
  <c r="AJ59" i="12"/>
  <c r="AJ58" i="12" s="1"/>
  <c r="AJ56" i="12"/>
  <c r="AJ55" i="12" s="1"/>
  <c r="AJ51" i="12"/>
  <c r="AJ50" i="12" s="1"/>
  <c r="AJ49" i="12" s="1"/>
  <c r="AJ47" i="12"/>
  <c r="AJ46" i="12" s="1"/>
  <c r="AJ45" i="12" s="1"/>
  <c r="AJ43" i="12"/>
  <c r="AJ42" i="12" s="1"/>
  <c r="AJ41" i="12" s="1"/>
  <c r="AJ38" i="12"/>
  <c r="AJ37" i="12" s="1"/>
  <c r="AJ36" i="12" s="1"/>
  <c r="AJ34" i="12"/>
  <c r="AJ33" i="12" s="1"/>
  <c r="AJ32" i="12" s="1"/>
  <c r="AJ30" i="12"/>
  <c r="AJ29" i="12" s="1"/>
  <c r="AJ28" i="12" s="1"/>
  <c r="AJ26" i="12"/>
  <c r="AJ25" i="12" s="1"/>
  <c r="AJ23" i="12"/>
  <c r="AJ22" i="12" s="1"/>
  <c r="AJ1602" i="12" l="1"/>
  <c r="AJ1044" i="12"/>
  <c r="AJ1289" i="12"/>
  <c r="AK654" i="12"/>
  <c r="AK2604" i="12" s="1"/>
  <c r="AJ2559" i="12"/>
  <c r="AJ2420" i="12"/>
  <c r="AJ2082" i="12"/>
  <c r="AJ2081" i="12" s="1"/>
  <c r="AJ1155" i="12"/>
  <c r="AJ1154" i="12" s="1"/>
  <c r="AJ1148" i="12" s="1"/>
  <c r="AJ1570" i="12"/>
  <c r="AJ1976" i="12"/>
  <c r="AJ1712" i="12"/>
  <c r="AJ1711" i="12" s="1"/>
  <c r="AJ755" i="12"/>
  <c r="AJ1269" i="12"/>
  <c r="AJ808" i="12"/>
  <c r="AJ801" i="12" s="1"/>
  <c r="AJ446" i="12"/>
  <c r="AJ445" i="12" s="1"/>
  <c r="AJ489" i="12"/>
  <c r="AJ485" i="12" s="1"/>
  <c r="AJ763" i="12"/>
  <c r="AJ762" i="12" s="1"/>
  <c r="AJ434" i="12"/>
  <c r="AJ433" i="12" s="1"/>
  <c r="AJ1692" i="12"/>
  <c r="AJ428" i="12"/>
  <c r="AJ427" i="12" s="1"/>
  <c r="AJ545" i="12"/>
  <c r="AJ544" i="12" s="1"/>
  <c r="AJ1667" i="12"/>
  <c r="AJ2205" i="12"/>
  <c r="AJ2323" i="12"/>
  <c r="AJ2322" i="12" s="1"/>
  <c r="AJ746" i="12"/>
  <c r="AJ742" i="12" s="1"/>
  <c r="AJ463" i="12"/>
  <c r="AJ462" i="12" s="1"/>
  <c r="AJ461" i="12" s="1"/>
  <c r="AJ1748" i="12"/>
  <c r="AJ1747" i="12" s="1"/>
  <c r="AJ1741" i="12" s="1"/>
  <c r="AJ382" i="12"/>
  <c r="AJ381" i="12" s="1"/>
  <c r="AJ452" i="12"/>
  <c r="AJ451" i="12" s="1"/>
  <c r="AJ642" i="12"/>
  <c r="AJ641" i="12" s="1"/>
  <c r="AJ658" i="12"/>
  <c r="AJ657" i="12" s="1"/>
  <c r="AJ1967" i="12"/>
  <c r="AJ2023" i="12"/>
  <c r="AJ2022" i="12" s="1"/>
  <c r="AJ2021" i="12" s="1"/>
  <c r="AJ67" i="12"/>
  <c r="AJ63" i="12" s="1"/>
  <c r="AJ525" i="12"/>
  <c r="AJ829" i="12"/>
  <c r="AJ828" i="12" s="1"/>
  <c r="AJ854" i="12"/>
  <c r="AJ853" i="12" s="1"/>
  <c r="AJ2070" i="12"/>
  <c r="AJ2059" i="12" s="1"/>
  <c r="AJ2186" i="12"/>
  <c r="AJ1997" i="12"/>
  <c r="AJ1996" i="12" s="1"/>
  <c r="AJ551" i="12"/>
  <c r="AJ550" i="12" s="1"/>
  <c r="AJ625" i="12"/>
  <c r="AJ624" i="12" s="1"/>
  <c r="AJ1007" i="12"/>
  <c r="AJ1006" i="12" s="1"/>
  <c r="AJ957" i="12" s="1"/>
  <c r="AJ2254" i="12"/>
  <c r="AJ54" i="12"/>
  <c r="AJ53" i="12" s="1"/>
  <c r="AJ122" i="12"/>
  <c r="AJ208" i="12"/>
  <c r="AJ207" i="12" s="1"/>
  <c r="AJ237" i="12"/>
  <c r="AJ236" i="12" s="1"/>
  <c r="AJ480" i="12"/>
  <c r="AJ479" i="12" s="1"/>
  <c r="AJ569" i="12"/>
  <c r="AJ568" i="12" s="1"/>
  <c r="AJ567" i="12" s="1"/>
  <c r="AJ566" i="12" s="1"/>
  <c r="AJ598" i="12"/>
  <c r="AJ597" i="12" s="1"/>
  <c r="AJ736" i="12"/>
  <c r="AJ735" i="12" s="1"/>
  <c r="AJ863" i="12"/>
  <c r="AJ862" i="12" s="1"/>
  <c r="AJ1587" i="12"/>
  <c r="AJ160" i="12"/>
  <c r="AJ175" i="12"/>
  <c r="AJ170" i="12" s="1"/>
  <c r="AJ214" i="12"/>
  <c r="AJ213" i="12" s="1"/>
  <c r="AJ834" i="12"/>
  <c r="AJ1654" i="12"/>
  <c r="AJ686" i="12"/>
  <c r="AJ676" i="12" s="1"/>
  <c r="AJ675" i="12" s="1"/>
  <c r="AJ791" i="12"/>
  <c r="AJ947" i="12"/>
  <c r="AJ1414" i="12"/>
  <c r="AJ2408" i="12"/>
  <c r="AJ1508" i="12"/>
  <c r="AJ1803" i="12"/>
  <c r="AJ1830" i="12"/>
  <c r="AJ1881" i="12"/>
  <c r="AJ1877" i="12" s="1"/>
  <c r="AJ1872" i="12" s="1"/>
  <c r="AJ1871" i="12" s="1"/>
  <c r="AJ2162" i="12"/>
  <c r="AJ2161" i="12" s="1"/>
  <c r="AJ1181" i="12"/>
  <c r="AJ2304" i="12"/>
  <c r="AJ2352" i="12"/>
  <c r="AJ1219" i="12"/>
  <c r="AJ257" i="12"/>
  <c r="AJ256" i="12" s="1"/>
  <c r="AJ294" i="12"/>
  <c r="AJ293" i="12" s="1"/>
  <c r="AJ325" i="12"/>
  <c r="AJ312" i="12" s="1"/>
  <c r="AJ664" i="12"/>
  <c r="AJ663" i="12" s="1"/>
  <c r="AJ702" i="12"/>
  <c r="AJ701" i="12" s="1"/>
  <c r="AJ924" i="12"/>
  <c r="AJ899" i="12" s="1"/>
  <c r="AJ1484" i="12"/>
  <c r="AJ1483" i="12" s="1"/>
  <c r="AJ40" i="12"/>
  <c r="AJ104" i="12"/>
  <c r="AJ103" i="12" s="1"/>
  <c r="AJ102" i="12" s="1"/>
  <c r="AJ91" i="12" s="1"/>
  <c r="AJ219" i="12"/>
  <c r="AJ278" i="12"/>
  <c r="AJ277" i="12" s="1"/>
  <c r="AJ262" i="12" s="1"/>
  <c r="AJ301" i="12"/>
  <c r="AJ300" i="12" s="1"/>
  <c r="AJ726" i="12"/>
  <c r="AJ725" i="12" s="1"/>
  <c r="AJ846" i="12"/>
  <c r="AJ845" i="12" s="1"/>
  <c r="AJ844" i="12" s="1"/>
  <c r="AJ1174" i="12"/>
  <c r="AJ1449" i="12"/>
  <c r="AJ1448" i="12" s="1"/>
  <c r="AJ1447" i="12" s="1"/>
  <c r="AJ21" i="12"/>
  <c r="AJ20" i="12" s="1"/>
  <c r="AJ77" i="12"/>
  <c r="AJ72" i="12" s="1"/>
  <c r="AJ112" i="12"/>
  <c r="AJ153" i="12"/>
  <c r="AJ362" i="12"/>
  <c r="AJ518" i="12"/>
  <c r="AJ607" i="12"/>
  <c r="AJ606" i="12" s="1"/>
  <c r="AJ818" i="12"/>
  <c r="AJ817" i="12" s="1"/>
  <c r="AJ1256" i="12"/>
  <c r="AJ1470" i="12"/>
  <c r="AJ1249" i="12"/>
  <c r="AJ1236" i="12" s="1"/>
  <c r="AJ2121" i="12"/>
  <c r="AJ2116" i="12" s="1"/>
  <c r="AJ2367" i="12"/>
  <c r="AJ1644" i="12"/>
  <c r="AJ1643" i="12" s="1"/>
  <c r="AJ1701" i="12"/>
  <c r="AJ1913" i="12"/>
  <c r="AJ1985" i="12"/>
  <c r="AJ2194" i="12"/>
  <c r="AJ2193" i="12" s="1"/>
  <c r="AJ1493" i="12"/>
  <c r="AJ1520" i="12"/>
  <c r="AJ1769" i="12"/>
  <c r="AJ1822" i="12"/>
  <c r="AJ1837" i="12"/>
  <c r="AJ1851" i="12"/>
  <c r="AJ1850" i="12" s="1"/>
  <c r="AJ1893" i="12"/>
  <c r="AJ1892" i="12" s="1"/>
  <c r="AJ1891" i="12" s="1"/>
  <c r="AJ2052" i="12"/>
  <c r="AJ2047" i="12" s="1"/>
  <c r="AJ2041" i="12" s="1"/>
  <c r="AJ2109" i="12"/>
  <c r="AJ2104" i="12" s="1"/>
  <c r="AJ2146" i="12"/>
  <c r="AJ2145" i="12" s="1"/>
  <c r="AJ2144" i="12" s="1"/>
  <c r="AJ2173" i="12"/>
  <c r="AJ2215" i="12"/>
  <c r="AJ2236" i="12"/>
  <c r="AJ2261" i="12"/>
  <c r="AJ2297" i="12"/>
  <c r="AJ2382" i="12"/>
  <c r="AJ2434" i="12"/>
  <c r="AJ2429" i="12" s="1"/>
  <c r="AJ2473" i="12"/>
  <c r="AJ2468" i="12" s="1"/>
  <c r="AJ2462" i="12" s="1"/>
  <c r="AJ393" i="12"/>
  <c r="AJ585" i="12"/>
  <c r="AJ584" i="12" s="1"/>
  <c r="AJ1164" i="12"/>
  <c r="AJ143" i="12"/>
  <c r="AJ182" i="12"/>
  <c r="AJ133" i="12"/>
  <c r="AJ191" i="12"/>
  <c r="AJ634" i="12"/>
  <c r="AJ1118" i="12"/>
  <c r="AJ1114" i="12" s="1"/>
  <c r="AJ1557" i="12"/>
  <c r="AJ1126" i="12"/>
  <c r="AJ1125" i="12" s="1"/>
  <c r="AJ1210" i="12"/>
  <c r="AJ1205" i="12" s="1"/>
  <c r="AJ1194" i="12" s="1"/>
  <c r="AJ1786" i="12"/>
  <c r="AJ1812" i="12"/>
  <c r="AJ770" i="12"/>
  <c r="AJ883" i="12"/>
  <c r="AJ882" i="12" s="1"/>
  <c r="AJ1680" i="12"/>
  <c r="AJ2226" i="12"/>
  <c r="AJ2515" i="12"/>
  <c r="AJ2501" i="12" s="1"/>
  <c r="AJ2134" i="12"/>
  <c r="AJ2133" i="12" s="1"/>
  <c r="AJ2452" i="12"/>
  <c r="AJ2447" i="12" s="1"/>
  <c r="AJ2441" i="12" s="1"/>
  <c r="AJ2491" i="12"/>
  <c r="AJ2486" i="12" s="1"/>
  <c r="AJ2549" i="12"/>
  <c r="AJ2544" i="12" s="1"/>
  <c r="AJ2593" i="12"/>
  <c r="AJ2592" i="12" s="1"/>
  <c r="AJ2591" i="12" s="1"/>
  <c r="AF1568" i="12"/>
  <c r="AF1519" i="12"/>
  <c r="AJ235" i="12" l="1"/>
  <c r="AJ234" i="12" s="1"/>
  <c r="AJ353" i="12"/>
  <c r="AJ352" i="12" s="1"/>
  <c r="AJ351" i="12" s="1"/>
  <c r="AJ311" i="12"/>
  <c r="AJ700" i="12"/>
  <c r="AJ656" i="12"/>
  <c r="AJ655" i="12" s="1"/>
  <c r="AJ1288" i="12"/>
  <c r="AJ2272" i="12"/>
  <c r="AJ2419" i="12"/>
  <c r="AJ426" i="12"/>
  <c r="AJ741" i="12"/>
  <c r="AJ142" i="12"/>
  <c r="AJ1569" i="12"/>
  <c r="AJ1163" i="12"/>
  <c r="AJ1162" i="12" s="1"/>
  <c r="AJ1147" i="12" s="1"/>
  <c r="AJ1691" i="12"/>
  <c r="AJ1679" i="12" s="1"/>
  <c r="AJ800" i="12"/>
  <c r="AJ1912" i="12"/>
  <c r="AJ1911" i="12" s="1"/>
  <c r="AJ861" i="12"/>
  <c r="AJ1218" i="12"/>
  <c r="AJ111" i="12"/>
  <c r="AJ110" i="12" s="1"/>
  <c r="AJ2143" i="12"/>
  <c r="AJ444" i="12"/>
  <c r="AJ19" i="12"/>
  <c r="AJ513" i="12"/>
  <c r="AJ512" i="12" s="1"/>
  <c r="AJ898" i="12"/>
  <c r="AJ474" i="12"/>
  <c r="AJ468" i="12" s="1"/>
  <c r="AJ2172" i="12"/>
  <c r="AJ1464" i="12"/>
  <c r="AJ1710" i="12"/>
  <c r="AJ956" i="12"/>
  <c r="AJ623" i="12"/>
  <c r="AJ605" i="12" s="1"/>
  <c r="AJ2204" i="12"/>
  <c r="AJ1601" i="12"/>
  <c r="AJ1600" i="12" s="1"/>
  <c r="AJ2235" i="12"/>
  <c r="AJ2080" i="12"/>
  <c r="AJ2079" i="12" s="1"/>
  <c r="AJ1870" i="12"/>
  <c r="AJ823" i="12"/>
  <c r="AJ206" i="12"/>
  <c r="AJ205" i="12" s="1"/>
  <c r="AJ769" i="12"/>
  <c r="AJ768" i="12" s="1"/>
  <c r="AJ583" i="12"/>
  <c r="AJ1811" i="12"/>
  <c r="AJ1810" i="12" s="1"/>
  <c r="AJ1492" i="12"/>
  <c r="AJ169" i="12"/>
  <c r="AJ288" i="12"/>
  <c r="AJ287" i="12" s="1"/>
  <c r="AJ1768" i="12"/>
  <c r="AJ2480" i="12"/>
  <c r="AJ1829" i="12"/>
  <c r="AJ62" i="12"/>
  <c r="AJ61" i="12" s="1"/>
  <c r="AJ1109" i="12"/>
  <c r="AJ1103" i="12" s="1"/>
  <c r="AE218" i="12"/>
  <c r="AJ799" i="12" l="1"/>
  <c r="AJ392" i="12"/>
  <c r="AJ391" i="12" s="1"/>
  <c r="AJ1491" i="12"/>
  <c r="AJ699" i="12"/>
  <c r="AJ897" i="12"/>
  <c r="AJ18" i="12"/>
  <c r="AJ1217" i="12"/>
  <c r="AJ511" i="12"/>
  <c r="AJ90" i="12"/>
  <c r="AJ204" i="12"/>
  <c r="AJ2171" i="12"/>
  <c r="AJ1767" i="12"/>
  <c r="AI2343" i="12"/>
  <c r="AS2343" i="12" s="1"/>
  <c r="AH2343" i="12"/>
  <c r="AP2343" i="12" s="1"/>
  <c r="AG2343" i="12"/>
  <c r="AM2343" i="12" s="1"/>
  <c r="AI1568" i="12"/>
  <c r="AS1568" i="12" s="1"/>
  <c r="AU1568" i="12" s="1"/>
  <c r="AH1568" i="12"/>
  <c r="AP1568" i="12" s="1"/>
  <c r="AR1568" i="12" s="1"/>
  <c r="AG1568" i="12"/>
  <c r="AM1568" i="12" s="1"/>
  <c r="AO1568" i="12" s="1"/>
  <c r="AI1564" i="12"/>
  <c r="AS1564" i="12" s="1"/>
  <c r="AU1564" i="12" s="1"/>
  <c r="AH1564" i="12"/>
  <c r="AP1564" i="12" s="1"/>
  <c r="AR1564" i="12" s="1"/>
  <c r="AG1564" i="12"/>
  <c r="AM1564" i="12" s="1"/>
  <c r="AO1564" i="12" s="1"/>
  <c r="AC1567" i="12"/>
  <c r="AC1566" i="12" s="1"/>
  <c r="AC1565" i="12" s="1"/>
  <c r="AD1567" i="12"/>
  <c r="AD1566" i="12" s="1"/>
  <c r="AD1565" i="12" s="1"/>
  <c r="AI1565" i="12" s="1"/>
  <c r="AS1565" i="12" s="1"/>
  <c r="AU1565" i="12" s="1"/>
  <c r="AE1567" i="12"/>
  <c r="AE1566" i="12" s="1"/>
  <c r="AE1565" i="12" s="1"/>
  <c r="AF1567" i="12"/>
  <c r="AF1566" i="12" s="1"/>
  <c r="AF1565" i="12" s="1"/>
  <c r="AV1567" i="12"/>
  <c r="AV1566" i="12" s="1"/>
  <c r="AV1565" i="12" s="1"/>
  <c r="AB1567" i="12"/>
  <c r="AB1566" i="12" s="1"/>
  <c r="AB1565" i="12" s="1"/>
  <c r="AC1563" i="12"/>
  <c r="AC1562" i="12" s="1"/>
  <c r="AC1561" i="12" s="1"/>
  <c r="AD1563" i="12"/>
  <c r="AD1562" i="12" s="1"/>
  <c r="AD1561" i="12" s="1"/>
  <c r="AI1561" i="12" s="1"/>
  <c r="AS1561" i="12" s="1"/>
  <c r="AU1561" i="12" s="1"/>
  <c r="AE1563" i="12"/>
  <c r="AE1562" i="12" s="1"/>
  <c r="AE1561" i="12" s="1"/>
  <c r="AF1563" i="12"/>
  <c r="AF1562" i="12" s="1"/>
  <c r="AF1561" i="12" s="1"/>
  <c r="AV1563" i="12"/>
  <c r="AV1562" i="12" s="1"/>
  <c r="AV1561" i="12" s="1"/>
  <c r="AB1563" i="12"/>
  <c r="AB1562" i="12" s="1"/>
  <c r="AB1561" i="12" s="1"/>
  <c r="AE1227" i="12"/>
  <c r="AC2342" i="12"/>
  <c r="AC2341" i="12" s="1"/>
  <c r="AC2340" i="12" s="1"/>
  <c r="AD2342" i="12"/>
  <c r="AD2341" i="12" s="1"/>
  <c r="AD2340" i="12" s="1"/>
  <c r="AI2340" i="12" s="1"/>
  <c r="AS2340" i="12" s="1"/>
  <c r="AE2342" i="12"/>
  <c r="AE2341" i="12" s="1"/>
  <c r="AE2340" i="12" s="1"/>
  <c r="AF2342" i="12"/>
  <c r="AF2341" i="12" s="1"/>
  <c r="AF2340" i="12" s="1"/>
  <c r="AV2342" i="12"/>
  <c r="AV2341" i="12" s="1"/>
  <c r="AV2340" i="12" s="1"/>
  <c r="AB2342" i="12"/>
  <c r="AB2341" i="12" s="1"/>
  <c r="AB2340" i="12" s="1"/>
  <c r="AF2601" i="12"/>
  <c r="AF2600" i="12" s="1"/>
  <c r="AE2601" i="12"/>
  <c r="AE2600" i="12" s="1"/>
  <c r="AF2598" i="12"/>
  <c r="AF2597" i="12" s="1"/>
  <c r="AE2598" i="12"/>
  <c r="AE2597" i="12" s="1"/>
  <c r="AF2595" i="12"/>
  <c r="AF2594" i="12" s="1"/>
  <c r="AE2595" i="12"/>
  <c r="AE2594" i="12" s="1"/>
  <c r="AF2573" i="12"/>
  <c r="AF2572" i="12" s="1"/>
  <c r="AF2571" i="12" s="1"/>
  <c r="AF2570" i="12" s="1"/>
  <c r="AE2573" i="12"/>
  <c r="AE2572" i="12" s="1"/>
  <c r="AE2571" i="12" s="1"/>
  <c r="AE2570" i="12" s="1"/>
  <c r="AF2568" i="12"/>
  <c r="AF2567" i="12" s="1"/>
  <c r="AF2566" i="12" s="1"/>
  <c r="AF2565" i="12" s="1"/>
  <c r="AE2568" i="12"/>
  <c r="AE2567" i="12" s="1"/>
  <c r="AE2566" i="12" s="1"/>
  <c r="AE2565" i="12" s="1"/>
  <c r="AF2563" i="12"/>
  <c r="AF2562" i="12" s="1"/>
  <c r="AF2561" i="12" s="1"/>
  <c r="AF2560" i="12" s="1"/>
  <c r="AE2563" i="12"/>
  <c r="AE2562" i="12" s="1"/>
  <c r="AE2561" i="12" s="1"/>
  <c r="AE2560" i="12" s="1"/>
  <c r="AF2557" i="12"/>
  <c r="AF2556" i="12" s="1"/>
  <c r="AE2557" i="12"/>
  <c r="AE2556" i="12" s="1"/>
  <c r="AF2554" i="12"/>
  <c r="AF2553" i="12" s="1"/>
  <c r="AE2554" i="12"/>
  <c r="AE2553" i="12" s="1"/>
  <c r="AF2551" i="12"/>
  <c r="AF2550" i="12" s="1"/>
  <c r="AE2551" i="12"/>
  <c r="AE2550" i="12" s="1"/>
  <c r="AF2547" i="12"/>
  <c r="AF2546" i="12" s="1"/>
  <c r="AF2545" i="12" s="1"/>
  <c r="AE2547" i="12"/>
  <c r="AE2546" i="12" s="1"/>
  <c r="AE2545" i="12" s="1"/>
  <c r="AF2540" i="12"/>
  <c r="AF2539" i="12" s="1"/>
  <c r="AE2540" i="12"/>
  <c r="AE2539" i="12" s="1"/>
  <c r="AF2528" i="12"/>
  <c r="AF2527" i="12" s="1"/>
  <c r="AE2528" i="12"/>
  <c r="AE2527" i="12" s="1"/>
  <c r="AF2517" i="12"/>
  <c r="AF2516" i="12" s="1"/>
  <c r="AE2517" i="12"/>
  <c r="AE2516" i="12" s="1"/>
  <c r="AF2504" i="12"/>
  <c r="AF2503" i="12" s="1"/>
  <c r="AF2502" i="12" s="1"/>
  <c r="AE2504" i="12"/>
  <c r="AE2503" i="12" s="1"/>
  <c r="AE2502" i="12" s="1"/>
  <c r="AF2499" i="12"/>
  <c r="AF2498" i="12" s="1"/>
  <c r="AE2499" i="12"/>
  <c r="AE2498" i="12" s="1"/>
  <c r="AF2496" i="12"/>
  <c r="AF2495" i="12" s="1"/>
  <c r="AE2496" i="12"/>
  <c r="AE2495" i="12" s="1"/>
  <c r="AF2493" i="12"/>
  <c r="AF2492" i="12" s="1"/>
  <c r="AE2493" i="12"/>
  <c r="AE2492" i="12" s="1"/>
  <c r="AF2489" i="12"/>
  <c r="AF2488" i="12" s="1"/>
  <c r="AF2487" i="12" s="1"/>
  <c r="AE2489" i="12"/>
  <c r="AE2488" i="12" s="1"/>
  <c r="AE2487" i="12" s="1"/>
  <c r="AF2484" i="12"/>
  <c r="AF2483" i="12" s="1"/>
  <c r="AF2482" i="12" s="1"/>
  <c r="AF2481" i="12" s="1"/>
  <c r="AE2484" i="12"/>
  <c r="AE2483" i="12" s="1"/>
  <c r="AE2482" i="12" s="1"/>
  <c r="AE2481" i="12" s="1"/>
  <c r="AF2478" i="12"/>
  <c r="AF2477" i="12" s="1"/>
  <c r="AE2478" i="12"/>
  <c r="AE2477" i="12" s="1"/>
  <c r="AF2475" i="12"/>
  <c r="AF2474" i="12" s="1"/>
  <c r="AE2475" i="12"/>
  <c r="AE2474" i="12" s="1"/>
  <c r="AF2471" i="12"/>
  <c r="AF2470" i="12" s="1"/>
  <c r="AF2469" i="12" s="1"/>
  <c r="AE2471" i="12"/>
  <c r="AE2470" i="12" s="1"/>
  <c r="AE2469" i="12" s="1"/>
  <c r="AF2466" i="12"/>
  <c r="AF2465" i="12" s="1"/>
  <c r="AF2464" i="12" s="1"/>
  <c r="AF2463" i="12" s="1"/>
  <c r="AE2466" i="12"/>
  <c r="AE2465" i="12" s="1"/>
  <c r="AE2464" i="12" s="1"/>
  <c r="AE2463" i="12" s="1"/>
  <c r="AF2460" i="12"/>
  <c r="AF2459" i="12" s="1"/>
  <c r="AE2460" i="12"/>
  <c r="AE2459" i="12" s="1"/>
  <c r="AF2457" i="12"/>
  <c r="AF2456" i="12" s="1"/>
  <c r="AE2457" i="12"/>
  <c r="AE2456" i="12" s="1"/>
  <c r="AF2454" i="12"/>
  <c r="AF2453" i="12" s="1"/>
  <c r="AE2454" i="12"/>
  <c r="AE2453" i="12" s="1"/>
  <c r="AF2450" i="12"/>
  <c r="AF2449" i="12" s="1"/>
  <c r="AF2448" i="12" s="1"/>
  <c r="AE2450" i="12"/>
  <c r="AE2449" i="12" s="1"/>
  <c r="AE2448" i="12" s="1"/>
  <c r="AF2445" i="12"/>
  <c r="AF2444" i="12" s="1"/>
  <c r="AF2443" i="12" s="1"/>
  <c r="AF2442" i="12" s="1"/>
  <c r="AE2445" i="12"/>
  <c r="AE2444" i="12" s="1"/>
  <c r="AE2443" i="12" s="1"/>
  <c r="AE2442" i="12" s="1"/>
  <c r="AF2439" i="12"/>
  <c r="AF2438" i="12" s="1"/>
  <c r="AE2439" i="12"/>
  <c r="AE2438" i="12" s="1"/>
  <c r="AF2436" i="12"/>
  <c r="AF2435" i="12" s="1"/>
  <c r="AE2436" i="12"/>
  <c r="AE2435" i="12" s="1"/>
  <c r="AF2432" i="12"/>
  <c r="AF2431" i="12" s="1"/>
  <c r="AF2430" i="12" s="1"/>
  <c r="AE2432" i="12"/>
  <c r="AE2431" i="12" s="1"/>
  <c r="AE2430" i="12" s="1"/>
  <c r="AF2427" i="12"/>
  <c r="AF2426" i="12" s="1"/>
  <c r="AF2425" i="12" s="1"/>
  <c r="AE2427" i="12"/>
  <c r="AE2426" i="12" s="1"/>
  <c r="AE2425" i="12" s="1"/>
  <c r="AF2423" i="12"/>
  <c r="AF2422" i="12" s="1"/>
  <c r="AF2421" i="12" s="1"/>
  <c r="AE2423" i="12"/>
  <c r="AE2422" i="12" s="1"/>
  <c r="AE2421" i="12" s="1"/>
  <c r="AF2413" i="12"/>
  <c r="AF2412" i="12" s="1"/>
  <c r="AE2413" i="12"/>
  <c r="AE2412" i="12" s="1"/>
  <c r="AF2410" i="12"/>
  <c r="AF2409" i="12" s="1"/>
  <c r="AE2410" i="12"/>
  <c r="AE2409" i="12" s="1"/>
  <c r="AF2406" i="12"/>
  <c r="AF2405" i="12" s="1"/>
  <c r="AF2404" i="12" s="1"/>
  <c r="AE2406" i="12"/>
  <c r="AE2405" i="12" s="1"/>
  <c r="AE2404" i="12" s="1"/>
  <c r="AF2402" i="12"/>
  <c r="AF2401" i="12" s="1"/>
  <c r="AF2400" i="12" s="1"/>
  <c r="AE2402" i="12"/>
  <c r="AE2401" i="12" s="1"/>
  <c r="AE2400" i="12" s="1"/>
  <c r="AF2398" i="12"/>
  <c r="AF2397" i="12" s="1"/>
  <c r="AF2396" i="12" s="1"/>
  <c r="AE2398" i="12"/>
  <c r="AE2397" i="12" s="1"/>
  <c r="AE2396" i="12" s="1"/>
  <c r="AF2394" i="12"/>
  <c r="AF2393" i="12" s="1"/>
  <c r="AF2392" i="12" s="1"/>
  <c r="AE2394" i="12"/>
  <c r="AE2393" i="12" s="1"/>
  <c r="AE2392" i="12" s="1"/>
  <c r="AF2390" i="12"/>
  <c r="AF2389" i="12" s="1"/>
  <c r="AE2390" i="12"/>
  <c r="AE2389" i="12" s="1"/>
  <c r="AF2387" i="12"/>
  <c r="AF2386" i="12" s="1"/>
  <c r="AE2387" i="12"/>
  <c r="AE2386" i="12" s="1"/>
  <c r="AF2384" i="12"/>
  <c r="AF2383" i="12" s="1"/>
  <c r="AE2384" i="12"/>
  <c r="AE2383" i="12" s="1"/>
  <c r="AF2380" i="12"/>
  <c r="AF2379" i="12" s="1"/>
  <c r="AF2378" i="12" s="1"/>
  <c r="AE2380" i="12"/>
  <c r="AE2379" i="12" s="1"/>
  <c r="AE2378" i="12" s="1"/>
  <c r="AF2376" i="12"/>
  <c r="AF2375" i="12" s="1"/>
  <c r="AF2374" i="12" s="1"/>
  <c r="AE2376" i="12"/>
  <c r="AE2375" i="12" s="1"/>
  <c r="AE2374" i="12" s="1"/>
  <c r="AF2372" i="12"/>
  <c r="AF2371" i="12" s="1"/>
  <c r="AE2372" i="12"/>
  <c r="AE2371" i="12" s="1"/>
  <c r="AF2369" i="12"/>
  <c r="AF2368" i="12" s="1"/>
  <c r="AE2369" i="12"/>
  <c r="AE2368" i="12" s="1"/>
  <c r="AF2365" i="12"/>
  <c r="AF2364" i="12" s="1"/>
  <c r="AF2363" i="12" s="1"/>
  <c r="AE2365" i="12"/>
  <c r="AE2364" i="12" s="1"/>
  <c r="AE2363" i="12" s="1"/>
  <c r="AF2361" i="12"/>
  <c r="AF2360" i="12" s="1"/>
  <c r="AF2359" i="12" s="1"/>
  <c r="AE2361" i="12"/>
  <c r="AE2360" i="12" s="1"/>
  <c r="AE2359" i="12" s="1"/>
  <c r="AF2357" i="12"/>
  <c r="AF2356" i="12" s="1"/>
  <c r="AE2357" i="12"/>
  <c r="AE2356" i="12" s="1"/>
  <c r="AF2354" i="12"/>
  <c r="AF2353" i="12" s="1"/>
  <c r="AE2354" i="12"/>
  <c r="AE2353" i="12" s="1"/>
  <c r="AF2350" i="12"/>
  <c r="AF2349" i="12" s="1"/>
  <c r="AF2348" i="12" s="1"/>
  <c r="AE2350" i="12"/>
  <c r="AE2349" i="12" s="1"/>
  <c r="AE2348" i="12" s="1"/>
  <c r="AF2346" i="12"/>
  <c r="AF2345" i="12" s="1"/>
  <c r="AF2344" i="12" s="1"/>
  <c r="AE2346" i="12"/>
  <c r="AE2345" i="12" s="1"/>
  <c r="AE2344" i="12" s="1"/>
  <c r="AF2338" i="12"/>
  <c r="AF2337" i="12" s="1"/>
  <c r="AF2336" i="12" s="1"/>
  <c r="AE2338" i="12"/>
  <c r="AE2337" i="12" s="1"/>
  <c r="AE2336" i="12" s="1"/>
  <c r="AF2334" i="12"/>
  <c r="AF2333" i="12" s="1"/>
  <c r="AF2332" i="12" s="1"/>
  <c r="AE2334" i="12"/>
  <c r="AE2333" i="12" s="1"/>
  <c r="AE2332" i="12" s="1"/>
  <c r="AF2330" i="12"/>
  <c r="AF2329" i="12" s="1"/>
  <c r="AF2328" i="12" s="1"/>
  <c r="AE2330" i="12"/>
  <c r="AE2329" i="12" s="1"/>
  <c r="AE2328" i="12" s="1"/>
  <c r="AF2326" i="12"/>
  <c r="AE2326" i="12"/>
  <c r="AF2324" i="12"/>
  <c r="AE2324" i="12"/>
  <c r="AF2320" i="12"/>
  <c r="AF2319" i="12" s="1"/>
  <c r="AF2318" i="12" s="1"/>
  <c r="AE2320" i="12"/>
  <c r="AE2319" i="12" s="1"/>
  <c r="AE2318" i="12" s="1"/>
  <c r="AF2316" i="12"/>
  <c r="AF2315" i="12" s="1"/>
  <c r="AF2314" i="12" s="1"/>
  <c r="AE2316" i="12"/>
  <c r="AE2315" i="12" s="1"/>
  <c r="AE2314" i="12" s="1"/>
  <c r="AF2312" i="12"/>
  <c r="AF2311" i="12" s="1"/>
  <c r="AE2312" i="12"/>
  <c r="AE2311" i="12" s="1"/>
  <c r="AF2309" i="12"/>
  <c r="AF2308" i="12" s="1"/>
  <c r="AE2309" i="12"/>
  <c r="AE2308" i="12" s="1"/>
  <c r="AF2306" i="12"/>
  <c r="AF2305" i="12" s="1"/>
  <c r="AE2306" i="12"/>
  <c r="AE2305" i="12" s="1"/>
  <c r="AF2302" i="12"/>
  <c r="AF2301" i="12" s="1"/>
  <c r="AE2302" i="12"/>
  <c r="AE2301" i="12" s="1"/>
  <c r="AF2299" i="12"/>
  <c r="AF2298" i="12" s="1"/>
  <c r="AE2299" i="12"/>
  <c r="AE2298" i="12" s="1"/>
  <c r="AF2295" i="12"/>
  <c r="AF2294" i="12" s="1"/>
  <c r="AF2293" i="12" s="1"/>
  <c r="AE2295" i="12"/>
  <c r="AE2294" i="12" s="1"/>
  <c r="AE2293" i="12" s="1"/>
  <c r="AF2291" i="12"/>
  <c r="AF2290" i="12" s="1"/>
  <c r="AF2289" i="12" s="1"/>
  <c r="AE2291" i="12"/>
  <c r="AE2290" i="12" s="1"/>
  <c r="AE2289" i="12" s="1"/>
  <c r="AF2287" i="12"/>
  <c r="AF2286" i="12" s="1"/>
  <c r="AF2285" i="12" s="1"/>
  <c r="AE2287" i="12"/>
  <c r="AE2286" i="12" s="1"/>
  <c r="AE2285" i="12" s="1"/>
  <c r="AF2283" i="12"/>
  <c r="AF2282" i="12" s="1"/>
  <c r="AF2281" i="12" s="1"/>
  <c r="AE2283" i="12"/>
  <c r="AE2282" i="12" s="1"/>
  <c r="AE2281" i="12" s="1"/>
  <c r="AF2279" i="12"/>
  <c r="AF2278" i="12" s="1"/>
  <c r="AF2277" i="12" s="1"/>
  <c r="AE2279" i="12"/>
  <c r="AE2278" i="12" s="1"/>
  <c r="AE2277" i="12" s="1"/>
  <c r="AF2275" i="12"/>
  <c r="AF2274" i="12" s="1"/>
  <c r="AF2273" i="12" s="1"/>
  <c r="AE2275" i="12"/>
  <c r="AE2274" i="12" s="1"/>
  <c r="AE2273" i="12" s="1"/>
  <c r="AF2269" i="12"/>
  <c r="AF2268" i="12" s="1"/>
  <c r="AE2269" i="12"/>
  <c r="AE2268" i="12" s="1"/>
  <c r="AF2263" i="12"/>
  <c r="AF2262" i="12" s="1"/>
  <c r="AE2263" i="12"/>
  <c r="AE2262" i="12" s="1"/>
  <c r="AF2259" i="12"/>
  <c r="AF2258" i="12" s="1"/>
  <c r="AE2259" i="12"/>
  <c r="AE2258" i="12" s="1"/>
  <c r="AF2256" i="12"/>
  <c r="AF2255" i="12" s="1"/>
  <c r="AE2256" i="12"/>
  <c r="AE2255" i="12" s="1"/>
  <c r="AF2252" i="12"/>
  <c r="AF2251" i="12" s="1"/>
  <c r="AF2250" i="12" s="1"/>
  <c r="AE2252" i="12"/>
  <c r="AE2251" i="12" s="1"/>
  <c r="AE2250" i="12" s="1"/>
  <c r="AF2248" i="12"/>
  <c r="AF2247" i="12" s="1"/>
  <c r="AF2246" i="12" s="1"/>
  <c r="AE2248" i="12"/>
  <c r="AE2247" i="12" s="1"/>
  <c r="AE2246" i="12" s="1"/>
  <c r="AF2244" i="12"/>
  <c r="AF2243" i="12" s="1"/>
  <c r="AE2244" i="12"/>
  <c r="AE2243" i="12" s="1"/>
  <c r="AF2241" i="12"/>
  <c r="AF2240" i="12" s="1"/>
  <c r="AE2241" i="12"/>
  <c r="AE2240" i="12" s="1"/>
  <c r="AF2238" i="12"/>
  <c r="AF2237" i="12" s="1"/>
  <c r="AE2238" i="12"/>
  <c r="AE2237" i="12" s="1"/>
  <c r="AF2233" i="12"/>
  <c r="AF2232" i="12" s="1"/>
  <c r="AF2231" i="12" s="1"/>
  <c r="AE2233" i="12"/>
  <c r="AE2232" i="12" s="1"/>
  <c r="AE2231" i="12" s="1"/>
  <c r="AF2229" i="12"/>
  <c r="AF2228" i="12" s="1"/>
  <c r="AF2227" i="12" s="1"/>
  <c r="AE2229" i="12"/>
  <c r="AE2228" i="12" s="1"/>
  <c r="AE2227" i="12" s="1"/>
  <c r="AF2224" i="12"/>
  <c r="AF2223" i="12" s="1"/>
  <c r="AF2222" i="12" s="1"/>
  <c r="AE2224" i="12"/>
  <c r="AE2223" i="12" s="1"/>
  <c r="AE2222" i="12" s="1"/>
  <c r="AF2220" i="12"/>
  <c r="AF2219" i="12" s="1"/>
  <c r="AE2220" i="12"/>
  <c r="AE2219" i="12" s="1"/>
  <c r="AF2217" i="12"/>
  <c r="AF2216" i="12" s="1"/>
  <c r="AE2217" i="12"/>
  <c r="AE2216" i="12" s="1"/>
  <c r="AF2213" i="12"/>
  <c r="AF2212" i="12" s="1"/>
  <c r="AE2213" i="12"/>
  <c r="AE2212" i="12" s="1"/>
  <c r="AF2210" i="12"/>
  <c r="AF2209" i="12" s="1"/>
  <c r="AE2210" i="12"/>
  <c r="AE2209" i="12" s="1"/>
  <c r="AF2207" i="12"/>
  <c r="AF2206" i="12" s="1"/>
  <c r="AE2207" i="12"/>
  <c r="AE2206" i="12" s="1"/>
  <c r="AF2202" i="12"/>
  <c r="AF2201" i="12" s="1"/>
  <c r="AE2202" i="12"/>
  <c r="AE2201" i="12" s="1"/>
  <c r="AF2199" i="12"/>
  <c r="AF2198" i="12" s="1"/>
  <c r="AE2199" i="12"/>
  <c r="AE2198" i="12" s="1"/>
  <c r="AF2196" i="12"/>
  <c r="AF2195" i="12" s="1"/>
  <c r="AE2196" i="12"/>
  <c r="AE2195" i="12" s="1"/>
  <c r="AF2191" i="12"/>
  <c r="AF2190" i="12" s="1"/>
  <c r="AE2191" i="12"/>
  <c r="AE2190" i="12" s="1"/>
  <c r="AF2188" i="12"/>
  <c r="AF2187" i="12" s="1"/>
  <c r="AE2188" i="12"/>
  <c r="AE2187" i="12" s="1"/>
  <c r="AF2181" i="12"/>
  <c r="AF2180" i="12" s="1"/>
  <c r="AE2181" i="12"/>
  <c r="AE2180" i="12" s="1"/>
  <c r="AF2175" i="12"/>
  <c r="AF2174" i="12" s="1"/>
  <c r="AE2175" i="12"/>
  <c r="AE2174" i="12" s="1"/>
  <c r="AF2169" i="12"/>
  <c r="AF2168" i="12" s="1"/>
  <c r="AF2167" i="12" s="1"/>
  <c r="AE2169" i="12"/>
  <c r="AE2168" i="12" s="1"/>
  <c r="AE2167" i="12" s="1"/>
  <c r="AF2165" i="12"/>
  <c r="AF2164" i="12" s="1"/>
  <c r="AF2163" i="12" s="1"/>
  <c r="AE2165" i="12"/>
  <c r="AE2164" i="12" s="1"/>
  <c r="AE2163" i="12" s="1"/>
  <c r="AF2159" i="12"/>
  <c r="AF2158" i="12" s="1"/>
  <c r="AF2157" i="12" s="1"/>
  <c r="AE2159" i="12"/>
  <c r="AE2158" i="12" s="1"/>
  <c r="AE2157" i="12" s="1"/>
  <c r="AF2155" i="12"/>
  <c r="AF2154" i="12" s="1"/>
  <c r="AF2153" i="12" s="1"/>
  <c r="AE2155" i="12"/>
  <c r="AE2154" i="12" s="1"/>
  <c r="AE2153" i="12" s="1"/>
  <c r="AF2151" i="12"/>
  <c r="AF2150" i="12" s="1"/>
  <c r="AE2151" i="12"/>
  <c r="AE2150" i="12" s="1"/>
  <c r="AF2148" i="12"/>
  <c r="AF2147" i="12" s="1"/>
  <c r="AE2148" i="12"/>
  <c r="AE2147" i="12" s="1"/>
  <c r="AF2141" i="12"/>
  <c r="AF2140" i="12" s="1"/>
  <c r="AF2139" i="12" s="1"/>
  <c r="AE2141" i="12"/>
  <c r="AE2140" i="12" s="1"/>
  <c r="AE2139" i="12" s="1"/>
  <c r="AF2137" i="12"/>
  <c r="AF2136" i="12" s="1"/>
  <c r="AF2135" i="12" s="1"/>
  <c r="AE2137" i="12"/>
  <c r="AE2136" i="12" s="1"/>
  <c r="AE2135" i="12" s="1"/>
  <c r="AF2131" i="12"/>
  <c r="AF2130" i="12" s="1"/>
  <c r="AF2129" i="12" s="1"/>
  <c r="AF2128" i="12" s="1"/>
  <c r="AE2131" i="12"/>
  <c r="AE2130" i="12" s="1"/>
  <c r="AE2129" i="12" s="1"/>
  <c r="AE2128" i="12" s="1"/>
  <c r="AF2126" i="12"/>
  <c r="AF2125" i="12" s="1"/>
  <c r="AE2126" i="12"/>
  <c r="AE2125" i="12" s="1"/>
  <c r="AF2123" i="12"/>
  <c r="AF2122" i="12" s="1"/>
  <c r="AE2123" i="12"/>
  <c r="AE2122" i="12" s="1"/>
  <c r="AF2119" i="12"/>
  <c r="AF2118" i="12" s="1"/>
  <c r="AF2117" i="12" s="1"/>
  <c r="AE2119" i="12"/>
  <c r="AE2118" i="12" s="1"/>
  <c r="AE2117" i="12" s="1"/>
  <c r="AF2114" i="12"/>
  <c r="AF2113" i="12" s="1"/>
  <c r="AE2114" i="12"/>
  <c r="AE2113" i="12" s="1"/>
  <c r="AF2111" i="12"/>
  <c r="AF2110" i="12" s="1"/>
  <c r="AE2111" i="12"/>
  <c r="AE2110" i="12" s="1"/>
  <c r="AF2107" i="12"/>
  <c r="AF2106" i="12" s="1"/>
  <c r="AF2105" i="12" s="1"/>
  <c r="AE2107" i="12"/>
  <c r="AE2106" i="12" s="1"/>
  <c r="AE2105" i="12" s="1"/>
  <c r="AF2102" i="12"/>
  <c r="AF2101" i="12" s="1"/>
  <c r="AF2100" i="12" s="1"/>
  <c r="AF2099" i="12" s="1"/>
  <c r="AE2102" i="12"/>
  <c r="AE2101" i="12" s="1"/>
  <c r="AE2100" i="12" s="1"/>
  <c r="AE2099" i="12" s="1"/>
  <c r="AF2097" i="12"/>
  <c r="AF2096" i="12" s="1"/>
  <c r="AF2095" i="12" s="1"/>
  <c r="AE2097" i="12"/>
  <c r="AE2096" i="12" s="1"/>
  <c r="AE2095" i="12" s="1"/>
  <c r="AF2093" i="12"/>
  <c r="AF2092" i="12" s="1"/>
  <c r="AE2093" i="12"/>
  <c r="AE2092" i="12" s="1"/>
  <c r="AF2087" i="12"/>
  <c r="AF2086" i="12" s="1"/>
  <c r="AE2087" i="12"/>
  <c r="AE2086" i="12" s="1"/>
  <c r="AF2084" i="12"/>
  <c r="AF2083" i="12" s="1"/>
  <c r="AE2084" i="12"/>
  <c r="AE2083" i="12" s="1"/>
  <c r="AF2077" i="12"/>
  <c r="AF2076" i="12" s="1"/>
  <c r="AF2075" i="12" s="1"/>
  <c r="AE2077" i="12"/>
  <c r="AE2076" i="12" s="1"/>
  <c r="AE2075" i="12" s="1"/>
  <c r="AF2073" i="12"/>
  <c r="AF2072" i="12" s="1"/>
  <c r="AF2071" i="12" s="1"/>
  <c r="AE2073" i="12"/>
  <c r="AE2072" i="12" s="1"/>
  <c r="AE2071" i="12" s="1"/>
  <c r="AF2068" i="12"/>
  <c r="AF2067" i="12" s="1"/>
  <c r="AF2066" i="12" s="1"/>
  <c r="AF2065" i="12" s="1"/>
  <c r="AE2068" i="12"/>
  <c r="AE2067" i="12" s="1"/>
  <c r="AE2066" i="12" s="1"/>
  <c r="AE2065" i="12" s="1"/>
  <c r="AF2063" i="12"/>
  <c r="AF2062" i="12" s="1"/>
  <c r="AF2061" i="12" s="1"/>
  <c r="AF2060" i="12" s="1"/>
  <c r="AE2063" i="12"/>
  <c r="AE2062" i="12" s="1"/>
  <c r="AE2061" i="12" s="1"/>
  <c r="AE2060" i="12" s="1"/>
  <c r="AF2057" i="12"/>
  <c r="AF2056" i="12" s="1"/>
  <c r="AE2057" i="12"/>
  <c r="AE2056" i="12" s="1"/>
  <c r="AF2054" i="12"/>
  <c r="AF2053" i="12" s="1"/>
  <c r="AE2054" i="12"/>
  <c r="AE2053" i="12" s="1"/>
  <c r="AF2050" i="12"/>
  <c r="AF2049" i="12" s="1"/>
  <c r="AF2048" i="12" s="1"/>
  <c r="AE2050" i="12"/>
  <c r="AE2049" i="12" s="1"/>
  <c r="AE2048" i="12" s="1"/>
  <c r="AF2045" i="12"/>
  <c r="AF2044" i="12" s="1"/>
  <c r="AF2043" i="12" s="1"/>
  <c r="AF2042" i="12" s="1"/>
  <c r="AE2045" i="12"/>
  <c r="AE2044" i="12" s="1"/>
  <c r="AE2043" i="12" s="1"/>
  <c r="AE2042" i="12" s="1"/>
  <c r="AF2039" i="12"/>
  <c r="AF2038" i="12" s="1"/>
  <c r="AF2037" i="12" s="1"/>
  <c r="AE2039" i="12"/>
  <c r="AE2038" i="12" s="1"/>
  <c r="AE2037" i="12" s="1"/>
  <c r="AF2035" i="12"/>
  <c r="AF2034" i="12" s="1"/>
  <c r="AF2033" i="12" s="1"/>
  <c r="AE2035" i="12"/>
  <c r="AE2034" i="12" s="1"/>
  <c r="AE2033" i="12" s="1"/>
  <c r="AF2031" i="12"/>
  <c r="AF2030" i="12" s="1"/>
  <c r="AE2031" i="12"/>
  <c r="AE2030" i="12" s="1"/>
  <c r="AF2028" i="12"/>
  <c r="AF2027" i="12" s="1"/>
  <c r="AE2028" i="12"/>
  <c r="AE2027" i="12" s="1"/>
  <c r="AF2025" i="12"/>
  <c r="AF2024" i="12" s="1"/>
  <c r="AE2025" i="12"/>
  <c r="AE2024" i="12" s="1"/>
  <c r="AF2019" i="12"/>
  <c r="AF2018" i="12" s="1"/>
  <c r="AF2017" i="12" s="1"/>
  <c r="AF2016" i="12" s="1"/>
  <c r="AE2019" i="12"/>
  <c r="AE2018" i="12" s="1"/>
  <c r="AE2017" i="12" s="1"/>
  <c r="AE2016" i="12" s="1"/>
  <c r="AF2014" i="12"/>
  <c r="AF2013" i="12" s="1"/>
  <c r="AF2012" i="12" s="1"/>
  <c r="AF2011" i="12" s="1"/>
  <c r="AE2014" i="12"/>
  <c r="AE2013" i="12" s="1"/>
  <c r="AE2012" i="12" s="1"/>
  <c r="AE2011" i="12" s="1"/>
  <c r="AF2009" i="12"/>
  <c r="AF2008" i="12" s="1"/>
  <c r="AF2007" i="12" s="1"/>
  <c r="AF2006" i="12" s="1"/>
  <c r="AE2009" i="12"/>
  <c r="AE2008" i="12" s="1"/>
  <c r="AE2007" i="12" s="1"/>
  <c r="AE2006" i="12" s="1"/>
  <c r="AF2004" i="12"/>
  <c r="AF2003" i="12" s="1"/>
  <c r="AF2002" i="12" s="1"/>
  <c r="AE2004" i="12"/>
  <c r="AE2003" i="12" s="1"/>
  <c r="AE2002" i="12" s="1"/>
  <c r="AF2000" i="12"/>
  <c r="AF1999" i="12" s="1"/>
  <c r="AF1998" i="12" s="1"/>
  <c r="AE2000" i="12"/>
  <c r="AE1999" i="12" s="1"/>
  <c r="AE1998" i="12" s="1"/>
  <c r="AF1994" i="12"/>
  <c r="AF1993" i="12" s="1"/>
  <c r="AF1992" i="12" s="1"/>
  <c r="AF1991" i="12" s="1"/>
  <c r="AE1994" i="12"/>
  <c r="AE1993" i="12" s="1"/>
  <c r="AE1992" i="12" s="1"/>
  <c r="AE1991" i="12" s="1"/>
  <c r="AF1989" i="12"/>
  <c r="AF1988" i="12" s="1"/>
  <c r="AF1987" i="12" s="1"/>
  <c r="AF1986" i="12" s="1"/>
  <c r="AE1989" i="12"/>
  <c r="AE1988" i="12" s="1"/>
  <c r="AE1987" i="12" s="1"/>
  <c r="AE1986" i="12" s="1"/>
  <c r="AF1983" i="12"/>
  <c r="AF1982" i="12" s="1"/>
  <c r="AF1981" i="12" s="1"/>
  <c r="AE1983" i="12"/>
  <c r="AE1982" i="12" s="1"/>
  <c r="AE1981" i="12" s="1"/>
  <c r="AF1979" i="12"/>
  <c r="AF1978" i="12" s="1"/>
  <c r="AF1977" i="12" s="1"/>
  <c r="AE1979" i="12"/>
  <c r="AE1978" i="12" s="1"/>
  <c r="AE1977" i="12" s="1"/>
  <c r="AF1974" i="12"/>
  <c r="AF1973" i="12" s="1"/>
  <c r="AF1972" i="12" s="1"/>
  <c r="AE1974" i="12"/>
  <c r="AE1973" i="12" s="1"/>
  <c r="AE1972" i="12" s="1"/>
  <c r="AF1970" i="12"/>
  <c r="AF1969" i="12" s="1"/>
  <c r="AF1968" i="12" s="1"/>
  <c r="AE1970" i="12"/>
  <c r="AE1969" i="12" s="1"/>
  <c r="AE1968" i="12" s="1"/>
  <c r="AF1965" i="12"/>
  <c r="AF1964" i="12" s="1"/>
  <c r="AF1963" i="12" s="1"/>
  <c r="AF1962" i="12" s="1"/>
  <c r="AE1965" i="12"/>
  <c r="AE1964" i="12" s="1"/>
  <c r="AE1963" i="12" s="1"/>
  <c r="AE1962" i="12" s="1"/>
  <c r="AF1960" i="12"/>
  <c r="AF1959" i="12" s="1"/>
  <c r="AF1958" i="12" s="1"/>
  <c r="AE1960" i="12"/>
  <c r="AE1959" i="12" s="1"/>
  <c r="AE1958" i="12" s="1"/>
  <c r="AF1956" i="12"/>
  <c r="AF1955" i="12" s="1"/>
  <c r="AF1954" i="12" s="1"/>
  <c r="AE1956" i="12"/>
  <c r="AE1955" i="12" s="1"/>
  <c r="AE1954" i="12" s="1"/>
  <c r="AF1952" i="12"/>
  <c r="AF1951" i="12" s="1"/>
  <c r="AF1950" i="12" s="1"/>
  <c r="AE1952" i="12"/>
  <c r="AE1951" i="12" s="1"/>
  <c r="AE1950" i="12" s="1"/>
  <c r="AF1948" i="12"/>
  <c r="AF1947" i="12" s="1"/>
  <c r="AF1946" i="12" s="1"/>
  <c r="AE1948" i="12"/>
  <c r="AE1947" i="12" s="1"/>
  <c r="AE1946" i="12" s="1"/>
  <c r="AF1944" i="12"/>
  <c r="AF1943" i="12" s="1"/>
  <c r="AF1942" i="12" s="1"/>
  <c r="AE1944" i="12"/>
  <c r="AE1943" i="12" s="1"/>
  <c r="AE1942" i="12" s="1"/>
  <c r="AF1940" i="12"/>
  <c r="AF1939" i="12" s="1"/>
  <c r="AF1938" i="12" s="1"/>
  <c r="AE1940" i="12"/>
  <c r="AE1939" i="12" s="1"/>
  <c r="AE1938" i="12" s="1"/>
  <c r="AF1936" i="12"/>
  <c r="AF1935" i="12" s="1"/>
  <c r="AF1934" i="12" s="1"/>
  <c r="AE1936" i="12"/>
  <c r="AE1935" i="12" s="1"/>
  <c r="AE1934" i="12" s="1"/>
  <c r="AF1932" i="12"/>
  <c r="AF1931" i="12" s="1"/>
  <c r="AF1930" i="12" s="1"/>
  <c r="AE1932" i="12"/>
  <c r="AE1931" i="12" s="1"/>
  <c r="AE1930" i="12" s="1"/>
  <c r="AF1928" i="12"/>
  <c r="AF1927" i="12" s="1"/>
  <c r="AF1926" i="12" s="1"/>
  <c r="AE1928" i="12"/>
  <c r="AE1927" i="12" s="1"/>
  <c r="AE1926" i="12" s="1"/>
  <c r="AF1924" i="12"/>
  <c r="AF1923" i="12" s="1"/>
  <c r="AF1922" i="12" s="1"/>
  <c r="AE1924" i="12"/>
  <c r="AE1923" i="12" s="1"/>
  <c r="AE1922" i="12" s="1"/>
  <c r="AF1920" i="12"/>
  <c r="AF1919" i="12" s="1"/>
  <c r="AF1918" i="12" s="1"/>
  <c r="AE1920" i="12"/>
  <c r="AE1919" i="12" s="1"/>
  <c r="AE1918" i="12" s="1"/>
  <c r="AF1916" i="12"/>
  <c r="AF1915" i="12" s="1"/>
  <c r="AF1914" i="12" s="1"/>
  <c r="AE1916" i="12"/>
  <c r="AE1915" i="12" s="1"/>
  <c r="AE1914" i="12" s="1"/>
  <c r="AF1909" i="12"/>
  <c r="AF1908" i="12" s="1"/>
  <c r="AF1907" i="12" s="1"/>
  <c r="AE1909" i="12"/>
  <c r="AE1908" i="12" s="1"/>
  <c r="AE1907" i="12" s="1"/>
  <c r="AF1905" i="12"/>
  <c r="AF1904" i="12" s="1"/>
  <c r="AF1903" i="12" s="1"/>
  <c r="AE1905" i="12"/>
  <c r="AE1904" i="12" s="1"/>
  <c r="AE1903" i="12" s="1"/>
  <c r="AF1901" i="12"/>
  <c r="AF1900" i="12" s="1"/>
  <c r="AE1901" i="12"/>
  <c r="AE1900" i="12" s="1"/>
  <c r="AF1898" i="12"/>
  <c r="AF1897" i="12" s="1"/>
  <c r="AE1898" i="12"/>
  <c r="AE1897" i="12" s="1"/>
  <c r="AF1895" i="12"/>
  <c r="AF1894" i="12" s="1"/>
  <c r="AE1895" i="12"/>
  <c r="AE1894" i="12" s="1"/>
  <c r="AF1889" i="12"/>
  <c r="AF1888" i="12" s="1"/>
  <c r="AF1887" i="12" s="1"/>
  <c r="AF1886" i="12" s="1"/>
  <c r="AE1889" i="12"/>
  <c r="AE1888" i="12" s="1"/>
  <c r="AE1887" i="12" s="1"/>
  <c r="AE1886" i="12" s="1"/>
  <c r="AF1884" i="12"/>
  <c r="AE1884" i="12"/>
  <c r="AF1882" i="12"/>
  <c r="AE1882" i="12"/>
  <c r="AF1879" i="12"/>
  <c r="AF1878" i="12" s="1"/>
  <c r="AE1879" i="12"/>
  <c r="AE1878" i="12" s="1"/>
  <c r="AF1875" i="12"/>
  <c r="AF1874" i="12" s="1"/>
  <c r="AF1873" i="12" s="1"/>
  <c r="AE1875" i="12"/>
  <c r="AE1874" i="12" s="1"/>
  <c r="AE1873" i="12" s="1"/>
  <c r="AF1868" i="12"/>
  <c r="AF1867" i="12" s="1"/>
  <c r="AF1866" i="12" s="1"/>
  <c r="AE1868" i="12"/>
  <c r="AE1867" i="12" s="1"/>
  <c r="AE1866" i="12" s="1"/>
  <c r="AF1864" i="12"/>
  <c r="AF1863" i="12" s="1"/>
  <c r="AF1862" i="12" s="1"/>
  <c r="AE1864" i="12"/>
  <c r="AE1863" i="12" s="1"/>
  <c r="AE1862" i="12" s="1"/>
  <c r="AF1860" i="12"/>
  <c r="AF1859" i="12" s="1"/>
  <c r="AF1858" i="12" s="1"/>
  <c r="AE1860" i="12"/>
  <c r="AE1859" i="12" s="1"/>
  <c r="AE1858" i="12" s="1"/>
  <c r="AF1856" i="12"/>
  <c r="AF1855" i="12" s="1"/>
  <c r="AE1856" i="12"/>
  <c r="AE1855" i="12" s="1"/>
  <c r="AF1853" i="12"/>
  <c r="AF1852" i="12" s="1"/>
  <c r="AE1853" i="12"/>
  <c r="AE1852" i="12" s="1"/>
  <c r="AF1848" i="12"/>
  <c r="AF1847" i="12" s="1"/>
  <c r="AF1846" i="12" s="1"/>
  <c r="AE1848" i="12"/>
  <c r="AE1847" i="12" s="1"/>
  <c r="AE1846" i="12" s="1"/>
  <c r="AF1844" i="12"/>
  <c r="AF1843" i="12" s="1"/>
  <c r="AF1842" i="12" s="1"/>
  <c r="AE1844" i="12"/>
  <c r="AE1843" i="12" s="1"/>
  <c r="AE1842" i="12" s="1"/>
  <c r="AF1840" i="12"/>
  <c r="AF1839" i="12" s="1"/>
  <c r="AF1838" i="12" s="1"/>
  <c r="AE1840" i="12"/>
  <c r="AE1839" i="12" s="1"/>
  <c r="AE1838" i="12" s="1"/>
  <c r="AF1835" i="12"/>
  <c r="AF1834" i="12" s="1"/>
  <c r="AE1835" i="12"/>
  <c r="AE1834" i="12" s="1"/>
  <c r="AF1832" i="12"/>
  <c r="AF1831" i="12" s="1"/>
  <c r="AE1832" i="12"/>
  <c r="AE1831" i="12" s="1"/>
  <c r="AF1827" i="12"/>
  <c r="AF1826" i="12" s="1"/>
  <c r="AE1827" i="12"/>
  <c r="AE1826" i="12" s="1"/>
  <c r="AF1824" i="12"/>
  <c r="AF1823" i="12" s="1"/>
  <c r="AE1824" i="12"/>
  <c r="AE1823" i="12" s="1"/>
  <c r="AF1820" i="12"/>
  <c r="AF1819" i="12" s="1"/>
  <c r="AE1820" i="12"/>
  <c r="AE1819" i="12" s="1"/>
  <c r="AF1817" i="12"/>
  <c r="AF1816" i="12" s="1"/>
  <c r="AE1817" i="12"/>
  <c r="AE1816" i="12" s="1"/>
  <c r="AF1814" i="12"/>
  <c r="AF1813" i="12" s="1"/>
  <c r="AE1814" i="12"/>
  <c r="AE1813" i="12" s="1"/>
  <c r="AF1808" i="12"/>
  <c r="AF1807" i="12" s="1"/>
  <c r="AE1808" i="12"/>
  <c r="AE1807" i="12" s="1"/>
  <c r="AF1805" i="12"/>
  <c r="AF1804" i="12" s="1"/>
  <c r="AE1805" i="12"/>
  <c r="AE1804" i="12" s="1"/>
  <c r="AF1801" i="12"/>
  <c r="AF1800" i="12" s="1"/>
  <c r="AF1799" i="12" s="1"/>
  <c r="AE1801" i="12"/>
  <c r="AE1800" i="12" s="1"/>
  <c r="AE1799" i="12" s="1"/>
  <c r="AF1797" i="12"/>
  <c r="AF1796" i="12" s="1"/>
  <c r="AF1795" i="12" s="1"/>
  <c r="AE1797" i="12"/>
  <c r="AE1796" i="12" s="1"/>
  <c r="AE1795" i="12" s="1"/>
  <c r="AF1793" i="12"/>
  <c r="AF1792" i="12" s="1"/>
  <c r="AF1791" i="12" s="1"/>
  <c r="AE1793" i="12"/>
  <c r="AE1792" i="12" s="1"/>
  <c r="AE1791" i="12" s="1"/>
  <c r="AF1789" i="12"/>
  <c r="AF1788" i="12" s="1"/>
  <c r="AF1787" i="12" s="1"/>
  <c r="AE1789" i="12"/>
  <c r="AE1788" i="12" s="1"/>
  <c r="AE1787" i="12" s="1"/>
  <c r="AF1784" i="12"/>
  <c r="AF1783" i="12" s="1"/>
  <c r="AF1782" i="12" s="1"/>
  <c r="AE1784" i="12"/>
  <c r="AE1783" i="12" s="1"/>
  <c r="AE1782" i="12" s="1"/>
  <c r="AF1780" i="12"/>
  <c r="AF1779" i="12" s="1"/>
  <c r="AF1778" i="12" s="1"/>
  <c r="AE1780" i="12"/>
  <c r="AE1779" i="12" s="1"/>
  <c r="AE1778" i="12" s="1"/>
  <c r="AF1776" i="12"/>
  <c r="AF1775" i="12" s="1"/>
  <c r="AF1774" i="12" s="1"/>
  <c r="AE1776" i="12"/>
  <c r="AE1775" i="12" s="1"/>
  <c r="AE1774" i="12" s="1"/>
  <c r="AF1772" i="12"/>
  <c r="AF1771" i="12" s="1"/>
  <c r="AF1770" i="12" s="1"/>
  <c r="AE1772" i="12"/>
  <c r="AE1771" i="12" s="1"/>
  <c r="AE1770" i="12" s="1"/>
  <c r="AF1765" i="12"/>
  <c r="AF1764" i="12" s="1"/>
  <c r="AF1763" i="12" s="1"/>
  <c r="AF1762" i="12" s="1"/>
  <c r="AE1765" i="12"/>
  <c r="AE1764" i="12" s="1"/>
  <c r="AE1763" i="12" s="1"/>
  <c r="AE1762" i="12" s="1"/>
  <c r="AF1760" i="12"/>
  <c r="AF1759" i="12" s="1"/>
  <c r="AF1758" i="12" s="1"/>
  <c r="AE1760" i="12"/>
  <c r="AE1759" i="12" s="1"/>
  <c r="AE1758" i="12" s="1"/>
  <c r="AF1756" i="12"/>
  <c r="AF1755" i="12" s="1"/>
  <c r="AE1756" i="12"/>
  <c r="AE1755" i="12" s="1"/>
  <c r="AF1753" i="12"/>
  <c r="AF1752" i="12" s="1"/>
  <c r="AE1753" i="12"/>
  <c r="AE1752" i="12" s="1"/>
  <c r="AF1750" i="12"/>
  <c r="AF1749" i="12" s="1"/>
  <c r="AE1750" i="12"/>
  <c r="AE1749" i="12" s="1"/>
  <c r="AF1745" i="12"/>
  <c r="AF1744" i="12" s="1"/>
  <c r="AF1743" i="12" s="1"/>
  <c r="AF1742" i="12" s="1"/>
  <c r="AE1745" i="12"/>
  <c r="AE1744" i="12" s="1"/>
  <c r="AE1743" i="12" s="1"/>
  <c r="AE1742" i="12" s="1"/>
  <c r="AF1739" i="12"/>
  <c r="AF1738" i="12" s="1"/>
  <c r="AF1737" i="12" s="1"/>
  <c r="AF1736" i="12" s="1"/>
  <c r="AE1739" i="12"/>
  <c r="AE1738" i="12" s="1"/>
  <c r="AE1737" i="12" s="1"/>
  <c r="AE1736" i="12" s="1"/>
  <c r="AF1734" i="12"/>
  <c r="AF1733" i="12" s="1"/>
  <c r="AF1732" i="12" s="1"/>
  <c r="AF1731" i="12" s="1"/>
  <c r="AE1734" i="12"/>
  <c r="AE1733" i="12" s="1"/>
  <c r="AE1732" i="12" s="1"/>
  <c r="AE1731" i="12" s="1"/>
  <c r="AF1729" i="12"/>
  <c r="AF1728" i="12" s="1"/>
  <c r="AF1727" i="12" s="1"/>
  <c r="AF1726" i="12" s="1"/>
  <c r="AE1729" i="12"/>
  <c r="AE1728" i="12" s="1"/>
  <c r="AE1727" i="12" s="1"/>
  <c r="AE1726" i="12" s="1"/>
  <c r="AF1724" i="12"/>
  <c r="AF1723" i="12" s="1"/>
  <c r="AF1722" i="12" s="1"/>
  <c r="AF1721" i="12" s="1"/>
  <c r="AE1724" i="12"/>
  <c r="AE1723" i="12" s="1"/>
  <c r="AE1722" i="12" s="1"/>
  <c r="AE1721" i="12" s="1"/>
  <c r="AF1719" i="12"/>
  <c r="AF1718" i="12" s="1"/>
  <c r="AF1717" i="12" s="1"/>
  <c r="AE1719" i="12"/>
  <c r="AE1718" i="12" s="1"/>
  <c r="AE1717" i="12" s="1"/>
  <c r="AF1715" i="12"/>
  <c r="AF1714" i="12" s="1"/>
  <c r="AF1713" i="12" s="1"/>
  <c r="AE1715" i="12"/>
  <c r="AE1714" i="12" s="1"/>
  <c r="AE1713" i="12" s="1"/>
  <c r="AF1708" i="12"/>
  <c r="AF1707" i="12" s="1"/>
  <c r="AF1706" i="12" s="1"/>
  <c r="AE1708" i="12"/>
  <c r="AE1707" i="12" s="1"/>
  <c r="AE1706" i="12" s="1"/>
  <c r="AF1704" i="12"/>
  <c r="AF1703" i="12" s="1"/>
  <c r="AF1702" i="12" s="1"/>
  <c r="AE1704" i="12"/>
  <c r="AE1703" i="12" s="1"/>
  <c r="AE1702" i="12" s="1"/>
  <c r="AF1699" i="12"/>
  <c r="AF1698" i="12" s="1"/>
  <c r="AF1697" i="12" s="1"/>
  <c r="AE1699" i="12"/>
  <c r="AE1698" i="12" s="1"/>
  <c r="AE1697" i="12" s="1"/>
  <c r="AF1695" i="12"/>
  <c r="AF1694" i="12" s="1"/>
  <c r="AF1693" i="12" s="1"/>
  <c r="AE1695" i="12"/>
  <c r="AE1694" i="12" s="1"/>
  <c r="AE1693" i="12" s="1"/>
  <c r="AF1689" i="12"/>
  <c r="AF1688" i="12" s="1"/>
  <c r="AF1687" i="12" s="1"/>
  <c r="AF1686" i="12" s="1"/>
  <c r="AE1689" i="12"/>
  <c r="AE1688" i="12" s="1"/>
  <c r="AE1687" i="12" s="1"/>
  <c r="AE1686" i="12" s="1"/>
  <c r="AF1684" i="12"/>
  <c r="AF1683" i="12" s="1"/>
  <c r="AF1682" i="12" s="1"/>
  <c r="AF1681" i="12" s="1"/>
  <c r="AE1684" i="12"/>
  <c r="AE1683" i="12" s="1"/>
  <c r="AE1682" i="12" s="1"/>
  <c r="AE1681" i="12" s="1"/>
  <c r="AF1674" i="12"/>
  <c r="AF1673" i="12" s="1"/>
  <c r="AF1672" i="12" s="1"/>
  <c r="AE1674" i="12"/>
  <c r="AE1673" i="12" s="1"/>
  <c r="AE1672" i="12" s="1"/>
  <c r="AF1670" i="12"/>
  <c r="AF1669" i="12" s="1"/>
  <c r="AF1668" i="12" s="1"/>
  <c r="AE1670" i="12"/>
  <c r="AE1669" i="12" s="1"/>
  <c r="AE1668" i="12" s="1"/>
  <c r="AF1665" i="12"/>
  <c r="AF1664" i="12" s="1"/>
  <c r="AF1663" i="12" s="1"/>
  <c r="AE1665" i="12"/>
  <c r="AE1664" i="12" s="1"/>
  <c r="AE1663" i="12" s="1"/>
  <c r="AF1661" i="12"/>
  <c r="AF1660" i="12" s="1"/>
  <c r="AF1659" i="12" s="1"/>
  <c r="AE1661" i="12"/>
  <c r="AE1660" i="12" s="1"/>
  <c r="AE1659" i="12" s="1"/>
  <c r="AF1657" i="12"/>
  <c r="AF1656" i="12" s="1"/>
  <c r="AF1655" i="12" s="1"/>
  <c r="AE1657" i="12"/>
  <c r="AE1656" i="12" s="1"/>
  <c r="AE1655" i="12" s="1"/>
  <c r="AF1652" i="12"/>
  <c r="AF1651" i="12" s="1"/>
  <c r="AE1652" i="12"/>
  <c r="AE1651" i="12" s="1"/>
  <c r="AF1649" i="12"/>
  <c r="AF1648" i="12" s="1"/>
  <c r="AE1649" i="12"/>
  <c r="AE1648" i="12" s="1"/>
  <c r="AF1646" i="12"/>
  <c r="AF1645" i="12" s="1"/>
  <c r="AE1646" i="12"/>
  <c r="AE1645" i="12" s="1"/>
  <c r="AF1637" i="12"/>
  <c r="AF1636" i="12" s="1"/>
  <c r="AF1635" i="12" s="1"/>
  <c r="AE1637" i="12"/>
  <c r="AE1636" i="12" s="1"/>
  <c r="AE1635" i="12" s="1"/>
  <c r="AF1633" i="12"/>
  <c r="AF1632" i="12" s="1"/>
  <c r="AF1631" i="12" s="1"/>
  <c r="AE1633" i="12"/>
  <c r="AE1632" i="12" s="1"/>
  <c r="AE1631" i="12" s="1"/>
  <c r="AF1629" i="12"/>
  <c r="AF1628" i="12" s="1"/>
  <c r="AF1627" i="12" s="1"/>
  <c r="AE1629" i="12"/>
  <c r="AE1628" i="12" s="1"/>
  <c r="AE1627" i="12" s="1"/>
  <c r="AF1625" i="12"/>
  <c r="AF1624" i="12" s="1"/>
  <c r="AF1623" i="12" s="1"/>
  <c r="AE1625" i="12"/>
  <c r="AE1624" i="12" s="1"/>
  <c r="AE1623" i="12" s="1"/>
  <c r="AF1621" i="12"/>
  <c r="AF1620" i="12" s="1"/>
  <c r="AF1619" i="12" s="1"/>
  <c r="AE1621" i="12"/>
  <c r="AE1620" i="12" s="1"/>
  <c r="AE1619" i="12" s="1"/>
  <c r="AF1617" i="12"/>
  <c r="AF1616" i="12" s="1"/>
  <c r="AF1615" i="12" s="1"/>
  <c r="AE1617" i="12"/>
  <c r="AE1616" i="12" s="1"/>
  <c r="AE1615" i="12" s="1"/>
  <c r="AF1613" i="12"/>
  <c r="AF1612" i="12" s="1"/>
  <c r="AF1611" i="12" s="1"/>
  <c r="AE1613" i="12"/>
  <c r="AE1612" i="12" s="1"/>
  <c r="AE1611" i="12" s="1"/>
  <c r="AF1609" i="12"/>
  <c r="AF1608" i="12" s="1"/>
  <c r="AF1607" i="12" s="1"/>
  <c r="AE1609" i="12"/>
  <c r="AE1608" i="12" s="1"/>
  <c r="AE1607" i="12" s="1"/>
  <c r="AF1605" i="12"/>
  <c r="AF1604" i="12" s="1"/>
  <c r="AF1603" i="12" s="1"/>
  <c r="AE1605" i="12"/>
  <c r="AE1604" i="12" s="1"/>
  <c r="AE1603" i="12" s="1"/>
  <c r="AF1598" i="12"/>
  <c r="AF1597" i="12" s="1"/>
  <c r="AF1596" i="12" s="1"/>
  <c r="AE1598" i="12"/>
  <c r="AE1597" i="12" s="1"/>
  <c r="AE1596" i="12" s="1"/>
  <c r="AF1594" i="12"/>
  <c r="AF1593" i="12" s="1"/>
  <c r="AF1592" i="12" s="1"/>
  <c r="AE1594" i="12"/>
  <c r="AE1593" i="12" s="1"/>
  <c r="AE1592" i="12" s="1"/>
  <c r="AF1590" i="12"/>
  <c r="AF1589" i="12" s="1"/>
  <c r="AF1588" i="12" s="1"/>
  <c r="AE1590" i="12"/>
  <c r="AE1589" i="12" s="1"/>
  <c r="AE1588" i="12" s="1"/>
  <c r="AF1585" i="12"/>
  <c r="AF1584" i="12" s="1"/>
  <c r="AF1583" i="12" s="1"/>
  <c r="AE1585" i="12"/>
  <c r="AE1584" i="12" s="1"/>
  <c r="AE1583" i="12" s="1"/>
  <c r="AF1581" i="12"/>
  <c r="AF1580" i="12" s="1"/>
  <c r="AF1579" i="12" s="1"/>
  <c r="AE1581" i="12"/>
  <c r="AE1580" i="12" s="1"/>
  <c r="AE1579" i="12" s="1"/>
  <c r="AF1577" i="12"/>
  <c r="AF1576" i="12" s="1"/>
  <c r="AF1575" i="12" s="1"/>
  <c r="AE1577" i="12"/>
  <c r="AE1576" i="12" s="1"/>
  <c r="AE1575" i="12" s="1"/>
  <c r="AF1573" i="12"/>
  <c r="AF1572" i="12" s="1"/>
  <c r="AF1571" i="12" s="1"/>
  <c r="AE1573" i="12"/>
  <c r="AE1572" i="12" s="1"/>
  <c r="AE1571" i="12" s="1"/>
  <c r="AF1559" i="12"/>
  <c r="AF1558" i="12" s="1"/>
  <c r="AE1559" i="12"/>
  <c r="AE1558" i="12" s="1"/>
  <c r="AF1555" i="12"/>
  <c r="AF1554" i="12" s="1"/>
  <c r="AF1553" i="12" s="1"/>
  <c r="AE1555" i="12"/>
  <c r="AE1554" i="12" s="1"/>
  <c r="AE1553" i="12" s="1"/>
  <c r="AF1551" i="12"/>
  <c r="AF1550" i="12" s="1"/>
  <c r="AF1549" i="12" s="1"/>
  <c r="AE1551" i="12"/>
  <c r="AE1550" i="12" s="1"/>
  <c r="AE1549" i="12" s="1"/>
  <c r="AF1547" i="12"/>
  <c r="AF1546" i="12" s="1"/>
  <c r="AF1545" i="12" s="1"/>
  <c r="AE1547" i="12"/>
  <c r="AE1546" i="12" s="1"/>
  <c r="AE1545" i="12" s="1"/>
  <c r="AF1543" i="12"/>
  <c r="AF1542" i="12" s="1"/>
  <c r="AF1541" i="12" s="1"/>
  <c r="AE1543" i="12"/>
  <c r="AE1542" i="12" s="1"/>
  <c r="AE1541" i="12" s="1"/>
  <c r="AF1539" i="12"/>
  <c r="AF1538" i="12" s="1"/>
  <c r="AF1537" i="12" s="1"/>
  <c r="AE1539" i="12"/>
  <c r="AE1538" i="12" s="1"/>
  <c r="AE1537" i="12" s="1"/>
  <c r="AF1535" i="12"/>
  <c r="AF1534" i="12" s="1"/>
  <c r="AF1533" i="12" s="1"/>
  <c r="AE1535" i="12"/>
  <c r="AE1534" i="12" s="1"/>
  <c r="AE1533" i="12" s="1"/>
  <c r="AF1531" i="12"/>
  <c r="AF1530" i="12" s="1"/>
  <c r="AF1529" i="12" s="1"/>
  <c r="AE1531" i="12"/>
  <c r="AE1530" i="12" s="1"/>
  <c r="AE1529" i="12" s="1"/>
  <c r="AF1527" i="12"/>
  <c r="AF1526" i="12" s="1"/>
  <c r="AF1525" i="12" s="1"/>
  <c r="AE1527" i="12"/>
  <c r="AE1526" i="12" s="1"/>
  <c r="AE1525" i="12" s="1"/>
  <c r="AF1523" i="12"/>
  <c r="AF1522" i="12" s="1"/>
  <c r="AF1521" i="12" s="1"/>
  <c r="AE1523" i="12"/>
  <c r="AE1522" i="12" s="1"/>
  <c r="AE1521" i="12" s="1"/>
  <c r="AF1518" i="12"/>
  <c r="AF1517" i="12" s="1"/>
  <c r="AF1516" i="12" s="1"/>
  <c r="AE1518" i="12"/>
  <c r="AE1517" i="12" s="1"/>
  <c r="AE1516" i="12" s="1"/>
  <c r="AF1514" i="12"/>
  <c r="AF1513" i="12" s="1"/>
  <c r="AF1512" i="12" s="1"/>
  <c r="AE1514" i="12"/>
  <c r="AE1513" i="12" s="1"/>
  <c r="AE1512" i="12" s="1"/>
  <c r="AF1510" i="12"/>
  <c r="AF1509" i="12" s="1"/>
  <c r="AE1510" i="12"/>
  <c r="AE1509" i="12" s="1"/>
  <c r="AF1506" i="12"/>
  <c r="AF1505" i="12" s="1"/>
  <c r="AF1504" i="12" s="1"/>
  <c r="AE1506" i="12"/>
  <c r="AE1505" i="12" s="1"/>
  <c r="AE1504" i="12" s="1"/>
  <c r="AF1502" i="12"/>
  <c r="AF1501" i="12" s="1"/>
  <c r="AF1500" i="12" s="1"/>
  <c r="AE1502" i="12"/>
  <c r="AE1501" i="12" s="1"/>
  <c r="AE1500" i="12" s="1"/>
  <c r="AF1498" i="12"/>
  <c r="AF1497" i="12" s="1"/>
  <c r="AE1498" i="12"/>
  <c r="AE1497" i="12" s="1"/>
  <c r="AF1495" i="12"/>
  <c r="AF1494" i="12" s="1"/>
  <c r="AE1495" i="12"/>
  <c r="AE1494" i="12" s="1"/>
  <c r="AF1489" i="12"/>
  <c r="AF1488" i="12" s="1"/>
  <c r="AE1489" i="12"/>
  <c r="AE1488" i="12" s="1"/>
  <c r="AF1486" i="12"/>
  <c r="AF1485" i="12" s="1"/>
  <c r="AE1486" i="12"/>
  <c r="AE1485" i="12" s="1"/>
  <c r="AF1481" i="12"/>
  <c r="AF1480" i="12" s="1"/>
  <c r="AF1479" i="12" s="1"/>
  <c r="AE1481" i="12"/>
  <c r="AE1480" i="12" s="1"/>
  <c r="AE1479" i="12" s="1"/>
  <c r="AF1477" i="12"/>
  <c r="AF1476" i="12" s="1"/>
  <c r="AF1475" i="12" s="1"/>
  <c r="AE1477" i="12"/>
  <c r="AE1476" i="12" s="1"/>
  <c r="AE1475" i="12" s="1"/>
  <c r="AF1473" i="12"/>
  <c r="AF1472" i="12" s="1"/>
  <c r="AF1471" i="12" s="1"/>
  <c r="AE1473" i="12"/>
  <c r="AE1472" i="12" s="1"/>
  <c r="AE1471" i="12" s="1"/>
  <c r="AF1468" i="12"/>
  <c r="AF1467" i="12" s="1"/>
  <c r="AF1466" i="12" s="1"/>
  <c r="AF1465" i="12" s="1"/>
  <c r="AE1468" i="12"/>
  <c r="AE1467" i="12" s="1"/>
  <c r="AE1466" i="12" s="1"/>
  <c r="AE1465" i="12" s="1"/>
  <c r="AF1461" i="12"/>
  <c r="AF1458" i="12" s="1"/>
  <c r="AE1461" i="12"/>
  <c r="AE1458" i="12" s="1"/>
  <c r="AF1455" i="12"/>
  <c r="AF1454" i="12" s="1"/>
  <c r="AE1455" i="12"/>
  <c r="AE1454" i="12" s="1"/>
  <c r="AF1451" i="12"/>
  <c r="AF1450" i="12" s="1"/>
  <c r="AE1451" i="12"/>
  <c r="AE1450" i="12" s="1"/>
  <c r="AF1436" i="12"/>
  <c r="AF1435" i="12" s="1"/>
  <c r="AF1434" i="12" s="1"/>
  <c r="AF1433" i="12" s="1"/>
  <c r="AE1436" i="12"/>
  <c r="AE1435" i="12" s="1"/>
  <c r="AE1434" i="12" s="1"/>
  <c r="AE1433" i="12" s="1"/>
  <c r="AF1431" i="12"/>
  <c r="AF1430" i="12" s="1"/>
  <c r="AF1429" i="12" s="1"/>
  <c r="AF1428" i="12" s="1"/>
  <c r="AE1431" i="12"/>
  <c r="AE1430" i="12" s="1"/>
  <c r="AE1429" i="12" s="1"/>
  <c r="AE1428" i="12" s="1"/>
  <c r="AF1426" i="12"/>
  <c r="AF1425" i="12" s="1"/>
  <c r="AF1424" i="12" s="1"/>
  <c r="AF1423" i="12" s="1"/>
  <c r="AE1426" i="12"/>
  <c r="AE1425" i="12" s="1"/>
  <c r="AE1424" i="12" s="1"/>
  <c r="AE1423" i="12" s="1"/>
  <c r="AF1421" i="12"/>
  <c r="AF1420" i="12" s="1"/>
  <c r="AF1419" i="12" s="1"/>
  <c r="AE1421" i="12"/>
  <c r="AE1420" i="12" s="1"/>
  <c r="AE1419" i="12" s="1"/>
  <c r="AF1417" i="12"/>
  <c r="AF1416" i="12" s="1"/>
  <c r="AF1415" i="12" s="1"/>
  <c r="AE1417" i="12"/>
  <c r="AE1416" i="12" s="1"/>
  <c r="AE1415" i="12" s="1"/>
  <c r="AF1412" i="12"/>
  <c r="AF1411" i="12" s="1"/>
  <c r="AF1410" i="12" s="1"/>
  <c r="AE1412" i="12"/>
  <c r="AE1411" i="12" s="1"/>
  <c r="AE1410" i="12" s="1"/>
  <c r="AF1408" i="12"/>
  <c r="AF1407" i="12" s="1"/>
  <c r="AF1406" i="12" s="1"/>
  <c r="AE1408" i="12"/>
  <c r="AE1407" i="12" s="1"/>
  <c r="AE1406" i="12" s="1"/>
  <c r="AF1404" i="12"/>
  <c r="AF1403" i="12" s="1"/>
  <c r="AF1402" i="12" s="1"/>
  <c r="AE1404" i="12"/>
  <c r="AE1403" i="12" s="1"/>
  <c r="AE1402" i="12" s="1"/>
  <c r="AF1400" i="12"/>
  <c r="AF1399" i="12" s="1"/>
  <c r="AF1398" i="12" s="1"/>
  <c r="AE1400" i="12"/>
  <c r="AE1399" i="12" s="1"/>
  <c r="AE1398" i="12" s="1"/>
  <c r="AF1396" i="12"/>
  <c r="AF1395" i="12" s="1"/>
  <c r="AF1394" i="12" s="1"/>
  <c r="AE1396" i="12"/>
  <c r="AE1395" i="12" s="1"/>
  <c r="AE1394" i="12" s="1"/>
  <c r="AF1392" i="12"/>
  <c r="AF1391" i="12" s="1"/>
  <c r="AF1390" i="12" s="1"/>
  <c r="AE1392" i="12"/>
  <c r="AE1391" i="12" s="1"/>
  <c r="AE1390" i="12" s="1"/>
  <c r="AF1388" i="12"/>
  <c r="AF1387" i="12" s="1"/>
  <c r="AF1386" i="12" s="1"/>
  <c r="AE1388" i="12"/>
  <c r="AE1387" i="12" s="1"/>
  <c r="AE1386" i="12" s="1"/>
  <c r="AF1384" i="12"/>
  <c r="AF1383" i="12" s="1"/>
  <c r="AF1382" i="12" s="1"/>
  <c r="AE1384" i="12"/>
  <c r="AE1383" i="12" s="1"/>
  <c r="AE1382" i="12" s="1"/>
  <c r="AF1380" i="12"/>
  <c r="AF1379" i="12" s="1"/>
  <c r="AF1378" i="12" s="1"/>
  <c r="AE1380" i="12"/>
  <c r="AE1379" i="12" s="1"/>
  <c r="AE1378" i="12" s="1"/>
  <c r="AF1376" i="12"/>
  <c r="AF1375" i="12" s="1"/>
  <c r="AF1374" i="12" s="1"/>
  <c r="AE1376" i="12"/>
  <c r="AE1375" i="12" s="1"/>
  <c r="AE1374" i="12" s="1"/>
  <c r="AF1372" i="12"/>
  <c r="AF1371" i="12" s="1"/>
  <c r="AF1370" i="12" s="1"/>
  <c r="AE1372" i="12"/>
  <c r="AE1371" i="12" s="1"/>
  <c r="AE1370" i="12" s="1"/>
  <c r="AF1368" i="12"/>
  <c r="AF1367" i="12" s="1"/>
  <c r="AF1366" i="12" s="1"/>
  <c r="AE1368" i="12"/>
  <c r="AE1367" i="12" s="1"/>
  <c r="AE1366" i="12" s="1"/>
  <c r="AF1364" i="12"/>
  <c r="AF1363" i="12" s="1"/>
  <c r="AF1362" i="12" s="1"/>
  <c r="AE1364" i="12"/>
  <c r="AE1363" i="12" s="1"/>
  <c r="AE1362" i="12" s="1"/>
  <c r="AF1360" i="12"/>
  <c r="AF1359" i="12" s="1"/>
  <c r="AF1358" i="12" s="1"/>
  <c r="AE1360" i="12"/>
  <c r="AE1359" i="12" s="1"/>
  <c r="AE1358" i="12" s="1"/>
  <c r="AF1356" i="12"/>
  <c r="AF1355" i="12" s="1"/>
  <c r="AF1354" i="12" s="1"/>
  <c r="AE1356" i="12"/>
  <c r="AE1355" i="12" s="1"/>
  <c r="AE1354" i="12" s="1"/>
  <c r="AF1352" i="12"/>
  <c r="AF1351" i="12" s="1"/>
  <c r="AF1350" i="12" s="1"/>
  <c r="AE1352" i="12"/>
  <c r="AE1351" i="12" s="1"/>
  <c r="AE1350" i="12" s="1"/>
  <c r="AF1348" i="12"/>
  <c r="AF1347" i="12" s="1"/>
  <c r="AF1346" i="12" s="1"/>
  <c r="AE1348" i="12"/>
  <c r="AE1347" i="12" s="1"/>
  <c r="AE1346" i="12" s="1"/>
  <c r="AF1344" i="12"/>
  <c r="AF1343" i="12" s="1"/>
  <c r="AF1342" i="12" s="1"/>
  <c r="AE1344" i="12"/>
  <c r="AE1343" i="12" s="1"/>
  <c r="AE1342" i="12" s="1"/>
  <c r="AF1340" i="12"/>
  <c r="AF1339" i="12" s="1"/>
  <c r="AF1338" i="12" s="1"/>
  <c r="AE1340" i="12"/>
  <c r="AE1339" i="12" s="1"/>
  <c r="AE1338" i="12" s="1"/>
  <c r="AF1336" i="12"/>
  <c r="AF1335" i="12" s="1"/>
  <c r="AF1334" i="12" s="1"/>
  <c r="AE1336" i="12"/>
  <c r="AE1335" i="12" s="1"/>
  <c r="AE1334" i="12" s="1"/>
  <c r="AF1328" i="12"/>
  <c r="AF1327" i="12" s="1"/>
  <c r="AF1326" i="12" s="1"/>
  <c r="AE1328" i="12"/>
  <c r="AE1327" i="12" s="1"/>
  <c r="AE1326" i="12" s="1"/>
  <c r="AF1324" i="12"/>
  <c r="AF1323" i="12" s="1"/>
  <c r="AF1322" i="12" s="1"/>
  <c r="AE1324" i="12"/>
  <c r="AE1323" i="12" s="1"/>
  <c r="AE1322" i="12" s="1"/>
  <c r="AF1320" i="12"/>
  <c r="AF1319" i="12" s="1"/>
  <c r="AF1318" i="12" s="1"/>
  <c r="AE1320" i="12"/>
  <c r="AE1319" i="12" s="1"/>
  <c r="AE1318" i="12" s="1"/>
  <c r="AF1316" i="12"/>
  <c r="AF1315" i="12" s="1"/>
  <c r="AF1314" i="12" s="1"/>
  <c r="AE1316" i="12"/>
  <c r="AE1315" i="12" s="1"/>
  <c r="AE1314" i="12" s="1"/>
  <c r="AF1312" i="12"/>
  <c r="AF1311" i="12" s="1"/>
  <c r="AF1310" i="12" s="1"/>
  <c r="AE1312" i="12"/>
  <c r="AE1311" i="12" s="1"/>
  <c r="AE1310" i="12" s="1"/>
  <c r="AF1308" i="12"/>
  <c r="AF1307" i="12" s="1"/>
  <c r="AF1306" i="12" s="1"/>
  <c r="AE1308" i="12"/>
  <c r="AE1307" i="12" s="1"/>
  <c r="AE1306" i="12" s="1"/>
  <c r="AF1304" i="12"/>
  <c r="AF1303" i="12" s="1"/>
  <c r="AF1302" i="12" s="1"/>
  <c r="AE1304" i="12"/>
  <c r="AE1303" i="12" s="1"/>
  <c r="AE1302" i="12" s="1"/>
  <c r="AF1300" i="12"/>
  <c r="AF1299" i="12" s="1"/>
  <c r="AF1298" i="12" s="1"/>
  <c r="AE1300" i="12"/>
  <c r="AE1299" i="12" s="1"/>
  <c r="AE1298" i="12" s="1"/>
  <c r="AF1296" i="12"/>
  <c r="AF1295" i="12" s="1"/>
  <c r="AF1294" i="12" s="1"/>
  <c r="AE1296" i="12"/>
  <c r="AE1295" i="12" s="1"/>
  <c r="AE1294" i="12" s="1"/>
  <c r="AF1292" i="12"/>
  <c r="AF1291" i="12" s="1"/>
  <c r="AF1290" i="12" s="1"/>
  <c r="AE1292" i="12"/>
  <c r="AE1291" i="12" s="1"/>
  <c r="AE1290" i="12" s="1"/>
  <c r="AF1286" i="12"/>
  <c r="AF1285" i="12" s="1"/>
  <c r="AF1284" i="12" s="1"/>
  <c r="AF1283" i="12" s="1"/>
  <c r="AE1286" i="12"/>
  <c r="AE1285" i="12" s="1"/>
  <c r="AE1284" i="12" s="1"/>
  <c r="AE1283" i="12" s="1"/>
  <c r="AF1281" i="12"/>
  <c r="AF1280" i="12" s="1"/>
  <c r="AF1279" i="12" s="1"/>
  <c r="AF1278" i="12" s="1"/>
  <c r="AE1281" i="12"/>
  <c r="AE1280" i="12" s="1"/>
  <c r="AE1279" i="12" s="1"/>
  <c r="AE1278" i="12" s="1"/>
  <c r="AF1276" i="12"/>
  <c r="AF1275" i="12" s="1"/>
  <c r="AF1274" i="12" s="1"/>
  <c r="AE1276" i="12"/>
  <c r="AE1275" i="12" s="1"/>
  <c r="AE1274" i="12" s="1"/>
  <c r="AF1272" i="12"/>
  <c r="AF1271" i="12" s="1"/>
  <c r="AF1270" i="12" s="1"/>
  <c r="AE1272" i="12"/>
  <c r="AE1271" i="12" s="1"/>
  <c r="AE1270" i="12" s="1"/>
  <c r="AF1267" i="12"/>
  <c r="AF1266" i="12" s="1"/>
  <c r="AF1265" i="12" s="1"/>
  <c r="AE1267" i="12"/>
  <c r="AE1266" i="12" s="1"/>
  <c r="AE1265" i="12" s="1"/>
  <c r="AF1263" i="12"/>
  <c r="AF1262" i="12" s="1"/>
  <c r="AF1261" i="12" s="1"/>
  <c r="AE1263" i="12"/>
  <c r="AE1262" i="12" s="1"/>
  <c r="AE1261" i="12" s="1"/>
  <c r="AF1259" i="12"/>
  <c r="AF1258" i="12" s="1"/>
  <c r="AF1257" i="12" s="1"/>
  <c r="AE1259" i="12"/>
  <c r="AE1258" i="12" s="1"/>
  <c r="AE1257" i="12" s="1"/>
  <c r="AF1254" i="12"/>
  <c r="AF1253" i="12" s="1"/>
  <c r="AE1254" i="12"/>
  <c r="AE1253" i="12" s="1"/>
  <c r="AF1251" i="12"/>
  <c r="AF1250" i="12" s="1"/>
  <c r="AE1251" i="12"/>
  <c r="AE1250" i="12" s="1"/>
  <c r="AF1247" i="12"/>
  <c r="AF1246" i="12" s="1"/>
  <c r="AF1245" i="12" s="1"/>
  <c r="AE1247" i="12"/>
  <c r="AE1246" i="12" s="1"/>
  <c r="AE1245" i="12" s="1"/>
  <c r="AF1243" i="12"/>
  <c r="AF1242" i="12" s="1"/>
  <c r="AF1241" i="12" s="1"/>
  <c r="AE1243" i="12"/>
  <c r="AE1242" i="12" s="1"/>
  <c r="AE1241" i="12" s="1"/>
  <c r="AF1239" i="12"/>
  <c r="AF1238" i="12" s="1"/>
  <c r="AF1237" i="12" s="1"/>
  <c r="AE1239" i="12"/>
  <c r="AE1238" i="12" s="1"/>
  <c r="AE1237" i="12" s="1"/>
  <c r="AF1234" i="12"/>
  <c r="AF1233" i="12" s="1"/>
  <c r="AF1232" i="12" s="1"/>
  <c r="AE1234" i="12"/>
  <c r="AE1233" i="12" s="1"/>
  <c r="AE1232" i="12" s="1"/>
  <c r="AF1230" i="12"/>
  <c r="AF1229" i="12" s="1"/>
  <c r="AF1228" i="12" s="1"/>
  <c r="AE1230" i="12"/>
  <c r="AE1229" i="12" s="1"/>
  <c r="AE1228" i="12" s="1"/>
  <c r="AF1226" i="12"/>
  <c r="AF1225" i="12" s="1"/>
  <c r="AF1224" i="12" s="1"/>
  <c r="AE1226" i="12"/>
  <c r="AE1225" i="12" s="1"/>
  <c r="AE1224" i="12" s="1"/>
  <c r="AF1222" i="12"/>
  <c r="AF1221" i="12" s="1"/>
  <c r="AF1220" i="12" s="1"/>
  <c r="AE1222" i="12"/>
  <c r="AE1221" i="12" s="1"/>
  <c r="AE1220" i="12" s="1"/>
  <c r="AF1215" i="12"/>
  <c r="AF1214" i="12" s="1"/>
  <c r="AE1215" i="12"/>
  <c r="AE1214" i="12" s="1"/>
  <c r="AF1212" i="12"/>
  <c r="AF1211" i="12" s="1"/>
  <c r="AE1212" i="12"/>
  <c r="AE1211" i="12" s="1"/>
  <c r="AF1208" i="12"/>
  <c r="AF1207" i="12" s="1"/>
  <c r="AF1206" i="12" s="1"/>
  <c r="AE1208" i="12"/>
  <c r="AE1207" i="12" s="1"/>
  <c r="AE1206" i="12" s="1"/>
  <c r="AF1203" i="12"/>
  <c r="AF1202" i="12" s="1"/>
  <c r="AF1201" i="12" s="1"/>
  <c r="AF1200" i="12" s="1"/>
  <c r="AE1203" i="12"/>
  <c r="AE1202" i="12" s="1"/>
  <c r="AE1201" i="12" s="1"/>
  <c r="AE1200" i="12" s="1"/>
  <c r="AF1198" i="12"/>
  <c r="AF1197" i="12" s="1"/>
  <c r="AF1196" i="12" s="1"/>
  <c r="AF1195" i="12" s="1"/>
  <c r="AE1198" i="12"/>
  <c r="AE1197" i="12" s="1"/>
  <c r="AE1196" i="12" s="1"/>
  <c r="AE1195" i="12" s="1"/>
  <c r="AF1192" i="12"/>
  <c r="AF1191" i="12" s="1"/>
  <c r="AF1190" i="12" s="1"/>
  <c r="AE1192" i="12"/>
  <c r="AE1191" i="12" s="1"/>
  <c r="AE1190" i="12" s="1"/>
  <c r="AF1188" i="12"/>
  <c r="AF1187" i="12" s="1"/>
  <c r="AF1186" i="12" s="1"/>
  <c r="AE1188" i="12"/>
  <c r="AE1187" i="12" s="1"/>
  <c r="AE1186" i="12" s="1"/>
  <c r="AF1184" i="12"/>
  <c r="AF1183" i="12" s="1"/>
  <c r="AF1182" i="12" s="1"/>
  <c r="AE1184" i="12"/>
  <c r="AE1183" i="12" s="1"/>
  <c r="AE1182" i="12" s="1"/>
  <c r="AF1179" i="12"/>
  <c r="AF1178" i="12" s="1"/>
  <c r="AE1179" i="12"/>
  <c r="AE1178" i="12" s="1"/>
  <c r="AF1176" i="12"/>
  <c r="AF1175" i="12" s="1"/>
  <c r="AE1176" i="12"/>
  <c r="AE1175" i="12" s="1"/>
  <c r="AF1172" i="12"/>
  <c r="AF1171" i="12" s="1"/>
  <c r="AE1172" i="12"/>
  <c r="AE1171" i="12" s="1"/>
  <c r="AF1169" i="12"/>
  <c r="AF1168" i="12" s="1"/>
  <c r="AE1169" i="12"/>
  <c r="AE1168" i="12" s="1"/>
  <c r="AF1166" i="12"/>
  <c r="AF1165" i="12" s="1"/>
  <c r="AE1166" i="12"/>
  <c r="AE1165" i="12" s="1"/>
  <c r="AF1160" i="12"/>
  <c r="AF1159" i="12" s="1"/>
  <c r="AE1160" i="12"/>
  <c r="AE1159" i="12" s="1"/>
  <c r="AF1157" i="12"/>
  <c r="AF1156" i="12" s="1"/>
  <c r="AE1157" i="12"/>
  <c r="AE1156" i="12" s="1"/>
  <c r="AF1152" i="12"/>
  <c r="AF1151" i="12" s="1"/>
  <c r="AF1150" i="12" s="1"/>
  <c r="AF1149" i="12" s="1"/>
  <c r="AE1152" i="12"/>
  <c r="AE1151" i="12" s="1"/>
  <c r="AE1150" i="12" s="1"/>
  <c r="AE1149" i="12" s="1"/>
  <c r="AF1140" i="12"/>
  <c r="AF1139" i="12" s="1"/>
  <c r="AF1138" i="12" s="1"/>
  <c r="AF1137" i="12" s="1"/>
  <c r="AE1140" i="12"/>
  <c r="AE1139" i="12" s="1"/>
  <c r="AE1138" i="12" s="1"/>
  <c r="AE1137" i="12" s="1"/>
  <c r="AF1135" i="12"/>
  <c r="AF1134" i="12" s="1"/>
  <c r="AF1133" i="12" s="1"/>
  <c r="AE1135" i="12"/>
  <c r="AE1134" i="12" s="1"/>
  <c r="AE1133" i="12" s="1"/>
  <c r="AF1129" i="12"/>
  <c r="AE1129" i="12"/>
  <c r="AF1127" i="12"/>
  <c r="AE1127" i="12"/>
  <c r="AF1121" i="12"/>
  <c r="AE1121" i="12"/>
  <c r="AF1119" i="12"/>
  <c r="AE1119" i="12"/>
  <c r="AF1116" i="12"/>
  <c r="AF1115" i="12" s="1"/>
  <c r="AE1116" i="12"/>
  <c r="AE1115" i="12" s="1"/>
  <c r="AF1107" i="12"/>
  <c r="AF1106" i="12" s="1"/>
  <c r="AF1105" i="12" s="1"/>
  <c r="AF1104" i="12" s="1"/>
  <c r="AE1107" i="12"/>
  <c r="AE1106" i="12" s="1"/>
  <c r="AE1105" i="12" s="1"/>
  <c r="AE1104" i="12" s="1"/>
  <c r="AF1101" i="12"/>
  <c r="AF1100" i="12" s="1"/>
  <c r="AF1099" i="12" s="1"/>
  <c r="AF1098" i="12" s="1"/>
  <c r="AE1101" i="12"/>
  <c r="AE1100" i="12" s="1"/>
  <c r="AE1099" i="12" s="1"/>
  <c r="AE1098" i="12" s="1"/>
  <c r="AF1096" i="12"/>
  <c r="AF1095" i="12" s="1"/>
  <c r="AF1094" i="12" s="1"/>
  <c r="AF1093" i="12" s="1"/>
  <c r="AE1096" i="12"/>
  <c r="AE1095" i="12" s="1"/>
  <c r="AE1094" i="12" s="1"/>
  <c r="AE1093" i="12" s="1"/>
  <c r="AF1087" i="12"/>
  <c r="AF1086" i="12" s="1"/>
  <c r="AF1085" i="12" s="1"/>
  <c r="AE1087" i="12"/>
  <c r="AE1086" i="12" s="1"/>
  <c r="AE1085" i="12" s="1"/>
  <c r="AF1083" i="12"/>
  <c r="AF1082" i="12" s="1"/>
  <c r="AF1081" i="12" s="1"/>
  <c r="AE1083" i="12"/>
  <c r="AE1082" i="12" s="1"/>
  <c r="AE1081" i="12" s="1"/>
  <c r="AF1079" i="12"/>
  <c r="AF1078" i="12" s="1"/>
  <c r="AF1077" i="12" s="1"/>
  <c r="AE1079" i="12"/>
  <c r="AE1078" i="12" s="1"/>
  <c r="AE1077" i="12" s="1"/>
  <c r="AF1075" i="12"/>
  <c r="AF1074" i="12" s="1"/>
  <c r="AF1073" i="12" s="1"/>
  <c r="AE1075" i="12"/>
  <c r="AE1074" i="12" s="1"/>
  <c r="AE1073" i="12" s="1"/>
  <c r="AF1071" i="12"/>
  <c r="AF1070" i="12" s="1"/>
  <c r="AF1069" i="12" s="1"/>
  <c r="AE1071" i="12"/>
  <c r="AE1070" i="12" s="1"/>
  <c r="AE1069" i="12" s="1"/>
  <c r="AF1067" i="12"/>
  <c r="AF1066" i="12" s="1"/>
  <c r="AF1065" i="12" s="1"/>
  <c r="AE1067" i="12"/>
  <c r="AE1066" i="12" s="1"/>
  <c r="AE1065" i="12" s="1"/>
  <c r="AF1063" i="12"/>
  <c r="AF1062" i="12" s="1"/>
  <c r="AF1061" i="12" s="1"/>
  <c r="AE1063" i="12"/>
  <c r="AE1062" i="12" s="1"/>
  <c r="AE1061" i="12" s="1"/>
  <c r="AF1059" i="12"/>
  <c r="AF1058" i="12" s="1"/>
  <c r="AF1057" i="12" s="1"/>
  <c r="AE1059" i="12"/>
  <c r="AE1058" i="12" s="1"/>
  <c r="AE1057" i="12" s="1"/>
  <c r="AF1055" i="12"/>
  <c r="AF1054" i="12" s="1"/>
  <c r="AF1053" i="12" s="1"/>
  <c r="AE1055" i="12"/>
  <c r="AE1054" i="12" s="1"/>
  <c r="AE1053" i="12" s="1"/>
  <c r="AF1051" i="12"/>
  <c r="AF1050" i="12" s="1"/>
  <c r="AF1049" i="12" s="1"/>
  <c r="AE1051" i="12"/>
  <c r="AE1050" i="12" s="1"/>
  <c r="AE1049" i="12" s="1"/>
  <c r="AF1047" i="12"/>
  <c r="AF1046" i="12" s="1"/>
  <c r="AF1045" i="12" s="1"/>
  <c r="AE1047" i="12"/>
  <c r="AE1046" i="12" s="1"/>
  <c r="AE1045" i="12" s="1"/>
  <c r="AF1042" i="12"/>
  <c r="AF1041" i="12" s="1"/>
  <c r="AF1040" i="12" s="1"/>
  <c r="AE1042" i="12"/>
  <c r="AE1041" i="12" s="1"/>
  <c r="AE1040" i="12" s="1"/>
  <c r="AF1038" i="12"/>
  <c r="AF1037" i="12" s="1"/>
  <c r="AF1036" i="12" s="1"/>
  <c r="AE1038" i="12"/>
  <c r="AE1037" i="12" s="1"/>
  <c r="AE1036" i="12" s="1"/>
  <c r="AF1034" i="12"/>
  <c r="AF1033" i="12" s="1"/>
  <c r="AF1032" i="12" s="1"/>
  <c r="AE1034" i="12"/>
  <c r="AE1033" i="12" s="1"/>
  <c r="AE1032" i="12" s="1"/>
  <c r="AF1030" i="12"/>
  <c r="AF1029" i="12" s="1"/>
  <c r="AF1028" i="12" s="1"/>
  <c r="AE1030" i="12"/>
  <c r="AE1029" i="12" s="1"/>
  <c r="AE1028" i="12" s="1"/>
  <c r="AF1026" i="12"/>
  <c r="AF1025" i="12" s="1"/>
  <c r="AF1024" i="12" s="1"/>
  <c r="AE1026" i="12"/>
  <c r="AE1025" i="12" s="1"/>
  <c r="AE1024" i="12" s="1"/>
  <c r="AF1022" i="12"/>
  <c r="AF1021" i="12" s="1"/>
  <c r="AF1020" i="12" s="1"/>
  <c r="AE1022" i="12"/>
  <c r="AE1021" i="12" s="1"/>
  <c r="AE1020" i="12" s="1"/>
  <c r="AF1018" i="12"/>
  <c r="AF1017" i="12" s="1"/>
  <c r="AF1016" i="12" s="1"/>
  <c r="AE1018" i="12"/>
  <c r="AE1017" i="12" s="1"/>
  <c r="AE1016" i="12" s="1"/>
  <c r="AF1014" i="12"/>
  <c r="AF1013" i="12" s="1"/>
  <c r="AF1012" i="12" s="1"/>
  <c r="AE1014" i="12"/>
  <c r="AE1013" i="12" s="1"/>
  <c r="AE1012" i="12" s="1"/>
  <c r="AF1010" i="12"/>
  <c r="AE1010" i="12"/>
  <c r="AF1008" i="12"/>
  <c r="AE1008" i="12"/>
  <c r="AF1004" i="12"/>
  <c r="AF1003" i="12" s="1"/>
  <c r="AF1002" i="12" s="1"/>
  <c r="AE1004" i="12"/>
  <c r="AE1003" i="12" s="1"/>
  <c r="AE1002" i="12" s="1"/>
  <c r="AF1000" i="12"/>
  <c r="AF999" i="12" s="1"/>
  <c r="AF998" i="12" s="1"/>
  <c r="AE1000" i="12"/>
  <c r="AE999" i="12" s="1"/>
  <c r="AE998" i="12" s="1"/>
  <c r="AF996" i="12"/>
  <c r="AF995" i="12" s="1"/>
  <c r="AF994" i="12" s="1"/>
  <c r="AE996" i="12"/>
  <c r="AE995" i="12" s="1"/>
  <c r="AE994" i="12" s="1"/>
  <c r="AF992" i="12"/>
  <c r="AF991" i="12" s="1"/>
  <c r="AF990" i="12" s="1"/>
  <c r="AE992" i="12"/>
  <c r="AE991" i="12" s="1"/>
  <c r="AE990" i="12" s="1"/>
  <c r="AF988" i="12"/>
  <c r="AF987" i="12" s="1"/>
  <c r="AF986" i="12" s="1"/>
  <c r="AE988" i="12"/>
  <c r="AE987" i="12" s="1"/>
  <c r="AE986" i="12" s="1"/>
  <c r="AF984" i="12"/>
  <c r="AF983" i="12" s="1"/>
  <c r="AF982" i="12" s="1"/>
  <c r="AE984" i="12"/>
  <c r="AE983" i="12" s="1"/>
  <c r="AE982" i="12" s="1"/>
  <c r="AF980" i="12"/>
  <c r="AF979" i="12" s="1"/>
  <c r="AF978" i="12" s="1"/>
  <c r="AE980" i="12"/>
  <c r="AE979" i="12" s="1"/>
  <c r="AE978" i="12" s="1"/>
  <c r="AF976" i="12"/>
  <c r="AF975" i="12" s="1"/>
  <c r="AF974" i="12" s="1"/>
  <c r="AE976" i="12"/>
  <c r="AE975" i="12" s="1"/>
  <c r="AE974" i="12" s="1"/>
  <c r="AF972" i="12"/>
  <c r="AF971" i="12" s="1"/>
  <c r="AF970" i="12" s="1"/>
  <c r="AE972" i="12"/>
  <c r="AE971" i="12" s="1"/>
  <c r="AE970" i="12" s="1"/>
  <c r="AF968" i="12"/>
  <c r="AF967" i="12" s="1"/>
  <c r="AF966" i="12" s="1"/>
  <c r="AE968" i="12"/>
  <c r="AE967" i="12" s="1"/>
  <c r="AE966" i="12" s="1"/>
  <c r="AF964" i="12"/>
  <c r="AF963" i="12" s="1"/>
  <c r="AF962" i="12" s="1"/>
  <c r="AE964" i="12"/>
  <c r="AE963" i="12" s="1"/>
  <c r="AE962" i="12" s="1"/>
  <c r="AF960" i="12"/>
  <c r="AF959" i="12" s="1"/>
  <c r="AF958" i="12" s="1"/>
  <c r="AE960" i="12"/>
  <c r="AE959" i="12" s="1"/>
  <c r="AE958" i="12" s="1"/>
  <c r="AF954" i="12"/>
  <c r="AF953" i="12" s="1"/>
  <c r="AF952" i="12" s="1"/>
  <c r="AE954" i="12"/>
  <c r="AE953" i="12" s="1"/>
  <c r="AE952" i="12" s="1"/>
  <c r="AF950" i="12"/>
  <c r="AF949" i="12" s="1"/>
  <c r="AF948" i="12" s="1"/>
  <c r="AE950" i="12"/>
  <c r="AE949" i="12" s="1"/>
  <c r="AE948" i="12" s="1"/>
  <c r="AF945" i="12"/>
  <c r="AF944" i="12" s="1"/>
  <c r="AF943" i="12" s="1"/>
  <c r="AE945" i="12"/>
  <c r="AE944" i="12" s="1"/>
  <c r="AE943" i="12" s="1"/>
  <c r="AF941" i="12"/>
  <c r="AF940" i="12" s="1"/>
  <c r="AF939" i="12" s="1"/>
  <c r="AE941" i="12"/>
  <c r="AE940" i="12" s="1"/>
  <c r="AE939" i="12" s="1"/>
  <c r="AF937" i="12"/>
  <c r="AF936" i="12" s="1"/>
  <c r="AF935" i="12" s="1"/>
  <c r="AE937" i="12"/>
  <c r="AE936" i="12" s="1"/>
  <c r="AE935" i="12" s="1"/>
  <c r="AF933" i="12"/>
  <c r="AF932" i="12" s="1"/>
  <c r="AF931" i="12" s="1"/>
  <c r="AE933" i="12"/>
  <c r="AE932" i="12" s="1"/>
  <c r="AE931" i="12" s="1"/>
  <c r="AF929" i="12"/>
  <c r="AF928" i="12" s="1"/>
  <c r="AE929" i="12"/>
  <c r="AE928" i="12" s="1"/>
  <c r="AF926" i="12"/>
  <c r="AF925" i="12" s="1"/>
  <c r="AE926" i="12"/>
  <c r="AE925" i="12" s="1"/>
  <c r="AF922" i="12"/>
  <c r="AF921" i="12" s="1"/>
  <c r="AF920" i="12" s="1"/>
  <c r="AE922" i="12"/>
  <c r="AE921" i="12" s="1"/>
  <c r="AE920" i="12" s="1"/>
  <c r="AF914" i="12"/>
  <c r="AF913" i="12" s="1"/>
  <c r="AF912" i="12" s="1"/>
  <c r="AE914" i="12"/>
  <c r="AE913" i="12" s="1"/>
  <c r="AE912" i="12" s="1"/>
  <c r="AF910" i="12"/>
  <c r="AF909" i="12" s="1"/>
  <c r="AF908" i="12" s="1"/>
  <c r="AE910" i="12"/>
  <c r="AE909" i="12" s="1"/>
  <c r="AE908" i="12" s="1"/>
  <c r="AF906" i="12"/>
  <c r="AF905" i="12" s="1"/>
  <c r="AF904" i="12" s="1"/>
  <c r="AE906" i="12"/>
  <c r="AE905" i="12" s="1"/>
  <c r="AE904" i="12" s="1"/>
  <c r="AF902" i="12"/>
  <c r="AF901" i="12" s="1"/>
  <c r="AF900" i="12" s="1"/>
  <c r="AE902" i="12"/>
  <c r="AE901" i="12" s="1"/>
  <c r="AE900" i="12" s="1"/>
  <c r="AF895" i="12"/>
  <c r="AF894" i="12" s="1"/>
  <c r="AE895" i="12"/>
  <c r="AE894" i="12" s="1"/>
  <c r="AF891" i="12"/>
  <c r="AF890" i="12" s="1"/>
  <c r="AE891" i="12"/>
  <c r="AE890" i="12" s="1"/>
  <c r="AF888" i="12"/>
  <c r="AF887" i="12" s="1"/>
  <c r="AE888" i="12"/>
  <c r="AE887" i="12" s="1"/>
  <c r="AF885" i="12"/>
  <c r="AF884" i="12" s="1"/>
  <c r="AE885" i="12"/>
  <c r="AE884" i="12" s="1"/>
  <c r="AF880" i="12"/>
  <c r="AF879" i="12" s="1"/>
  <c r="AF878" i="12" s="1"/>
  <c r="AE880" i="12"/>
  <c r="AE879" i="12" s="1"/>
  <c r="AE878" i="12" s="1"/>
  <c r="AF876" i="12"/>
  <c r="AF875" i="12" s="1"/>
  <c r="AF874" i="12" s="1"/>
  <c r="AE876" i="12"/>
  <c r="AE875" i="12" s="1"/>
  <c r="AE874" i="12" s="1"/>
  <c r="AF872" i="12"/>
  <c r="AF871" i="12" s="1"/>
  <c r="AF870" i="12" s="1"/>
  <c r="AE872" i="12"/>
  <c r="AE871" i="12" s="1"/>
  <c r="AE870" i="12" s="1"/>
  <c r="AF868" i="12"/>
  <c r="AF867" i="12" s="1"/>
  <c r="AE868" i="12"/>
  <c r="AE867" i="12" s="1"/>
  <c r="AF865" i="12"/>
  <c r="AF864" i="12" s="1"/>
  <c r="AE865" i="12"/>
  <c r="AE864" i="12" s="1"/>
  <c r="AF859" i="12"/>
  <c r="AF858" i="12" s="1"/>
  <c r="AE859" i="12"/>
  <c r="AE858" i="12" s="1"/>
  <c r="AF856" i="12"/>
  <c r="AF855" i="12" s="1"/>
  <c r="AE856" i="12"/>
  <c r="AE855" i="12" s="1"/>
  <c r="AF851" i="12"/>
  <c r="AE851" i="12"/>
  <c r="AF849" i="12"/>
  <c r="AE849" i="12"/>
  <c r="AF847" i="12"/>
  <c r="AE847" i="12"/>
  <c r="AF842" i="12"/>
  <c r="AF841" i="12" s="1"/>
  <c r="AE842" i="12"/>
  <c r="AE841" i="12" s="1"/>
  <c r="AF839" i="12"/>
  <c r="AF838" i="12" s="1"/>
  <c r="AE839" i="12"/>
  <c r="AE838" i="12" s="1"/>
  <c r="AF836" i="12"/>
  <c r="AF835" i="12" s="1"/>
  <c r="AE836" i="12"/>
  <c r="AE835" i="12" s="1"/>
  <c r="AF832" i="12"/>
  <c r="AE832" i="12"/>
  <c r="AF830" i="12"/>
  <c r="AE830" i="12"/>
  <c r="AF826" i="12"/>
  <c r="AF825" i="12" s="1"/>
  <c r="AF824" i="12" s="1"/>
  <c r="AE826" i="12"/>
  <c r="AE825" i="12" s="1"/>
  <c r="AE824" i="12" s="1"/>
  <c r="AF821" i="12"/>
  <c r="AE821" i="12"/>
  <c r="AF819" i="12"/>
  <c r="AE819" i="12"/>
  <c r="AF815" i="12"/>
  <c r="AF814" i="12" s="1"/>
  <c r="AE815" i="12"/>
  <c r="AE814" i="12" s="1"/>
  <c r="AF811" i="12"/>
  <c r="AE811" i="12"/>
  <c r="AF809" i="12"/>
  <c r="AE809" i="12"/>
  <c r="AF806" i="12"/>
  <c r="AF805" i="12" s="1"/>
  <c r="AE806" i="12"/>
  <c r="AE805" i="12" s="1"/>
  <c r="AF803" i="12"/>
  <c r="AF802" i="12" s="1"/>
  <c r="AE803" i="12"/>
  <c r="AE802" i="12" s="1"/>
  <c r="AF796" i="12"/>
  <c r="AF795" i="12" s="1"/>
  <c r="AE796" i="12"/>
  <c r="AE795" i="12" s="1"/>
  <c r="AF793" i="12"/>
  <c r="AF792" i="12" s="1"/>
  <c r="AE793" i="12"/>
  <c r="AE792" i="12" s="1"/>
  <c r="AF789" i="12"/>
  <c r="AF788" i="12" s="1"/>
  <c r="AF787" i="12" s="1"/>
  <c r="AE789" i="12"/>
  <c r="AE788" i="12" s="1"/>
  <c r="AE787" i="12" s="1"/>
  <c r="AF785" i="12"/>
  <c r="AF784" i="12" s="1"/>
  <c r="AF783" i="12" s="1"/>
  <c r="AE785" i="12"/>
  <c r="AE784" i="12" s="1"/>
  <c r="AE783" i="12" s="1"/>
  <c r="AF781" i="12"/>
  <c r="AF780" i="12" s="1"/>
  <c r="AE781" i="12"/>
  <c r="AE780" i="12" s="1"/>
  <c r="AF778" i="12"/>
  <c r="AF777" i="12" s="1"/>
  <c r="AE778" i="12"/>
  <c r="AE777" i="12" s="1"/>
  <c r="AF775" i="12"/>
  <c r="AF774" i="12" s="1"/>
  <c r="AE775" i="12"/>
  <c r="AE774" i="12" s="1"/>
  <c r="AF772" i="12"/>
  <c r="AF771" i="12" s="1"/>
  <c r="AE772" i="12"/>
  <c r="AE771" i="12" s="1"/>
  <c r="AF766" i="12"/>
  <c r="AE766" i="12"/>
  <c r="AF764" i="12"/>
  <c r="AE764" i="12"/>
  <c r="AF760" i="12"/>
  <c r="AF759" i="12" s="1"/>
  <c r="AE760" i="12"/>
  <c r="AE759" i="12" s="1"/>
  <c r="AF757" i="12"/>
  <c r="AF756" i="12" s="1"/>
  <c r="AE757" i="12"/>
  <c r="AE756" i="12" s="1"/>
  <c r="AF753" i="12"/>
  <c r="AE753" i="12"/>
  <c r="AF750" i="12"/>
  <c r="AE750" i="12"/>
  <c r="AF747" i="12"/>
  <c r="AE747" i="12"/>
  <c r="AF744" i="12"/>
  <c r="AF743" i="12" s="1"/>
  <c r="AE744" i="12"/>
  <c r="AE743" i="12" s="1"/>
  <c r="AF739" i="12"/>
  <c r="AE739" i="12"/>
  <c r="AF737" i="12"/>
  <c r="AE737" i="12"/>
  <c r="AF733" i="12"/>
  <c r="AF732" i="12" s="1"/>
  <c r="AF731" i="12" s="1"/>
  <c r="AE733" i="12"/>
  <c r="AE732" i="12" s="1"/>
  <c r="AE731" i="12" s="1"/>
  <c r="AF729" i="12"/>
  <c r="AE729" i="12"/>
  <c r="AF727" i="12"/>
  <c r="AE727" i="12"/>
  <c r="AF723" i="12"/>
  <c r="AF722" i="12" s="1"/>
  <c r="AF721" i="12" s="1"/>
  <c r="AE723" i="12"/>
  <c r="AE722" i="12" s="1"/>
  <c r="AE721" i="12" s="1"/>
  <c r="AF719" i="12"/>
  <c r="AF718" i="12" s="1"/>
  <c r="AF717" i="12" s="1"/>
  <c r="AE719" i="12"/>
  <c r="AE718" i="12" s="1"/>
  <c r="AE717" i="12" s="1"/>
  <c r="AF709" i="12"/>
  <c r="AF708" i="12" s="1"/>
  <c r="AF707" i="12" s="1"/>
  <c r="AE709" i="12"/>
  <c r="AE708" i="12" s="1"/>
  <c r="AE707" i="12" s="1"/>
  <c r="AF705" i="12"/>
  <c r="AE705" i="12"/>
  <c r="AF703" i="12"/>
  <c r="AE703" i="12"/>
  <c r="AF697" i="12"/>
  <c r="AF696" i="12" s="1"/>
  <c r="AF695" i="12" s="1"/>
  <c r="AE697" i="12"/>
  <c r="AE696" i="12" s="1"/>
  <c r="AE695" i="12" s="1"/>
  <c r="AF691" i="12"/>
  <c r="AE691" i="12"/>
  <c r="AF687" i="12"/>
  <c r="AE687" i="12"/>
  <c r="AF684" i="12"/>
  <c r="AF683" i="12" s="1"/>
  <c r="AE684" i="12"/>
  <c r="AE683" i="12" s="1"/>
  <c r="AF681" i="12"/>
  <c r="AF680" i="12" s="1"/>
  <c r="AE681" i="12"/>
  <c r="AE680" i="12" s="1"/>
  <c r="AF678" i="12"/>
  <c r="AF677" i="12" s="1"/>
  <c r="AE678" i="12"/>
  <c r="AE677" i="12" s="1"/>
  <c r="AF667" i="12"/>
  <c r="AE667" i="12"/>
  <c r="AF665" i="12"/>
  <c r="AE665" i="12"/>
  <c r="AF661" i="12"/>
  <c r="AE661" i="12"/>
  <c r="AF659" i="12"/>
  <c r="AE659" i="12"/>
  <c r="AF652" i="12"/>
  <c r="AF651" i="12" s="1"/>
  <c r="AF650" i="12" s="1"/>
  <c r="AF649" i="12" s="1"/>
  <c r="AE652" i="12"/>
  <c r="AE651" i="12" s="1"/>
  <c r="AE650" i="12" s="1"/>
  <c r="AE649" i="12" s="1"/>
  <c r="AF647" i="12"/>
  <c r="AF646" i="12" s="1"/>
  <c r="AE647" i="12"/>
  <c r="AE646" i="12" s="1"/>
  <c r="AF644" i="12"/>
  <c r="AF643" i="12" s="1"/>
  <c r="AE644" i="12"/>
  <c r="AE643" i="12" s="1"/>
  <c r="AF639" i="12"/>
  <c r="AF638" i="12" s="1"/>
  <c r="AE639" i="12"/>
  <c r="AE638" i="12" s="1"/>
  <c r="AF636" i="12"/>
  <c r="AF635" i="12" s="1"/>
  <c r="AE636" i="12"/>
  <c r="AE635" i="12" s="1"/>
  <c r="AF632" i="12"/>
  <c r="AF631" i="12" s="1"/>
  <c r="AF630" i="12" s="1"/>
  <c r="AE632" i="12"/>
  <c r="AE631" i="12" s="1"/>
  <c r="AE630" i="12" s="1"/>
  <c r="AF628" i="12"/>
  <c r="AE628" i="12"/>
  <c r="AF626" i="12"/>
  <c r="AE626" i="12"/>
  <c r="AF621" i="12"/>
  <c r="AF620" i="12" s="1"/>
  <c r="AE621" i="12"/>
  <c r="AE620" i="12" s="1"/>
  <c r="AF618" i="12"/>
  <c r="AF617" i="12" s="1"/>
  <c r="AE618" i="12"/>
  <c r="AE617" i="12" s="1"/>
  <c r="AF615" i="12"/>
  <c r="AF614" i="12" s="1"/>
  <c r="AE615" i="12"/>
  <c r="AE614" i="12" s="1"/>
  <c r="AF612" i="12"/>
  <c r="AF611" i="12" s="1"/>
  <c r="AE612" i="12"/>
  <c r="AE611" i="12" s="1"/>
  <c r="AF609" i="12"/>
  <c r="AF608" i="12" s="1"/>
  <c r="AE609" i="12"/>
  <c r="AE608" i="12" s="1"/>
  <c r="AF603" i="12"/>
  <c r="AF602" i="12" s="1"/>
  <c r="AE603" i="12"/>
  <c r="AE602" i="12" s="1"/>
  <c r="AF600" i="12"/>
  <c r="AF599" i="12" s="1"/>
  <c r="AE600" i="12"/>
  <c r="AE599" i="12" s="1"/>
  <c r="AF595" i="12"/>
  <c r="AF594" i="12" s="1"/>
  <c r="AF593" i="12" s="1"/>
  <c r="AF592" i="12" s="1"/>
  <c r="AE595" i="12"/>
  <c r="AE594" i="12" s="1"/>
  <c r="AE593" i="12" s="1"/>
  <c r="AE592" i="12" s="1"/>
  <c r="AF590" i="12"/>
  <c r="AF589" i="12" s="1"/>
  <c r="AE590" i="12"/>
  <c r="AE589" i="12" s="1"/>
  <c r="AF587" i="12"/>
  <c r="AF586" i="12" s="1"/>
  <c r="AE587" i="12"/>
  <c r="AE586" i="12" s="1"/>
  <c r="AF581" i="12"/>
  <c r="AF580" i="12" s="1"/>
  <c r="AF579" i="12" s="1"/>
  <c r="AE581" i="12"/>
  <c r="AE580" i="12" s="1"/>
  <c r="AE579" i="12" s="1"/>
  <c r="AF574" i="12"/>
  <c r="AE574" i="12"/>
  <c r="AF570" i="12"/>
  <c r="AE570" i="12"/>
  <c r="AF564" i="12"/>
  <c r="AF563" i="12" s="1"/>
  <c r="AF562" i="12" s="1"/>
  <c r="AE564" i="12"/>
  <c r="AE563" i="12" s="1"/>
  <c r="AE562" i="12" s="1"/>
  <c r="AF560" i="12"/>
  <c r="AF559" i="12" s="1"/>
  <c r="AF558" i="12" s="1"/>
  <c r="AE560" i="12"/>
  <c r="AE559" i="12" s="1"/>
  <c r="AE558" i="12" s="1"/>
  <c r="AF556" i="12"/>
  <c r="AF555" i="12" s="1"/>
  <c r="AE556" i="12"/>
  <c r="AE555" i="12" s="1"/>
  <c r="AF553" i="12"/>
  <c r="AF552" i="12" s="1"/>
  <c r="AE553" i="12"/>
  <c r="AE552" i="12" s="1"/>
  <c r="AF548" i="12"/>
  <c r="AE548" i="12"/>
  <c r="AF546" i="12"/>
  <c r="AE546" i="12"/>
  <c r="AF542" i="12"/>
  <c r="AF541" i="12" s="1"/>
  <c r="AF540" i="12" s="1"/>
  <c r="AE542" i="12"/>
  <c r="AE541" i="12" s="1"/>
  <c r="AE540" i="12" s="1"/>
  <c r="AF538" i="12"/>
  <c r="AF537" i="12" s="1"/>
  <c r="AF536" i="12" s="1"/>
  <c r="AE538" i="12"/>
  <c r="AE537" i="12" s="1"/>
  <c r="AE536" i="12" s="1"/>
  <c r="AF534" i="12"/>
  <c r="AF533" i="12" s="1"/>
  <c r="AF532" i="12" s="1"/>
  <c r="AE534" i="12"/>
  <c r="AE533" i="12" s="1"/>
  <c r="AE532" i="12" s="1"/>
  <c r="AF530" i="12"/>
  <c r="AF529" i="12" s="1"/>
  <c r="AE530" i="12"/>
  <c r="AE529" i="12" s="1"/>
  <c r="AF527" i="12"/>
  <c r="AF526" i="12" s="1"/>
  <c r="AE527" i="12"/>
  <c r="AE526" i="12" s="1"/>
  <c r="AF523" i="12"/>
  <c r="AF522" i="12" s="1"/>
  <c r="AE523" i="12"/>
  <c r="AE522" i="12" s="1"/>
  <c r="AF520" i="12"/>
  <c r="AF519" i="12" s="1"/>
  <c r="AE520" i="12"/>
  <c r="AE519" i="12" s="1"/>
  <c r="AF516" i="12"/>
  <c r="AF515" i="12" s="1"/>
  <c r="AF514" i="12" s="1"/>
  <c r="AE516" i="12"/>
  <c r="AE515" i="12" s="1"/>
  <c r="AE514" i="12" s="1"/>
  <c r="AF509" i="12"/>
  <c r="AF508" i="12" s="1"/>
  <c r="AF507" i="12" s="1"/>
  <c r="AE509" i="12"/>
  <c r="AE508" i="12" s="1"/>
  <c r="AE507" i="12" s="1"/>
  <c r="AF505" i="12"/>
  <c r="AF504" i="12" s="1"/>
  <c r="AF503" i="12" s="1"/>
  <c r="AE505" i="12"/>
  <c r="AE504" i="12" s="1"/>
  <c r="AE503" i="12" s="1"/>
  <c r="AF501" i="12"/>
  <c r="AF500" i="12" s="1"/>
  <c r="AF499" i="12" s="1"/>
  <c r="AE501" i="12"/>
  <c r="AE500" i="12" s="1"/>
  <c r="AE499" i="12" s="1"/>
  <c r="AF497" i="12"/>
  <c r="AF496" i="12" s="1"/>
  <c r="AF495" i="12" s="1"/>
  <c r="AE497" i="12"/>
  <c r="AE496" i="12" s="1"/>
  <c r="AE495" i="12" s="1"/>
  <c r="AF492" i="12"/>
  <c r="AE492" i="12"/>
  <c r="AF490" i="12"/>
  <c r="AE490" i="12"/>
  <c r="AF487" i="12"/>
  <c r="AF486" i="12" s="1"/>
  <c r="AE487" i="12"/>
  <c r="AE486" i="12" s="1"/>
  <c r="AF483" i="12"/>
  <c r="AE483" i="12"/>
  <c r="AF481" i="12"/>
  <c r="AE481" i="12"/>
  <c r="AF477" i="12"/>
  <c r="AF476" i="12" s="1"/>
  <c r="AF475" i="12" s="1"/>
  <c r="AE477" i="12"/>
  <c r="AE476" i="12" s="1"/>
  <c r="AE475" i="12" s="1"/>
  <c r="AF472" i="12"/>
  <c r="AF471" i="12" s="1"/>
  <c r="AF470" i="12" s="1"/>
  <c r="AF469" i="12" s="1"/>
  <c r="AE472" i="12"/>
  <c r="AE471" i="12" s="1"/>
  <c r="AE470" i="12" s="1"/>
  <c r="AE469" i="12" s="1"/>
  <c r="AF466" i="12"/>
  <c r="AE466" i="12"/>
  <c r="AF464" i="12"/>
  <c r="AE464" i="12"/>
  <c r="AF459" i="12"/>
  <c r="AF458" i="12" s="1"/>
  <c r="AF457" i="12" s="1"/>
  <c r="AE459" i="12"/>
  <c r="AE458" i="12" s="1"/>
  <c r="AE457" i="12" s="1"/>
  <c r="AF455" i="12"/>
  <c r="AE455" i="12"/>
  <c r="AF453" i="12"/>
  <c r="AE453" i="12"/>
  <c r="AF449" i="12"/>
  <c r="AE449" i="12"/>
  <c r="AF447" i="12"/>
  <c r="AE447" i="12"/>
  <c r="AF442" i="12"/>
  <c r="AF441" i="12" s="1"/>
  <c r="AF440" i="12" s="1"/>
  <c r="AE442" i="12"/>
  <c r="AE441" i="12" s="1"/>
  <c r="AE440" i="12" s="1"/>
  <c r="AF437" i="12"/>
  <c r="AE437" i="12"/>
  <c r="AF435" i="12"/>
  <c r="AE435" i="12"/>
  <c r="AF431" i="12"/>
  <c r="AE431" i="12"/>
  <c r="AF429" i="12"/>
  <c r="AE429" i="12"/>
  <c r="AF424" i="12"/>
  <c r="AF423" i="12" s="1"/>
  <c r="AF422" i="12" s="1"/>
  <c r="AE424" i="12"/>
  <c r="AE423" i="12" s="1"/>
  <c r="AE422" i="12" s="1"/>
  <c r="AF420" i="12"/>
  <c r="AF419" i="12" s="1"/>
  <c r="AF418" i="12" s="1"/>
  <c r="AE420" i="12"/>
  <c r="AE419" i="12" s="1"/>
  <c r="AE418" i="12" s="1"/>
  <c r="AF416" i="12"/>
  <c r="AF415" i="12" s="1"/>
  <c r="AF414" i="12" s="1"/>
  <c r="AE416" i="12"/>
  <c r="AE415" i="12" s="1"/>
  <c r="AE414" i="12" s="1"/>
  <c r="AF412" i="12"/>
  <c r="AF411" i="12" s="1"/>
  <c r="AF410" i="12" s="1"/>
  <c r="AE412" i="12"/>
  <c r="AE411" i="12" s="1"/>
  <c r="AE410" i="12" s="1"/>
  <c r="AF408" i="12"/>
  <c r="AF407" i="12" s="1"/>
  <c r="AF406" i="12" s="1"/>
  <c r="AE408" i="12"/>
  <c r="AE407" i="12" s="1"/>
  <c r="AE406" i="12" s="1"/>
  <c r="AF404" i="12"/>
  <c r="AF403" i="12" s="1"/>
  <c r="AF402" i="12" s="1"/>
  <c r="AE404" i="12"/>
  <c r="AE403" i="12" s="1"/>
  <c r="AE402" i="12" s="1"/>
  <c r="AF400" i="12"/>
  <c r="AF399" i="12" s="1"/>
  <c r="AF398" i="12" s="1"/>
  <c r="AE400" i="12"/>
  <c r="AE399" i="12" s="1"/>
  <c r="AE398" i="12" s="1"/>
  <c r="AF396" i="12"/>
  <c r="AF395" i="12" s="1"/>
  <c r="AF394" i="12" s="1"/>
  <c r="AE396" i="12"/>
  <c r="AE395" i="12" s="1"/>
  <c r="AE394" i="12" s="1"/>
  <c r="AF389" i="12"/>
  <c r="AF388" i="12" s="1"/>
  <c r="AF387" i="12" s="1"/>
  <c r="AE389" i="12"/>
  <c r="AE388" i="12" s="1"/>
  <c r="AE387" i="12" s="1"/>
  <c r="AF385" i="12"/>
  <c r="AF384" i="12" s="1"/>
  <c r="AF383" i="12" s="1"/>
  <c r="AE385" i="12"/>
  <c r="AE384" i="12" s="1"/>
  <c r="AE383" i="12" s="1"/>
  <c r="AF379" i="12"/>
  <c r="AF378" i="12" s="1"/>
  <c r="AF377" i="12" s="1"/>
  <c r="AF376" i="12" s="1"/>
  <c r="AE379" i="12"/>
  <c r="AE378" i="12" s="1"/>
  <c r="AE377" i="12" s="1"/>
  <c r="AE376" i="12" s="1"/>
  <c r="AF374" i="12"/>
  <c r="AF373" i="12" s="1"/>
  <c r="AF372" i="12" s="1"/>
  <c r="AE374" i="12"/>
  <c r="AE373" i="12" s="1"/>
  <c r="AE372" i="12" s="1"/>
  <c r="AF370" i="12"/>
  <c r="AF369" i="12" s="1"/>
  <c r="AE370" i="12"/>
  <c r="AE369" i="12" s="1"/>
  <c r="AF367" i="12"/>
  <c r="AF366" i="12" s="1"/>
  <c r="AE367" i="12"/>
  <c r="AE366" i="12" s="1"/>
  <c r="AF364" i="12"/>
  <c r="AF363" i="12" s="1"/>
  <c r="AE364" i="12"/>
  <c r="AE363" i="12" s="1"/>
  <c r="AF356" i="12"/>
  <c r="AF355" i="12" s="1"/>
  <c r="AF354" i="12" s="1"/>
  <c r="AE356" i="12"/>
  <c r="AE355" i="12" s="1"/>
  <c r="AE354" i="12" s="1"/>
  <c r="AF349" i="12"/>
  <c r="AF348" i="12" s="1"/>
  <c r="AF347" i="12" s="1"/>
  <c r="AF346" i="12" s="1"/>
  <c r="AF345" i="12" s="1"/>
  <c r="AE349" i="12"/>
  <c r="AE348" i="12" s="1"/>
  <c r="AE347" i="12" s="1"/>
  <c r="AE346" i="12" s="1"/>
  <c r="AE345" i="12" s="1"/>
  <c r="AF343" i="12"/>
  <c r="AF342" i="12" s="1"/>
  <c r="AF341" i="12" s="1"/>
  <c r="AE343" i="12"/>
  <c r="AE342" i="12" s="1"/>
  <c r="AE341" i="12" s="1"/>
  <c r="AF338" i="12"/>
  <c r="AF337" i="12" s="1"/>
  <c r="AF336" i="12" s="1"/>
  <c r="AE338" i="12"/>
  <c r="AE337" i="12" s="1"/>
  <c r="AE336" i="12" s="1"/>
  <c r="AF334" i="12"/>
  <c r="AF333" i="12" s="1"/>
  <c r="AF332" i="12" s="1"/>
  <c r="AE334" i="12"/>
  <c r="AE333" i="12" s="1"/>
  <c r="AE332" i="12" s="1"/>
  <c r="AF330" i="12"/>
  <c r="AF329" i="12" s="1"/>
  <c r="AE330" i="12"/>
  <c r="AE329" i="12" s="1"/>
  <c r="AF327" i="12"/>
  <c r="AF326" i="12" s="1"/>
  <c r="AE327" i="12"/>
  <c r="AE326" i="12" s="1"/>
  <c r="AF323" i="12"/>
  <c r="AF322" i="12" s="1"/>
  <c r="AF321" i="12" s="1"/>
  <c r="AE323" i="12"/>
  <c r="AE322" i="12" s="1"/>
  <c r="AE321" i="12" s="1"/>
  <c r="AF315" i="12"/>
  <c r="AF314" i="12" s="1"/>
  <c r="AF313" i="12" s="1"/>
  <c r="AE315" i="12"/>
  <c r="AE314" i="12" s="1"/>
  <c r="AE313" i="12" s="1"/>
  <c r="AF309" i="12"/>
  <c r="AF308" i="12" s="1"/>
  <c r="AF307" i="12" s="1"/>
  <c r="AE309" i="12"/>
  <c r="AE308" i="12" s="1"/>
  <c r="AE307" i="12" s="1"/>
  <c r="AF304" i="12"/>
  <c r="AE304" i="12"/>
  <c r="AF302" i="12"/>
  <c r="AE302" i="12"/>
  <c r="AF297" i="12"/>
  <c r="AE297" i="12"/>
  <c r="AF295" i="12"/>
  <c r="AE295" i="12"/>
  <c r="AF291" i="12"/>
  <c r="AF290" i="12" s="1"/>
  <c r="AF289" i="12" s="1"/>
  <c r="AE291" i="12"/>
  <c r="AE290" i="12" s="1"/>
  <c r="AE289" i="12" s="1"/>
  <c r="AF285" i="12"/>
  <c r="AF284" i="12" s="1"/>
  <c r="AF283" i="12" s="1"/>
  <c r="AE285" i="12"/>
  <c r="AE284" i="12" s="1"/>
  <c r="AE283" i="12" s="1"/>
  <c r="AF281" i="12"/>
  <c r="AE281" i="12"/>
  <c r="AF279" i="12"/>
  <c r="AE279" i="12"/>
  <c r="AF275" i="12"/>
  <c r="AF274" i="12" s="1"/>
  <c r="AF273" i="12" s="1"/>
  <c r="AE275" i="12"/>
  <c r="AE274" i="12" s="1"/>
  <c r="AE273" i="12" s="1"/>
  <c r="AF271" i="12"/>
  <c r="AF270" i="12" s="1"/>
  <c r="AF269" i="12" s="1"/>
  <c r="AE271" i="12"/>
  <c r="AE270" i="12" s="1"/>
  <c r="AE269" i="12" s="1"/>
  <c r="AF260" i="12"/>
  <c r="AE260" i="12"/>
  <c r="AF258" i="12"/>
  <c r="AE258" i="12"/>
  <c r="AF254" i="12"/>
  <c r="AF253" i="12" s="1"/>
  <c r="AF252" i="12" s="1"/>
  <c r="AE254" i="12"/>
  <c r="AE253" i="12" s="1"/>
  <c r="AE252" i="12" s="1"/>
  <c r="AF250" i="12"/>
  <c r="AF249" i="12" s="1"/>
  <c r="AF248" i="12" s="1"/>
  <c r="AE250" i="12"/>
  <c r="AE249" i="12" s="1"/>
  <c r="AE248" i="12" s="1"/>
  <c r="AF240" i="12"/>
  <c r="AE240" i="12"/>
  <c r="AF238" i="12"/>
  <c r="AE238" i="12"/>
  <c r="AF232" i="12"/>
  <c r="AF231" i="12" s="1"/>
  <c r="AF230" i="12" s="1"/>
  <c r="AE232" i="12"/>
  <c r="AE231" i="12" s="1"/>
  <c r="AE230" i="12" s="1"/>
  <c r="AF228" i="12"/>
  <c r="AF227" i="12" s="1"/>
  <c r="AF226" i="12" s="1"/>
  <c r="AE228" i="12"/>
  <c r="AE227" i="12" s="1"/>
  <c r="AE226" i="12" s="1"/>
  <c r="AF224" i="12"/>
  <c r="AF223" i="12" s="1"/>
  <c r="AE224" i="12"/>
  <c r="AE223" i="12" s="1"/>
  <c r="AF221" i="12"/>
  <c r="AF220" i="12" s="1"/>
  <c r="AE221" i="12"/>
  <c r="AE220" i="12" s="1"/>
  <c r="AF217" i="12"/>
  <c r="AE217" i="12"/>
  <c r="AF215" i="12"/>
  <c r="AE215" i="12"/>
  <c r="AF211" i="12"/>
  <c r="AE211" i="12"/>
  <c r="AF209" i="12"/>
  <c r="AE209" i="12"/>
  <c r="AF202" i="12"/>
  <c r="AF201" i="12" s="1"/>
  <c r="AF200" i="12" s="1"/>
  <c r="AE202" i="12"/>
  <c r="AE201" i="12" s="1"/>
  <c r="AE200" i="12" s="1"/>
  <c r="AF198" i="12"/>
  <c r="AF197" i="12" s="1"/>
  <c r="AF196" i="12" s="1"/>
  <c r="AE198" i="12"/>
  <c r="AE197" i="12" s="1"/>
  <c r="AE196" i="12" s="1"/>
  <c r="AF194" i="12"/>
  <c r="AF193" i="12" s="1"/>
  <c r="AF192" i="12" s="1"/>
  <c r="AE194" i="12"/>
  <c r="AE193" i="12" s="1"/>
  <c r="AE192" i="12" s="1"/>
  <c r="AF189" i="12"/>
  <c r="AF188" i="12" s="1"/>
  <c r="AF187" i="12" s="1"/>
  <c r="AE189" i="12"/>
  <c r="AE188" i="12" s="1"/>
  <c r="AE187" i="12" s="1"/>
  <c r="AF185" i="12"/>
  <c r="AF184" i="12" s="1"/>
  <c r="AF183" i="12" s="1"/>
  <c r="AE185" i="12"/>
  <c r="AE184" i="12" s="1"/>
  <c r="AE183" i="12" s="1"/>
  <c r="AF180" i="12"/>
  <c r="AF179" i="12" s="1"/>
  <c r="AE180" i="12"/>
  <c r="AE179" i="12" s="1"/>
  <c r="AF177" i="12"/>
  <c r="AF176" i="12" s="1"/>
  <c r="AE177" i="12"/>
  <c r="AE176" i="12" s="1"/>
  <c r="AF173" i="12"/>
  <c r="AF172" i="12" s="1"/>
  <c r="AF171" i="12" s="1"/>
  <c r="AE173" i="12"/>
  <c r="AE172" i="12" s="1"/>
  <c r="AE171" i="12" s="1"/>
  <c r="AF167" i="12"/>
  <c r="AF166" i="12" s="1"/>
  <c r="AF165" i="12" s="1"/>
  <c r="AE167" i="12"/>
  <c r="AE166" i="12" s="1"/>
  <c r="AE165" i="12" s="1"/>
  <c r="AF163" i="12"/>
  <c r="AF162" i="12" s="1"/>
  <c r="AF161" i="12" s="1"/>
  <c r="AE163" i="12"/>
  <c r="AE162" i="12" s="1"/>
  <c r="AE161" i="12" s="1"/>
  <c r="AF158" i="12"/>
  <c r="AF157" i="12" s="1"/>
  <c r="AE158" i="12"/>
  <c r="AE157" i="12" s="1"/>
  <c r="AF155" i="12"/>
  <c r="AF154" i="12" s="1"/>
  <c r="AE155" i="12"/>
  <c r="AE154" i="12" s="1"/>
  <c r="AF151" i="12"/>
  <c r="AF150" i="12" s="1"/>
  <c r="AE151" i="12"/>
  <c r="AE150" i="12" s="1"/>
  <c r="AF148" i="12"/>
  <c r="AF147" i="12" s="1"/>
  <c r="AE148" i="12"/>
  <c r="AE147" i="12" s="1"/>
  <c r="AF145" i="12"/>
  <c r="AF144" i="12" s="1"/>
  <c r="AE145" i="12"/>
  <c r="AE144" i="12" s="1"/>
  <c r="AF140" i="12"/>
  <c r="AF139" i="12" s="1"/>
  <c r="AF138" i="12" s="1"/>
  <c r="AE140" i="12"/>
  <c r="AE139" i="12" s="1"/>
  <c r="AE138" i="12" s="1"/>
  <c r="AF136" i="12"/>
  <c r="AF135" i="12" s="1"/>
  <c r="AF134" i="12" s="1"/>
  <c r="AE136" i="12"/>
  <c r="AE135" i="12" s="1"/>
  <c r="AE134" i="12" s="1"/>
  <c r="AF131" i="12"/>
  <c r="AF130" i="12" s="1"/>
  <c r="AF129" i="12" s="1"/>
  <c r="AE131" i="12"/>
  <c r="AE130" i="12" s="1"/>
  <c r="AE129" i="12" s="1"/>
  <c r="AF127" i="12"/>
  <c r="AF126" i="12" s="1"/>
  <c r="AE127" i="12"/>
  <c r="AE126" i="12" s="1"/>
  <c r="AF124" i="12"/>
  <c r="AF123" i="12" s="1"/>
  <c r="AE124" i="12"/>
  <c r="AE123" i="12" s="1"/>
  <c r="AF120" i="12"/>
  <c r="AF119" i="12" s="1"/>
  <c r="AE120" i="12"/>
  <c r="AE119" i="12" s="1"/>
  <c r="AF117" i="12"/>
  <c r="AF116" i="12" s="1"/>
  <c r="AE117" i="12"/>
  <c r="AE116" i="12" s="1"/>
  <c r="AF114" i="12"/>
  <c r="AF113" i="12" s="1"/>
  <c r="AE114" i="12"/>
  <c r="AE113" i="12" s="1"/>
  <c r="AF107" i="12"/>
  <c r="AE107" i="12"/>
  <c r="AF105" i="12"/>
  <c r="AE105" i="12"/>
  <c r="AF100" i="12"/>
  <c r="AF99" i="12" s="1"/>
  <c r="AF98" i="12" s="1"/>
  <c r="AF97" i="12" s="1"/>
  <c r="AE100" i="12"/>
  <c r="AE99" i="12" s="1"/>
  <c r="AE98" i="12" s="1"/>
  <c r="AE97" i="12" s="1"/>
  <c r="AF95" i="12"/>
  <c r="AF94" i="12" s="1"/>
  <c r="AF93" i="12" s="1"/>
  <c r="AF92" i="12" s="1"/>
  <c r="AE95" i="12"/>
  <c r="AE94" i="12" s="1"/>
  <c r="AE93" i="12" s="1"/>
  <c r="AE92" i="12" s="1"/>
  <c r="AF88" i="12"/>
  <c r="AF87" i="12" s="1"/>
  <c r="AF86" i="12" s="1"/>
  <c r="AE88" i="12"/>
  <c r="AE87" i="12" s="1"/>
  <c r="AE86" i="12" s="1"/>
  <c r="AF84" i="12"/>
  <c r="AE84" i="12"/>
  <c r="AF81" i="12"/>
  <c r="AE81" i="12"/>
  <c r="AF78" i="12"/>
  <c r="AE78" i="12"/>
  <c r="AF74" i="12"/>
  <c r="AF73" i="12" s="1"/>
  <c r="AE74" i="12"/>
  <c r="AE73" i="12" s="1"/>
  <c r="AF70" i="12"/>
  <c r="AE70" i="12"/>
  <c r="AF68" i="12"/>
  <c r="AE68" i="12"/>
  <c r="AF65" i="12"/>
  <c r="AF64" i="12" s="1"/>
  <c r="AE65" i="12"/>
  <c r="AE64" i="12" s="1"/>
  <c r="AF59" i="12"/>
  <c r="AF58" i="12" s="1"/>
  <c r="AE59" i="12"/>
  <c r="AE58" i="12" s="1"/>
  <c r="AF56" i="12"/>
  <c r="AF55" i="12" s="1"/>
  <c r="AE56" i="12"/>
  <c r="AE55" i="12" s="1"/>
  <c r="AF51" i="12"/>
  <c r="AF50" i="12" s="1"/>
  <c r="AF49" i="12" s="1"/>
  <c r="AE51" i="12"/>
  <c r="AE50" i="12" s="1"/>
  <c r="AE49" i="12" s="1"/>
  <c r="AF47" i="12"/>
  <c r="AF46" i="12" s="1"/>
  <c r="AF45" i="12" s="1"/>
  <c r="AE47" i="12"/>
  <c r="AE46" i="12" s="1"/>
  <c r="AE45" i="12" s="1"/>
  <c r="AF43" i="12"/>
  <c r="AF42" i="12" s="1"/>
  <c r="AF41" i="12" s="1"/>
  <c r="AE43" i="12"/>
  <c r="AE42" i="12" s="1"/>
  <c r="AE41" i="12" s="1"/>
  <c r="AF38" i="12"/>
  <c r="AF37" i="12" s="1"/>
  <c r="AF36" i="12" s="1"/>
  <c r="AE38" i="12"/>
  <c r="AE37" i="12" s="1"/>
  <c r="AE36" i="12" s="1"/>
  <c r="AF34" i="12"/>
  <c r="AF33" i="12" s="1"/>
  <c r="AF32" i="12" s="1"/>
  <c r="AE34" i="12"/>
  <c r="AE33" i="12" s="1"/>
  <c r="AE32" i="12" s="1"/>
  <c r="AF30" i="12"/>
  <c r="AF29" i="12" s="1"/>
  <c r="AF28" i="12" s="1"/>
  <c r="AE30" i="12"/>
  <c r="AE29" i="12" s="1"/>
  <c r="AE28" i="12" s="1"/>
  <c r="AF26" i="12"/>
  <c r="AF25" i="12" s="1"/>
  <c r="AE26" i="12"/>
  <c r="AE25" i="12" s="1"/>
  <c r="AF23" i="12"/>
  <c r="AF22" i="12" s="1"/>
  <c r="AE23" i="12"/>
  <c r="AE22" i="12" s="1"/>
  <c r="AJ654" i="12" l="1"/>
  <c r="AJ2604" i="12" s="1"/>
  <c r="AH2340" i="12"/>
  <c r="AP2340" i="12" s="1"/>
  <c r="AI2342" i="12"/>
  <c r="AS2342" i="12" s="1"/>
  <c r="AG2340" i="12"/>
  <c r="AM2340" i="12" s="1"/>
  <c r="AF1557" i="12"/>
  <c r="AG1565" i="12"/>
  <c r="AM1565" i="12" s="1"/>
  <c r="AO1565" i="12" s="1"/>
  <c r="AI1563" i="12"/>
  <c r="AS1563" i="12" s="1"/>
  <c r="AU1563" i="12" s="1"/>
  <c r="AH1566" i="12"/>
  <c r="AP1566" i="12" s="1"/>
  <c r="AR1566" i="12" s="1"/>
  <c r="AI1562" i="12"/>
  <c r="AS1562" i="12" s="1"/>
  <c r="AU1562" i="12" s="1"/>
  <c r="AI1567" i="12"/>
  <c r="AS1567" i="12" s="1"/>
  <c r="AU1567" i="12" s="1"/>
  <c r="AH1565" i="12"/>
  <c r="AP1565" i="12" s="1"/>
  <c r="AR1565" i="12" s="1"/>
  <c r="AH2341" i="12"/>
  <c r="AP2341" i="12" s="1"/>
  <c r="AI1566" i="12"/>
  <c r="AS1566" i="12" s="1"/>
  <c r="AU1566" i="12" s="1"/>
  <c r="AI2341" i="12"/>
  <c r="AS2341" i="12" s="1"/>
  <c r="AH1562" i="12"/>
  <c r="AP1562" i="12" s="1"/>
  <c r="AR1562" i="12" s="1"/>
  <c r="AG1563" i="12"/>
  <c r="AM1563" i="12" s="1"/>
  <c r="AO1563" i="12" s="1"/>
  <c r="AG1567" i="12"/>
  <c r="AM1567" i="12" s="1"/>
  <c r="AO1567" i="12" s="1"/>
  <c r="AG2342" i="12"/>
  <c r="AM2342" i="12" s="1"/>
  <c r="AG1561" i="12"/>
  <c r="AM1561" i="12" s="1"/>
  <c r="AO1561" i="12" s="1"/>
  <c r="AG1562" i="12"/>
  <c r="AM1562" i="12" s="1"/>
  <c r="AO1562" i="12" s="1"/>
  <c r="AH1563" i="12"/>
  <c r="AP1563" i="12" s="1"/>
  <c r="AR1563" i="12" s="1"/>
  <c r="AG1566" i="12"/>
  <c r="AM1566" i="12" s="1"/>
  <c r="AO1566" i="12" s="1"/>
  <c r="AH1567" i="12"/>
  <c r="AP1567" i="12" s="1"/>
  <c r="AR1567" i="12" s="1"/>
  <c r="AG2341" i="12"/>
  <c r="AM2341" i="12" s="1"/>
  <c r="AH2342" i="12"/>
  <c r="AP2342" i="12" s="1"/>
  <c r="AE1557" i="12"/>
  <c r="AH1561" i="12"/>
  <c r="AP1561" i="12" s="1"/>
  <c r="AR1561" i="12" s="1"/>
  <c r="AF237" i="12"/>
  <c r="AF236" i="12" s="1"/>
  <c r="AE104" i="12"/>
  <c r="AE103" i="12" s="1"/>
  <c r="AE102" i="12" s="1"/>
  <c r="AE91" i="12" s="1"/>
  <c r="AE808" i="12"/>
  <c r="AE801" i="12" s="1"/>
  <c r="AE1007" i="12"/>
  <c r="AE1006" i="12" s="1"/>
  <c r="AF658" i="12"/>
  <c r="AF657" i="12" s="1"/>
  <c r="AF664" i="12"/>
  <c r="AF663" i="12" s="1"/>
  <c r="AF763" i="12"/>
  <c r="AF762" i="12" s="1"/>
  <c r="AE237" i="12"/>
  <c r="AE236" i="12" s="1"/>
  <c r="AE545" i="12"/>
  <c r="AE544" i="12" s="1"/>
  <c r="AF2491" i="12"/>
  <c r="AF2486" i="12" s="1"/>
  <c r="AF77" i="12"/>
  <c r="AF72" i="12" s="1"/>
  <c r="AF489" i="12"/>
  <c r="AF485" i="12" s="1"/>
  <c r="AE746" i="12"/>
  <c r="AE742" i="12" s="1"/>
  <c r="AF2549" i="12"/>
  <c r="AF2544" i="12" s="1"/>
  <c r="AF257" i="12"/>
  <c r="AF256" i="12" s="1"/>
  <c r="AE452" i="12"/>
  <c r="AE451" i="12" s="1"/>
  <c r="AE480" i="12"/>
  <c r="AE479" i="12" s="1"/>
  <c r="AE658" i="12"/>
  <c r="AE657" i="12" s="1"/>
  <c r="AF746" i="12"/>
  <c r="AF742" i="12" s="1"/>
  <c r="AF846" i="12"/>
  <c r="AF845" i="12" s="1"/>
  <c r="AF844" i="12" s="1"/>
  <c r="AF1881" i="12"/>
  <c r="AE2515" i="12"/>
  <c r="AE2501" i="12" s="1"/>
  <c r="AE1851" i="12"/>
  <c r="AE1850" i="12" s="1"/>
  <c r="AE1174" i="12"/>
  <c r="AE1570" i="12"/>
  <c r="AF1822" i="12"/>
  <c r="AF2194" i="12"/>
  <c r="AF2193" i="12" s="1"/>
  <c r="AE382" i="12"/>
  <c r="AE381" i="12" s="1"/>
  <c r="AF1803" i="12"/>
  <c r="AE2052" i="12"/>
  <c r="AE2047" i="12" s="1"/>
  <c r="AE2041" i="12" s="1"/>
  <c r="AE182" i="12"/>
  <c r="AE518" i="12"/>
  <c r="AE1269" i="12"/>
  <c r="AF2052" i="12"/>
  <c r="AF2047" i="12" s="1"/>
  <c r="AF2041" i="12" s="1"/>
  <c r="AE2162" i="12"/>
  <c r="AE2161" i="12" s="1"/>
  <c r="AE2297" i="12"/>
  <c r="AF518" i="12"/>
  <c r="AE1667" i="12"/>
  <c r="AE1985" i="12"/>
  <c r="AE133" i="12"/>
  <c r="AF551" i="12"/>
  <c r="AF550" i="12" s="1"/>
  <c r="AF854" i="12"/>
  <c r="AF853" i="12" s="1"/>
  <c r="AF2162" i="12"/>
  <c r="AF2161" i="12" s="1"/>
  <c r="AE2173" i="12"/>
  <c r="AF21" i="12"/>
  <c r="AF20" i="12" s="1"/>
  <c r="AF67" i="12"/>
  <c r="AF63" i="12" s="1"/>
  <c r="AE208" i="12"/>
  <c r="AE207" i="12" s="1"/>
  <c r="AF480" i="12"/>
  <c r="AF479" i="12" s="1"/>
  <c r="AF569" i="12"/>
  <c r="AF568" i="12" s="1"/>
  <c r="AF567" i="12" s="1"/>
  <c r="AF566" i="12" s="1"/>
  <c r="AE598" i="12"/>
  <c r="AE597" i="12" s="1"/>
  <c r="AE686" i="12"/>
  <c r="AE676" i="12" s="1"/>
  <c r="AE675" i="12" s="1"/>
  <c r="AF726" i="12"/>
  <c r="AF725" i="12" s="1"/>
  <c r="AE818" i="12"/>
  <c r="AE817" i="12" s="1"/>
  <c r="AF829" i="12"/>
  <c r="AF828" i="12" s="1"/>
  <c r="AF834" i="12"/>
  <c r="AE1484" i="12"/>
  <c r="AE1483" i="12" s="1"/>
  <c r="AF1692" i="12"/>
  <c r="AE1712" i="12"/>
  <c r="AE1711" i="12" s="1"/>
  <c r="AF1985" i="12"/>
  <c r="AF2382" i="12"/>
  <c r="AE160" i="12"/>
  <c r="AE175" i="12"/>
  <c r="AE170" i="12" s="1"/>
  <c r="AE214" i="12"/>
  <c r="AE213" i="12" s="1"/>
  <c r="AE301" i="12"/>
  <c r="AE300" i="12" s="1"/>
  <c r="AE446" i="12"/>
  <c r="AE445" i="12" s="1"/>
  <c r="AE143" i="12"/>
  <c r="AF278" i="12"/>
  <c r="AF277" i="12" s="1"/>
  <c r="AF294" i="12"/>
  <c r="AF293" i="12" s="1"/>
  <c r="AF301" i="12"/>
  <c r="AF300" i="12" s="1"/>
  <c r="AE434" i="12"/>
  <c r="AE433" i="12" s="1"/>
  <c r="AF452" i="12"/>
  <c r="AF451" i="12" s="1"/>
  <c r="AE585" i="12"/>
  <c r="AE584" i="12" s="1"/>
  <c r="AF702" i="12"/>
  <c r="AF701" i="12" s="1"/>
  <c r="AE763" i="12"/>
  <c r="AE762" i="12" s="1"/>
  <c r="AF818" i="12"/>
  <c r="AF817" i="12" s="1"/>
  <c r="AE846" i="12"/>
  <c r="AE845" i="12" s="1"/>
  <c r="AE844" i="12" s="1"/>
  <c r="AE1164" i="12"/>
  <c r="AE1219" i="12"/>
  <c r="AF1249" i="12"/>
  <c r="AF1236" i="12" s="1"/>
  <c r="AF1680" i="12"/>
  <c r="AF2023" i="12"/>
  <c r="AF2022" i="12" s="1"/>
  <c r="AF2021" i="12" s="1"/>
  <c r="AF2205" i="12"/>
  <c r="AE2452" i="12"/>
  <c r="AE2447" i="12" s="1"/>
  <c r="AE2441" i="12" s="1"/>
  <c r="AE2473" i="12"/>
  <c r="AE2468" i="12" s="1"/>
  <c r="AE2462" i="12" s="1"/>
  <c r="AE2593" i="12"/>
  <c r="AE2592" i="12" s="1"/>
  <c r="AE2591" i="12" s="1"/>
  <c r="AF175" i="12"/>
  <c r="AF170" i="12" s="1"/>
  <c r="AE54" i="12"/>
  <c r="AE53" i="12" s="1"/>
  <c r="AE294" i="12"/>
  <c r="AE293" i="12" s="1"/>
  <c r="AE288" i="12" s="1"/>
  <c r="AE287" i="12" s="1"/>
  <c r="AE325" i="12"/>
  <c r="AE312" i="12" s="1"/>
  <c r="AE311" i="12" s="1"/>
  <c r="AF362" i="12"/>
  <c r="AF353" i="12" s="1"/>
  <c r="AF352" i="12" s="1"/>
  <c r="AF598" i="12"/>
  <c r="AF597" i="12" s="1"/>
  <c r="AE625" i="12"/>
  <c r="AE624" i="12" s="1"/>
  <c r="AF642" i="12"/>
  <c r="AF641" i="12" s="1"/>
  <c r="AF686" i="12"/>
  <c r="AF676" i="12" s="1"/>
  <c r="AF675" i="12" s="1"/>
  <c r="AE1997" i="12"/>
  <c r="AE1996" i="12" s="1"/>
  <c r="AE2134" i="12"/>
  <c r="AE2133" i="12" s="1"/>
  <c r="AE463" i="12"/>
  <c r="AE462" i="12" s="1"/>
  <c r="AE461" i="12" s="1"/>
  <c r="AE569" i="12"/>
  <c r="AE568" i="12" s="1"/>
  <c r="AE567" i="12" s="1"/>
  <c r="AE566" i="12" s="1"/>
  <c r="AF625" i="12"/>
  <c r="AF624" i="12" s="1"/>
  <c r="AE642" i="12"/>
  <c r="AE641" i="12" s="1"/>
  <c r="AE1118" i="12"/>
  <c r="AE1114" i="12" s="1"/>
  <c r="AE2236" i="12"/>
  <c r="AF122" i="12"/>
  <c r="AE67" i="12"/>
  <c r="AE63" i="12" s="1"/>
  <c r="AE77" i="12"/>
  <c r="AE72" i="12" s="1"/>
  <c r="AF208" i="12"/>
  <c r="AF207" i="12" s="1"/>
  <c r="AF214" i="12"/>
  <c r="AF213" i="12" s="1"/>
  <c r="AF325" i="12"/>
  <c r="AF312" i="12" s="1"/>
  <c r="AF311" i="12" s="1"/>
  <c r="AF634" i="12"/>
  <c r="AE726" i="12"/>
  <c r="AE725" i="12" s="1"/>
  <c r="AF808" i="12"/>
  <c r="AF801" i="12" s="1"/>
  <c r="AE834" i="12"/>
  <c r="AE2082" i="12"/>
  <c r="AE2081" i="12" s="1"/>
  <c r="AE2367" i="12"/>
  <c r="AF2515" i="12"/>
  <c r="AF2501" i="12" s="1"/>
  <c r="AF883" i="12"/>
  <c r="AF882" i="12" s="1"/>
  <c r="AF1164" i="12"/>
  <c r="AF1701" i="12"/>
  <c r="AE1803" i="12"/>
  <c r="AF2082" i="12"/>
  <c r="AF2081" i="12" s="1"/>
  <c r="AF2408" i="12"/>
  <c r="AF1210" i="12"/>
  <c r="AF1205" i="12" s="1"/>
  <c r="AF1194" i="12" s="1"/>
  <c r="AF1484" i="12"/>
  <c r="AF1483" i="12" s="1"/>
  <c r="AF1644" i="12"/>
  <c r="AF1643" i="12" s="1"/>
  <c r="AF1667" i="12"/>
  <c r="AE1822" i="12"/>
  <c r="AF1893" i="12"/>
  <c r="AF1892" i="12" s="1"/>
  <c r="AF1891" i="12" s="1"/>
  <c r="AE1967" i="12"/>
  <c r="AE2323" i="12"/>
  <c r="AE2322" i="12" s="1"/>
  <c r="AF2452" i="12"/>
  <c r="AF2447" i="12" s="1"/>
  <c r="AF2441" i="12" s="1"/>
  <c r="AE634" i="12"/>
  <c r="AE791" i="12"/>
  <c r="AF1007" i="12"/>
  <c r="AF1006" i="12" s="1"/>
  <c r="AF957" i="12" s="1"/>
  <c r="AE1155" i="12"/>
  <c r="AE1154" i="12" s="1"/>
  <c r="AE1148" i="12" s="1"/>
  <c r="AE1256" i="12"/>
  <c r="AE1470" i="12"/>
  <c r="AE1748" i="12"/>
  <c r="AE1747" i="12" s="1"/>
  <c r="AE1741" i="12" s="1"/>
  <c r="AF1976" i="12"/>
  <c r="AE2023" i="12"/>
  <c r="AE2022" i="12" s="1"/>
  <c r="AE2021" i="12" s="1"/>
  <c r="AF2297" i="12"/>
  <c r="AF2323" i="12"/>
  <c r="AF2322" i="12" s="1"/>
  <c r="AE2434" i="12"/>
  <c r="AE2429" i="12" s="1"/>
  <c r="AE2491" i="12"/>
  <c r="AE2486" i="12" s="1"/>
  <c r="AE2549" i="12"/>
  <c r="AE2544" i="12" s="1"/>
  <c r="AE219" i="12"/>
  <c r="AF585" i="12"/>
  <c r="AF584" i="12" s="1"/>
  <c r="AE607" i="12"/>
  <c r="AE606" i="12" s="1"/>
  <c r="AF770" i="12"/>
  <c r="AE883" i="12"/>
  <c r="AE882" i="12" s="1"/>
  <c r="AE1654" i="12"/>
  <c r="AF1712" i="12"/>
  <c r="AF1711" i="12" s="1"/>
  <c r="AF1786" i="12"/>
  <c r="AF1877" i="12"/>
  <c r="AF1872" i="12" s="1"/>
  <c r="AF1871" i="12" s="1"/>
  <c r="AF2367" i="12"/>
  <c r="AE2408" i="12"/>
  <c r="AE1181" i="12"/>
  <c r="AF1449" i="12"/>
  <c r="AF1448" i="12" s="1"/>
  <c r="AF1447" i="12" s="1"/>
  <c r="AE1769" i="12"/>
  <c r="AF2121" i="12"/>
  <c r="AF2116" i="12" s="1"/>
  <c r="AF2146" i="12"/>
  <c r="AF2145" i="12" s="1"/>
  <c r="AF2144" i="12" s="1"/>
  <c r="AF2236" i="12"/>
  <c r="AE2420" i="12"/>
  <c r="AE2419" i="12" s="1"/>
  <c r="AE947" i="12"/>
  <c r="AE664" i="12"/>
  <c r="AE663" i="12" s="1"/>
  <c r="AF736" i="12"/>
  <c r="AF735" i="12" s="1"/>
  <c r="AE21" i="12"/>
  <c r="AE20" i="12" s="1"/>
  <c r="AE122" i="12"/>
  <c r="AF153" i="12"/>
  <c r="AF191" i="12"/>
  <c r="AE428" i="12"/>
  <c r="AE427" i="12" s="1"/>
  <c r="AF434" i="12"/>
  <c r="AF433" i="12" s="1"/>
  <c r="AF446" i="12"/>
  <c r="AF445" i="12" s="1"/>
  <c r="AF463" i="12"/>
  <c r="AF462" i="12" s="1"/>
  <c r="AF461" i="12" s="1"/>
  <c r="AF545" i="12"/>
  <c r="AF544" i="12" s="1"/>
  <c r="AE551" i="12"/>
  <c r="AE550" i="12" s="1"/>
  <c r="AE702" i="12"/>
  <c r="AE701" i="12" s="1"/>
  <c r="AE755" i="12"/>
  <c r="AF755" i="12"/>
  <c r="AE863" i="12"/>
  <c r="AE862" i="12" s="1"/>
  <c r="AE1126" i="12"/>
  <c r="AE1125" i="12" s="1"/>
  <c r="AF1570" i="12"/>
  <c r="AE1644" i="12"/>
  <c r="AE1643" i="12" s="1"/>
  <c r="AE1812" i="12"/>
  <c r="AE1881" i="12"/>
  <c r="AE1877" i="12" s="1"/>
  <c r="AE1872" i="12" s="1"/>
  <c r="AE1871" i="12" s="1"/>
  <c r="AE1893" i="12"/>
  <c r="AE1892" i="12" s="1"/>
  <c r="AE1891" i="12" s="1"/>
  <c r="AE1976" i="12"/>
  <c r="AF1997" i="12"/>
  <c r="AF1996" i="12" s="1"/>
  <c r="AF2109" i="12"/>
  <c r="AF2104" i="12" s="1"/>
  <c r="AF2134" i="12"/>
  <c r="AF2133" i="12" s="1"/>
  <c r="AE2304" i="12"/>
  <c r="AF2352" i="12"/>
  <c r="AE2382" i="12"/>
  <c r="AF143" i="12"/>
  <c r="AF1269" i="12"/>
  <c r="AF1289" i="12"/>
  <c r="AE1414" i="12"/>
  <c r="AF1493" i="12"/>
  <c r="AE1493" i="12"/>
  <c r="AE1508" i="12"/>
  <c r="AE1701" i="12"/>
  <c r="AF1851" i="12"/>
  <c r="AF1850" i="12" s="1"/>
  <c r="AF2173" i="12"/>
  <c r="AF2215" i="12"/>
  <c r="AF2226" i="12"/>
  <c r="AF2261" i="12"/>
  <c r="AF1219" i="12"/>
  <c r="AF1470" i="12"/>
  <c r="AF1769" i="12"/>
  <c r="AF1830" i="12"/>
  <c r="AF1967" i="12"/>
  <c r="AE2109" i="12"/>
  <c r="AE2104" i="12" s="1"/>
  <c r="AE191" i="12"/>
  <c r="AE525" i="12"/>
  <c r="AE40" i="12"/>
  <c r="AF104" i="12"/>
  <c r="AF103" i="12" s="1"/>
  <c r="AF102" i="12" s="1"/>
  <c r="AF91" i="12" s="1"/>
  <c r="AF219" i="12"/>
  <c r="AE257" i="12"/>
  <c r="AE256" i="12" s="1"/>
  <c r="AE278" i="12"/>
  <c r="AE277" i="12" s="1"/>
  <c r="AE262" i="12" s="1"/>
  <c r="AF428" i="12"/>
  <c r="AF427" i="12" s="1"/>
  <c r="AE489" i="12"/>
  <c r="AE485" i="12" s="1"/>
  <c r="AF791" i="12"/>
  <c r="AE829" i="12"/>
  <c r="AE828" i="12" s="1"/>
  <c r="AE854" i="12"/>
  <c r="AE853" i="12" s="1"/>
  <c r="AF924" i="12"/>
  <c r="AF899" i="12" s="1"/>
  <c r="AF947" i="12"/>
  <c r="AF1118" i="12"/>
  <c r="AF1114" i="12" s="1"/>
  <c r="AF1126" i="12"/>
  <c r="AF1125" i="12" s="1"/>
  <c r="AF1155" i="12"/>
  <c r="AF1154" i="12" s="1"/>
  <c r="AF1148" i="12" s="1"/>
  <c r="AF1174" i="12"/>
  <c r="AE1520" i="12"/>
  <c r="AE1830" i="12"/>
  <c r="AE1837" i="12"/>
  <c r="AE2186" i="12"/>
  <c r="AE2352" i="12"/>
  <c r="AF54" i="12"/>
  <c r="AF53" i="12" s="1"/>
  <c r="AE770" i="12"/>
  <c r="AF40" i="12"/>
  <c r="AE153" i="12"/>
  <c r="AF393" i="12"/>
  <c r="AF525" i="12"/>
  <c r="AE924" i="12"/>
  <c r="AE899" i="12" s="1"/>
  <c r="AF1044" i="12"/>
  <c r="AE112" i="12"/>
  <c r="AF112" i="12"/>
  <c r="AF133" i="12"/>
  <c r="AF160" i="12"/>
  <c r="AF262" i="12"/>
  <c r="AE362" i="12"/>
  <c r="AE353" i="12" s="1"/>
  <c r="AE352" i="12" s="1"/>
  <c r="AF382" i="12"/>
  <c r="AF381" i="12" s="1"/>
  <c r="AF607" i="12"/>
  <c r="AF606" i="12" s="1"/>
  <c r="AE736" i="12"/>
  <c r="AE735" i="12" s="1"/>
  <c r="AE957" i="12"/>
  <c r="AF182" i="12"/>
  <c r="AE393" i="12"/>
  <c r="AE1249" i="12"/>
  <c r="AE1236" i="12" s="1"/>
  <c r="AF1256" i="12"/>
  <c r="AE1289" i="12"/>
  <c r="AE1449" i="12"/>
  <c r="AE1448" i="12" s="1"/>
  <c r="AE1447" i="12" s="1"/>
  <c r="AF863" i="12"/>
  <c r="AF862" i="12" s="1"/>
  <c r="AE1044" i="12"/>
  <c r="AE1210" i="12"/>
  <c r="AE1205" i="12" s="1"/>
  <c r="AE1194" i="12" s="1"/>
  <c r="AE1587" i="12"/>
  <c r="AE1602" i="12"/>
  <c r="AF1414" i="12"/>
  <c r="AF1508" i="12"/>
  <c r="AF1602" i="12"/>
  <c r="AF1654" i="12"/>
  <c r="AF1837" i="12"/>
  <c r="AF1181" i="12"/>
  <c r="AF1587" i="12"/>
  <c r="AE1680" i="12"/>
  <c r="AE1692" i="12"/>
  <c r="AF1748" i="12"/>
  <c r="AF1747" i="12" s="1"/>
  <c r="AF1741" i="12" s="1"/>
  <c r="AF1520" i="12"/>
  <c r="AE1786" i="12"/>
  <c r="AF1812" i="12"/>
  <c r="AE1913" i="12"/>
  <c r="AF1913" i="12"/>
  <c r="AF2070" i="12"/>
  <c r="AF2059" i="12" s="1"/>
  <c r="AE2070" i="12"/>
  <c r="AE2059" i="12" s="1"/>
  <c r="AE2121" i="12"/>
  <c r="AE2116" i="12" s="1"/>
  <c r="AE2146" i="12"/>
  <c r="AE2145" i="12" s="1"/>
  <c r="AE2144" i="12" s="1"/>
  <c r="AF2186" i="12"/>
  <c r="AE2194" i="12"/>
  <c r="AE2193" i="12" s="1"/>
  <c r="AE2254" i="12"/>
  <c r="AE2205" i="12"/>
  <c r="AE2215" i="12"/>
  <c r="AE2226" i="12"/>
  <c r="AE2261" i="12"/>
  <c r="AF2254" i="12"/>
  <c r="AE2559" i="12"/>
  <c r="AF2420" i="12"/>
  <c r="AF2434" i="12"/>
  <c r="AF2429" i="12" s="1"/>
  <c r="AF2473" i="12"/>
  <c r="AF2468" i="12" s="1"/>
  <c r="AF2462" i="12" s="1"/>
  <c r="AF2304" i="12"/>
  <c r="AF2559" i="12"/>
  <c r="AF2593" i="12"/>
  <c r="AF2592" i="12" s="1"/>
  <c r="AF2591" i="12" s="1"/>
  <c r="AV1059" i="12"/>
  <c r="AV1058" i="12" s="1"/>
  <c r="AV1057" i="12" s="1"/>
  <c r="AF861" i="12" l="1"/>
  <c r="AF1811" i="12"/>
  <c r="AF1810" i="12" s="1"/>
  <c r="AE142" i="12"/>
  <c r="AF769" i="12"/>
  <c r="AF768" i="12" s="1"/>
  <c r="AE1569" i="12"/>
  <c r="AE474" i="12"/>
  <c r="AE468" i="12" s="1"/>
  <c r="AE623" i="12"/>
  <c r="AE605" i="12" s="1"/>
  <c r="AF235" i="12"/>
  <c r="AF234" i="12" s="1"/>
  <c r="AE823" i="12"/>
  <c r="AF1691" i="12"/>
  <c r="AF1679" i="12" s="1"/>
  <c r="AE656" i="12"/>
  <c r="AE655" i="12" s="1"/>
  <c r="AF656" i="12"/>
  <c r="AF655" i="12" s="1"/>
  <c r="AE800" i="12"/>
  <c r="AF513" i="12"/>
  <c r="AF512" i="12" s="1"/>
  <c r="AE206" i="12"/>
  <c r="AE205" i="12" s="1"/>
  <c r="AE2143" i="12"/>
  <c r="AF800" i="12"/>
  <c r="AF288" i="12"/>
  <c r="AF287" i="12" s="1"/>
  <c r="AE111" i="12"/>
  <c r="AE110" i="12" s="1"/>
  <c r="AF583" i="12"/>
  <c r="AE513" i="12"/>
  <c r="AE512" i="12" s="1"/>
  <c r="AF700" i="12"/>
  <c r="AF623" i="12"/>
  <c r="AF605" i="12" s="1"/>
  <c r="AE351" i="12"/>
  <c r="AF2204" i="12"/>
  <c r="AE426" i="12"/>
  <c r="AF2143" i="12"/>
  <c r="AE1464" i="12"/>
  <c r="AF474" i="12"/>
  <c r="AF468" i="12" s="1"/>
  <c r="AE2172" i="12"/>
  <c r="AF444" i="12"/>
  <c r="AE1163" i="12"/>
  <c r="AE1162" i="12" s="1"/>
  <c r="AE1147" i="12" s="1"/>
  <c r="AE444" i="12"/>
  <c r="AE2235" i="12"/>
  <c r="AE235" i="12"/>
  <c r="AE234" i="12" s="1"/>
  <c r="AF823" i="12"/>
  <c r="AF2272" i="12"/>
  <c r="AF62" i="12"/>
  <c r="AF61" i="12" s="1"/>
  <c r="AE2272" i="12"/>
  <c r="AF1109" i="12"/>
  <c r="AF1103" i="12" s="1"/>
  <c r="AF426" i="12"/>
  <c r="AE2480" i="12"/>
  <c r="AF741" i="12"/>
  <c r="AE583" i="12"/>
  <c r="AE169" i="12"/>
  <c r="AF142" i="12"/>
  <c r="AF956" i="12"/>
  <c r="AF1912" i="12"/>
  <c r="AF1911" i="12" s="1"/>
  <c r="AF2172" i="12"/>
  <c r="AE1811" i="12"/>
  <c r="AE1810" i="12" s="1"/>
  <c r="AF351" i="12"/>
  <c r="AF2480" i="12"/>
  <c r="AF1288" i="12"/>
  <c r="AF1163" i="12"/>
  <c r="AF1162" i="12" s="1"/>
  <c r="AF1147" i="12" s="1"/>
  <c r="AF2080" i="12"/>
  <c r="AF2079" i="12" s="1"/>
  <c r="AE1870" i="12"/>
  <c r="AF1464" i="12"/>
  <c r="AF1569" i="12"/>
  <c r="AE1218" i="12"/>
  <c r="AE1829" i="12"/>
  <c r="AE741" i="12"/>
  <c r="AF111" i="12"/>
  <c r="AE769" i="12"/>
  <c r="AE768" i="12" s="1"/>
  <c r="AF206" i="12"/>
  <c r="AF205" i="12" s="1"/>
  <c r="AE19" i="12"/>
  <c r="AE62" i="12"/>
  <c r="AE61" i="12" s="1"/>
  <c r="AE1109" i="12"/>
  <c r="AE1103" i="12" s="1"/>
  <c r="AE1710" i="12"/>
  <c r="AE700" i="12"/>
  <c r="AF1870" i="12"/>
  <c r="AF1492" i="12"/>
  <c r="AF898" i="12"/>
  <c r="AF1768" i="12"/>
  <c r="AE1768" i="12"/>
  <c r="AE2080" i="12"/>
  <c r="AE2079" i="12" s="1"/>
  <c r="AE1691" i="12"/>
  <c r="AE1679" i="12" s="1"/>
  <c r="AF1829" i="12"/>
  <c r="AF2235" i="12"/>
  <c r="AE1601" i="12"/>
  <c r="AE1600" i="12" s="1"/>
  <c r="AE1288" i="12"/>
  <c r="AE898" i="12"/>
  <c r="AE1492" i="12"/>
  <c r="AE2204" i="12"/>
  <c r="AE1912" i="12"/>
  <c r="AE1911" i="12" s="1"/>
  <c r="AF1710" i="12"/>
  <c r="AF1218" i="12"/>
  <c r="AE861" i="12"/>
  <c r="AF2419" i="12"/>
  <c r="AF19" i="12"/>
  <c r="AE956" i="12"/>
  <c r="AF1601" i="12"/>
  <c r="AF1600" i="12" s="1"/>
  <c r="AF169" i="12"/>
  <c r="Y1015" i="12"/>
  <c r="AF18" i="12" l="1"/>
  <c r="AE799" i="12"/>
  <c r="AF699" i="12"/>
  <c r="AE1491" i="12"/>
  <c r="AF799" i="12"/>
  <c r="AE204" i="12"/>
  <c r="AE392" i="12"/>
  <c r="AE391" i="12" s="1"/>
  <c r="AF2171" i="12"/>
  <c r="AF204" i="12"/>
  <c r="AE1767" i="12"/>
  <c r="AE90" i="12"/>
  <c r="AF392" i="12"/>
  <c r="AF391" i="12" s="1"/>
  <c r="AE699" i="12"/>
  <c r="AE511" i="12"/>
  <c r="AF511" i="12"/>
  <c r="AF110" i="12"/>
  <c r="AF90" i="12" s="1"/>
  <c r="AF897" i="12"/>
  <c r="AF1217" i="12"/>
  <c r="AF1491" i="12"/>
  <c r="AF1767" i="12"/>
  <c r="AE2171" i="12"/>
  <c r="AE1217" i="12"/>
  <c r="AE18" i="12"/>
  <c r="AE897" i="12"/>
  <c r="Y218" i="12"/>
  <c r="AE654" i="12" l="1"/>
  <c r="AE2604" i="12" s="1"/>
  <c r="AF654" i="12"/>
  <c r="AF2604" i="12" s="1"/>
  <c r="AB272" i="12"/>
  <c r="AG272" i="12" s="1"/>
  <c r="AM272" i="12" s="1"/>
  <c r="AO272" i="12" s="1"/>
  <c r="AC272" i="12"/>
  <c r="AH272" i="12" s="1"/>
  <c r="AP272" i="12" s="1"/>
  <c r="AR272" i="12" s="1"/>
  <c r="AD272" i="12"/>
  <c r="AI272" i="12" s="1"/>
  <c r="AS272" i="12" s="1"/>
  <c r="AU272" i="12" s="1"/>
  <c r="AB1001" i="12"/>
  <c r="AG1001" i="12" s="1"/>
  <c r="AM1001" i="12" s="1"/>
  <c r="AO1001" i="12" s="1"/>
  <c r="AC1001" i="12"/>
  <c r="AH1001" i="12" s="1"/>
  <c r="AP1001" i="12" s="1"/>
  <c r="AR1001" i="12" s="1"/>
  <c r="AD1001" i="12"/>
  <c r="AI1001" i="12" s="1"/>
  <c r="AS1001" i="12" s="1"/>
  <c r="AU1001" i="12" s="1"/>
  <c r="AB1035" i="12"/>
  <c r="AG1035" i="12" s="1"/>
  <c r="AM1035" i="12" s="1"/>
  <c r="AO1035" i="12" s="1"/>
  <c r="AD1035" i="12"/>
  <c r="AI1035" i="12" s="1"/>
  <c r="AS1035" i="12" s="1"/>
  <c r="AU1035" i="12" s="1"/>
  <c r="AB1039" i="12"/>
  <c r="AG1039" i="12" s="1"/>
  <c r="AM1039" i="12" s="1"/>
  <c r="AO1039" i="12" s="1"/>
  <c r="AC1039" i="12"/>
  <c r="AH1039" i="12" s="1"/>
  <c r="AP1039" i="12" s="1"/>
  <c r="AR1039" i="12" s="1"/>
  <c r="AD1039" i="12"/>
  <c r="AI1039" i="12" s="1"/>
  <c r="AS1039" i="12" s="1"/>
  <c r="AU1039" i="12" s="1"/>
  <c r="AB1043" i="12"/>
  <c r="AG1043" i="12" s="1"/>
  <c r="AM1043" i="12" s="1"/>
  <c r="AO1043" i="12" s="1"/>
  <c r="AB1305" i="12"/>
  <c r="AG1305" i="12" s="1"/>
  <c r="AM1305" i="12" s="1"/>
  <c r="AO1305" i="12" s="1"/>
  <c r="AC1305" i="12"/>
  <c r="AH1305" i="12" s="1"/>
  <c r="AP1305" i="12" s="1"/>
  <c r="AR1305" i="12" s="1"/>
  <c r="AD1305" i="12"/>
  <c r="AI1305" i="12" s="1"/>
  <c r="AS1305" i="12" s="1"/>
  <c r="AU1305" i="12" s="1"/>
  <c r="AB1317" i="12"/>
  <c r="AG1317" i="12" s="1"/>
  <c r="AM1317" i="12" s="1"/>
  <c r="AC1317" i="12"/>
  <c r="AH1317" i="12" s="1"/>
  <c r="AP1317" i="12" s="1"/>
  <c r="AD1317" i="12"/>
  <c r="AI1317" i="12" s="1"/>
  <c r="AS1317" i="12" s="1"/>
  <c r="AB1515" i="12"/>
  <c r="AG1515" i="12" s="1"/>
  <c r="AM1515" i="12" s="1"/>
  <c r="AO1515" i="12" s="1"/>
  <c r="AC1515" i="12"/>
  <c r="AH1515" i="12" s="1"/>
  <c r="AP1515" i="12" s="1"/>
  <c r="AR1515" i="12" s="1"/>
  <c r="AD1515" i="12"/>
  <c r="AI1515" i="12" s="1"/>
  <c r="AS1515" i="12" s="1"/>
  <c r="AU1515" i="12" s="1"/>
  <c r="AB1591" i="12"/>
  <c r="AG1591" i="12" s="1"/>
  <c r="AM1591" i="12" s="1"/>
  <c r="AO1591" i="12" s="1"/>
  <c r="AC1591" i="12"/>
  <c r="AH1591" i="12" s="1"/>
  <c r="AP1591" i="12" s="1"/>
  <c r="AR1591" i="12" s="1"/>
  <c r="AD1591" i="12"/>
  <c r="AI1591" i="12" s="1"/>
  <c r="AS1591" i="12" s="1"/>
  <c r="AU1591" i="12" s="1"/>
  <c r="AD1666" i="12"/>
  <c r="AI1666" i="12" s="1"/>
  <c r="AS1666" i="12" s="1"/>
  <c r="AU1666" i="12" s="1"/>
  <c r="AB1781" i="12"/>
  <c r="AG1781" i="12" s="1"/>
  <c r="AM1781" i="12" s="1"/>
  <c r="AO1781" i="12" s="1"/>
  <c r="AC1781" i="12"/>
  <c r="AH1781" i="12" s="1"/>
  <c r="AP1781" i="12" s="1"/>
  <c r="AR1781" i="12" s="1"/>
  <c r="AD1781" i="12"/>
  <c r="AI1781" i="12" s="1"/>
  <c r="AS1781" i="12" s="1"/>
  <c r="AU1781" i="12" s="1"/>
  <c r="AC1890" i="12"/>
  <c r="AH1890" i="12" s="1"/>
  <c r="AP1890" i="12" s="1"/>
  <c r="AR1890" i="12" s="1"/>
  <c r="AD1890" i="12"/>
  <c r="AI1890" i="12" s="1"/>
  <c r="AS1890" i="12" s="1"/>
  <c r="AU1890" i="12" s="1"/>
  <c r="AA1043" i="12" l="1"/>
  <c r="AD1043" i="12" s="1"/>
  <c r="AI1043" i="12" s="1"/>
  <c r="AS1043" i="12" s="1"/>
  <c r="AU1043" i="12" s="1"/>
  <c r="Z1043" i="12"/>
  <c r="AC1043" i="12" s="1"/>
  <c r="AH1043" i="12" s="1"/>
  <c r="AP1043" i="12" s="1"/>
  <c r="AR1043" i="12" s="1"/>
  <c r="Z1035" i="12"/>
  <c r="AC1035" i="12" s="1"/>
  <c r="AH1035" i="12" s="1"/>
  <c r="AP1035" i="12" s="1"/>
  <c r="AR1035" i="12" s="1"/>
  <c r="W1034" i="12"/>
  <c r="X1034" i="12"/>
  <c r="Y1034" i="12"/>
  <c r="Y1033" i="12" s="1"/>
  <c r="Y1032" i="12" s="1"/>
  <c r="Z1034" i="12"/>
  <c r="Z1033" i="12" s="1"/>
  <c r="Z1032" i="12" s="1"/>
  <c r="AA1034" i="12"/>
  <c r="AA1033" i="12" s="1"/>
  <c r="AA1032" i="12" s="1"/>
  <c r="AV1034" i="12"/>
  <c r="AV1033" i="12" s="1"/>
  <c r="AV1032" i="12" s="1"/>
  <c r="W1038" i="12"/>
  <c r="X1038" i="12"/>
  <c r="Y1038" i="12"/>
  <c r="Y1037" i="12" s="1"/>
  <c r="Y1036" i="12" s="1"/>
  <c r="Z1038" i="12"/>
  <c r="Z1037" i="12" s="1"/>
  <c r="Z1036" i="12" s="1"/>
  <c r="AA1038" i="12"/>
  <c r="AA1037" i="12" s="1"/>
  <c r="AA1036" i="12" s="1"/>
  <c r="AV1038" i="12"/>
  <c r="AV1037" i="12" s="1"/>
  <c r="AV1036" i="12" s="1"/>
  <c r="W1042" i="12"/>
  <c r="X1042" i="12"/>
  <c r="Y1042" i="12"/>
  <c r="Y1041" i="12" s="1"/>
  <c r="Y1040" i="12" s="1"/>
  <c r="Z1042" i="12"/>
  <c r="Z1041" i="12" s="1"/>
  <c r="Z1040" i="12" s="1"/>
  <c r="AA1042" i="12"/>
  <c r="AA1041" i="12" s="1"/>
  <c r="AA1040" i="12" s="1"/>
  <c r="AV1042" i="12"/>
  <c r="AV1041" i="12" s="1"/>
  <c r="AV1040" i="12" s="1"/>
  <c r="V1034" i="12"/>
  <c r="V1038" i="12"/>
  <c r="V1042" i="12"/>
  <c r="Z961" i="12"/>
  <c r="Y961" i="12"/>
  <c r="AA985" i="12"/>
  <c r="Z985" i="12"/>
  <c r="Y977" i="12"/>
  <c r="Z1015" i="12"/>
  <c r="Z1019" i="12"/>
  <c r="Y1019" i="12"/>
  <c r="Z1005" i="12"/>
  <c r="Y1005" i="12"/>
  <c r="AA1005" i="12"/>
  <c r="AA1097" i="12"/>
  <c r="Z1097" i="12"/>
  <c r="X1037" i="12" l="1"/>
  <c r="AD1038" i="12"/>
  <c r="AI1038" i="12" s="1"/>
  <c r="AS1038" i="12" s="1"/>
  <c r="AU1038" i="12" s="1"/>
  <c r="V1033" i="12"/>
  <c r="AB1034" i="12"/>
  <c r="AG1034" i="12" s="1"/>
  <c r="AM1034" i="12" s="1"/>
  <c r="AO1034" i="12" s="1"/>
  <c r="W1037" i="12"/>
  <c r="AC1038" i="12"/>
  <c r="AH1038" i="12" s="1"/>
  <c r="AP1038" i="12" s="1"/>
  <c r="AR1038" i="12" s="1"/>
  <c r="X1041" i="12"/>
  <c r="AD1042" i="12"/>
  <c r="AI1042" i="12" s="1"/>
  <c r="AS1042" i="12" s="1"/>
  <c r="AU1042" i="12" s="1"/>
  <c r="X1033" i="12"/>
  <c r="AD1034" i="12"/>
  <c r="AI1034" i="12" s="1"/>
  <c r="AS1034" i="12" s="1"/>
  <c r="AU1034" i="12" s="1"/>
  <c r="V1037" i="12"/>
  <c r="AB1038" i="12"/>
  <c r="AG1038" i="12" s="1"/>
  <c r="AM1038" i="12" s="1"/>
  <c r="AO1038" i="12" s="1"/>
  <c r="V1041" i="12"/>
  <c r="AB1042" i="12"/>
  <c r="AG1042" i="12" s="1"/>
  <c r="AM1042" i="12" s="1"/>
  <c r="AO1042" i="12" s="1"/>
  <c r="W1041" i="12"/>
  <c r="AC1042" i="12"/>
  <c r="AH1042" i="12" s="1"/>
  <c r="AP1042" i="12" s="1"/>
  <c r="AR1042" i="12" s="1"/>
  <c r="W1033" i="12"/>
  <c r="AC1034" i="12"/>
  <c r="AH1034" i="12" s="1"/>
  <c r="AP1034" i="12" s="1"/>
  <c r="AR1034" i="12" s="1"/>
  <c r="W271" i="12"/>
  <c r="X271" i="12"/>
  <c r="Y271" i="12"/>
  <c r="Y270" i="12" s="1"/>
  <c r="Y269" i="12" s="1"/>
  <c r="Z271" i="12"/>
  <c r="Z270" i="12" s="1"/>
  <c r="Z269" i="12" s="1"/>
  <c r="AA271" i="12"/>
  <c r="AA270" i="12" s="1"/>
  <c r="AA269" i="12" s="1"/>
  <c r="AV271" i="12"/>
  <c r="AV270" i="12" s="1"/>
  <c r="AV269" i="12" s="1"/>
  <c r="V271" i="12"/>
  <c r="X270" i="12" l="1"/>
  <c r="AD271" i="12"/>
  <c r="AI271" i="12" s="1"/>
  <c r="AS271" i="12" s="1"/>
  <c r="AU271" i="12" s="1"/>
  <c r="W270" i="12"/>
  <c r="AC271" i="12"/>
  <c r="AH271" i="12" s="1"/>
  <c r="AP271" i="12" s="1"/>
  <c r="AR271" i="12" s="1"/>
  <c r="W1040" i="12"/>
  <c r="AC1040" i="12" s="1"/>
  <c r="AH1040" i="12" s="1"/>
  <c r="AP1040" i="12" s="1"/>
  <c r="AR1040" i="12" s="1"/>
  <c r="AC1041" i="12"/>
  <c r="AH1041" i="12" s="1"/>
  <c r="AP1041" i="12" s="1"/>
  <c r="AR1041" i="12" s="1"/>
  <c r="V1036" i="12"/>
  <c r="AB1036" i="12" s="1"/>
  <c r="AG1036" i="12" s="1"/>
  <c r="AM1036" i="12" s="1"/>
  <c r="AO1036" i="12" s="1"/>
  <c r="AB1037" i="12"/>
  <c r="AG1037" i="12" s="1"/>
  <c r="AM1037" i="12" s="1"/>
  <c r="AO1037" i="12" s="1"/>
  <c r="X1040" i="12"/>
  <c r="AD1040" i="12" s="1"/>
  <c r="AI1040" i="12" s="1"/>
  <c r="AS1040" i="12" s="1"/>
  <c r="AU1040" i="12" s="1"/>
  <c r="AD1041" i="12"/>
  <c r="AI1041" i="12" s="1"/>
  <c r="AS1041" i="12" s="1"/>
  <c r="AU1041" i="12" s="1"/>
  <c r="V1032" i="12"/>
  <c r="AB1032" i="12" s="1"/>
  <c r="AG1032" i="12" s="1"/>
  <c r="AM1032" i="12" s="1"/>
  <c r="AO1032" i="12" s="1"/>
  <c r="AB1033" i="12"/>
  <c r="AG1033" i="12" s="1"/>
  <c r="AM1033" i="12" s="1"/>
  <c r="AO1033" i="12" s="1"/>
  <c r="V270" i="12"/>
  <c r="AB271" i="12"/>
  <c r="AG271" i="12" s="1"/>
  <c r="AM271" i="12" s="1"/>
  <c r="AO271" i="12" s="1"/>
  <c r="W1032" i="12"/>
  <c r="AC1032" i="12" s="1"/>
  <c r="AH1032" i="12" s="1"/>
  <c r="AP1032" i="12" s="1"/>
  <c r="AR1032" i="12" s="1"/>
  <c r="AC1033" i="12"/>
  <c r="AH1033" i="12" s="1"/>
  <c r="AP1033" i="12" s="1"/>
  <c r="AR1033" i="12" s="1"/>
  <c r="V1040" i="12"/>
  <c r="AB1040" i="12" s="1"/>
  <c r="AG1040" i="12" s="1"/>
  <c r="AM1040" i="12" s="1"/>
  <c r="AO1040" i="12" s="1"/>
  <c r="AB1041" i="12"/>
  <c r="AG1041" i="12" s="1"/>
  <c r="AM1041" i="12" s="1"/>
  <c r="AO1041" i="12" s="1"/>
  <c r="X1032" i="12"/>
  <c r="AD1032" i="12" s="1"/>
  <c r="AI1032" i="12" s="1"/>
  <c r="AS1032" i="12" s="1"/>
  <c r="AU1032" i="12" s="1"/>
  <c r="AD1033" i="12"/>
  <c r="AI1033" i="12" s="1"/>
  <c r="AS1033" i="12" s="1"/>
  <c r="AU1033" i="12" s="1"/>
  <c r="W1036" i="12"/>
  <c r="AC1036" i="12" s="1"/>
  <c r="AH1036" i="12" s="1"/>
  <c r="AP1036" i="12" s="1"/>
  <c r="AR1036" i="12" s="1"/>
  <c r="AC1037" i="12"/>
  <c r="AH1037" i="12" s="1"/>
  <c r="AP1037" i="12" s="1"/>
  <c r="AR1037" i="12" s="1"/>
  <c r="X1036" i="12"/>
  <c r="AD1036" i="12" s="1"/>
  <c r="AI1036" i="12" s="1"/>
  <c r="AS1036" i="12" s="1"/>
  <c r="AU1036" i="12" s="1"/>
  <c r="AD1037" i="12"/>
  <c r="AI1037" i="12" s="1"/>
  <c r="AS1037" i="12" s="1"/>
  <c r="AU1037" i="12" s="1"/>
  <c r="W269" i="12" l="1"/>
  <c r="AC269" i="12" s="1"/>
  <c r="AH269" i="12" s="1"/>
  <c r="AP269" i="12" s="1"/>
  <c r="AR269" i="12" s="1"/>
  <c r="AC270" i="12"/>
  <c r="AH270" i="12" s="1"/>
  <c r="AP270" i="12" s="1"/>
  <c r="AR270" i="12" s="1"/>
  <c r="V269" i="12"/>
  <c r="AB269" i="12" s="1"/>
  <c r="AG269" i="12" s="1"/>
  <c r="AM269" i="12" s="1"/>
  <c r="AO269" i="12" s="1"/>
  <c r="AB270" i="12"/>
  <c r="AG270" i="12" s="1"/>
  <c r="AM270" i="12" s="1"/>
  <c r="AO270" i="12" s="1"/>
  <c r="X269" i="12"/>
  <c r="AD269" i="12" s="1"/>
  <c r="AI269" i="12" s="1"/>
  <c r="AS269" i="12" s="1"/>
  <c r="AU269" i="12" s="1"/>
  <c r="AD270" i="12"/>
  <c r="AI270" i="12" s="1"/>
  <c r="AS270" i="12" s="1"/>
  <c r="AU270" i="12" s="1"/>
  <c r="W1590" i="12"/>
  <c r="X1590" i="12"/>
  <c r="Y1590" i="12"/>
  <c r="Y1589" i="12" s="1"/>
  <c r="Y1588" i="12" s="1"/>
  <c r="Z1590" i="12"/>
  <c r="Z1589" i="12" s="1"/>
  <c r="Z1588" i="12" s="1"/>
  <c r="AA1590" i="12"/>
  <c r="AA1589" i="12" s="1"/>
  <c r="AA1588" i="12" s="1"/>
  <c r="AV1590" i="12"/>
  <c r="AV1589" i="12" s="1"/>
  <c r="AV1588" i="12" s="1"/>
  <c r="V1590" i="12"/>
  <c r="W1316" i="12"/>
  <c r="X1316" i="12"/>
  <c r="Y1316" i="12"/>
  <c r="Y1315" i="12" s="1"/>
  <c r="Y1314" i="12" s="1"/>
  <c r="Z1316" i="12"/>
  <c r="Z1315" i="12" s="1"/>
  <c r="Z1314" i="12" s="1"/>
  <c r="AA1316" i="12"/>
  <c r="AA1315" i="12" s="1"/>
  <c r="AA1314" i="12" s="1"/>
  <c r="AV1316" i="12"/>
  <c r="AV1315" i="12" s="1"/>
  <c r="AV1314" i="12" s="1"/>
  <c r="V1316" i="12"/>
  <c r="W1304" i="12"/>
  <c r="X1304" i="12"/>
  <c r="Y1304" i="12"/>
  <c r="Y1303" i="12" s="1"/>
  <c r="Y1302" i="12" s="1"/>
  <c r="Z1304" i="12"/>
  <c r="Z1303" i="12" s="1"/>
  <c r="Z1302" i="12" s="1"/>
  <c r="AA1304" i="12"/>
  <c r="AA1303" i="12" s="1"/>
  <c r="AA1302" i="12" s="1"/>
  <c r="AV1304" i="12"/>
  <c r="AV1303" i="12" s="1"/>
  <c r="AV1302" i="12" s="1"/>
  <c r="V1304" i="12"/>
  <c r="Y1511" i="12"/>
  <c r="W1514" i="12"/>
  <c r="X1514" i="12"/>
  <c r="Y1514" i="12"/>
  <c r="Y1513" i="12" s="1"/>
  <c r="Y1512" i="12" s="1"/>
  <c r="Z1514" i="12"/>
  <c r="Z1513" i="12" s="1"/>
  <c r="Z1512" i="12" s="1"/>
  <c r="AA1514" i="12"/>
  <c r="AA1513" i="12" s="1"/>
  <c r="AA1512" i="12" s="1"/>
  <c r="AV1514" i="12"/>
  <c r="AV1513" i="12" s="1"/>
  <c r="AV1512" i="12" s="1"/>
  <c r="V1514" i="12"/>
  <c r="AA1511" i="12"/>
  <c r="Z1511" i="12"/>
  <c r="V1315" i="12" l="1"/>
  <c r="AB1316" i="12"/>
  <c r="AG1316" i="12" s="1"/>
  <c r="AM1316" i="12" s="1"/>
  <c r="X1589" i="12"/>
  <c r="AD1590" i="12"/>
  <c r="AI1590" i="12" s="1"/>
  <c r="AS1590" i="12" s="1"/>
  <c r="AU1590" i="12" s="1"/>
  <c r="V1303" i="12"/>
  <c r="AB1304" i="12"/>
  <c r="AG1304" i="12" s="1"/>
  <c r="AM1304" i="12" s="1"/>
  <c r="AO1304" i="12" s="1"/>
  <c r="X1315" i="12"/>
  <c r="AD1316" i="12"/>
  <c r="AI1316" i="12" s="1"/>
  <c r="AS1316" i="12" s="1"/>
  <c r="W1589" i="12"/>
  <c r="AC1590" i="12"/>
  <c r="AH1590" i="12" s="1"/>
  <c r="AP1590" i="12" s="1"/>
  <c r="AR1590" i="12" s="1"/>
  <c r="X1513" i="12"/>
  <c r="AD1514" i="12"/>
  <c r="AI1514" i="12" s="1"/>
  <c r="AS1514" i="12" s="1"/>
  <c r="AU1514" i="12" s="1"/>
  <c r="X1303" i="12"/>
  <c r="AD1304" i="12"/>
  <c r="AI1304" i="12" s="1"/>
  <c r="AS1304" i="12" s="1"/>
  <c r="AU1304" i="12" s="1"/>
  <c r="W1315" i="12"/>
  <c r="AC1316" i="12"/>
  <c r="AH1316" i="12" s="1"/>
  <c r="AP1316" i="12" s="1"/>
  <c r="V1513" i="12"/>
  <c r="AB1514" i="12"/>
  <c r="AG1514" i="12" s="1"/>
  <c r="AM1514" i="12" s="1"/>
  <c r="AO1514" i="12" s="1"/>
  <c r="W1513" i="12"/>
  <c r="AC1514" i="12"/>
  <c r="AH1514" i="12" s="1"/>
  <c r="AP1514" i="12" s="1"/>
  <c r="AR1514" i="12" s="1"/>
  <c r="W1303" i="12"/>
  <c r="AC1304" i="12"/>
  <c r="AH1304" i="12" s="1"/>
  <c r="AP1304" i="12" s="1"/>
  <c r="AR1304" i="12" s="1"/>
  <c r="V1589" i="12"/>
  <c r="AB1590" i="12"/>
  <c r="AG1590" i="12" s="1"/>
  <c r="AM1590" i="12" s="1"/>
  <c r="AO1590" i="12" s="1"/>
  <c r="Z1662" i="12"/>
  <c r="Y1662" i="12"/>
  <c r="V1588" i="12" l="1"/>
  <c r="AB1588" i="12" s="1"/>
  <c r="AG1588" i="12" s="1"/>
  <c r="AM1588" i="12" s="1"/>
  <c r="AO1588" i="12" s="1"/>
  <c r="AB1589" i="12"/>
  <c r="AG1589" i="12" s="1"/>
  <c r="AM1589" i="12" s="1"/>
  <c r="AO1589" i="12" s="1"/>
  <c r="W1512" i="12"/>
  <c r="AC1512" i="12" s="1"/>
  <c r="AH1512" i="12" s="1"/>
  <c r="AP1512" i="12" s="1"/>
  <c r="AR1512" i="12" s="1"/>
  <c r="AC1513" i="12"/>
  <c r="AH1513" i="12" s="1"/>
  <c r="AP1513" i="12" s="1"/>
  <c r="AR1513" i="12" s="1"/>
  <c r="W1314" i="12"/>
  <c r="AC1314" i="12" s="1"/>
  <c r="AH1314" i="12" s="1"/>
  <c r="AP1314" i="12" s="1"/>
  <c r="AC1315" i="12"/>
  <c r="AH1315" i="12" s="1"/>
  <c r="AP1315" i="12" s="1"/>
  <c r="X1512" i="12"/>
  <c r="AD1512" i="12" s="1"/>
  <c r="AI1512" i="12" s="1"/>
  <c r="AS1512" i="12" s="1"/>
  <c r="AU1512" i="12" s="1"/>
  <c r="AD1513" i="12"/>
  <c r="AI1513" i="12" s="1"/>
  <c r="AS1513" i="12" s="1"/>
  <c r="AU1513" i="12" s="1"/>
  <c r="X1314" i="12"/>
  <c r="AD1314" i="12" s="1"/>
  <c r="AI1314" i="12" s="1"/>
  <c r="AS1314" i="12" s="1"/>
  <c r="AD1315" i="12"/>
  <c r="AI1315" i="12" s="1"/>
  <c r="AS1315" i="12" s="1"/>
  <c r="X1588" i="12"/>
  <c r="AD1588" i="12" s="1"/>
  <c r="AI1588" i="12" s="1"/>
  <c r="AS1588" i="12" s="1"/>
  <c r="AU1588" i="12" s="1"/>
  <c r="AD1589" i="12"/>
  <c r="AI1589" i="12" s="1"/>
  <c r="AS1589" i="12" s="1"/>
  <c r="AU1589" i="12" s="1"/>
  <c r="W1302" i="12"/>
  <c r="AC1302" i="12" s="1"/>
  <c r="AH1302" i="12" s="1"/>
  <c r="AP1302" i="12" s="1"/>
  <c r="AR1302" i="12" s="1"/>
  <c r="AC1303" i="12"/>
  <c r="AH1303" i="12" s="1"/>
  <c r="AP1303" i="12" s="1"/>
  <c r="AR1303" i="12" s="1"/>
  <c r="V1512" i="12"/>
  <c r="AB1512" i="12" s="1"/>
  <c r="AG1512" i="12" s="1"/>
  <c r="AM1512" i="12" s="1"/>
  <c r="AO1512" i="12" s="1"/>
  <c r="AB1513" i="12"/>
  <c r="AG1513" i="12" s="1"/>
  <c r="AM1513" i="12" s="1"/>
  <c r="AO1513" i="12" s="1"/>
  <c r="X1302" i="12"/>
  <c r="AD1302" i="12" s="1"/>
  <c r="AI1302" i="12" s="1"/>
  <c r="AS1302" i="12" s="1"/>
  <c r="AU1302" i="12" s="1"/>
  <c r="AD1303" i="12"/>
  <c r="AI1303" i="12" s="1"/>
  <c r="AS1303" i="12" s="1"/>
  <c r="AU1303" i="12" s="1"/>
  <c r="W1588" i="12"/>
  <c r="AC1588" i="12" s="1"/>
  <c r="AH1588" i="12" s="1"/>
  <c r="AP1588" i="12" s="1"/>
  <c r="AR1588" i="12" s="1"/>
  <c r="AC1589" i="12"/>
  <c r="AH1589" i="12" s="1"/>
  <c r="AP1589" i="12" s="1"/>
  <c r="AR1589" i="12" s="1"/>
  <c r="V1302" i="12"/>
  <c r="AB1302" i="12" s="1"/>
  <c r="AG1302" i="12" s="1"/>
  <c r="AM1302" i="12" s="1"/>
  <c r="AO1302" i="12" s="1"/>
  <c r="AB1303" i="12"/>
  <c r="AG1303" i="12" s="1"/>
  <c r="AM1303" i="12" s="1"/>
  <c r="AO1303" i="12" s="1"/>
  <c r="V1314" i="12"/>
  <c r="AB1314" i="12" s="1"/>
  <c r="AG1314" i="12" s="1"/>
  <c r="AM1314" i="12" s="1"/>
  <c r="AB1315" i="12"/>
  <c r="AG1315" i="12" s="1"/>
  <c r="AM1315" i="12" s="1"/>
  <c r="Y1890" i="12"/>
  <c r="AB1890" i="12" s="1"/>
  <c r="AG1890" i="12" s="1"/>
  <c r="AM1890" i="12" s="1"/>
  <c r="AO1890" i="12" s="1"/>
  <c r="W1889" i="12"/>
  <c r="X1889" i="12"/>
  <c r="Z1889" i="12"/>
  <c r="Z1888" i="12" s="1"/>
  <c r="Z1887" i="12" s="1"/>
  <c r="Z1886" i="12" s="1"/>
  <c r="AA1889" i="12"/>
  <c r="AA1888" i="12" s="1"/>
  <c r="AA1887" i="12" s="1"/>
  <c r="AA1886" i="12" s="1"/>
  <c r="AV1889" i="12"/>
  <c r="AV1888" i="12" s="1"/>
  <c r="AV1887" i="12" s="1"/>
  <c r="AV1886" i="12" s="1"/>
  <c r="V1889" i="12"/>
  <c r="Y1889" i="12" l="1"/>
  <c r="Y1888" i="12" s="1"/>
  <c r="Y1887" i="12" s="1"/>
  <c r="Y1886" i="12" s="1"/>
  <c r="W1888" i="12"/>
  <c r="AC1889" i="12"/>
  <c r="AH1889" i="12" s="1"/>
  <c r="AP1889" i="12" s="1"/>
  <c r="AR1889" i="12" s="1"/>
  <c r="V1888" i="12"/>
  <c r="AB1889" i="12"/>
  <c r="AG1889" i="12" s="1"/>
  <c r="AM1889" i="12" s="1"/>
  <c r="AO1889" i="12" s="1"/>
  <c r="X1888" i="12"/>
  <c r="AD1889" i="12"/>
  <c r="AI1889" i="12" s="1"/>
  <c r="AS1889" i="12" s="1"/>
  <c r="AU1889" i="12" s="1"/>
  <c r="AA1252" i="12"/>
  <c r="Y1252" i="12"/>
  <c r="AA1519" i="12"/>
  <c r="Z1519" i="12"/>
  <c r="Y1519" i="12"/>
  <c r="AB1519" i="12" s="1"/>
  <c r="AG1519" i="12" s="1"/>
  <c r="AM1519" i="12" s="1"/>
  <c r="AO1519" i="12" s="1"/>
  <c r="W1518" i="12"/>
  <c r="X1518" i="12"/>
  <c r="AV1518" i="12"/>
  <c r="AV1517" i="12" s="1"/>
  <c r="AV1516" i="12" s="1"/>
  <c r="V1518" i="12"/>
  <c r="AA1248" i="12"/>
  <c r="Z1248" i="12"/>
  <c r="AA1277" i="12"/>
  <c r="Z1277" i="12"/>
  <c r="Y1277" i="12"/>
  <c r="AA1482" i="12"/>
  <c r="Z1482" i="12"/>
  <c r="Y1482" i="12"/>
  <c r="AB1482" i="12" s="1"/>
  <c r="AG1482" i="12" s="1"/>
  <c r="AM1482" i="12" s="1"/>
  <c r="AO1482" i="12" s="1"/>
  <c r="W1481" i="12"/>
  <c r="X1481" i="12"/>
  <c r="AV1481" i="12"/>
  <c r="AV1480" i="12" s="1"/>
  <c r="AV1479" i="12" s="1"/>
  <c r="V1481" i="12"/>
  <c r="Y1481" i="12" l="1"/>
  <c r="Y1480" i="12" s="1"/>
  <c r="Y1479" i="12" s="1"/>
  <c r="Y1518" i="12"/>
  <c r="Y1517" i="12" s="1"/>
  <c r="Y1516" i="12" s="1"/>
  <c r="Z1481" i="12"/>
  <c r="Z1480" i="12" s="1"/>
  <c r="Z1479" i="12" s="1"/>
  <c r="AC1482" i="12"/>
  <c r="AH1482" i="12" s="1"/>
  <c r="AP1482" i="12" s="1"/>
  <c r="AR1482" i="12" s="1"/>
  <c r="AA1481" i="12"/>
  <c r="AA1480" i="12" s="1"/>
  <c r="AA1479" i="12" s="1"/>
  <c r="AD1482" i="12"/>
  <c r="AI1482" i="12" s="1"/>
  <c r="AS1482" i="12" s="1"/>
  <c r="AU1482" i="12" s="1"/>
  <c r="Z1518" i="12"/>
  <c r="Z1517" i="12" s="1"/>
  <c r="Z1516" i="12" s="1"/>
  <c r="AC1519" i="12"/>
  <c r="AH1519" i="12" s="1"/>
  <c r="AP1519" i="12" s="1"/>
  <c r="AR1519" i="12" s="1"/>
  <c r="AA1518" i="12"/>
  <c r="AA1517" i="12" s="1"/>
  <c r="AA1516" i="12" s="1"/>
  <c r="AD1519" i="12"/>
  <c r="AI1519" i="12" s="1"/>
  <c r="AS1519" i="12" s="1"/>
  <c r="AU1519" i="12" s="1"/>
  <c r="V1517" i="12"/>
  <c r="W1517" i="12"/>
  <c r="V1887" i="12"/>
  <c r="AB1888" i="12"/>
  <c r="AG1888" i="12" s="1"/>
  <c r="AM1888" i="12" s="1"/>
  <c r="AO1888" i="12" s="1"/>
  <c r="X1480" i="12"/>
  <c r="V1480" i="12"/>
  <c r="AB1481" i="12"/>
  <c r="AG1481" i="12" s="1"/>
  <c r="AM1481" i="12" s="1"/>
  <c r="AO1481" i="12" s="1"/>
  <c r="W1480" i="12"/>
  <c r="X1517" i="12"/>
  <c r="X1887" i="12"/>
  <c r="AD1888" i="12"/>
  <c r="AI1888" i="12" s="1"/>
  <c r="AS1888" i="12" s="1"/>
  <c r="AU1888" i="12" s="1"/>
  <c r="W1887" i="12"/>
  <c r="AC1888" i="12"/>
  <c r="AH1888" i="12" s="1"/>
  <c r="AP1888" i="12" s="1"/>
  <c r="AR1888" i="12" s="1"/>
  <c r="AA1675" i="12"/>
  <c r="Y1675" i="12"/>
  <c r="AB1518" i="12" l="1"/>
  <c r="AG1518" i="12" s="1"/>
  <c r="AM1518" i="12" s="1"/>
  <c r="AO1518" i="12" s="1"/>
  <c r="AC1481" i="12"/>
  <c r="AH1481" i="12" s="1"/>
  <c r="AP1481" i="12" s="1"/>
  <c r="AR1481" i="12" s="1"/>
  <c r="AC1518" i="12"/>
  <c r="AH1518" i="12" s="1"/>
  <c r="AP1518" i="12" s="1"/>
  <c r="AR1518" i="12" s="1"/>
  <c r="AD1481" i="12"/>
  <c r="AI1481" i="12" s="1"/>
  <c r="AS1481" i="12" s="1"/>
  <c r="AU1481" i="12" s="1"/>
  <c r="AD1518" i="12"/>
  <c r="AI1518" i="12" s="1"/>
  <c r="AS1518" i="12" s="1"/>
  <c r="AU1518" i="12" s="1"/>
  <c r="X1886" i="12"/>
  <c r="AD1886" i="12" s="1"/>
  <c r="AI1886" i="12" s="1"/>
  <c r="AS1886" i="12" s="1"/>
  <c r="AU1886" i="12" s="1"/>
  <c r="AD1887" i="12"/>
  <c r="AI1887" i="12" s="1"/>
  <c r="AS1887" i="12" s="1"/>
  <c r="AU1887" i="12" s="1"/>
  <c r="X1479" i="12"/>
  <c r="AD1479" i="12" s="1"/>
  <c r="AI1479" i="12" s="1"/>
  <c r="AS1479" i="12" s="1"/>
  <c r="AU1479" i="12" s="1"/>
  <c r="AD1480" i="12"/>
  <c r="AI1480" i="12" s="1"/>
  <c r="AS1480" i="12" s="1"/>
  <c r="AU1480" i="12" s="1"/>
  <c r="W1516" i="12"/>
  <c r="AC1516" i="12" s="1"/>
  <c r="AH1516" i="12" s="1"/>
  <c r="AP1516" i="12" s="1"/>
  <c r="AR1516" i="12" s="1"/>
  <c r="AC1517" i="12"/>
  <c r="AH1517" i="12" s="1"/>
  <c r="AP1517" i="12" s="1"/>
  <c r="AR1517" i="12" s="1"/>
  <c r="W1479" i="12"/>
  <c r="AC1479" i="12" s="1"/>
  <c r="AH1479" i="12" s="1"/>
  <c r="AP1479" i="12" s="1"/>
  <c r="AR1479" i="12" s="1"/>
  <c r="AC1480" i="12"/>
  <c r="AH1480" i="12" s="1"/>
  <c r="AP1480" i="12" s="1"/>
  <c r="AR1480" i="12" s="1"/>
  <c r="W1886" i="12"/>
  <c r="AC1886" i="12" s="1"/>
  <c r="AH1886" i="12" s="1"/>
  <c r="AP1886" i="12" s="1"/>
  <c r="AR1886" i="12" s="1"/>
  <c r="AC1887" i="12"/>
  <c r="AH1887" i="12" s="1"/>
  <c r="AP1887" i="12" s="1"/>
  <c r="AR1887" i="12" s="1"/>
  <c r="X1516" i="12"/>
  <c r="AD1516" i="12" s="1"/>
  <c r="AI1516" i="12" s="1"/>
  <c r="AS1516" i="12" s="1"/>
  <c r="AU1516" i="12" s="1"/>
  <c r="AD1517" i="12"/>
  <c r="AI1517" i="12" s="1"/>
  <c r="AS1517" i="12" s="1"/>
  <c r="AU1517" i="12" s="1"/>
  <c r="V1479" i="12"/>
  <c r="AB1479" i="12" s="1"/>
  <c r="AG1479" i="12" s="1"/>
  <c r="AM1479" i="12" s="1"/>
  <c r="AO1479" i="12" s="1"/>
  <c r="AB1480" i="12"/>
  <c r="AG1480" i="12" s="1"/>
  <c r="AM1480" i="12" s="1"/>
  <c r="AO1480" i="12" s="1"/>
  <c r="V1886" i="12"/>
  <c r="AB1886" i="12" s="1"/>
  <c r="AG1886" i="12" s="1"/>
  <c r="AM1886" i="12" s="1"/>
  <c r="AO1886" i="12" s="1"/>
  <c r="AB1887" i="12"/>
  <c r="AG1887" i="12" s="1"/>
  <c r="AM1887" i="12" s="1"/>
  <c r="AO1887" i="12" s="1"/>
  <c r="V1516" i="12"/>
  <c r="AB1516" i="12" s="1"/>
  <c r="AG1516" i="12" s="1"/>
  <c r="AM1516" i="12" s="1"/>
  <c r="AO1516" i="12" s="1"/>
  <c r="AB1517" i="12"/>
  <c r="AG1517" i="12" s="1"/>
  <c r="AM1517" i="12" s="1"/>
  <c r="AO1517" i="12" s="1"/>
  <c r="Z1658" i="12"/>
  <c r="Y1658" i="12"/>
  <c r="Z1666" i="12"/>
  <c r="Y1666" i="12"/>
  <c r="AB1666" i="12" s="1"/>
  <c r="AG1666" i="12" s="1"/>
  <c r="AM1666" i="12" s="1"/>
  <c r="AO1666" i="12" s="1"/>
  <c r="W1665" i="12"/>
  <c r="X1665" i="12"/>
  <c r="AA1665" i="12"/>
  <c r="AA1664" i="12" s="1"/>
  <c r="AA1663" i="12" s="1"/>
  <c r="AV1665" i="12"/>
  <c r="AV1664" i="12" s="1"/>
  <c r="AV1663" i="12" s="1"/>
  <c r="V1665" i="12"/>
  <c r="Y1665" i="12" l="1"/>
  <c r="Y1664" i="12" s="1"/>
  <c r="Y1663" i="12" s="1"/>
  <c r="Z1665" i="12"/>
  <c r="Z1664" i="12" s="1"/>
  <c r="Z1663" i="12" s="1"/>
  <c r="AC1666" i="12"/>
  <c r="AH1666" i="12" s="1"/>
  <c r="AP1666" i="12" s="1"/>
  <c r="AR1666" i="12" s="1"/>
  <c r="V1664" i="12"/>
  <c r="AB1665" i="12"/>
  <c r="AG1665" i="12" s="1"/>
  <c r="AM1665" i="12" s="1"/>
  <c r="AO1665" i="12" s="1"/>
  <c r="W1664" i="12"/>
  <c r="AC1665" i="12"/>
  <c r="AH1665" i="12" s="1"/>
  <c r="AP1665" i="12" s="1"/>
  <c r="AR1665" i="12" s="1"/>
  <c r="X1664" i="12"/>
  <c r="AD1665" i="12"/>
  <c r="AI1665" i="12" s="1"/>
  <c r="AS1665" i="12" s="1"/>
  <c r="AU1665" i="12" s="1"/>
  <c r="W1000" i="12"/>
  <c r="X1000" i="12"/>
  <c r="Y1000" i="12"/>
  <c r="Y999" i="12" s="1"/>
  <c r="Y998" i="12" s="1"/>
  <c r="Z1000" i="12"/>
  <c r="Z999" i="12" s="1"/>
  <c r="Z998" i="12" s="1"/>
  <c r="AA1000" i="12"/>
  <c r="AA999" i="12" s="1"/>
  <c r="AA998" i="12" s="1"/>
  <c r="AV1000" i="12"/>
  <c r="AV999" i="12" s="1"/>
  <c r="AV998" i="12" s="1"/>
  <c r="V1000" i="12"/>
  <c r="W1663" i="12" l="1"/>
  <c r="AC1663" i="12" s="1"/>
  <c r="AH1663" i="12" s="1"/>
  <c r="AP1663" i="12" s="1"/>
  <c r="AR1663" i="12" s="1"/>
  <c r="AC1664" i="12"/>
  <c r="AH1664" i="12" s="1"/>
  <c r="AP1664" i="12" s="1"/>
  <c r="AR1664" i="12" s="1"/>
  <c r="X999" i="12"/>
  <c r="AD1000" i="12"/>
  <c r="AI1000" i="12" s="1"/>
  <c r="AS1000" i="12" s="1"/>
  <c r="AU1000" i="12" s="1"/>
  <c r="W999" i="12"/>
  <c r="AC1000" i="12"/>
  <c r="AH1000" i="12" s="1"/>
  <c r="AP1000" i="12" s="1"/>
  <c r="AR1000" i="12" s="1"/>
  <c r="V999" i="12"/>
  <c r="AB1000" i="12"/>
  <c r="AG1000" i="12" s="1"/>
  <c r="AM1000" i="12" s="1"/>
  <c r="AO1000" i="12" s="1"/>
  <c r="X1663" i="12"/>
  <c r="AD1663" i="12" s="1"/>
  <c r="AI1663" i="12" s="1"/>
  <c r="AS1663" i="12" s="1"/>
  <c r="AU1663" i="12" s="1"/>
  <c r="AD1664" i="12"/>
  <c r="AI1664" i="12" s="1"/>
  <c r="AS1664" i="12" s="1"/>
  <c r="AU1664" i="12" s="1"/>
  <c r="V1663" i="12"/>
  <c r="AB1663" i="12" s="1"/>
  <c r="AG1663" i="12" s="1"/>
  <c r="AM1663" i="12" s="1"/>
  <c r="AO1663" i="12" s="1"/>
  <c r="AB1664" i="12"/>
  <c r="AG1664" i="12" s="1"/>
  <c r="AM1664" i="12" s="1"/>
  <c r="AO1664" i="12" s="1"/>
  <c r="W1780" i="12"/>
  <c r="X1780" i="12"/>
  <c r="Y1780" i="12"/>
  <c r="Y1779" i="12" s="1"/>
  <c r="Y1778" i="12" s="1"/>
  <c r="Z1780" i="12"/>
  <c r="Z1779" i="12" s="1"/>
  <c r="Z1778" i="12" s="1"/>
  <c r="AA1780" i="12"/>
  <c r="AA1779" i="12" s="1"/>
  <c r="AA1778" i="12" s="1"/>
  <c r="AV1780" i="12"/>
  <c r="AV1779" i="12" s="1"/>
  <c r="AV1778" i="12" s="1"/>
  <c r="V1780" i="12"/>
  <c r="V998" i="12" l="1"/>
  <c r="AB998" i="12" s="1"/>
  <c r="AG998" i="12" s="1"/>
  <c r="AM998" i="12" s="1"/>
  <c r="AO998" i="12" s="1"/>
  <c r="AB999" i="12"/>
  <c r="AG999" i="12" s="1"/>
  <c r="AM999" i="12" s="1"/>
  <c r="AO999" i="12" s="1"/>
  <c r="X998" i="12"/>
  <c r="AD998" i="12" s="1"/>
  <c r="AI998" i="12" s="1"/>
  <c r="AS998" i="12" s="1"/>
  <c r="AU998" i="12" s="1"/>
  <c r="AD999" i="12"/>
  <c r="AI999" i="12" s="1"/>
  <c r="AS999" i="12" s="1"/>
  <c r="AU999" i="12" s="1"/>
  <c r="V1779" i="12"/>
  <c r="AB1780" i="12"/>
  <c r="AG1780" i="12" s="1"/>
  <c r="AM1780" i="12" s="1"/>
  <c r="AO1780" i="12" s="1"/>
  <c r="X1779" i="12"/>
  <c r="AD1780" i="12"/>
  <c r="AI1780" i="12" s="1"/>
  <c r="AS1780" i="12" s="1"/>
  <c r="AU1780" i="12" s="1"/>
  <c r="W1779" i="12"/>
  <c r="AC1780" i="12"/>
  <c r="AH1780" i="12" s="1"/>
  <c r="AP1780" i="12" s="1"/>
  <c r="AR1780" i="12" s="1"/>
  <c r="W998" i="12"/>
  <c r="AC998" i="12" s="1"/>
  <c r="AH998" i="12" s="1"/>
  <c r="AP998" i="12" s="1"/>
  <c r="AR998" i="12" s="1"/>
  <c r="AC999" i="12"/>
  <c r="AH999" i="12" s="1"/>
  <c r="AP999" i="12" s="1"/>
  <c r="AR999" i="12" s="1"/>
  <c r="AA2601" i="12"/>
  <c r="AA2600" i="12" s="1"/>
  <c r="Z2601" i="12"/>
  <c r="Z2600" i="12" s="1"/>
  <c r="Y2601" i="12"/>
  <c r="Y2600" i="12" s="1"/>
  <c r="AA2598" i="12"/>
  <c r="AA2597" i="12" s="1"/>
  <c r="Z2598" i="12"/>
  <c r="Z2597" i="12" s="1"/>
  <c r="Y2598" i="12"/>
  <c r="Y2597" i="12" s="1"/>
  <c r="AA2595" i="12"/>
  <c r="AA2594" i="12" s="1"/>
  <c r="Z2595" i="12"/>
  <c r="Z2594" i="12" s="1"/>
  <c r="Y2595" i="12"/>
  <c r="Y2594" i="12" s="1"/>
  <c r="AA2573" i="12"/>
  <c r="AA2572" i="12" s="1"/>
  <c r="AA2571" i="12" s="1"/>
  <c r="AA2570" i="12" s="1"/>
  <c r="Z2573" i="12"/>
  <c r="Z2572" i="12" s="1"/>
  <c r="Z2571" i="12" s="1"/>
  <c r="Z2570" i="12" s="1"/>
  <c r="Y2573" i="12"/>
  <c r="Y2572" i="12" s="1"/>
  <c r="Y2571" i="12" s="1"/>
  <c r="Y2570" i="12" s="1"/>
  <c r="AA2568" i="12"/>
  <c r="AA2567" i="12" s="1"/>
  <c r="AA2566" i="12" s="1"/>
  <c r="AA2565" i="12" s="1"/>
  <c r="Z2568" i="12"/>
  <c r="Z2567" i="12" s="1"/>
  <c r="Z2566" i="12" s="1"/>
  <c r="Z2565" i="12" s="1"/>
  <c r="Y2568" i="12"/>
  <c r="Y2567" i="12" s="1"/>
  <c r="Y2566" i="12" s="1"/>
  <c r="Y2565" i="12" s="1"/>
  <c r="AA2563" i="12"/>
  <c r="AA2562" i="12" s="1"/>
  <c r="AA2561" i="12" s="1"/>
  <c r="AA2560" i="12" s="1"/>
  <c r="Z2563" i="12"/>
  <c r="Z2562" i="12" s="1"/>
  <c r="Z2561" i="12" s="1"/>
  <c r="Z2560" i="12" s="1"/>
  <c r="Y2563" i="12"/>
  <c r="Y2562" i="12" s="1"/>
  <c r="Y2561" i="12" s="1"/>
  <c r="Y2560" i="12" s="1"/>
  <c r="AA2557" i="12"/>
  <c r="AA2556" i="12" s="1"/>
  <c r="Z2557" i="12"/>
  <c r="Z2556" i="12" s="1"/>
  <c r="Y2557" i="12"/>
  <c r="Y2556" i="12" s="1"/>
  <c r="AA2554" i="12"/>
  <c r="AA2553" i="12" s="1"/>
  <c r="Z2554" i="12"/>
  <c r="Z2553" i="12" s="1"/>
  <c r="Y2554" i="12"/>
  <c r="Y2553" i="12" s="1"/>
  <c r="AA2551" i="12"/>
  <c r="AA2550" i="12" s="1"/>
  <c r="Z2551" i="12"/>
  <c r="Z2550" i="12" s="1"/>
  <c r="Y2551" i="12"/>
  <c r="Y2550" i="12" s="1"/>
  <c r="AA2547" i="12"/>
  <c r="AA2546" i="12" s="1"/>
  <c r="AA2545" i="12" s="1"/>
  <c r="Z2547" i="12"/>
  <c r="Z2546" i="12" s="1"/>
  <c r="Z2545" i="12" s="1"/>
  <c r="Y2547" i="12"/>
  <c r="Y2546" i="12" s="1"/>
  <c r="Y2545" i="12" s="1"/>
  <c r="AA2540" i="12"/>
  <c r="AA2539" i="12" s="1"/>
  <c r="Z2540" i="12"/>
  <c r="Z2539" i="12" s="1"/>
  <c r="Y2540" i="12"/>
  <c r="Y2539" i="12" s="1"/>
  <c r="AA2528" i="12"/>
  <c r="AA2527" i="12" s="1"/>
  <c r="Z2528" i="12"/>
  <c r="Z2527" i="12" s="1"/>
  <c r="Y2528" i="12"/>
  <c r="Y2527" i="12" s="1"/>
  <c r="AA2517" i="12"/>
  <c r="AA2516" i="12" s="1"/>
  <c r="Z2517" i="12"/>
  <c r="Z2516" i="12" s="1"/>
  <c r="Y2517" i="12"/>
  <c r="Y2516" i="12" s="1"/>
  <c r="AA2504" i="12"/>
  <c r="AA2503" i="12" s="1"/>
  <c r="AA2502" i="12" s="1"/>
  <c r="Z2504" i="12"/>
  <c r="Z2503" i="12" s="1"/>
  <c r="Z2502" i="12" s="1"/>
  <c r="Y2504" i="12"/>
  <c r="Y2503" i="12" s="1"/>
  <c r="Y2502" i="12" s="1"/>
  <c r="AA2499" i="12"/>
  <c r="AA2498" i="12" s="1"/>
  <c r="Z2499" i="12"/>
  <c r="Z2498" i="12" s="1"/>
  <c r="Y2499" i="12"/>
  <c r="Y2498" i="12" s="1"/>
  <c r="AA2496" i="12"/>
  <c r="AA2495" i="12" s="1"/>
  <c r="Z2496" i="12"/>
  <c r="Z2495" i="12" s="1"/>
  <c r="Y2496" i="12"/>
  <c r="Y2495" i="12" s="1"/>
  <c r="AA2493" i="12"/>
  <c r="AA2492" i="12" s="1"/>
  <c r="Z2493" i="12"/>
  <c r="Z2492" i="12" s="1"/>
  <c r="Y2493" i="12"/>
  <c r="Y2492" i="12" s="1"/>
  <c r="AA2489" i="12"/>
  <c r="AA2488" i="12" s="1"/>
  <c r="AA2487" i="12" s="1"/>
  <c r="Z2489" i="12"/>
  <c r="Z2488" i="12" s="1"/>
  <c r="Z2487" i="12" s="1"/>
  <c r="Y2489" i="12"/>
  <c r="Y2488" i="12" s="1"/>
  <c r="Y2487" i="12" s="1"/>
  <c r="AA2484" i="12"/>
  <c r="AA2483" i="12" s="1"/>
  <c r="AA2482" i="12" s="1"/>
  <c r="AA2481" i="12" s="1"/>
  <c r="Z2484" i="12"/>
  <c r="Z2483" i="12" s="1"/>
  <c r="Z2482" i="12" s="1"/>
  <c r="Z2481" i="12" s="1"/>
  <c r="Y2484" i="12"/>
  <c r="Y2483" i="12" s="1"/>
  <c r="Y2482" i="12" s="1"/>
  <c r="Y2481" i="12" s="1"/>
  <c r="AA2478" i="12"/>
  <c r="AA2477" i="12" s="1"/>
  <c r="Z2478" i="12"/>
  <c r="Z2477" i="12" s="1"/>
  <c r="Y2478" i="12"/>
  <c r="Y2477" i="12" s="1"/>
  <c r="AA2475" i="12"/>
  <c r="AA2474" i="12" s="1"/>
  <c r="Z2475" i="12"/>
  <c r="Z2474" i="12" s="1"/>
  <c r="Y2475" i="12"/>
  <c r="Y2474" i="12" s="1"/>
  <c r="AA2471" i="12"/>
  <c r="AA2470" i="12" s="1"/>
  <c r="AA2469" i="12" s="1"/>
  <c r="Z2471" i="12"/>
  <c r="Z2470" i="12" s="1"/>
  <c r="Z2469" i="12" s="1"/>
  <c r="Y2471" i="12"/>
  <c r="Y2470" i="12" s="1"/>
  <c r="Y2469" i="12" s="1"/>
  <c r="AA2466" i="12"/>
  <c r="AA2465" i="12" s="1"/>
  <c r="AA2464" i="12" s="1"/>
  <c r="AA2463" i="12" s="1"/>
  <c r="Z2466" i="12"/>
  <c r="Z2465" i="12" s="1"/>
  <c r="Z2464" i="12" s="1"/>
  <c r="Z2463" i="12" s="1"/>
  <c r="Y2466" i="12"/>
  <c r="Y2465" i="12" s="1"/>
  <c r="Y2464" i="12" s="1"/>
  <c r="Y2463" i="12" s="1"/>
  <c r="AA2460" i="12"/>
  <c r="AA2459" i="12" s="1"/>
  <c r="Z2460" i="12"/>
  <c r="Z2459" i="12" s="1"/>
  <c r="Y2460" i="12"/>
  <c r="Y2459" i="12" s="1"/>
  <c r="AA2457" i="12"/>
  <c r="AA2456" i="12" s="1"/>
  <c r="Z2457" i="12"/>
  <c r="Z2456" i="12" s="1"/>
  <c r="Y2457" i="12"/>
  <c r="Y2456" i="12" s="1"/>
  <c r="AA2454" i="12"/>
  <c r="AA2453" i="12" s="1"/>
  <c r="Z2454" i="12"/>
  <c r="Z2453" i="12" s="1"/>
  <c r="Y2454" i="12"/>
  <c r="Y2453" i="12" s="1"/>
  <c r="AA2450" i="12"/>
  <c r="AA2449" i="12" s="1"/>
  <c r="AA2448" i="12" s="1"/>
  <c r="Z2450" i="12"/>
  <c r="Z2449" i="12" s="1"/>
  <c r="Z2448" i="12" s="1"/>
  <c r="Y2450" i="12"/>
  <c r="Y2449" i="12" s="1"/>
  <c r="Y2448" i="12" s="1"/>
  <c r="AA2445" i="12"/>
  <c r="AA2444" i="12" s="1"/>
  <c r="AA2443" i="12" s="1"/>
  <c r="AA2442" i="12" s="1"/>
  <c r="Z2445" i="12"/>
  <c r="Z2444" i="12" s="1"/>
  <c r="Z2443" i="12" s="1"/>
  <c r="Z2442" i="12" s="1"/>
  <c r="Y2445" i="12"/>
  <c r="Y2444" i="12" s="1"/>
  <c r="Y2443" i="12" s="1"/>
  <c r="Y2442" i="12" s="1"/>
  <c r="AA2439" i="12"/>
  <c r="AA2438" i="12" s="1"/>
  <c r="Z2439" i="12"/>
  <c r="Z2438" i="12" s="1"/>
  <c r="Y2439" i="12"/>
  <c r="Y2438" i="12" s="1"/>
  <c r="AA2436" i="12"/>
  <c r="AA2435" i="12" s="1"/>
  <c r="Z2436" i="12"/>
  <c r="Z2435" i="12" s="1"/>
  <c r="Y2436" i="12"/>
  <c r="Y2435" i="12" s="1"/>
  <c r="AA2432" i="12"/>
  <c r="AA2431" i="12" s="1"/>
  <c r="AA2430" i="12" s="1"/>
  <c r="Z2432" i="12"/>
  <c r="Z2431" i="12" s="1"/>
  <c r="Z2430" i="12" s="1"/>
  <c r="Y2432" i="12"/>
  <c r="Y2431" i="12" s="1"/>
  <c r="Y2430" i="12" s="1"/>
  <c r="AA2427" i="12"/>
  <c r="AA2426" i="12" s="1"/>
  <c r="AA2425" i="12" s="1"/>
  <c r="Z2427" i="12"/>
  <c r="Z2426" i="12" s="1"/>
  <c r="Z2425" i="12" s="1"/>
  <c r="Y2427" i="12"/>
  <c r="Y2426" i="12" s="1"/>
  <c r="Y2425" i="12" s="1"/>
  <c r="AA2423" i="12"/>
  <c r="AA2422" i="12" s="1"/>
  <c r="AA2421" i="12" s="1"/>
  <c r="Z2423" i="12"/>
  <c r="Z2422" i="12" s="1"/>
  <c r="Z2421" i="12" s="1"/>
  <c r="Y2423" i="12"/>
  <c r="Y2422" i="12" s="1"/>
  <c r="Y2421" i="12" s="1"/>
  <c r="AA2413" i="12"/>
  <c r="AA2412" i="12" s="1"/>
  <c r="Z2413" i="12"/>
  <c r="Z2412" i="12" s="1"/>
  <c r="Y2413" i="12"/>
  <c r="Y2412" i="12" s="1"/>
  <c r="AA2410" i="12"/>
  <c r="AA2409" i="12" s="1"/>
  <c r="Z2410" i="12"/>
  <c r="Z2409" i="12" s="1"/>
  <c r="Y2410" i="12"/>
  <c r="Y2409" i="12" s="1"/>
  <c r="AA2406" i="12"/>
  <c r="AA2405" i="12" s="1"/>
  <c r="AA2404" i="12" s="1"/>
  <c r="Z2406" i="12"/>
  <c r="Z2405" i="12" s="1"/>
  <c r="Z2404" i="12" s="1"/>
  <c r="Y2406" i="12"/>
  <c r="Y2405" i="12" s="1"/>
  <c r="Y2404" i="12" s="1"/>
  <c r="AA2402" i="12"/>
  <c r="AA2401" i="12" s="1"/>
  <c r="AA2400" i="12" s="1"/>
  <c r="Z2402" i="12"/>
  <c r="Z2401" i="12" s="1"/>
  <c r="Z2400" i="12" s="1"/>
  <c r="Y2402" i="12"/>
  <c r="Y2401" i="12" s="1"/>
  <c r="Y2400" i="12" s="1"/>
  <c r="AA2398" i="12"/>
  <c r="AA2397" i="12" s="1"/>
  <c r="AA2396" i="12" s="1"/>
  <c r="Z2398" i="12"/>
  <c r="Z2397" i="12" s="1"/>
  <c r="Z2396" i="12" s="1"/>
  <c r="Y2398" i="12"/>
  <c r="Y2397" i="12" s="1"/>
  <c r="Y2396" i="12" s="1"/>
  <c r="AA2394" i="12"/>
  <c r="AA2393" i="12" s="1"/>
  <c r="AA2392" i="12" s="1"/>
  <c r="Z2394" i="12"/>
  <c r="Z2393" i="12" s="1"/>
  <c r="Z2392" i="12" s="1"/>
  <c r="Y2394" i="12"/>
  <c r="Y2393" i="12" s="1"/>
  <c r="Y2392" i="12" s="1"/>
  <c r="AA2390" i="12"/>
  <c r="AA2389" i="12" s="1"/>
  <c r="Z2390" i="12"/>
  <c r="Z2389" i="12" s="1"/>
  <c r="Y2390" i="12"/>
  <c r="Y2389" i="12" s="1"/>
  <c r="AA2387" i="12"/>
  <c r="AA2386" i="12" s="1"/>
  <c r="Z2387" i="12"/>
  <c r="Z2386" i="12" s="1"/>
  <c r="Y2387" i="12"/>
  <c r="Y2386" i="12" s="1"/>
  <c r="AA2384" i="12"/>
  <c r="AA2383" i="12" s="1"/>
  <c r="Z2384" i="12"/>
  <c r="Z2383" i="12" s="1"/>
  <c r="Y2384" i="12"/>
  <c r="Y2383" i="12" s="1"/>
  <c r="AA2380" i="12"/>
  <c r="AA2379" i="12" s="1"/>
  <c r="AA2378" i="12" s="1"/>
  <c r="Z2380" i="12"/>
  <c r="Z2379" i="12" s="1"/>
  <c r="Z2378" i="12" s="1"/>
  <c r="Y2380" i="12"/>
  <c r="Y2379" i="12" s="1"/>
  <c r="Y2378" i="12" s="1"/>
  <c r="AA2376" i="12"/>
  <c r="AA2375" i="12" s="1"/>
  <c r="AA2374" i="12" s="1"/>
  <c r="Z2376" i="12"/>
  <c r="Z2375" i="12" s="1"/>
  <c r="Z2374" i="12" s="1"/>
  <c r="Y2376" i="12"/>
  <c r="Y2375" i="12" s="1"/>
  <c r="Y2374" i="12" s="1"/>
  <c r="AA2372" i="12"/>
  <c r="AA2371" i="12" s="1"/>
  <c r="Z2372" i="12"/>
  <c r="Z2371" i="12" s="1"/>
  <c r="Y2372" i="12"/>
  <c r="Y2371" i="12" s="1"/>
  <c r="AA2369" i="12"/>
  <c r="AA2368" i="12" s="1"/>
  <c r="Z2369" i="12"/>
  <c r="Z2368" i="12" s="1"/>
  <c r="Y2369" i="12"/>
  <c r="Y2368" i="12" s="1"/>
  <c r="AA2365" i="12"/>
  <c r="AA2364" i="12" s="1"/>
  <c r="AA2363" i="12" s="1"/>
  <c r="Z2365" i="12"/>
  <c r="Z2364" i="12" s="1"/>
  <c r="Z2363" i="12" s="1"/>
  <c r="Y2365" i="12"/>
  <c r="Y2364" i="12" s="1"/>
  <c r="Y2363" i="12" s="1"/>
  <c r="AA2361" i="12"/>
  <c r="AA2360" i="12" s="1"/>
  <c r="AA2359" i="12" s="1"/>
  <c r="Z2361" i="12"/>
  <c r="Z2360" i="12" s="1"/>
  <c r="Z2359" i="12" s="1"/>
  <c r="Y2361" i="12"/>
  <c r="Y2360" i="12" s="1"/>
  <c r="Y2359" i="12" s="1"/>
  <c r="AA2357" i="12"/>
  <c r="AA2356" i="12" s="1"/>
  <c r="Z2357" i="12"/>
  <c r="Z2356" i="12" s="1"/>
  <c r="Y2357" i="12"/>
  <c r="Y2356" i="12" s="1"/>
  <c r="AA2354" i="12"/>
  <c r="AA2353" i="12" s="1"/>
  <c r="Z2354" i="12"/>
  <c r="Z2353" i="12" s="1"/>
  <c r="Y2354" i="12"/>
  <c r="Y2353" i="12" s="1"/>
  <c r="AA2350" i="12"/>
  <c r="AA2349" i="12" s="1"/>
  <c r="AA2348" i="12" s="1"/>
  <c r="Z2350" i="12"/>
  <c r="Z2349" i="12" s="1"/>
  <c r="Z2348" i="12" s="1"/>
  <c r="Y2350" i="12"/>
  <c r="Y2349" i="12" s="1"/>
  <c r="Y2348" i="12" s="1"/>
  <c r="AA2346" i="12"/>
  <c r="AA2345" i="12" s="1"/>
  <c r="AA2344" i="12" s="1"/>
  <c r="Z2346" i="12"/>
  <c r="Z2345" i="12" s="1"/>
  <c r="Z2344" i="12" s="1"/>
  <c r="Y2346" i="12"/>
  <c r="Y2345" i="12" s="1"/>
  <c r="Y2344" i="12" s="1"/>
  <c r="AA2338" i="12"/>
  <c r="AA2337" i="12" s="1"/>
  <c r="AA2336" i="12" s="1"/>
  <c r="Z2338" i="12"/>
  <c r="Z2337" i="12" s="1"/>
  <c r="Z2336" i="12" s="1"/>
  <c r="Y2338" i="12"/>
  <c r="Y2337" i="12" s="1"/>
  <c r="Y2336" i="12" s="1"/>
  <c r="AA2334" i="12"/>
  <c r="AA2333" i="12" s="1"/>
  <c r="AA2332" i="12" s="1"/>
  <c r="Z2334" i="12"/>
  <c r="Z2333" i="12" s="1"/>
  <c r="Z2332" i="12" s="1"/>
  <c r="Y2334" i="12"/>
  <c r="Y2333" i="12" s="1"/>
  <c r="Y2332" i="12" s="1"/>
  <c r="AA2330" i="12"/>
  <c r="AA2329" i="12" s="1"/>
  <c r="AA2328" i="12" s="1"/>
  <c r="Z2330" i="12"/>
  <c r="Z2329" i="12" s="1"/>
  <c r="Z2328" i="12" s="1"/>
  <c r="Y2330" i="12"/>
  <c r="Y2329" i="12" s="1"/>
  <c r="Y2328" i="12" s="1"/>
  <c r="AA2326" i="12"/>
  <c r="Z2326" i="12"/>
  <c r="Y2326" i="12"/>
  <c r="AA2324" i="12"/>
  <c r="Z2324" i="12"/>
  <c r="Y2324" i="12"/>
  <c r="AA2320" i="12"/>
  <c r="AA2319" i="12" s="1"/>
  <c r="AA2318" i="12" s="1"/>
  <c r="Z2320" i="12"/>
  <c r="Z2319" i="12" s="1"/>
  <c r="Z2318" i="12" s="1"/>
  <c r="Y2320" i="12"/>
  <c r="Y2319" i="12" s="1"/>
  <c r="Y2318" i="12" s="1"/>
  <c r="AA2316" i="12"/>
  <c r="AA2315" i="12" s="1"/>
  <c r="AA2314" i="12" s="1"/>
  <c r="Z2316" i="12"/>
  <c r="Z2315" i="12" s="1"/>
  <c r="Z2314" i="12" s="1"/>
  <c r="Y2316" i="12"/>
  <c r="Y2315" i="12" s="1"/>
  <c r="Y2314" i="12" s="1"/>
  <c r="AA2312" i="12"/>
  <c r="AA2311" i="12" s="1"/>
  <c r="Z2312" i="12"/>
  <c r="Z2311" i="12" s="1"/>
  <c r="Y2312" i="12"/>
  <c r="Y2311" i="12" s="1"/>
  <c r="AA2309" i="12"/>
  <c r="AA2308" i="12" s="1"/>
  <c r="Z2309" i="12"/>
  <c r="Z2308" i="12" s="1"/>
  <c r="Y2309" i="12"/>
  <c r="Y2308" i="12" s="1"/>
  <c r="AA2306" i="12"/>
  <c r="AA2305" i="12" s="1"/>
  <c r="Z2306" i="12"/>
  <c r="Z2305" i="12" s="1"/>
  <c r="Y2306" i="12"/>
  <c r="Y2305" i="12" s="1"/>
  <c r="AA2302" i="12"/>
  <c r="AA2301" i="12" s="1"/>
  <c r="Z2302" i="12"/>
  <c r="Z2301" i="12" s="1"/>
  <c r="Y2302" i="12"/>
  <c r="Y2301" i="12" s="1"/>
  <c r="AA2299" i="12"/>
  <c r="AA2298" i="12" s="1"/>
  <c r="Z2299" i="12"/>
  <c r="Z2298" i="12" s="1"/>
  <c r="Y2299" i="12"/>
  <c r="Y2298" i="12" s="1"/>
  <c r="AA2295" i="12"/>
  <c r="AA2294" i="12" s="1"/>
  <c r="AA2293" i="12" s="1"/>
  <c r="Z2295" i="12"/>
  <c r="Z2294" i="12" s="1"/>
  <c r="Z2293" i="12" s="1"/>
  <c r="Y2295" i="12"/>
  <c r="Y2294" i="12" s="1"/>
  <c r="Y2293" i="12" s="1"/>
  <c r="AA2291" i="12"/>
  <c r="AA2290" i="12" s="1"/>
  <c r="AA2289" i="12" s="1"/>
  <c r="Z2291" i="12"/>
  <c r="Z2290" i="12" s="1"/>
  <c r="Z2289" i="12" s="1"/>
  <c r="Y2291" i="12"/>
  <c r="Y2290" i="12" s="1"/>
  <c r="Y2289" i="12" s="1"/>
  <c r="AA2287" i="12"/>
  <c r="AA2286" i="12" s="1"/>
  <c r="AA2285" i="12" s="1"/>
  <c r="Z2287" i="12"/>
  <c r="Z2286" i="12" s="1"/>
  <c r="Z2285" i="12" s="1"/>
  <c r="Y2287" i="12"/>
  <c r="Y2286" i="12" s="1"/>
  <c r="Y2285" i="12" s="1"/>
  <c r="AA2283" i="12"/>
  <c r="AA2282" i="12" s="1"/>
  <c r="AA2281" i="12" s="1"/>
  <c r="Z2283" i="12"/>
  <c r="Z2282" i="12" s="1"/>
  <c r="Z2281" i="12" s="1"/>
  <c r="Y2283" i="12"/>
  <c r="Y2282" i="12" s="1"/>
  <c r="Y2281" i="12" s="1"/>
  <c r="AA2279" i="12"/>
  <c r="AA2278" i="12" s="1"/>
  <c r="AA2277" i="12" s="1"/>
  <c r="Z2279" i="12"/>
  <c r="Z2278" i="12" s="1"/>
  <c r="Z2277" i="12" s="1"/>
  <c r="Y2279" i="12"/>
  <c r="Y2278" i="12" s="1"/>
  <c r="Y2277" i="12" s="1"/>
  <c r="AA2275" i="12"/>
  <c r="AA2274" i="12" s="1"/>
  <c r="AA2273" i="12" s="1"/>
  <c r="Z2275" i="12"/>
  <c r="Z2274" i="12" s="1"/>
  <c r="Z2273" i="12" s="1"/>
  <c r="Y2275" i="12"/>
  <c r="Y2274" i="12" s="1"/>
  <c r="Y2273" i="12" s="1"/>
  <c r="AA2269" i="12"/>
  <c r="AA2268" i="12" s="1"/>
  <c r="Z2269" i="12"/>
  <c r="Z2268" i="12" s="1"/>
  <c r="Y2269" i="12"/>
  <c r="Y2268" i="12" s="1"/>
  <c r="AA2263" i="12"/>
  <c r="AA2262" i="12" s="1"/>
  <c r="Z2263" i="12"/>
  <c r="Z2262" i="12" s="1"/>
  <c r="Y2263" i="12"/>
  <c r="Y2262" i="12" s="1"/>
  <c r="AA2259" i="12"/>
  <c r="AA2258" i="12" s="1"/>
  <c r="Z2259" i="12"/>
  <c r="Z2258" i="12" s="1"/>
  <c r="Y2259" i="12"/>
  <c r="Y2258" i="12" s="1"/>
  <c r="AA2256" i="12"/>
  <c r="AA2255" i="12" s="1"/>
  <c r="Z2256" i="12"/>
  <c r="Z2255" i="12" s="1"/>
  <c r="Y2256" i="12"/>
  <c r="Y2255" i="12" s="1"/>
  <c r="AA2252" i="12"/>
  <c r="AA2251" i="12" s="1"/>
  <c r="AA2250" i="12" s="1"/>
  <c r="Z2252" i="12"/>
  <c r="Z2251" i="12" s="1"/>
  <c r="Z2250" i="12" s="1"/>
  <c r="Y2252" i="12"/>
  <c r="Y2251" i="12" s="1"/>
  <c r="Y2250" i="12" s="1"/>
  <c r="AA2248" i="12"/>
  <c r="AA2247" i="12" s="1"/>
  <c r="AA2246" i="12" s="1"/>
  <c r="Z2248" i="12"/>
  <c r="Z2247" i="12" s="1"/>
  <c r="Z2246" i="12" s="1"/>
  <c r="Y2248" i="12"/>
  <c r="Y2247" i="12" s="1"/>
  <c r="Y2246" i="12" s="1"/>
  <c r="AA2244" i="12"/>
  <c r="AA2243" i="12" s="1"/>
  <c r="Z2244" i="12"/>
  <c r="Z2243" i="12" s="1"/>
  <c r="Y2244" i="12"/>
  <c r="Y2243" i="12" s="1"/>
  <c r="AA2241" i="12"/>
  <c r="AA2240" i="12" s="1"/>
  <c r="Z2241" i="12"/>
  <c r="Z2240" i="12" s="1"/>
  <c r="Y2241" i="12"/>
  <c r="Y2240" i="12" s="1"/>
  <c r="AA2238" i="12"/>
  <c r="AA2237" i="12" s="1"/>
  <c r="Z2238" i="12"/>
  <c r="Z2237" i="12" s="1"/>
  <c r="Y2238" i="12"/>
  <c r="Y2237" i="12" s="1"/>
  <c r="AA2233" i="12"/>
  <c r="AA2232" i="12" s="1"/>
  <c r="AA2231" i="12" s="1"/>
  <c r="Z2233" i="12"/>
  <c r="Z2232" i="12" s="1"/>
  <c r="Z2231" i="12" s="1"/>
  <c r="Y2233" i="12"/>
  <c r="Y2232" i="12" s="1"/>
  <c r="Y2231" i="12" s="1"/>
  <c r="AA2229" i="12"/>
  <c r="AA2228" i="12" s="1"/>
  <c r="AA2227" i="12" s="1"/>
  <c r="Z2229" i="12"/>
  <c r="Z2228" i="12" s="1"/>
  <c r="Z2227" i="12" s="1"/>
  <c r="Y2229" i="12"/>
  <c r="Y2228" i="12" s="1"/>
  <c r="Y2227" i="12" s="1"/>
  <c r="AA2224" i="12"/>
  <c r="AA2223" i="12" s="1"/>
  <c r="AA2222" i="12" s="1"/>
  <c r="Z2224" i="12"/>
  <c r="Z2223" i="12" s="1"/>
  <c r="Z2222" i="12" s="1"/>
  <c r="Y2224" i="12"/>
  <c r="Y2223" i="12" s="1"/>
  <c r="Y2222" i="12" s="1"/>
  <c r="AA2220" i="12"/>
  <c r="AA2219" i="12" s="1"/>
  <c r="Z2220" i="12"/>
  <c r="Z2219" i="12" s="1"/>
  <c r="Y2220" i="12"/>
  <c r="Y2219" i="12" s="1"/>
  <c r="AA2217" i="12"/>
  <c r="AA2216" i="12" s="1"/>
  <c r="Z2217" i="12"/>
  <c r="Z2216" i="12" s="1"/>
  <c r="Y2217" i="12"/>
  <c r="Y2216" i="12" s="1"/>
  <c r="AA2213" i="12"/>
  <c r="AA2212" i="12" s="1"/>
  <c r="Z2213" i="12"/>
  <c r="Z2212" i="12" s="1"/>
  <c r="Y2213" i="12"/>
  <c r="Y2212" i="12" s="1"/>
  <c r="AA2210" i="12"/>
  <c r="AA2209" i="12" s="1"/>
  <c r="Z2210" i="12"/>
  <c r="Z2209" i="12" s="1"/>
  <c r="Y2210" i="12"/>
  <c r="Y2209" i="12" s="1"/>
  <c r="AA2207" i="12"/>
  <c r="AA2206" i="12" s="1"/>
  <c r="Z2207" i="12"/>
  <c r="Z2206" i="12" s="1"/>
  <c r="Y2207" i="12"/>
  <c r="Y2206" i="12" s="1"/>
  <c r="AA2202" i="12"/>
  <c r="AA2201" i="12" s="1"/>
  <c r="Z2202" i="12"/>
  <c r="Z2201" i="12" s="1"/>
  <c r="Y2202" i="12"/>
  <c r="Y2201" i="12" s="1"/>
  <c r="AA2199" i="12"/>
  <c r="AA2198" i="12" s="1"/>
  <c r="Z2199" i="12"/>
  <c r="Z2198" i="12" s="1"/>
  <c r="Y2199" i="12"/>
  <c r="Y2198" i="12" s="1"/>
  <c r="AA2196" i="12"/>
  <c r="AA2195" i="12" s="1"/>
  <c r="Z2196" i="12"/>
  <c r="Z2195" i="12" s="1"/>
  <c r="Y2196" i="12"/>
  <c r="Y2195" i="12" s="1"/>
  <c r="AA2191" i="12"/>
  <c r="AA2190" i="12" s="1"/>
  <c r="Z2191" i="12"/>
  <c r="Z2190" i="12" s="1"/>
  <c r="Y2191" i="12"/>
  <c r="Y2190" i="12" s="1"/>
  <c r="AA2188" i="12"/>
  <c r="AA2187" i="12" s="1"/>
  <c r="Z2188" i="12"/>
  <c r="Z2187" i="12" s="1"/>
  <c r="Y2188" i="12"/>
  <c r="Y2187" i="12" s="1"/>
  <c r="AA2181" i="12"/>
  <c r="AA2180" i="12" s="1"/>
  <c r="Z2181" i="12"/>
  <c r="Z2180" i="12" s="1"/>
  <c r="Y2181" i="12"/>
  <c r="Y2180" i="12" s="1"/>
  <c r="AA2175" i="12"/>
  <c r="AA2174" i="12" s="1"/>
  <c r="Z2175" i="12"/>
  <c r="Z2174" i="12" s="1"/>
  <c r="Y2175" i="12"/>
  <c r="Y2174" i="12" s="1"/>
  <c r="AA2169" i="12"/>
  <c r="AA2168" i="12" s="1"/>
  <c r="AA2167" i="12" s="1"/>
  <c r="Z2169" i="12"/>
  <c r="Z2168" i="12" s="1"/>
  <c r="Z2167" i="12" s="1"/>
  <c r="Y2169" i="12"/>
  <c r="Y2168" i="12" s="1"/>
  <c r="Y2167" i="12" s="1"/>
  <c r="AA2165" i="12"/>
  <c r="AA2164" i="12" s="1"/>
  <c r="AA2163" i="12" s="1"/>
  <c r="Z2165" i="12"/>
  <c r="Z2164" i="12" s="1"/>
  <c r="Z2163" i="12" s="1"/>
  <c r="Y2165" i="12"/>
  <c r="Y2164" i="12" s="1"/>
  <c r="Y2163" i="12" s="1"/>
  <c r="AA2159" i="12"/>
  <c r="AA2158" i="12" s="1"/>
  <c r="AA2157" i="12" s="1"/>
  <c r="Z2159" i="12"/>
  <c r="Z2158" i="12" s="1"/>
  <c r="Z2157" i="12" s="1"/>
  <c r="Y2159" i="12"/>
  <c r="Y2158" i="12" s="1"/>
  <c r="Y2157" i="12" s="1"/>
  <c r="AA2155" i="12"/>
  <c r="AA2154" i="12" s="1"/>
  <c r="AA2153" i="12" s="1"/>
  <c r="Z2155" i="12"/>
  <c r="Z2154" i="12" s="1"/>
  <c r="Z2153" i="12" s="1"/>
  <c r="Y2155" i="12"/>
  <c r="Y2154" i="12" s="1"/>
  <c r="Y2153" i="12" s="1"/>
  <c r="AA2151" i="12"/>
  <c r="AA2150" i="12" s="1"/>
  <c r="Z2151" i="12"/>
  <c r="Z2150" i="12" s="1"/>
  <c r="Y2151" i="12"/>
  <c r="Y2150" i="12" s="1"/>
  <c r="AA2148" i="12"/>
  <c r="AA2147" i="12" s="1"/>
  <c r="Z2148" i="12"/>
  <c r="Z2147" i="12" s="1"/>
  <c r="Y2148" i="12"/>
  <c r="Y2147" i="12" s="1"/>
  <c r="AA2141" i="12"/>
  <c r="AA2140" i="12" s="1"/>
  <c r="AA2139" i="12" s="1"/>
  <c r="Z2141" i="12"/>
  <c r="Z2140" i="12" s="1"/>
  <c r="Z2139" i="12" s="1"/>
  <c r="Y2141" i="12"/>
  <c r="Y2140" i="12" s="1"/>
  <c r="Y2139" i="12" s="1"/>
  <c r="AA2137" i="12"/>
  <c r="AA2136" i="12" s="1"/>
  <c r="AA2135" i="12" s="1"/>
  <c r="Z2137" i="12"/>
  <c r="Z2136" i="12" s="1"/>
  <c r="Z2135" i="12" s="1"/>
  <c r="Y2137" i="12"/>
  <c r="Y2136" i="12" s="1"/>
  <c r="Y2135" i="12" s="1"/>
  <c r="AA2131" i="12"/>
  <c r="AA2130" i="12" s="1"/>
  <c r="AA2129" i="12" s="1"/>
  <c r="AA2128" i="12" s="1"/>
  <c r="Z2131" i="12"/>
  <c r="Z2130" i="12" s="1"/>
  <c r="Z2129" i="12" s="1"/>
  <c r="Z2128" i="12" s="1"/>
  <c r="Y2131" i="12"/>
  <c r="Y2130" i="12" s="1"/>
  <c r="Y2129" i="12" s="1"/>
  <c r="Y2128" i="12" s="1"/>
  <c r="AA2126" i="12"/>
  <c r="AA2125" i="12" s="1"/>
  <c r="Z2126" i="12"/>
  <c r="Z2125" i="12" s="1"/>
  <c r="Y2126" i="12"/>
  <c r="Y2125" i="12" s="1"/>
  <c r="AA2123" i="12"/>
  <c r="AA2122" i="12" s="1"/>
  <c r="Z2123" i="12"/>
  <c r="Z2122" i="12" s="1"/>
  <c r="Y2123" i="12"/>
  <c r="Y2122" i="12" s="1"/>
  <c r="AA2119" i="12"/>
  <c r="AA2118" i="12" s="1"/>
  <c r="AA2117" i="12" s="1"/>
  <c r="Z2119" i="12"/>
  <c r="Z2118" i="12" s="1"/>
  <c r="Z2117" i="12" s="1"/>
  <c r="Y2119" i="12"/>
  <c r="Y2118" i="12" s="1"/>
  <c r="Y2117" i="12" s="1"/>
  <c r="AA2114" i="12"/>
  <c r="AA2113" i="12" s="1"/>
  <c r="Z2114" i="12"/>
  <c r="Z2113" i="12" s="1"/>
  <c r="Y2114" i="12"/>
  <c r="Y2113" i="12" s="1"/>
  <c r="AA2111" i="12"/>
  <c r="AA2110" i="12" s="1"/>
  <c r="Z2111" i="12"/>
  <c r="Z2110" i="12" s="1"/>
  <c r="Y2111" i="12"/>
  <c r="Y2110" i="12" s="1"/>
  <c r="AA2107" i="12"/>
  <c r="AA2106" i="12" s="1"/>
  <c r="AA2105" i="12" s="1"/>
  <c r="Z2107" i="12"/>
  <c r="Z2106" i="12" s="1"/>
  <c r="Z2105" i="12" s="1"/>
  <c r="Y2107" i="12"/>
  <c r="Y2106" i="12" s="1"/>
  <c r="Y2105" i="12" s="1"/>
  <c r="AA2102" i="12"/>
  <c r="AA2101" i="12" s="1"/>
  <c r="AA2100" i="12" s="1"/>
  <c r="AA2099" i="12" s="1"/>
  <c r="Z2102" i="12"/>
  <c r="Z2101" i="12" s="1"/>
  <c r="Z2100" i="12" s="1"/>
  <c r="Z2099" i="12" s="1"/>
  <c r="Y2102" i="12"/>
  <c r="Y2101" i="12" s="1"/>
  <c r="Y2100" i="12" s="1"/>
  <c r="Y2099" i="12" s="1"/>
  <c r="AA2097" i="12"/>
  <c r="AA2096" i="12" s="1"/>
  <c r="AA2095" i="12" s="1"/>
  <c r="Z2097" i="12"/>
  <c r="Z2096" i="12" s="1"/>
  <c r="Z2095" i="12" s="1"/>
  <c r="Y2097" i="12"/>
  <c r="Y2096" i="12" s="1"/>
  <c r="Y2095" i="12" s="1"/>
  <c r="AA2093" i="12"/>
  <c r="AA2092" i="12" s="1"/>
  <c r="Z2093" i="12"/>
  <c r="Z2092" i="12" s="1"/>
  <c r="Y2093" i="12"/>
  <c r="Y2092" i="12" s="1"/>
  <c r="AA2087" i="12"/>
  <c r="AA2086" i="12" s="1"/>
  <c r="Z2087" i="12"/>
  <c r="Z2086" i="12" s="1"/>
  <c r="Y2087" i="12"/>
  <c r="Y2086" i="12" s="1"/>
  <c r="AA2084" i="12"/>
  <c r="AA2083" i="12" s="1"/>
  <c r="Z2084" i="12"/>
  <c r="Z2083" i="12" s="1"/>
  <c r="Y2084" i="12"/>
  <c r="Y2083" i="12" s="1"/>
  <c r="AA2077" i="12"/>
  <c r="AA2076" i="12" s="1"/>
  <c r="AA2075" i="12" s="1"/>
  <c r="Z2077" i="12"/>
  <c r="Z2076" i="12" s="1"/>
  <c r="Z2075" i="12" s="1"/>
  <c r="Y2077" i="12"/>
  <c r="Y2076" i="12" s="1"/>
  <c r="Y2075" i="12" s="1"/>
  <c r="AA2073" i="12"/>
  <c r="AA2072" i="12" s="1"/>
  <c r="AA2071" i="12" s="1"/>
  <c r="Z2073" i="12"/>
  <c r="Z2072" i="12" s="1"/>
  <c r="Z2071" i="12" s="1"/>
  <c r="Y2073" i="12"/>
  <c r="Y2072" i="12" s="1"/>
  <c r="Y2071" i="12" s="1"/>
  <c r="AA2068" i="12"/>
  <c r="AA2067" i="12" s="1"/>
  <c r="AA2066" i="12" s="1"/>
  <c r="AA2065" i="12" s="1"/>
  <c r="Z2068" i="12"/>
  <c r="Z2067" i="12" s="1"/>
  <c r="Z2066" i="12" s="1"/>
  <c r="Z2065" i="12" s="1"/>
  <c r="Y2068" i="12"/>
  <c r="Y2067" i="12" s="1"/>
  <c r="Y2066" i="12" s="1"/>
  <c r="Y2065" i="12" s="1"/>
  <c r="AA2063" i="12"/>
  <c r="AA2062" i="12" s="1"/>
  <c r="AA2061" i="12" s="1"/>
  <c r="AA2060" i="12" s="1"/>
  <c r="Z2063" i="12"/>
  <c r="Z2062" i="12" s="1"/>
  <c r="Z2061" i="12" s="1"/>
  <c r="Z2060" i="12" s="1"/>
  <c r="Y2063" i="12"/>
  <c r="Y2062" i="12" s="1"/>
  <c r="Y2061" i="12" s="1"/>
  <c r="Y2060" i="12" s="1"/>
  <c r="AA2057" i="12"/>
  <c r="AA2056" i="12" s="1"/>
  <c r="Z2057" i="12"/>
  <c r="Z2056" i="12" s="1"/>
  <c r="Y2057" i="12"/>
  <c r="Y2056" i="12" s="1"/>
  <c r="AA2054" i="12"/>
  <c r="AA2053" i="12" s="1"/>
  <c r="Z2054" i="12"/>
  <c r="Z2053" i="12" s="1"/>
  <c r="Y2054" i="12"/>
  <c r="Y2053" i="12" s="1"/>
  <c r="AA2050" i="12"/>
  <c r="AA2049" i="12" s="1"/>
  <c r="AA2048" i="12" s="1"/>
  <c r="Z2050" i="12"/>
  <c r="Z2049" i="12" s="1"/>
  <c r="Z2048" i="12" s="1"/>
  <c r="Y2050" i="12"/>
  <c r="Y2049" i="12" s="1"/>
  <c r="Y2048" i="12" s="1"/>
  <c r="AA2045" i="12"/>
  <c r="AA2044" i="12" s="1"/>
  <c r="AA2043" i="12" s="1"/>
  <c r="AA2042" i="12" s="1"/>
  <c r="Z2045" i="12"/>
  <c r="Z2044" i="12" s="1"/>
  <c r="Z2043" i="12" s="1"/>
  <c r="Z2042" i="12" s="1"/>
  <c r="Y2045" i="12"/>
  <c r="Y2044" i="12" s="1"/>
  <c r="Y2043" i="12" s="1"/>
  <c r="Y2042" i="12" s="1"/>
  <c r="AA2039" i="12"/>
  <c r="AA2038" i="12" s="1"/>
  <c r="AA2037" i="12" s="1"/>
  <c r="Z2039" i="12"/>
  <c r="Z2038" i="12" s="1"/>
  <c r="Z2037" i="12" s="1"/>
  <c r="Y2039" i="12"/>
  <c r="Y2038" i="12" s="1"/>
  <c r="Y2037" i="12" s="1"/>
  <c r="AA2035" i="12"/>
  <c r="AA2034" i="12" s="1"/>
  <c r="AA2033" i="12" s="1"/>
  <c r="Z2035" i="12"/>
  <c r="Z2034" i="12" s="1"/>
  <c r="Z2033" i="12" s="1"/>
  <c r="Y2035" i="12"/>
  <c r="Y2034" i="12" s="1"/>
  <c r="Y2033" i="12" s="1"/>
  <c r="AA2031" i="12"/>
  <c r="AA2030" i="12" s="1"/>
  <c r="Z2031" i="12"/>
  <c r="Z2030" i="12" s="1"/>
  <c r="Y2031" i="12"/>
  <c r="Y2030" i="12" s="1"/>
  <c r="AA2028" i="12"/>
  <c r="AA2027" i="12" s="1"/>
  <c r="Z2028" i="12"/>
  <c r="Z2027" i="12" s="1"/>
  <c r="Y2028" i="12"/>
  <c r="Y2027" i="12" s="1"/>
  <c r="AA2025" i="12"/>
  <c r="AA2024" i="12" s="1"/>
  <c r="Z2025" i="12"/>
  <c r="Z2024" i="12" s="1"/>
  <c r="Y2025" i="12"/>
  <c r="Y2024" i="12" s="1"/>
  <c r="AA2019" i="12"/>
  <c r="AA2018" i="12" s="1"/>
  <c r="AA2017" i="12" s="1"/>
  <c r="AA2016" i="12" s="1"/>
  <c r="Z2019" i="12"/>
  <c r="Z2018" i="12" s="1"/>
  <c r="Z2017" i="12" s="1"/>
  <c r="Z2016" i="12" s="1"/>
  <c r="Y2019" i="12"/>
  <c r="Y2018" i="12" s="1"/>
  <c r="Y2017" i="12" s="1"/>
  <c r="Y2016" i="12" s="1"/>
  <c r="AA2014" i="12"/>
  <c r="AA2013" i="12" s="1"/>
  <c r="AA2012" i="12" s="1"/>
  <c r="AA2011" i="12" s="1"/>
  <c r="Z2014" i="12"/>
  <c r="Z2013" i="12" s="1"/>
  <c r="Z2012" i="12" s="1"/>
  <c r="Z2011" i="12" s="1"/>
  <c r="Y2014" i="12"/>
  <c r="Y2013" i="12" s="1"/>
  <c r="Y2012" i="12" s="1"/>
  <c r="Y2011" i="12" s="1"/>
  <c r="AA2009" i="12"/>
  <c r="AA2008" i="12" s="1"/>
  <c r="AA2007" i="12" s="1"/>
  <c r="AA2006" i="12" s="1"/>
  <c r="Z2009" i="12"/>
  <c r="Z2008" i="12" s="1"/>
  <c r="Z2007" i="12" s="1"/>
  <c r="Z2006" i="12" s="1"/>
  <c r="Y2009" i="12"/>
  <c r="Y2008" i="12" s="1"/>
  <c r="Y2007" i="12" s="1"/>
  <c r="Y2006" i="12" s="1"/>
  <c r="AA2004" i="12"/>
  <c r="AA2003" i="12" s="1"/>
  <c r="AA2002" i="12" s="1"/>
  <c r="Z2004" i="12"/>
  <c r="Z2003" i="12" s="1"/>
  <c r="Z2002" i="12" s="1"/>
  <c r="Y2004" i="12"/>
  <c r="Y2003" i="12" s="1"/>
  <c r="Y2002" i="12" s="1"/>
  <c r="AA2000" i="12"/>
  <c r="AA1999" i="12" s="1"/>
  <c r="AA1998" i="12" s="1"/>
  <c r="Z2000" i="12"/>
  <c r="Z1999" i="12" s="1"/>
  <c r="Z1998" i="12" s="1"/>
  <c r="Y2000" i="12"/>
  <c r="Y1999" i="12" s="1"/>
  <c r="Y1998" i="12" s="1"/>
  <c r="AA1994" i="12"/>
  <c r="AA1993" i="12" s="1"/>
  <c r="AA1992" i="12" s="1"/>
  <c r="AA1991" i="12" s="1"/>
  <c r="Z1994" i="12"/>
  <c r="Z1993" i="12" s="1"/>
  <c r="Z1992" i="12" s="1"/>
  <c r="Z1991" i="12" s="1"/>
  <c r="Y1994" i="12"/>
  <c r="Y1993" i="12" s="1"/>
  <c r="Y1992" i="12" s="1"/>
  <c r="Y1991" i="12" s="1"/>
  <c r="AA1989" i="12"/>
  <c r="AA1988" i="12" s="1"/>
  <c r="AA1987" i="12" s="1"/>
  <c r="AA1986" i="12" s="1"/>
  <c r="Z1989" i="12"/>
  <c r="Z1988" i="12" s="1"/>
  <c r="Z1987" i="12" s="1"/>
  <c r="Z1986" i="12" s="1"/>
  <c r="Y1989" i="12"/>
  <c r="Y1988" i="12" s="1"/>
  <c r="Y1987" i="12" s="1"/>
  <c r="Y1986" i="12" s="1"/>
  <c r="AA1983" i="12"/>
  <c r="AA1982" i="12" s="1"/>
  <c r="AA1981" i="12" s="1"/>
  <c r="Z1983" i="12"/>
  <c r="Z1982" i="12" s="1"/>
  <c r="Z1981" i="12" s="1"/>
  <c r="Y1983" i="12"/>
  <c r="Y1982" i="12" s="1"/>
  <c r="Y1981" i="12" s="1"/>
  <c r="AA1979" i="12"/>
  <c r="AA1978" i="12" s="1"/>
  <c r="AA1977" i="12" s="1"/>
  <c r="Z1979" i="12"/>
  <c r="Z1978" i="12" s="1"/>
  <c r="Z1977" i="12" s="1"/>
  <c r="Y1979" i="12"/>
  <c r="Y1978" i="12" s="1"/>
  <c r="Y1977" i="12" s="1"/>
  <c r="AA1974" i="12"/>
  <c r="AA1973" i="12" s="1"/>
  <c r="AA1972" i="12" s="1"/>
  <c r="Z1974" i="12"/>
  <c r="Z1973" i="12" s="1"/>
  <c r="Z1972" i="12" s="1"/>
  <c r="Y1974" i="12"/>
  <c r="Y1973" i="12" s="1"/>
  <c r="Y1972" i="12" s="1"/>
  <c r="AA1970" i="12"/>
  <c r="AA1969" i="12" s="1"/>
  <c r="AA1968" i="12" s="1"/>
  <c r="Z1970" i="12"/>
  <c r="Z1969" i="12" s="1"/>
  <c r="Z1968" i="12" s="1"/>
  <c r="Y1970" i="12"/>
  <c r="Y1969" i="12" s="1"/>
  <c r="Y1968" i="12" s="1"/>
  <c r="AA1965" i="12"/>
  <c r="AA1964" i="12" s="1"/>
  <c r="AA1963" i="12" s="1"/>
  <c r="AA1962" i="12" s="1"/>
  <c r="Z1965" i="12"/>
  <c r="Z1964" i="12" s="1"/>
  <c r="Z1963" i="12" s="1"/>
  <c r="Z1962" i="12" s="1"/>
  <c r="Y1965" i="12"/>
  <c r="Y1964" i="12" s="1"/>
  <c r="Y1963" i="12" s="1"/>
  <c r="Y1962" i="12" s="1"/>
  <c r="AA1960" i="12"/>
  <c r="AA1959" i="12" s="1"/>
  <c r="AA1958" i="12" s="1"/>
  <c r="Z1960" i="12"/>
  <c r="Z1959" i="12" s="1"/>
  <c r="Z1958" i="12" s="1"/>
  <c r="Y1960" i="12"/>
  <c r="Y1959" i="12" s="1"/>
  <c r="Y1958" i="12" s="1"/>
  <c r="AA1956" i="12"/>
  <c r="AA1955" i="12" s="1"/>
  <c r="AA1954" i="12" s="1"/>
  <c r="Z1956" i="12"/>
  <c r="Z1955" i="12" s="1"/>
  <c r="Z1954" i="12" s="1"/>
  <c r="Y1956" i="12"/>
  <c r="Y1955" i="12" s="1"/>
  <c r="Y1954" i="12" s="1"/>
  <c r="AA1952" i="12"/>
  <c r="AA1951" i="12" s="1"/>
  <c r="AA1950" i="12" s="1"/>
  <c r="Z1952" i="12"/>
  <c r="Z1951" i="12" s="1"/>
  <c r="Z1950" i="12" s="1"/>
  <c r="Y1952" i="12"/>
  <c r="Y1951" i="12" s="1"/>
  <c r="Y1950" i="12" s="1"/>
  <c r="AA1948" i="12"/>
  <c r="AA1947" i="12" s="1"/>
  <c r="AA1946" i="12" s="1"/>
  <c r="Z1948" i="12"/>
  <c r="Z1947" i="12" s="1"/>
  <c r="Z1946" i="12" s="1"/>
  <c r="Y1948" i="12"/>
  <c r="Y1947" i="12" s="1"/>
  <c r="Y1946" i="12" s="1"/>
  <c r="AA1944" i="12"/>
  <c r="AA1943" i="12" s="1"/>
  <c r="AA1942" i="12" s="1"/>
  <c r="Z1944" i="12"/>
  <c r="Z1943" i="12" s="1"/>
  <c r="Z1942" i="12" s="1"/>
  <c r="Y1944" i="12"/>
  <c r="Y1943" i="12" s="1"/>
  <c r="Y1942" i="12" s="1"/>
  <c r="AA1940" i="12"/>
  <c r="AA1939" i="12" s="1"/>
  <c r="AA1938" i="12" s="1"/>
  <c r="Z1940" i="12"/>
  <c r="Z1939" i="12" s="1"/>
  <c r="Z1938" i="12" s="1"/>
  <c r="Y1940" i="12"/>
  <c r="Y1939" i="12" s="1"/>
  <c r="Y1938" i="12" s="1"/>
  <c r="AA1936" i="12"/>
  <c r="AA1935" i="12" s="1"/>
  <c r="AA1934" i="12" s="1"/>
  <c r="Z1936" i="12"/>
  <c r="Z1935" i="12" s="1"/>
  <c r="Z1934" i="12" s="1"/>
  <c r="Y1936" i="12"/>
  <c r="Y1935" i="12" s="1"/>
  <c r="Y1934" i="12" s="1"/>
  <c r="AA1932" i="12"/>
  <c r="AA1931" i="12" s="1"/>
  <c r="AA1930" i="12" s="1"/>
  <c r="Z1932" i="12"/>
  <c r="Z1931" i="12" s="1"/>
  <c r="Z1930" i="12" s="1"/>
  <c r="Y1932" i="12"/>
  <c r="Y1931" i="12" s="1"/>
  <c r="Y1930" i="12" s="1"/>
  <c r="AA1928" i="12"/>
  <c r="AA1927" i="12" s="1"/>
  <c r="AA1926" i="12" s="1"/>
  <c r="Z1928" i="12"/>
  <c r="Z1927" i="12" s="1"/>
  <c r="Z1926" i="12" s="1"/>
  <c r="Y1928" i="12"/>
  <c r="Y1927" i="12" s="1"/>
  <c r="Y1926" i="12" s="1"/>
  <c r="AA1924" i="12"/>
  <c r="AA1923" i="12" s="1"/>
  <c r="AA1922" i="12" s="1"/>
  <c r="Z1924" i="12"/>
  <c r="Z1923" i="12" s="1"/>
  <c r="Z1922" i="12" s="1"/>
  <c r="Y1924" i="12"/>
  <c r="Y1923" i="12" s="1"/>
  <c r="Y1922" i="12" s="1"/>
  <c r="AA1920" i="12"/>
  <c r="AA1919" i="12" s="1"/>
  <c r="AA1918" i="12" s="1"/>
  <c r="Z1920" i="12"/>
  <c r="Z1919" i="12" s="1"/>
  <c r="Z1918" i="12" s="1"/>
  <c r="Y1920" i="12"/>
  <c r="Y1919" i="12" s="1"/>
  <c r="Y1918" i="12" s="1"/>
  <c r="AA1916" i="12"/>
  <c r="AA1915" i="12" s="1"/>
  <c r="AA1914" i="12" s="1"/>
  <c r="Z1916" i="12"/>
  <c r="Z1915" i="12" s="1"/>
  <c r="Z1914" i="12" s="1"/>
  <c r="Y1916" i="12"/>
  <c r="Y1915" i="12" s="1"/>
  <c r="Y1914" i="12" s="1"/>
  <c r="AA1909" i="12"/>
  <c r="AA1908" i="12" s="1"/>
  <c r="AA1907" i="12" s="1"/>
  <c r="Z1909" i="12"/>
  <c r="Z1908" i="12" s="1"/>
  <c r="Z1907" i="12" s="1"/>
  <c r="Y1909" i="12"/>
  <c r="Y1908" i="12" s="1"/>
  <c r="Y1907" i="12" s="1"/>
  <c r="AA1905" i="12"/>
  <c r="AA1904" i="12" s="1"/>
  <c r="AA1903" i="12" s="1"/>
  <c r="Z1905" i="12"/>
  <c r="Z1904" i="12" s="1"/>
  <c r="Z1903" i="12" s="1"/>
  <c r="Y1905" i="12"/>
  <c r="Y1904" i="12" s="1"/>
  <c r="Y1903" i="12" s="1"/>
  <c r="AA1901" i="12"/>
  <c r="AA1900" i="12" s="1"/>
  <c r="Z1901" i="12"/>
  <c r="Z1900" i="12" s="1"/>
  <c r="Y1901" i="12"/>
  <c r="Y1900" i="12" s="1"/>
  <c r="AA1898" i="12"/>
  <c r="AA1897" i="12" s="1"/>
  <c r="Z1898" i="12"/>
  <c r="Z1897" i="12" s="1"/>
  <c r="Y1898" i="12"/>
  <c r="Y1897" i="12" s="1"/>
  <c r="AA1895" i="12"/>
  <c r="AA1894" i="12" s="1"/>
  <c r="Z1895" i="12"/>
  <c r="Z1894" i="12" s="1"/>
  <c r="Y1895" i="12"/>
  <c r="Y1894" i="12" s="1"/>
  <c r="AA1884" i="12"/>
  <c r="Z1884" i="12"/>
  <c r="Y1884" i="12"/>
  <c r="AA1882" i="12"/>
  <c r="Z1882" i="12"/>
  <c r="Y1882" i="12"/>
  <c r="AA1879" i="12"/>
  <c r="AA1878" i="12" s="1"/>
  <c r="Z1879" i="12"/>
  <c r="Z1878" i="12" s="1"/>
  <c r="Y1879" i="12"/>
  <c r="Y1878" i="12" s="1"/>
  <c r="AA1875" i="12"/>
  <c r="AA1874" i="12" s="1"/>
  <c r="AA1873" i="12" s="1"/>
  <c r="Z1875" i="12"/>
  <c r="Z1874" i="12" s="1"/>
  <c r="Z1873" i="12" s="1"/>
  <c r="Y1875" i="12"/>
  <c r="Y1874" i="12" s="1"/>
  <c r="Y1873" i="12" s="1"/>
  <c r="AA1868" i="12"/>
  <c r="AA1867" i="12" s="1"/>
  <c r="AA1866" i="12" s="1"/>
  <c r="Z1868" i="12"/>
  <c r="Z1867" i="12" s="1"/>
  <c r="Z1866" i="12" s="1"/>
  <c r="Y1868" i="12"/>
  <c r="Y1867" i="12" s="1"/>
  <c r="Y1866" i="12" s="1"/>
  <c r="AA1864" i="12"/>
  <c r="AA1863" i="12" s="1"/>
  <c r="AA1862" i="12" s="1"/>
  <c r="Z1864" i="12"/>
  <c r="Z1863" i="12" s="1"/>
  <c r="Z1862" i="12" s="1"/>
  <c r="Y1864" i="12"/>
  <c r="Y1863" i="12" s="1"/>
  <c r="Y1862" i="12" s="1"/>
  <c r="AA1860" i="12"/>
  <c r="AA1859" i="12" s="1"/>
  <c r="AA1858" i="12" s="1"/>
  <c r="Z1860" i="12"/>
  <c r="Z1859" i="12" s="1"/>
  <c r="Z1858" i="12" s="1"/>
  <c r="Y1860" i="12"/>
  <c r="Y1859" i="12" s="1"/>
  <c r="Y1858" i="12" s="1"/>
  <c r="AA1856" i="12"/>
  <c r="AA1855" i="12" s="1"/>
  <c r="Z1856" i="12"/>
  <c r="Z1855" i="12" s="1"/>
  <c r="Y1856" i="12"/>
  <c r="Y1855" i="12" s="1"/>
  <c r="AA1853" i="12"/>
  <c r="AA1852" i="12" s="1"/>
  <c r="Z1853" i="12"/>
  <c r="Z1852" i="12" s="1"/>
  <c r="Y1853" i="12"/>
  <c r="Y1852" i="12" s="1"/>
  <c r="AA1848" i="12"/>
  <c r="AA1847" i="12" s="1"/>
  <c r="AA1846" i="12" s="1"/>
  <c r="Z1848" i="12"/>
  <c r="Z1847" i="12" s="1"/>
  <c r="Z1846" i="12" s="1"/>
  <c r="Y1848" i="12"/>
  <c r="Y1847" i="12" s="1"/>
  <c r="Y1846" i="12" s="1"/>
  <c r="AA1844" i="12"/>
  <c r="AA1843" i="12" s="1"/>
  <c r="AA1842" i="12" s="1"/>
  <c r="Z1844" i="12"/>
  <c r="Z1843" i="12" s="1"/>
  <c r="Z1842" i="12" s="1"/>
  <c r="Y1844" i="12"/>
  <c r="Y1843" i="12" s="1"/>
  <c r="Y1842" i="12" s="1"/>
  <c r="AA1840" i="12"/>
  <c r="AA1839" i="12" s="1"/>
  <c r="AA1838" i="12" s="1"/>
  <c r="Z1840" i="12"/>
  <c r="Z1839" i="12" s="1"/>
  <c r="Z1838" i="12" s="1"/>
  <c r="Y1840" i="12"/>
  <c r="Y1839" i="12" s="1"/>
  <c r="Y1838" i="12" s="1"/>
  <c r="AA1835" i="12"/>
  <c r="AA1834" i="12" s="1"/>
  <c r="Z1835" i="12"/>
  <c r="Z1834" i="12" s="1"/>
  <c r="Y1835" i="12"/>
  <c r="Y1834" i="12" s="1"/>
  <c r="AA1832" i="12"/>
  <c r="AA1831" i="12" s="1"/>
  <c r="Z1832" i="12"/>
  <c r="Z1831" i="12" s="1"/>
  <c r="Y1832" i="12"/>
  <c r="Y1831" i="12" s="1"/>
  <c r="AA1827" i="12"/>
  <c r="AA1826" i="12" s="1"/>
  <c r="Z1827" i="12"/>
  <c r="Z1826" i="12" s="1"/>
  <c r="Y1827" i="12"/>
  <c r="Y1826" i="12" s="1"/>
  <c r="AA1824" i="12"/>
  <c r="AA1823" i="12" s="1"/>
  <c r="Z1824" i="12"/>
  <c r="Z1823" i="12" s="1"/>
  <c r="Y1824" i="12"/>
  <c r="Y1823" i="12" s="1"/>
  <c r="AA1820" i="12"/>
  <c r="AA1819" i="12" s="1"/>
  <c r="Z1820" i="12"/>
  <c r="Z1819" i="12" s="1"/>
  <c r="Y1820" i="12"/>
  <c r="Y1819" i="12" s="1"/>
  <c r="AA1817" i="12"/>
  <c r="AA1816" i="12" s="1"/>
  <c r="Z1817" i="12"/>
  <c r="Z1816" i="12" s="1"/>
  <c r="Y1817" i="12"/>
  <c r="Y1816" i="12" s="1"/>
  <c r="AA1814" i="12"/>
  <c r="AA1813" i="12" s="1"/>
  <c r="Z1814" i="12"/>
  <c r="Z1813" i="12" s="1"/>
  <c r="Y1814" i="12"/>
  <c r="Y1813" i="12" s="1"/>
  <c r="AA1808" i="12"/>
  <c r="AA1807" i="12" s="1"/>
  <c r="Z1808" i="12"/>
  <c r="Z1807" i="12" s="1"/>
  <c r="Y1808" i="12"/>
  <c r="Y1807" i="12" s="1"/>
  <c r="AA1805" i="12"/>
  <c r="AA1804" i="12" s="1"/>
  <c r="Z1805" i="12"/>
  <c r="Z1804" i="12" s="1"/>
  <c r="Y1805" i="12"/>
  <c r="Y1804" i="12" s="1"/>
  <c r="AA1801" i="12"/>
  <c r="AA1800" i="12" s="1"/>
  <c r="AA1799" i="12" s="1"/>
  <c r="Z1801" i="12"/>
  <c r="Z1800" i="12" s="1"/>
  <c r="Z1799" i="12" s="1"/>
  <c r="Y1801" i="12"/>
  <c r="Y1800" i="12" s="1"/>
  <c r="Y1799" i="12" s="1"/>
  <c r="AA1797" i="12"/>
  <c r="AA1796" i="12" s="1"/>
  <c r="AA1795" i="12" s="1"/>
  <c r="Z1797" i="12"/>
  <c r="Z1796" i="12" s="1"/>
  <c r="Z1795" i="12" s="1"/>
  <c r="Y1797" i="12"/>
  <c r="Y1796" i="12" s="1"/>
  <c r="Y1795" i="12" s="1"/>
  <c r="AA1793" i="12"/>
  <c r="AA1792" i="12" s="1"/>
  <c r="AA1791" i="12" s="1"/>
  <c r="Z1793" i="12"/>
  <c r="Z1792" i="12" s="1"/>
  <c r="Z1791" i="12" s="1"/>
  <c r="Y1793" i="12"/>
  <c r="Y1792" i="12" s="1"/>
  <c r="Y1791" i="12" s="1"/>
  <c r="AA1789" i="12"/>
  <c r="AA1788" i="12" s="1"/>
  <c r="AA1787" i="12" s="1"/>
  <c r="Z1789" i="12"/>
  <c r="Z1788" i="12" s="1"/>
  <c r="Z1787" i="12" s="1"/>
  <c r="Y1789" i="12"/>
  <c r="Y1788" i="12" s="1"/>
  <c r="Y1787" i="12" s="1"/>
  <c r="AA1784" i="12"/>
  <c r="AA1783" i="12" s="1"/>
  <c r="AA1782" i="12" s="1"/>
  <c r="Z1784" i="12"/>
  <c r="Z1783" i="12" s="1"/>
  <c r="Z1782" i="12" s="1"/>
  <c r="Y1784" i="12"/>
  <c r="Y1783" i="12" s="1"/>
  <c r="Y1782" i="12" s="1"/>
  <c r="AA1776" i="12"/>
  <c r="AA1775" i="12" s="1"/>
  <c r="AA1774" i="12" s="1"/>
  <c r="Z1776" i="12"/>
  <c r="Z1775" i="12" s="1"/>
  <c r="Z1774" i="12" s="1"/>
  <c r="Y1776" i="12"/>
  <c r="Y1775" i="12" s="1"/>
  <c r="Y1774" i="12" s="1"/>
  <c r="AA1772" i="12"/>
  <c r="AA1771" i="12" s="1"/>
  <c r="AA1770" i="12" s="1"/>
  <c r="Z1772" i="12"/>
  <c r="Z1771" i="12" s="1"/>
  <c r="Z1770" i="12" s="1"/>
  <c r="Y1772" i="12"/>
  <c r="Y1771" i="12" s="1"/>
  <c r="Y1770" i="12" s="1"/>
  <c r="AA1765" i="12"/>
  <c r="AA1764" i="12" s="1"/>
  <c r="AA1763" i="12" s="1"/>
  <c r="AA1762" i="12" s="1"/>
  <c r="Z1765" i="12"/>
  <c r="Z1764" i="12" s="1"/>
  <c r="Z1763" i="12" s="1"/>
  <c r="Z1762" i="12" s="1"/>
  <c r="Y1765" i="12"/>
  <c r="Y1764" i="12" s="1"/>
  <c r="Y1763" i="12" s="1"/>
  <c r="Y1762" i="12" s="1"/>
  <c r="AA1760" i="12"/>
  <c r="AA1759" i="12" s="1"/>
  <c r="AA1758" i="12" s="1"/>
  <c r="Z1760" i="12"/>
  <c r="Z1759" i="12" s="1"/>
  <c r="Z1758" i="12" s="1"/>
  <c r="Y1760" i="12"/>
  <c r="Y1759" i="12" s="1"/>
  <c r="Y1758" i="12" s="1"/>
  <c r="AA1756" i="12"/>
  <c r="AA1755" i="12" s="1"/>
  <c r="Z1756" i="12"/>
  <c r="Z1755" i="12" s="1"/>
  <c r="Y1756" i="12"/>
  <c r="Y1755" i="12" s="1"/>
  <c r="AA1753" i="12"/>
  <c r="AA1752" i="12" s="1"/>
  <c r="Z1753" i="12"/>
  <c r="Z1752" i="12" s="1"/>
  <c r="Y1753" i="12"/>
  <c r="Y1752" i="12" s="1"/>
  <c r="AA1750" i="12"/>
  <c r="AA1749" i="12" s="1"/>
  <c r="Z1750" i="12"/>
  <c r="Z1749" i="12" s="1"/>
  <c r="Y1750" i="12"/>
  <c r="Y1749" i="12" s="1"/>
  <c r="AA1745" i="12"/>
  <c r="AA1744" i="12" s="1"/>
  <c r="AA1743" i="12" s="1"/>
  <c r="AA1742" i="12" s="1"/>
  <c r="Z1745" i="12"/>
  <c r="Z1744" i="12" s="1"/>
  <c r="Z1743" i="12" s="1"/>
  <c r="Z1742" i="12" s="1"/>
  <c r="Y1745" i="12"/>
  <c r="Y1744" i="12" s="1"/>
  <c r="Y1743" i="12" s="1"/>
  <c r="Y1742" i="12" s="1"/>
  <c r="AA1739" i="12"/>
  <c r="AA1738" i="12" s="1"/>
  <c r="AA1737" i="12" s="1"/>
  <c r="AA1736" i="12" s="1"/>
  <c r="Z1739" i="12"/>
  <c r="Z1738" i="12" s="1"/>
  <c r="Z1737" i="12" s="1"/>
  <c r="Z1736" i="12" s="1"/>
  <c r="Y1739" i="12"/>
  <c r="Y1738" i="12" s="1"/>
  <c r="Y1737" i="12" s="1"/>
  <c r="Y1736" i="12" s="1"/>
  <c r="AA1734" i="12"/>
  <c r="AA1733" i="12" s="1"/>
  <c r="AA1732" i="12" s="1"/>
  <c r="AA1731" i="12" s="1"/>
  <c r="Z1734" i="12"/>
  <c r="Z1733" i="12" s="1"/>
  <c r="Z1732" i="12" s="1"/>
  <c r="Z1731" i="12" s="1"/>
  <c r="Y1734" i="12"/>
  <c r="Y1733" i="12" s="1"/>
  <c r="Y1732" i="12" s="1"/>
  <c r="Y1731" i="12" s="1"/>
  <c r="AA1729" i="12"/>
  <c r="AA1728" i="12" s="1"/>
  <c r="AA1727" i="12" s="1"/>
  <c r="AA1726" i="12" s="1"/>
  <c r="Z1729" i="12"/>
  <c r="Z1728" i="12" s="1"/>
  <c r="Z1727" i="12" s="1"/>
  <c r="Z1726" i="12" s="1"/>
  <c r="Y1729" i="12"/>
  <c r="Y1728" i="12" s="1"/>
  <c r="Y1727" i="12" s="1"/>
  <c r="Y1726" i="12" s="1"/>
  <c r="AA1724" i="12"/>
  <c r="AA1723" i="12" s="1"/>
  <c r="AA1722" i="12" s="1"/>
  <c r="AA1721" i="12" s="1"/>
  <c r="Z1724" i="12"/>
  <c r="Z1723" i="12" s="1"/>
  <c r="Z1722" i="12" s="1"/>
  <c r="Z1721" i="12" s="1"/>
  <c r="Y1724" i="12"/>
  <c r="Y1723" i="12" s="1"/>
  <c r="Y1722" i="12" s="1"/>
  <c r="Y1721" i="12" s="1"/>
  <c r="AA1719" i="12"/>
  <c r="AA1718" i="12" s="1"/>
  <c r="AA1717" i="12" s="1"/>
  <c r="Z1719" i="12"/>
  <c r="Z1718" i="12" s="1"/>
  <c r="Z1717" i="12" s="1"/>
  <c r="Y1719" i="12"/>
  <c r="Y1718" i="12" s="1"/>
  <c r="Y1717" i="12" s="1"/>
  <c r="AA1715" i="12"/>
  <c r="AA1714" i="12" s="1"/>
  <c r="AA1713" i="12" s="1"/>
  <c r="Z1715" i="12"/>
  <c r="Z1714" i="12" s="1"/>
  <c r="Z1713" i="12" s="1"/>
  <c r="Y1715" i="12"/>
  <c r="Y1714" i="12" s="1"/>
  <c r="Y1713" i="12" s="1"/>
  <c r="AA1708" i="12"/>
  <c r="AA1707" i="12" s="1"/>
  <c r="AA1706" i="12" s="1"/>
  <c r="Z1708" i="12"/>
  <c r="Z1707" i="12" s="1"/>
  <c r="Z1706" i="12" s="1"/>
  <c r="Y1708" i="12"/>
  <c r="Y1707" i="12" s="1"/>
  <c r="Y1706" i="12" s="1"/>
  <c r="AA1704" i="12"/>
  <c r="AA1703" i="12" s="1"/>
  <c r="AA1702" i="12" s="1"/>
  <c r="Z1704" i="12"/>
  <c r="Z1703" i="12" s="1"/>
  <c r="Z1702" i="12" s="1"/>
  <c r="Y1704" i="12"/>
  <c r="Y1703" i="12" s="1"/>
  <c r="Y1702" i="12" s="1"/>
  <c r="AA1699" i="12"/>
  <c r="AA1698" i="12" s="1"/>
  <c r="AA1697" i="12" s="1"/>
  <c r="Z1699" i="12"/>
  <c r="Z1698" i="12" s="1"/>
  <c r="Z1697" i="12" s="1"/>
  <c r="Y1699" i="12"/>
  <c r="Y1698" i="12" s="1"/>
  <c r="Y1697" i="12" s="1"/>
  <c r="AA1695" i="12"/>
  <c r="AA1694" i="12" s="1"/>
  <c r="AA1693" i="12" s="1"/>
  <c r="Z1695" i="12"/>
  <c r="Z1694" i="12" s="1"/>
  <c r="Z1693" i="12" s="1"/>
  <c r="Y1695" i="12"/>
  <c r="Y1694" i="12" s="1"/>
  <c r="Y1693" i="12" s="1"/>
  <c r="AA1689" i="12"/>
  <c r="AA1688" i="12" s="1"/>
  <c r="AA1687" i="12" s="1"/>
  <c r="AA1686" i="12" s="1"/>
  <c r="Z1689" i="12"/>
  <c r="Z1688" i="12" s="1"/>
  <c r="Z1687" i="12" s="1"/>
  <c r="Z1686" i="12" s="1"/>
  <c r="Y1689" i="12"/>
  <c r="Y1688" i="12" s="1"/>
  <c r="Y1687" i="12" s="1"/>
  <c r="Y1686" i="12" s="1"/>
  <c r="AA1684" i="12"/>
  <c r="AA1683" i="12" s="1"/>
  <c r="AA1682" i="12" s="1"/>
  <c r="AA1681" i="12" s="1"/>
  <c r="Z1684" i="12"/>
  <c r="Z1683" i="12" s="1"/>
  <c r="Z1682" i="12" s="1"/>
  <c r="Z1681" i="12" s="1"/>
  <c r="Y1684" i="12"/>
  <c r="Y1683" i="12" s="1"/>
  <c r="Y1682" i="12" s="1"/>
  <c r="Y1681" i="12" s="1"/>
  <c r="AA1674" i="12"/>
  <c r="AA1673" i="12" s="1"/>
  <c r="AA1672" i="12" s="1"/>
  <c r="Z1674" i="12"/>
  <c r="Z1673" i="12" s="1"/>
  <c r="Z1672" i="12" s="1"/>
  <c r="Y1674" i="12"/>
  <c r="Y1673" i="12" s="1"/>
  <c r="Y1672" i="12" s="1"/>
  <c r="AA1670" i="12"/>
  <c r="AA1669" i="12" s="1"/>
  <c r="AA1668" i="12" s="1"/>
  <c r="Z1670" i="12"/>
  <c r="Z1669" i="12" s="1"/>
  <c r="Z1668" i="12" s="1"/>
  <c r="Y1670" i="12"/>
  <c r="Y1669" i="12" s="1"/>
  <c r="Y1668" i="12" s="1"/>
  <c r="AA1661" i="12"/>
  <c r="AA1660" i="12" s="1"/>
  <c r="AA1659" i="12" s="1"/>
  <c r="Z1661" i="12"/>
  <c r="Z1660" i="12" s="1"/>
  <c r="Z1659" i="12" s="1"/>
  <c r="Y1661" i="12"/>
  <c r="Y1660" i="12" s="1"/>
  <c r="Y1659" i="12" s="1"/>
  <c r="AA1657" i="12"/>
  <c r="AA1656" i="12" s="1"/>
  <c r="AA1655" i="12" s="1"/>
  <c r="Z1657" i="12"/>
  <c r="Z1656" i="12" s="1"/>
  <c r="Z1655" i="12" s="1"/>
  <c r="Y1657" i="12"/>
  <c r="Y1656" i="12" s="1"/>
  <c r="Y1655" i="12" s="1"/>
  <c r="AA1652" i="12"/>
  <c r="AA1651" i="12" s="1"/>
  <c r="Z1652" i="12"/>
  <c r="Z1651" i="12" s="1"/>
  <c r="Y1652" i="12"/>
  <c r="Y1651" i="12" s="1"/>
  <c r="AA1649" i="12"/>
  <c r="AA1648" i="12" s="1"/>
  <c r="Z1649" i="12"/>
  <c r="Z1648" i="12" s="1"/>
  <c r="Y1649" i="12"/>
  <c r="Y1648" i="12" s="1"/>
  <c r="AA1646" i="12"/>
  <c r="AA1645" i="12" s="1"/>
  <c r="Z1646" i="12"/>
  <c r="Z1645" i="12" s="1"/>
  <c r="Y1646" i="12"/>
  <c r="Y1645" i="12" s="1"/>
  <c r="AA1637" i="12"/>
  <c r="AA1636" i="12" s="1"/>
  <c r="AA1635" i="12" s="1"/>
  <c r="Z1637" i="12"/>
  <c r="Z1636" i="12" s="1"/>
  <c r="Z1635" i="12" s="1"/>
  <c r="Y1637" i="12"/>
  <c r="Y1636" i="12" s="1"/>
  <c r="Y1635" i="12" s="1"/>
  <c r="AA1633" i="12"/>
  <c r="AA1632" i="12" s="1"/>
  <c r="AA1631" i="12" s="1"/>
  <c r="Z1633" i="12"/>
  <c r="Z1632" i="12" s="1"/>
  <c r="Z1631" i="12" s="1"/>
  <c r="Y1633" i="12"/>
  <c r="Y1632" i="12" s="1"/>
  <c r="Y1631" i="12" s="1"/>
  <c r="AA1629" i="12"/>
  <c r="AA1628" i="12" s="1"/>
  <c r="AA1627" i="12" s="1"/>
  <c r="Z1629" i="12"/>
  <c r="Z1628" i="12" s="1"/>
  <c r="Z1627" i="12" s="1"/>
  <c r="Y1629" i="12"/>
  <c r="Y1628" i="12" s="1"/>
  <c r="Y1627" i="12" s="1"/>
  <c r="AA1625" i="12"/>
  <c r="AA1624" i="12" s="1"/>
  <c r="AA1623" i="12" s="1"/>
  <c r="Z1625" i="12"/>
  <c r="Z1624" i="12" s="1"/>
  <c r="Z1623" i="12" s="1"/>
  <c r="Y1625" i="12"/>
  <c r="Y1624" i="12" s="1"/>
  <c r="Y1623" i="12" s="1"/>
  <c r="AA1621" i="12"/>
  <c r="AA1620" i="12" s="1"/>
  <c r="AA1619" i="12" s="1"/>
  <c r="Z1621" i="12"/>
  <c r="Z1620" i="12" s="1"/>
  <c r="Z1619" i="12" s="1"/>
  <c r="Y1621" i="12"/>
  <c r="Y1620" i="12" s="1"/>
  <c r="Y1619" i="12" s="1"/>
  <c r="AA1617" i="12"/>
  <c r="AA1616" i="12" s="1"/>
  <c r="AA1615" i="12" s="1"/>
  <c r="Z1617" i="12"/>
  <c r="Z1616" i="12" s="1"/>
  <c r="Z1615" i="12" s="1"/>
  <c r="Y1617" i="12"/>
  <c r="Y1616" i="12" s="1"/>
  <c r="Y1615" i="12" s="1"/>
  <c r="AA1613" i="12"/>
  <c r="AA1612" i="12" s="1"/>
  <c r="AA1611" i="12" s="1"/>
  <c r="Z1613" i="12"/>
  <c r="Z1612" i="12" s="1"/>
  <c r="Z1611" i="12" s="1"/>
  <c r="Y1613" i="12"/>
  <c r="Y1612" i="12" s="1"/>
  <c r="Y1611" i="12" s="1"/>
  <c r="AA1609" i="12"/>
  <c r="AA1608" i="12" s="1"/>
  <c r="AA1607" i="12" s="1"/>
  <c r="Z1609" i="12"/>
  <c r="Z1608" i="12" s="1"/>
  <c r="Z1607" i="12" s="1"/>
  <c r="Y1609" i="12"/>
  <c r="Y1608" i="12" s="1"/>
  <c r="Y1607" i="12" s="1"/>
  <c r="AA1605" i="12"/>
  <c r="AA1604" i="12" s="1"/>
  <c r="AA1603" i="12" s="1"/>
  <c r="Z1605" i="12"/>
  <c r="Z1604" i="12" s="1"/>
  <c r="Z1603" i="12" s="1"/>
  <c r="Y1605" i="12"/>
  <c r="Y1604" i="12" s="1"/>
  <c r="Y1603" i="12" s="1"/>
  <c r="AA1598" i="12"/>
  <c r="AA1597" i="12" s="1"/>
  <c r="AA1596" i="12" s="1"/>
  <c r="Z1598" i="12"/>
  <c r="Z1597" i="12" s="1"/>
  <c r="Z1596" i="12" s="1"/>
  <c r="Y1598" i="12"/>
  <c r="Y1597" i="12" s="1"/>
  <c r="Y1596" i="12" s="1"/>
  <c r="AA1594" i="12"/>
  <c r="AA1593" i="12" s="1"/>
  <c r="AA1592" i="12" s="1"/>
  <c r="Z1594" i="12"/>
  <c r="Z1593" i="12" s="1"/>
  <c r="Z1592" i="12" s="1"/>
  <c r="Y1594" i="12"/>
  <c r="Y1593" i="12" s="1"/>
  <c r="Y1592" i="12" s="1"/>
  <c r="AA1585" i="12"/>
  <c r="AA1584" i="12" s="1"/>
  <c r="AA1583" i="12" s="1"/>
  <c r="Z1585" i="12"/>
  <c r="Z1584" i="12" s="1"/>
  <c r="Z1583" i="12" s="1"/>
  <c r="Y1585" i="12"/>
  <c r="Y1584" i="12" s="1"/>
  <c r="Y1583" i="12" s="1"/>
  <c r="AA1581" i="12"/>
  <c r="AA1580" i="12" s="1"/>
  <c r="AA1579" i="12" s="1"/>
  <c r="Z1581" i="12"/>
  <c r="Z1580" i="12" s="1"/>
  <c r="Z1579" i="12" s="1"/>
  <c r="Y1581" i="12"/>
  <c r="Y1580" i="12" s="1"/>
  <c r="Y1579" i="12" s="1"/>
  <c r="AA1577" i="12"/>
  <c r="AA1576" i="12" s="1"/>
  <c r="AA1575" i="12" s="1"/>
  <c r="Z1577" i="12"/>
  <c r="Z1576" i="12" s="1"/>
  <c r="Z1575" i="12" s="1"/>
  <c r="Y1577" i="12"/>
  <c r="Y1576" i="12" s="1"/>
  <c r="Y1575" i="12" s="1"/>
  <c r="AA1573" i="12"/>
  <c r="AA1572" i="12" s="1"/>
  <c r="AA1571" i="12" s="1"/>
  <c r="Z1573" i="12"/>
  <c r="Z1572" i="12" s="1"/>
  <c r="Z1571" i="12" s="1"/>
  <c r="Y1573" i="12"/>
  <c r="Y1572" i="12" s="1"/>
  <c r="Y1571" i="12" s="1"/>
  <c r="AA1559" i="12"/>
  <c r="AA1558" i="12" s="1"/>
  <c r="AA1557" i="12" s="1"/>
  <c r="Z1559" i="12"/>
  <c r="Z1558" i="12" s="1"/>
  <c r="Z1557" i="12" s="1"/>
  <c r="Y1559" i="12"/>
  <c r="Y1558" i="12" s="1"/>
  <c r="Y1557" i="12" s="1"/>
  <c r="AA1555" i="12"/>
  <c r="AA1554" i="12" s="1"/>
  <c r="AA1553" i="12" s="1"/>
  <c r="Z1555" i="12"/>
  <c r="Z1554" i="12" s="1"/>
  <c r="Z1553" i="12" s="1"/>
  <c r="Y1555" i="12"/>
  <c r="Y1554" i="12" s="1"/>
  <c r="Y1553" i="12" s="1"/>
  <c r="AA1551" i="12"/>
  <c r="AA1550" i="12" s="1"/>
  <c r="AA1549" i="12" s="1"/>
  <c r="Z1551" i="12"/>
  <c r="Z1550" i="12" s="1"/>
  <c r="Z1549" i="12" s="1"/>
  <c r="Y1551" i="12"/>
  <c r="Y1550" i="12" s="1"/>
  <c r="Y1549" i="12" s="1"/>
  <c r="AA1547" i="12"/>
  <c r="AA1546" i="12" s="1"/>
  <c r="AA1545" i="12" s="1"/>
  <c r="Z1547" i="12"/>
  <c r="Z1546" i="12" s="1"/>
  <c r="Z1545" i="12" s="1"/>
  <c r="Y1547" i="12"/>
  <c r="Y1546" i="12" s="1"/>
  <c r="Y1545" i="12" s="1"/>
  <c r="AA1543" i="12"/>
  <c r="AA1542" i="12" s="1"/>
  <c r="AA1541" i="12" s="1"/>
  <c r="Z1543" i="12"/>
  <c r="Z1542" i="12" s="1"/>
  <c r="Z1541" i="12" s="1"/>
  <c r="Y1543" i="12"/>
  <c r="Y1542" i="12" s="1"/>
  <c r="Y1541" i="12" s="1"/>
  <c r="AA1539" i="12"/>
  <c r="AA1538" i="12" s="1"/>
  <c r="AA1537" i="12" s="1"/>
  <c r="Z1539" i="12"/>
  <c r="Z1538" i="12" s="1"/>
  <c r="Z1537" i="12" s="1"/>
  <c r="Y1539" i="12"/>
  <c r="Y1538" i="12" s="1"/>
  <c r="Y1537" i="12" s="1"/>
  <c r="AA1535" i="12"/>
  <c r="AA1534" i="12" s="1"/>
  <c r="AA1533" i="12" s="1"/>
  <c r="Z1535" i="12"/>
  <c r="Z1534" i="12" s="1"/>
  <c r="Z1533" i="12" s="1"/>
  <c r="Y1535" i="12"/>
  <c r="Y1534" i="12" s="1"/>
  <c r="Y1533" i="12" s="1"/>
  <c r="AA1531" i="12"/>
  <c r="AA1530" i="12" s="1"/>
  <c r="AA1529" i="12" s="1"/>
  <c r="Z1531" i="12"/>
  <c r="Z1530" i="12" s="1"/>
  <c r="Z1529" i="12" s="1"/>
  <c r="Y1531" i="12"/>
  <c r="Y1530" i="12" s="1"/>
  <c r="Y1529" i="12" s="1"/>
  <c r="AA1527" i="12"/>
  <c r="AA1526" i="12" s="1"/>
  <c r="AA1525" i="12" s="1"/>
  <c r="Z1527" i="12"/>
  <c r="Z1526" i="12" s="1"/>
  <c r="Z1525" i="12" s="1"/>
  <c r="Y1527" i="12"/>
  <c r="Y1526" i="12" s="1"/>
  <c r="Y1525" i="12" s="1"/>
  <c r="AA1523" i="12"/>
  <c r="AA1522" i="12" s="1"/>
  <c r="AA1521" i="12" s="1"/>
  <c r="Z1523" i="12"/>
  <c r="Z1522" i="12" s="1"/>
  <c r="Z1521" i="12" s="1"/>
  <c r="Y1523" i="12"/>
  <c r="Y1522" i="12" s="1"/>
  <c r="Y1521" i="12" s="1"/>
  <c r="AA1510" i="12"/>
  <c r="AA1509" i="12" s="1"/>
  <c r="AA1508" i="12" s="1"/>
  <c r="Z1510" i="12"/>
  <c r="Z1509" i="12" s="1"/>
  <c r="Z1508" i="12" s="1"/>
  <c r="Y1510" i="12"/>
  <c r="Y1509" i="12" s="1"/>
  <c r="Y1508" i="12" s="1"/>
  <c r="AA1506" i="12"/>
  <c r="AA1505" i="12" s="1"/>
  <c r="AA1504" i="12" s="1"/>
  <c r="Z1506" i="12"/>
  <c r="Z1505" i="12" s="1"/>
  <c r="Z1504" i="12" s="1"/>
  <c r="Y1506" i="12"/>
  <c r="Y1505" i="12" s="1"/>
  <c r="Y1504" i="12" s="1"/>
  <c r="AA1502" i="12"/>
  <c r="AA1501" i="12" s="1"/>
  <c r="AA1500" i="12" s="1"/>
  <c r="Z1502" i="12"/>
  <c r="Z1501" i="12" s="1"/>
  <c r="Z1500" i="12" s="1"/>
  <c r="Y1502" i="12"/>
  <c r="Y1501" i="12" s="1"/>
  <c r="Y1500" i="12" s="1"/>
  <c r="AA1498" i="12"/>
  <c r="AA1497" i="12" s="1"/>
  <c r="Z1498" i="12"/>
  <c r="Z1497" i="12" s="1"/>
  <c r="Y1498" i="12"/>
  <c r="Y1497" i="12" s="1"/>
  <c r="AA1495" i="12"/>
  <c r="AA1494" i="12" s="1"/>
  <c r="Z1495" i="12"/>
  <c r="Z1494" i="12" s="1"/>
  <c r="Y1495" i="12"/>
  <c r="Y1494" i="12" s="1"/>
  <c r="AA1489" i="12"/>
  <c r="AA1488" i="12" s="1"/>
  <c r="Z1489" i="12"/>
  <c r="Z1488" i="12" s="1"/>
  <c r="Y1489" i="12"/>
  <c r="Y1488" i="12" s="1"/>
  <c r="AA1486" i="12"/>
  <c r="AA1485" i="12" s="1"/>
  <c r="Z1486" i="12"/>
  <c r="Z1485" i="12" s="1"/>
  <c r="Y1486" i="12"/>
  <c r="Y1485" i="12" s="1"/>
  <c r="AA1477" i="12"/>
  <c r="AA1476" i="12" s="1"/>
  <c r="AA1475" i="12" s="1"/>
  <c r="Z1477" i="12"/>
  <c r="Z1476" i="12" s="1"/>
  <c r="Z1475" i="12" s="1"/>
  <c r="Y1477" i="12"/>
  <c r="Y1476" i="12" s="1"/>
  <c r="Y1475" i="12" s="1"/>
  <c r="AA1473" i="12"/>
  <c r="AA1472" i="12" s="1"/>
  <c r="AA1471" i="12" s="1"/>
  <c r="Z1473" i="12"/>
  <c r="Z1472" i="12" s="1"/>
  <c r="Z1471" i="12" s="1"/>
  <c r="Y1473" i="12"/>
  <c r="Y1472" i="12" s="1"/>
  <c r="Y1471" i="12" s="1"/>
  <c r="AA1468" i="12"/>
  <c r="AA1467" i="12" s="1"/>
  <c r="AA1466" i="12" s="1"/>
  <c r="AA1465" i="12" s="1"/>
  <c r="Z1468" i="12"/>
  <c r="Z1467" i="12" s="1"/>
  <c r="Z1466" i="12" s="1"/>
  <c r="Z1465" i="12" s="1"/>
  <c r="Y1468" i="12"/>
  <c r="Y1467" i="12" s="1"/>
  <c r="Y1466" i="12" s="1"/>
  <c r="Y1465" i="12" s="1"/>
  <c r="AA1461" i="12"/>
  <c r="AA1458" i="12" s="1"/>
  <c r="Z1461" i="12"/>
  <c r="Z1458" i="12" s="1"/>
  <c r="Y1461" i="12"/>
  <c r="Y1458" i="12" s="1"/>
  <c r="AA1455" i="12"/>
  <c r="AA1454" i="12" s="1"/>
  <c r="Z1455" i="12"/>
  <c r="Z1454" i="12" s="1"/>
  <c r="Y1455" i="12"/>
  <c r="Y1454" i="12" s="1"/>
  <c r="AA1451" i="12"/>
  <c r="AA1450" i="12" s="1"/>
  <c r="Z1451" i="12"/>
  <c r="Z1450" i="12" s="1"/>
  <c r="Y1451" i="12"/>
  <c r="Y1450" i="12" s="1"/>
  <c r="AA1436" i="12"/>
  <c r="AA1435" i="12" s="1"/>
  <c r="AA1434" i="12" s="1"/>
  <c r="AA1433" i="12" s="1"/>
  <c r="Z1436" i="12"/>
  <c r="Z1435" i="12" s="1"/>
  <c r="Z1434" i="12" s="1"/>
  <c r="Z1433" i="12" s="1"/>
  <c r="Y1436" i="12"/>
  <c r="Y1435" i="12" s="1"/>
  <c r="Y1434" i="12" s="1"/>
  <c r="Y1433" i="12" s="1"/>
  <c r="AA1431" i="12"/>
  <c r="AA1430" i="12" s="1"/>
  <c r="AA1429" i="12" s="1"/>
  <c r="AA1428" i="12" s="1"/>
  <c r="Z1431" i="12"/>
  <c r="Z1430" i="12" s="1"/>
  <c r="Z1429" i="12" s="1"/>
  <c r="Z1428" i="12" s="1"/>
  <c r="Y1431" i="12"/>
  <c r="Y1430" i="12" s="1"/>
  <c r="Y1429" i="12" s="1"/>
  <c r="Y1428" i="12" s="1"/>
  <c r="AA1426" i="12"/>
  <c r="AA1425" i="12" s="1"/>
  <c r="AA1424" i="12" s="1"/>
  <c r="AA1423" i="12" s="1"/>
  <c r="Z1426" i="12"/>
  <c r="Z1425" i="12" s="1"/>
  <c r="Z1424" i="12" s="1"/>
  <c r="Z1423" i="12" s="1"/>
  <c r="Y1426" i="12"/>
  <c r="Y1425" i="12" s="1"/>
  <c r="Y1424" i="12" s="1"/>
  <c r="Y1423" i="12" s="1"/>
  <c r="AA1421" i="12"/>
  <c r="AA1420" i="12" s="1"/>
  <c r="AA1419" i="12" s="1"/>
  <c r="Z1421" i="12"/>
  <c r="Z1420" i="12" s="1"/>
  <c r="Z1419" i="12" s="1"/>
  <c r="Y1421" i="12"/>
  <c r="Y1420" i="12" s="1"/>
  <c r="Y1419" i="12" s="1"/>
  <c r="AA1417" i="12"/>
  <c r="AA1416" i="12" s="1"/>
  <c r="AA1415" i="12" s="1"/>
  <c r="Z1417" i="12"/>
  <c r="Z1416" i="12" s="1"/>
  <c r="Z1415" i="12" s="1"/>
  <c r="Y1417" i="12"/>
  <c r="Y1416" i="12" s="1"/>
  <c r="Y1415" i="12" s="1"/>
  <c r="AA1412" i="12"/>
  <c r="AA1411" i="12" s="1"/>
  <c r="AA1410" i="12" s="1"/>
  <c r="Z1412" i="12"/>
  <c r="Z1411" i="12" s="1"/>
  <c r="Z1410" i="12" s="1"/>
  <c r="Y1412" i="12"/>
  <c r="Y1411" i="12" s="1"/>
  <c r="Y1410" i="12" s="1"/>
  <c r="AA1408" i="12"/>
  <c r="AA1407" i="12" s="1"/>
  <c r="AA1406" i="12" s="1"/>
  <c r="Z1408" i="12"/>
  <c r="Z1407" i="12" s="1"/>
  <c r="Z1406" i="12" s="1"/>
  <c r="Y1408" i="12"/>
  <c r="Y1407" i="12" s="1"/>
  <c r="Y1406" i="12" s="1"/>
  <c r="AA1404" i="12"/>
  <c r="AA1403" i="12" s="1"/>
  <c r="AA1402" i="12" s="1"/>
  <c r="Z1404" i="12"/>
  <c r="Z1403" i="12" s="1"/>
  <c r="Z1402" i="12" s="1"/>
  <c r="Y1404" i="12"/>
  <c r="Y1403" i="12" s="1"/>
  <c r="Y1402" i="12" s="1"/>
  <c r="AA1400" i="12"/>
  <c r="AA1399" i="12" s="1"/>
  <c r="AA1398" i="12" s="1"/>
  <c r="Z1400" i="12"/>
  <c r="Z1399" i="12" s="1"/>
  <c r="Z1398" i="12" s="1"/>
  <c r="Y1400" i="12"/>
  <c r="Y1399" i="12" s="1"/>
  <c r="Y1398" i="12" s="1"/>
  <c r="AA1396" i="12"/>
  <c r="AA1395" i="12" s="1"/>
  <c r="AA1394" i="12" s="1"/>
  <c r="Z1396" i="12"/>
  <c r="Z1395" i="12" s="1"/>
  <c r="Z1394" i="12" s="1"/>
  <c r="Y1396" i="12"/>
  <c r="Y1395" i="12" s="1"/>
  <c r="Y1394" i="12" s="1"/>
  <c r="AA1392" i="12"/>
  <c r="AA1391" i="12" s="1"/>
  <c r="AA1390" i="12" s="1"/>
  <c r="Z1392" i="12"/>
  <c r="Z1391" i="12" s="1"/>
  <c r="Z1390" i="12" s="1"/>
  <c r="Y1392" i="12"/>
  <c r="Y1391" i="12" s="1"/>
  <c r="Y1390" i="12" s="1"/>
  <c r="AA1388" i="12"/>
  <c r="AA1387" i="12" s="1"/>
  <c r="AA1386" i="12" s="1"/>
  <c r="Z1388" i="12"/>
  <c r="Z1387" i="12" s="1"/>
  <c r="Z1386" i="12" s="1"/>
  <c r="Y1388" i="12"/>
  <c r="Y1387" i="12" s="1"/>
  <c r="Y1386" i="12" s="1"/>
  <c r="AA1384" i="12"/>
  <c r="AA1383" i="12" s="1"/>
  <c r="AA1382" i="12" s="1"/>
  <c r="Z1384" i="12"/>
  <c r="Z1383" i="12" s="1"/>
  <c r="Z1382" i="12" s="1"/>
  <c r="Y1384" i="12"/>
  <c r="Y1383" i="12" s="1"/>
  <c r="Y1382" i="12" s="1"/>
  <c r="AA1380" i="12"/>
  <c r="AA1379" i="12" s="1"/>
  <c r="AA1378" i="12" s="1"/>
  <c r="Z1380" i="12"/>
  <c r="Z1379" i="12" s="1"/>
  <c r="Z1378" i="12" s="1"/>
  <c r="Y1380" i="12"/>
  <c r="Y1379" i="12" s="1"/>
  <c r="Y1378" i="12" s="1"/>
  <c r="AA1376" i="12"/>
  <c r="AA1375" i="12" s="1"/>
  <c r="AA1374" i="12" s="1"/>
  <c r="Z1376" i="12"/>
  <c r="Z1375" i="12" s="1"/>
  <c r="Z1374" i="12" s="1"/>
  <c r="Y1376" i="12"/>
  <c r="Y1375" i="12" s="1"/>
  <c r="Y1374" i="12" s="1"/>
  <c r="AA1372" i="12"/>
  <c r="AA1371" i="12" s="1"/>
  <c r="AA1370" i="12" s="1"/>
  <c r="Z1372" i="12"/>
  <c r="Z1371" i="12" s="1"/>
  <c r="Z1370" i="12" s="1"/>
  <c r="Y1372" i="12"/>
  <c r="Y1371" i="12" s="1"/>
  <c r="Y1370" i="12" s="1"/>
  <c r="AA1368" i="12"/>
  <c r="AA1367" i="12" s="1"/>
  <c r="AA1366" i="12" s="1"/>
  <c r="Z1368" i="12"/>
  <c r="Z1367" i="12" s="1"/>
  <c r="Z1366" i="12" s="1"/>
  <c r="Y1368" i="12"/>
  <c r="Y1367" i="12" s="1"/>
  <c r="Y1366" i="12" s="1"/>
  <c r="AA1364" i="12"/>
  <c r="AA1363" i="12" s="1"/>
  <c r="AA1362" i="12" s="1"/>
  <c r="Z1364" i="12"/>
  <c r="Z1363" i="12" s="1"/>
  <c r="Z1362" i="12" s="1"/>
  <c r="Y1364" i="12"/>
  <c r="Y1363" i="12" s="1"/>
  <c r="Y1362" i="12" s="1"/>
  <c r="AA1360" i="12"/>
  <c r="AA1359" i="12" s="1"/>
  <c r="AA1358" i="12" s="1"/>
  <c r="Z1360" i="12"/>
  <c r="Z1359" i="12" s="1"/>
  <c r="Z1358" i="12" s="1"/>
  <c r="Y1360" i="12"/>
  <c r="Y1359" i="12" s="1"/>
  <c r="Y1358" i="12" s="1"/>
  <c r="AA1356" i="12"/>
  <c r="AA1355" i="12" s="1"/>
  <c r="AA1354" i="12" s="1"/>
  <c r="Z1356" i="12"/>
  <c r="Z1355" i="12" s="1"/>
  <c r="Z1354" i="12" s="1"/>
  <c r="Y1356" i="12"/>
  <c r="Y1355" i="12" s="1"/>
  <c r="Y1354" i="12" s="1"/>
  <c r="AA1352" i="12"/>
  <c r="AA1351" i="12" s="1"/>
  <c r="AA1350" i="12" s="1"/>
  <c r="Z1352" i="12"/>
  <c r="Z1351" i="12" s="1"/>
  <c r="Z1350" i="12" s="1"/>
  <c r="Y1352" i="12"/>
  <c r="Y1351" i="12" s="1"/>
  <c r="Y1350" i="12" s="1"/>
  <c r="AA1348" i="12"/>
  <c r="AA1347" i="12" s="1"/>
  <c r="AA1346" i="12" s="1"/>
  <c r="Z1348" i="12"/>
  <c r="Z1347" i="12" s="1"/>
  <c r="Z1346" i="12" s="1"/>
  <c r="Y1348" i="12"/>
  <c r="Y1347" i="12" s="1"/>
  <c r="Y1346" i="12" s="1"/>
  <c r="AA1344" i="12"/>
  <c r="AA1343" i="12" s="1"/>
  <c r="AA1342" i="12" s="1"/>
  <c r="Z1344" i="12"/>
  <c r="Z1343" i="12" s="1"/>
  <c r="Z1342" i="12" s="1"/>
  <c r="Y1344" i="12"/>
  <c r="Y1343" i="12" s="1"/>
  <c r="Y1342" i="12" s="1"/>
  <c r="AA1340" i="12"/>
  <c r="AA1339" i="12" s="1"/>
  <c r="AA1338" i="12" s="1"/>
  <c r="Z1340" i="12"/>
  <c r="Z1339" i="12" s="1"/>
  <c r="Z1338" i="12" s="1"/>
  <c r="Y1340" i="12"/>
  <c r="Y1339" i="12" s="1"/>
  <c r="Y1338" i="12" s="1"/>
  <c r="AA1336" i="12"/>
  <c r="AA1335" i="12" s="1"/>
  <c r="AA1334" i="12" s="1"/>
  <c r="Z1336" i="12"/>
  <c r="Z1335" i="12" s="1"/>
  <c r="Z1334" i="12" s="1"/>
  <c r="Y1336" i="12"/>
  <c r="Y1335" i="12" s="1"/>
  <c r="Y1334" i="12" s="1"/>
  <c r="AA1328" i="12"/>
  <c r="AA1327" i="12" s="1"/>
  <c r="AA1326" i="12" s="1"/>
  <c r="Z1328" i="12"/>
  <c r="Z1327" i="12" s="1"/>
  <c r="Z1326" i="12" s="1"/>
  <c r="Y1328" i="12"/>
  <c r="Y1327" i="12" s="1"/>
  <c r="Y1326" i="12" s="1"/>
  <c r="AA1324" i="12"/>
  <c r="AA1323" i="12" s="1"/>
  <c r="AA1322" i="12" s="1"/>
  <c r="Z1324" i="12"/>
  <c r="Z1323" i="12" s="1"/>
  <c r="Z1322" i="12" s="1"/>
  <c r="Y1324" i="12"/>
  <c r="Y1323" i="12" s="1"/>
  <c r="Y1322" i="12" s="1"/>
  <c r="AA1320" i="12"/>
  <c r="AA1319" i="12" s="1"/>
  <c r="AA1318" i="12" s="1"/>
  <c r="Z1320" i="12"/>
  <c r="Z1319" i="12" s="1"/>
  <c r="Z1318" i="12" s="1"/>
  <c r="Y1320" i="12"/>
  <c r="Y1319" i="12" s="1"/>
  <c r="Y1318" i="12" s="1"/>
  <c r="AA1312" i="12"/>
  <c r="AA1311" i="12" s="1"/>
  <c r="AA1310" i="12" s="1"/>
  <c r="Z1312" i="12"/>
  <c r="Z1311" i="12" s="1"/>
  <c r="Z1310" i="12" s="1"/>
  <c r="Y1312" i="12"/>
  <c r="Y1311" i="12" s="1"/>
  <c r="Y1310" i="12" s="1"/>
  <c r="AA1308" i="12"/>
  <c r="AA1307" i="12" s="1"/>
  <c r="AA1306" i="12" s="1"/>
  <c r="Z1308" i="12"/>
  <c r="Z1307" i="12" s="1"/>
  <c r="Z1306" i="12" s="1"/>
  <c r="Y1308" i="12"/>
  <c r="Y1307" i="12" s="1"/>
  <c r="Y1306" i="12" s="1"/>
  <c r="AA1300" i="12"/>
  <c r="AA1299" i="12" s="1"/>
  <c r="AA1298" i="12" s="1"/>
  <c r="Z1300" i="12"/>
  <c r="Z1299" i="12" s="1"/>
  <c r="Z1298" i="12" s="1"/>
  <c r="Y1300" i="12"/>
  <c r="Y1299" i="12" s="1"/>
  <c r="Y1298" i="12" s="1"/>
  <c r="AA1296" i="12"/>
  <c r="AA1295" i="12" s="1"/>
  <c r="AA1294" i="12" s="1"/>
  <c r="Z1296" i="12"/>
  <c r="Z1295" i="12" s="1"/>
  <c r="Z1294" i="12" s="1"/>
  <c r="Y1296" i="12"/>
  <c r="Y1295" i="12" s="1"/>
  <c r="Y1294" i="12" s="1"/>
  <c r="AA1292" i="12"/>
  <c r="AA1291" i="12" s="1"/>
  <c r="AA1290" i="12" s="1"/>
  <c r="Z1292" i="12"/>
  <c r="Z1291" i="12" s="1"/>
  <c r="Z1290" i="12" s="1"/>
  <c r="Y1292" i="12"/>
  <c r="Y1291" i="12" s="1"/>
  <c r="Y1290" i="12" s="1"/>
  <c r="AA1286" i="12"/>
  <c r="AA1285" i="12" s="1"/>
  <c r="AA1284" i="12" s="1"/>
  <c r="AA1283" i="12" s="1"/>
  <c r="Z1286" i="12"/>
  <c r="Z1285" i="12" s="1"/>
  <c r="Z1284" i="12" s="1"/>
  <c r="Z1283" i="12" s="1"/>
  <c r="Y1286" i="12"/>
  <c r="Y1285" i="12" s="1"/>
  <c r="Y1284" i="12" s="1"/>
  <c r="Y1283" i="12" s="1"/>
  <c r="AA1281" i="12"/>
  <c r="AA1280" i="12" s="1"/>
  <c r="AA1279" i="12" s="1"/>
  <c r="AA1278" i="12" s="1"/>
  <c r="Z1281" i="12"/>
  <c r="Z1280" i="12" s="1"/>
  <c r="Z1279" i="12" s="1"/>
  <c r="Z1278" i="12" s="1"/>
  <c r="Y1281" i="12"/>
  <c r="Y1280" i="12" s="1"/>
  <c r="Y1279" i="12" s="1"/>
  <c r="Y1278" i="12" s="1"/>
  <c r="AA1276" i="12"/>
  <c r="AA1275" i="12" s="1"/>
  <c r="AA1274" i="12" s="1"/>
  <c r="Z1276" i="12"/>
  <c r="Z1275" i="12" s="1"/>
  <c r="Z1274" i="12" s="1"/>
  <c r="Y1276" i="12"/>
  <c r="Y1275" i="12" s="1"/>
  <c r="Y1274" i="12" s="1"/>
  <c r="AA1272" i="12"/>
  <c r="AA1271" i="12" s="1"/>
  <c r="AA1270" i="12" s="1"/>
  <c r="Z1272" i="12"/>
  <c r="Z1271" i="12" s="1"/>
  <c r="Z1270" i="12" s="1"/>
  <c r="Y1272" i="12"/>
  <c r="Y1271" i="12" s="1"/>
  <c r="Y1270" i="12" s="1"/>
  <c r="AA1267" i="12"/>
  <c r="AA1266" i="12" s="1"/>
  <c r="AA1265" i="12" s="1"/>
  <c r="Z1267" i="12"/>
  <c r="Z1266" i="12" s="1"/>
  <c r="Z1265" i="12" s="1"/>
  <c r="Y1267" i="12"/>
  <c r="Y1266" i="12" s="1"/>
  <c r="Y1265" i="12" s="1"/>
  <c r="AA1263" i="12"/>
  <c r="AA1262" i="12" s="1"/>
  <c r="AA1261" i="12" s="1"/>
  <c r="Z1263" i="12"/>
  <c r="Z1262" i="12" s="1"/>
  <c r="Z1261" i="12" s="1"/>
  <c r="Y1263" i="12"/>
  <c r="Y1262" i="12" s="1"/>
  <c r="Y1261" i="12" s="1"/>
  <c r="AA1259" i="12"/>
  <c r="AA1258" i="12" s="1"/>
  <c r="AA1257" i="12" s="1"/>
  <c r="Z1259" i="12"/>
  <c r="Z1258" i="12" s="1"/>
  <c r="Z1257" i="12" s="1"/>
  <c r="Y1259" i="12"/>
  <c r="Y1258" i="12" s="1"/>
  <c r="Y1257" i="12" s="1"/>
  <c r="AA1254" i="12"/>
  <c r="AA1253" i="12" s="1"/>
  <c r="Z1254" i="12"/>
  <c r="Z1253" i="12" s="1"/>
  <c r="Y1254" i="12"/>
  <c r="Y1253" i="12" s="1"/>
  <c r="AA1251" i="12"/>
  <c r="AA1250" i="12" s="1"/>
  <c r="Z1251" i="12"/>
  <c r="Z1250" i="12" s="1"/>
  <c r="Y1251" i="12"/>
  <c r="Y1250" i="12" s="1"/>
  <c r="AA1247" i="12"/>
  <c r="AA1246" i="12" s="1"/>
  <c r="AA1245" i="12" s="1"/>
  <c r="Z1247" i="12"/>
  <c r="Z1246" i="12" s="1"/>
  <c r="Z1245" i="12" s="1"/>
  <c r="Y1247" i="12"/>
  <c r="Y1246" i="12" s="1"/>
  <c r="Y1245" i="12" s="1"/>
  <c r="AA1243" i="12"/>
  <c r="AA1242" i="12" s="1"/>
  <c r="AA1241" i="12" s="1"/>
  <c r="Z1243" i="12"/>
  <c r="Z1242" i="12" s="1"/>
  <c r="Z1241" i="12" s="1"/>
  <c r="Y1243" i="12"/>
  <c r="Y1242" i="12" s="1"/>
  <c r="Y1241" i="12" s="1"/>
  <c r="AA1239" i="12"/>
  <c r="AA1238" i="12" s="1"/>
  <c r="AA1237" i="12" s="1"/>
  <c r="Z1239" i="12"/>
  <c r="Z1238" i="12" s="1"/>
  <c r="Z1237" i="12" s="1"/>
  <c r="Y1239" i="12"/>
  <c r="Y1238" i="12" s="1"/>
  <c r="Y1237" i="12" s="1"/>
  <c r="AA1234" i="12"/>
  <c r="AA1233" i="12" s="1"/>
  <c r="AA1232" i="12" s="1"/>
  <c r="Z1234" i="12"/>
  <c r="Z1233" i="12" s="1"/>
  <c r="Z1232" i="12" s="1"/>
  <c r="Y1234" i="12"/>
  <c r="Y1233" i="12" s="1"/>
  <c r="Y1232" i="12" s="1"/>
  <c r="AA1230" i="12"/>
  <c r="AA1229" i="12" s="1"/>
  <c r="AA1228" i="12" s="1"/>
  <c r="Z1230" i="12"/>
  <c r="Z1229" i="12" s="1"/>
  <c r="Z1228" i="12" s="1"/>
  <c r="Y1230" i="12"/>
  <c r="Y1229" i="12" s="1"/>
  <c r="Y1228" i="12" s="1"/>
  <c r="AA1226" i="12"/>
  <c r="AA1225" i="12" s="1"/>
  <c r="AA1224" i="12" s="1"/>
  <c r="Z1226" i="12"/>
  <c r="Z1225" i="12" s="1"/>
  <c r="Z1224" i="12" s="1"/>
  <c r="Y1226" i="12"/>
  <c r="Y1225" i="12" s="1"/>
  <c r="Y1224" i="12" s="1"/>
  <c r="AA1222" i="12"/>
  <c r="AA1221" i="12" s="1"/>
  <c r="AA1220" i="12" s="1"/>
  <c r="Z1222" i="12"/>
  <c r="Z1221" i="12" s="1"/>
  <c r="Z1220" i="12" s="1"/>
  <c r="Y1222" i="12"/>
  <c r="Y1221" i="12" s="1"/>
  <c r="Y1220" i="12" s="1"/>
  <c r="AA1215" i="12"/>
  <c r="AA1214" i="12" s="1"/>
  <c r="Z1215" i="12"/>
  <c r="Z1214" i="12" s="1"/>
  <c r="Y1215" i="12"/>
  <c r="Y1214" i="12" s="1"/>
  <c r="AA1212" i="12"/>
  <c r="AA1211" i="12" s="1"/>
  <c r="Z1212" i="12"/>
  <c r="Z1211" i="12" s="1"/>
  <c r="Y1212" i="12"/>
  <c r="Y1211" i="12" s="1"/>
  <c r="AA1208" i="12"/>
  <c r="AA1207" i="12" s="1"/>
  <c r="AA1206" i="12" s="1"/>
  <c r="Z1208" i="12"/>
  <c r="Z1207" i="12" s="1"/>
  <c r="Z1206" i="12" s="1"/>
  <c r="Y1208" i="12"/>
  <c r="Y1207" i="12" s="1"/>
  <c r="Y1206" i="12" s="1"/>
  <c r="AA1203" i="12"/>
  <c r="AA1202" i="12" s="1"/>
  <c r="AA1201" i="12" s="1"/>
  <c r="AA1200" i="12" s="1"/>
  <c r="Z1203" i="12"/>
  <c r="Z1202" i="12" s="1"/>
  <c r="Z1201" i="12" s="1"/>
  <c r="Z1200" i="12" s="1"/>
  <c r="Y1203" i="12"/>
  <c r="Y1202" i="12" s="1"/>
  <c r="Y1201" i="12" s="1"/>
  <c r="Y1200" i="12" s="1"/>
  <c r="AA1198" i="12"/>
  <c r="AA1197" i="12" s="1"/>
  <c r="AA1196" i="12" s="1"/>
  <c r="AA1195" i="12" s="1"/>
  <c r="Z1198" i="12"/>
  <c r="Z1197" i="12" s="1"/>
  <c r="Z1196" i="12" s="1"/>
  <c r="Z1195" i="12" s="1"/>
  <c r="Y1198" i="12"/>
  <c r="Y1197" i="12" s="1"/>
  <c r="Y1196" i="12" s="1"/>
  <c r="Y1195" i="12" s="1"/>
  <c r="AA1192" i="12"/>
  <c r="AA1191" i="12" s="1"/>
  <c r="AA1190" i="12" s="1"/>
  <c r="Z1192" i="12"/>
  <c r="Z1191" i="12" s="1"/>
  <c r="Z1190" i="12" s="1"/>
  <c r="Y1192" i="12"/>
  <c r="Y1191" i="12" s="1"/>
  <c r="Y1190" i="12" s="1"/>
  <c r="AA1188" i="12"/>
  <c r="AA1187" i="12" s="1"/>
  <c r="AA1186" i="12" s="1"/>
  <c r="Z1188" i="12"/>
  <c r="Z1187" i="12" s="1"/>
  <c r="Z1186" i="12" s="1"/>
  <c r="Y1188" i="12"/>
  <c r="Y1187" i="12" s="1"/>
  <c r="Y1186" i="12" s="1"/>
  <c r="AA1184" i="12"/>
  <c r="AA1183" i="12" s="1"/>
  <c r="AA1182" i="12" s="1"/>
  <c r="Z1184" i="12"/>
  <c r="Z1183" i="12" s="1"/>
  <c r="Z1182" i="12" s="1"/>
  <c r="Y1184" i="12"/>
  <c r="Y1183" i="12" s="1"/>
  <c r="Y1182" i="12" s="1"/>
  <c r="AA1179" i="12"/>
  <c r="AA1178" i="12" s="1"/>
  <c r="Z1179" i="12"/>
  <c r="Z1178" i="12" s="1"/>
  <c r="Y1179" i="12"/>
  <c r="Y1178" i="12" s="1"/>
  <c r="AA1176" i="12"/>
  <c r="AA1175" i="12" s="1"/>
  <c r="Z1176" i="12"/>
  <c r="Z1175" i="12" s="1"/>
  <c r="Y1176" i="12"/>
  <c r="Y1175" i="12" s="1"/>
  <c r="AA1172" i="12"/>
  <c r="AA1171" i="12" s="1"/>
  <c r="Z1172" i="12"/>
  <c r="Z1171" i="12" s="1"/>
  <c r="Y1172" i="12"/>
  <c r="Y1171" i="12" s="1"/>
  <c r="AA1169" i="12"/>
  <c r="AA1168" i="12" s="1"/>
  <c r="Z1169" i="12"/>
  <c r="Z1168" i="12" s="1"/>
  <c r="Y1169" i="12"/>
  <c r="Y1168" i="12" s="1"/>
  <c r="AA1166" i="12"/>
  <c r="AA1165" i="12" s="1"/>
  <c r="Z1166" i="12"/>
  <c r="Z1165" i="12" s="1"/>
  <c r="Y1166" i="12"/>
  <c r="Y1165" i="12" s="1"/>
  <c r="AA1160" i="12"/>
  <c r="AA1159" i="12" s="1"/>
  <c r="Z1160" i="12"/>
  <c r="Z1159" i="12" s="1"/>
  <c r="Y1160" i="12"/>
  <c r="Y1159" i="12" s="1"/>
  <c r="AA1157" i="12"/>
  <c r="AA1156" i="12" s="1"/>
  <c r="Z1157" i="12"/>
  <c r="Z1156" i="12" s="1"/>
  <c r="Y1157" i="12"/>
  <c r="Y1156" i="12" s="1"/>
  <c r="AA1152" i="12"/>
  <c r="AA1151" i="12" s="1"/>
  <c r="AA1150" i="12" s="1"/>
  <c r="AA1149" i="12" s="1"/>
  <c r="Z1152" i="12"/>
  <c r="Z1151" i="12" s="1"/>
  <c r="Z1150" i="12" s="1"/>
  <c r="Z1149" i="12" s="1"/>
  <c r="Y1152" i="12"/>
  <c r="Y1151" i="12" s="1"/>
  <c r="Y1150" i="12" s="1"/>
  <c r="Y1149" i="12" s="1"/>
  <c r="AA1140" i="12"/>
  <c r="AA1139" i="12" s="1"/>
  <c r="AA1138" i="12" s="1"/>
  <c r="AA1137" i="12" s="1"/>
  <c r="Z1140" i="12"/>
  <c r="Z1139" i="12" s="1"/>
  <c r="Z1138" i="12" s="1"/>
  <c r="Z1137" i="12" s="1"/>
  <c r="Y1140" i="12"/>
  <c r="Y1139" i="12" s="1"/>
  <c r="Y1138" i="12" s="1"/>
  <c r="Y1137" i="12" s="1"/>
  <c r="AA1135" i="12"/>
  <c r="AA1134" i="12" s="1"/>
  <c r="AA1133" i="12" s="1"/>
  <c r="Z1135" i="12"/>
  <c r="Z1134" i="12" s="1"/>
  <c r="Z1133" i="12" s="1"/>
  <c r="Y1135" i="12"/>
  <c r="Y1134" i="12" s="1"/>
  <c r="Y1133" i="12" s="1"/>
  <c r="AA1129" i="12"/>
  <c r="Z1129" i="12"/>
  <c r="Y1129" i="12"/>
  <c r="AA1127" i="12"/>
  <c r="Z1127" i="12"/>
  <c r="Y1127" i="12"/>
  <c r="AA1121" i="12"/>
  <c r="Z1121" i="12"/>
  <c r="Y1121" i="12"/>
  <c r="AA1119" i="12"/>
  <c r="Z1119" i="12"/>
  <c r="Y1119" i="12"/>
  <c r="AA1116" i="12"/>
  <c r="AA1115" i="12" s="1"/>
  <c r="Z1116" i="12"/>
  <c r="Z1115" i="12" s="1"/>
  <c r="Y1116" i="12"/>
  <c r="Y1115" i="12" s="1"/>
  <c r="AA1107" i="12"/>
  <c r="AA1106" i="12" s="1"/>
  <c r="AA1105" i="12" s="1"/>
  <c r="AA1104" i="12" s="1"/>
  <c r="Z1107" i="12"/>
  <c r="Z1106" i="12" s="1"/>
  <c r="Z1105" i="12" s="1"/>
  <c r="Z1104" i="12" s="1"/>
  <c r="Y1107" i="12"/>
  <c r="Y1106" i="12" s="1"/>
  <c r="Y1105" i="12" s="1"/>
  <c r="Y1104" i="12" s="1"/>
  <c r="AA1101" i="12"/>
  <c r="AA1100" i="12" s="1"/>
  <c r="AA1099" i="12" s="1"/>
  <c r="AA1098" i="12" s="1"/>
  <c r="Z1101" i="12"/>
  <c r="Z1100" i="12" s="1"/>
  <c r="Z1099" i="12" s="1"/>
  <c r="Z1098" i="12" s="1"/>
  <c r="Y1101" i="12"/>
  <c r="Y1100" i="12" s="1"/>
  <c r="Y1099" i="12" s="1"/>
  <c r="Y1098" i="12" s="1"/>
  <c r="AA1096" i="12"/>
  <c r="AA1095" i="12" s="1"/>
  <c r="AA1094" i="12" s="1"/>
  <c r="AA1093" i="12" s="1"/>
  <c r="Z1096" i="12"/>
  <c r="Z1095" i="12" s="1"/>
  <c r="Z1094" i="12" s="1"/>
  <c r="Z1093" i="12" s="1"/>
  <c r="Y1096" i="12"/>
  <c r="Y1095" i="12" s="1"/>
  <c r="Y1094" i="12" s="1"/>
  <c r="Y1093" i="12" s="1"/>
  <c r="AA1087" i="12"/>
  <c r="AA1086" i="12" s="1"/>
  <c r="AA1085" i="12" s="1"/>
  <c r="Z1087" i="12"/>
  <c r="Z1086" i="12" s="1"/>
  <c r="Z1085" i="12" s="1"/>
  <c r="Y1087" i="12"/>
  <c r="Y1086" i="12" s="1"/>
  <c r="Y1085" i="12" s="1"/>
  <c r="AA1083" i="12"/>
  <c r="AA1082" i="12" s="1"/>
  <c r="AA1081" i="12" s="1"/>
  <c r="Z1083" i="12"/>
  <c r="Z1082" i="12" s="1"/>
  <c r="Z1081" i="12" s="1"/>
  <c r="Y1083" i="12"/>
  <c r="Y1082" i="12" s="1"/>
  <c r="Y1081" i="12" s="1"/>
  <c r="AA1079" i="12"/>
  <c r="AA1078" i="12" s="1"/>
  <c r="AA1077" i="12" s="1"/>
  <c r="Z1079" i="12"/>
  <c r="Z1078" i="12" s="1"/>
  <c r="Z1077" i="12" s="1"/>
  <c r="Y1079" i="12"/>
  <c r="Y1078" i="12" s="1"/>
  <c r="Y1077" i="12" s="1"/>
  <c r="AA1075" i="12"/>
  <c r="AA1074" i="12" s="1"/>
  <c r="AA1073" i="12" s="1"/>
  <c r="Z1075" i="12"/>
  <c r="Z1074" i="12" s="1"/>
  <c r="Z1073" i="12" s="1"/>
  <c r="Y1075" i="12"/>
  <c r="Y1074" i="12" s="1"/>
  <c r="Y1073" i="12" s="1"/>
  <c r="AA1071" i="12"/>
  <c r="AA1070" i="12" s="1"/>
  <c r="AA1069" i="12" s="1"/>
  <c r="Z1071" i="12"/>
  <c r="Z1070" i="12" s="1"/>
  <c r="Z1069" i="12" s="1"/>
  <c r="Y1071" i="12"/>
  <c r="Y1070" i="12" s="1"/>
  <c r="Y1069" i="12" s="1"/>
  <c r="AA1067" i="12"/>
  <c r="AA1066" i="12" s="1"/>
  <c r="AA1065" i="12" s="1"/>
  <c r="Z1067" i="12"/>
  <c r="Z1066" i="12" s="1"/>
  <c r="Z1065" i="12" s="1"/>
  <c r="Y1067" i="12"/>
  <c r="Y1066" i="12" s="1"/>
  <c r="Y1065" i="12" s="1"/>
  <c r="AA1063" i="12"/>
  <c r="AA1062" i="12" s="1"/>
  <c r="AA1061" i="12" s="1"/>
  <c r="Z1063" i="12"/>
  <c r="Z1062" i="12" s="1"/>
  <c r="Z1061" i="12" s="1"/>
  <c r="Y1063" i="12"/>
  <c r="Y1062" i="12" s="1"/>
  <c r="Y1061" i="12" s="1"/>
  <c r="AA1055" i="12"/>
  <c r="AA1054" i="12" s="1"/>
  <c r="AA1053" i="12" s="1"/>
  <c r="Z1055" i="12"/>
  <c r="Z1054" i="12" s="1"/>
  <c r="Z1053" i="12" s="1"/>
  <c r="Y1055" i="12"/>
  <c r="Y1054" i="12" s="1"/>
  <c r="Y1053" i="12" s="1"/>
  <c r="AA1051" i="12"/>
  <c r="AA1050" i="12" s="1"/>
  <c r="AA1049" i="12" s="1"/>
  <c r="Z1051" i="12"/>
  <c r="Z1050" i="12" s="1"/>
  <c r="Z1049" i="12" s="1"/>
  <c r="Y1051" i="12"/>
  <c r="Y1050" i="12" s="1"/>
  <c r="Y1049" i="12" s="1"/>
  <c r="AA1047" i="12"/>
  <c r="AA1046" i="12" s="1"/>
  <c r="AA1045" i="12" s="1"/>
  <c r="Z1047" i="12"/>
  <c r="Z1046" i="12" s="1"/>
  <c r="Z1045" i="12" s="1"/>
  <c r="Y1047" i="12"/>
  <c r="Y1046" i="12" s="1"/>
  <c r="Y1045" i="12" s="1"/>
  <c r="AA1030" i="12"/>
  <c r="AA1029" i="12" s="1"/>
  <c r="AA1028" i="12" s="1"/>
  <c r="Z1030" i="12"/>
  <c r="Z1029" i="12" s="1"/>
  <c r="Z1028" i="12" s="1"/>
  <c r="Y1030" i="12"/>
  <c r="Y1029" i="12" s="1"/>
  <c r="Y1028" i="12" s="1"/>
  <c r="AA1026" i="12"/>
  <c r="AA1025" i="12" s="1"/>
  <c r="AA1024" i="12" s="1"/>
  <c r="Z1026" i="12"/>
  <c r="Z1025" i="12" s="1"/>
  <c r="Z1024" i="12" s="1"/>
  <c r="Y1026" i="12"/>
  <c r="Y1025" i="12" s="1"/>
  <c r="Y1024" i="12" s="1"/>
  <c r="AA1022" i="12"/>
  <c r="AA1021" i="12" s="1"/>
  <c r="AA1020" i="12" s="1"/>
  <c r="Z1022" i="12"/>
  <c r="Z1021" i="12" s="1"/>
  <c r="Z1020" i="12" s="1"/>
  <c r="Y1022" i="12"/>
  <c r="Y1021" i="12" s="1"/>
  <c r="Y1020" i="12" s="1"/>
  <c r="AA1018" i="12"/>
  <c r="AA1017" i="12" s="1"/>
  <c r="AA1016" i="12" s="1"/>
  <c r="Z1018" i="12"/>
  <c r="Z1017" i="12" s="1"/>
  <c r="Z1016" i="12" s="1"/>
  <c r="Y1018" i="12"/>
  <c r="Y1017" i="12" s="1"/>
  <c r="Y1016" i="12" s="1"/>
  <c r="AA1014" i="12"/>
  <c r="AA1013" i="12" s="1"/>
  <c r="AA1012" i="12" s="1"/>
  <c r="Z1014" i="12"/>
  <c r="Z1013" i="12" s="1"/>
  <c r="Z1012" i="12" s="1"/>
  <c r="Y1014" i="12"/>
  <c r="Y1013" i="12" s="1"/>
  <c r="Y1012" i="12" s="1"/>
  <c r="AA1010" i="12"/>
  <c r="Z1010" i="12"/>
  <c r="Y1010" i="12"/>
  <c r="AA1008" i="12"/>
  <c r="Z1008" i="12"/>
  <c r="Y1008" i="12"/>
  <c r="AA1004" i="12"/>
  <c r="AA1003" i="12" s="1"/>
  <c r="AA1002" i="12" s="1"/>
  <c r="Z1004" i="12"/>
  <c r="Z1003" i="12" s="1"/>
  <c r="Z1002" i="12" s="1"/>
  <c r="Y1004" i="12"/>
  <c r="Y1003" i="12" s="1"/>
  <c r="Y1002" i="12" s="1"/>
  <c r="AA996" i="12"/>
  <c r="AA995" i="12" s="1"/>
  <c r="AA994" i="12" s="1"/>
  <c r="Z996" i="12"/>
  <c r="Z995" i="12" s="1"/>
  <c r="Z994" i="12" s="1"/>
  <c r="Y996" i="12"/>
  <c r="Y995" i="12" s="1"/>
  <c r="Y994" i="12" s="1"/>
  <c r="AA992" i="12"/>
  <c r="AA991" i="12" s="1"/>
  <c r="AA990" i="12" s="1"/>
  <c r="Z992" i="12"/>
  <c r="Z991" i="12" s="1"/>
  <c r="Z990" i="12" s="1"/>
  <c r="Y992" i="12"/>
  <c r="Y991" i="12" s="1"/>
  <c r="Y990" i="12" s="1"/>
  <c r="AA988" i="12"/>
  <c r="AA987" i="12" s="1"/>
  <c r="AA986" i="12" s="1"/>
  <c r="Z988" i="12"/>
  <c r="Z987" i="12" s="1"/>
  <c r="Z986" i="12" s="1"/>
  <c r="Y988" i="12"/>
  <c r="Y987" i="12" s="1"/>
  <c r="Y986" i="12" s="1"/>
  <c r="AA984" i="12"/>
  <c r="AA983" i="12" s="1"/>
  <c r="AA982" i="12" s="1"/>
  <c r="Z984" i="12"/>
  <c r="Z983" i="12" s="1"/>
  <c r="Z982" i="12" s="1"/>
  <c r="Y984" i="12"/>
  <c r="Y983" i="12" s="1"/>
  <c r="Y982" i="12" s="1"/>
  <c r="AA980" i="12"/>
  <c r="AA979" i="12" s="1"/>
  <c r="AA978" i="12" s="1"/>
  <c r="Z980" i="12"/>
  <c r="Z979" i="12" s="1"/>
  <c r="Z978" i="12" s="1"/>
  <c r="Y980" i="12"/>
  <c r="Y979" i="12" s="1"/>
  <c r="Y978" i="12" s="1"/>
  <c r="AA976" i="12"/>
  <c r="AA975" i="12" s="1"/>
  <c r="AA974" i="12" s="1"/>
  <c r="Z976" i="12"/>
  <c r="Z975" i="12" s="1"/>
  <c r="Z974" i="12" s="1"/>
  <c r="Y976" i="12"/>
  <c r="Y975" i="12" s="1"/>
  <c r="Y974" i="12" s="1"/>
  <c r="AA972" i="12"/>
  <c r="AA971" i="12" s="1"/>
  <c r="AA970" i="12" s="1"/>
  <c r="Z972" i="12"/>
  <c r="Z971" i="12" s="1"/>
  <c r="Z970" i="12" s="1"/>
  <c r="Y972" i="12"/>
  <c r="Y971" i="12" s="1"/>
  <c r="Y970" i="12" s="1"/>
  <c r="AA968" i="12"/>
  <c r="AA967" i="12" s="1"/>
  <c r="AA966" i="12" s="1"/>
  <c r="Z968" i="12"/>
  <c r="Z967" i="12" s="1"/>
  <c r="Z966" i="12" s="1"/>
  <c r="Y968" i="12"/>
  <c r="Y967" i="12" s="1"/>
  <c r="Y966" i="12" s="1"/>
  <c r="AA964" i="12"/>
  <c r="AA963" i="12" s="1"/>
  <c r="AA962" i="12" s="1"/>
  <c r="Z964" i="12"/>
  <c r="Z963" i="12" s="1"/>
  <c r="Z962" i="12" s="1"/>
  <c r="Y964" i="12"/>
  <c r="Y963" i="12" s="1"/>
  <c r="Y962" i="12" s="1"/>
  <c r="AA960" i="12"/>
  <c r="AA959" i="12" s="1"/>
  <c r="AA958" i="12" s="1"/>
  <c r="Z960" i="12"/>
  <c r="Z959" i="12" s="1"/>
  <c r="Z958" i="12" s="1"/>
  <c r="Y960" i="12"/>
  <c r="Y959" i="12" s="1"/>
  <c r="Y958" i="12" s="1"/>
  <c r="AA954" i="12"/>
  <c r="AA953" i="12" s="1"/>
  <c r="AA952" i="12" s="1"/>
  <c r="Z954" i="12"/>
  <c r="Z953" i="12" s="1"/>
  <c r="Z952" i="12" s="1"/>
  <c r="Y954" i="12"/>
  <c r="Y953" i="12" s="1"/>
  <c r="Y952" i="12" s="1"/>
  <c r="AA950" i="12"/>
  <c r="AA949" i="12" s="1"/>
  <c r="AA948" i="12" s="1"/>
  <c r="Z950" i="12"/>
  <c r="Z949" i="12" s="1"/>
  <c r="Z948" i="12" s="1"/>
  <c r="Y950" i="12"/>
  <c r="Y949" i="12" s="1"/>
  <c r="Y948" i="12" s="1"/>
  <c r="AA945" i="12"/>
  <c r="AA944" i="12" s="1"/>
  <c r="AA943" i="12" s="1"/>
  <c r="Z945" i="12"/>
  <c r="Z944" i="12" s="1"/>
  <c r="Z943" i="12" s="1"/>
  <c r="Y945" i="12"/>
  <c r="Y944" i="12" s="1"/>
  <c r="Y943" i="12" s="1"/>
  <c r="AA941" i="12"/>
  <c r="AA940" i="12" s="1"/>
  <c r="AA939" i="12" s="1"/>
  <c r="Z941" i="12"/>
  <c r="Z940" i="12" s="1"/>
  <c r="Z939" i="12" s="1"/>
  <c r="Y941" i="12"/>
  <c r="Y940" i="12" s="1"/>
  <c r="Y939" i="12" s="1"/>
  <c r="AA937" i="12"/>
  <c r="AA936" i="12" s="1"/>
  <c r="AA935" i="12" s="1"/>
  <c r="Z937" i="12"/>
  <c r="Z936" i="12" s="1"/>
  <c r="Z935" i="12" s="1"/>
  <c r="Y937" i="12"/>
  <c r="Y936" i="12" s="1"/>
  <c r="Y935" i="12" s="1"/>
  <c r="AA933" i="12"/>
  <c r="AA932" i="12" s="1"/>
  <c r="AA931" i="12" s="1"/>
  <c r="Z933" i="12"/>
  <c r="Z932" i="12" s="1"/>
  <c r="Z931" i="12" s="1"/>
  <c r="Y933" i="12"/>
  <c r="Y932" i="12" s="1"/>
  <c r="Y931" i="12" s="1"/>
  <c r="AA929" i="12"/>
  <c r="AA928" i="12" s="1"/>
  <c r="Z929" i="12"/>
  <c r="Z928" i="12" s="1"/>
  <c r="Y929" i="12"/>
  <c r="Y928" i="12" s="1"/>
  <c r="AA926" i="12"/>
  <c r="AA925" i="12" s="1"/>
  <c r="Z926" i="12"/>
  <c r="Z925" i="12" s="1"/>
  <c r="Y926" i="12"/>
  <c r="Y925" i="12" s="1"/>
  <c r="AA922" i="12"/>
  <c r="AA921" i="12" s="1"/>
  <c r="AA920" i="12" s="1"/>
  <c r="Z922" i="12"/>
  <c r="Z921" i="12" s="1"/>
  <c r="Z920" i="12" s="1"/>
  <c r="Y922" i="12"/>
  <c r="Y921" i="12" s="1"/>
  <c r="Y920" i="12" s="1"/>
  <c r="AA914" i="12"/>
  <c r="AA913" i="12" s="1"/>
  <c r="AA912" i="12" s="1"/>
  <c r="Z914" i="12"/>
  <c r="Z913" i="12" s="1"/>
  <c r="Z912" i="12" s="1"/>
  <c r="Y914" i="12"/>
  <c r="Y913" i="12" s="1"/>
  <c r="Y912" i="12" s="1"/>
  <c r="AA910" i="12"/>
  <c r="AA909" i="12" s="1"/>
  <c r="AA908" i="12" s="1"/>
  <c r="Z910" i="12"/>
  <c r="Z909" i="12" s="1"/>
  <c r="Z908" i="12" s="1"/>
  <c r="Y910" i="12"/>
  <c r="Y909" i="12" s="1"/>
  <c r="Y908" i="12" s="1"/>
  <c r="AA906" i="12"/>
  <c r="AA905" i="12" s="1"/>
  <c r="AA904" i="12" s="1"/>
  <c r="Z906" i="12"/>
  <c r="Z905" i="12" s="1"/>
  <c r="Z904" i="12" s="1"/>
  <c r="Y906" i="12"/>
  <c r="Y905" i="12" s="1"/>
  <c r="Y904" i="12" s="1"/>
  <c r="AA902" i="12"/>
  <c r="AA901" i="12" s="1"/>
  <c r="AA900" i="12" s="1"/>
  <c r="Z902" i="12"/>
  <c r="Z901" i="12" s="1"/>
  <c r="Z900" i="12" s="1"/>
  <c r="Y902" i="12"/>
  <c r="Y901" i="12" s="1"/>
  <c r="Y900" i="12" s="1"/>
  <c r="AA895" i="12"/>
  <c r="AA894" i="12" s="1"/>
  <c r="Z895" i="12"/>
  <c r="Z894" i="12" s="1"/>
  <c r="Y895" i="12"/>
  <c r="Y894" i="12" s="1"/>
  <c r="AA891" i="12"/>
  <c r="AA890" i="12" s="1"/>
  <c r="Z891" i="12"/>
  <c r="Z890" i="12" s="1"/>
  <c r="Y891" i="12"/>
  <c r="Y890" i="12" s="1"/>
  <c r="AA888" i="12"/>
  <c r="AA887" i="12" s="1"/>
  <c r="Z888" i="12"/>
  <c r="Z887" i="12" s="1"/>
  <c r="Y888" i="12"/>
  <c r="Y887" i="12" s="1"/>
  <c r="AA885" i="12"/>
  <c r="AA884" i="12" s="1"/>
  <c r="Z885" i="12"/>
  <c r="Z884" i="12" s="1"/>
  <c r="Y885" i="12"/>
  <c r="Y884" i="12" s="1"/>
  <c r="AA880" i="12"/>
  <c r="AA879" i="12" s="1"/>
  <c r="AA878" i="12" s="1"/>
  <c r="Z880" i="12"/>
  <c r="Z879" i="12" s="1"/>
  <c r="Z878" i="12" s="1"/>
  <c r="Y880" i="12"/>
  <c r="Y879" i="12" s="1"/>
  <c r="Y878" i="12" s="1"/>
  <c r="AA876" i="12"/>
  <c r="AA875" i="12" s="1"/>
  <c r="AA874" i="12" s="1"/>
  <c r="Z876" i="12"/>
  <c r="Z875" i="12" s="1"/>
  <c r="Z874" i="12" s="1"/>
  <c r="Y876" i="12"/>
  <c r="Y875" i="12" s="1"/>
  <c r="Y874" i="12" s="1"/>
  <c r="AA872" i="12"/>
  <c r="AA871" i="12" s="1"/>
  <c r="AA870" i="12" s="1"/>
  <c r="Z872" i="12"/>
  <c r="Z871" i="12" s="1"/>
  <c r="Z870" i="12" s="1"/>
  <c r="Y872" i="12"/>
  <c r="Y871" i="12" s="1"/>
  <c r="Y870" i="12" s="1"/>
  <c r="AA868" i="12"/>
  <c r="AA867" i="12" s="1"/>
  <c r="Z868" i="12"/>
  <c r="Z867" i="12" s="1"/>
  <c r="Y868" i="12"/>
  <c r="Y867" i="12" s="1"/>
  <c r="AA865" i="12"/>
  <c r="AA864" i="12" s="1"/>
  <c r="Z865" i="12"/>
  <c r="Z864" i="12" s="1"/>
  <c r="Y865" i="12"/>
  <c r="Y864" i="12" s="1"/>
  <c r="AA859" i="12"/>
  <c r="AA858" i="12" s="1"/>
  <c r="Z859" i="12"/>
  <c r="Z858" i="12" s="1"/>
  <c r="Y859" i="12"/>
  <c r="Y858" i="12" s="1"/>
  <c r="AA856" i="12"/>
  <c r="AA855" i="12" s="1"/>
  <c r="Z856" i="12"/>
  <c r="Z855" i="12" s="1"/>
  <c r="Y856" i="12"/>
  <c r="Y855" i="12" s="1"/>
  <c r="AA851" i="12"/>
  <c r="Z851" i="12"/>
  <c r="Y851" i="12"/>
  <c r="AA849" i="12"/>
  <c r="Z849" i="12"/>
  <c r="Y849" i="12"/>
  <c r="AA847" i="12"/>
  <c r="Z847" i="12"/>
  <c r="Y847" i="12"/>
  <c r="AA842" i="12"/>
  <c r="AA841" i="12" s="1"/>
  <c r="Z842" i="12"/>
  <c r="Z841" i="12" s="1"/>
  <c r="Y842" i="12"/>
  <c r="Y841" i="12" s="1"/>
  <c r="AA839" i="12"/>
  <c r="AA838" i="12" s="1"/>
  <c r="Z839" i="12"/>
  <c r="Z838" i="12" s="1"/>
  <c r="Y839" i="12"/>
  <c r="Y838" i="12" s="1"/>
  <c r="AA836" i="12"/>
  <c r="AA835" i="12" s="1"/>
  <c r="Z836" i="12"/>
  <c r="Z835" i="12" s="1"/>
  <c r="Y836" i="12"/>
  <c r="Y835" i="12" s="1"/>
  <c r="AA832" i="12"/>
  <c r="Z832" i="12"/>
  <c r="Y832" i="12"/>
  <c r="AA830" i="12"/>
  <c r="Z830" i="12"/>
  <c r="Y830" i="12"/>
  <c r="AA826" i="12"/>
  <c r="AA825" i="12" s="1"/>
  <c r="AA824" i="12" s="1"/>
  <c r="Z826" i="12"/>
  <c r="Z825" i="12" s="1"/>
  <c r="Z824" i="12" s="1"/>
  <c r="Y826" i="12"/>
  <c r="Y825" i="12" s="1"/>
  <c r="Y824" i="12" s="1"/>
  <c r="AA821" i="12"/>
  <c r="Z821" i="12"/>
  <c r="Y821" i="12"/>
  <c r="AA819" i="12"/>
  <c r="Z819" i="12"/>
  <c r="Y819" i="12"/>
  <c r="AA815" i="12"/>
  <c r="AA814" i="12" s="1"/>
  <c r="Z815" i="12"/>
  <c r="Z814" i="12" s="1"/>
  <c r="Y815" i="12"/>
  <c r="Y814" i="12" s="1"/>
  <c r="AA811" i="12"/>
  <c r="Z811" i="12"/>
  <c r="Y811" i="12"/>
  <c r="AA809" i="12"/>
  <c r="Z809" i="12"/>
  <c r="Y809" i="12"/>
  <c r="AA806" i="12"/>
  <c r="AA805" i="12" s="1"/>
  <c r="Z806" i="12"/>
  <c r="Z805" i="12" s="1"/>
  <c r="Y806" i="12"/>
  <c r="Y805" i="12" s="1"/>
  <c r="AA803" i="12"/>
  <c r="AA802" i="12" s="1"/>
  <c r="Z803" i="12"/>
  <c r="Z802" i="12" s="1"/>
  <c r="Y803" i="12"/>
  <c r="Y802" i="12" s="1"/>
  <c r="AA796" i="12"/>
  <c r="AA795" i="12" s="1"/>
  <c r="Z796" i="12"/>
  <c r="Z795" i="12" s="1"/>
  <c r="Y796" i="12"/>
  <c r="Y795" i="12" s="1"/>
  <c r="AA793" i="12"/>
  <c r="AA792" i="12" s="1"/>
  <c r="Z793" i="12"/>
  <c r="Z792" i="12" s="1"/>
  <c r="Y793" i="12"/>
  <c r="Y792" i="12" s="1"/>
  <c r="AA789" i="12"/>
  <c r="AA788" i="12" s="1"/>
  <c r="AA787" i="12" s="1"/>
  <c r="Z789" i="12"/>
  <c r="Z788" i="12" s="1"/>
  <c r="Z787" i="12" s="1"/>
  <c r="Y789" i="12"/>
  <c r="Y788" i="12" s="1"/>
  <c r="Y787" i="12" s="1"/>
  <c r="AA785" i="12"/>
  <c r="AA784" i="12" s="1"/>
  <c r="AA783" i="12" s="1"/>
  <c r="Z785" i="12"/>
  <c r="Z784" i="12" s="1"/>
  <c r="Z783" i="12" s="1"/>
  <c r="Y785" i="12"/>
  <c r="Y784" i="12" s="1"/>
  <c r="Y783" i="12" s="1"/>
  <c r="AA781" i="12"/>
  <c r="AA780" i="12" s="1"/>
  <c r="Z781" i="12"/>
  <c r="Z780" i="12" s="1"/>
  <c r="Y781" i="12"/>
  <c r="Y780" i="12" s="1"/>
  <c r="AA778" i="12"/>
  <c r="AA777" i="12" s="1"/>
  <c r="Z778" i="12"/>
  <c r="Z777" i="12" s="1"/>
  <c r="Y778" i="12"/>
  <c r="Y777" i="12" s="1"/>
  <c r="AA775" i="12"/>
  <c r="AA774" i="12" s="1"/>
  <c r="Z775" i="12"/>
  <c r="Z774" i="12" s="1"/>
  <c r="Y775" i="12"/>
  <c r="Y774" i="12" s="1"/>
  <c r="AA772" i="12"/>
  <c r="AA771" i="12" s="1"/>
  <c r="Z772" i="12"/>
  <c r="Z771" i="12" s="1"/>
  <c r="Y772" i="12"/>
  <c r="Y771" i="12" s="1"/>
  <c r="AA766" i="12"/>
  <c r="Z766" i="12"/>
  <c r="Y766" i="12"/>
  <c r="AA764" i="12"/>
  <c r="Z764" i="12"/>
  <c r="Y764" i="12"/>
  <c r="AA760" i="12"/>
  <c r="AA759" i="12" s="1"/>
  <c r="Z760" i="12"/>
  <c r="Z759" i="12" s="1"/>
  <c r="Y760" i="12"/>
  <c r="Y759" i="12" s="1"/>
  <c r="AA757" i="12"/>
  <c r="AA756" i="12" s="1"/>
  <c r="Z757" i="12"/>
  <c r="Z756" i="12" s="1"/>
  <c r="Y757" i="12"/>
  <c r="Y756" i="12" s="1"/>
  <c r="AA753" i="12"/>
  <c r="Z753" i="12"/>
  <c r="Y753" i="12"/>
  <c r="AA750" i="12"/>
  <c r="Z750" i="12"/>
  <c r="Y750" i="12"/>
  <c r="AA747" i="12"/>
  <c r="Z747" i="12"/>
  <c r="Y747" i="12"/>
  <c r="AA744" i="12"/>
  <c r="AA743" i="12" s="1"/>
  <c r="Z744" i="12"/>
  <c r="Z743" i="12" s="1"/>
  <c r="Y744" i="12"/>
  <c r="Y743" i="12" s="1"/>
  <c r="AA739" i="12"/>
  <c r="Z739" i="12"/>
  <c r="Y739" i="12"/>
  <c r="AA737" i="12"/>
  <c r="Z737" i="12"/>
  <c r="Y737" i="12"/>
  <c r="AA733" i="12"/>
  <c r="AA732" i="12" s="1"/>
  <c r="AA731" i="12" s="1"/>
  <c r="Z733" i="12"/>
  <c r="Z732" i="12" s="1"/>
  <c r="Z731" i="12" s="1"/>
  <c r="Y733" i="12"/>
  <c r="Y732" i="12" s="1"/>
  <c r="Y731" i="12" s="1"/>
  <c r="AA729" i="12"/>
  <c r="Z729" i="12"/>
  <c r="Y729" i="12"/>
  <c r="AA727" i="12"/>
  <c r="Z727" i="12"/>
  <c r="Y727" i="12"/>
  <c r="AA723" i="12"/>
  <c r="AA722" i="12" s="1"/>
  <c r="AA721" i="12" s="1"/>
  <c r="Z723" i="12"/>
  <c r="Z722" i="12" s="1"/>
  <c r="Z721" i="12" s="1"/>
  <c r="Y723" i="12"/>
  <c r="Y722" i="12" s="1"/>
  <c r="Y721" i="12" s="1"/>
  <c r="AA719" i="12"/>
  <c r="AA718" i="12" s="1"/>
  <c r="AA717" i="12" s="1"/>
  <c r="Z719" i="12"/>
  <c r="Z718" i="12" s="1"/>
  <c r="Z717" i="12" s="1"/>
  <c r="Y719" i="12"/>
  <c r="Y718" i="12" s="1"/>
  <c r="Y717" i="12" s="1"/>
  <c r="AA709" i="12"/>
  <c r="AA708" i="12" s="1"/>
  <c r="AA707" i="12" s="1"/>
  <c r="Z709" i="12"/>
  <c r="Z708" i="12" s="1"/>
  <c r="Z707" i="12" s="1"/>
  <c r="Y709" i="12"/>
  <c r="Y708" i="12" s="1"/>
  <c r="Y707" i="12" s="1"/>
  <c r="AA705" i="12"/>
  <c r="Z705" i="12"/>
  <c r="Y705" i="12"/>
  <c r="AA703" i="12"/>
  <c r="Z703" i="12"/>
  <c r="Y703" i="12"/>
  <c r="AA697" i="12"/>
  <c r="AA696" i="12" s="1"/>
  <c r="AA695" i="12" s="1"/>
  <c r="Z697" i="12"/>
  <c r="Z696" i="12" s="1"/>
  <c r="Z695" i="12" s="1"/>
  <c r="Y697" i="12"/>
  <c r="Y696" i="12" s="1"/>
  <c r="Y695" i="12" s="1"/>
  <c r="AA691" i="12"/>
  <c r="Z691" i="12"/>
  <c r="Y691" i="12"/>
  <c r="AA687" i="12"/>
  <c r="Z687" i="12"/>
  <c r="Y687" i="12"/>
  <c r="AA684" i="12"/>
  <c r="AA683" i="12" s="1"/>
  <c r="Z684" i="12"/>
  <c r="Z683" i="12" s="1"/>
  <c r="Y684" i="12"/>
  <c r="Y683" i="12" s="1"/>
  <c r="AA681" i="12"/>
  <c r="AA680" i="12" s="1"/>
  <c r="Z681" i="12"/>
  <c r="Z680" i="12" s="1"/>
  <c r="Y681" i="12"/>
  <c r="Y680" i="12" s="1"/>
  <c r="AA678" i="12"/>
  <c r="AA677" i="12" s="1"/>
  <c r="Z678" i="12"/>
  <c r="Z677" i="12" s="1"/>
  <c r="Y678" i="12"/>
  <c r="Y677" i="12" s="1"/>
  <c r="AA667" i="12"/>
  <c r="Z667" i="12"/>
  <c r="Y667" i="12"/>
  <c r="AA665" i="12"/>
  <c r="Z665" i="12"/>
  <c r="Y665" i="12"/>
  <c r="AA661" i="12"/>
  <c r="Z661" i="12"/>
  <c r="Y661" i="12"/>
  <c r="AA659" i="12"/>
  <c r="Z659" i="12"/>
  <c r="Y659" i="12"/>
  <c r="AA652" i="12"/>
  <c r="AA651" i="12" s="1"/>
  <c r="AA650" i="12" s="1"/>
  <c r="AA649" i="12" s="1"/>
  <c r="Z652" i="12"/>
  <c r="Z651" i="12" s="1"/>
  <c r="Z650" i="12" s="1"/>
  <c r="Z649" i="12" s="1"/>
  <c r="Y652" i="12"/>
  <c r="Y651" i="12" s="1"/>
  <c r="Y650" i="12" s="1"/>
  <c r="Y649" i="12" s="1"/>
  <c r="AA647" i="12"/>
  <c r="AA646" i="12" s="1"/>
  <c r="Z647" i="12"/>
  <c r="Z646" i="12" s="1"/>
  <c r="Y647" i="12"/>
  <c r="Y646" i="12" s="1"/>
  <c r="AA644" i="12"/>
  <c r="AA643" i="12" s="1"/>
  <c r="Z644" i="12"/>
  <c r="Z643" i="12" s="1"/>
  <c r="Y644" i="12"/>
  <c r="Y643" i="12" s="1"/>
  <c r="AA639" i="12"/>
  <c r="AA638" i="12" s="1"/>
  <c r="Z639" i="12"/>
  <c r="Z638" i="12" s="1"/>
  <c r="Y639" i="12"/>
  <c r="Y638" i="12" s="1"/>
  <c r="AA636" i="12"/>
  <c r="AA635" i="12" s="1"/>
  <c r="Z636" i="12"/>
  <c r="Z635" i="12" s="1"/>
  <c r="Y636" i="12"/>
  <c r="Y635" i="12" s="1"/>
  <c r="AA632" i="12"/>
  <c r="AA631" i="12" s="1"/>
  <c r="AA630" i="12" s="1"/>
  <c r="Z632" i="12"/>
  <c r="Z631" i="12" s="1"/>
  <c r="Z630" i="12" s="1"/>
  <c r="Y632" i="12"/>
  <c r="Y631" i="12" s="1"/>
  <c r="Y630" i="12" s="1"/>
  <c r="AA628" i="12"/>
  <c r="Z628" i="12"/>
  <c r="Y628" i="12"/>
  <c r="AA626" i="12"/>
  <c r="Z626" i="12"/>
  <c r="Y626" i="12"/>
  <c r="AA621" i="12"/>
  <c r="AA620" i="12" s="1"/>
  <c r="Z621" i="12"/>
  <c r="Z620" i="12" s="1"/>
  <c r="Y621" i="12"/>
  <c r="Y620" i="12" s="1"/>
  <c r="AA618" i="12"/>
  <c r="AA617" i="12" s="1"/>
  <c r="Z618" i="12"/>
  <c r="Z617" i="12" s="1"/>
  <c r="Y618" i="12"/>
  <c r="Y617" i="12" s="1"/>
  <c r="AA615" i="12"/>
  <c r="AA614" i="12" s="1"/>
  <c r="Z615" i="12"/>
  <c r="Z614" i="12" s="1"/>
  <c r="Y615" i="12"/>
  <c r="Y614" i="12" s="1"/>
  <c r="AA612" i="12"/>
  <c r="AA611" i="12" s="1"/>
  <c r="Z612" i="12"/>
  <c r="Z611" i="12" s="1"/>
  <c r="Y612" i="12"/>
  <c r="Y611" i="12" s="1"/>
  <c r="AA609" i="12"/>
  <c r="AA608" i="12" s="1"/>
  <c r="Z609" i="12"/>
  <c r="Z608" i="12" s="1"/>
  <c r="Y609" i="12"/>
  <c r="Y608" i="12" s="1"/>
  <c r="AA603" i="12"/>
  <c r="AA602" i="12" s="1"/>
  <c r="Z603" i="12"/>
  <c r="Z602" i="12" s="1"/>
  <c r="Y603" i="12"/>
  <c r="Y602" i="12" s="1"/>
  <c r="AA600" i="12"/>
  <c r="AA599" i="12" s="1"/>
  <c r="Z600" i="12"/>
  <c r="Z599" i="12" s="1"/>
  <c r="Y600" i="12"/>
  <c r="Y599" i="12" s="1"/>
  <c r="AA595" i="12"/>
  <c r="AA594" i="12" s="1"/>
  <c r="AA593" i="12" s="1"/>
  <c r="AA592" i="12" s="1"/>
  <c r="Z595" i="12"/>
  <c r="Z594" i="12" s="1"/>
  <c r="Z593" i="12" s="1"/>
  <c r="Z592" i="12" s="1"/>
  <c r="Y595" i="12"/>
  <c r="Y594" i="12" s="1"/>
  <c r="Y593" i="12" s="1"/>
  <c r="Y592" i="12" s="1"/>
  <c r="AA590" i="12"/>
  <c r="AA589" i="12" s="1"/>
  <c r="Z590" i="12"/>
  <c r="Z589" i="12" s="1"/>
  <c r="Y590" i="12"/>
  <c r="Y589" i="12" s="1"/>
  <c r="AA587" i="12"/>
  <c r="AA586" i="12" s="1"/>
  <c r="Z587" i="12"/>
  <c r="Z586" i="12" s="1"/>
  <c r="Y587" i="12"/>
  <c r="Y586" i="12" s="1"/>
  <c r="AA581" i="12"/>
  <c r="AA580" i="12" s="1"/>
  <c r="AA579" i="12" s="1"/>
  <c r="Z581" i="12"/>
  <c r="Z580" i="12" s="1"/>
  <c r="Z579" i="12" s="1"/>
  <c r="Y581" i="12"/>
  <c r="Y580" i="12" s="1"/>
  <c r="Y579" i="12" s="1"/>
  <c r="AA574" i="12"/>
  <c r="Z574" i="12"/>
  <c r="Y574" i="12"/>
  <c r="AA570" i="12"/>
  <c r="Z570" i="12"/>
  <c r="Y570" i="12"/>
  <c r="AA564" i="12"/>
  <c r="AA563" i="12" s="1"/>
  <c r="AA562" i="12" s="1"/>
  <c r="Z564" i="12"/>
  <c r="Z563" i="12" s="1"/>
  <c r="Z562" i="12" s="1"/>
  <c r="Y564" i="12"/>
  <c r="Y563" i="12" s="1"/>
  <c r="Y562" i="12" s="1"/>
  <c r="AA560" i="12"/>
  <c r="AA559" i="12" s="1"/>
  <c r="AA558" i="12" s="1"/>
  <c r="Z560" i="12"/>
  <c r="Z559" i="12" s="1"/>
  <c r="Z558" i="12" s="1"/>
  <c r="Y560" i="12"/>
  <c r="Y559" i="12" s="1"/>
  <c r="Y558" i="12" s="1"/>
  <c r="AA556" i="12"/>
  <c r="AA555" i="12" s="1"/>
  <c r="Z556" i="12"/>
  <c r="Z555" i="12" s="1"/>
  <c r="Y556" i="12"/>
  <c r="Y555" i="12" s="1"/>
  <c r="AA553" i="12"/>
  <c r="AA552" i="12" s="1"/>
  <c r="Z553" i="12"/>
  <c r="Z552" i="12" s="1"/>
  <c r="Y553" i="12"/>
  <c r="Y552" i="12" s="1"/>
  <c r="AA548" i="12"/>
  <c r="Z548" i="12"/>
  <c r="Y548" i="12"/>
  <c r="AA546" i="12"/>
  <c r="Z546" i="12"/>
  <c r="Y546" i="12"/>
  <c r="AA542" i="12"/>
  <c r="AA541" i="12" s="1"/>
  <c r="AA540" i="12" s="1"/>
  <c r="Z542" i="12"/>
  <c r="Z541" i="12" s="1"/>
  <c r="Z540" i="12" s="1"/>
  <c r="Y542" i="12"/>
  <c r="Y541" i="12" s="1"/>
  <c r="Y540" i="12" s="1"/>
  <c r="AA538" i="12"/>
  <c r="AA537" i="12" s="1"/>
  <c r="AA536" i="12" s="1"/>
  <c r="Z538" i="12"/>
  <c r="Z537" i="12" s="1"/>
  <c r="Z536" i="12" s="1"/>
  <c r="Y538" i="12"/>
  <c r="Y537" i="12" s="1"/>
  <c r="Y536" i="12" s="1"/>
  <c r="AA534" i="12"/>
  <c r="AA533" i="12" s="1"/>
  <c r="AA532" i="12" s="1"/>
  <c r="Z534" i="12"/>
  <c r="Z533" i="12" s="1"/>
  <c r="Z532" i="12" s="1"/>
  <c r="Y534" i="12"/>
  <c r="Y533" i="12" s="1"/>
  <c r="Y532" i="12" s="1"/>
  <c r="AA530" i="12"/>
  <c r="AA529" i="12" s="1"/>
  <c r="Z530" i="12"/>
  <c r="Z529" i="12" s="1"/>
  <c r="Y530" i="12"/>
  <c r="Y529" i="12" s="1"/>
  <c r="AA527" i="12"/>
  <c r="AA526" i="12" s="1"/>
  <c r="Z527" i="12"/>
  <c r="Z526" i="12" s="1"/>
  <c r="Y527" i="12"/>
  <c r="Y526" i="12" s="1"/>
  <c r="AA523" i="12"/>
  <c r="AA522" i="12" s="1"/>
  <c r="Z523" i="12"/>
  <c r="Z522" i="12" s="1"/>
  <c r="Y523" i="12"/>
  <c r="Y522" i="12" s="1"/>
  <c r="AA520" i="12"/>
  <c r="AA519" i="12" s="1"/>
  <c r="Z520" i="12"/>
  <c r="Z519" i="12" s="1"/>
  <c r="Y520" i="12"/>
  <c r="Y519" i="12" s="1"/>
  <c r="AA516" i="12"/>
  <c r="AA515" i="12" s="1"/>
  <c r="AA514" i="12" s="1"/>
  <c r="Z516" i="12"/>
  <c r="Z515" i="12" s="1"/>
  <c r="Z514" i="12" s="1"/>
  <c r="Y516" i="12"/>
  <c r="Y515" i="12" s="1"/>
  <c r="Y514" i="12" s="1"/>
  <c r="AA509" i="12"/>
  <c r="AA508" i="12" s="1"/>
  <c r="AA507" i="12" s="1"/>
  <c r="Z509" i="12"/>
  <c r="Z508" i="12" s="1"/>
  <c r="Z507" i="12" s="1"/>
  <c r="Y509" i="12"/>
  <c r="Y508" i="12" s="1"/>
  <c r="Y507" i="12" s="1"/>
  <c r="AA505" i="12"/>
  <c r="AA504" i="12" s="1"/>
  <c r="AA503" i="12" s="1"/>
  <c r="Z505" i="12"/>
  <c r="Z504" i="12" s="1"/>
  <c r="Z503" i="12" s="1"/>
  <c r="Y505" i="12"/>
  <c r="Y504" i="12" s="1"/>
  <c r="Y503" i="12" s="1"/>
  <c r="AA501" i="12"/>
  <c r="AA500" i="12" s="1"/>
  <c r="AA499" i="12" s="1"/>
  <c r="Z501" i="12"/>
  <c r="Z500" i="12" s="1"/>
  <c r="Z499" i="12" s="1"/>
  <c r="Y501" i="12"/>
  <c r="Y500" i="12" s="1"/>
  <c r="Y499" i="12" s="1"/>
  <c r="AA497" i="12"/>
  <c r="AA496" i="12" s="1"/>
  <c r="AA495" i="12" s="1"/>
  <c r="Z497" i="12"/>
  <c r="Z496" i="12" s="1"/>
  <c r="Z495" i="12" s="1"/>
  <c r="Y497" i="12"/>
  <c r="Y496" i="12" s="1"/>
  <c r="Y495" i="12" s="1"/>
  <c r="AA492" i="12"/>
  <c r="Z492" i="12"/>
  <c r="Y492" i="12"/>
  <c r="AA490" i="12"/>
  <c r="Z490" i="12"/>
  <c r="Y490" i="12"/>
  <c r="AA487" i="12"/>
  <c r="AA486" i="12" s="1"/>
  <c r="Z487" i="12"/>
  <c r="Z486" i="12" s="1"/>
  <c r="Y487" i="12"/>
  <c r="Y486" i="12" s="1"/>
  <c r="AA483" i="12"/>
  <c r="Z483" i="12"/>
  <c r="Y483" i="12"/>
  <c r="AA481" i="12"/>
  <c r="Z481" i="12"/>
  <c r="Y481" i="12"/>
  <c r="AA477" i="12"/>
  <c r="AA476" i="12" s="1"/>
  <c r="AA475" i="12" s="1"/>
  <c r="Z477" i="12"/>
  <c r="Z476" i="12" s="1"/>
  <c r="Z475" i="12" s="1"/>
  <c r="Y477" i="12"/>
  <c r="Y476" i="12" s="1"/>
  <c r="Y475" i="12" s="1"/>
  <c r="AA472" i="12"/>
  <c r="AA471" i="12" s="1"/>
  <c r="AA470" i="12" s="1"/>
  <c r="AA469" i="12" s="1"/>
  <c r="Z472" i="12"/>
  <c r="Z471" i="12" s="1"/>
  <c r="Z470" i="12" s="1"/>
  <c r="Z469" i="12" s="1"/>
  <c r="Y472" i="12"/>
  <c r="Y471" i="12" s="1"/>
  <c r="Y470" i="12" s="1"/>
  <c r="Y469" i="12" s="1"/>
  <c r="AA466" i="12"/>
  <c r="Z466" i="12"/>
  <c r="Y466" i="12"/>
  <c r="AA464" i="12"/>
  <c r="Z464" i="12"/>
  <c r="Y464" i="12"/>
  <c r="AA459" i="12"/>
  <c r="AA458" i="12" s="1"/>
  <c r="AA457" i="12" s="1"/>
  <c r="Z459" i="12"/>
  <c r="Z458" i="12" s="1"/>
  <c r="Z457" i="12" s="1"/>
  <c r="Y459" i="12"/>
  <c r="Y458" i="12" s="1"/>
  <c r="Y457" i="12" s="1"/>
  <c r="AA455" i="12"/>
  <c r="Z455" i="12"/>
  <c r="Y455" i="12"/>
  <c r="AA453" i="12"/>
  <c r="Z453" i="12"/>
  <c r="Y453" i="12"/>
  <c r="AA449" i="12"/>
  <c r="Z449" i="12"/>
  <c r="Y449" i="12"/>
  <c r="AA447" i="12"/>
  <c r="Z447" i="12"/>
  <c r="Y447" i="12"/>
  <c r="AA442" i="12"/>
  <c r="AA441" i="12" s="1"/>
  <c r="AA440" i="12" s="1"/>
  <c r="Z442" i="12"/>
  <c r="Z441" i="12" s="1"/>
  <c r="Z440" i="12" s="1"/>
  <c r="Y442" i="12"/>
  <c r="Y441" i="12" s="1"/>
  <c r="Y440" i="12" s="1"/>
  <c r="AA437" i="12"/>
  <c r="Z437" i="12"/>
  <c r="Y437" i="12"/>
  <c r="AA435" i="12"/>
  <c r="Z435" i="12"/>
  <c r="Y435" i="12"/>
  <c r="AA431" i="12"/>
  <c r="Z431" i="12"/>
  <c r="Y431" i="12"/>
  <c r="AA429" i="12"/>
  <c r="Z429" i="12"/>
  <c r="Y429" i="12"/>
  <c r="AA424" i="12"/>
  <c r="AA423" i="12" s="1"/>
  <c r="AA422" i="12" s="1"/>
  <c r="Z424" i="12"/>
  <c r="Z423" i="12" s="1"/>
  <c r="Z422" i="12" s="1"/>
  <c r="Y424" i="12"/>
  <c r="Y423" i="12" s="1"/>
  <c r="Y422" i="12" s="1"/>
  <c r="AA420" i="12"/>
  <c r="AA419" i="12" s="1"/>
  <c r="AA418" i="12" s="1"/>
  <c r="Z420" i="12"/>
  <c r="Z419" i="12" s="1"/>
  <c r="Z418" i="12" s="1"/>
  <c r="Y420" i="12"/>
  <c r="Y419" i="12" s="1"/>
  <c r="Y418" i="12" s="1"/>
  <c r="AA416" i="12"/>
  <c r="AA415" i="12" s="1"/>
  <c r="AA414" i="12" s="1"/>
  <c r="Z416" i="12"/>
  <c r="Z415" i="12" s="1"/>
  <c r="Z414" i="12" s="1"/>
  <c r="Y416" i="12"/>
  <c r="Y415" i="12" s="1"/>
  <c r="Y414" i="12" s="1"/>
  <c r="AA412" i="12"/>
  <c r="AA411" i="12" s="1"/>
  <c r="AA410" i="12" s="1"/>
  <c r="Z412" i="12"/>
  <c r="Z411" i="12" s="1"/>
  <c r="Z410" i="12" s="1"/>
  <c r="Y412" i="12"/>
  <c r="Y411" i="12" s="1"/>
  <c r="Y410" i="12" s="1"/>
  <c r="AA408" i="12"/>
  <c r="AA407" i="12" s="1"/>
  <c r="AA406" i="12" s="1"/>
  <c r="Z408" i="12"/>
  <c r="Z407" i="12" s="1"/>
  <c r="Z406" i="12" s="1"/>
  <c r="Y408" i="12"/>
  <c r="Y407" i="12" s="1"/>
  <c r="Y406" i="12" s="1"/>
  <c r="AA404" i="12"/>
  <c r="AA403" i="12" s="1"/>
  <c r="AA402" i="12" s="1"/>
  <c r="Z404" i="12"/>
  <c r="Z403" i="12" s="1"/>
  <c r="Z402" i="12" s="1"/>
  <c r="Y404" i="12"/>
  <c r="Y403" i="12" s="1"/>
  <c r="Y402" i="12" s="1"/>
  <c r="AA400" i="12"/>
  <c r="AA399" i="12" s="1"/>
  <c r="AA398" i="12" s="1"/>
  <c r="Z400" i="12"/>
  <c r="Z399" i="12" s="1"/>
  <c r="Z398" i="12" s="1"/>
  <c r="Y400" i="12"/>
  <c r="Y399" i="12" s="1"/>
  <c r="Y398" i="12" s="1"/>
  <c r="AA396" i="12"/>
  <c r="AA395" i="12" s="1"/>
  <c r="AA394" i="12" s="1"/>
  <c r="Z396" i="12"/>
  <c r="Z395" i="12" s="1"/>
  <c r="Z394" i="12" s="1"/>
  <c r="Y396" i="12"/>
  <c r="Y395" i="12" s="1"/>
  <c r="Y394" i="12" s="1"/>
  <c r="AA389" i="12"/>
  <c r="AA388" i="12" s="1"/>
  <c r="AA387" i="12" s="1"/>
  <c r="Z389" i="12"/>
  <c r="Z388" i="12" s="1"/>
  <c r="Z387" i="12" s="1"/>
  <c r="Y389" i="12"/>
  <c r="Y388" i="12" s="1"/>
  <c r="Y387" i="12" s="1"/>
  <c r="AA385" i="12"/>
  <c r="AA384" i="12" s="1"/>
  <c r="AA383" i="12" s="1"/>
  <c r="Z385" i="12"/>
  <c r="Z384" i="12" s="1"/>
  <c r="Z383" i="12" s="1"/>
  <c r="Y385" i="12"/>
  <c r="Y384" i="12" s="1"/>
  <c r="Y383" i="12" s="1"/>
  <c r="AA379" i="12"/>
  <c r="AA378" i="12" s="1"/>
  <c r="AA377" i="12" s="1"/>
  <c r="AA376" i="12" s="1"/>
  <c r="Z379" i="12"/>
  <c r="Z378" i="12" s="1"/>
  <c r="Z377" i="12" s="1"/>
  <c r="Z376" i="12" s="1"/>
  <c r="Y379" i="12"/>
  <c r="Y378" i="12" s="1"/>
  <c r="Y377" i="12" s="1"/>
  <c r="Y376" i="12" s="1"/>
  <c r="AA374" i="12"/>
  <c r="AA373" i="12" s="1"/>
  <c r="AA372" i="12" s="1"/>
  <c r="Z374" i="12"/>
  <c r="Z373" i="12" s="1"/>
  <c r="Z372" i="12" s="1"/>
  <c r="Y374" i="12"/>
  <c r="Y373" i="12" s="1"/>
  <c r="Y372" i="12" s="1"/>
  <c r="AA370" i="12"/>
  <c r="AA369" i="12" s="1"/>
  <c r="Z370" i="12"/>
  <c r="Z369" i="12" s="1"/>
  <c r="Y370" i="12"/>
  <c r="Y369" i="12" s="1"/>
  <c r="AA367" i="12"/>
  <c r="AA366" i="12" s="1"/>
  <c r="Z367" i="12"/>
  <c r="Z366" i="12" s="1"/>
  <c r="Y367" i="12"/>
  <c r="Y366" i="12" s="1"/>
  <c r="AA364" i="12"/>
  <c r="AA363" i="12" s="1"/>
  <c r="Z364" i="12"/>
  <c r="Z363" i="12" s="1"/>
  <c r="Y364" i="12"/>
  <c r="Y363" i="12" s="1"/>
  <c r="AA356" i="12"/>
  <c r="AA355" i="12" s="1"/>
  <c r="AA354" i="12" s="1"/>
  <c r="Z356" i="12"/>
  <c r="Z355" i="12" s="1"/>
  <c r="Z354" i="12" s="1"/>
  <c r="Y356" i="12"/>
  <c r="Y355" i="12" s="1"/>
  <c r="Y354" i="12" s="1"/>
  <c r="AA349" i="12"/>
  <c r="AA348" i="12" s="1"/>
  <c r="AA347" i="12" s="1"/>
  <c r="AA346" i="12" s="1"/>
  <c r="AA345" i="12" s="1"/>
  <c r="Z349" i="12"/>
  <c r="Z348" i="12" s="1"/>
  <c r="Z347" i="12" s="1"/>
  <c r="Z346" i="12" s="1"/>
  <c r="Z345" i="12" s="1"/>
  <c r="Y349" i="12"/>
  <c r="Y348" i="12" s="1"/>
  <c r="Y347" i="12" s="1"/>
  <c r="Y346" i="12" s="1"/>
  <c r="Y345" i="12" s="1"/>
  <c r="AA343" i="12"/>
  <c r="AA342" i="12" s="1"/>
  <c r="AA341" i="12" s="1"/>
  <c r="Z343" i="12"/>
  <c r="Z342" i="12" s="1"/>
  <c r="Z341" i="12" s="1"/>
  <c r="Y343" i="12"/>
  <c r="Y342" i="12" s="1"/>
  <c r="Y341" i="12" s="1"/>
  <c r="AA338" i="12"/>
  <c r="AA337" i="12" s="1"/>
  <c r="AA336" i="12" s="1"/>
  <c r="Z338" i="12"/>
  <c r="Z337" i="12" s="1"/>
  <c r="Z336" i="12" s="1"/>
  <c r="Y338" i="12"/>
  <c r="Y337" i="12" s="1"/>
  <c r="Y336" i="12" s="1"/>
  <c r="AA334" i="12"/>
  <c r="AA333" i="12" s="1"/>
  <c r="AA332" i="12" s="1"/>
  <c r="Z334" i="12"/>
  <c r="Z333" i="12" s="1"/>
  <c r="Z332" i="12" s="1"/>
  <c r="Y334" i="12"/>
  <c r="Y333" i="12" s="1"/>
  <c r="Y332" i="12" s="1"/>
  <c r="AA330" i="12"/>
  <c r="AA329" i="12" s="1"/>
  <c r="Z330" i="12"/>
  <c r="Z329" i="12" s="1"/>
  <c r="Y330" i="12"/>
  <c r="Y329" i="12" s="1"/>
  <c r="AA327" i="12"/>
  <c r="AA326" i="12" s="1"/>
  <c r="Z327" i="12"/>
  <c r="Z326" i="12" s="1"/>
  <c r="Y327" i="12"/>
  <c r="Y326" i="12" s="1"/>
  <c r="AA323" i="12"/>
  <c r="AA322" i="12" s="1"/>
  <c r="AA321" i="12" s="1"/>
  <c r="Z323" i="12"/>
  <c r="Z322" i="12" s="1"/>
  <c r="Z321" i="12" s="1"/>
  <c r="Y323" i="12"/>
  <c r="Y322" i="12" s="1"/>
  <c r="Y321" i="12" s="1"/>
  <c r="AA315" i="12"/>
  <c r="AA314" i="12" s="1"/>
  <c r="AA313" i="12" s="1"/>
  <c r="Z315" i="12"/>
  <c r="Z314" i="12" s="1"/>
  <c r="Z313" i="12" s="1"/>
  <c r="Y315" i="12"/>
  <c r="Y314" i="12" s="1"/>
  <c r="Y313" i="12" s="1"/>
  <c r="AA309" i="12"/>
  <c r="AA308" i="12" s="1"/>
  <c r="AA307" i="12" s="1"/>
  <c r="Z309" i="12"/>
  <c r="Z308" i="12" s="1"/>
  <c r="Z307" i="12" s="1"/>
  <c r="Y309" i="12"/>
  <c r="Y308" i="12" s="1"/>
  <c r="Y307" i="12" s="1"/>
  <c r="AA304" i="12"/>
  <c r="Z304" i="12"/>
  <c r="Y304" i="12"/>
  <c r="AA302" i="12"/>
  <c r="Z302" i="12"/>
  <c r="Y302" i="12"/>
  <c r="AA297" i="12"/>
  <c r="Z297" i="12"/>
  <c r="Y297" i="12"/>
  <c r="AA295" i="12"/>
  <c r="Z295" i="12"/>
  <c r="Y295" i="12"/>
  <c r="AA291" i="12"/>
  <c r="AA290" i="12" s="1"/>
  <c r="AA289" i="12" s="1"/>
  <c r="Z291" i="12"/>
  <c r="Z290" i="12" s="1"/>
  <c r="Z289" i="12" s="1"/>
  <c r="Y291" i="12"/>
  <c r="Y290" i="12" s="1"/>
  <c r="Y289" i="12" s="1"/>
  <c r="AA285" i="12"/>
  <c r="AA284" i="12" s="1"/>
  <c r="AA283" i="12" s="1"/>
  <c r="Z285" i="12"/>
  <c r="Z284" i="12" s="1"/>
  <c r="Z283" i="12" s="1"/>
  <c r="Y285" i="12"/>
  <c r="Y284" i="12" s="1"/>
  <c r="Y283" i="12" s="1"/>
  <c r="AA281" i="12"/>
  <c r="Z281" i="12"/>
  <c r="Y281" i="12"/>
  <c r="AA279" i="12"/>
  <c r="Z279" i="12"/>
  <c r="Y279" i="12"/>
  <c r="AA275" i="12"/>
  <c r="AA274" i="12" s="1"/>
  <c r="AA273" i="12" s="1"/>
  <c r="Z275" i="12"/>
  <c r="Z274" i="12" s="1"/>
  <c r="Z273" i="12" s="1"/>
  <c r="Y275" i="12"/>
  <c r="Y274" i="12" s="1"/>
  <c r="Y273" i="12" s="1"/>
  <c r="AA260" i="12"/>
  <c r="Z260" i="12"/>
  <c r="Y260" i="12"/>
  <c r="AA258" i="12"/>
  <c r="Z258" i="12"/>
  <c r="Y258" i="12"/>
  <c r="AA254" i="12"/>
  <c r="AA253" i="12" s="1"/>
  <c r="AA252" i="12" s="1"/>
  <c r="Z254" i="12"/>
  <c r="Z253" i="12" s="1"/>
  <c r="Z252" i="12" s="1"/>
  <c r="Y254" i="12"/>
  <c r="Y253" i="12" s="1"/>
  <c r="Y252" i="12" s="1"/>
  <c r="AA250" i="12"/>
  <c r="AA249" i="12" s="1"/>
  <c r="AA248" i="12" s="1"/>
  <c r="Z250" i="12"/>
  <c r="Z249" i="12" s="1"/>
  <c r="Z248" i="12" s="1"/>
  <c r="Y250" i="12"/>
  <c r="Y249" i="12" s="1"/>
  <c r="Y248" i="12" s="1"/>
  <c r="AA240" i="12"/>
  <c r="Z240" i="12"/>
  <c r="Y240" i="12"/>
  <c r="AA238" i="12"/>
  <c r="Z238" i="12"/>
  <c r="Y238" i="12"/>
  <c r="AA232" i="12"/>
  <c r="AA231" i="12" s="1"/>
  <c r="AA230" i="12" s="1"/>
  <c r="Z232" i="12"/>
  <c r="Z231" i="12" s="1"/>
  <c r="Z230" i="12" s="1"/>
  <c r="Y232" i="12"/>
  <c r="Y231" i="12" s="1"/>
  <c r="Y230" i="12" s="1"/>
  <c r="AA228" i="12"/>
  <c r="AA227" i="12" s="1"/>
  <c r="AA226" i="12" s="1"/>
  <c r="Z228" i="12"/>
  <c r="Z227" i="12" s="1"/>
  <c r="Z226" i="12" s="1"/>
  <c r="Y228" i="12"/>
  <c r="Y227" i="12" s="1"/>
  <c r="Y226" i="12" s="1"/>
  <c r="AA224" i="12"/>
  <c r="AA223" i="12" s="1"/>
  <c r="Z224" i="12"/>
  <c r="Z223" i="12" s="1"/>
  <c r="Y224" i="12"/>
  <c r="Y223" i="12" s="1"/>
  <c r="AA221" i="12"/>
  <c r="AA220" i="12" s="1"/>
  <c r="Z221" i="12"/>
  <c r="Z220" i="12" s="1"/>
  <c r="Y221" i="12"/>
  <c r="Y220" i="12" s="1"/>
  <c r="AA217" i="12"/>
  <c r="Z217" i="12"/>
  <c r="Y217" i="12"/>
  <c r="AA215" i="12"/>
  <c r="Z215" i="12"/>
  <c r="Y215" i="12"/>
  <c r="AA211" i="12"/>
  <c r="Z211" i="12"/>
  <c r="Y211" i="12"/>
  <c r="AA209" i="12"/>
  <c r="Z209" i="12"/>
  <c r="Y209" i="12"/>
  <c r="AA202" i="12"/>
  <c r="AA201" i="12" s="1"/>
  <c r="AA200" i="12" s="1"/>
  <c r="Z202" i="12"/>
  <c r="Z201" i="12" s="1"/>
  <c r="Z200" i="12" s="1"/>
  <c r="Y202" i="12"/>
  <c r="Y201" i="12" s="1"/>
  <c r="Y200" i="12" s="1"/>
  <c r="AA198" i="12"/>
  <c r="AA197" i="12" s="1"/>
  <c r="AA196" i="12" s="1"/>
  <c r="Z198" i="12"/>
  <c r="Z197" i="12" s="1"/>
  <c r="Z196" i="12" s="1"/>
  <c r="Y198" i="12"/>
  <c r="Y197" i="12" s="1"/>
  <c r="Y196" i="12" s="1"/>
  <c r="AA194" i="12"/>
  <c r="AA193" i="12" s="1"/>
  <c r="AA192" i="12" s="1"/>
  <c r="Z194" i="12"/>
  <c r="Z193" i="12" s="1"/>
  <c r="Z192" i="12" s="1"/>
  <c r="Y194" i="12"/>
  <c r="Y193" i="12" s="1"/>
  <c r="Y192" i="12" s="1"/>
  <c r="AA189" i="12"/>
  <c r="AA188" i="12" s="1"/>
  <c r="AA187" i="12" s="1"/>
  <c r="Z189" i="12"/>
  <c r="Z188" i="12" s="1"/>
  <c r="Z187" i="12" s="1"/>
  <c r="Y189" i="12"/>
  <c r="Y188" i="12" s="1"/>
  <c r="Y187" i="12" s="1"/>
  <c r="AA185" i="12"/>
  <c r="AA184" i="12" s="1"/>
  <c r="AA183" i="12" s="1"/>
  <c r="Z185" i="12"/>
  <c r="Z184" i="12" s="1"/>
  <c r="Z183" i="12" s="1"/>
  <c r="Y185" i="12"/>
  <c r="Y184" i="12" s="1"/>
  <c r="Y183" i="12" s="1"/>
  <c r="AA180" i="12"/>
  <c r="AA179" i="12" s="1"/>
  <c r="Z180" i="12"/>
  <c r="Z179" i="12" s="1"/>
  <c r="Y180" i="12"/>
  <c r="Y179" i="12" s="1"/>
  <c r="AA177" i="12"/>
  <c r="AA176" i="12" s="1"/>
  <c r="Z177" i="12"/>
  <c r="Z176" i="12" s="1"/>
  <c r="Y177" i="12"/>
  <c r="Y176" i="12" s="1"/>
  <c r="AA173" i="12"/>
  <c r="AA172" i="12" s="1"/>
  <c r="AA171" i="12" s="1"/>
  <c r="Z173" i="12"/>
  <c r="Z172" i="12" s="1"/>
  <c r="Z171" i="12" s="1"/>
  <c r="Y173" i="12"/>
  <c r="Y172" i="12" s="1"/>
  <c r="Y171" i="12" s="1"/>
  <c r="AA167" i="12"/>
  <c r="AA166" i="12" s="1"/>
  <c r="AA165" i="12" s="1"/>
  <c r="Z167" i="12"/>
  <c r="Z166" i="12" s="1"/>
  <c r="Z165" i="12" s="1"/>
  <c r="Y167" i="12"/>
  <c r="Y166" i="12" s="1"/>
  <c r="Y165" i="12" s="1"/>
  <c r="AA163" i="12"/>
  <c r="AA162" i="12" s="1"/>
  <c r="AA161" i="12" s="1"/>
  <c r="Z163" i="12"/>
  <c r="Z162" i="12" s="1"/>
  <c r="Z161" i="12" s="1"/>
  <c r="Y163" i="12"/>
  <c r="Y162" i="12" s="1"/>
  <c r="Y161" i="12" s="1"/>
  <c r="AA158" i="12"/>
  <c r="AA157" i="12" s="1"/>
  <c r="Z158" i="12"/>
  <c r="Z157" i="12" s="1"/>
  <c r="Y158" i="12"/>
  <c r="Y157" i="12" s="1"/>
  <c r="AA155" i="12"/>
  <c r="AA154" i="12" s="1"/>
  <c r="Z155" i="12"/>
  <c r="Z154" i="12" s="1"/>
  <c r="Y155" i="12"/>
  <c r="Y154" i="12" s="1"/>
  <c r="AA151" i="12"/>
  <c r="AA150" i="12" s="1"/>
  <c r="Z151" i="12"/>
  <c r="Z150" i="12" s="1"/>
  <c r="Y151" i="12"/>
  <c r="Y150" i="12" s="1"/>
  <c r="AA148" i="12"/>
  <c r="AA147" i="12" s="1"/>
  <c r="Z148" i="12"/>
  <c r="Z147" i="12" s="1"/>
  <c r="Y148" i="12"/>
  <c r="Y147" i="12" s="1"/>
  <c r="AA145" i="12"/>
  <c r="AA144" i="12" s="1"/>
  <c r="Z145" i="12"/>
  <c r="Z144" i="12" s="1"/>
  <c r="Y145" i="12"/>
  <c r="Y144" i="12" s="1"/>
  <c r="AA140" i="12"/>
  <c r="AA139" i="12" s="1"/>
  <c r="AA138" i="12" s="1"/>
  <c r="Z140" i="12"/>
  <c r="Z139" i="12" s="1"/>
  <c r="Z138" i="12" s="1"/>
  <c r="Y140" i="12"/>
  <c r="Y139" i="12" s="1"/>
  <c r="Y138" i="12" s="1"/>
  <c r="AA136" i="12"/>
  <c r="AA135" i="12" s="1"/>
  <c r="AA134" i="12" s="1"/>
  <c r="Z136" i="12"/>
  <c r="Z135" i="12" s="1"/>
  <c r="Z134" i="12" s="1"/>
  <c r="Y136" i="12"/>
  <c r="Y135" i="12" s="1"/>
  <c r="Y134" i="12" s="1"/>
  <c r="AA131" i="12"/>
  <c r="AA130" i="12" s="1"/>
  <c r="AA129" i="12" s="1"/>
  <c r="Z131" i="12"/>
  <c r="Z130" i="12" s="1"/>
  <c r="Z129" i="12" s="1"/>
  <c r="Y131" i="12"/>
  <c r="Y130" i="12" s="1"/>
  <c r="Y129" i="12" s="1"/>
  <c r="AA127" i="12"/>
  <c r="AA126" i="12" s="1"/>
  <c r="Z127" i="12"/>
  <c r="Z126" i="12" s="1"/>
  <c r="Y127" i="12"/>
  <c r="Y126" i="12" s="1"/>
  <c r="AA124" i="12"/>
  <c r="AA123" i="12" s="1"/>
  <c r="Z124" i="12"/>
  <c r="Z123" i="12" s="1"/>
  <c r="Y124" i="12"/>
  <c r="Y123" i="12" s="1"/>
  <c r="AA120" i="12"/>
  <c r="AA119" i="12" s="1"/>
  <c r="Z120" i="12"/>
  <c r="Z119" i="12" s="1"/>
  <c r="Y120" i="12"/>
  <c r="Y119" i="12" s="1"/>
  <c r="AA117" i="12"/>
  <c r="AA116" i="12" s="1"/>
  <c r="Z117" i="12"/>
  <c r="Z116" i="12" s="1"/>
  <c r="Y117" i="12"/>
  <c r="Y116" i="12" s="1"/>
  <c r="AA114" i="12"/>
  <c r="AA113" i="12" s="1"/>
  <c r="Z114" i="12"/>
  <c r="Z113" i="12" s="1"/>
  <c r="Y114" i="12"/>
  <c r="Y113" i="12" s="1"/>
  <c r="AA107" i="12"/>
  <c r="Z107" i="12"/>
  <c r="Y107" i="12"/>
  <c r="AA105" i="12"/>
  <c r="Z105" i="12"/>
  <c r="Y105" i="12"/>
  <c r="AA100" i="12"/>
  <c r="AA99" i="12" s="1"/>
  <c r="AA98" i="12" s="1"/>
  <c r="AA97" i="12" s="1"/>
  <c r="Z100" i="12"/>
  <c r="Z99" i="12" s="1"/>
  <c r="Z98" i="12" s="1"/>
  <c r="Z97" i="12" s="1"/>
  <c r="Y100" i="12"/>
  <c r="Y99" i="12" s="1"/>
  <c r="Y98" i="12" s="1"/>
  <c r="Y97" i="12" s="1"/>
  <c r="AA95" i="12"/>
  <c r="AA94" i="12" s="1"/>
  <c r="AA93" i="12" s="1"/>
  <c r="AA92" i="12" s="1"/>
  <c r="Z95" i="12"/>
  <c r="Z94" i="12" s="1"/>
  <c r="Z93" i="12" s="1"/>
  <c r="Z92" i="12" s="1"/>
  <c r="Y95" i="12"/>
  <c r="Y94" i="12" s="1"/>
  <c r="Y93" i="12" s="1"/>
  <c r="Y92" i="12" s="1"/>
  <c r="AA88" i="12"/>
  <c r="AA87" i="12" s="1"/>
  <c r="AA86" i="12" s="1"/>
  <c r="Z88" i="12"/>
  <c r="Z87" i="12" s="1"/>
  <c r="Z86" i="12" s="1"/>
  <c r="Y88" i="12"/>
  <c r="Y87" i="12" s="1"/>
  <c r="Y86" i="12" s="1"/>
  <c r="AA84" i="12"/>
  <c r="Z84" i="12"/>
  <c r="Y84" i="12"/>
  <c r="AA81" i="12"/>
  <c r="Z81" i="12"/>
  <c r="Y81" i="12"/>
  <c r="AA78" i="12"/>
  <c r="Z78" i="12"/>
  <c r="Y78" i="12"/>
  <c r="AA74" i="12"/>
  <c r="AA73" i="12" s="1"/>
  <c r="Z74" i="12"/>
  <c r="Z73" i="12" s="1"/>
  <c r="Y74" i="12"/>
  <c r="Y73" i="12" s="1"/>
  <c r="AA70" i="12"/>
  <c r="Z70" i="12"/>
  <c r="Y70" i="12"/>
  <c r="AA68" i="12"/>
  <c r="Z68" i="12"/>
  <c r="Y68" i="12"/>
  <c r="AA65" i="12"/>
  <c r="AA64" i="12" s="1"/>
  <c r="Z65" i="12"/>
  <c r="Z64" i="12" s="1"/>
  <c r="Y65" i="12"/>
  <c r="Y64" i="12" s="1"/>
  <c r="AA59" i="12"/>
  <c r="AA58" i="12" s="1"/>
  <c r="Z59" i="12"/>
  <c r="Z58" i="12" s="1"/>
  <c r="Y59" i="12"/>
  <c r="Y58" i="12" s="1"/>
  <c r="AA56" i="12"/>
  <c r="AA55" i="12" s="1"/>
  <c r="Z56" i="12"/>
  <c r="Z55" i="12" s="1"/>
  <c r="Y56" i="12"/>
  <c r="Y55" i="12" s="1"/>
  <c r="AA51" i="12"/>
  <c r="AA50" i="12" s="1"/>
  <c r="AA49" i="12" s="1"/>
  <c r="Z51" i="12"/>
  <c r="Z50" i="12" s="1"/>
  <c r="Z49" i="12" s="1"/>
  <c r="Y51" i="12"/>
  <c r="Y50" i="12" s="1"/>
  <c r="Y49" i="12" s="1"/>
  <c r="AA47" i="12"/>
  <c r="AA46" i="12" s="1"/>
  <c r="AA45" i="12" s="1"/>
  <c r="Z47" i="12"/>
  <c r="Z46" i="12" s="1"/>
  <c r="Z45" i="12" s="1"/>
  <c r="Y47" i="12"/>
  <c r="Y46" i="12" s="1"/>
  <c r="Y45" i="12" s="1"/>
  <c r="AA43" i="12"/>
  <c r="AA42" i="12" s="1"/>
  <c r="AA41" i="12" s="1"/>
  <c r="Z43" i="12"/>
  <c r="Z42" i="12" s="1"/>
  <c r="Z41" i="12" s="1"/>
  <c r="Y43" i="12"/>
  <c r="Y42" i="12" s="1"/>
  <c r="Y41" i="12" s="1"/>
  <c r="AA38" i="12"/>
  <c r="AA37" i="12" s="1"/>
  <c r="AA36" i="12" s="1"/>
  <c r="Z38" i="12"/>
  <c r="Z37" i="12" s="1"/>
  <c r="Z36" i="12" s="1"/>
  <c r="Y38" i="12"/>
  <c r="Y37" i="12" s="1"/>
  <c r="Y36" i="12" s="1"/>
  <c r="AA34" i="12"/>
  <c r="AA33" i="12" s="1"/>
  <c r="AA32" i="12" s="1"/>
  <c r="Z34" i="12"/>
  <c r="Z33" i="12" s="1"/>
  <c r="Z32" i="12" s="1"/>
  <c r="Y34" i="12"/>
  <c r="Y33" i="12" s="1"/>
  <c r="Y32" i="12" s="1"/>
  <c r="AA30" i="12"/>
  <c r="AA29" i="12" s="1"/>
  <c r="AA28" i="12" s="1"/>
  <c r="Z30" i="12"/>
  <c r="Z29" i="12" s="1"/>
  <c r="Z28" i="12" s="1"/>
  <c r="Y30" i="12"/>
  <c r="Y29" i="12" s="1"/>
  <c r="Y28" i="12" s="1"/>
  <c r="AA26" i="12"/>
  <c r="AA25" i="12" s="1"/>
  <c r="Z26" i="12"/>
  <c r="Z25" i="12" s="1"/>
  <c r="Y26" i="12"/>
  <c r="Y25" i="12" s="1"/>
  <c r="AA23" i="12"/>
  <c r="AA22" i="12" s="1"/>
  <c r="Z23" i="12"/>
  <c r="Z22" i="12" s="1"/>
  <c r="Y23" i="12"/>
  <c r="Y22" i="12" s="1"/>
  <c r="X1778" i="12" l="1"/>
  <c r="AD1778" i="12" s="1"/>
  <c r="AI1778" i="12" s="1"/>
  <c r="AS1778" i="12" s="1"/>
  <c r="AU1778" i="12" s="1"/>
  <c r="AD1779" i="12"/>
  <c r="AI1779" i="12" s="1"/>
  <c r="AS1779" i="12" s="1"/>
  <c r="AU1779" i="12" s="1"/>
  <c r="W1778" i="12"/>
  <c r="AC1778" i="12" s="1"/>
  <c r="AH1778" i="12" s="1"/>
  <c r="AP1778" i="12" s="1"/>
  <c r="AR1778" i="12" s="1"/>
  <c r="AC1779" i="12"/>
  <c r="AH1779" i="12" s="1"/>
  <c r="AP1779" i="12" s="1"/>
  <c r="AR1779" i="12" s="1"/>
  <c r="V1778" i="12"/>
  <c r="AB1778" i="12" s="1"/>
  <c r="AG1778" i="12" s="1"/>
  <c r="AM1778" i="12" s="1"/>
  <c r="AO1778" i="12" s="1"/>
  <c r="AB1779" i="12"/>
  <c r="AG1779" i="12" s="1"/>
  <c r="AM1779" i="12" s="1"/>
  <c r="AO1779" i="12" s="1"/>
  <c r="Y1587" i="12"/>
  <c r="AA1587" i="12"/>
  <c r="Z1587" i="12"/>
  <c r="Z1289" i="12"/>
  <c r="Y1289" i="12"/>
  <c r="AA1289" i="12"/>
  <c r="AA1470" i="12"/>
  <c r="Z1470" i="12"/>
  <c r="Y1470" i="12"/>
  <c r="AA1654" i="12"/>
  <c r="Y1654" i="12"/>
  <c r="Z1654" i="12"/>
  <c r="Z1769" i="12"/>
  <c r="Y1769" i="12"/>
  <c r="AA1769" i="12"/>
  <c r="Z1812" i="12"/>
  <c r="Z2226" i="12"/>
  <c r="Y2254" i="12"/>
  <c r="Y325" i="12"/>
  <c r="Y312" i="12" s="1"/>
  <c r="Y311" i="12" s="1"/>
  <c r="Y278" i="12"/>
  <c r="Y277" i="12" s="1"/>
  <c r="Y262" i="12" s="1"/>
  <c r="Y294" i="12"/>
  <c r="Y293" i="12" s="1"/>
  <c r="AA325" i="12"/>
  <c r="AA312" i="12" s="1"/>
  <c r="AA311" i="12" s="1"/>
  <c r="AA1155" i="12"/>
  <c r="AA1154" i="12" s="1"/>
  <c r="AA1148" i="12" s="1"/>
  <c r="Z2070" i="12"/>
  <c r="Z2059" i="12" s="1"/>
  <c r="AA2254" i="12"/>
  <c r="Y2261" i="12"/>
  <c r="AA1644" i="12"/>
  <c r="AA1643" i="12" s="1"/>
  <c r="AA2109" i="12"/>
  <c r="AA2104" i="12" s="1"/>
  <c r="AA67" i="12"/>
  <c r="AA63" i="12" s="1"/>
  <c r="Z122" i="12"/>
  <c r="AA518" i="12"/>
  <c r="Z642" i="12"/>
  <c r="Z641" i="12" s="1"/>
  <c r="Y686" i="12"/>
  <c r="Y676" i="12" s="1"/>
  <c r="Y675" i="12" s="1"/>
  <c r="Y1249" i="12"/>
  <c r="Y1236" i="12" s="1"/>
  <c r="AA2236" i="12"/>
  <c r="Z67" i="12"/>
  <c r="Z63" i="12" s="1"/>
  <c r="AA104" i="12"/>
  <c r="AA103" i="12" s="1"/>
  <c r="AA102" i="12" s="1"/>
  <c r="AA91" i="12" s="1"/>
  <c r="Z160" i="12"/>
  <c r="Z686" i="12"/>
  <c r="Z676" i="12" s="1"/>
  <c r="Z675" i="12" s="1"/>
  <c r="Y702" i="12"/>
  <c r="Y701" i="12" s="1"/>
  <c r="Y736" i="12"/>
  <c r="Y735" i="12" s="1"/>
  <c r="Y834" i="12"/>
  <c r="AA1249" i="12"/>
  <c r="AA1236" i="12" s="1"/>
  <c r="Z1493" i="12"/>
  <c r="Z1967" i="12"/>
  <c r="AA1967" i="12"/>
  <c r="Y2549" i="12"/>
  <c r="Y2544" i="12" s="1"/>
  <c r="Y112" i="12"/>
  <c r="Y301" i="12"/>
  <c r="Y300" i="12" s="1"/>
  <c r="Y288" i="12" s="1"/>
  <c r="Y287" i="12" s="1"/>
  <c r="AA2194" i="12"/>
  <c r="AA2193" i="12" s="1"/>
  <c r="Y2323" i="12"/>
  <c r="Y2322" i="12" s="1"/>
  <c r="Z301" i="12"/>
  <c r="Z300" i="12" s="1"/>
  <c r="AA301" i="12"/>
  <c r="AA300" i="12" s="1"/>
  <c r="Z947" i="12"/>
  <c r="Y1484" i="12"/>
  <c r="Y1483" i="12" s="1"/>
  <c r="Z1570" i="12"/>
  <c r="Y2194" i="12"/>
  <c r="Y2193" i="12" s="1"/>
  <c r="Z2254" i="12"/>
  <c r="Z2323" i="12"/>
  <c r="Z2322" i="12" s="1"/>
  <c r="Z1249" i="12"/>
  <c r="Z1236" i="12" s="1"/>
  <c r="Z325" i="12"/>
  <c r="Z312" i="12" s="1"/>
  <c r="Z311" i="12" s="1"/>
  <c r="AA153" i="12"/>
  <c r="AA208" i="12"/>
  <c r="AA207" i="12" s="1"/>
  <c r="AA551" i="12"/>
  <c r="AA550" i="12" s="1"/>
  <c r="AA791" i="12"/>
  <c r="Y846" i="12"/>
  <c r="Y845" i="12" s="1"/>
  <c r="Y844" i="12" s="1"/>
  <c r="AA947" i="12"/>
  <c r="Y2134" i="12"/>
  <c r="Y2133" i="12" s="1"/>
  <c r="Y2186" i="12"/>
  <c r="Z2420" i="12"/>
  <c r="AA2434" i="12"/>
  <c r="AA2429" i="12" s="1"/>
  <c r="AA2473" i="12"/>
  <c r="AA2468" i="12" s="1"/>
  <c r="AA2462" i="12" s="1"/>
  <c r="AA2491" i="12"/>
  <c r="AA2486" i="12" s="1"/>
  <c r="Y153" i="12"/>
  <c r="Z175" i="12"/>
  <c r="Z170" i="12" s="1"/>
  <c r="Y208" i="12"/>
  <c r="Y207" i="12" s="1"/>
  <c r="Z208" i="12"/>
  <c r="Z207" i="12" s="1"/>
  <c r="Y551" i="12"/>
  <c r="Y550" i="12" s="1"/>
  <c r="Z658" i="12"/>
  <c r="Z657" i="12" s="1"/>
  <c r="Z736" i="12"/>
  <c r="Z735" i="12" s="1"/>
  <c r="AA736" i="12"/>
  <c r="AA735" i="12" s="1"/>
  <c r="AA924" i="12"/>
  <c r="AA899" i="12" s="1"/>
  <c r="Z1269" i="12"/>
  <c r="AA1414" i="12"/>
  <c r="Y1712" i="12"/>
  <c r="Y1711" i="12" s="1"/>
  <c r="Z2109" i="12"/>
  <c r="Z2104" i="12" s="1"/>
  <c r="AA2186" i="12"/>
  <c r="Y2367" i="12"/>
  <c r="Y2473" i="12"/>
  <c r="Y2468" i="12" s="1"/>
  <c r="Y2462" i="12" s="1"/>
  <c r="Y191" i="12"/>
  <c r="Z21" i="12"/>
  <c r="Z20" i="12" s="1"/>
  <c r="Y77" i="12"/>
  <c r="Y72" i="12" s="1"/>
  <c r="Y133" i="12"/>
  <c r="Y160" i="12"/>
  <c r="Z214" i="12"/>
  <c r="Z213" i="12" s="1"/>
  <c r="AA214" i="12"/>
  <c r="AA213" i="12" s="1"/>
  <c r="Y257" i="12"/>
  <c r="Y256" i="12" s="1"/>
  <c r="AA382" i="12"/>
  <c r="AA381" i="12" s="1"/>
  <c r="Z463" i="12"/>
  <c r="Z462" i="12" s="1"/>
  <c r="Z461" i="12" s="1"/>
  <c r="AA463" i="12"/>
  <c r="AA462" i="12" s="1"/>
  <c r="AA461" i="12" s="1"/>
  <c r="Y726" i="12"/>
  <c r="Y725" i="12" s="1"/>
  <c r="Z726" i="12"/>
  <c r="Z725" i="12" s="1"/>
  <c r="AA1692" i="12"/>
  <c r="AA1712" i="12"/>
  <c r="AA1711" i="12" s="1"/>
  <c r="Z2194" i="12"/>
  <c r="Z2193" i="12" s="1"/>
  <c r="AA182" i="12"/>
  <c r="Z846" i="12"/>
  <c r="Z845" i="12" s="1"/>
  <c r="Z844" i="12" s="1"/>
  <c r="Z1181" i="12"/>
  <c r="AA2382" i="12"/>
  <c r="Y2408" i="12"/>
  <c r="AA2549" i="12"/>
  <c r="AA2544" i="12" s="1"/>
  <c r="Z133" i="12"/>
  <c r="AA77" i="12"/>
  <c r="AA72" i="12" s="1"/>
  <c r="Z191" i="12"/>
  <c r="Z219" i="12"/>
  <c r="AA434" i="12"/>
  <c r="AA433" i="12" s="1"/>
  <c r="AA452" i="12"/>
  <c r="AA451" i="12" s="1"/>
  <c r="AA428" i="12"/>
  <c r="AA427" i="12" s="1"/>
  <c r="AA446" i="12"/>
  <c r="AA445" i="12" s="1"/>
  <c r="Y463" i="12"/>
  <c r="Y462" i="12" s="1"/>
  <c r="Y461" i="12" s="1"/>
  <c r="Z489" i="12"/>
  <c r="Z485" i="12" s="1"/>
  <c r="Y518" i="12"/>
  <c r="AA525" i="12"/>
  <c r="AA598" i="12"/>
  <c r="AA597" i="12" s="1"/>
  <c r="AA726" i="12"/>
  <c r="AA725" i="12" s="1"/>
  <c r="Z924" i="12"/>
  <c r="Z899" i="12" s="1"/>
  <c r="Y1155" i="12"/>
  <c r="Y1154" i="12" s="1"/>
  <c r="Y1148" i="12" s="1"/>
  <c r="AA1269" i="12"/>
  <c r="AA1667" i="12"/>
  <c r="Y1830" i="12"/>
  <c r="Y1851" i="12"/>
  <c r="Y1850" i="12" s="1"/>
  <c r="Y1985" i="12"/>
  <c r="Z2146" i="12"/>
  <c r="Z2145" i="12" s="1"/>
  <c r="Z2144" i="12" s="1"/>
  <c r="AA2146" i="12"/>
  <c r="AA2145" i="12" s="1"/>
  <c r="AA2144" i="12" s="1"/>
  <c r="Y2173" i="12"/>
  <c r="AA2352" i="12"/>
  <c r="Z2367" i="12"/>
  <c r="Z2434" i="12"/>
  <c r="Z2429" i="12" s="1"/>
  <c r="Y2452" i="12"/>
  <c r="Y2447" i="12" s="1"/>
  <c r="Y2441" i="12" s="1"/>
  <c r="AA2452" i="12"/>
  <c r="AA2447" i="12" s="1"/>
  <c r="AA2441" i="12" s="1"/>
  <c r="Y746" i="12"/>
  <c r="Y742" i="12" s="1"/>
  <c r="Z755" i="12"/>
  <c r="Y854" i="12"/>
  <c r="Y853" i="12" s="1"/>
  <c r="Z863" i="12"/>
  <c r="Z862" i="12" s="1"/>
  <c r="Z1118" i="12"/>
  <c r="Z1114" i="12" s="1"/>
  <c r="AA1701" i="12"/>
  <c r="Y1976" i="12"/>
  <c r="AA2205" i="12"/>
  <c r="AA2323" i="12"/>
  <c r="AA2322" i="12" s="1"/>
  <c r="Y2382" i="12"/>
  <c r="Z551" i="12"/>
  <c r="Z550" i="12" s="1"/>
  <c r="Z518" i="12"/>
  <c r="Z1155" i="12"/>
  <c r="Z1154" i="12" s="1"/>
  <c r="Z1148" i="12" s="1"/>
  <c r="Z153" i="12"/>
  <c r="Y1044" i="12"/>
  <c r="Y1493" i="12"/>
  <c r="Y54" i="12"/>
  <c r="Y53" i="12" s="1"/>
  <c r="Z237" i="12"/>
  <c r="Z236" i="12" s="1"/>
  <c r="AA237" i="12"/>
  <c r="AA236" i="12" s="1"/>
  <c r="Z278" i="12"/>
  <c r="Z277" i="12" s="1"/>
  <c r="Z262" i="12" s="1"/>
  <c r="AA278" i="12"/>
  <c r="AA277" i="12" s="1"/>
  <c r="AA262" i="12" s="1"/>
  <c r="Z362" i="12"/>
  <c r="Z353" i="12" s="1"/>
  <c r="Z352" i="12" s="1"/>
  <c r="Z382" i="12"/>
  <c r="Z381" i="12" s="1"/>
  <c r="AA545" i="12"/>
  <c r="AA544" i="12" s="1"/>
  <c r="Y585" i="12"/>
  <c r="Y584" i="12" s="1"/>
  <c r="Y625" i="12"/>
  <c r="Y624" i="12" s="1"/>
  <c r="Y658" i="12"/>
  <c r="Y657" i="12" s="1"/>
  <c r="AA664" i="12"/>
  <c r="AA663" i="12" s="1"/>
  <c r="AA755" i="12"/>
  <c r="Z791" i="12"/>
  <c r="Y808" i="12"/>
  <c r="Y801" i="12" s="1"/>
  <c r="Z808" i="12"/>
  <c r="Z801" i="12" s="1"/>
  <c r="Y829" i="12"/>
  <c r="Y828" i="12" s="1"/>
  <c r="Z829" i="12"/>
  <c r="Z828" i="12" s="1"/>
  <c r="Y863" i="12"/>
  <c r="Y862" i="12" s="1"/>
  <c r="Z1126" i="12"/>
  <c r="Z1125" i="12" s="1"/>
  <c r="Z1701" i="12"/>
  <c r="Z746" i="12"/>
  <c r="Z742" i="12" s="1"/>
  <c r="Y1164" i="12"/>
  <c r="Z2549" i="12"/>
  <c r="Z2544" i="12" s="1"/>
  <c r="Z2559" i="12"/>
  <c r="Y40" i="12"/>
  <c r="AA54" i="12"/>
  <c r="AA53" i="12" s="1"/>
  <c r="Y67" i="12"/>
  <c r="Y63" i="12" s="1"/>
  <c r="Z104" i="12"/>
  <c r="Z103" i="12" s="1"/>
  <c r="Z102" i="12" s="1"/>
  <c r="Z91" i="12" s="1"/>
  <c r="Y237" i="12"/>
  <c r="Y236" i="12" s="1"/>
  <c r="AA808" i="12"/>
  <c r="AA801" i="12" s="1"/>
  <c r="AA829" i="12"/>
  <c r="AA828" i="12" s="1"/>
  <c r="Y947" i="12"/>
  <c r="Y1174" i="12"/>
  <c r="Y1256" i="12"/>
  <c r="AA1256" i="12"/>
  <c r="Z1837" i="12"/>
  <c r="Z1985" i="12"/>
  <c r="AA2215" i="12"/>
  <c r="Z1164" i="12"/>
  <c r="Y1570" i="12"/>
  <c r="Y1644" i="12"/>
  <c r="Y1643" i="12" s="1"/>
  <c r="Z1680" i="12"/>
  <c r="Z1976" i="12"/>
  <c r="Y1997" i="12"/>
  <c r="Y1996" i="12" s="1"/>
  <c r="Y2121" i="12"/>
  <c r="Y2116" i="12" s="1"/>
  <c r="Z2173" i="12"/>
  <c r="AA2304" i="12"/>
  <c r="Y2434" i="12"/>
  <c r="Y2429" i="12" s="1"/>
  <c r="Y2491" i="12"/>
  <c r="Y2486" i="12" s="1"/>
  <c r="AA2593" i="12"/>
  <c r="AA2592" i="12" s="1"/>
  <c r="AA2591" i="12" s="1"/>
  <c r="Y1967" i="12"/>
  <c r="Y2023" i="12"/>
  <c r="Y2022" i="12" s="1"/>
  <c r="Y2021" i="12" s="1"/>
  <c r="Z2134" i="12"/>
  <c r="Z2133" i="12" s="1"/>
  <c r="AA2162" i="12"/>
  <c r="AA2161" i="12" s="1"/>
  <c r="AA2226" i="12"/>
  <c r="Z2382" i="12"/>
  <c r="AA1493" i="12"/>
  <c r="Y1520" i="12"/>
  <c r="AA1570" i="12"/>
  <c r="Y1803" i="12"/>
  <c r="Z1822" i="12"/>
  <c r="Y1822" i="12"/>
  <c r="AA1985" i="12"/>
  <c r="AA1997" i="12"/>
  <c r="AA1996" i="12" s="1"/>
  <c r="Z2215" i="12"/>
  <c r="Z40" i="12"/>
  <c r="Z112" i="12"/>
  <c r="AA21" i="12"/>
  <c r="AA20" i="12" s="1"/>
  <c r="Y21" i="12"/>
  <c r="Y20" i="12" s="1"/>
  <c r="AA40" i="12"/>
  <c r="Z54" i="12"/>
  <c r="Z53" i="12" s="1"/>
  <c r="AA219" i="12"/>
  <c r="Z607" i="12"/>
  <c r="Z606" i="12" s="1"/>
  <c r="AA634" i="12"/>
  <c r="Z770" i="12"/>
  <c r="Y883" i="12"/>
  <c r="Y882" i="12" s="1"/>
  <c r="Z1044" i="12"/>
  <c r="Z182" i="12"/>
  <c r="Z1644" i="12"/>
  <c r="Z1643" i="12" s="1"/>
  <c r="AA112" i="12"/>
  <c r="Y393" i="12"/>
  <c r="Y182" i="12"/>
  <c r="Y219" i="12"/>
  <c r="Y642" i="12"/>
  <c r="Y641" i="12" s="1"/>
  <c r="Z1602" i="12"/>
  <c r="Y214" i="12"/>
  <c r="Y213" i="12" s="1"/>
  <c r="Z257" i="12"/>
  <c r="Z256" i="12" s="1"/>
  <c r="AA257" i="12"/>
  <c r="AA256" i="12" s="1"/>
  <c r="Z294" i="12"/>
  <c r="Z293" i="12" s="1"/>
  <c r="AA294" i="12"/>
  <c r="AA293" i="12" s="1"/>
  <c r="Z428" i="12"/>
  <c r="Z427" i="12" s="1"/>
  <c r="Z434" i="12"/>
  <c r="Z433" i="12" s="1"/>
  <c r="Y446" i="12"/>
  <c r="Y445" i="12" s="1"/>
  <c r="Y452" i="12"/>
  <c r="Y451" i="12" s="1"/>
  <c r="Y480" i="12"/>
  <c r="Y479" i="12" s="1"/>
  <c r="Z480" i="12"/>
  <c r="Z479" i="12" s="1"/>
  <c r="Y489" i="12"/>
  <c r="Y485" i="12" s="1"/>
  <c r="Y525" i="12"/>
  <c r="Y545" i="12"/>
  <c r="Y544" i="12" s="1"/>
  <c r="AA569" i="12"/>
  <c r="AA568" i="12" s="1"/>
  <c r="AA567" i="12" s="1"/>
  <c r="AA566" i="12" s="1"/>
  <c r="Y598" i="12"/>
  <c r="Y597" i="12" s="1"/>
  <c r="Z625" i="12"/>
  <c r="Z624" i="12" s="1"/>
  <c r="Z634" i="12"/>
  <c r="Z664" i="12"/>
  <c r="Z663" i="12" s="1"/>
  <c r="Y763" i="12"/>
  <c r="Y762" i="12" s="1"/>
  <c r="Z763" i="12"/>
  <c r="Z762" i="12" s="1"/>
  <c r="AA770" i="12"/>
  <c r="Y818" i="12"/>
  <c r="Y817" i="12" s="1"/>
  <c r="Z818" i="12"/>
  <c r="Z817" i="12" s="1"/>
  <c r="Z883" i="12"/>
  <c r="Z882" i="12" s="1"/>
  <c r="Y1007" i="12"/>
  <c r="Y1006" i="12" s="1"/>
  <c r="Y957" i="12" s="1"/>
  <c r="Z1007" i="12"/>
  <c r="Z1006" i="12" s="1"/>
  <c r="Z957" i="12" s="1"/>
  <c r="Y1118" i="12"/>
  <c r="Y1114" i="12" s="1"/>
  <c r="Y1126" i="12"/>
  <c r="Y1125" i="12" s="1"/>
  <c r="Y1219" i="12"/>
  <c r="Z1484" i="12"/>
  <c r="Z1483" i="12" s="1"/>
  <c r="Z1692" i="12"/>
  <c r="AA1812" i="12"/>
  <c r="Y1913" i="12"/>
  <c r="AA585" i="12"/>
  <c r="AA584" i="12" s="1"/>
  <c r="Z834" i="12"/>
  <c r="AA863" i="12"/>
  <c r="AA862" i="12" s="1"/>
  <c r="AA883" i="12"/>
  <c r="AA882" i="12" s="1"/>
  <c r="AA1044" i="12"/>
  <c r="Y1269" i="12"/>
  <c r="Z1520" i="12"/>
  <c r="Y1701" i="12"/>
  <c r="Z1830" i="12"/>
  <c r="Y104" i="12"/>
  <c r="Y103" i="12" s="1"/>
  <c r="Y102" i="12" s="1"/>
  <c r="Y91" i="12" s="1"/>
  <c r="AA133" i="12"/>
  <c r="Z143" i="12"/>
  <c r="Y428" i="12"/>
  <c r="Y427" i="12" s="1"/>
  <c r="Y434" i="12"/>
  <c r="Y433" i="12" s="1"/>
  <c r="Z446" i="12"/>
  <c r="Z445" i="12" s="1"/>
  <c r="Z452" i="12"/>
  <c r="Z451" i="12" s="1"/>
  <c r="AA480" i="12"/>
  <c r="AA479" i="12" s="1"/>
  <c r="AA489" i="12"/>
  <c r="AA485" i="12" s="1"/>
  <c r="Z545" i="12"/>
  <c r="Z544" i="12" s="1"/>
  <c r="Y569" i="12"/>
  <c r="Y568" i="12" s="1"/>
  <c r="Y567" i="12" s="1"/>
  <c r="Y566" i="12" s="1"/>
  <c r="Z569" i="12"/>
  <c r="Z568" i="12" s="1"/>
  <c r="Z567" i="12" s="1"/>
  <c r="Z566" i="12" s="1"/>
  <c r="Z585" i="12"/>
  <c r="Z584" i="12" s="1"/>
  <c r="Z598" i="12"/>
  <c r="Z597" i="12" s="1"/>
  <c r="AA658" i="12"/>
  <c r="AA657" i="12" s="1"/>
  <c r="Y664" i="12"/>
  <c r="Y663" i="12" s="1"/>
  <c r="Z702" i="12"/>
  <c r="Z701" i="12" s="1"/>
  <c r="AA702" i="12"/>
  <c r="AA701" i="12" s="1"/>
  <c r="AA763" i="12"/>
  <c r="AA762" i="12" s="1"/>
  <c r="Y770" i="12"/>
  <c r="Y791" i="12"/>
  <c r="AA818" i="12"/>
  <c r="AA817" i="12" s="1"/>
  <c r="AA834" i="12"/>
  <c r="AA1007" i="12"/>
  <c r="AA1006" i="12" s="1"/>
  <c r="AA957" i="12" s="1"/>
  <c r="AA1118" i="12"/>
  <c r="AA1114" i="12" s="1"/>
  <c r="AA1126" i="12"/>
  <c r="AA1125" i="12" s="1"/>
  <c r="Z1449" i="12"/>
  <c r="Z1448" i="12" s="1"/>
  <c r="Z1447" i="12" s="1"/>
  <c r="Z1803" i="12"/>
  <c r="AA1803" i="12"/>
  <c r="Y1414" i="12"/>
  <c r="AA1484" i="12"/>
  <c r="AA1483" i="12" s="1"/>
  <c r="Y1680" i="12"/>
  <c r="AA1830" i="12"/>
  <c r="AA1881" i="12"/>
  <c r="AA1877" i="12" s="1"/>
  <c r="AA1872" i="12" s="1"/>
  <c r="AA1871" i="12" s="1"/>
  <c r="Y1893" i="12"/>
  <c r="Y1892" i="12" s="1"/>
  <c r="Y1891" i="12" s="1"/>
  <c r="Z1913" i="12"/>
  <c r="Z2023" i="12"/>
  <c r="Z2022" i="12" s="1"/>
  <c r="Z2021" i="12" s="1"/>
  <c r="Z2082" i="12"/>
  <c r="Z2081" i="12" s="1"/>
  <c r="AA2121" i="12"/>
  <c r="AA2116" i="12" s="1"/>
  <c r="Y2146" i="12"/>
  <c r="Y2145" i="12" s="1"/>
  <c r="Y2144" i="12" s="1"/>
  <c r="Y2162" i="12"/>
  <c r="Y2161" i="12" s="1"/>
  <c r="Y2304" i="12"/>
  <c r="Z2473" i="12"/>
  <c r="Z2468" i="12" s="1"/>
  <c r="Z2462" i="12" s="1"/>
  <c r="Z2491" i="12"/>
  <c r="Z2486" i="12" s="1"/>
  <c r="AA1976" i="12"/>
  <c r="Z1997" i="12"/>
  <c r="Z1996" i="12" s="1"/>
  <c r="Z2052" i="12"/>
  <c r="Z2047" i="12" s="1"/>
  <c r="Z2041" i="12" s="1"/>
  <c r="Y2205" i="12"/>
  <c r="Z2304" i="12"/>
  <c r="AA2559" i="12"/>
  <c r="Y2593" i="12"/>
  <c r="Y2592" i="12" s="1"/>
  <c r="Y2591" i="12" s="1"/>
  <c r="Y1812" i="12"/>
  <c r="Y1881" i="12"/>
  <c r="Y1877" i="12" s="1"/>
  <c r="Y1872" i="12" s="1"/>
  <c r="Y1871" i="12" s="1"/>
  <c r="Z1881" i="12"/>
  <c r="Z1877" i="12" s="1"/>
  <c r="Z1872" i="12" s="1"/>
  <c r="Z1871" i="12" s="1"/>
  <c r="AA1893" i="12"/>
  <c r="AA1892" i="12" s="1"/>
  <c r="AA1891" i="12" s="1"/>
  <c r="Z2186" i="12"/>
  <c r="Z2205" i="12"/>
  <c r="Z2452" i="12"/>
  <c r="Z2447" i="12" s="1"/>
  <c r="Z2441" i="12" s="1"/>
  <c r="AA2052" i="12"/>
  <c r="AA2047" i="12" s="1"/>
  <c r="AA2041" i="12" s="1"/>
  <c r="Y2070" i="12"/>
  <c r="Y2059" i="12" s="1"/>
  <c r="AA2082" i="12"/>
  <c r="AA2081" i="12" s="1"/>
  <c r="Z2162" i="12"/>
  <c r="Z2161" i="12" s="1"/>
  <c r="Z2236" i="12"/>
  <c r="Z2261" i="12"/>
  <c r="Y2420" i="12"/>
  <c r="AA2515" i="12"/>
  <c r="AA2501" i="12" s="1"/>
  <c r="Y2297" i="12"/>
  <c r="Y2352" i="12"/>
  <c r="AA2420" i="12"/>
  <c r="Y2226" i="12"/>
  <c r="AA2367" i="12"/>
  <c r="AA191" i="12"/>
  <c r="Z1174" i="12"/>
  <c r="AA160" i="12"/>
  <c r="Y362" i="12"/>
  <c r="Y353" i="12" s="1"/>
  <c r="Y352" i="12" s="1"/>
  <c r="Y382" i="12"/>
  <c r="Y381" i="12" s="1"/>
  <c r="AA393" i="12"/>
  <c r="AA607" i="12"/>
  <c r="AA606" i="12" s="1"/>
  <c r="AA642" i="12"/>
  <c r="AA641" i="12" s="1"/>
  <c r="Y755" i="12"/>
  <c r="Z854" i="12"/>
  <c r="Z853" i="12" s="1"/>
  <c r="Y1210" i="12"/>
  <c r="Y1205" i="12" s="1"/>
  <c r="Y1194" i="12" s="1"/>
  <c r="Z77" i="12"/>
  <c r="Z72" i="12" s="1"/>
  <c r="Y122" i="12"/>
  <c r="Y143" i="12"/>
  <c r="Y175" i="12"/>
  <c r="Y170" i="12" s="1"/>
  <c r="AA362" i="12"/>
  <c r="AA353" i="12" s="1"/>
  <c r="AA352" i="12" s="1"/>
  <c r="Z393" i="12"/>
  <c r="Y607" i="12"/>
  <c r="Y606" i="12" s="1"/>
  <c r="AA854" i="12"/>
  <c r="AA853" i="12" s="1"/>
  <c r="AA122" i="12"/>
  <c r="AA143" i="12"/>
  <c r="AA175" i="12"/>
  <c r="AA170" i="12" s="1"/>
  <c r="Z525" i="12"/>
  <c r="AA625" i="12"/>
  <c r="AA624" i="12" s="1"/>
  <c r="AA1164" i="12"/>
  <c r="AA1181" i="12"/>
  <c r="AA1219" i="12"/>
  <c r="Z1256" i="12"/>
  <c r="AA1449" i="12"/>
  <c r="AA1448" i="12" s="1"/>
  <c r="AA1447" i="12" s="1"/>
  <c r="AA1210" i="12"/>
  <c r="AA1205" i="12" s="1"/>
  <c r="AA1194" i="12" s="1"/>
  <c r="Z1219" i="12"/>
  <c r="Z1414" i="12"/>
  <c r="Y1667" i="12"/>
  <c r="Y634" i="12"/>
  <c r="AA686" i="12"/>
  <c r="AA676" i="12" s="1"/>
  <c r="AA675" i="12" s="1"/>
  <c r="AA746" i="12"/>
  <c r="AA742" i="12" s="1"/>
  <c r="AA846" i="12"/>
  <c r="AA845" i="12" s="1"/>
  <c r="AA844" i="12" s="1"/>
  <c r="Y924" i="12"/>
  <c r="Y899" i="12" s="1"/>
  <c r="AA1174" i="12"/>
  <c r="Y1181" i="12"/>
  <c r="Z1210" i="12"/>
  <c r="Z1205" i="12" s="1"/>
  <c r="Z1194" i="12" s="1"/>
  <c r="Y1449" i="12"/>
  <c r="Y1448" i="12" s="1"/>
  <c r="Y1447" i="12" s="1"/>
  <c r="AA1520" i="12"/>
  <c r="AA1602" i="12"/>
  <c r="Y1692" i="12"/>
  <c r="Z1712" i="12"/>
  <c r="Z1711" i="12" s="1"/>
  <c r="Y1786" i="12"/>
  <c r="Y1837" i="12"/>
  <c r="AA1851" i="12"/>
  <c r="AA1850" i="12" s="1"/>
  <c r="Z1893" i="12"/>
  <c r="Z1892" i="12" s="1"/>
  <c r="Z1891" i="12" s="1"/>
  <c r="AA1680" i="12"/>
  <c r="Y1748" i="12"/>
  <c r="Y1747" i="12" s="1"/>
  <c r="Y1741" i="12" s="1"/>
  <c r="AA1748" i="12"/>
  <c r="AA1747" i="12" s="1"/>
  <c r="AA1741" i="12" s="1"/>
  <c r="Y1602" i="12"/>
  <c r="Z1667" i="12"/>
  <c r="Z1748" i="12"/>
  <c r="Z1747" i="12" s="1"/>
  <c r="Z1741" i="12" s="1"/>
  <c r="AA1786" i="12"/>
  <c r="Z1786" i="12"/>
  <c r="AA1822" i="12"/>
  <c r="AA1837" i="12"/>
  <c r="AA1913" i="12"/>
  <c r="Z1851" i="12"/>
  <c r="Z1850" i="12" s="1"/>
  <c r="AA2070" i="12"/>
  <c r="AA2059" i="12" s="1"/>
  <c r="Y2109" i="12"/>
  <c r="Y2104" i="12" s="1"/>
  <c r="Y2082" i="12"/>
  <c r="Y2081" i="12" s="1"/>
  <c r="Z2121" i="12"/>
  <c r="Z2116" i="12" s="1"/>
  <c r="AA2134" i="12"/>
  <c r="AA2133" i="12" s="1"/>
  <c r="Y2215" i="12"/>
  <c r="AA2297" i="12"/>
  <c r="Z2352" i="12"/>
  <c r="AA2023" i="12"/>
  <c r="AA2022" i="12" s="1"/>
  <c r="AA2021" i="12" s="1"/>
  <c r="AA2261" i="12"/>
  <c r="Y2052" i="12"/>
  <c r="Y2047" i="12" s="1"/>
  <c r="Y2041" i="12" s="1"/>
  <c r="AA2173" i="12"/>
  <c r="Y2236" i="12"/>
  <c r="Z2297" i="12"/>
  <c r="AA2408" i="12"/>
  <c r="Z2593" i="12"/>
  <c r="Z2592" i="12" s="1"/>
  <c r="Z2591" i="12" s="1"/>
  <c r="Z2515" i="12"/>
  <c r="Z2501" i="12" s="1"/>
  <c r="Z2408" i="12"/>
  <c r="Y2515" i="12"/>
  <c r="Y2501" i="12" s="1"/>
  <c r="Y2559" i="12"/>
  <c r="Y2272" i="12" l="1"/>
  <c r="AA2272" i="12"/>
  <c r="Z2272" i="12"/>
  <c r="AA235" i="12"/>
  <c r="AA234" i="12" s="1"/>
  <c r="Z235" i="12"/>
  <c r="Z1811" i="12"/>
  <c r="Z1810" i="12" s="1"/>
  <c r="Y1569" i="12"/>
  <c r="AA1569" i="12"/>
  <c r="Y656" i="12"/>
  <c r="Y655" i="12" s="1"/>
  <c r="Z898" i="12"/>
  <c r="AA111" i="12"/>
  <c r="Y142" i="12"/>
  <c r="Y861" i="12"/>
  <c r="AA513" i="12"/>
  <c r="AA512" i="12" s="1"/>
  <c r="AA700" i="12"/>
  <c r="Y1492" i="12"/>
  <c r="AA2172" i="12"/>
  <c r="Y823" i="12"/>
  <c r="Z769" i="12"/>
  <c r="Z768" i="12" s="1"/>
  <c r="Y2235" i="12"/>
  <c r="Y1870" i="12"/>
  <c r="AA623" i="12"/>
  <c r="AA605" i="12" s="1"/>
  <c r="Z111" i="12"/>
  <c r="Y1811" i="12"/>
  <c r="Y1810" i="12" s="1"/>
  <c r="AA288" i="12"/>
  <c r="AA287" i="12" s="1"/>
  <c r="Y769" i="12"/>
  <c r="Y768" i="12" s="1"/>
  <c r="AA351" i="12"/>
  <c r="AA2080" i="12"/>
  <c r="AA2079" i="12" s="1"/>
  <c r="Y1464" i="12"/>
  <c r="Y169" i="12"/>
  <c r="Y111" i="12"/>
  <c r="AA656" i="12"/>
  <c r="AA655" i="12" s="1"/>
  <c r="Z234" i="12"/>
  <c r="Z1569" i="12"/>
  <c r="AA2235" i="12"/>
  <c r="Z800" i="12"/>
  <c r="Z583" i="12"/>
  <c r="AA583" i="12"/>
  <c r="Y206" i="12"/>
  <c r="Y205" i="12" s="1"/>
  <c r="Y1768" i="12"/>
  <c r="Z288" i="12"/>
  <c r="Z287" i="12" s="1"/>
  <c r="AA426" i="12"/>
  <c r="Z1829" i="12"/>
  <c r="AA62" i="12"/>
  <c r="AA61" i="12" s="1"/>
  <c r="Z656" i="12"/>
  <c r="Z655" i="12" s="1"/>
  <c r="Y62" i="12"/>
  <c r="Y61" i="12" s="1"/>
  <c r="Z623" i="12"/>
  <c r="Z605" i="12" s="1"/>
  <c r="AA444" i="12"/>
  <c r="AA1691" i="12"/>
  <c r="AA1679" i="12" s="1"/>
  <c r="Z823" i="12"/>
  <c r="Z351" i="12"/>
  <c r="AA1912" i="12"/>
  <c r="AA1911" i="12" s="1"/>
  <c r="AA1768" i="12"/>
  <c r="Y1601" i="12"/>
  <c r="Y1600" i="12" s="1"/>
  <c r="Z700" i="12"/>
  <c r="Z1492" i="12"/>
  <c r="Y474" i="12"/>
  <c r="Y468" i="12" s="1"/>
  <c r="Z19" i="12"/>
  <c r="Z741" i="12"/>
  <c r="AA1288" i="12"/>
  <c r="Z2143" i="12"/>
  <c r="Z1464" i="12"/>
  <c r="Z474" i="12"/>
  <c r="Z468" i="12" s="1"/>
  <c r="AA769" i="12"/>
  <c r="AA768" i="12" s="1"/>
  <c r="AA2143" i="12"/>
  <c r="Y513" i="12"/>
  <c r="Y512" i="12" s="1"/>
  <c r="Y700" i="12"/>
  <c r="Z206" i="12"/>
  <c r="Z205" i="12" s="1"/>
  <c r="Y1691" i="12"/>
  <c r="Y1679" i="12" s="1"/>
  <c r="Z62" i="12"/>
  <c r="Z61" i="12" s="1"/>
  <c r="Z18" i="12" s="1"/>
  <c r="Z2235" i="12"/>
  <c r="Y2204" i="12"/>
  <c r="Y956" i="12"/>
  <c r="AA2204" i="12"/>
  <c r="Y583" i="12"/>
  <c r="Y1829" i="12"/>
  <c r="Y741" i="12"/>
  <c r="Z1163" i="12"/>
  <c r="Z1162" i="12" s="1"/>
  <c r="Z1147" i="12" s="1"/>
  <c r="Z1912" i="12"/>
  <c r="Z1911" i="12" s="1"/>
  <c r="Y235" i="12"/>
  <c r="Y234" i="12" s="1"/>
  <c r="Y898" i="12"/>
  <c r="Y623" i="12"/>
  <c r="Y605" i="12" s="1"/>
  <c r="AA1464" i="12"/>
  <c r="AA142" i="12"/>
  <c r="Z1768" i="12"/>
  <c r="Y800" i="12"/>
  <c r="Y2172" i="12"/>
  <c r="Z2419" i="12"/>
  <c r="AA206" i="12"/>
  <c r="AA205" i="12" s="1"/>
  <c r="AA2480" i="12"/>
  <c r="AA1492" i="12"/>
  <c r="Y1288" i="12"/>
  <c r="Y1218" i="12"/>
  <c r="Z956" i="12"/>
  <c r="Z2204" i="12"/>
  <c r="AA956" i="12"/>
  <c r="AA474" i="12"/>
  <c r="AA468" i="12" s="1"/>
  <c r="Y426" i="12"/>
  <c r="AA1811" i="12"/>
  <c r="AA1810" i="12" s="1"/>
  <c r="Z1601" i="12"/>
  <c r="Z1600" i="12" s="1"/>
  <c r="AA898" i="12"/>
  <c r="Z513" i="12"/>
  <c r="Z512" i="12" s="1"/>
  <c r="Z2172" i="12"/>
  <c r="AA823" i="12"/>
  <c r="Y1912" i="12"/>
  <c r="Y1911" i="12" s="1"/>
  <c r="Z1691" i="12"/>
  <c r="Z1679" i="12" s="1"/>
  <c r="Y19" i="12"/>
  <c r="AA741" i="12"/>
  <c r="AA2419" i="12"/>
  <c r="Z2080" i="12"/>
  <c r="Z2079" i="12" s="1"/>
  <c r="Z142" i="12"/>
  <c r="Z1109" i="12"/>
  <c r="Z1103" i="12" s="1"/>
  <c r="Y351" i="12"/>
  <c r="Z1870" i="12"/>
  <c r="AA1218" i="12"/>
  <c r="AA1870" i="12"/>
  <c r="Y1109" i="12"/>
  <c r="Y1103" i="12" s="1"/>
  <c r="AA169" i="12"/>
  <c r="Z444" i="12"/>
  <c r="Z2480" i="12"/>
  <c r="Y444" i="12"/>
  <c r="Y1163" i="12"/>
  <c r="Y1162" i="12" s="1"/>
  <c r="Y1147" i="12" s="1"/>
  <c r="Z1218" i="12"/>
  <c r="Y2143" i="12"/>
  <c r="AA1109" i="12"/>
  <c r="AA1103" i="12" s="1"/>
  <c r="Z426" i="12"/>
  <c r="AA19" i="12"/>
  <c r="Y2419" i="12"/>
  <c r="AA800" i="12"/>
  <c r="Z169" i="12"/>
  <c r="AA861" i="12"/>
  <c r="Z861" i="12"/>
  <c r="Y2480" i="12"/>
  <c r="Y2080" i="12"/>
  <c r="Y2079" i="12" s="1"/>
  <c r="AA1829" i="12"/>
  <c r="Z1710" i="12"/>
  <c r="AA1601" i="12"/>
  <c r="AA1600" i="12" s="1"/>
  <c r="AA1710" i="12"/>
  <c r="Y1710" i="12"/>
  <c r="AA1163" i="12"/>
  <c r="AA1162" i="12" s="1"/>
  <c r="AA1147" i="12" s="1"/>
  <c r="Z1288" i="12"/>
  <c r="U2601" i="12"/>
  <c r="U2600" i="12" s="1"/>
  <c r="U2598" i="12"/>
  <c r="U2597" i="12" s="1"/>
  <c r="U2595" i="12"/>
  <c r="U2594" i="12" s="1"/>
  <c r="U2573" i="12"/>
  <c r="U2572" i="12" s="1"/>
  <c r="U2571" i="12" s="1"/>
  <c r="U2570" i="12" s="1"/>
  <c r="U2568" i="12"/>
  <c r="U2567" i="12" s="1"/>
  <c r="U2563" i="12"/>
  <c r="U2562" i="12" s="1"/>
  <c r="U2561" i="12" s="1"/>
  <c r="U2560" i="12" s="1"/>
  <c r="U2557" i="12"/>
  <c r="U2556" i="12" s="1"/>
  <c r="U2554" i="12"/>
  <c r="U2553" i="12" s="1"/>
  <c r="U2551" i="12"/>
  <c r="U2550" i="12" s="1"/>
  <c r="U2547" i="12"/>
  <c r="U2546" i="12" s="1"/>
  <c r="U2540" i="12"/>
  <c r="U2539" i="12" s="1"/>
  <c r="U2528" i="12"/>
  <c r="U2527" i="12" s="1"/>
  <c r="U2517" i="12"/>
  <c r="U2516" i="12" s="1"/>
  <c r="U2504" i="12"/>
  <c r="U2503" i="12" s="1"/>
  <c r="U2502" i="12" s="1"/>
  <c r="U2499" i="12"/>
  <c r="U2498" i="12" s="1"/>
  <c r="U2496" i="12"/>
  <c r="U2495" i="12" s="1"/>
  <c r="U2493" i="12"/>
  <c r="U2492" i="12" s="1"/>
  <c r="U2489" i="12"/>
  <c r="U2488" i="12" s="1"/>
  <c r="U2487" i="12" s="1"/>
  <c r="U2484" i="12"/>
  <c r="U2483" i="12" s="1"/>
  <c r="U2482" i="12" s="1"/>
  <c r="U2481" i="12" s="1"/>
  <c r="U2478" i="12"/>
  <c r="U2477" i="12" s="1"/>
  <c r="U2475" i="12"/>
  <c r="U2474" i="12" s="1"/>
  <c r="U2471" i="12"/>
  <c r="U2470" i="12" s="1"/>
  <c r="U2469" i="12" s="1"/>
  <c r="U2466" i="12"/>
  <c r="U2465" i="12" s="1"/>
  <c r="U2464" i="12" s="1"/>
  <c r="U2463" i="12" s="1"/>
  <c r="U2460" i="12"/>
  <c r="U2459" i="12" s="1"/>
  <c r="U2457" i="12"/>
  <c r="U2456" i="12" s="1"/>
  <c r="U2454" i="12"/>
  <c r="U2453" i="12" s="1"/>
  <c r="U2450" i="12"/>
  <c r="U2449" i="12" s="1"/>
  <c r="U2448" i="12" s="1"/>
  <c r="U2445" i="12"/>
  <c r="U2444" i="12" s="1"/>
  <c r="U2443" i="12" s="1"/>
  <c r="U2442" i="12" s="1"/>
  <c r="U2439" i="12"/>
  <c r="U2438" i="12" s="1"/>
  <c r="U2436" i="12"/>
  <c r="U2435" i="12" s="1"/>
  <c r="U2432" i="12"/>
  <c r="U2431" i="12" s="1"/>
  <c r="U2430" i="12" s="1"/>
  <c r="U2427" i="12"/>
  <c r="U2426" i="12" s="1"/>
  <c r="U2425" i="12" s="1"/>
  <c r="U2423" i="12"/>
  <c r="U2422" i="12" s="1"/>
  <c r="U2421" i="12" s="1"/>
  <c r="U2413" i="12"/>
  <c r="U2412" i="12" s="1"/>
  <c r="U2410" i="12"/>
  <c r="U2409" i="12" s="1"/>
  <c r="U2406" i="12"/>
  <c r="U2405" i="12" s="1"/>
  <c r="U2404" i="12" s="1"/>
  <c r="U2402" i="12"/>
  <c r="U2401" i="12" s="1"/>
  <c r="U2400" i="12" s="1"/>
  <c r="U2398" i="12"/>
  <c r="U2397" i="12" s="1"/>
  <c r="U2396" i="12" s="1"/>
  <c r="U2394" i="12"/>
  <c r="U2393" i="12" s="1"/>
  <c r="U2392" i="12" s="1"/>
  <c r="U2390" i="12"/>
  <c r="U2389" i="12" s="1"/>
  <c r="U2387" i="12"/>
  <c r="U2386" i="12" s="1"/>
  <c r="U2384" i="12"/>
  <c r="U2383" i="12" s="1"/>
  <c r="U2380" i="12"/>
  <c r="U2379" i="12" s="1"/>
  <c r="U2378" i="12" s="1"/>
  <c r="U2376" i="12"/>
  <c r="U2375" i="12" s="1"/>
  <c r="U2374" i="12" s="1"/>
  <c r="U2372" i="12"/>
  <c r="U2371" i="12" s="1"/>
  <c r="U2369" i="12"/>
  <c r="U2368" i="12" s="1"/>
  <c r="U2365" i="12"/>
  <c r="U2364" i="12" s="1"/>
  <c r="U2363" i="12" s="1"/>
  <c r="U2361" i="12"/>
  <c r="U2360" i="12" s="1"/>
  <c r="U2359" i="12" s="1"/>
  <c r="U2357" i="12"/>
  <c r="U2356" i="12" s="1"/>
  <c r="U2354" i="12"/>
  <c r="U2353" i="12" s="1"/>
  <c r="U2350" i="12"/>
  <c r="U2349" i="12" s="1"/>
  <c r="U2348" i="12" s="1"/>
  <c r="U2346" i="12"/>
  <c r="U2345" i="12" s="1"/>
  <c r="U2344" i="12" s="1"/>
  <c r="U2338" i="12"/>
  <c r="U2337" i="12" s="1"/>
  <c r="U2336" i="12" s="1"/>
  <c r="U2334" i="12"/>
  <c r="U2333" i="12" s="1"/>
  <c r="U2332" i="12" s="1"/>
  <c r="U2330" i="12"/>
  <c r="U2329" i="12" s="1"/>
  <c r="U2328" i="12" s="1"/>
  <c r="U2326" i="12"/>
  <c r="U2324" i="12"/>
  <c r="U2320" i="12"/>
  <c r="U2319" i="12" s="1"/>
  <c r="U2318" i="12" s="1"/>
  <c r="U2316" i="12"/>
  <c r="U2315" i="12" s="1"/>
  <c r="U2314" i="12" s="1"/>
  <c r="U2312" i="12"/>
  <c r="U2311" i="12" s="1"/>
  <c r="U2309" i="12"/>
  <c r="U2308" i="12" s="1"/>
  <c r="U2306" i="12"/>
  <c r="U2305" i="12" s="1"/>
  <c r="U2302" i="12"/>
  <c r="U2301" i="12" s="1"/>
  <c r="U2299" i="12"/>
  <c r="U2298" i="12" s="1"/>
  <c r="U2295" i="12"/>
  <c r="U2294" i="12" s="1"/>
  <c r="U2293" i="12" s="1"/>
  <c r="U2291" i="12"/>
  <c r="U2290" i="12" s="1"/>
  <c r="U2289" i="12" s="1"/>
  <c r="U2287" i="12"/>
  <c r="U2286" i="12" s="1"/>
  <c r="U2285" i="12" s="1"/>
  <c r="U2283" i="12"/>
  <c r="U2282" i="12" s="1"/>
  <c r="U2281" i="12" s="1"/>
  <c r="U2279" i="12"/>
  <c r="U2278" i="12" s="1"/>
  <c r="U2277" i="12" s="1"/>
  <c r="U2275" i="12"/>
  <c r="U2274" i="12" s="1"/>
  <c r="U2273" i="12" s="1"/>
  <c r="U2269" i="12"/>
  <c r="U2268" i="12" s="1"/>
  <c r="U2263" i="12"/>
  <c r="U2262" i="12" s="1"/>
  <c r="U2259" i="12"/>
  <c r="U2258" i="12" s="1"/>
  <c r="U2256" i="12"/>
  <c r="U2255" i="12" s="1"/>
  <c r="U2252" i="12"/>
  <c r="U2251" i="12" s="1"/>
  <c r="U2250" i="12" s="1"/>
  <c r="U2248" i="12"/>
  <c r="U2247" i="12" s="1"/>
  <c r="U2246" i="12" s="1"/>
  <c r="U2244" i="12"/>
  <c r="U2243" i="12" s="1"/>
  <c r="U2241" i="12"/>
  <c r="U2240" i="12" s="1"/>
  <c r="U2238" i="12"/>
  <c r="U2237" i="12" s="1"/>
  <c r="U2233" i="12"/>
  <c r="U2232" i="12" s="1"/>
  <c r="U2231" i="12" s="1"/>
  <c r="U2229" i="12"/>
  <c r="U2228" i="12" s="1"/>
  <c r="U2227" i="12" s="1"/>
  <c r="U2224" i="12"/>
  <c r="U2223" i="12" s="1"/>
  <c r="U2222" i="12" s="1"/>
  <c r="U2220" i="12"/>
  <c r="U2219" i="12" s="1"/>
  <c r="U2217" i="12"/>
  <c r="U2216" i="12" s="1"/>
  <c r="U2213" i="12"/>
  <c r="U2212" i="12" s="1"/>
  <c r="U2210" i="12"/>
  <c r="U2209" i="12" s="1"/>
  <c r="U2207" i="12"/>
  <c r="U2206" i="12" s="1"/>
  <c r="U2202" i="12"/>
  <c r="U2201" i="12" s="1"/>
  <c r="U2199" i="12"/>
  <c r="U2198" i="12" s="1"/>
  <c r="U2196" i="12"/>
  <c r="U2195" i="12" s="1"/>
  <c r="U2191" i="12"/>
  <c r="U2190" i="12" s="1"/>
  <c r="U2188" i="12"/>
  <c r="U2187" i="12" s="1"/>
  <c r="U2181" i="12"/>
  <c r="U2180" i="12" s="1"/>
  <c r="U2175" i="12"/>
  <c r="U2174" i="12" s="1"/>
  <c r="U2169" i="12"/>
  <c r="U2168" i="12" s="1"/>
  <c r="U2167" i="12" s="1"/>
  <c r="U2165" i="12"/>
  <c r="U2164" i="12" s="1"/>
  <c r="U2163" i="12" s="1"/>
  <c r="U2159" i="12"/>
  <c r="U2158" i="12" s="1"/>
  <c r="U2157" i="12" s="1"/>
  <c r="U2155" i="12"/>
  <c r="U2154" i="12" s="1"/>
  <c r="U2153" i="12" s="1"/>
  <c r="U2151" i="12"/>
  <c r="U2150" i="12" s="1"/>
  <c r="U2148" i="12"/>
  <c r="U2147" i="12" s="1"/>
  <c r="U2141" i="12"/>
  <c r="U2140" i="12" s="1"/>
  <c r="U2139" i="12" s="1"/>
  <c r="U2137" i="12"/>
  <c r="U2136" i="12" s="1"/>
  <c r="U2135" i="12" s="1"/>
  <c r="U2131" i="12"/>
  <c r="U2130" i="12" s="1"/>
  <c r="U2129" i="12" s="1"/>
  <c r="U2128" i="12" s="1"/>
  <c r="U2126" i="12"/>
  <c r="U2125" i="12" s="1"/>
  <c r="U2123" i="12"/>
  <c r="U2122" i="12" s="1"/>
  <c r="U2119" i="12"/>
  <c r="U2118" i="12" s="1"/>
  <c r="U2117" i="12" s="1"/>
  <c r="U2114" i="12"/>
  <c r="U2113" i="12" s="1"/>
  <c r="U2111" i="12"/>
  <c r="U2110" i="12" s="1"/>
  <c r="U2107" i="12"/>
  <c r="U2106" i="12" s="1"/>
  <c r="U2105" i="12" s="1"/>
  <c r="U2102" i="12"/>
  <c r="U2101" i="12" s="1"/>
  <c r="U2100" i="12" s="1"/>
  <c r="U2099" i="12" s="1"/>
  <c r="U2097" i="12"/>
  <c r="U2096" i="12" s="1"/>
  <c r="U2095" i="12" s="1"/>
  <c r="U2093" i="12"/>
  <c r="U2092" i="12" s="1"/>
  <c r="U2087" i="12"/>
  <c r="U2086" i="12" s="1"/>
  <c r="U2084" i="12"/>
  <c r="U2083" i="12" s="1"/>
  <c r="U2077" i="12"/>
  <c r="U2076" i="12" s="1"/>
  <c r="U2075" i="12" s="1"/>
  <c r="U2073" i="12"/>
  <c r="U2072" i="12" s="1"/>
  <c r="U2071" i="12" s="1"/>
  <c r="U2068" i="12"/>
  <c r="U2067" i="12" s="1"/>
  <c r="U2066" i="12" s="1"/>
  <c r="U2065" i="12" s="1"/>
  <c r="U2063" i="12"/>
  <c r="U2062" i="12" s="1"/>
  <c r="U2061" i="12" s="1"/>
  <c r="U2060" i="12" s="1"/>
  <c r="U2057" i="12"/>
  <c r="U2056" i="12" s="1"/>
  <c r="U2054" i="12"/>
  <c r="U2053" i="12" s="1"/>
  <c r="U2050" i="12"/>
  <c r="U2049" i="12" s="1"/>
  <c r="U2048" i="12" s="1"/>
  <c r="U2045" i="12"/>
  <c r="U2044" i="12" s="1"/>
  <c r="U2043" i="12" s="1"/>
  <c r="U2042" i="12" s="1"/>
  <c r="U2039" i="12"/>
  <c r="U2038" i="12" s="1"/>
  <c r="U2037" i="12" s="1"/>
  <c r="U2035" i="12"/>
  <c r="U2034" i="12" s="1"/>
  <c r="U2033" i="12" s="1"/>
  <c r="U2031" i="12"/>
  <c r="U2030" i="12" s="1"/>
  <c r="U2028" i="12"/>
  <c r="U2027" i="12" s="1"/>
  <c r="U2025" i="12"/>
  <c r="U2024" i="12" s="1"/>
  <c r="U2019" i="12"/>
  <c r="U2018" i="12" s="1"/>
  <c r="U2017" i="12" s="1"/>
  <c r="U2016" i="12" s="1"/>
  <c r="U2014" i="12"/>
  <c r="U2013" i="12" s="1"/>
  <c r="U2012" i="12" s="1"/>
  <c r="U2011" i="12" s="1"/>
  <c r="U2009" i="12"/>
  <c r="U2008" i="12" s="1"/>
  <c r="U2007" i="12" s="1"/>
  <c r="U2006" i="12" s="1"/>
  <c r="U2004" i="12"/>
  <c r="U2003" i="12" s="1"/>
  <c r="U2002" i="12" s="1"/>
  <c r="U2000" i="12"/>
  <c r="U1999" i="12" s="1"/>
  <c r="U1998" i="12" s="1"/>
  <c r="U1994" i="12"/>
  <c r="U1993" i="12" s="1"/>
  <c r="U1992" i="12" s="1"/>
  <c r="U1991" i="12" s="1"/>
  <c r="U1989" i="12"/>
  <c r="U1988" i="12" s="1"/>
  <c r="U1987" i="12" s="1"/>
  <c r="U1986" i="12" s="1"/>
  <c r="U1983" i="12"/>
  <c r="U1982" i="12" s="1"/>
  <c r="U1981" i="12" s="1"/>
  <c r="U1979" i="12"/>
  <c r="U1978" i="12" s="1"/>
  <c r="U1977" i="12" s="1"/>
  <c r="U1974" i="12"/>
  <c r="U1973" i="12" s="1"/>
  <c r="U1972" i="12" s="1"/>
  <c r="U1970" i="12"/>
  <c r="U1969" i="12" s="1"/>
  <c r="U1968" i="12" s="1"/>
  <c r="U1965" i="12"/>
  <c r="U1964" i="12" s="1"/>
  <c r="U1963" i="12" s="1"/>
  <c r="U1962" i="12" s="1"/>
  <c r="U1960" i="12"/>
  <c r="U1959" i="12" s="1"/>
  <c r="U1958" i="12" s="1"/>
  <c r="U1956" i="12"/>
  <c r="U1955" i="12" s="1"/>
  <c r="U1954" i="12" s="1"/>
  <c r="U1952" i="12"/>
  <c r="U1951" i="12" s="1"/>
  <c r="U1950" i="12" s="1"/>
  <c r="U1948" i="12"/>
  <c r="U1947" i="12" s="1"/>
  <c r="U1946" i="12" s="1"/>
  <c r="U1944" i="12"/>
  <c r="U1943" i="12" s="1"/>
  <c r="U1942" i="12" s="1"/>
  <c r="U1940" i="12"/>
  <c r="U1939" i="12" s="1"/>
  <c r="U1938" i="12" s="1"/>
  <c r="U1936" i="12"/>
  <c r="U1935" i="12" s="1"/>
  <c r="U1934" i="12" s="1"/>
  <c r="U1932" i="12"/>
  <c r="U1931" i="12" s="1"/>
  <c r="U1930" i="12" s="1"/>
  <c r="U1928" i="12"/>
  <c r="U1927" i="12" s="1"/>
  <c r="U1926" i="12" s="1"/>
  <c r="U1924" i="12"/>
  <c r="U1923" i="12" s="1"/>
  <c r="U1922" i="12" s="1"/>
  <c r="U1920" i="12"/>
  <c r="U1919" i="12" s="1"/>
  <c r="U1918" i="12" s="1"/>
  <c r="U1916" i="12"/>
  <c r="U1915" i="12" s="1"/>
  <c r="U1914" i="12" s="1"/>
  <c r="U1909" i="12"/>
  <c r="U1908" i="12" s="1"/>
  <c r="U1907" i="12" s="1"/>
  <c r="U1905" i="12"/>
  <c r="U1904" i="12" s="1"/>
  <c r="U1903" i="12" s="1"/>
  <c r="U1901" i="12"/>
  <c r="U1900" i="12" s="1"/>
  <c r="U1898" i="12"/>
  <c r="U1897" i="12" s="1"/>
  <c r="U1895" i="12"/>
  <c r="U1894" i="12" s="1"/>
  <c r="U1884" i="12"/>
  <c r="U1882" i="12"/>
  <c r="U1879" i="12"/>
  <c r="U1878" i="12" s="1"/>
  <c r="U1875" i="12"/>
  <c r="U1874" i="12" s="1"/>
  <c r="U1873" i="12" s="1"/>
  <c r="U1868" i="12"/>
  <c r="U1867" i="12" s="1"/>
  <c r="U1866" i="12" s="1"/>
  <c r="U1864" i="12"/>
  <c r="U1863" i="12" s="1"/>
  <c r="U1862" i="12" s="1"/>
  <c r="U1860" i="12"/>
  <c r="U1859" i="12" s="1"/>
  <c r="U1858" i="12" s="1"/>
  <c r="U1856" i="12"/>
  <c r="U1855" i="12" s="1"/>
  <c r="U1853" i="12"/>
  <c r="U1852" i="12" s="1"/>
  <c r="U1848" i="12"/>
  <c r="U1847" i="12" s="1"/>
  <c r="U1846" i="12" s="1"/>
  <c r="U1844" i="12"/>
  <c r="U1843" i="12" s="1"/>
  <c r="U1842" i="12" s="1"/>
  <c r="U1840" i="12"/>
  <c r="U1839" i="12" s="1"/>
  <c r="U1838" i="12" s="1"/>
  <c r="U1835" i="12"/>
  <c r="U1834" i="12" s="1"/>
  <c r="U1832" i="12"/>
  <c r="U1831" i="12" s="1"/>
  <c r="U1827" i="12"/>
  <c r="U1826" i="12" s="1"/>
  <c r="U1824" i="12"/>
  <c r="U1823" i="12" s="1"/>
  <c r="U1820" i="12"/>
  <c r="U1819" i="12" s="1"/>
  <c r="U1817" i="12"/>
  <c r="U1816" i="12" s="1"/>
  <c r="U1814" i="12"/>
  <c r="U1813" i="12" s="1"/>
  <c r="U1808" i="12"/>
  <c r="U1807" i="12" s="1"/>
  <c r="U1805" i="12"/>
  <c r="U1804" i="12" s="1"/>
  <c r="U1801" i="12"/>
  <c r="U1800" i="12" s="1"/>
  <c r="U1799" i="12" s="1"/>
  <c r="U1797" i="12"/>
  <c r="U1796" i="12" s="1"/>
  <c r="U1795" i="12" s="1"/>
  <c r="U1793" i="12"/>
  <c r="U1792" i="12" s="1"/>
  <c r="U1791" i="12" s="1"/>
  <c r="U1789" i="12"/>
  <c r="U1788" i="12" s="1"/>
  <c r="U1787" i="12" s="1"/>
  <c r="U1784" i="12"/>
  <c r="U1783" i="12" s="1"/>
  <c r="U1782" i="12" s="1"/>
  <c r="U1776" i="12"/>
  <c r="U1775" i="12" s="1"/>
  <c r="U1774" i="12" s="1"/>
  <c r="U1772" i="12"/>
  <c r="U1771" i="12" s="1"/>
  <c r="U1770" i="12" s="1"/>
  <c r="U1765" i="12"/>
  <c r="U1764" i="12" s="1"/>
  <c r="U1763" i="12" s="1"/>
  <c r="U1762" i="12" s="1"/>
  <c r="U1760" i="12"/>
  <c r="U1759" i="12" s="1"/>
  <c r="U1758" i="12" s="1"/>
  <c r="U1756" i="12"/>
  <c r="U1755" i="12" s="1"/>
  <c r="U1753" i="12"/>
  <c r="U1752" i="12" s="1"/>
  <c r="U1750" i="12"/>
  <c r="U1749" i="12" s="1"/>
  <c r="U1745" i="12"/>
  <c r="U1744" i="12" s="1"/>
  <c r="U1743" i="12" s="1"/>
  <c r="U1742" i="12" s="1"/>
  <c r="U1739" i="12"/>
  <c r="U1738" i="12" s="1"/>
  <c r="U1737" i="12" s="1"/>
  <c r="U1736" i="12" s="1"/>
  <c r="U1734" i="12"/>
  <c r="U1733" i="12" s="1"/>
  <c r="U1732" i="12" s="1"/>
  <c r="U1731" i="12" s="1"/>
  <c r="U1729" i="12"/>
  <c r="U1728" i="12" s="1"/>
  <c r="U1727" i="12" s="1"/>
  <c r="U1726" i="12" s="1"/>
  <c r="U1724" i="12"/>
  <c r="U1723" i="12" s="1"/>
  <c r="U1722" i="12" s="1"/>
  <c r="U1721" i="12" s="1"/>
  <c r="U1719" i="12"/>
  <c r="U1718" i="12" s="1"/>
  <c r="U1717" i="12" s="1"/>
  <c r="U1715" i="12"/>
  <c r="U1714" i="12" s="1"/>
  <c r="U1713" i="12" s="1"/>
  <c r="U1708" i="12"/>
  <c r="U1707" i="12" s="1"/>
  <c r="U1706" i="12" s="1"/>
  <c r="U1704" i="12"/>
  <c r="U1703" i="12" s="1"/>
  <c r="U1702" i="12" s="1"/>
  <c r="U1699" i="12"/>
  <c r="U1698" i="12" s="1"/>
  <c r="U1697" i="12" s="1"/>
  <c r="U1695" i="12"/>
  <c r="U1694" i="12" s="1"/>
  <c r="U1693" i="12" s="1"/>
  <c r="U1689" i="12"/>
  <c r="U1688" i="12" s="1"/>
  <c r="U1687" i="12" s="1"/>
  <c r="U1686" i="12" s="1"/>
  <c r="U1684" i="12"/>
  <c r="U1683" i="12" s="1"/>
  <c r="U1682" i="12" s="1"/>
  <c r="U1681" i="12" s="1"/>
  <c r="U1674" i="12"/>
  <c r="U1673" i="12" s="1"/>
  <c r="U1672" i="12" s="1"/>
  <c r="U1670" i="12"/>
  <c r="U1669" i="12" s="1"/>
  <c r="U1668" i="12" s="1"/>
  <c r="U1661" i="12"/>
  <c r="U1660" i="12" s="1"/>
  <c r="U1659" i="12" s="1"/>
  <c r="U1657" i="12"/>
  <c r="U1656" i="12" s="1"/>
  <c r="U1655" i="12" s="1"/>
  <c r="U1652" i="12"/>
  <c r="U1651" i="12" s="1"/>
  <c r="U1649" i="12"/>
  <c r="U1648" i="12" s="1"/>
  <c r="U1646" i="12"/>
  <c r="U1645" i="12" s="1"/>
  <c r="U1637" i="12"/>
  <c r="U1636" i="12" s="1"/>
  <c r="U1635" i="12" s="1"/>
  <c r="U1633" i="12"/>
  <c r="U1632" i="12" s="1"/>
  <c r="U1631" i="12" s="1"/>
  <c r="U1629" i="12"/>
  <c r="U1628" i="12" s="1"/>
  <c r="U1627" i="12" s="1"/>
  <c r="U1625" i="12"/>
  <c r="U1624" i="12" s="1"/>
  <c r="U1623" i="12" s="1"/>
  <c r="U1621" i="12"/>
  <c r="U1620" i="12" s="1"/>
  <c r="U1619" i="12" s="1"/>
  <c r="U1617" i="12"/>
  <c r="U1616" i="12" s="1"/>
  <c r="U1615" i="12" s="1"/>
  <c r="U1613" i="12"/>
  <c r="U1612" i="12" s="1"/>
  <c r="U1611" i="12" s="1"/>
  <c r="U1609" i="12"/>
  <c r="U1608" i="12" s="1"/>
  <c r="U1607" i="12" s="1"/>
  <c r="U1605" i="12"/>
  <c r="U1604" i="12" s="1"/>
  <c r="U1603" i="12" s="1"/>
  <c r="U1598" i="12"/>
  <c r="U1597" i="12" s="1"/>
  <c r="U1596" i="12" s="1"/>
  <c r="U1594" i="12"/>
  <c r="U1593" i="12" s="1"/>
  <c r="U1592" i="12" s="1"/>
  <c r="U1585" i="12"/>
  <c r="U1584" i="12" s="1"/>
  <c r="U1583" i="12" s="1"/>
  <c r="U1581" i="12"/>
  <c r="U1580" i="12" s="1"/>
  <c r="U1579" i="12" s="1"/>
  <c r="U1577" i="12"/>
  <c r="U1576" i="12" s="1"/>
  <c r="U1575" i="12" s="1"/>
  <c r="U1573" i="12"/>
  <c r="U1572" i="12" s="1"/>
  <c r="U1571" i="12" s="1"/>
  <c r="U1559" i="12"/>
  <c r="U1558" i="12" s="1"/>
  <c r="U1557" i="12" s="1"/>
  <c r="U1555" i="12"/>
  <c r="U1554" i="12" s="1"/>
  <c r="U1553" i="12" s="1"/>
  <c r="U1551" i="12"/>
  <c r="U1547" i="12"/>
  <c r="U1546" i="12" s="1"/>
  <c r="U1545" i="12" s="1"/>
  <c r="U1543" i="12"/>
  <c r="U1542" i="12" s="1"/>
  <c r="U1541" i="12" s="1"/>
  <c r="U1539" i="12"/>
  <c r="U1538" i="12" s="1"/>
  <c r="U1537" i="12" s="1"/>
  <c r="U1535" i="12"/>
  <c r="U1534" i="12" s="1"/>
  <c r="U1533" i="12" s="1"/>
  <c r="U1531" i="12"/>
  <c r="U1530" i="12" s="1"/>
  <c r="U1529" i="12" s="1"/>
  <c r="U1527" i="12"/>
  <c r="U1526" i="12" s="1"/>
  <c r="U1525" i="12" s="1"/>
  <c r="U1523" i="12"/>
  <c r="U1522" i="12" s="1"/>
  <c r="U1521" i="12" s="1"/>
  <c r="U1510" i="12"/>
  <c r="U1509" i="12" s="1"/>
  <c r="U1508" i="12" s="1"/>
  <c r="U1506" i="12"/>
  <c r="U1505" i="12" s="1"/>
  <c r="U1504" i="12" s="1"/>
  <c r="U1502" i="12"/>
  <c r="U1501" i="12" s="1"/>
  <c r="U1500" i="12" s="1"/>
  <c r="U1498" i="12"/>
  <c r="U1497" i="12" s="1"/>
  <c r="U1495" i="12"/>
  <c r="U1489" i="12"/>
  <c r="U1488" i="12" s="1"/>
  <c r="U1486" i="12"/>
  <c r="U1485" i="12" s="1"/>
  <c r="U1477" i="12"/>
  <c r="U1476" i="12" s="1"/>
  <c r="U1475" i="12" s="1"/>
  <c r="U1473" i="12"/>
  <c r="U1472" i="12" s="1"/>
  <c r="U1471" i="12" s="1"/>
  <c r="U1468" i="12"/>
  <c r="U1467" i="12" s="1"/>
  <c r="U1461" i="12"/>
  <c r="U1458" i="12" s="1"/>
  <c r="U1455" i="12"/>
  <c r="U1454" i="12" s="1"/>
  <c r="U1451" i="12"/>
  <c r="U1450" i="12" s="1"/>
  <c r="U1436" i="12"/>
  <c r="U1435" i="12" s="1"/>
  <c r="U1434" i="12" s="1"/>
  <c r="U1433" i="12" s="1"/>
  <c r="U1431" i="12"/>
  <c r="U1426" i="12"/>
  <c r="U1425" i="12" s="1"/>
  <c r="U1424" i="12" s="1"/>
  <c r="U1423" i="12" s="1"/>
  <c r="U1421" i="12"/>
  <c r="U1420" i="12" s="1"/>
  <c r="U1419" i="12" s="1"/>
  <c r="U1417" i="12"/>
  <c r="U1416" i="12" s="1"/>
  <c r="U1415" i="12" s="1"/>
  <c r="U1412" i="12"/>
  <c r="U1411" i="12" s="1"/>
  <c r="U1410" i="12" s="1"/>
  <c r="U1408" i="12"/>
  <c r="U1407" i="12" s="1"/>
  <c r="U1406" i="12" s="1"/>
  <c r="U1404" i="12"/>
  <c r="U1403" i="12" s="1"/>
  <c r="U1402" i="12" s="1"/>
  <c r="U1400" i="12"/>
  <c r="U1396" i="12"/>
  <c r="U1395" i="12" s="1"/>
  <c r="U1394" i="12" s="1"/>
  <c r="U1392" i="12"/>
  <c r="U1391" i="12" s="1"/>
  <c r="U1390" i="12" s="1"/>
  <c r="U1388" i="12"/>
  <c r="U1384" i="12"/>
  <c r="U1383" i="12" s="1"/>
  <c r="U1382" i="12" s="1"/>
  <c r="U1380" i="12"/>
  <c r="U1379" i="12" s="1"/>
  <c r="U1378" i="12" s="1"/>
  <c r="U1376" i="12"/>
  <c r="U1375" i="12" s="1"/>
  <c r="U1374" i="12" s="1"/>
  <c r="U1372" i="12"/>
  <c r="U1371" i="12" s="1"/>
  <c r="U1370" i="12" s="1"/>
  <c r="U1368" i="12"/>
  <c r="U1367" i="12" s="1"/>
  <c r="U1366" i="12" s="1"/>
  <c r="U1364" i="12"/>
  <c r="U1363" i="12" s="1"/>
  <c r="U1362" i="12" s="1"/>
  <c r="U1360" i="12"/>
  <c r="U1359" i="12" s="1"/>
  <c r="U1358" i="12" s="1"/>
  <c r="U1356" i="12"/>
  <c r="U1355" i="12" s="1"/>
  <c r="U1354" i="12" s="1"/>
  <c r="U1352" i="12"/>
  <c r="U1351" i="12" s="1"/>
  <c r="U1348" i="12"/>
  <c r="U1347" i="12" s="1"/>
  <c r="U1346" i="12" s="1"/>
  <c r="U1344" i="12"/>
  <c r="U1340" i="12"/>
  <c r="U1339" i="12" s="1"/>
  <c r="U1338" i="12" s="1"/>
  <c r="U1336" i="12"/>
  <c r="U1335" i="12" s="1"/>
  <c r="U1334" i="12" s="1"/>
  <c r="U1328" i="12"/>
  <c r="U1327" i="12" s="1"/>
  <c r="U1324" i="12"/>
  <c r="U1323" i="12" s="1"/>
  <c r="U1322" i="12" s="1"/>
  <c r="U1320" i="12"/>
  <c r="U1319" i="12" s="1"/>
  <c r="U1318" i="12" s="1"/>
  <c r="U1312" i="12"/>
  <c r="U1311" i="12" s="1"/>
  <c r="U1310" i="12" s="1"/>
  <c r="U1308" i="12"/>
  <c r="U1307" i="12" s="1"/>
  <c r="U1306" i="12" s="1"/>
  <c r="U1300" i="12"/>
  <c r="U1299" i="12" s="1"/>
  <c r="U1298" i="12" s="1"/>
  <c r="U1296" i="12"/>
  <c r="U1295" i="12" s="1"/>
  <c r="U1292" i="12"/>
  <c r="U1291" i="12" s="1"/>
  <c r="U1290" i="12" s="1"/>
  <c r="U1286" i="12"/>
  <c r="U1285" i="12" s="1"/>
  <c r="U1284" i="12" s="1"/>
  <c r="U1283" i="12" s="1"/>
  <c r="U1281" i="12"/>
  <c r="U1280" i="12" s="1"/>
  <c r="U1276" i="12"/>
  <c r="U1275" i="12" s="1"/>
  <c r="U1274" i="12" s="1"/>
  <c r="U1272" i="12"/>
  <c r="U1271" i="12" s="1"/>
  <c r="U1270" i="12" s="1"/>
  <c r="U1267" i="12"/>
  <c r="U1266" i="12" s="1"/>
  <c r="U1263" i="12"/>
  <c r="U1262" i="12" s="1"/>
  <c r="U1261" i="12" s="1"/>
  <c r="U1259" i="12"/>
  <c r="U1258" i="12" s="1"/>
  <c r="U1257" i="12" s="1"/>
  <c r="U1254" i="12"/>
  <c r="U1253" i="12" s="1"/>
  <c r="U1251" i="12"/>
  <c r="U1250" i="12" s="1"/>
  <c r="U1247" i="12"/>
  <c r="U1246" i="12" s="1"/>
  <c r="U1245" i="12" s="1"/>
  <c r="U1243" i="12"/>
  <c r="U1242" i="12" s="1"/>
  <c r="U1241" i="12" s="1"/>
  <c r="U1239" i="12"/>
  <c r="U1238" i="12" s="1"/>
  <c r="U1237" i="12" s="1"/>
  <c r="U1234" i="12"/>
  <c r="U1233" i="12" s="1"/>
  <c r="U1232" i="12" s="1"/>
  <c r="U1230" i="12"/>
  <c r="U1229" i="12" s="1"/>
  <c r="U1228" i="12" s="1"/>
  <c r="U1226" i="12"/>
  <c r="U1225" i="12" s="1"/>
  <c r="U1224" i="12" s="1"/>
  <c r="U1222" i="12"/>
  <c r="U1215" i="12"/>
  <c r="U1214" i="12" s="1"/>
  <c r="U1212" i="12"/>
  <c r="U1211" i="12" s="1"/>
  <c r="U1208" i="12"/>
  <c r="U1207" i="12" s="1"/>
  <c r="U1206" i="12" s="1"/>
  <c r="U1203" i="12"/>
  <c r="U1202" i="12" s="1"/>
  <c r="U1201" i="12" s="1"/>
  <c r="U1200" i="12" s="1"/>
  <c r="U1198" i="12"/>
  <c r="U1197" i="12" s="1"/>
  <c r="U1196" i="12" s="1"/>
  <c r="U1195" i="12" s="1"/>
  <c r="U1192" i="12"/>
  <c r="U1191" i="12" s="1"/>
  <c r="U1190" i="12" s="1"/>
  <c r="U1188" i="12"/>
  <c r="U1187" i="12" s="1"/>
  <c r="U1184" i="12"/>
  <c r="U1183" i="12" s="1"/>
  <c r="U1182" i="12" s="1"/>
  <c r="U1179" i="12"/>
  <c r="U1178" i="12" s="1"/>
  <c r="U1176" i="12"/>
  <c r="U1172" i="12"/>
  <c r="U1171" i="12" s="1"/>
  <c r="U1169" i="12"/>
  <c r="U1168" i="12" s="1"/>
  <c r="U1166" i="12"/>
  <c r="U1165" i="12" s="1"/>
  <c r="U1160" i="12"/>
  <c r="U1159" i="12" s="1"/>
  <c r="U1157" i="12"/>
  <c r="U1156" i="12" s="1"/>
  <c r="U1152" i="12"/>
  <c r="U1151" i="12" s="1"/>
  <c r="U1150" i="12" s="1"/>
  <c r="U1140" i="12"/>
  <c r="U1139" i="12" s="1"/>
  <c r="U1135" i="12"/>
  <c r="U1134" i="12" s="1"/>
  <c r="U1133" i="12" s="1"/>
  <c r="U1129" i="12"/>
  <c r="U1127" i="12"/>
  <c r="U1121" i="12"/>
  <c r="U1119" i="12"/>
  <c r="U1116" i="12"/>
  <c r="U1115" i="12" s="1"/>
  <c r="U1107" i="12"/>
  <c r="U1106" i="12" s="1"/>
  <c r="U1101" i="12"/>
  <c r="U1100" i="12" s="1"/>
  <c r="U1099" i="12" s="1"/>
  <c r="U1098" i="12" s="1"/>
  <c r="U1096" i="12"/>
  <c r="U1095" i="12" s="1"/>
  <c r="U1094" i="12" s="1"/>
  <c r="U1093" i="12" s="1"/>
  <c r="U1087" i="12"/>
  <c r="U1086" i="12" s="1"/>
  <c r="U1085" i="12" s="1"/>
  <c r="U1083" i="12"/>
  <c r="U1082" i="12" s="1"/>
  <c r="U1079" i="12"/>
  <c r="U1078" i="12" s="1"/>
  <c r="U1077" i="12" s="1"/>
  <c r="U1075" i="12"/>
  <c r="U1071" i="12"/>
  <c r="U1070" i="12" s="1"/>
  <c r="U1069" i="12" s="1"/>
  <c r="U1067" i="12"/>
  <c r="U1066" i="12" s="1"/>
  <c r="U1065" i="12" s="1"/>
  <c r="U1063" i="12"/>
  <c r="U1062" i="12" s="1"/>
  <c r="U1061" i="12" s="1"/>
  <c r="U1055" i="12"/>
  <c r="U1054" i="12" s="1"/>
  <c r="U1053" i="12" s="1"/>
  <c r="U1051" i="12"/>
  <c r="U1050" i="12" s="1"/>
  <c r="U1049" i="12" s="1"/>
  <c r="U1047" i="12"/>
  <c r="U1046" i="12" s="1"/>
  <c r="U1045" i="12" s="1"/>
  <c r="U1030" i="12"/>
  <c r="U1029" i="12" s="1"/>
  <c r="U1026" i="12"/>
  <c r="U1025" i="12" s="1"/>
  <c r="U1024" i="12" s="1"/>
  <c r="U1022" i="12"/>
  <c r="U1018" i="12"/>
  <c r="U1017" i="12" s="1"/>
  <c r="U1016" i="12" s="1"/>
  <c r="U1014" i="12"/>
  <c r="U1013" i="12" s="1"/>
  <c r="U1012" i="12" s="1"/>
  <c r="U1010" i="12"/>
  <c r="U1008" i="12"/>
  <c r="U1004" i="12"/>
  <c r="U1003" i="12" s="1"/>
  <c r="U1002" i="12" s="1"/>
  <c r="U996" i="12"/>
  <c r="U995" i="12" s="1"/>
  <c r="U994" i="12" s="1"/>
  <c r="U992" i="12"/>
  <c r="U991" i="12" s="1"/>
  <c r="U988" i="12"/>
  <c r="U987" i="12" s="1"/>
  <c r="U986" i="12" s="1"/>
  <c r="U984" i="12"/>
  <c r="U983" i="12" s="1"/>
  <c r="U982" i="12" s="1"/>
  <c r="U980" i="12"/>
  <c r="U979" i="12" s="1"/>
  <c r="U978" i="12" s="1"/>
  <c r="U976" i="12"/>
  <c r="U975" i="12" s="1"/>
  <c r="U974" i="12" s="1"/>
  <c r="U972" i="12"/>
  <c r="U971" i="12" s="1"/>
  <c r="U968" i="12"/>
  <c r="U967" i="12" s="1"/>
  <c r="U966" i="12" s="1"/>
  <c r="U964" i="12"/>
  <c r="U963" i="12" s="1"/>
  <c r="U960" i="12"/>
  <c r="U959" i="12" s="1"/>
  <c r="U958" i="12" s="1"/>
  <c r="U954" i="12"/>
  <c r="U953" i="12" s="1"/>
  <c r="U952" i="12" s="1"/>
  <c r="U950" i="12"/>
  <c r="U949" i="12" s="1"/>
  <c r="U948" i="12" s="1"/>
  <c r="U945" i="12"/>
  <c r="U944" i="12" s="1"/>
  <c r="U943" i="12" s="1"/>
  <c r="U941" i="12"/>
  <c r="U940" i="12" s="1"/>
  <c r="U939" i="12" s="1"/>
  <c r="U937" i="12"/>
  <c r="U936" i="12" s="1"/>
  <c r="U935" i="12" s="1"/>
  <c r="U933" i="12"/>
  <c r="U929" i="12"/>
  <c r="U928" i="12" s="1"/>
  <c r="U926" i="12"/>
  <c r="U925" i="12" s="1"/>
  <c r="U922" i="12"/>
  <c r="U921" i="12" s="1"/>
  <c r="U920" i="12" s="1"/>
  <c r="U914" i="12"/>
  <c r="U913" i="12" s="1"/>
  <c r="U912" i="12" s="1"/>
  <c r="U910" i="12"/>
  <c r="U909" i="12" s="1"/>
  <c r="U906" i="12"/>
  <c r="U905" i="12" s="1"/>
  <c r="U904" i="12" s="1"/>
  <c r="U902" i="12"/>
  <c r="U895" i="12"/>
  <c r="U894" i="12" s="1"/>
  <c r="U891" i="12"/>
  <c r="U890" i="12" s="1"/>
  <c r="U888" i="12"/>
  <c r="U887" i="12" s="1"/>
  <c r="U885" i="12"/>
  <c r="U884" i="12" s="1"/>
  <c r="U880" i="12"/>
  <c r="U879" i="12" s="1"/>
  <c r="U878" i="12" s="1"/>
  <c r="U876" i="12"/>
  <c r="U875" i="12" s="1"/>
  <c r="U872" i="12"/>
  <c r="U871" i="12" s="1"/>
  <c r="U870" i="12" s="1"/>
  <c r="U868" i="12"/>
  <c r="U867" i="12" s="1"/>
  <c r="U865" i="12"/>
  <c r="U864" i="12" s="1"/>
  <c r="U859" i="12"/>
  <c r="U858" i="12" s="1"/>
  <c r="U856" i="12"/>
  <c r="U855" i="12" s="1"/>
  <c r="U851" i="12"/>
  <c r="U849" i="12"/>
  <c r="U847" i="12"/>
  <c r="U842" i="12"/>
  <c r="U841" i="12" s="1"/>
  <c r="U839" i="12"/>
  <c r="U838" i="12" s="1"/>
  <c r="U836" i="12"/>
  <c r="U835" i="12" s="1"/>
  <c r="U832" i="12"/>
  <c r="U830" i="12"/>
  <c r="U826" i="12"/>
  <c r="U825" i="12" s="1"/>
  <c r="U824" i="12" s="1"/>
  <c r="U821" i="12"/>
  <c r="U819" i="12"/>
  <c r="U815" i="12"/>
  <c r="U814" i="12" s="1"/>
  <c r="U811" i="12"/>
  <c r="U809" i="12"/>
  <c r="U806" i="12"/>
  <c r="U805" i="12" s="1"/>
  <c r="U803" i="12"/>
  <c r="U802" i="12" s="1"/>
  <c r="U796" i="12"/>
  <c r="U795" i="12" s="1"/>
  <c r="U793" i="12"/>
  <c r="U792" i="12" s="1"/>
  <c r="U789" i="12"/>
  <c r="U788" i="12" s="1"/>
  <c r="U787" i="12" s="1"/>
  <c r="U785" i="12"/>
  <c r="U784" i="12" s="1"/>
  <c r="U783" i="12" s="1"/>
  <c r="U781" i="12"/>
  <c r="U780" i="12" s="1"/>
  <c r="U778" i="12"/>
  <c r="U777" i="12" s="1"/>
  <c r="U775" i="12"/>
  <c r="U774" i="12" s="1"/>
  <c r="U772" i="12"/>
  <c r="U771" i="12" s="1"/>
  <c r="U766" i="12"/>
  <c r="U764" i="12"/>
  <c r="U760" i="12"/>
  <c r="U759" i="12" s="1"/>
  <c r="U757" i="12"/>
  <c r="U756" i="12" s="1"/>
  <c r="U753" i="12"/>
  <c r="U750" i="12"/>
  <c r="U747" i="12"/>
  <c r="U744" i="12"/>
  <c r="U743" i="12" s="1"/>
  <c r="U739" i="12"/>
  <c r="U737" i="12"/>
  <c r="U733" i="12"/>
  <c r="U732" i="12" s="1"/>
  <c r="U731" i="12" s="1"/>
  <c r="U729" i="12"/>
  <c r="U727" i="12"/>
  <c r="U723" i="12"/>
  <c r="U722" i="12" s="1"/>
  <c r="U721" i="12" s="1"/>
  <c r="U719" i="12"/>
  <c r="U718" i="12" s="1"/>
  <c r="U717" i="12" s="1"/>
  <c r="U709" i="12"/>
  <c r="U708" i="12" s="1"/>
  <c r="U707" i="12" s="1"/>
  <c r="U705" i="12"/>
  <c r="U703" i="12"/>
  <c r="U697" i="12"/>
  <c r="U696" i="12" s="1"/>
  <c r="U695" i="12" s="1"/>
  <c r="U691" i="12"/>
  <c r="U687" i="12"/>
  <c r="U684" i="12"/>
  <c r="U683" i="12" s="1"/>
  <c r="U681" i="12"/>
  <c r="U680" i="12" s="1"/>
  <c r="U678" i="12"/>
  <c r="U677" i="12" s="1"/>
  <c r="U667" i="12"/>
  <c r="U665" i="12"/>
  <c r="U661" i="12"/>
  <c r="U659" i="12"/>
  <c r="U652" i="12"/>
  <c r="U651" i="12" s="1"/>
  <c r="U650" i="12" s="1"/>
  <c r="U649" i="12" s="1"/>
  <c r="U647" i="12"/>
  <c r="U646" i="12" s="1"/>
  <c r="U644" i="12"/>
  <c r="U643" i="12" s="1"/>
  <c r="U639" i="12"/>
  <c r="U638" i="12" s="1"/>
  <c r="U636" i="12"/>
  <c r="U635" i="12" s="1"/>
  <c r="U632" i="12"/>
  <c r="U631" i="12" s="1"/>
  <c r="U630" i="12" s="1"/>
  <c r="U628" i="12"/>
  <c r="U626" i="12"/>
  <c r="U621" i="12"/>
  <c r="U620" i="12" s="1"/>
  <c r="U618" i="12"/>
  <c r="U617" i="12" s="1"/>
  <c r="U615" i="12"/>
  <c r="U614" i="12" s="1"/>
  <c r="U612" i="12"/>
  <c r="U611" i="12" s="1"/>
  <c r="U609" i="12"/>
  <c r="U608" i="12" s="1"/>
  <c r="U603" i="12"/>
  <c r="U602" i="12" s="1"/>
  <c r="U600" i="12"/>
  <c r="U599" i="12" s="1"/>
  <c r="U595" i="12"/>
  <c r="U594" i="12" s="1"/>
  <c r="U593" i="12" s="1"/>
  <c r="U590" i="12"/>
  <c r="U589" i="12" s="1"/>
  <c r="U587" i="12"/>
  <c r="U586" i="12" s="1"/>
  <c r="U581" i="12"/>
  <c r="U580" i="12" s="1"/>
  <c r="U579" i="12" s="1"/>
  <c r="U574" i="12"/>
  <c r="U570" i="12"/>
  <c r="U564" i="12"/>
  <c r="U563" i="12" s="1"/>
  <c r="U560" i="12"/>
  <c r="U559" i="12" s="1"/>
  <c r="U558" i="12" s="1"/>
  <c r="U556" i="12"/>
  <c r="U555" i="12" s="1"/>
  <c r="U553" i="12"/>
  <c r="U552" i="12" s="1"/>
  <c r="U548" i="12"/>
  <c r="U546" i="12"/>
  <c r="U542" i="12"/>
  <c r="U541" i="12" s="1"/>
  <c r="U540" i="12" s="1"/>
  <c r="U538" i="12"/>
  <c r="U537" i="12" s="1"/>
  <c r="U536" i="12" s="1"/>
  <c r="U534" i="12"/>
  <c r="U533" i="12" s="1"/>
  <c r="U532" i="12" s="1"/>
  <c r="U530" i="12"/>
  <c r="U529" i="12" s="1"/>
  <c r="U527" i="12"/>
  <c r="U526" i="12" s="1"/>
  <c r="U523" i="12"/>
  <c r="U522" i="12" s="1"/>
  <c r="U520" i="12"/>
  <c r="U519" i="12" s="1"/>
  <c r="U516" i="12"/>
  <c r="U515" i="12" s="1"/>
  <c r="U514" i="12" s="1"/>
  <c r="U509" i="12"/>
  <c r="U508" i="12" s="1"/>
  <c r="U507" i="12" s="1"/>
  <c r="U505" i="12"/>
  <c r="U504" i="12" s="1"/>
  <c r="U503" i="12" s="1"/>
  <c r="U501" i="12"/>
  <c r="U500" i="12" s="1"/>
  <c r="U499" i="12" s="1"/>
  <c r="U497" i="12"/>
  <c r="U496" i="12" s="1"/>
  <c r="U495" i="12" s="1"/>
  <c r="U492" i="12"/>
  <c r="U490" i="12"/>
  <c r="U487" i="12"/>
  <c r="U486" i="12" s="1"/>
  <c r="U483" i="12"/>
  <c r="U481" i="12"/>
  <c r="U477" i="12"/>
  <c r="U476" i="12" s="1"/>
  <c r="U475" i="12" s="1"/>
  <c r="U472" i="12"/>
  <c r="U471" i="12" s="1"/>
  <c r="U470" i="12" s="1"/>
  <c r="U469" i="12" s="1"/>
  <c r="U466" i="12"/>
  <c r="U464" i="12"/>
  <c r="U459" i="12"/>
  <c r="U458" i="12" s="1"/>
  <c r="U457" i="12" s="1"/>
  <c r="U455" i="12"/>
  <c r="U453" i="12"/>
  <c r="U449" i="12"/>
  <c r="U447" i="12"/>
  <c r="U442" i="12"/>
  <c r="U441" i="12" s="1"/>
  <c r="U440" i="12" s="1"/>
  <c r="U437" i="12"/>
  <c r="U435" i="12"/>
  <c r="U431" i="12"/>
  <c r="U429" i="12"/>
  <c r="U424" i="12"/>
  <c r="U423" i="12" s="1"/>
  <c r="U422" i="12" s="1"/>
  <c r="U420" i="12"/>
  <c r="U419" i="12" s="1"/>
  <c r="U418" i="12" s="1"/>
  <c r="U416" i="12"/>
  <c r="U415" i="12" s="1"/>
  <c r="U414" i="12" s="1"/>
  <c r="U412" i="12"/>
  <c r="U411" i="12" s="1"/>
  <c r="U410" i="12" s="1"/>
  <c r="U408" i="12"/>
  <c r="U407" i="12" s="1"/>
  <c r="U406" i="12" s="1"/>
  <c r="U404" i="12"/>
  <c r="U403" i="12" s="1"/>
  <c r="U402" i="12" s="1"/>
  <c r="U400" i="12"/>
  <c r="U399" i="12" s="1"/>
  <c r="U398" i="12" s="1"/>
  <c r="U396" i="12"/>
  <c r="U395" i="12" s="1"/>
  <c r="U394" i="12" s="1"/>
  <c r="U389" i="12"/>
  <c r="U388" i="12" s="1"/>
  <c r="U387" i="12" s="1"/>
  <c r="U385" i="12"/>
  <c r="U384" i="12" s="1"/>
  <c r="U383" i="12" s="1"/>
  <c r="U379" i="12"/>
  <c r="U378" i="12" s="1"/>
  <c r="U377" i="12" s="1"/>
  <c r="U376" i="12" s="1"/>
  <c r="U374" i="12"/>
  <c r="U373" i="12" s="1"/>
  <c r="U370" i="12"/>
  <c r="U369" i="12" s="1"/>
  <c r="U367" i="12"/>
  <c r="U366" i="12" s="1"/>
  <c r="U364" i="12"/>
  <c r="U363" i="12" s="1"/>
  <c r="U356" i="12"/>
  <c r="U355" i="12" s="1"/>
  <c r="U354" i="12" s="1"/>
  <c r="U349" i="12"/>
  <c r="U348" i="12" s="1"/>
  <c r="U347" i="12" s="1"/>
  <c r="U346" i="12" s="1"/>
  <c r="U345" i="12" s="1"/>
  <c r="U343" i="12"/>
  <c r="U342" i="12" s="1"/>
  <c r="U341" i="12" s="1"/>
  <c r="U338" i="12"/>
  <c r="U337" i="12" s="1"/>
  <c r="U336" i="12" s="1"/>
  <c r="U334" i="12"/>
  <c r="U333" i="12" s="1"/>
  <c r="U330" i="12"/>
  <c r="U329" i="12" s="1"/>
  <c r="U327" i="12"/>
  <c r="U326" i="12" s="1"/>
  <c r="U323" i="12"/>
  <c r="U322" i="12" s="1"/>
  <c r="U321" i="12" s="1"/>
  <c r="U315" i="12"/>
  <c r="U314" i="12" s="1"/>
  <c r="U313" i="12" s="1"/>
  <c r="U309" i="12"/>
  <c r="U308" i="12" s="1"/>
  <c r="U307" i="12" s="1"/>
  <c r="U304" i="12"/>
  <c r="U302" i="12"/>
  <c r="U297" i="12"/>
  <c r="U295" i="12"/>
  <c r="U291" i="12"/>
  <c r="U290" i="12" s="1"/>
  <c r="U289" i="12" s="1"/>
  <c r="U285" i="12"/>
  <c r="U284" i="12" s="1"/>
  <c r="U283" i="12" s="1"/>
  <c r="U281" i="12"/>
  <c r="U279" i="12"/>
  <c r="U275" i="12"/>
  <c r="U274" i="12" s="1"/>
  <c r="U273" i="12" s="1"/>
  <c r="U260" i="12"/>
  <c r="U258" i="12"/>
  <c r="U254" i="12"/>
  <c r="U253" i="12" s="1"/>
  <c r="U252" i="12" s="1"/>
  <c r="U250" i="12"/>
  <c r="U249" i="12" s="1"/>
  <c r="U248" i="12" s="1"/>
  <c r="U240" i="12"/>
  <c r="U238" i="12"/>
  <c r="U232" i="12"/>
  <c r="U231" i="12" s="1"/>
  <c r="U230" i="12" s="1"/>
  <c r="U228" i="12"/>
  <c r="U227" i="12" s="1"/>
  <c r="U226" i="12" s="1"/>
  <c r="U224" i="12"/>
  <c r="U223" i="12" s="1"/>
  <c r="U221" i="12"/>
  <c r="U220" i="12" s="1"/>
  <c r="U217" i="12"/>
  <c r="U215" i="12"/>
  <c r="U211" i="12"/>
  <c r="U209" i="12"/>
  <c r="U202" i="12"/>
  <c r="U201" i="12" s="1"/>
  <c r="U200" i="12" s="1"/>
  <c r="U198" i="12"/>
  <c r="U197" i="12" s="1"/>
  <c r="U196" i="12" s="1"/>
  <c r="U194" i="12"/>
  <c r="U193" i="12" s="1"/>
  <c r="U189" i="12"/>
  <c r="U188" i="12" s="1"/>
  <c r="U187" i="12" s="1"/>
  <c r="U185" i="12"/>
  <c r="U180" i="12"/>
  <c r="U179" i="12" s="1"/>
  <c r="U177" i="12"/>
  <c r="U176" i="12" s="1"/>
  <c r="U173" i="12"/>
  <c r="U172" i="12" s="1"/>
  <c r="U171" i="12" s="1"/>
  <c r="U167" i="12"/>
  <c r="U166" i="12" s="1"/>
  <c r="U165" i="12" s="1"/>
  <c r="U163" i="12"/>
  <c r="U162" i="12" s="1"/>
  <c r="U161" i="12" s="1"/>
  <c r="U158" i="12"/>
  <c r="U157" i="12" s="1"/>
  <c r="U155" i="12"/>
  <c r="U154" i="12" s="1"/>
  <c r="U151" i="12"/>
  <c r="U150" i="12" s="1"/>
  <c r="U148" i="12"/>
  <c r="U147" i="12" s="1"/>
  <c r="U145" i="12"/>
  <c r="U140" i="12"/>
  <c r="U139" i="12" s="1"/>
  <c r="U138" i="12" s="1"/>
  <c r="U136" i="12"/>
  <c r="U135" i="12" s="1"/>
  <c r="U134" i="12" s="1"/>
  <c r="U131" i="12"/>
  <c r="U130" i="12" s="1"/>
  <c r="U129" i="12" s="1"/>
  <c r="U127" i="12"/>
  <c r="U126" i="12" s="1"/>
  <c r="U124" i="12"/>
  <c r="U123" i="12" s="1"/>
  <c r="U120" i="12"/>
  <c r="U119" i="12" s="1"/>
  <c r="U117" i="12"/>
  <c r="U116" i="12" s="1"/>
  <c r="U114" i="12"/>
  <c r="U113" i="12" s="1"/>
  <c r="U107" i="12"/>
  <c r="U105" i="12"/>
  <c r="U100" i="12"/>
  <c r="U99" i="12" s="1"/>
  <c r="U98" i="12" s="1"/>
  <c r="U97" i="12" s="1"/>
  <c r="U95" i="12"/>
  <c r="U94" i="12" s="1"/>
  <c r="U93" i="12" s="1"/>
  <c r="U88" i="12"/>
  <c r="U87" i="12" s="1"/>
  <c r="U86" i="12" s="1"/>
  <c r="U84" i="12"/>
  <c r="U81" i="12"/>
  <c r="U78" i="12"/>
  <c r="U74" i="12"/>
  <c r="U73" i="12" s="1"/>
  <c r="U70" i="12"/>
  <c r="U68" i="12"/>
  <c r="U65" i="12"/>
  <c r="U64" i="12" s="1"/>
  <c r="U59" i="12"/>
  <c r="U58" i="12" s="1"/>
  <c r="U56" i="12"/>
  <c r="U55" i="12" s="1"/>
  <c r="U51" i="12"/>
  <c r="U50" i="12" s="1"/>
  <c r="U49" i="12" s="1"/>
  <c r="U47" i="12"/>
  <c r="U46" i="12" s="1"/>
  <c r="U45" i="12" s="1"/>
  <c r="U43" i="12"/>
  <c r="U42" i="12" s="1"/>
  <c r="U41" i="12" s="1"/>
  <c r="U38" i="12"/>
  <c r="U37" i="12" s="1"/>
  <c r="U34" i="12"/>
  <c r="U33" i="12" s="1"/>
  <c r="U30" i="12"/>
  <c r="U29" i="12" s="1"/>
  <c r="U28" i="12" s="1"/>
  <c r="U26" i="12"/>
  <c r="U25" i="12" s="1"/>
  <c r="U23" i="12"/>
  <c r="U22" i="12" s="1"/>
  <c r="AA699" i="12" l="1"/>
  <c r="Y1491" i="12"/>
  <c r="Z1767" i="12"/>
  <c r="Z799" i="12"/>
  <c r="AA1491" i="12"/>
  <c r="Y110" i="12"/>
  <c r="Y90" i="12" s="1"/>
  <c r="Z110" i="12"/>
  <c r="Z90" i="12" s="1"/>
  <c r="AA110" i="12"/>
  <c r="AA90" i="12" s="1"/>
  <c r="Z1491" i="12"/>
  <c r="Y799" i="12"/>
  <c r="AA1217" i="12"/>
  <c r="Y18" i="12"/>
  <c r="AA392" i="12"/>
  <c r="AA391" i="12" s="1"/>
  <c r="Y1767" i="12"/>
  <c r="AA18" i="12"/>
  <c r="AA511" i="12"/>
  <c r="AA799" i="12"/>
  <c r="AA654" i="12" s="1"/>
  <c r="Z204" i="12"/>
  <c r="AA2171" i="12"/>
  <c r="Z511" i="12"/>
  <c r="AA204" i="12"/>
  <c r="Z1217" i="12"/>
  <c r="Y204" i="12"/>
  <c r="Y1217" i="12"/>
  <c r="Z699" i="12"/>
  <c r="Z897" i="12"/>
  <c r="Y511" i="12"/>
  <c r="Z2171" i="12"/>
  <c r="Y699" i="12"/>
  <c r="Y2171" i="12"/>
  <c r="AA897" i="12"/>
  <c r="Y897" i="12"/>
  <c r="Z392" i="12"/>
  <c r="Z391" i="12" s="1"/>
  <c r="AA1767" i="12"/>
  <c r="Y392" i="12"/>
  <c r="Y391" i="12" s="1"/>
  <c r="U2593" i="12"/>
  <c r="U2592" i="12" s="1"/>
  <c r="U2591" i="12" s="1"/>
  <c r="U634" i="12"/>
  <c r="U658" i="12"/>
  <c r="U657" i="12" s="1"/>
  <c r="U702" i="12"/>
  <c r="U701" i="12" s="1"/>
  <c r="U393" i="12"/>
  <c r="U153" i="12"/>
  <c r="U214" i="12"/>
  <c r="U213" i="12" s="1"/>
  <c r="U736" i="12"/>
  <c r="U735" i="12" s="1"/>
  <c r="U2491" i="12"/>
  <c r="U2486" i="12" s="1"/>
  <c r="U104" i="12"/>
  <c r="U103" i="12" s="1"/>
  <c r="U102" i="12" s="1"/>
  <c r="U175" i="12"/>
  <c r="U818" i="12"/>
  <c r="U817" i="12" s="1"/>
  <c r="U1837" i="12"/>
  <c r="U2215" i="12"/>
  <c r="U219" i="12"/>
  <c r="U257" i="12"/>
  <c r="U256" i="12" s="1"/>
  <c r="U362" i="12"/>
  <c r="U755" i="12"/>
  <c r="U829" i="12"/>
  <c r="U828" i="12" s="1"/>
  <c r="U1520" i="12"/>
  <c r="U2323" i="12"/>
  <c r="U2322" i="12" s="1"/>
  <c r="U2162" i="12"/>
  <c r="U2161" i="12" s="1"/>
  <c r="U489" i="12"/>
  <c r="U485" i="12" s="1"/>
  <c r="U791" i="12"/>
  <c r="U808" i="12"/>
  <c r="U801" i="12" s="1"/>
  <c r="U947" i="12"/>
  <c r="U1803" i="12"/>
  <c r="U585" i="12"/>
  <c r="U584" i="12" s="1"/>
  <c r="U2236" i="12"/>
  <c r="U428" i="12"/>
  <c r="U427" i="12" s="1"/>
  <c r="U763" i="12"/>
  <c r="U762" i="12" s="1"/>
  <c r="U1269" i="12"/>
  <c r="U1769" i="12"/>
  <c r="U2082" i="12"/>
  <c r="U2081" i="12" s="1"/>
  <c r="U208" i="12"/>
  <c r="U207" i="12" s="1"/>
  <c r="U1570" i="12"/>
  <c r="U67" i="12"/>
  <c r="U63" i="12" s="1"/>
  <c r="U434" i="12"/>
  <c r="U433" i="12" s="1"/>
  <c r="U480" i="12"/>
  <c r="U479" i="12" s="1"/>
  <c r="U1249" i="12"/>
  <c r="U1236" i="12" s="1"/>
  <c r="U1748" i="12"/>
  <c r="U1747" i="12" s="1"/>
  <c r="U1741" i="12" s="1"/>
  <c r="U2052" i="12"/>
  <c r="U2047" i="12" s="1"/>
  <c r="U325" i="12"/>
  <c r="U551" i="12"/>
  <c r="U1680" i="12"/>
  <c r="U463" i="12"/>
  <c r="U462" i="12" s="1"/>
  <c r="U461" i="12" s="1"/>
  <c r="U525" i="12"/>
  <c r="U545" i="12"/>
  <c r="U544" i="12" s="1"/>
  <c r="U664" i="12"/>
  <c r="U663" i="12" s="1"/>
  <c r="U1210" i="12"/>
  <c r="U1205" i="12" s="1"/>
  <c r="U2254" i="12"/>
  <c r="U2382" i="12"/>
  <c r="U2408" i="12"/>
  <c r="U133" i="12"/>
  <c r="U170" i="12"/>
  <c r="U518" i="12"/>
  <c r="U2023" i="12"/>
  <c r="U2022" i="12" s="1"/>
  <c r="U2021" i="12" s="1"/>
  <c r="U2070" i="12"/>
  <c r="U2059" i="12" s="1"/>
  <c r="U2109" i="12"/>
  <c r="U2104" i="12" s="1"/>
  <c r="U122" i="12"/>
  <c r="U237" i="12"/>
  <c r="U236" i="12" s="1"/>
  <c r="U278" i="12"/>
  <c r="U277" i="12" s="1"/>
  <c r="U262" i="12" s="1"/>
  <c r="U301" i="12"/>
  <c r="U300" i="12" s="1"/>
  <c r="U446" i="12"/>
  <c r="U445" i="12" s="1"/>
  <c r="U569" i="12"/>
  <c r="U568" i="12" s="1"/>
  <c r="U567" i="12" s="1"/>
  <c r="U686" i="12"/>
  <c r="U676" i="12" s="1"/>
  <c r="U726" i="12"/>
  <c r="U725" i="12" s="1"/>
  <c r="U746" i="12"/>
  <c r="U742" i="12" s="1"/>
  <c r="U1007" i="12"/>
  <c r="U1006" i="12" s="1"/>
  <c r="U1118" i="12"/>
  <c r="U1114" i="12" s="1"/>
  <c r="U1470" i="12"/>
  <c r="U2121" i="12"/>
  <c r="U2116" i="12" s="1"/>
  <c r="U2205" i="12"/>
  <c r="U2226" i="12"/>
  <c r="U2352" i="12"/>
  <c r="U2434" i="12"/>
  <c r="U2429" i="12" s="1"/>
  <c r="U2473" i="12"/>
  <c r="U2468" i="12" s="1"/>
  <c r="U2462" i="12" s="1"/>
  <c r="U598" i="12"/>
  <c r="U597" i="12" s="1"/>
  <c r="U642" i="12"/>
  <c r="U641" i="12" s="1"/>
  <c r="U863" i="12"/>
  <c r="U924" i="12"/>
  <c r="U1164" i="12"/>
  <c r="U1449" i="12"/>
  <c r="U1448" i="12" s="1"/>
  <c r="U1447" i="12" s="1"/>
  <c r="U1644" i="12"/>
  <c r="U1643" i="12" s="1"/>
  <c r="U1692" i="12"/>
  <c r="U1830" i="12"/>
  <c r="U1893" i="12"/>
  <c r="U1892" i="12" s="1"/>
  <c r="U1891" i="12" s="1"/>
  <c r="U2297" i="12"/>
  <c r="U2367" i="12"/>
  <c r="U2515" i="12"/>
  <c r="U2501" i="12" s="1"/>
  <c r="U2549" i="12"/>
  <c r="U294" i="12"/>
  <c r="U293" i="12" s="1"/>
  <c r="U625" i="12"/>
  <c r="U624" i="12" s="1"/>
  <c r="U1126" i="12"/>
  <c r="U1125" i="12" s="1"/>
  <c r="U2420" i="12"/>
  <c r="U92" i="12"/>
  <c r="U854" i="12"/>
  <c r="U874" i="12"/>
  <c r="U970" i="12"/>
  <c r="U990" i="12"/>
  <c r="U1081" i="12"/>
  <c r="U1155" i="12"/>
  <c r="U1175" i="12"/>
  <c r="U1174" i="12" s="1"/>
  <c r="U1186" i="12"/>
  <c r="U1430" i="12"/>
  <c r="U1466" i="12"/>
  <c r="U1494" i="12"/>
  <c r="U1550" i="12"/>
  <c r="U1602" i="12"/>
  <c r="U1654" i="12"/>
  <c r="U2146" i="12"/>
  <c r="U2545" i="12"/>
  <c r="U2566" i="12"/>
  <c r="U36" i="12"/>
  <c r="U54" i="12"/>
  <c r="U192" i="12"/>
  <c r="U332" i="12"/>
  <c r="U452" i="12"/>
  <c r="U562" i="12"/>
  <c r="U846" i="12"/>
  <c r="U962" i="12"/>
  <c r="U1074" i="12"/>
  <c r="U1350" i="12"/>
  <c r="U1387" i="12"/>
  <c r="U1399" i="12"/>
  <c r="U112" i="12"/>
  <c r="U21" i="12"/>
  <c r="U77" i="12"/>
  <c r="U160" i="12"/>
  <c r="U372" i="12"/>
  <c r="U908" i="12"/>
  <c r="U932" i="12"/>
  <c r="U1028" i="12"/>
  <c r="U1138" i="12"/>
  <c r="U1265" i="12"/>
  <c r="U1256" i="12" s="1"/>
  <c r="U1279" i="12"/>
  <c r="U1294" i="12"/>
  <c r="U1326" i="12"/>
  <c r="U1343" i="12"/>
  <c r="U1414" i="12"/>
  <c r="U32" i="12"/>
  <c r="U40" i="12"/>
  <c r="U144" i="12"/>
  <c r="U184" i="12"/>
  <c r="U592" i="12"/>
  <c r="U901" i="12"/>
  <c r="U1021" i="12"/>
  <c r="U1105" i="12"/>
  <c r="U1149" i="12"/>
  <c r="U1221" i="12"/>
  <c r="U770" i="12"/>
  <c r="U834" i="12"/>
  <c r="U382" i="12"/>
  <c r="U1913" i="12"/>
  <c r="U607" i="12"/>
  <c r="U883" i="12"/>
  <c r="U1786" i="12"/>
  <c r="U1997" i="12"/>
  <c r="U1484" i="12"/>
  <c r="U1587" i="12"/>
  <c r="U1712" i="12"/>
  <c r="U1822" i="12"/>
  <c r="U1976" i="12"/>
  <c r="U1985" i="12"/>
  <c r="U2194" i="12"/>
  <c r="U1667" i="12"/>
  <c r="U1701" i="12"/>
  <c r="U1812" i="12"/>
  <c r="U1851" i="12"/>
  <c r="U1967" i="12"/>
  <c r="U1881" i="12"/>
  <c r="U2304" i="12"/>
  <c r="U2452" i="12"/>
  <c r="U2447" i="12" s="1"/>
  <c r="U2134" i="12"/>
  <c r="U2173" i="12"/>
  <c r="U2186" i="12"/>
  <c r="U2261" i="12"/>
  <c r="T2280" i="12"/>
  <c r="X2280" i="12" s="1"/>
  <c r="AD2280" i="12" s="1"/>
  <c r="AI2280" i="12" s="1"/>
  <c r="AS2280" i="12" s="1"/>
  <c r="AU2280" i="12" s="1"/>
  <c r="S2280" i="12"/>
  <c r="W2280" i="12" s="1"/>
  <c r="AC2280" i="12" s="1"/>
  <c r="AH2280" i="12" s="1"/>
  <c r="AP2280" i="12" s="1"/>
  <c r="AR2280" i="12" s="1"/>
  <c r="R2280" i="12"/>
  <c r="V2280" i="12" s="1"/>
  <c r="AB2280" i="12" s="1"/>
  <c r="AG2280" i="12" s="1"/>
  <c r="AM2280" i="12" s="1"/>
  <c r="AO2280" i="12" s="1"/>
  <c r="T2271" i="12"/>
  <c r="X2271" i="12" s="1"/>
  <c r="AD2271" i="12" s="1"/>
  <c r="AI2271" i="12" s="1"/>
  <c r="AS2271" i="12" s="1"/>
  <c r="AU2271" i="12" s="1"/>
  <c r="S2271" i="12"/>
  <c r="W2271" i="12" s="1"/>
  <c r="AC2271" i="12" s="1"/>
  <c r="AH2271" i="12" s="1"/>
  <c r="AP2271" i="12" s="1"/>
  <c r="AR2271" i="12" s="1"/>
  <c r="T2270" i="12"/>
  <c r="X2270" i="12" s="1"/>
  <c r="AD2270" i="12" s="1"/>
  <c r="AI2270" i="12" s="1"/>
  <c r="AS2270" i="12" s="1"/>
  <c r="AU2270" i="12" s="1"/>
  <c r="S2270" i="12"/>
  <c r="W2270" i="12" s="1"/>
  <c r="AC2270" i="12" s="1"/>
  <c r="AH2270" i="12" s="1"/>
  <c r="AP2270" i="12" s="1"/>
  <c r="AR2270" i="12" s="1"/>
  <c r="R2270" i="12"/>
  <c r="V2270" i="12" s="1"/>
  <c r="AB2270" i="12" s="1"/>
  <c r="AG2270" i="12" s="1"/>
  <c r="AM2270" i="12" s="1"/>
  <c r="AO2270" i="12" s="1"/>
  <c r="T2267" i="12"/>
  <c r="X2267" i="12" s="1"/>
  <c r="AD2267" i="12" s="1"/>
  <c r="AI2267" i="12" s="1"/>
  <c r="AS2267" i="12" s="1"/>
  <c r="AU2267" i="12" s="1"/>
  <c r="S2267" i="12"/>
  <c r="W2267" i="12" s="1"/>
  <c r="AC2267" i="12" s="1"/>
  <c r="AH2267" i="12" s="1"/>
  <c r="AP2267" i="12" s="1"/>
  <c r="AR2267" i="12" s="1"/>
  <c r="T2266" i="12"/>
  <c r="X2266" i="12" s="1"/>
  <c r="AD2266" i="12" s="1"/>
  <c r="AI2266" i="12" s="1"/>
  <c r="AS2266" i="12" s="1"/>
  <c r="AU2266" i="12" s="1"/>
  <c r="S2266" i="12"/>
  <c r="W2266" i="12" s="1"/>
  <c r="AC2266" i="12" s="1"/>
  <c r="AH2266" i="12" s="1"/>
  <c r="AP2266" i="12" s="1"/>
  <c r="AR2266" i="12" s="1"/>
  <c r="T2265" i="12"/>
  <c r="X2265" i="12" s="1"/>
  <c r="AD2265" i="12" s="1"/>
  <c r="AI2265" i="12" s="1"/>
  <c r="AS2265" i="12" s="1"/>
  <c r="AU2265" i="12" s="1"/>
  <c r="S2265" i="12"/>
  <c r="W2265" i="12" s="1"/>
  <c r="AC2265" i="12" s="1"/>
  <c r="AH2265" i="12" s="1"/>
  <c r="AP2265" i="12" s="1"/>
  <c r="AR2265" i="12" s="1"/>
  <c r="T2098" i="12"/>
  <c r="X2098" i="12" s="1"/>
  <c r="AD2098" i="12" s="1"/>
  <c r="AI2098" i="12" s="1"/>
  <c r="AS2098" i="12" s="1"/>
  <c r="AU2098" i="12" s="1"/>
  <c r="S2098" i="12"/>
  <c r="W2098" i="12" s="1"/>
  <c r="AC2098" i="12" s="1"/>
  <c r="AH2098" i="12" s="1"/>
  <c r="AP2098" i="12" s="1"/>
  <c r="AR2098" i="12" s="1"/>
  <c r="R2098" i="12"/>
  <c r="V2098" i="12" s="1"/>
  <c r="AB2098" i="12" s="1"/>
  <c r="AG2098" i="12" s="1"/>
  <c r="AM2098" i="12" s="1"/>
  <c r="AO2098" i="12" s="1"/>
  <c r="T2055" i="12"/>
  <c r="X2055" i="12" s="1"/>
  <c r="AD2055" i="12" s="1"/>
  <c r="AI2055" i="12" s="1"/>
  <c r="AS2055" i="12" s="1"/>
  <c r="AU2055" i="12" s="1"/>
  <c r="S2055" i="12"/>
  <c r="W2055" i="12" s="1"/>
  <c r="AC2055" i="12" s="1"/>
  <c r="AH2055" i="12" s="1"/>
  <c r="AP2055" i="12" s="1"/>
  <c r="AR2055" i="12" s="1"/>
  <c r="R2055" i="12"/>
  <c r="V2055" i="12" s="1"/>
  <c r="AB2055" i="12" s="1"/>
  <c r="AG2055" i="12" s="1"/>
  <c r="AM2055" i="12" s="1"/>
  <c r="AO2055" i="12" s="1"/>
  <c r="T2040" i="12"/>
  <c r="X2040" i="12" s="1"/>
  <c r="AD2040" i="12" s="1"/>
  <c r="AI2040" i="12" s="1"/>
  <c r="AS2040" i="12" s="1"/>
  <c r="AU2040" i="12" s="1"/>
  <c r="S2040" i="12"/>
  <c r="W2040" i="12" s="1"/>
  <c r="AC2040" i="12" s="1"/>
  <c r="AH2040" i="12" s="1"/>
  <c r="AP2040" i="12" s="1"/>
  <c r="AR2040" i="12" s="1"/>
  <c r="T1910" i="12"/>
  <c r="X1910" i="12" s="1"/>
  <c r="AD1910" i="12" s="1"/>
  <c r="AI1910" i="12" s="1"/>
  <c r="AS1910" i="12" s="1"/>
  <c r="AU1910" i="12" s="1"/>
  <c r="S1910" i="12"/>
  <c r="W1910" i="12" s="1"/>
  <c r="AC1910" i="12" s="1"/>
  <c r="AH1910" i="12" s="1"/>
  <c r="AP1910" i="12" s="1"/>
  <c r="AR1910" i="12" s="1"/>
  <c r="R1910" i="12"/>
  <c r="V1910" i="12" s="1"/>
  <c r="AB1910" i="12" s="1"/>
  <c r="AG1910" i="12" s="1"/>
  <c r="AM1910" i="12" s="1"/>
  <c r="AO1910" i="12" s="1"/>
  <c r="T1836" i="12"/>
  <c r="X1836" i="12" s="1"/>
  <c r="AD1836" i="12" s="1"/>
  <c r="AI1836" i="12" s="1"/>
  <c r="AS1836" i="12" s="1"/>
  <c r="AU1836" i="12" s="1"/>
  <c r="S1836" i="12"/>
  <c r="W1836" i="12" s="1"/>
  <c r="AC1836" i="12" s="1"/>
  <c r="AH1836" i="12" s="1"/>
  <c r="AP1836" i="12" s="1"/>
  <c r="AR1836" i="12" s="1"/>
  <c r="T1833" i="12"/>
  <c r="X1833" i="12" s="1"/>
  <c r="AD1833" i="12" s="1"/>
  <c r="AI1833" i="12" s="1"/>
  <c r="AS1833" i="12" s="1"/>
  <c r="AU1833" i="12" s="1"/>
  <c r="S1833" i="12"/>
  <c r="W1833" i="12" s="1"/>
  <c r="AC1833" i="12" s="1"/>
  <c r="AH1833" i="12" s="1"/>
  <c r="AP1833" i="12" s="1"/>
  <c r="AR1833" i="12" s="1"/>
  <c r="T1802" i="12"/>
  <c r="X1802" i="12" s="1"/>
  <c r="AD1802" i="12" s="1"/>
  <c r="AI1802" i="12" s="1"/>
  <c r="AS1802" i="12" s="1"/>
  <c r="AU1802" i="12" s="1"/>
  <c r="S1802" i="12"/>
  <c r="W1802" i="12" s="1"/>
  <c r="AC1802" i="12" s="1"/>
  <c r="AH1802" i="12" s="1"/>
  <c r="AP1802" i="12" s="1"/>
  <c r="AR1802" i="12" s="1"/>
  <c r="R1802" i="12"/>
  <c r="V1802" i="12" s="1"/>
  <c r="AB1802" i="12" s="1"/>
  <c r="AG1802" i="12" s="1"/>
  <c r="AM1802" i="12" s="1"/>
  <c r="AO1802" i="12" s="1"/>
  <c r="T1798" i="12"/>
  <c r="X1798" i="12" s="1"/>
  <c r="AD1798" i="12" s="1"/>
  <c r="AI1798" i="12" s="1"/>
  <c r="AS1798" i="12" s="1"/>
  <c r="AU1798" i="12" s="1"/>
  <c r="S1798" i="12"/>
  <c r="W1798" i="12" s="1"/>
  <c r="AC1798" i="12" s="1"/>
  <c r="AH1798" i="12" s="1"/>
  <c r="AP1798" i="12" s="1"/>
  <c r="AR1798" i="12" s="1"/>
  <c r="R1798" i="12"/>
  <c r="V1798" i="12" s="1"/>
  <c r="AB1798" i="12" s="1"/>
  <c r="AG1798" i="12" s="1"/>
  <c r="AM1798" i="12" s="1"/>
  <c r="AO1798" i="12" s="1"/>
  <c r="T1685" i="12"/>
  <c r="X1685" i="12" s="1"/>
  <c r="AD1685" i="12" s="1"/>
  <c r="AI1685" i="12" s="1"/>
  <c r="AS1685" i="12" s="1"/>
  <c r="S1685" i="12"/>
  <c r="W1685" i="12" s="1"/>
  <c r="AC1685" i="12" s="1"/>
  <c r="AH1685" i="12" s="1"/>
  <c r="AP1685" i="12" s="1"/>
  <c r="R1685" i="12"/>
  <c r="V1685" i="12" s="1"/>
  <c r="AB1685" i="12" s="1"/>
  <c r="AG1685" i="12" s="1"/>
  <c r="AM1685" i="12" s="1"/>
  <c r="T1560" i="12"/>
  <c r="X1560" i="12" s="1"/>
  <c r="AD1560" i="12" s="1"/>
  <c r="AI1560" i="12" s="1"/>
  <c r="AS1560" i="12" s="1"/>
  <c r="S1560" i="12"/>
  <c r="W1560" i="12" s="1"/>
  <c r="AC1560" i="12" s="1"/>
  <c r="AH1560" i="12" s="1"/>
  <c r="AP1560" i="12" s="1"/>
  <c r="R1560" i="12"/>
  <c r="V1560" i="12" s="1"/>
  <c r="AB1560" i="12" s="1"/>
  <c r="AG1560" i="12" s="1"/>
  <c r="AM1560" i="12" s="1"/>
  <c r="T1536" i="12"/>
  <c r="X1536" i="12" s="1"/>
  <c r="AD1536" i="12" s="1"/>
  <c r="AI1536" i="12" s="1"/>
  <c r="AS1536" i="12" s="1"/>
  <c r="AU1536" i="12" s="1"/>
  <c r="S1536" i="12"/>
  <c r="W1536" i="12" s="1"/>
  <c r="AC1536" i="12" s="1"/>
  <c r="AH1536" i="12" s="1"/>
  <c r="AP1536" i="12" s="1"/>
  <c r="AR1536" i="12" s="1"/>
  <c r="R1536" i="12"/>
  <c r="V1536" i="12" s="1"/>
  <c r="AB1536" i="12" s="1"/>
  <c r="AG1536" i="12" s="1"/>
  <c r="AM1536" i="12" s="1"/>
  <c r="AO1536" i="12" s="1"/>
  <c r="T1532" i="12"/>
  <c r="X1532" i="12" s="1"/>
  <c r="AD1532" i="12" s="1"/>
  <c r="AI1532" i="12" s="1"/>
  <c r="AS1532" i="12" s="1"/>
  <c r="AU1532" i="12" s="1"/>
  <c r="S1532" i="12"/>
  <c r="W1532" i="12" s="1"/>
  <c r="AC1532" i="12" s="1"/>
  <c r="AH1532" i="12" s="1"/>
  <c r="AP1532" i="12" s="1"/>
  <c r="AR1532" i="12" s="1"/>
  <c r="R1532" i="12"/>
  <c r="V1532" i="12" s="1"/>
  <c r="AB1532" i="12" s="1"/>
  <c r="AG1532" i="12" s="1"/>
  <c r="AM1532" i="12" s="1"/>
  <c r="AO1532" i="12" s="1"/>
  <c r="T1528" i="12"/>
  <c r="X1528" i="12" s="1"/>
  <c r="AD1528" i="12" s="1"/>
  <c r="AI1528" i="12" s="1"/>
  <c r="AS1528" i="12" s="1"/>
  <c r="AU1528" i="12" s="1"/>
  <c r="S1528" i="12"/>
  <c r="W1528" i="12" s="1"/>
  <c r="AC1528" i="12" s="1"/>
  <c r="AH1528" i="12" s="1"/>
  <c r="AP1528" i="12" s="1"/>
  <c r="AR1528" i="12" s="1"/>
  <c r="R1528" i="12"/>
  <c r="V1528" i="12" s="1"/>
  <c r="AB1528" i="12" s="1"/>
  <c r="AG1528" i="12" s="1"/>
  <c r="AM1528" i="12" s="1"/>
  <c r="AO1528" i="12" s="1"/>
  <c r="T1437" i="12"/>
  <c r="X1437" i="12" s="1"/>
  <c r="AD1437" i="12" s="1"/>
  <c r="AI1437" i="12" s="1"/>
  <c r="AS1437" i="12" s="1"/>
  <c r="AU1437" i="12" s="1"/>
  <c r="S1437" i="12"/>
  <c r="W1437" i="12" s="1"/>
  <c r="AC1437" i="12" s="1"/>
  <c r="AH1437" i="12" s="1"/>
  <c r="AP1437" i="12" s="1"/>
  <c r="AR1437" i="12" s="1"/>
  <c r="T1413" i="12"/>
  <c r="X1413" i="12" s="1"/>
  <c r="AD1413" i="12" s="1"/>
  <c r="AI1413" i="12" s="1"/>
  <c r="AS1413" i="12" s="1"/>
  <c r="AU1413" i="12" s="1"/>
  <c r="S1413" i="12"/>
  <c r="W1413" i="12" s="1"/>
  <c r="AC1413" i="12" s="1"/>
  <c r="AH1413" i="12" s="1"/>
  <c r="AP1413" i="12" s="1"/>
  <c r="AR1413" i="12" s="1"/>
  <c r="R1413" i="12"/>
  <c r="V1413" i="12" s="1"/>
  <c r="AB1413" i="12" s="1"/>
  <c r="AG1413" i="12" s="1"/>
  <c r="AM1413" i="12" s="1"/>
  <c r="AO1413" i="12" s="1"/>
  <c r="T1405" i="12"/>
  <c r="X1405" i="12" s="1"/>
  <c r="AD1405" i="12" s="1"/>
  <c r="AI1405" i="12" s="1"/>
  <c r="AS1405" i="12" s="1"/>
  <c r="AU1405" i="12" s="1"/>
  <c r="S1405" i="12"/>
  <c r="W1405" i="12" s="1"/>
  <c r="AC1405" i="12" s="1"/>
  <c r="AH1405" i="12" s="1"/>
  <c r="AP1405" i="12" s="1"/>
  <c r="AR1405" i="12" s="1"/>
  <c r="R1405" i="12"/>
  <c r="V1405" i="12" s="1"/>
  <c r="AB1405" i="12" s="1"/>
  <c r="AG1405" i="12" s="1"/>
  <c r="AM1405" i="12" s="1"/>
  <c r="AO1405" i="12" s="1"/>
  <c r="T1297" i="12"/>
  <c r="X1297" i="12" s="1"/>
  <c r="AD1297" i="12" s="1"/>
  <c r="AI1297" i="12" s="1"/>
  <c r="AS1297" i="12" s="1"/>
  <c r="AU1297" i="12" s="1"/>
  <c r="S1297" i="12"/>
  <c r="W1297" i="12" s="1"/>
  <c r="AC1297" i="12" s="1"/>
  <c r="AH1297" i="12" s="1"/>
  <c r="AP1297" i="12" s="1"/>
  <c r="AR1297" i="12" s="1"/>
  <c r="R1297" i="12"/>
  <c r="V1297" i="12" s="1"/>
  <c r="AB1297" i="12" s="1"/>
  <c r="AG1297" i="12" s="1"/>
  <c r="AM1297" i="12" s="1"/>
  <c r="AO1297" i="12" s="1"/>
  <c r="T1255" i="12"/>
  <c r="X1255" i="12" s="1"/>
  <c r="AD1255" i="12" s="1"/>
  <c r="AI1255" i="12" s="1"/>
  <c r="AS1255" i="12" s="1"/>
  <c r="S1255" i="12"/>
  <c r="W1255" i="12" s="1"/>
  <c r="AC1255" i="12" s="1"/>
  <c r="AH1255" i="12" s="1"/>
  <c r="AP1255" i="12" s="1"/>
  <c r="R1255" i="12"/>
  <c r="V1255" i="12" s="1"/>
  <c r="AB1255" i="12" s="1"/>
  <c r="AG1255" i="12" s="1"/>
  <c r="AM1255" i="12" s="1"/>
  <c r="T1136" i="12"/>
  <c r="X1136" i="12" s="1"/>
  <c r="AD1136" i="12" s="1"/>
  <c r="AI1136" i="12" s="1"/>
  <c r="AS1136" i="12" s="1"/>
  <c r="S1136" i="12"/>
  <c r="W1136" i="12" s="1"/>
  <c r="AC1136" i="12" s="1"/>
  <c r="AH1136" i="12" s="1"/>
  <c r="AP1136" i="12" s="1"/>
  <c r="R1136" i="12"/>
  <c r="V1136" i="12" s="1"/>
  <c r="AB1136" i="12" s="1"/>
  <c r="AG1136" i="12" s="1"/>
  <c r="AM1136" i="12" s="1"/>
  <c r="T1102" i="12"/>
  <c r="X1102" i="12" s="1"/>
  <c r="AD1102" i="12" s="1"/>
  <c r="AI1102" i="12" s="1"/>
  <c r="AS1102" i="12" s="1"/>
  <c r="AU1102" i="12" s="1"/>
  <c r="S1102" i="12"/>
  <c r="W1102" i="12" s="1"/>
  <c r="AC1102" i="12" s="1"/>
  <c r="AH1102" i="12" s="1"/>
  <c r="AP1102" i="12" s="1"/>
  <c r="AR1102" i="12" s="1"/>
  <c r="T1080" i="12"/>
  <c r="X1080" i="12" s="1"/>
  <c r="AD1080" i="12" s="1"/>
  <c r="AI1080" i="12" s="1"/>
  <c r="AS1080" i="12" s="1"/>
  <c r="AU1080" i="12" s="1"/>
  <c r="S1080" i="12"/>
  <c r="W1080" i="12" s="1"/>
  <c r="AC1080" i="12" s="1"/>
  <c r="AH1080" i="12" s="1"/>
  <c r="AP1080" i="12" s="1"/>
  <c r="AR1080" i="12" s="1"/>
  <c r="R1080" i="12"/>
  <c r="V1080" i="12" s="1"/>
  <c r="AB1080" i="12" s="1"/>
  <c r="AG1080" i="12" s="1"/>
  <c r="AM1080" i="12" s="1"/>
  <c r="AO1080" i="12" s="1"/>
  <c r="T981" i="12"/>
  <c r="X981" i="12" s="1"/>
  <c r="AD981" i="12" s="1"/>
  <c r="AI981" i="12" s="1"/>
  <c r="AS981" i="12" s="1"/>
  <c r="AU981" i="12" s="1"/>
  <c r="S981" i="12"/>
  <c r="W981" i="12" s="1"/>
  <c r="AC981" i="12" s="1"/>
  <c r="AH981" i="12" s="1"/>
  <c r="AP981" i="12" s="1"/>
  <c r="AR981" i="12" s="1"/>
  <c r="R981" i="12"/>
  <c r="V981" i="12" s="1"/>
  <c r="AB981" i="12" s="1"/>
  <c r="AG981" i="12" s="1"/>
  <c r="AM981" i="12" s="1"/>
  <c r="AO981" i="12" s="1"/>
  <c r="T973" i="12"/>
  <c r="X973" i="12" s="1"/>
  <c r="AD973" i="12" s="1"/>
  <c r="AI973" i="12" s="1"/>
  <c r="AS973" i="12" s="1"/>
  <c r="AU973" i="12" s="1"/>
  <c r="S973" i="12"/>
  <c r="W973" i="12" s="1"/>
  <c r="AC973" i="12" s="1"/>
  <c r="AH973" i="12" s="1"/>
  <c r="AP973" i="12" s="1"/>
  <c r="AR973" i="12" s="1"/>
  <c r="R973" i="12"/>
  <c r="V973" i="12" s="1"/>
  <c r="AB973" i="12" s="1"/>
  <c r="AG973" i="12" s="1"/>
  <c r="AM973" i="12" s="1"/>
  <c r="AO973" i="12" s="1"/>
  <c r="T965" i="12"/>
  <c r="X965" i="12" s="1"/>
  <c r="AD965" i="12" s="1"/>
  <c r="AI965" i="12" s="1"/>
  <c r="AS965" i="12" s="1"/>
  <c r="AU965" i="12" s="1"/>
  <c r="S965" i="12"/>
  <c r="W965" i="12" s="1"/>
  <c r="AC965" i="12" s="1"/>
  <c r="AH965" i="12" s="1"/>
  <c r="AP965" i="12" s="1"/>
  <c r="AR965" i="12" s="1"/>
  <c r="R965" i="12"/>
  <c r="V965" i="12" s="1"/>
  <c r="AB965" i="12" s="1"/>
  <c r="AG965" i="12" s="1"/>
  <c r="AM965" i="12" s="1"/>
  <c r="AO965" i="12" s="1"/>
  <c r="T955" i="12"/>
  <c r="X955" i="12" s="1"/>
  <c r="AD955" i="12" s="1"/>
  <c r="AI955" i="12" s="1"/>
  <c r="AS955" i="12" s="1"/>
  <c r="AU955" i="12" s="1"/>
  <c r="S955" i="12"/>
  <c r="W955" i="12" s="1"/>
  <c r="AC955" i="12" s="1"/>
  <c r="AH955" i="12" s="1"/>
  <c r="AP955" i="12" s="1"/>
  <c r="AR955" i="12" s="1"/>
  <c r="R955" i="12"/>
  <c r="V955" i="12" s="1"/>
  <c r="AB955" i="12" s="1"/>
  <c r="AG955" i="12" s="1"/>
  <c r="AM955" i="12" s="1"/>
  <c r="AO955" i="12" s="1"/>
  <c r="T934" i="12"/>
  <c r="X934" i="12" s="1"/>
  <c r="AD934" i="12" s="1"/>
  <c r="AI934" i="12" s="1"/>
  <c r="AS934" i="12" s="1"/>
  <c r="AU934" i="12" s="1"/>
  <c r="S934" i="12"/>
  <c r="W934" i="12" s="1"/>
  <c r="AC934" i="12" s="1"/>
  <c r="AH934" i="12" s="1"/>
  <c r="AP934" i="12" s="1"/>
  <c r="AR934" i="12" s="1"/>
  <c r="R934" i="12"/>
  <c r="V934" i="12" s="1"/>
  <c r="AB934" i="12" s="1"/>
  <c r="AG934" i="12" s="1"/>
  <c r="AM934" i="12" s="1"/>
  <c r="AO934" i="12" s="1"/>
  <c r="T401" i="12"/>
  <c r="X401" i="12" s="1"/>
  <c r="AD401" i="12" s="1"/>
  <c r="AI401" i="12" s="1"/>
  <c r="AS401" i="12" s="1"/>
  <c r="AU401" i="12" s="1"/>
  <c r="S401" i="12"/>
  <c r="W401" i="12" s="1"/>
  <c r="AC401" i="12" s="1"/>
  <c r="AH401" i="12" s="1"/>
  <c r="AP401" i="12" s="1"/>
  <c r="AR401" i="12" s="1"/>
  <c r="R401" i="12"/>
  <c r="V401" i="12" s="1"/>
  <c r="AB401" i="12" s="1"/>
  <c r="AG401" i="12" s="1"/>
  <c r="AM401" i="12" s="1"/>
  <c r="AO401" i="12" s="1"/>
  <c r="T310" i="12"/>
  <c r="X310" i="12" s="1"/>
  <c r="AD310" i="12" s="1"/>
  <c r="AI310" i="12" s="1"/>
  <c r="AS310" i="12" s="1"/>
  <c r="AU310" i="12" s="1"/>
  <c r="S310" i="12"/>
  <c r="W310" i="12" s="1"/>
  <c r="AC310" i="12" s="1"/>
  <c r="AH310" i="12" s="1"/>
  <c r="AP310" i="12" s="1"/>
  <c r="AR310" i="12" s="1"/>
  <c r="R310" i="12"/>
  <c r="V310" i="12" s="1"/>
  <c r="AB310" i="12" s="1"/>
  <c r="AG310" i="12" s="1"/>
  <c r="AM310" i="12" s="1"/>
  <c r="AO310" i="12" s="1"/>
  <c r="T255" i="12"/>
  <c r="X255" i="12" s="1"/>
  <c r="AD255" i="12" s="1"/>
  <c r="AI255" i="12" s="1"/>
  <c r="AS255" i="12" s="1"/>
  <c r="AU255" i="12" s="1"/>
  <c r="S255" i="12"/>
  <c r="W255" i="12" s="1"/>
  <c r="AC255" i="12" s="1"/>
  <c r="AH255" i="12" s="1"/>
  <c r="AP255" i="12" s="1"/>
  <c r="AR255" i="12" s="1"/>
  <c r="R255" i="12"/>
  <c r="V255" i="12" s="1"/>
  <c r="AB255" i="12" s="1"/>
  <c r="AG255" i="12" s="1"/>
  <c r="AM255" i="12" s="1"/>
  <c r="AO255" i="12" s="1"/>
  <c r="R233" i="12"/>
  <c r="V233" i="12" s="1"/>
  <c r="AB233" i="12" s="1"/>
  <c r="AG233" i="12" s="1"/>
  <c r="AM233" i="12" s="1"/>
  <c r="AO233" i="12" s="1"/>
  <c r="Z654" i="12" l="1"/>
  <c r="Z2604" i="12" s="1"/>
  <c r="Y654" i="12"/>
  <c r="Y2604" i="12" s="1"/>
  <c r="AA2604" i="12"/>
  <c r="U206" i="12"/>
  <c r="U205" i="12" s="1"/>
  <c r="U2204" i="12"/>
  <c r="U700" i="12"/>
  <c r="U656" i="12"/>
  <c r="U862" i="12"/>
  <c r="U800" i="12"/>
  <c r="U2235" i="12"/>
  <c r="U288" i="12"/>
  <c r="U287" i="12" s="1"/>
  <c r="U235" i="12"/>
  <c r="U234" i="12" s="1"/>
  <c r="U2419" i="12"/>
  <c r="U2272" i="12"/>
  <c r="U426" i="12"/>
  <c r="U550" i="12"/>
  <c r="U741" i="12"/>
  <c r="U1109" i="12"/>
  <c r="U1691" i="12"/>
  <c r="U1679" i="12" s="1"/>
  <c r="U312" i="12"/>
  <c r="U311" i="12" s="1"/>
  <c r="U53" i="12"/>
  <c r="U2544" i="12"/>
  <c r="U2480" i="12" s="1"/>
  <c r="U1601" i="12"/>
  <c r="U1549" i="12"/>
  <c r="U1465" i="12"/>
  <c r="U1154" i="12"/>
  <c r="U1148" i="12" s="1"/>
  <c r="U1811" i="12"/>
  <c r="U1711" i="12"/>
  <c r="U1877" i="12"/>
  <c r="U1194" i="12"/>
  <c r="U900" i="12"/>
  <c r="U1278" i="12"/>
  <c r="U1137" i="12"/>
  <c r="U931" i="12"/>
  <c r="U623" i="12"/>
  <c r="U675" i="12"/>
  <c r="U191" i="12"/>
  <c r="U513" i="12"/>
  <c r="U91" i="12"/>
  <c r="U2133" i="12"/>
  <c r="U1850" i="12"/>
  <c r="U606" i="12"/>
  <c r="U769" i="12"/>
  <c r="U1398" i="12"/>
  <c r="U2441" i="12"/>
  <c r="U2193" i="12"/>
  <c r="U2041" i="12"/>
  <c r="U882" i="12"/>
  <c r="U1912" i="12"/>
  <c r="U1181" i="12"/>
  <c r="U566" i="12"/>
  <c r="U183" i="12"/>
  <c r="U111" i="12"/>
  <c r="U1386" i="12"/>
  <c r="U1073" i="12"/>
  <c r="U845" i="12"/>
  <c r="U2565" i="12"/>
  <c r="U2145" i="12"/>
  <c r="U1569" i="12"/>
  <c r="U1493" i="12"/>
  <c r="U1429" i="12"/>
  <c r="U474" i="12"/>
  <c r="U381" i="12"/>
  <c r="U143" i="12"/>
  <c r="U853" i="12"/>
  <c r="U2172" i="12"/>
  <c r="U2080" i="12"/>
  <c r="U1483" i="12"/>
  <c r="U1996" i="12"/>
  <c r="U1768" i="12"/>
  <c r="U1163" i="12"/>
  <c r="U823" i="12"/>
  <c r="U1220" i="12"/>
  <c r="U1104" i="12"/>
  <c r="U1020" i="12"/>
  <c r="U583" i="12"/>
  <c r="U1342" i="12"/>
  <c r="U20" i="12"/>
  <c r="U451" i="12"/>
  <c r="U72" i="12"/>
  <c r="U353" i="12"/>
  <c r="O1223" i="12"/>
  <c r="U655" i="12" l="1"/>
  <c r="U699" i="12"/>
  <c r="U1428" i="12"/>
  <c r="U62" i="12"/>
  <c r="U444" i="12"/>
  <c r="U957" i="12"/>
  <c r="U1219" i="12"/>
  <c r="U2171" i="12"/>
  <c r="U142" i="12"/>
  <c r="U110" i="12" s="1"/>
  <c r="U2144" i="12"/>
  <c r="U844" i="12"/>
  <c r="U799" i="12" s="1"/>
  <c r="U1911" i="12"/>
  <c r="U899" i="12"/>
  <c r="U1872" i="12"/>
  <c r="U1810" i="12"/>
  <c r="U1464" i="12"/>
  <c r="U1600" i="12"/>
  <c r="U204" i="12"/>
  <c r="U605" i="12"/>
  <c r="U468" i="12"/>
  <c r="U1492" i="12"/>
  <c r="U768" i="12"/>
  <c r="U1829" i="12"/>
  <c r="U1044" i="12"/>
  <c r="U861" i="12"/>
  <c r="U352" i="12"/>
  <c r="U19" i="12"/>
  <c r="U1103" i="12"/>
  <c r="U1162" i="12"/>
  <c r="U2079" i="12"/>
  <c r="U2559" i="12"/>
  <c r="U182" i="12"/>
  <c r="U512" i="12"/>
  <c r="U1289" i="12"/>
  <c r="U1710" i="12"/>
  <c r="O1906" i="12"/>
  <c r="U654" i="12" l="1"/>
  <c r="U169" i="12"/>
  <c r="U90" i="12" s="1"/>
  <c r="U956" i="12"/>
  <c r="U511" i="12"/>
  <c r="U1491" i="12"/>
  <c r="U2143" i="12"/>
  <c r="U61" i="12"/>
  <c r="U351" i="12"/>
  <c r="U392" i="12"/>
  <c r="U1288" i="12"/>
  <c r="U1871" i="12"/>
  <c r="U898" i="12"/>
  <c r="U1218" i="12"/>
  <c r="U1147" i="12"/>
  <c r="U1767" i="12"/>
  <c r="O218" i="12"/>
  <c r="U897" i="12" l="1"/>
  <c r="U391" i="12"/>
  <c r="U18" i="12"/>
  <c r="U1217" i="12"/>
  <c r="U1870" i="12"/>
  <c r="O2506" i="12"/>
  <c r="U2604" i="12" l="1"/>
  <c r="P1097" i="12" l="1"/>
  <c r="Q1097" i="12"/>
  <c r="P1909" i="12" l="1"/>
  <c r="S1909" i="12" s="1"/>
  <c r="W1909" i="12" s="1"/>
  <c r="AC1909" i="12" s="1"/>
  <c r="AH1909" i="12" s="1"/>
  <c r="AP1909" i="12" s="1"/>
  <c r="AR1909" i="12" s="1"/>
  <c r="Q1909" i="12"/>
  <c r="T1909" i="12" s="1"/>
  <c r="X1909" i="12" s="1"/>
  <c r="AD1909" i="12" s="1"/>
  <c r="AI1909" i="12" s="1"/>
  <c r="AS1909" i="12" s="1"/>
  <c r="AU1909" i="12" s="1"/>
  <c r="AV1909" i="12"/>
  <c r="AV1908" i="12" s="1"/>
  <c r="AV1907" i="12" s="1"/>
  <c r="O1909" i="12"/>
  <c r="R1909" i="12" s="1"/>
  <c r="V1909" i="12" s="1"/>
  <c r="AB1909" i="12" s="1"/>
  <c r="AG1909" i="12" s="1"/>
  <c r="AM1909" i="12" s="1"/>
  <c r="AO1909" i="12" s="1"/>
  <c r="Q1908" i="12" l="1"/>
  <c r="T1908" i="12" s="1"/>
  <c r="X1908" i="12" s="1"/>
  <c r="AD1908" i="12" s="1"/>
  <c r="AI1908" i="12" s="1"/>
  <c r="AS1908" i="12" s="1"/>
  <c r="AU1908" i="12" s="1"/>
  <c r="O1908" i="12"/>
  <c r="R1908" i="12" s="1"/>
  <c r="V1908" i="12" s="1"/>
  <c r="AB1908" i="12" s="1"/>
  <c r="AG1908" i="12" s="1"/>
  <c r="AM1908" i="12" s="1"/>
  <c r="AO1908" i="12" s="1"/>
  <c r="P1908" i="12"/>
  <c r="S1908" i="12" s="1"/>
  <c r="W1908" i="12" s="1"/>
  <c r="AC1908" i="12" s="1"/>
  <c r="AH1908" i="12" s="1"/>
  <c r="AP1908" i="12" s="1"/>
  <c r="AR1908" i="12" s="1"/>
  <c r="Q1696" i="12"/>
  <c r="P1696" i="12"/>
  <c r="O1696" i="12"/>
  <c r="Q1700" i="12"/>
  <c r="T1700" i="12" s="1"/>
  <c r="X1700" i="12" s="1"/>
  <c r="AD1700" i="12" s="1"/>
  <c r="AI1700" i="12" s="1"/>
  <c r="AS1700" i="12" s="1"/>
  <c r="AU1700" i="12" s="1"/>
  <c r="P1700" i="12"/>
  <c r="S1700" i="12" s="1"/>
  <c r="W1700" i="12" s="1"/>
  <c r="AC1700" i="12" s="1"/>
  <c r="AH1700" i="12" s="1"/>
  <c r="AP1700" i="12" s="1"/>
  <c r="AR1700" i="12" s="1"/>
  <c r="O1700" i="12"/>
  <c r="R1700" i="12" s="1"/>
  <c r="V1700" i="12" s="1"/>
  <c r="AB1700" i="12" s="1"/>
  <c r="AG1700" i="12" s="1"/>
  <c r="AM1700" i="12" s="1"/>
  <c r="AO1700" i="12" s="1"/>
  <c r="AV1699" i="12"/>
  <c r="AV1698" i="12" s="1"/>
  <c r="AV1697" i="12" s="1"/>
  <c r="O1699" i="12"/>
  <c r="R1699" i="12" s="1"/>
  <c r="V1699" i="12" s="1"/>
  <c r="AB1699" i="12" s="1"/>
  <c r="AG1699" i="12" s="1"/>
  <c r="AM1699" i="12" s="1"/>
  <c r="AO1699" i="12" s="1"/>
  <c r="P1699" i="12" l="1"/>
  <c r="S1699" i="12" s="1"/>
  <c r="W1699" i="12" s="1"/>
  <c r="AC1699" i="12" s="1"/>
  <c r="AH1699" i="12" s="1"/>
  <c r="AP1699" i="12" s="1"/>
  <c r="AR1699" i="12" s="1"/>
  <c r="Q1699" i="12"/>
  <c r="T1699" i="12" s="1"/>
  <c r="X1699" i="12" s="1"/>
  <c r="AD1699" i="12" s="1"/>
  <c r="AI1699" i="12" s="1"/>
  <c r="AS1699" i="12" s="1"/>
  <c r="AU1699" i="12" s="1"/>
  <c r="O1907" i="12"/>
  <c r="R1907" i="12" s="1"/>
  <c r="V1907" i="12" s="1"/>
  <c r="AB1907" i="12" s="1"/>
  <c r="AG1907" i="12" s="1"/>
  <c r="AM1907" i="12" s="1"/>
  <c r="AO1907" i="12" s="1"/>
  <c r="O1698" i="12"/>
  <c r="R1698" i="12" s="1"/>
  <c r="V1698" i="12" s="1"/>
  <c r="AB1698" i="12" s="1"/>
  <c r="AG1698" i="12" s="1"/>
  <c r="AM1698" i="12" s="1"/>
  <c r="AO1698" i="12" s="1"/>
  <c r="P1698" i="12"/>
  <c r="S1698" i="12" s="1"/>
  <c r="W1698" i="12" s="1"/>
  <c r="AC1698" i="12" s="1"/>
  <c r="AH1698" i="12" s="1"/>
  <c r="AP1698" i="12" s="1"/>
  <c r="AR1698" i="12" s="1"/>
  <c r="P1907" i="12"/>
  <c r="S1907" i="12" s="1"/>
  <c r="W1907" i="12" s="1"/>
  <c r="AC1907" i="12" s="1"/>
  <c r="AH1907" i="12" s="1"/>
  <c r="AP1907" i="12" s="1"/>
  <c r="AR1907" i="12" s="1"/>
  <c r="Q1907" i="12"/>
  <c r="T1907" i="12" s="1"/>
  <c r="X1907" i="12" s="1"/>
  <c r="AD1907" i="12" s="1"/>
  <c r="AI1907" i="12" s="1"/>
  <c r="AS1907" i="12" s="1"/>
  <c r="AU1907" i="12" s="1"/>
  <c r="O1102" i="12"/>
  <c r="R1102" i="12" s="1"/>
  <c r="V1102" i="12" s="1"/>
  <c r="AB1102" i="12" s="1"/>
  <c r="AG1102" i="12" s="1"/>
  <c r="AM1102" i="12" s="1"/>
  <c r="AO1102" i="12" s="1"/>
  <c r="P1101" i="12"/>
  <c r="S1101" i="12" s="1"/>
  <c r="W1101" i="12" s="1"/>
  <c r="AC1101" i="12" s="1"/>
  <c r="AH1101" i="12" s="1"/>
  <c r="AP1101" i="12" s="1"/>
  <c r="AR1101" i="12" s="1"/>
  <c r="Q1101" i="12"/>
  <c r="T1101" i="12" s="1"/>
  <c r="X1101" i="12" s="1"/>
  <c r="AD1101" i="12" s="1"/>
  <c r="AI1101" i="12" s="1"/>
  <c r="AS1101" i="12" s="1"/>
  <c r="AU1101" i="12" s="1"/>
  <c r="AV1101" i="12"/>
  <c r="AV1100" i="12" s="1"/>
  <c r="AV1099" i="12" s="1"/>
  <c r="AV1098" i="12" s="1"/>
  <c r="O1101" i="12"/>
  <c r="R1101" i="12" s="1"/>
  <c r="V1101" i="12" s="1"/>
  <c r="AB1101" i="12" s="1"/>
  <c r="AG1101" i="12" s="1"/>
  <c r="AM1101" i="12" s="1"/>
  <c r="AO1101" i="12" s="1"/>
  <c r="P1079" i="12"/>
  <c r="S1079" i="12" s="1"/>
  <c r="W1079" i="12" s="1"/>
  <c r="AC1079" i="12" s="1"/>
  <c r="AH1079" i="12" s="1"/>
  <c r="AP1079" i="12" s="1"/>
  <c r="AR1079" i="12" s="1"/>
  <c r="Q1079" i="12"/>
  <c r="T1079" i="12" s="1"/>
  <c r="X1079" i="12" s="1"/>
  <c r="AD1079" i="12" s="1"/>
  <c r="AI1079" i="12" s="1"/>
  <c r="AS1079" i="12" s="1"/>
  <c r="AU1079" i="12" s="1"/>
  <c r="AV1079" i="12"/>
  <c r="AV1078" i="12" s="1"/>
  <c r="AV1077" i="12" s="1"/>
  <c r="O1079" i="12"/>
  <c r="R1079" i="12" s="1"/>
  <c r="V1079" i="12" s="1"/>
  <c r="AB1079" i="12" s="1"/>
  <c r="AG1079" i="12" s="1"/>
  <c r="AM1079" i="12" s="1"/>
  <c r="AO1079" i="12" s="1"/>
  <c r="Q1698" i="12" l="1"/>
  <c r="T1698" i="12" s="1"/>
  <c r="X1698" i="12" s="1"/>
  <c r="AD1698" i="12" s="1"/>
  <c r="AI1698" i="12" s="1"/>
  <c r="AS1698" i="12" s="1"/>
  <c r="AU1698" i="12" s="1"/>
  <c r="P1697" i="12"/>
  <c r="S1697" i="12" s="1"/>
  <c r="W1697" i="12" s="1"/>
  <c r="AC1697" i="12" s="1"/>
  <c r="AH1697" i="12" s="1"/>
  <c r="AP1697" i="12" s="1"/>
  <c r="AR1697" i="12" s="1"/>
  <c r="O1697" i="12"/>
  <c r="R1697" i="12" s="1"/>
  <c r="V1697" i="12" s="1"/>
  <c r="AB1697" i="12" s="1"/>
  <c r="AG1697" i="12" s="1"/>
  <c r="AM1697" i="12" s="1"/>
  <c r="AO1697" i="12" s="1"/>
  <c r="P1078" i="12"/>
  <c r="S1078" i="12" s="1"/>
  <c r="W1078" i="12" s="1"/>
  <c r="AC1078" i="12" s="1"/>
  <c r="AH1078" i="12" s="1"/>
  <c r="AP1078" i="12" s="1"/>
  <c r="AR1078" i="12" s="1"/>
  <c r="Q1078" i="12"/>
  <c r="T1078" i="12" s="1"/>
  <c r="X1078" i="12" s="1"/>
  <c r="AD1078" i="12" s="1"/>
  <c r="AI1078" i="12" s="1"/>
  <c r="AS1078" i="12" s="1"/>
  <c r="AU1078" i="12" s="1"/>
  <c r="Q1100" i="12"/>
  <c r="T1100" i="12" s="1"/>
  <c r="X1100" i="12" s="1"/>
  <c r="AD1100" i="12" s="1"/>
  <c r="AI1100" i="12" s="1"/>
  <c r="AS1100" i="12" s="1"/>
  <c r="AU1100" i="12" s="1"/>
  <c r="P1100" i="12"/>
  <c r="S1100" i="12" s="1"/>
  <c r="W1100" i="12" s="1"/>
  <c r="AC1100" i="12" s="1"/>
  <c r="AH1100" i="12" s="1"/>
  <c r="AP1100" i="12" s="1"/>
  <c r="AR1100" i="12" s="1"/>
  <c r="O1078" i="12"/>
  <c r="R1078" i="12" s="1"/>
  <c r="V1078" i="12" s="1"/>
  <c r="AB1078" i="12" s="1"/>
  <c r="AG1078" i="12" s="1"/>
  <c r="AM1078" i="12" s="1"/>
  <c r="AO1078" i="12" s="1"/>
  <c r="O1100" i="12"/>
  <c r="R1100" i="12" s="1"/>
  <c r="V1100" i="12" s="1"/>
  <c r="AB1100" i="12" s="1"/>
  <c r="AG1100" i="12" s="1"/>
  <c r="AM1100" i="12" s="1"/>
  <c r="AO1100" i="12" s="1"/>
  <c r="P972" i="12"/>
  <c r="S972" i="12" s="1"/>
  <c r="W972" i="12" s="1"/>
  <c r="AC972" i="12" s="1"/>
  <c r="AH972" i="12" s="1"/>
  <c r="AP972" i="12" s="1"/>
  <c r="AR972" i="12" s="1"/>
  <c r="Q972" i="12"/>
  <c r="T972" i="12" s="1"/>
  <c r="X972" i="12" s="1"/>
  <c r="AD972" i="12" s="1"/>
  <c r="AI972" i="12" s="1"/>
  <c r="AS972" i="12" s="1"/>
  <c r="AU972" i="12" s="1"/>
  <c r="AV972" i="12"/>
  <c r="AV971" i="12" s="1"/>
  <c r="AV970" i="12" s="1"/>
  <c r="O972" i="12"/>
  <c r="R972" i="12" s="1"/>
  <c r="V972" i="12" s="1"/>
  <c r="AB972" i="12" s="1"/>
  <c r="AG972" i="12" s="1"/>
  <c r="AM972" i="12" s="1"/>
  <c r="AO972" i="12" s="1"/>
  <c r="Q1697" i="12" l="1"/>
  <c r="T1697" i="12" s="1"/>
  <c r="X1697" i="12" s="1"/>
  <c r="AD1697" i="12" s="1"/>
  <c r="AI1697" i="12" s="1"/>
  <c r="AS1697" i="12" s="1"/>
  <c r="AU1697" i="12" s="1"/>
  <c r="Q971" i="12"/>
  <c r="T971" i="12" s="1"/>
  <c r="X971" i="12" s="1"/>
  <c r="AD971" i="12" s="1"/>
  <c r="AI971" i="12" s="1"/>
  <c r="AS971" i="12" s="1"/>
  <c r="AU971" i="12" s="1"/>
  <c r="P1099" i="12"/>
  <c r="S1099" i="12" s="1"/>
  <c r="W1099" i="12" s="1"/>
  <c r="AC1099" i="12" s="1"/>
  <c r="AH1099" i="12" s="1"/>
  <c r="AP1099" i="12" s="1"/>
  <c r="AR1099" i="12" s="1"/>
  <c r="Q1077" i="12"/>
  <c r="T1077" i="12" s="1"/>
  <c r="X1077" i="12" s="1"/>
  <c r="AD1077" i="12" s="1"/>
  <c r="AI1077" i="12" s="1"/>
  <c r="AS1077" i="12" s="1"/>
  <c r="AU1077" i="12" s="1"/>
  <c r="P971" i="12"/>
  <c r="S971" i="12" s="1"/>
  <c r="W971" i="12" s="1"/>
  <c r="AC971" i="12" s="1"/>
  <c r="AH971" i="12" s="1"/>
  <c r="AP971" i="12" s="1"/>
  <c r="AR971" i="12" s="1"/>
  <c r="O1099" i="12"/>
  <c r="R1099" i="12" s="1"/>
  <c r="V1099" i="12" s="1"/>
  <c r="AB1099" i="12" s="1"/>
  <c r="AG1099" i="12" s="1"/>
  <c r="AM1099" i="12" s="1"/>
  <c r="AO1099" i="12" s="1"/>
  <c r="O971" i="12"/>
  <c r="R971" i="12" s="1"/>
  <c r="V971" i="12" s="1"/>
  <c r="AB971" i="12" s="1"/>
  <c r="AG971" i="12" s="1"/>
  <c r="AM971" i="12" s="1"/>
  <c r="AO971" i="12" s="1"/>
  <c r="O1077" i="12"/>
  <c r="R1077" i="12" s="1"/>
  <c r="V1077" i="12" s="1"/>
  <c r="AB1077" i="12" s="1"/>
  <c r="AG1077" i="12" s="1"/>
  <c r="AM1077" i="12" s="1"/>
  <c r="AO1077" i="12" s="1"/>
  <c r="Q1099" i="12"/>
  <c r="T1099" i="12" s="1"/>
  <c r="X1099" i="12" s="1"/>
  <c r="AD1099" i="12" s="1"/>
  <c r="AI1099" i="12" s="1"/>
  <c r="AS1099" i="12" s="1"/>
  <c r="AU1099" i="12" s="1"/>
  <c r="P1077" i="12"/>
  <c r="S1077" i="12" s="1"/>
  <c r="W1077" i="12" s="1"/>
  <c r="AC1077" i="12" s="1"/>
  <c r="AH1077" i="12" s="1"/>
  <c r="AP1077" i="12" s="1"/>
  <c r="AR1077" i="12" s="1"/>
  <c r="O2040" i="12"/>
  <c r="R2040" i="12" s="1"/>
  <c r="V2040" i="12" s="1"/>
  <c r="AB2040" i="12" s="1"/>
  <c r="AG2040" i="12" s="1"/>
  <c r="AM2040" i="12" s="1"/>
  <c r="AO2040" i="12" s="1"/>
  <c r="O970" i="12" l="1"/>
  <c r="R970" i="12" s="1"/>
  <c r="V970" i="12" s="1"/>
  <c r="AB970" i="12" s="1"/>
  <c r="AG970" i="12" s="1"/>
  <c r="AM970" i="12" s="1"/>
  <c r="AO970" i="12" s="1"/>
  <c r="P1098" i="12"/>
  <c r="S1098" i="12" s="1"/>
  <c r="W1098" i="12" s="1"/>
  <c r="AC1098" i="12" s="1"/>
  <c r="AH1098" i="12" s="1"/>
  <c r="AP1098" i="12" s="1"/>
  <c r="AR1098" i="12" s="1"/>
  <c r="Q1098" i="12"/>
  <c r="T1098" i="12" s="1"/>
  <c r="X1098" i="12" s="1"/>
  <c r="AD1098" i="12" s="1"/>
  <c r="AI1098" i="12" s="1"/>
  <c r="AS1098" i="12" s="1"/>
  <c r="AU1098" i="12" s="1"/>
  <c r="P970" i="12"/>
  <c r="S970" i="12" s="1"/>
  <c r="W970" i="12" s="1"/>
  <c r="AC970" i="12" s="1"/>
  <c r="AH970" i="12" s="1"/>
  <c r="AP970" i="12" s="1"/>
  <c r="AR970" i="12" s="1"/>
  <c r="O1098" i="12"/>
  <c r="R1098" i="12" s="1"/>
  <c r="V1098" i="12" s="1"/>
  <c r="AB1098" i="12" s="1"/>
  <c r="AG1098" i="12" s="1"/>
  <c r="AM1098" i="12" s="1"/>
  <c r="AO1098" i="12" s="1"/>
  <c r="Q970" i="12"/>
  <c r="T970" i="12" s="1"/>
  <c r="X970" i="12" s="1"/>
  <c r="AD970" i="12" s="1"/>
  <c r="AI970" i="12" s="1"/>
  <c r="AS970" i="12" s="1"/>
  <c r="AU970" i="12" s="1"/>
  <c r="Q1690" i="12"/>
  <c r="P1690" i="12"/>
  <c r="P964" i="12" l="1"/>
  <c r="S964" i="12" s="1"/>
  <c r="W964" i="12" s="1"/>
  <c r="AC964" i="12" s="1"/>
  <c r="AH964" i="12" s="1"/>
  <c r="AP964" i="12" s="1"/>
  <c r="AR964" i="12" s="1"/>
  <c r="Q964" i="12"/>
  <c r="T964" i="12" s="1"/>
  <c r="X964" i="12" s="1"/>
  <c r="AD964" i="12" s="1"/>
  <c r="AI964" i="12" s="1"/>
  <c r="AS964" i="12" s="1"/>
  <c r="AU964" i="12" s="1"/>
  <c r="AV964" i="12"/>
  <c r="AV963" i="12" s="1"/>
  <c r="AV962" i="12" s="1"/>
  <c r="O964" i="12"/>
  <c r="R964" i="12" s="1"/>
  <c r="V964" i="12" s="1"/>
  <c r="AB964" i="12" s="1"/>
  <c r="AG964" i="12" s="1"/>
  <c r="AM964" i="12" s="1"/>
  <c r="AO964" i="12" s="1"/>
  <c r="P254" i="12"/>
  <c r="S254" i="12" s="1"/>
  <c r="W254" i="12" s="1"/>
  <c r="AC254" i="12" s="1"/>
  <c r="AH254" i="12" s="1"/>
  <c r="AP254" i="12" s="1"/>
  <c r="AR254" i="12" s="1"/>
  <c r="Q254" i="12"/>
  <c r="T254" i="12" s="1"/>
  <c r="X254" i="12" s="1"/>
  <c r="AD254" i="12" s="1"/>
  <c r="AI254" i="12" s="1"/>
  <c r="AS254" i="12" s="1"/>
  <c r="AU254" i="12" s="1"/>
  <c r="AV254" i="12"/>
  <c r="AV253" i="12" s="1"/>
  <c r="AV252" i="12" s="1"/>
  <c r="O254" i="12"/>
  <c r="R254" i="12" s="1"/>
  <c r="V254" i="12" s="1"/>
  <c r="AB254" i="12" s="1"/>
  <c r="AG254" i="12" s="1"/>
  <c r="AM254" i="12" s="1"/>
  <c r="AO254" i="12" s="1"/>
  <c r="O253" i="12" l="1"/>
  <c r="R253" i="12" s="1"/>
  <c r="V253" i="12" s="1"/>
  <c r="AB253" i="12" s="1"/>
  <c r="AG253" i="12" s="1"/>
  <c r="AM253" i="12" s="1"/>
  <c r="AO253" i="12" s="1"/>
  <c r="Q963" i="12"/>
  <c r="T963" i="12" s="1"/>
  <c r="X963" i="12" s="1"/>
  <c r="AD963" i="12" s="1"/>
  <c r="AI963" i="12" s="1"/>
  <c r="AS963" i="12" s="1"/>
  <c r="AU963" i="12" s="1"/>
  <c r="O963" i="12"/>
  <c r="R963" i="12" s="1"/>
  <c r="V963" i="12" s="1"/>
  <c r="AB963" i="12" s="1"/>
  <c r="AG963" i="12" s="1"/>
  <c r="AM963" i="12" s="1"/>
  <c r="AO963" i="12" s="1"/>
  <c r="Q253" i="12"/>
  <c r="T253" i="12" s="1"/>
  <c r="X253" i="12" s="1"/>
  <c r="AD253" i="12" s="1"/>
  <c r="AI253" i="12" s="1"/>
  <c r="AS253" i="12" s="1"/>
  <c r="AU253" i="12" s="1"/>
  <c r="P253" i="12"/>
  <c r="S253" i="12" s="1"/>
  <c r="W253" i="12" s="1"/>
  <c r="AC253" i="12" s="1"/>
  <c r="AH253" i="12" s="1"/>
  <c r="AP253" i="12" s="1"/>
  <c r="AR253" i="12" s="1"/>
  <c r="P963" i="12"/>
  <c r="S963" i="12" s="1"/>
  <c r="W963" i="12" s="1"/>
  <c r="AC963" i="12" s="1"/>
  <c r="AH963" i="12" s="1"/>
  <c r="AP963" i="12" s="1"/>
  <c r="AR963" i="12" s="1"/>
  <c r="Q962" i="12" l="1"/>
  <c r="T962" i="12" s="1"/>
  <c r="X962" i="12" s="1"/>
  <c r="AD962" i="12" s="1"/>
  <c r="AI962" i="12" s="1"/>
  <c r="AS962" i="12" s="1"/>
  <c r="AU962" i="12" s="1"/>
  <c r="P962" i="12"/>
  <c r="S962" i="12" s="1"/>
  <c r="W962" i="12" s="1"/>
  <c r="AC962" i="12" s="1"/>
  <c r="AH962" i="12" s="1"/>
  <c r="AP962" i="12" s="1"/>
  <c r="AR962" i="12" s="1"/>
  <c r="Q252" i="12"/>
  <c r="T252" i="12" s="1"/>
  <c r="X252" i="12" s="1"/>
  <c r="AD252" i="12" s="1"/>
  <c r="AI252" i="12" s="1"/>
  <c r="AS252" i="12" s="1"/>
  <c r="AU252" i="12" s="1"/>
  <c r="P252" i="12"/>
  <c r="S252" i="12" s="1"/>
  <c r="W252" i="12" s="1"/>
  <c r="AC252" i="12" s="1"/>
  <c r="AH252" i="12" s="1"/>
  <c r="AP252" i="12" s="1"/>
  <c r="AR252" i="12" s="1"/>
  <c r="O962" i="12"/>
  <c r="R962" i="12" s="1"/>
  <c r="V962" i="12" s="1"/>
  <c r="AB962" i="12" s="1"/>
  <c r="AG962" i="12" s="1"/>
  <c r="AM962" i="12" s="1"/>
  <c r="AO962" i="12" s="1"/>
  <c r="O252" i="12"/>
  <c r="R252" i="12" s="1"/>
  <c r="V252" i="12" s="1"/>
  <c r="AB252" i="12" s="1"/>
  <c r="AG252" i="12" s="1"/>
  <c r="AM252" i="12" s="1"/>
  <c r="AO252" i="12" s="1"/>
  <c r="O1836" i="12"/>
  <c r="R1836" i="12" s="1"/>
  <c r="V1836" i="12" s="1"/>
  <c r="AB1836" i="12" s="1"/>
  <c r="AG1836" i="12" s="1"/>
  <c r="AM1836" i="12" s="1"/>
  <c r="AO1836" i="12" s="1"/>
  <c r="O1833" i="12"/>
  <c r="R1833" i="12" s="1"/>
  <c r="V1833" i="12" s="1"/>
  <c r="AB1833" i="12" s="1"/>
  <c r="AG1833" i="12" s="1"/>
  <c r="AM1833" i="12" s="1"/>
  <c r="AO1833" i="12" s="1"/>
  <c r="P1412" i="12" l="1"/>
  <c r="S1412" i="12" s="1"/>
  <c r="W1412" i="12" s="1"/>
  <c r="AC1412" i="12" s="1"/>
  <c r="AH1412" i="12" s="1"/>
  <c r="AP1412" i="12" s="1"/>
  <c r="AR1412" i="12" s="1"/>
  <c r="Q1412" i="12"/>
  <c r="T1412" i="12" s="1"/>
  <c r="X1412" i="12" s="1"/>
  <c r="AD1412" i="12" s="1"/>
  <c r="AI1412" i="12" s="1"/>
  <c r="AS1412" i="12" s="1"/>
  <c r="AU1412" i="12" s="1"/>
  <c r="AV1412" i="12"/>
  <c r="AV1411" i="12" s="1"/>
  <c r="AV1410" i="12" s="1"/>
  <c r="O1412" i="12"/>
  <c r="R1412" i="12" s="1"/>
  <c r="V1412" i="12" s="1"/>
  <c r="AB1412" i="12" s="1"/>
  <c r="AG1412" i="12" s="1"/>
  <c r="AM1412" i="12" s="1"/>
  <c r="AO1412" i="12" s="1"/>
  <c r="P1404" i="12"/>
  <c r="S1404" i="12" s="1"/>
  <c r="W1404" i="12" s="1"/>
  <c r="AC1404" i="12" s="1"/>
  <c r="AH1404" i="12" s="1"/>
  <c r="AP1404" i="12" s="1"/>
  <c r="AR1404" i="12" s="1"/>
  <c r="Q1404" i="12"/>
  <c r="T1404" i="12" s="1"/>
  <c r="X1404" i="12" s="1"/>
  <c r="AD1404" i="12" s="1"/>
  <c r="AI1404" i="12" s="1"/>
  <c r="AS1404" i="12" s="1"/>
  <c r="AU1404" i="12" s="1"/>
  <c r="AV1404" i="12"/>
  <c r="AV1403" i="12" s="1"/>
  <c r="AV1402" i="12" s="1"/>
  <c r="O1404" i="12"/>
  <c r="R1404" i="12" s="1"/>
  <c r="V1404" i="12" s="1"/>
  <c r="AB1404" i="12" s="1"/>
  <c r="AG1404" i="12" s="1"/>
  <c r="AM1404" i="12" s="1"/>
  <c r="AO1404" i="12" s="1"/>
  <c r="O1403" i="12" l="1"/>
  <c r="R1403" i="12" s="1"/>
  <c r="V1403" i="12" s="1"/>
  <c r="AB1403" i="12" s="1"/>
  <c r="AG1403" i="12" s="1"/>
  <c r="AM1403" i="12" s="1"/>
  <c r="AO1403" i="12" s="1"/>
  <c r="O1411" i="12"/>
  <c r="R1411" i="12" s="1"/>
  <c r="V1411" i="12" s="1"/>
  <c r="AB1411" i="12" s="1"/>
  <c r="AG1411" i="12" s="1"/>
  <c r="AM1411" i="12" s="1"/>
  <c r="AO1411" i="12" s="1"/>
  <c r="Q1403" i="12"/>
  <c r="T1403" i="12" s="1"/>
  <c r="X1403" i="12" s="1"/>
  <c r="AD1403" i="12" s="1"/>
  <c r="AI1403" i="12" s="1"/>
  <c r="AS1403" i="12" s="1"/>
  <c r="AU1403" i="12" s="1"/>
  <c r="Q1411" i="12"/>
  <c r="T1411" i="12" s="1"/>
  <c r="X1411" i="12" s="1"/>
  <c r="AD1411" i="12" s="1"/>
  <c r="AI1411" i="12" s="1"/>
  <c r="AS1411" i="12" s="1"/>
  <c r="AU1411" i="12" s="1"/>
  <c r="P1403" i="12"/>
  <c r="S1403" i="12" s="1"/>
  <c r="W1403" i="12" s="1"/>
  <c r="AC1403" i="12" s="1"/>
  <c r="AH1403" i="12" s="1"/>
  <c r="AP1403" i="12" s="1"/>
  <c r="AR1403" i="12" s="1"/>
  <c r="P1411" i="12"/>
  <c r="S1411" i="12" s="1"/>
  <c r="W1411" i="12" s="1"/>
  <c r="AC1411" i="12" s="1"/>
  <c r="AH1411" i="12" s="1"/>
  <c r="AP1411" i="12" s="1"/>
  <c r="AR1411" i="12" s="1"/>
  <c r="Q1841" i="12"/>
  <c r="P1841" i="12"/>
  <c r="O1841" i="12"/>
  <c r="P1410" i="12" l="1"/>
  <c r="S1410" i="12" s="1"/>
  <c r="W1410" i="12" s="1"/>
  <c r="AC1410" i="12" s="1"/>
  <c r="AH1410" i="12" s="1"/>
  <c r="AP1410" i="12" s="1"/>
  <c r="AR1410" i="12" s="1"/>
  <c r="O1410" i="12"/>
  <c r="R1410" i="12" s="1"/>
  <c r="V1410" i="12" s="1"/>
  <c r="AB1410" i="12" s="1"/>
  <c r="AG1410" i="12" s="1"/>
  <c r="AM1410" i="12" s="1"/>
  <c r="AO1410" i="12" s="1"/>
  <c r="Q1410" i="12"/>
  <c r="T1410" i="12" s="1"/>
  <c r="X1410" i="12" s="1"/>
  <c r="AD1410" i="12" s="1"/>
  <c r="AI1410" i="12" s="1"/>
  <c r="AS1410" i="12" s="1"/>
  <c r="AU1410" i="12" s="1"/>
  <c r="P1402" i="12"/>
  <c r="S1402" i="12" s="1"/>
  <c r="W1402" i="12" s="1"/>
  <c r="AC1402" i="12" s="1"/>
  <c r="AH1402" i="12" s="1"/>
  <c r="AP1402" i="12" s="1"/>
  <c r="AR1402" i="12" s="1"/>
  <c r="Q1402" i="12"/>
  <c r="T1402" i="12" s="1"/>
  <c r="X1402" i="12" s="1"/>
  <c r="AD1402" i="12" s="1"/>
  <c r="AI1402" i="12" s="1"/>
  <c r="AS1402" i="12" s="1"/>
  <c r="AU1402" i="12" s="1"/>
  <c r="O1402" i="12"/>
  <c r="R1402" i="12" s="1"/>
  <c r="V1402" i="12" s="1"/>
  <c r="AB1402" i="12" s="1"/>
  <c r="AG1402" i="12" s="1"/>
  <c r="AM1402" i="12" s="1"/>
  <c r="AO1402" i="12" s="1"/>
  <c r="P1135" i="12"/>
  <c r="S1135" i="12" s="1"/>
  <c r="W1135" i="12" s="1"/>
  <c r="AC1135" i="12" s="1"/>
  <c r="AH1135" i="12" s="1"/>
  <c r="AP1135" i="12" s="1"/>
  <c r="Q1135" i="12"/>
  <c r="T1135" i="12" s="1"/>
  <c r="X1135" i="12" s="1"/>
  <c r="AD1135" i="12" s="1"/>
  <c r="AI1135" i="12" s="1"/>
  <c r="AS1135" i="12" s="1"/>
  <c r="AV1135" i="12"/>
  <c r="AV1134" i="12" s="1"/>
  <c r="AV1133" i="12" s="1"/>
  <c r="O1135" i="12"/>
  <c r="R1135" i="12" s="1"/>
  <c r="V1135" i="12" s="1"/>
  <c r="AB1135" i="12" s="1"/>
  <c r="AG1135" i="12" s="1"/>
  <c r="AM1135" i="12" s="1"/>
  <c r="O1134" i="12" l="1"/>
  <c r="R1134" i="12" s="1"/>
  <c r="V1134" i="12" s="1"/>
  <c r="AB1134" i="12" s="1"/>
  <c r="AG1134" i="12" s="1"/>
  <c r="AM1134" i="12" s="1"/>
  <c r="Q1134" i="12"/>
  <c r="T1134" i="12" s="1"/>
  <c r="X1134" i="12" s="1"/>
  <c r="AD1134" i="12" s="1"/>
  <c r="AI1134" i="12" s="1"/>
  <c r="AS1134" i="12" s="1"/>
  <c r="P1134" i="12"/>
  <c r="S1134" i="12" s="1"/>
  <c r="W1134" i="12" s="1"/>
  <c r="AC1134" i="12" s="1"/>
  <c r="AH1134" i="12" s="1"/>
  <c r="AP1134" i="12" s="1"/>
  <c r="P309" i="12"/>
  <c r="S309" i="12" s="1"/>
  <c r="W309" i="12" s="1"/>
  <c r="AC309" i="12" s="1"/>
  <c r="AH309" i="12" s="1"/>
  <c r="AP309" i="12" s="1"/>
  <c r="AR309" i="12" s="1"/>
  <c r="Q309" i="12"/>
  <c r="T309" i="12" s="1"/>
  <c r="X309" i="12" s="1"/>
  <c r="AD309" i="12" s="1"/>
  <c r="AI309" i="12" s="1"/>
  <c r="AS309" i="12" s="1"/>
  <c r="AU309" i="12" s="1"/>
  <c r="AV309" i="12"/>
  <c r="AV308" i="12" s="1"/>
  <c r="AV307" i="12" s="1"/>
  <c r="O309" i="12"/>
  <c r="R309" i="12" s="1"/>
  <c r="V309" i="12" s="1"/>
  <c r="AB309" i="12" s="1"/>
  <c r="AG309" i="12" s="1"/>
  <c r="AM309" i="12" s="1"/>
  <c r="AO309" i="12" s="1"/>
  <c r="Q233" i="12"/>
  <c r="T233" i="12" s="1"/>
  <c r="X233" i="12" s="1"/>
  <c r="AD233" i="12" s="1"/>
  <c r="AI233" i="12" s="1"/>
  <c r="AS233" i="12" s="1"/>
  <c r="AU233" i="12" s="1"/>
  <c r="P233" i="12"/>
  <c r="S233" i="12" s="1"/>
  <c r="W233" i="12" s="1"/>
  <c r="AC233" i="12" s="1"/>
  <c r="AH233" i="12" s="1"/>
  <c r="AP233" i="12" s="1"/>
  <c r="AR233" i="12" s="1"/>
  <c r="P308" i="12" l="1"/>
  <c r="S308" i="12" s="1"/>
  <c r="W308" i="12" s="1"/>
  <c r="AC308" i="12" s="1"/>
  <c r="AH308" i="12" s="1"/>
  <c r="AP308" i="12" s="1"/>
  <c r="AR308" i="12" s="1"/>
  <c r="Q308" i="12"/>
  <c r="T308" i="12" s="1"/>
  <c r="X308" i="12" s="1"/>
  <c r="AD308" i="12" s="1"/>
  <c r="AI308" i="12" s="1"/>
  <c r="AS308" i="12" s="1"/>
  <c r="AU308" i="12" s="1"/>
  <c r="Q1133" i="12"/>
  <c r="T1133" i="12" s="1"/>
  <c r="X1133" i="12" s="1"/>
  <c r="AD1133" i="12" s="1"/>
  <c r="AI1133" i="12" s="1"/>
  <c r="AS1133" i="12" s="1"/>
  <c r="O308" i="12"/>
  <c r="R308" i="12" s="1"/>
  <c r="V308" i="12" s="1"/>
  <c r="AB308" i="12" s="1"/>
  <c r="AG308" i="12" s="1"/>
  <c r="AM308" i="12" s="1"/>
  <c r="AO308" i="12" s="1"/>
  <c r="P1133" i="12"/>
  <c r="S1133" i="12" s="1"/>
  <c r="W1133" i="12" s="1"/>
  <c r="AC1133" i="12" s="1"/>
  <c r="AH1133" i="12" s="1"/>
  <c r="AP1133" i="12" s="1"/>
  <c r="O1133" i="12"/>
  <c r="R1133" i="12" s="1"/>
  <c r="V1133" i="12" s="1"/>
  <c r="AB1133" i="12" s="1"/>
  <c r="AG1133" i="12" s="1"/>
  <c r="AM1133" i="12" s="1"/>
  <c r="P1832" i="12"/>
  <c r="S1832" i="12" s="1"/>
  <c r="W1832" i="12" s="1"/>
  <c r="AC1832" i="12" s="1"/>
  <c r="AH1832" i="12" s="1"/>
  <c r="AP1832" i="12" s="1"/>
  <c r="AR1832" i="12" s="1"/>
  <c r="Q1832" i="12"/>
  <c r="T1832" i="12" s="1"/>
  <c r="X1832" i="12" s="1"/>
  <c r="AD1832" i="12" s="1"/>
  <c r="AI1832" i="12" s="1"/>
  <c r="AS1832" i="12" s="1"/>
  <c r="AU1832" i="12" s="1"/>
  <c r="AV1832" i="12"/>
  <c r="AV1831" i="12" s="1"/>
  <c r="P1835" i="12"/>
  <c r="S1835" i="12" s="1"/>
  <c r="W1835" i="12" s="1"/>
  <c r="AC1835" i="12" s="1"/>
  <c r="AH1835" i="12" s="1"/>
  <c r="AP1835" i="12" s="1"/>
  <c r="AR1835" i="12" s="1"/>
  <c r="Q1835" i="12"/>
  <c r="T1835" i="12" s="1"/>
  <c r="X1835" i="12" s="1"/>
  <c r="AD1835" i="12" s="1"/>
  <c r="AI1835" i="12" s="1"/>
  <c r="AS1835" i="12" s="1"/>
  <c r="AU1835" i="12" s="1"/>
  <c r="AV1835" i="12"/>
  <c r="AV1834" i="12" s="1"/>
  <c r="O1835" i="12"/>
  <c r="R1835" i="12" s="1"/>
  <c r="V1835" i="12" s="1"/>
  <c r="AB1835" i="12" s="1"/>
  <c r="AG1835" i="12" s="1"/>
  <c r="AM1835" i="12" s="1"/>
  <c r="AO1835" i="12" s="1"/>
  <c r="O1832" i="12"/>
  <c r="R1832" i="12" s="1"/>
  <c r="V1832" i="12" s="1"/>
  <c r="AB1832" i="12" s="1"/>
  <c r="AG1832" i="12" s="1"/>
  <c r="AM1832" i="12" s="1"/>
  <c r="AO1832" i="12" s="1"/>
  <c r="P1834" i="12" l="1"/>
  <c r="S1834" i="12" s="1"/>
  <c r="W1834" i="12" s="1"/>
  <c r="AC1834" i="12" s="1"/>
  <c r="AH1834" i="12" s="1"/>
  <c r="AP1834" i="12" s="1"/>
  <c r="AR1834" i="12" s="1"/>
  <c r="O307" i="12"/>
  <c r="R307" i="12" s="1"/>
  <c r="V307" i="12" s="1"/>
  <c r="AB307" i="12" s="1"/>
  <c r="AG307" i="12" s="1"/>
  <c r="AM307" i="12" s="1"/>
  <c r="AO307" i="12" s="1"/>
  <c r="Q307" i="12"/>
  <c r="T307" i="12" s="1"/>
  <c r="X307" i="12" s="1"/>
  <c r="AD307" i="12" s="1"/>
  <c r="AI307" i="12" s="1"/>
  <c r="AS307" i="12" s="1"/>
  <c r="AU307" i="12" s="1"/>
  <c r="O1834" i="12"/>
  <c r="R1834" i="12" s="1"/>
  <c r="V1834" i="12" s="1"/>
  <c r="AB1834" i="12" s="1"/>
  <c r="AG1834" i="12" s="1"/>
  <c r="AM1834" i="12" s="1"/>
  <c r="AO1834" i="12" s="1"/>
  <c r="Q1831" i="12"/>
  <c r="T1831" i="12" s="1"/>
  <c r="X1831" i="12" s="1"/>
  <c r="AD1831" i="12" s="1"/>
  <c r="AI1831" i="12" s="1"/>
  <c r="AS1831" i="12" s="1"/>
  <c r="AU1831" i="12" s="1"/>
  <c r="O1831" i="12"/>
  <c r="R1831" i="12" s="1"/>
  <c r="V1831" i="12" s="1"/>
  <c r="AB1831" i="12" s="1"/>
  <c r="AG1831" i="12" s="1"/>
  <c r="AM1831" i="12" s="1"/>
  <c r="AO1831" i="12" s="1"/>
  <c r="Q1834" i="12"/>
  <c r="T1834" i="12" s="1"/>
  <c r="X1834" i="12" s="1"/>
  <c r="AD1834" i="12" s="1"/>
  <c r="AI1834" i="12" s="1"/>
  <c r="AS1834" i="12" s="1"/>
  <c r="AU1834" i="12" s="1"/>
  <c r="P1831" i="12"/>
  <c r="S1831" i="12" s="1"/>
  <c r="W1831" i="12" s="1"/>
  <c r="AC1831" i="12" s="1"/>
  <c r="AH1831" i="12" s="1"/>
  <c r="AP1831" i="12" s="1"/>
  <c r="AR1831" i="12" s="1"/>
  <c r="P307" i="12"/>
  <c r="S307" i="12" s="1"/>
  <c r="W307" i="12" s="1"/>
  <c r="AC307" i="12" s="1"/>
  <c r="AH307" i="12" s="1"/>
  <c r="AP307" i="12" s="1"/>
  <c r="AR307" i="12" s="1"/>
  <c r="AV1830" i="12"/>
  <c r="P2097" i="12"/>
  <c r="S2097" i="12" s="1"/>
  <c r="W2097" i="12" s="1"/>
  <c r="AC2097" i="12" s="1"/>
  <c r="AH2097" i="12" s="1"/>
  <c r="AP2097" i="12" s="1"/>
  <c r="AR2097" i="12" s="1"/>
  <c r="Q2097" i="12"/>
  <c r="T2097" i="12" s="1"/>
  <c r="X2097" i="12" s="1"/>
  <c r="AD2097" i="12" s="1"/>
  <c r="AI2097" i="12" s="1"/>
  <c r="AS2097" i="12" s="1"/>
  <c r="AU2097" i="12" s="1"/>
  <c r="AV2097" i="12"/>
  <c r="AV2096" i="12" s="1"/>
  <c r="AV2095" i="12" s="1"/>
  <c r="O2097" i="12"/>
  <c r="R2097" i="12" s="1"/>
  <c r="V2097" i="12" s="1"/>
  <c r="AB2097" i="12" s="1"/>
  <c r="AG2097" i="12" s="1"/>
  <c r="AM2097" i="12" s="1"/>
  <c r="AO2097" i="12" s="1"/>
  <c r="Q1830" i="12" l="1"/>
  <c r="T1830" i="12" s="1"/>
  <c r="X1830" i="12" s="1"/>
  <c r="AD1830" i="12" s="1"/>
  <c r="AI1830" i="12" s="1"/>
  <c r="AS1830" i="12" s="1"/>
  <c r="AU1830" i="12" s="1"/>
  <c r="O1830" i="12"/>
  <c r="R1830" i="12" s="1"/>
  <c r="V1830" i="12" s="1"/>
  <c r="AB1830" i="12" s="1"/>
  <c r="AG1830" i="12" s="1"/>
  <c r="AM1830" i="12" s="1"/>
  <c r="AO1830" i="12" s="1"/>
  <c r="O2096" i="12"/>
  <c r="R2096" i="12" s="1"/>
  <c r="V2096" i="12" s="1"/>
  <c r="AB2096" i="12" s="1"/>
  <c r="AG2096" i="12" s="1"/>
  <c r="AM2096" i="12" s="1"/>
  <c r="AO2096" i="12" s="1"/>
  <c r="Q2096" i="12"/>
  <c r="T2096" i="12" s="1"/>
  <c r="X2096" i="12" s="1"/>
  <c r="AD2096" i="12" s="1"/>
  <c r="AI2096" i="12" s="1"/>
  <c r="AS2096" i="12" s="1"/>
  <c r="AU2096" i="12" s="1"/>
  <c r="P2096" i="12"/>
  <c r="S2096" i="12" s="1"/>
  <c r="W2096" i="12" s="1"/>
  <c r="AC2096" i="12" s="1"/>
  <c r="AH2096" i="12" s="1"/>
  <c r="AP2096" i="12" s="1"/>
  <c r="AR2096" i="12" s="1"/>
  <c r="P1830" i="12"/>
  <c r="S1830" i="12" s="1"/>
  <c r="W1830" i="12" s="1"/>
  <c r="AC1830" i="12" s="1"/>
  <c r="AH1830" i="12" s="1"/>
  <c r="AP1830" i="12" s="1"/>
  <c r="AR1830" i="12" s="1"/>
  <c r="O2267" i="12"/>
  <c r="R2267" i="12" s="1"/>
  <c r="V2267" i="12" s="1"/>
  <c r="AB2267" i="12" s="1"/>
  <c r="AG2267" i="12" s="1"/>
  <c r="AM2267" i="12" s="1"/>
  <c r="AO2267" i="12" s="1"/>
  <c r="P2263" i="12"/>
  <c r="Q2263" i="12"/>
  <c r="AV2263" i="12"/>
  <c r="O1980" i="12"/>
  <c r="P400" i="12"/>
  <c r="S400" i="12" s="1"/>
  <c r="W400" i="12" s="1"/>
  <c r="AC400" i="12" s="1"/>
  <c r="AH400" i="12" s="1"/>
  <c r="AP400" i="12" s="1"/>
  <c r="AR400" i="12" s="1"/>
  <c r="Q400" i="12"/>
  <c r="T400" i="12" s="1"/>
  <c r="X400" i="12" s="1"/>
  <c r="AD400" i="12" s="1"/>
  <c r="AI400" i="12" s="1"/>
  <c r="AS400" i="12" s="1"/>
  <c r="AU400" i="12" s="1"/>
  <c r="AV400" i="12"/>
  <c r="AV399" i="12" s="1"/>
  <c r="AV398" i="12" s="1"/>
  <c r="O400" i="12"/>
  <c r="R400" i="12" s="1"/>
  <c r="V400" i="12" s="1"/>
  <c r="AB400" i="12" s="1"/>
  <c r="AG400" i="12" s="1"/>
  <c r="AM400" i="12" s="1"/>
  <c r="AO400" i="12" s="1"/>
  <c r="P980" i="12"/>
  <c r="S980" i="12" s="1"/>
  <c r="W980" i="12" s="1"/>
  <c r="AC980" i="12" s="1"/>
  <c r="AH980" i="12" s="1"/>
  <c r="AP980" i="12" s="1"/>
  <c r="AR980" i="12" s="1"/>
  <c r="Q980" i="12"/>
  <c r="T980" i="12" s="1"/>
  <c r="X980" i="12" s="1"/>
  <c r="AD980" i="12" s="1"/>
  <c r="AI980" i="12" s="1"/>
  <c r="AS980" i="12" s="1"/>
  <c r="AU980" i="12" s="1"/>
  <c r="AV980" i="12"/>
  <c r="AV979" i="12" s="1"/>
  <c r="AV978" i="12" s="1"/>
  <c r="O980" i="12"/>
  <c r="R980" i="12" s="1"/>
  <c r="V980" i="12" s="1"/>
  <c r="AB980" i="12" s="1"/>
  <c r="AG980" i="12" s="1"/>
  <c r="AM980" i="12" s="1"/>
  <c r="AO980" i="12" s="1"/>
  <c r="P933" i="12"/>
  <c r="S933" i="12" s="1"/>
  <c r="W933" i="12" s="1"/>
  <c r="AC933" i="12" s="1"/>
  <c r="AH933" i="12" s="1"/>
  <c r="AP933" i="12" s="1"/>
  <c r="AR933" i="12" s="1"/>
  <c r="Q933" i="12"/>
  <c r="T933" i="12" s="1"/>
  <c r="X933" i="12" s="1"/>
  <c r="AD933" i="12" s="1"/>
  <c r="AI933" i="12" s="1"/>
  <c r="AS933" i="12" s="1"/>
  <c r="AU933" i="12" s="1"/>
  <c r="AV933" i="12"/>
  <c r="AV932" i="12" s="1"/>
  <c r="AV931" i="12" s="1"/>
  <c r="O933" i="12"/>
  <c r="R933" i="12" s="1"/>
  <c r="V933" i="12" s="1"/>
  <c r="AB933" i="12" s="1"/>
  <c r="AG933" i="12" s="1"/>
  <c r="AM933" i="12" s="1"/>
  <c r="AO933" i="12" s="1"/>
  <c r="O932" i="12" l="1"/>
  <c r="R932" i="12" s="1"/>
  <c r="V932" i="12" s="1"/>
  <c r="AB932" i="12" s="1"/>
  <c r="AG932" i="12" s="1"/>
  <c r="AM932" i="12" s="1"/>
  <c r="AO932" i="12" s="1"/>
  <c r="Q2095" i="12"/>
  <c r="T2095" i="12" s="1"/>
  <c r="X2095" i="12" s="1"/>
  <c r="AD2095" i="12" s="1"/>
  <c r="AI2095" i="12" s="1"/>
  <c r="AS2095" i="12" s="1"/>
  <c r="AU2095" i="12" s="1"/>
  <c r="O399" i="12"/>
  <c r="R399" i="12" s="1"/>
  <c r="V399" i="12" s="1"/>
  <c r="AB399" i="12" s="1"/>
  <c r="AG399" i="12" s="1"/>
  <c r="AM399" i="12" s="1"/>
  <c r="AO399" i="12" s="1"/>
  <c r="Q399" i="12"/>
  <c r="T399" i="12" s="1"/>
  <c r="X399" i="12" s="1"/>
  <c r="AD399" i="12" s="1"/>
  <c r="AI399" i="12" s="1"/>
  <c r="AS399" i="12" s="1"/>
  <c r="AU399" i="12" s="1"/>
  <c r="O979" i="12"/>
  <c r="R979" i="12" s="1"/>
  <c r="V979" i="12" s="1"/>
  <c r="AB979" i="12" s="1"/>
  <c r="AG979" i="12" s="1"/>
  <c r="AM979" i="12" s="1"/>
  <c r="AO979" i="12" s="1"/>
  <c r="Q932" i="12"/>
  <c r="T932" i="12" s="1"/>
  <c r="X932" i="12" s="1"/>
  <c r="AD932" i="12" s="1"/>
  <c r="AI932" i="12" s="1"/>
  <c r="AS932" i="12" s="1"/>
  <c r="AU932" i="12" s="1"/>
  <c r="Q979" i="12"/>
  <c r="T979" i="12" s="1"/>
  <c r="X979" i="12" s="1"/>
  <c r="AD979" i="12" s="1"/>
  <c r="AI979" i="12" s="1"/>
  <c r="AS979" i="12" s="1"/>
  <c r="AU979" i="12" s="1"/>
  <c r="P932" i="12"/>
  <c r="S932" i="12" s="1"/>
  <c r="W932" i="12" s="1"/>
  <c r="AC932" i="12" s="1"/>
  <c r="AH932" i="12" s="1"/>
  <c r="AP932" i="12" s="1"/>
  <c r="AR932" i="12" s="1"/>
  <c r="P979" i="12"/>
  <c r="S979" i="12" s="1"/>
  <c r="W979" i="12" s="1"/>
  <c r="AC979" i="12" s="1"/>
  <c r="AH979" i="12" s="1"/>
  <c r="AP979" i="12" s="1"/>
  <c r="AR979" i="12" s="1"/>
  <c r="P399" i="12"/>
  <c r="S399" i="12" s="1"/>
  <c r="W399" i="12" s="1"/>
  <c r="AC399" i="12" s="1"/>
  <c r="AH399" i="12" s="1"/>
  <c r="AP399" i="12" s="1"/>
  <c r="AR399" i="12" s="1"/>
  <c r="P2095" i="12"/>
  <c r="S2095" i="12" s="1"/>
  <c r="W2095" i="12" s="1"/>
  <c r="AC2095" i="12" s="1"/>
  <c r="AH2095" i="12" s="1"/>
  <c r="AP2095" i="12" s="1"/>
  <c r="AR2095" i="12" s="1"/>
  <c r="O2095" i="12"/>
  <c r="R2095" i="12" s="1"/>
  <c r="V2095" i="12" s="1"/>
  <c r="AB2095" i="12" s="1"/>
  <c r="AG2095" i="12" s="1"/>
  <c r="AM2095" i="12" s="1"/>
  <c r="AO2095" i="12" s="1"/>
  <c r="O2574" i="12"/>
  <c r="P2054" i="12"/>
  <c r="S2054" i="12" s="1"/>
  <c r="W2054" i="12" s="1"/>
  <c r="AC2054" i="12" s="1"/>
  <c r="AH2054" i="12" s="1"/>
  <c r="AP2054" i="12" s="1"/>
  <c r="AR2054" i="12" s="1"/>
  <c r="Q2054" i="12"/>
  <c r="T2054" i="12" s="1"/>
  <c r="X2054" i="12" s="1"/>
  <c r="AD2054" i="12" s="1"/>
  <c r="AI2054" i="12" s="1"/>
  <c r="AS2054" i="12" s="1"/>
  <c r="AU2054" i="12" s="1"/>
  <c r="AV2054" i="12"/>
  <c r="AV2053" i="12" s="1"/>
  <c r="O2054" i="12"/>
  <c r="R2054" i="12" s="1"/>
  <c r="V2054" i="12" s="1"/>
  <c r="AB2054" i="12" s="1"/>
  <c r="AG2054" i="12" s="1"/>
  <c r="AM2054" i="12" s="1"/>
  <c r="AO2054" i="12" s="1"/>
  <c r="P2039" i="12"/>
  <c r="S2039" i="12" s="1"/>
  <c r="W2039" i="12" s="1"/>
  <c r="AC2039" i="12" s="1"/>
  <c r="AH2039" i="12" s="1"/>
  <c r="AP2039" i="12" s="1"/>
  <c r="AR2039" i="12" s="1"/>
  <c r="Q2039" i="12"/>
  <c r="T2039" i="12" s="1"/>
  <c r="X2039" i="12" s="1"/>
  <c r="AD2039" i="12" s="1"/>
  <c r="AI2039" i="12" s="1"/>
  <c r="AS2039" i="12" s="1"/>
  <c r="AU2039" i="12" s="1"/>
  <c r="AV2039" i="12"/>
  <c r="AV2038" i="12" s="1"/>
  <c r="AV2037" i="12" s="1"/>
  <c r="O2039" i="12"/>
  <c r="R2039" i="12" s="1"/>
  <c r="V2039" i="12" s="1"/>
  <c r="AB2039" i="12" s="1"/>
  <c r="AG2039" i="12" s="1"/>
  <c r="AM2039" i="12" s="1"/>
  <c r="AO2039" i="12" s="1"/>
  <c r="Q2038" i="12" l="1"/>
  <c r="T2038" i="12" s="1"/>
  <c r="X2038" i="12" s="1"/>
  <c r="AD2038" i="12" s="1"/>
  <c r="AI2038" i="12" s="1"/>
  <c r="AS2038" i="12" s="1"/>
  <c r="AU2038" i="12" s="1"/>
  <c r="P398" i="12"/>
  <c r="S398" i="12" s="1"/>
  <c r="W398" i="12" s="1"/>
  <c r="AC398" i="12" s="1"/>
  <c r="AH398" i="12" s="1"/>
  <c r="AP398" i="12" s="1"/>
  <c r="AR398" i="12" s="1"/>
  <c r="P931" i="12"/>
  <c r="S931" i="12" s="1"/>
  <c r="W931" i="12" s="1"/>
  <c r="AC931" i="12" s="1"/>
  <c r="AH931" i="12" s="1"/>
  <c r="AP931" i="12" s="1"/>
  <c r="AR931" i="12" s="1"/>
  <c r="Q931" i="12"/>
  <c r="T931" i="12" s="1"/>
  <c r="X931" i="12" s="1"/>
  <c r="AD931" i="12" s="1"/>
  <c r="AI931" i="12" s="1"/>
  <c r="AS931" i="12" s="1"/>
  <c r="AU931" i="12" s="1"/>
  <c r="Q398" i="12"/>
  <c r="T398" i="12" s="1"/>
  <c r="X398" i="12" s="1"/>
  <c r="AD398" i="12" s="1"/>
  <c r="AI398" i="12" s="1"/>
  <c r="AS398" i="12" s="1"/>
  <c r="AU398" i="12" s="1"/>
  <c r="P2038" i="12"/>
  <c r="S2038" i="12" s="1"/>
  <c r="W2038" i="12" s="1"/>
  <c r="AC2038" i="12" s="1"/>
  <c r="AH2038" i="12" s="1"/>
  <c r="AP2038" i="12" s="1"/>
  <c r="AR2038" i="12" s="1"/>
  <c r="Q2053" i="12"/>
  <c r="T2053" i="12" s="1"/>
  <c r="X2053" i="12" s="1"/>
  <c r="AD2053" i="12" s="1"/>
  <c r="AI2053" i="12" s="1"/>
  <c r="AS2053" i="12" s="1"/>
  <c r="AU2053" i="12" s="1"/>
  <c r="P2053" i="12"/>
  <c r="S2053" i="12" s="1"/>
  <c r="W2053" i="12" s="1"/>
  <c r="AC2053" i="12" s="1"/>
  <c r="AH2053" i="12" s="1"/>
  <c r="AP2053" i="12" s="1"/>
  <c r="AR2053" i="12" s="1"/>
  <c r="O2038" i="12"/>
  <c r="R2038" i="12" s="1"/>
  <c r="V2038" i="12" s="1"/>
  <c r="AB2038" i="12" s="1"/>
  <c r="AG2038" i="12" s="1"/>
  <c r="AM2038" i="12" s="1"/>
  <c r="AO2038" i="12" s="1"/>
  <c r="O2053" i="12"/>
  <c r="R2053" i="12" s="1"/>
  <c r="V2053" i="12" s="1"/>
  <c r="AB2053" i="12" s="1"/>
  <c r="AG2053" i="12" s="1"/>
  <c r="AM2053" i="12" s="1"/>
  <c r="AO2053" i="12" s="1"/>
  <c r="P978" i="12"/>
  <c r="S978" i="12" s="1"/>
  <c r="W978" i="12" s="1"/>
  <c r="AC978" i="12" s="1"/>
  <c r="AH978" i="12" s="1"/>
  <c r="AP978" i="12" s="1"/>
  <c r="AR978" i="12" s="1"/>
  <c r="Q978" i="12"/>
  <c r="T978" i="12" s="1"/>
  <c r="X978" i="12" s="1"/>
  <c r="AD978" i="12" s="1"/>
  <c r="AI978" i="12" s="1"/>
  <c r="AS978" i="12" s="1"/>
  <c r="AU978" i="12" s="1"/>
  <c r="O978" i="12"/>
  <c r="R978" i="12" s="1"/>
  <c r="V978" i="12" s="1"/>
  <c r="AB978" i="12" s="1"/>
  <c r="AG978" i="12" s="1"/>
  <c r="AM978" i="12" s="1"/>
  <c r="AO978" i="12" s="1"/>
  <c r="O398" i="12"/>
  <c r="R398" i="12" s="1"/>
  <c r="V398" i="12" s="1"/>
  <c r="AB398" i="12" s="1"/>
  <c r="AG398" i="12" s="1"/>
  <c r="AM398" i="12" s="1"/>
  <c r="AO398" i="12" s="1"/>
  <c r="O931" i="12"/>
  <c r="R931" i="12" s="1"/>
  <c r="V931" i="12" s="1"/>
  <c r="AB931" i="12" s="1"/>
  <c r="AG931" i="12" s="1"/>
  <c r="AM931" i="12" s="1"/>
  <c r="AO931" i="12" s="1"/>
  <c r="O2271" i="12"/>
  <c r="R2271" i="12" s="1"/>
  <c r="V2271" i="12" s="1"/>
  <c r="AB2271" i="12" s="1"/>
  <c r="AG2271" i="12" s="1"/>
  <c r="AM2271" i="12" s="1"/>
  <c r="AO2271" i="12" s="1"/>
  <c r="P2269" i="12"/>
  <c r="S2269" i="12" s="1"/>
  <c r="W2269" i="12" s="1"/>
  <c r="AC2269" i="12" s="1"/>
  <c r="AH2269" i="12" s="1"/>
  <c r="AP2269" i="12" s="1"/>
  <c r="AR2269" i="12" s="1"/>
  <c r="Q2269" i="12"/>
  <c r="T2269" i="12" s="1"/>
  <c r="X2269" i="12" s="1"/>
  <c r="AD2269" i="12" s="1"/>
  <c r="AI2269" i="12" s="1"/>
  <c r="AS2269" i="12" s="1"/>
  <c r="AU2269" i="12" s="1"/>
  <c r="AV2269" i="12"/>
  <c r="AV2268" i="12" s="1"/>
  <c r="O2269" i="12"/>
  <c r="R2269" i="12" s="1"/>
  <c r="V2269" i="12" s="1"/>
  <c r="AB2269" i="12" s="1"/>
  <c r="AG2269" i="12" s="1"/>
  <c r="AM2269" i="12" s="1"/>
  <c r="AO2269" i="12" s="1"/>
  <c r="P2268" i="12" l="1"/>
  <c r="S2268" i="12" s="1"/>
  <c r="W2268" i="12" s="1"/>
  <c r="AC2268" i="12" s="1"/>
  <c r="AH2268" i="12" s="1"/>
  <c r="AP2268" i="12" s="1"/>
  <c r="AR2268" i="12" s="1"/>
  <c r="P2037" i="12"/>
  <c r="S2037" i="12" s="1"/>
  <c r="W2037" i="12" s="1"/>
  <c r="AC2037" i="12" s="1"/>
  <c r="AH2037" i="12" s="1"/>
  <c r="AP2037" i="12" s="1"/>
  <c r="AR2037" i="12" s="1"/>
  <c r="O2268" i="12"/>
  <c r="R2268" i="12" s="1"/>
  <c r="V2268" i="12" s="1"/>
  <c r="AB2268" i="12" s="1"/>
  <c r="AG2268" i="12" s="1"/>
  <c r="AM2268" i="12" s="1"/>
  <c r="AO2268" i="12" s="1"/>
  <c r="Q2268" i="12"/>
  <c r="T2268" i="12" s="1"/>
  <c r="X2268" i="12" s="1"/>
  <c r="AD2268" i="12" s="1"/>
  <c r="AI2268" i="12" s="1"/>
  <c r="AS2268" i="12" s="1"/>
  <c r="AU2268" i="12" s="1"/>
  <c r="O2037" i="12"/>
  <c r="R2037" i="12" s="1"/>
  <c r="V2037" i="12" s="1"/>
  <c r="AB2037" i="12" s="1"/>
  <c r="AG2037" i="12" s="1"/>
  <c r="AM2037" i="12" s="1"/>
  <c r="AO2037" i="12" s="1"/>
  <c r="Q2037" i="12"/>
  <c r="T2037" i="12" s="1"/>
  <c r="X2037" i="12" s="1"/>
  <c r="AD2037" i="12" s="1"/>
  <c r="AI2037" i="12" s="1"/>
  <c r="AS2037" i="12" s="1"/>
  <c r="AU2037" i="12" s="1"/>
  <c r="P1527" i="12"/>
  <c r="S1527" i="12" s="1"/>
  <c r="W1527" i="12" s="1"/>
  <c r="AC1527" i="12" s="1"/>
  <c r="AH1527" i="12" s="1"/>
  <c r="AP1527" i="12" s="1"/>
  <c r="AR1527" i="12" s="1"/>
  <c r="Q1527" i="12"/>
  <c r="T1527" i="12" s="1"/>
  <c r="X1527" i="12" s="1"/>
  <c r="AD1527" i="12" s="1"/>
  <c r="AI1527" i="12" s="1"/>
  <c r="AS1527" i="12" s="1"/>
  <c r="AU1527" i="12" s="1"/>
  <c r="AV1527" i="12"/>
  <c r="AV1526" i="12" s="1"/>
  <c r="AV1525" i="12" s="1"/>
  <c r="P1531" i="12"/>
  <c r="S1531" i="12" s="1"/>
  <c r="W1531" i="12" s="1"/>
  <c r="AC1531" i="12" s="1"/>
  <c r="AH1531" i="12" s="1"/>
  <c r="AP1531" i="12" s="1"/>
  <c r="AR1531" i="12" s="1"/>
  <c r="Q1531" i="12"/>
  <c r="T1531" i="12" s="1"/>
  <c r="X1531" i="12" s="1"/>
  <c r="AD1531" i="12" s="1"/>
  <c r="AI1531" i="12" s="1"/>
  <c r="AS1531" i="12" s="1"/>
  <c r="AU1531" i="12" s="1"/>
  <c r="AV1531" i="12"/>
  <c r="AV1530" i="12" s="1"/>
  <c r="AV1529" i="12" s="1"/>
  <c r="P1535" i="12"/>
  <c r="S1535" i="12" s="1"/>
  <c r="W1535" i="12" s="1"/>
  <c r="AC1535" i="12" s="1"/>
  <c r="AH1535" i="12" s="1"/>
  <c r="AP1535" i="12" s="1"/>
  <c r="AR1535" i="12" s="1"/>
  <c r="Q1535" i="12"/>
  <c r="T1535" i="12" s="1"/>
  <c r="X1535" i="12" s="1"/>
  <c r="AD1535" i="12" s="1"/>
  <c r="AI1535" i="12" s="1"/>
  <c r="AS1535" i="12" s="1"/>
  <c r="AU1535" i="12" s="1"/>
  <c r="AV1535" i="12"/>
  <c r="AV1534" i="12" s="1"/>
  <c r="AV1533" i="12" s="1"/>
  <c r="O1535" i="12"/>
  <c r="R1535" i="12" s="1"/>
  <c r="V1535" i="12" s="1"/>
  <c r="AB1535" i="12" s="1"/>
  <c r="AG1535" i="12" s="1"/>
  <c r="AM1535" i="12" s="1"/>
  <c r="AO1535" i="12" s="1"/>
  <c r="O1531" i="12"/>
  <c r="R1531" i="12" s="1"/>
  <c r="V1531" i="12" s="1"/>
  <c r="AB1531" i="12" s="1"/>
  <c r="AG1531" i="12" s="1"/>
  <c r="AM1531" i="12" s="1"/>
  <c r="AO1531" i="12" s="1"/>
  <c r="O1527" i="12"/>
  <c r="R1527" i="12" s="1"/>
  <c r="V1527" i="12" s="1"/>
  <c r="AB1527" i="12" s="1"/>
  <c r="AG1527" i="12" s="1"/>
  <c r="AM1527" i="12" s="1"/>
  <c r="AO1527" i="12" s="1"/>
  <c r="P1559" i="12"/>
  <c r="S1559" i="12" s="1"/>
  <c r="W1559" i="12" s="1"/>
  <c r="AC1559" i="12" s="1"/>
  <c r="AH1559" i="12" s="1"/>
  <c r="AP1559" i="12" s="1"/>
  <c r="Q1559" i="12"/>
  <c r="T1559" i="12" s="1"/>
  <c r="X1559" i="12" s="1"/>
  <c r="AD1559" i="12" s="1"/>
  <c r="AI1559" i="12" s="1"/>
  <c r="AS1559" i="12" s="1"/>
  <c r="AV1559" i="12"/>
  <c r="AV1558" i="12" s="1"/>
  <c r="AV1557" i="12" s="1"/>
  <c r="O1559" i="12"/>
  <c r="R1559" i="12" s="1"/>
  <c r="V1559" i="12" s="1"/>
  <c r="AB1559" i="12" s="1"/>
  <c r="AG1559" i="12" s="1"/>
  <c r="AM1559" i="12" s="1"/>
  <c r="P1296" i="12"/>
  <c r="S1296" i="12" s="1"/>
  <c r="W1296" i="12" s="1"/>
  <c r="AC1296" i="12" s="1"/>
  <c r="AH1296" i="12" s="1"/>
  <c r="AP1296" i="12" s="1"/>
  <c r="AR1296" i="12" s="1"/>
  <c r="Q1296" i="12"/>
  <c r="T1296" i="12" s="1"/>
  <c r="X1296" i="12" s="1"/>
  <c r="AD1296" i="12" s="1"/>
  <c r="AI1296" i="12" s="1"/>
  <c r="AS1296" i="12" s="1"/>
  <c r="AU1296" i="12" s="1"/>
  <c r="AV1296" i="12"/>
  <c r="AV1295" i="12" s="1"/>
  <c r="AV1294" i="12" s="1"/>
  <c r="O1296" i="12"/>
  <c r="R1296" i="12" s="1"/>
  <c r="V1296" i="12" s="1"/>
  <c r="AB1296" i="12" s="1"/>
  <c r="AG1296" i="12" s="1"/>
  <c r="AM1296" i="12" s="1"/>
  <c r="AO1296" i="12" s="1"/>
  <c r="O1373" i="12"/>
  <c r="O1526" i="12" l="1"/>
  <c r="R1526" i="12" s="1"/>
  <c r="V1526" i="12" s="1"/>
  <c r="AB1526" i="12" s="1"/>
  <c r="AG1526" i="12" s="1"/>
  <c r="AM1526" i="12" s="1"/>
  <c r="AO1526" i="12" s="1"/>
  <c r="O1530" i="12"/>
  <c r="R1530" i="12" s="1"/>
  <c r="V1530" i="12" s="1"/>
  <c r="AB1530" i="12" s="1"/>
  <c r="AG1530" i="12" s="1"/>
  <c r="AM1530" i="12" s="1"/>
  <c r="AO1530" i="12" s="1"/>
  <c r="P1534" i="12"/>
  <c r="S1534" i="12" s="1"/>
  <c r="W1534" i="12" s="1"/>
  <c r="AC1534" i="12" s="1"/>
  <c r="AH1534" i="12" s="1"/>
  <c r="AP1534" i="12" s="1"/>
  <c r="AR1534" i="12" s="1"/>
  <c r="O1558" i="12"/>
  <c r="R1558" i="12" s="1"/>
  <c r="V1558" i="12" s="1"/>
  <c r="AB1558" i="12" s="1"/>
  <c r="AG1558" i="12" s="1"/>
  <c r="AM1558" i="12" s="1"/>
  <c r="P1530" i="12"/>
  <c r="S1530" i="12" s="1"/>
  <c r="W1530" i="12" s="1"/>
  <c r="AC1530" i="12" s="1"/>
  <c r="AH1530" i="12" s="1"/>
  <c r="AP1530" i="12" s="1"/>
  <c r="AR1530" i="12" s="1"/>
  <c r="Q1295" i="12"/>
  <c r="T1295" i="12" s="1"/>
  <c r="X1295" i="12" s="1"/>
  <c r="AD1295" i="12" s="1"/>
  <c r="AI1295" i="12" s="1"/>
  <c r="AS1295" i="12" s="1"/>
  <c r="AU1295" i="12" s="1"/>
  <c r="Q1558" i="12"/>
  <c r="T1558" i="12" s="1"/>
  <c r="X1558" i="12" s="1"/>
  <c r="AD1558" i="12" s="1"/>
  <c r="AI1558" i="12" s="1"/>
  <c r="AS1558" i="12" s="1"/>
  <c r="O1534" i="12"/>
  <c r="R1534" i="12" s="1"/>
  <c r="V1534" i="12" s="1"/>
  <c r="AB1534" i="12" s="1"/>
  <c r="AG1534" i="12" s="1"/>
  <c r="AM1534" i="12" s="1"/>
  <c r="AO1534" i="12" s="1"/>
  <c r="Q1526" i="12"/>
  <c r="T1526" i="12" s="1"/>
  <c r="X1526" i="12" s="1"/>
  <c r="AD1526" i="12" s="1"/>
  <c r="AI1526" i="12" s="1"/>
  <c r="AS1526" i="12" s="1"/>
  <c r="AU1526" i="12" s="1"/>
  <c r="O1295" i="12"/>
  <c r="R1295" i="12" s="1"/>
  <c r="V1295" i="12" s="1"/>
  <c r="AB1295" i="12" s="1"/>
  <c r="AG1295" i="12" s="1"/>
  <c r="AM1295" i="12" s="1"/>
  <c r="AO1295" i="12" s="1"/>
  <c r="Q1534" i="12"/>
  <c r="T1534" i="12" s="1"/>
  <c r="X1534" i="12" s="1"/>
  <c r="AD1534" i="12" s="1"/>
  <c r="AI1534" i="12" s="1"/>
  <c r="AS1534" i="12" s="1"/>
  <c r="AU1534" i="12" s="1"/>
  <c r="P1295" i="12"/>
  <c r="S1295" i="12" s="1"/>
  <c r="W1295" i="12" s="1"/>
  <c r="AC1295" i="12" s="1"/>
  <c r="AH1295" i="12" s="1"/>
  <c r="AP1295" i="12" s="1"/>
  <c r="AR1295" i="12" s="1"/>
  <c r="P1558" i="12"/>
  <c r="S1558" i="12" s="1"/>
  <c r="W1558" i="12" s="1"/>
  <c r="AC1558" i="12" s="1"/>
  <c r="AH1558" i="12" s="1"/>
  <c r="AP1558" i="12" s="1"/>
  <c r="Q1530" i="12"/>
  <c r="T1530" i="12" s="1"/>
  <c r="X1530" i="12" s="1"/>
  <c r="AD1530" i="12" s="1"/>
  <c r="AI1530" i="12" s="1"/>
  <c r="AS1530" i="12" s="1"/>
  <c r="AU1530" i="12" s="1"/>
  <c r="P1526" i="12"/>
  <c r="S1526" i="12" s="1"/>
  <c r="W1526" i="12" s="1"/>
  <c r="AC1526" i="12" s="1"/>
  <c r="AH1526" i="12" s="1"/>
  <c r="AP1526" i="12" s="1"/>
  <c r="AR1526" i="12" s="1"/>
  <c r="P2279" i="12"/>
  <c r="S2279" i="12" s="1"/>
  <c r="W2279" i="12" s="1"/>
  <c r="AC2279" i="12" s="1"/>
  <c r="AH2279" i="12" s="1"/>
  <c r="AP2279" i="12" s="1"/>
  <c r="AR2279" i="12" s="1"/>
  <c r="Q2279" i="12"/>
  <c r="T2279" i="12" s="1"/>
  <c r="X2279" i="12" s="1"/>
  <c r="AD2279" i="12" s="1"/>
  <c r="AI2279" i="12" s="1"/>
  <c r="AS2279" i="12" s="1"/>
  <c r="AU2279" i="12" s="1"/>
  <c r="AV2279" i="12"/>
  <c r="AV2278" i="12" s="1"/>
  <c r="AV2277" i="12" s="1"/>
  <c r="O2279" i="12"/>
  <c r="R2279" i="12" s="1"/>
  <c r="V2279" i="12" s="1"/>
  <c r="AB2279" i="12" s="1"/>
  <c r="AG2279" i="12" s="1"/>
  <c r="AM2279" i="12" s="1"/>
  <c r="AO2279" i="12" s="1"/>
  <c r="Q2278" i="12" l="1"/>
  <c r="T2278" i="12" s="1"/>
  <c r="X2278" i="12" s="1"/>
  <c r="AD2278" i="12" s="1"/>
  <c r="AI2278" i="12" s="1"/>
  <c r="AS2278" i="12" s="1"/>
  <c r="AU2278" i="12" s="1"/>
  <c r="P2278" i="12"/>
  <c r="S2278" i="12" s="1"/>
  <c r="W2278" i="12" s="1"/>
  <c r="AC2278" i="12" s="1"/>
  <c r="AH2278" i="12" s="1"/>
  <c r="AP2278" i="12" s="1"/>
  <c r="AR2278" i="12" s="1"/>
  <c r="Q1529" i="12"/>
  <c r="T1529" i="12" s="1"/>
  <c r="X1529" i="12" s="1"/>
  <c r="AD1529" i="12" s="1"/>
  <c r="AI1529" i="12" s="1"/>
  <c r="AS1529" i="12" s="1"/>
  <c r="AU1529" i="12" s="1"/>
  <c r="P1294" i="12"/>
  <c r="S1294" i="12" s="1"/>
  <c r="W1294" i="12" s="1"/>
  <c r="AC1294" i="12" s="1"/>
  <c r="AH1294" i="12" s="1"/>
  <c r="AP1294" i="12" s="1"/>
  <c r="AR1294" i="12" s="1"/>
  <c r="O1294" i="12"/>
  <c r="R1294" i="12" s="1"/>
  <c r="V1294" i="12" s="1"/>
  <c r="AB1294" i="12" s="1"/>
  <c r="AG1294" i="12" s="1"/>
  <c r="AM1294" i="12" s="1"/>
  <c r="AO1294" i="12" s="1"/>
  <c r="O1533" i="12"/>
  <c r="R1533" i="12" s="1"/>
  <c r="V1533" i="12" s="1"/>
  <c r="AB1533" i="12" s="1"/>
  <c r="AG1533" i="12" s="1"/>
  <c r="AM1533" i="12" s="1"/>
  <c r="AO1533" i="12" s="1"/>
  <c r="Q1294" i="12"/>
  <c r="T1294" i="12" s="1"/>
  <c r="X1294" i="12" s="1"/>
  <c r="AD1294" i="12" s="1"/>
  <c r="AI1294" i="12" s="1"/>
  <c r="AS1294" i="12" s="1"/>
  <c r="AU1294" i="12" s="1"/>
  <c r="O1557" i="12"/>
  <c r="R1557" i="12" s="1"/>
  <c r="V1557" i="12" s="1"/>
  <c r="AB1557" i="12" s="1"/>
  <c r="AG1557" i="12" s="1"/>
  <c r="AM1557" i="12" s="1"/>
  <c r="AO1557" i="12" s="1"/>
  <c r="O1529" i="12"/>
  <c r="R1529" i="12" s="1"/>
  <c r="V1529" i="12" s="1"/>
  <c r="AB1529" i="12" s="1"/>
  <c r="AG1529" i="12" s="1"/>
  <c r="AM1529" i="12" s="1"/>
  <c r="AO1529" i="12" s="1"/>
  <c r="O2278" i="12"/>
  <c r="R2278" i="12" s="1"/>
  <c r="V2278" i="12" s="1"/>
  <c r="AB2278" i="12" s="1"/>
  <c r="AG2278" i="12" s="1"/>
  <c r="AM2278" i="12" s="1"/>
  <c r="AO2278" i="12" s="1"/>
  <c r="P1525" i="12"/>
  <c r="S1525" i="12" s="1"/>
  <c r="W1525" i="12" s="1"/>
  <c r="AC1525" i="12" s="1"/>
  <c r="AH1525" i="12" s="1"/>
  <c r="AP1525" i="12" s="1"/>
  <c r="AR1525" i="12" s="1"/>
  <c r="P1557" i="12"/>
  <c r="S1557" i="12" s="1"/>
  <c r="W1557" i="12" s="1"/>
  <c r="AC1557" i="12" s="1"/>
  <c r="AH1557" i="12" s="1"/>
  <c r="AP1557" i="12" s="1"/>
  <c r="AR1557" i="12" s="1"/>
  <c r="Q1533" i="12"/>
  <c r="T1533" i="12" s="1"/>
  <c r="X1533" i="12" s="1"/>
  <c r="AD1533" i="12" s="1"/>
  <c r="AI1533" i="12" s="1"/>
  <c r="AS1533" i="12" s="1"/>
  <c r="AU1533" i="12" s="1"/>
  <c r="Q1525" i="12"/>
  <c r="T1525" i="12" s="1"/>
  <c r="X1525" i="12" s="1"/>
  <c r="AD1525" i="12" s="1"/>
  <c r="AI1525" i="12" s="1"/>
  <c r="AS1525" i="12" s="1"/>
  <c r="AU1525" i="12" s="1"/>
  <c r="Q1557" i="12"/>
  <c r="T1557" i="12" s="1"/>
  <c r="X1557" i="12" s="1"/>
  <c r="AD1557" i="12" s="1"/>
  <c r="AI1557" i="12" s="1"/>
  <c r="AS1557" i="12" s="1"/>
  <c r="AU1557" i="12" s="1"/>
  <c r="P1529" i="12"/>
  <c r="S1529" i="12" s="1"/>
  <c r="W1529" i="12" s="1"/>
  <c r="AC1529" i="12" s="1"/>
  <c r="AH1529" i="12" s="1"/>
  <c r="AP1529" i="12" s="1"/>
  <c r="AR1529" i="12" s="1"/>
  <c r="P1533" i="12"/>
  <c r="S1533" i="12" s="1"/>
  <c r="W1533" i="12" s="1"/>
  <c r="AC1533" i="12" s="1"/>
  <c r="AH1533" i="12" s="1"/>
  <c r="AP1533" i="12" s="1"/>
  <c r="AR1533" i="12" s="1"/>
  <c r="O1525" i="12"/>
  <c r="R1525" i="12" s="1"/>
  <c r="V1525" i="12" s="1"/>
  <c r="AB1525" i="12" s="1"/>
  <c r="AG1525" i="12" s="1"/>
  <c r="AM1525" i="12" s="1"/>
  <c r="AO1525" i="12" s="1"/>
  <c r="O2266" i="12"/>
  <c r="R2266" i="12" s="1"/>
  <c r="V2266" i="12" s="1"/>
  <c r="AB2266" i="12" s="1"/>
  <c r="AG2266" i="12" s="1"/>
  <c r="AM2266" i="12" s="1"/>
  <c r="AO2266" i="12" s="1"/>
  <c r="O2265" i="12"/>
  <c r="O2263" i="12" l="1"/>
  <c r="R2265" i="12"/>
  <c r="V2265" i="12" s="1"/>
  <c r="AB2265" i="12" s="1"/>
  <c r="AG2265" i="12" s="1"/>
  <c r="AM2265" i="12" s="1"/>
  <c r="AO2265" i="12" s="1"/>
  <c r="O2277" i="12"/>
  <c r="R2277" i="12" s="1"/>
  <c r="V2277" i="12" s="1"/>
  <c r="AB2277" i="12" s="1"/>
  <c r="AG2277" i="12" s="1"/>
  <c r="AM2277" i="12" s="1"/>
  <c r="AO2277" i="12" s="1"/>
  <c r="P2277" i="12"/>
  <c r="S2277" i="12" s="1"/>
  <c r="W2277" i="12" s="1"/>
  <c r="AC2277" i="12" s="1"/>
  <c r="AH2277" i="12" s="1"/>
  <c r="AP2277" i="12" s="1"/>
  <c r="AR2277" i="12" s="1"/>
  <c r="Q2277" i="12"/>
  <c r="T2277" i="12" s="1"/>
  <c r="X2277" i="12" s="1"/>
  <c r="AD2277" i="12" s="1"/>
  <c r="AI2277" i="12" s="1"/>
  <c r="AS2277" i="12" s="1"/>
  <c r="AU2277" i="12" s="1"/>
  <c r="O1437" i="12"/>
  <c r="R1437" i="12" s="1"/>
  <c r="V1437" i="12" s="1"/>
  <c r="AB1437" i="12" s="1"/>
  <c r="AG1437" i="12" s="1"/>
  <c r="AM1437" i="12" s="1"/>
  <c r="AO1437" i="12" s="1"/>
  <c r="P1436" i="12"/>
  <c r="S1436" i="12" s="1"/>
  <c r="W1436" i="12" s="1"/>
  <c r="AC1436" i="12" s="1"/>
  <c r="AH1436" i="12" s="1"/>
  <c r="AP1436" i="12" s="1"/>
  <c r="AR1436" i="12" s="1"/>
  <c r="Q1436" i="12"/>
  <c r="T1436" i="12" s="1"/>
  <c r="X1436" i="12" s="1"/>
  <c r="AD1436" i="12" s="1"/>
  <c r="AI1436" i="12" s="1"/>
  <c r="AS1436" i="12" s="1"/>
  <c r="AU1436" i="12" s="1"/>
  <c r="AV1436" i="12"/>
  <c r="AV1435" i="12" s="1"/>
  <c r="AV1434" i="12" s="1"/>
  <c r="AV1433" i="12" s="1"/>
  <c r="O1401" i="12"/>
  <c r="O1436" i="12" l="1"/>
  <c r="R1436" i="12" s="1"/>
  <c r="V1436" i="12" s="1"/>
  <c r="AB1436" i="12" s="1"/>
  <c r="AG1436" i="12" s="1"/>
  <c r="AM1436" i="12" s="1"/>
  <c r="AO1436" i="12" s="1"/>
  <c r="P1435" i="12"/>
  <c r="S1435" i="12" s="1"/>
  <c r="W1435" i="12" s="1"/>
  <c r="AC1435" i="12" s="1"/>
  <c r="AH1435" i="12" s="1"/>
  <c r="AP1435" i="12" s="1"/>
  <c r="AR1435" i="12" s="1"/>
  <c r="Q1435" i="12"/>
  <c r="T1435" i="12" s="1"/>
  <c r="X1435" i="12" s="1"/>
  <c r="AD1435" i="12" s="1"/>
  <c r="AI1435" i="12" s="1"/>
  <c r="AS1435" i="12" s="1"/>
  <c r="AU1435" i="12" s="1"/>
  <c r="Q1282" i="12"/>
  <c r="O1435" i="12" l="1"/>
  <c r="R1435" i="12" s="1"/>
  <c r="V1435" i="12" s="1"/>
  <c r="AB1435" i="12" s="1"/>
  <c r="AG1435" i="12" s="1"/>
  <c r="AM1435" i="12" s="1"/>
  <c r="AO1435" i="12" s="1"/>
  <c r="Q1434" i="12"/>
  <c r="T1434" i="12" s="1"/>
  <c r="X1434" i="12" s="1"/>
  <c r="AD1434" i="12" s="1"/>
  <c r="AI1434" i="12" s="1"/>
  <c r="AS1434" i="12" s="1"/>
  <c r="AU1434" i="12" s="1"/>
  <c r="P1434" i="12"/>
  <c r="S1434" i="12" s="1"/>
  <c r="W1434" i="12" s="1"/>
  <c r="AC1434" i="12" s="1"/>
  <c r="AH1434" i="12" s="1"/>
  <c r="AP1434" i="12" s="1"/>
  <c r="AR1434" i="12" s="1"/>
  <c r="P1254" i="12"/>
  <c r="S1254" i="12" s="1"/>
  <c r="W1254" i="12" s="1"/>
  <c r="AC1254" i="12" s="1"/>
  <c r="AH1254" i="12" s="1"/>
  <c r="AP1254" i="12" s="1"/>
  <c r="Q1254" i="12"/>
  <c r="T1254" i="12" s="1"/>
  <c r="X1254" i="12" s="1"/>
  <c r="AD1254" i="12" s="1"/>
  <c r="AI1254" i="12" s="1"/>
  <c r="AS1254" i="12" s="1"/>
  <c r="AV1254" i="12"/>
  <c r="AV1253" i="12" s="1"/>
  <c r="O1254" i="12"/>
  <c r="R1254" i="12" s="1"/>
  <c r="V1254" i="12" s="1"/>
  <c r="AB1254" i="12" s="1"/>
  <c r="AG1254" i="12" s="1"/>
  <c r="AM1254" i="12" s="1"/>
  <c r="P1684" i="12"/>
  <c r="S1684" i="12" s="1"/>
  <c r="W1684" i="12" s="1"/>
  <c r="AC1684" i="12" s="1"/>
  <c r="AH1684" i="12" s="1"/>
  <c r="AP1684" i="12" s="1"/>
  <c r="Q1684" i="12"/>
  <c r="T1684" i="12" s="1"/>
  <c r="X1684" i="12" s="1"/>
  <c r="AD1684" i="12" s="1"/>
  <c r="AI1684" i="12" s="1"/>
  <c r="AS1684" i="12" s="1"/>
  <c r="AV1684" i="12"/>
  <c r="AV1683" i="12" s="1"/>
  <c r="AV1682" i="12" s="1"/>
  <c r="AV1681" i="12" s="1"/>
  <c r="O1684" i="12"/>
  <c r="R1684" i="12" s="1"/>
  <c r="V1684" i="12" s="1"/>
  <c r="AB1684" i="12" s="1"/>
  <c r="AG1684" i="12" s="1"/>
  <c r="AM1684" i="12" s="1"/>
  <c r="O1434" i="12" l="1"/>
  <c r="R1434" i="12" s="1"/>
  <c r="V1434" i="12" s="1"/>
  <c r="AB1434" i="12" s="1"/>
  <c r="AG1434" i="12" s="1"/>
  <c r="AM1434" i="12" s="1"/>
  <c r="AO1434" i="12" s="1"/>
  <c r="Q1683" i="12"/>
  <c r="T1683" i="12" s="1"/>
  <c r="X1683" i="12" s="1"/>
  <c r="AD1683" i="12" s="1"/>
  <c r="AI1683" i="12" s="1"/>
  <c r="AS1683" i="12" s="1"/>
  <c r="P1253" i="12"/>
  <c r="S1253" i="12" s="1"/>
  <c r="W1253" i="12" s="1"/>
  <c r="AC1253" i="12" s="1"/>
  <c r="AH1253" i="12" s="1"/>
  <c r="AP1253" i="12" s="1"/>
  <c r="Q1433" i="12"/>
  <c r="T1433" i="12" s="1"/>
  <c r="X1433" i="12" s="1"/>
  <c r="AD1433" i="12" s="1"/>
  <c r="AI1433" i="12" s="1"/>
  <c r="AS1433" i="12" s="1"/>
  <c r="AU1433" i="12" s="1"/>
  <c r="O1683" i="12"/>
  <c r="R1683" i="12" s="1"/>
  <c r="V1683" i="12" s="1"/>
  <c r="AB1683" i="12" s="1"/>
  <c r="AG1683" i="12" s="1"/>
  <c r="AM1683" i="12" s="1"/>
  <c r="O1253" i="12"/>
  <c r="R1253" i="12" s="1"/>
  <c r="V1253" i="12" s="1"/>
  <c r="AB1253" i="12" s="1"/>
  <c r="AG1253" i="12" s="1"/>
  <c r="AM1253" i="12" s="1"/>
  <c r="Q1253" i="12"/>
  <c r="T1253" i="12" s="1"/>
  <c r="X1253" i="12" s="1"/>
  <c r="AD1253" i="12" s="1"/>
  <c r="AI1253" i="12" s="1"/>
  <c r="AS1253" i="12" s="1"/>
  <c r="P1683" i="12"/>
  <c r="S1683" i="12" s="1"/>
  <c r="W1683" i="12" s="1"/>
  <c r="AC1683" i="12" s="1"/>
  <c r="AH1683" i="12" s="1"/>
  <c r="AP1683" i="12" s="1"/>
  <c r="P1433" i="12"/>
  <c r="S1433" i="12" s="1"/>
  <c r="W1433" i="12" s="1"/>
  <c r="AC1433" i="12" s="1"/>
  <c r="AH1433" i="12" s="1"/>
  <c r="AP1433" i="12" s="1"/>
  <c r="AR1433" i="12" s="1"/>
  <c r="P1797" i="12"/>
  <c r="S1797" i="12" s="1"/>
  <c r="W1797" i="12" s="1"/>
  <c r="AC1797" i="12" s="1"/>
  <c r="AH1797" i="12" s="1"/>
  <c r="AP1797" i="12" s="1"/>
  <c r="AR1797" i="12" s="1"/>
  <c r="Q1797" i="12"/>
  <c r="T1797" i="12" s="1"/>
  <c r="X1797" i="12" s="1"/>
  <c r="AD1797" i="12" s="1"/>
  <c r="AI1797" i="12" s="1"/>
  <c r="AS1797" i="12" s="1"/>
  <c r="AU1797" i="12" s="1"/>
  <c r="AV1797" i="12"/>
  <c r="AV1796" i="12" s="1"/>
  <c r="AV1795" i="12" s="1"/>
  <c r="P1801" i="12"/>
  <c r="S1801" i="12" s="1"/>
  <c r="W1801" i="12" s="1"/>
  <c r="AC1801" i="12" s="1"/>
  <c r="AH1801" i="12" s="1"/>
  <c r="AP1801" i="12" s="1"/>
  <c r="AR1801" i="12" s="1"/>
  <c r="Q1801" i="12"/>
  <c r="T1801" i="12" s="1"/>
  <c r="X1801" i="12" s="1"/>
  <c r="AD1801" i="12" s="1"/>
  <c r="AI1801" i="12" s="1"/>
  <c r="AS1801" i="12" s="1"/>
  <c r="AU1801" i="12" s="1"/>
  <c r="AV1801" i="12"/>
  <c r="AV1800" i="12" s="1"/>
  <c r="AV1799" i="12" s="1"/>
  <c r="O1801" i="12"/>
  <c r="R1801" i="12" s="1"/>
  <c r="V1801" i="12" s="1"/>
  <c r="AB1801" i="12" s="1"/>
  <c r="AG1801" i="12" s="1"/>
  <c r="AM1801" i="12" s="1"/>
  <c r="AO1801" i="12" s="1"/>
  <c r="O1797" i="12"/>
  <c r="R1797" i="12" s="1"/>
  <c r="V1797" i="12" s="1"/>
  <c r="AB1797" i="12" s="1"/>
  <c r="AG1797" i="12" s="1"/>
  <c r="AM1797" i="12" s="1"/>
  <c r="AO1797" i="12" s="1"/>
  <c r="O1433" i="12" l="1"/>
  <c r="R1433" i="12" s="1"/>
  <c r="V1433" i="12" s="1"/>
  <c r="AB1433" i="12" s="1"/>
  <c r="AG1433" i="12" s="1"/>
  <c r="AM1433" i="12" s="1"/>
  <c r="AO1433" i="12" s="1"/>
  <c r="P1796" i="12"/>
  <c r="S1796" i="12" s="1"/>
  <c r="W1796" i="12" s="1"/>
  <c r="AC1796" i="12" s="1"/>
  <c r="AH1796" i="12" s="1"/>
  <c r="AP1796" i="12" s="1"/>
  <c r="AR1796" i="12" s="1"/>
  <c r="O1682" i="12"/>
  <c r="R1682" i="12" s="1"/>
  <c r="V1682" i="12" s="1"/>
  <c r="AB1682" i="12" s="1"/>
  <c r="AG1682" i="12" s="1"/>
  <c r="AM1682" i="12" s="1"/>
  <c r="O1796" i="12"/>
  <c r="R1796" i="12" s="1"/>
  <c r="V1796" i="12" s="1"/>
  <c r="AB1796" i="12" s="1"/>
  <c r="AG1796" i="12" s="1"/>
  <c r="AM1796" i="12" s="1"/>
  <c r="AO1796" i="12" s="1"/>
  <c r="P1800" i="12"/>
  <c r="S1800" i="12" s="1"/>
  <c r="W1800" i="12" s="1"/>
  <c r="AC1800" i="12" s="1"/>
  <c r="AH1800" i="12" s="1"/>
  <c r="AP1800" i="12" s="1"/>
  <c r="AR1800" i="12" s="1"/>
  <c r="Q1796" i="12"/>
  <c r="T1796" i="12" s="1"/>
  <c r="X1796" i="12" s="1"/>
  <c r="AD1796" i="12" s="1"/>
  <c r="AI1796" i="12" s="1"/>
  <c r="AS1796" i="12" s="1"/>
  <c r="AU1796" i="12" s="1"/>
  <c r="Q1800" i="12"/>
  <c r="T1800" i="12" s="1"/>
  <c r="X1800" i="12" s="1"/>
  <c r="AD1800" i="12" s="1"/>
  <c r="AI1800" i="12" s="1"/>
  <c r="AS1800" i="12" s="1"/>
  <c r="AU1800" i="12" s="1"/>
  <c r="O1800" i="12"/>
  <c r="R1800" i="12" s="1"/>
  <c r="V1800" i="12" s="1"/>
  <c r="AB1800" i="12" s="1"/>
  <c r="AG1800" i="12" s="1"/>
  <c r="AM1800" i="12" s="1"/>
  <c r="AO1800" i="12" s="1"/>
  <c r="P1682" i="12"/>
  <c r="S1682" i="12" s="1"/>
  <c r="W1682" i="12" s="1"/>
  <c r="AC1682" i="12" s="1"/>
  <c r="AH1682" i="12" s="1"/>
  <c r="AP1682" i="12" s="1"/>
  <c r="Q1682" i="12"/>
  <c r="T1682" i="12" s="1"/>
  <c r="X1682" i="12" s="1"/>
  <c r="AD1682" i="12" s="1"/>
  <c r="AI1682" i="12" s="1"/>
  <c r="AS1682" i="12" s="1"/>
  <c r="P954" i="12"/>
  <c r="S954" i="12" s="1"/>
  <c r="W954" i="12" s="1"/>
  <c r="AC954" i="12" s="1"/>
  <c r="AH954" i="12" s="1"/>
  <c r="AP954" i="12" s="1"/>
  <c r="AR954" i="12" s="1"/>
  <c r="Q954" i="12"/>
  <c r="T954" i="12" s="1"/>
  <c r="X954" i="12" s="1"/>
  <c r="AD954" i="12" s="1"/>
  <c r="AI954" i="12" s="1"/>
  <c r="AS954" i="12" s="1"/>
  <c r="AU954" i="12" s="1"/>
  <c r="AV954" i="12"/>
  <c r="AV953" i="12" s="1"/>
  <c r="AV952" i="12" s="1"/>
  <c r="O954" i="12"/>
  <c r="R954" i="12" s="1"/>
  <c r="V954" i="12" s="1"/>
  <c r="AB954" i="12" s="1"/>
  <c r="AG954" i="12" s="1"/>
  <c r="AM954" i="12" s="1"/>
  <c r="AO954" i="12" s="1"/>
  <c r="P953" i="12" l="1"/>
  <c r="S953" i="12" s="1"/>
  <c r="W953" i="12" s="1"/>
  <c r="AC953" i="12" s="1"/>
  <c r="AH953" i="12" s="1"/>
  <c r="AP953" i="12" s="1"/>
  <c r="AR953" i="12" s="1"/>
  <c r="P1681" i="12"/>
  <c r="S1681" i="12" s="1"/>
  <c r="W1681" i="12" s="1"/>
  <c r="AC1681" i="12" s="1"/>
  <c r="AH1681" i="12" s="1"/>
  <c r="AP1681" i="12" s="1"/>
  <c r="Q1799" i="12"/>
  <c r="T1799" i="12" s="1"/>
  <c r="X1799" i="12" s="1"/>
  <c r="AD1799" i="12" s="1"/>
  <c r="AI1799" i="12" s="1"/>
  <c r="AS1799" i="12" s="1"/>
  <c r="AU1799" i="12" s="1"/>
  <c r="P1799" i="12"/>
  <c r="S1799" i="12" s="1"/>
  <c r="W1799" i="12" s="1"/>
  <c r="AC1799" i="12" s="1"/>
  <c r="AH1799" i="12" s="1"/>
  <c r="AP1799" i="12" s="1"/>
  <c r="AR1799" i="12" s="1"/>
  <c r="O1681" i="12"/>
  <c r="R1681" i="12" s="1"/>
  <c r="V1681" i="12" s="1"/>
  <c r="AB1681" i="12" s="1"/>
  <c r="AG1681" i="12" s="1"/>
  <c r="AM1681" i="12" s="1"/>
  <c r="O953" i="12"/>
  <c r="R953" i="12" s="1"/>
  <c r="V953" i="12" s="1"/>
  <c r="AB953" i="12" s="1"/>
  <c r="AG953" i="12" s="1"/>
  <c r="AM953" i="12" s="1"/>
  <c r="AO953" i="12" s="1"/>
  <c r="Q953" i="12"/>
  <c r="T953" i="12" s="1"/>
  <c r="X953" i="12" s="1"/>
  <c r="AD953" i="12" s="1"/>
  <c r="AI953" i="12" s="1"/>
  <c r="AS953" i="12" s="1"/>
  <c r="AU953" i="12" s="1"/>
  <c r="Q1681" i="12"/>
  <c r="T1681" i="12" s="1"/>
  <c r="X1681" i="12" s="1"/>
  <c r="AD1681" i="12" s="1"/>
  <c r="AI1681" i="12" s="1"/>
  <c r="AS1681" i="12" s="1"/>
  <c r="O1799" i="12"/>
  <c r="R1799" i="12" s="1"/>
  <c r="V1799" i="12" s="1"/>
  <c r="AB1799" i="12" s="1"/>
  <c r="AG1799" i="12" s="1"/>
  <c r="AM1799" i="12" s="1"/>
  <c r="AO1799" i="12" s="1"/>
  <c r="Q1795" i="12"/>
  <c r="T1795" i="12" s="1"/>
  <c r="X1795" i="12" s="1"/>
  <c r="AD1795" i="12" s="1"/>
  <c r="AI1795" i="12" s="1"/>
  <c r="AS1795" i="12" s="1"/>
  <c r="AU1795" i="12" s="1"/>
  <c r="O1795" i="12"/>
  <c r="R1795" i="12" s="1"/>
  <c r="V1795" i="12" s="1"/>
  <c r="AB1795" i="12" s="1"/>
  <c r="AG1795" i="12" s="1"/>
  <c r="AM1795" i="12" s="1"/>
  <c r="AO1795" i="12" s="1"/>
  <c r="P1795" i="12"/>
  <c r="S1795" i="12" s="1"/>
  <c r="W1795" i="12" s="1"/>
  <c r="AC1795" i="12" s="1"/>
  <c r="AH1795" i="12" s="1"/>
  <c r="AP1795" i="12" s="1"/>
  <c r="AR1795" i="12" s="1"/>
  <c r="P232" i="12"/>
  <c r="S232" i="12" s="1"/>
  <c r="W232" i="12" s="1"/>
  <c r="AC232" i="12" s="1"/>
  <c r="AH232" i="12" s="1"/>
  <c r="AP232" i="12" s="1"/>
  <c r="AR232" i="12" s="1"/>
  <c r="Q232" i="12"/>
  <c r="T232" i="12" s="1"/>
  <c r="X232" i="12" s="1"/>
  <c r="AD232" i="12" s="1"/>
  <c r="AI232" i="12" s="1"/>
  <c r="AS232" i="12" s="1"/>
  <c r="AU232" i="12" s="1"/>
  <c r="AV232" i="12"/>
  <c r="AV231" i="12" s="1"/>
  <c r="AV230" i="12" s="1"/>
  <c r="O232" i="12"/>
  <c r="R232" i="12" s="1"/>
  <c r="V232" i="12" s="1"/>
  <c r="AB232" i="12" s="1"/>
  <c r="AG232" i="12" s="1"/>
  <c r="AM232" i="12" s="1"/>
  <c r="AO232" i="12" s="1"/>
  <c r="O952" i="12" l="1"/>
  <c r="R952" i="12" s="1"/>
  <c r="V952" i="12" s="1"/>
  <c r="AB952" i="12" s="1"/>
  <c r="AG952" i="12" s="1"/>
  <c r="AM952" i="12" s="1"/>
  <c r="AO952" i="12" s="1"/>
  <c r="O231" i="12"/>
  <c r="R231" i="12" s="1"/>
  <c r="V231" i="12" s="1"/>
  <c r="AB231" i="12" s="1"/>
  <c r="AG231" i="12" s="1"/>
  <c r="AM231" i="12" s="1"/>
  <c r="AO231" i="12" s="1"/>
  <c r="Q231" i="12"/>
  <c r="T231" i="12" s="1"/>
  <c r="X231" i="12" s="1"/>
  <c r="AD231" i="12" s="1"/>
  <c r="AI231" i="12" s="1"/>
  <c r="AS231" i="12" s="1"/>
  <c r="AU231" i="12" s="1"/>
  <c r="P231" i="12"/>
  <c r="S231" i="12" s="1"/>
  <c r="W231" i="12" s="1"/>
  <c r="AC231" i="12" s="1"/>
  <c r="AH231" i="12" s="1"/>
  <c r="AP231" i="12" s="1"/>
  <c r="AR231" i="12" s="1"/>
  <c r="Q952" i="12"/>
  <c r="T952" i="12" s="1"/>
  <c r="X952" i="12" s="1"/>
  <c r="AD952" i="12" s="1"/>
  <c r="AI952" i="12" s="1"/>
  <c r="AS952" i="12" s="1"/>
  <c r="AU952" i="12" s="1"/>
  <c r="P952" i="12"/>
  <c r="S952" i="12" s="1"/>
  <c r="W952" i="12" s="1"/>
  <c r="AC952" i="12" s="1"/>
  <c r="AH952" i="12" s="1"/>
  <c r="AP952" i="12" s="1"/>
  <c r="AR952" i="12" s="1"/>
  <c r="O23" i="12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O38" i="12"/>
  <c r="O37" i="12" s="1"/>
  <c r="O36" i="12" s="1"/>
  <c r="P38" i="12"/>
  <c r="P37" i="12" s="1"/>
  <c r="P36" i="12" s="1"/>
  <c r="Q38" i="12"/>
  <c r="Q37" i="12" s="1"/>
  <c r="Q36" i="12" s="1"/>
  <c r="O43" i="12"/>
  <c r="O42" i="12" s="1"/>
  <c r="O41" i="12" s="1"/>
  <c r="P43" i="12"/>
  <c r="P42" i="12" s="1"/>
  <c r="P41" i="12" s="1"/>
  <c r="Q43" i="12"/>
  <c r="Q42" i="12" s="1"/>
  <c r="Q41" i="12" s="1"/>
  <c r="O47" i="12"/>
  <c r="O46" i="12" s="1"/>
  <c r="O45" i="12" s="1"/>
  <c r="P47" i="12"/>
  <c r="P46" i="12" s="1"/>
  <c r="P45" i="12" s="1"/>
  <c r="Q47" i="12"/>
  <c r="Q46" i="12" s="1"/>
  <c r="Q45" i="12" s="1"/>
  <c r="O51" i="12"/>
  <c r="O50" i="12" s="1"/>
  <c r="O49" i="12" s="1"/>
  <c r="P51" i="12"/>
  <c r="P50" i="12" s="1"/>
  <c r="P49" i="12" s="1"/>
  <c r="Q51" i="12"/>
  <c r="Q50" i="12" s="1"/>
  <c r="Q49" i="12" s="1"/>
  <c r="O56" i="12"/>
  <c r="O55" i="12" s="1"/>
  <c r="P56" i="12"/>
  <c r="P55" i="12" s="1"/>
  <c r="Q56" i="12"/>
  <c r="Q55" i="12" s="1"/>
  <c r="O59" i="12"/>
  <c r="O58" i="12" s="1"/>
  <c r="P59" i="12"/>
  <c r="P58" i="12" s="1"/>
  <c r="Q59" i="12"/>
  <c r="Q58" i="12" s="1"/>
  <c r="O65" i="12"/>
  <c r="O64" i="12" s="1"/>
  <c r="P65" i="12"/>
  <c r="P64" i="12" s="1"/>
  <c r="Q65" i="12"/>
  <c r="Q64" i="12" s="1"/>
  <c r="O68" i="12"/>
  <c r="P68" i="12"/>
  <c r="Q68" i="12"/>
  <c r="O70" i="12"/>
  <c r="P70" i="12"/>
  <c r="Q70" i="12"/>
  <c r="O74" i="12"/>
  <c r="O73" i="12" s="1"/>
  <c r="P74" i="12"/>
  <c r="P73" i="12" s="1"/>
  <c r="Q74" i="12"/>
  <c r="Q73" i="12" s="1"/>
  <c r="O78" i="12"/>
  <c r="P78" i="12"/>
  <c r="Q78" i="12"/>
  <c r="O81" i="12"/>
  <c r="P81" i="12"/>
  <c r="Q81" i="12"/>
  <c r="O84" i="12"/>
  <c r="P84" i="12"/>
  <c r="Q84" i="12"/>
  <c r="O88" i="12"/>
  <c r="O87" i="12" s="1"/>
  <c r="O86" i="12" s="1"/>
  <c r="P88" i="12"/>
  <c r="P87" i="12" s="1"/>
  <c r="P86" i="12" s="1"/>
  <c r="Q88" i="12"/>
  <c r="Q87" i="12" s="1"/>
  <c r="Q86" i="12" s="1"/>
  <c r="O95" i="12"/>
  <c r="O94" i="12" s="1"/>
  <c r="O93" i="12" s="1"/>
  <c r="O92" i="12" s="1"/>
  <c r="P95" i="12"/>
  <c r="P94" i="12" s="1"/>
  <c r="P93" i="12" s="1"/>
  <c r="P92" i="12" s="1"/>
  <c r="Q95" i="12"/>
  <c r="Q94" i="12" s="1"/>
  <c r="Q93" i="12" s="1"/>
  <c r="Q92" i="12" s="1"/>
  <c r="O100" i="12"/>
  <c r="O99" i="12" s="1"/>
  <c r="O98" i="12" s="1"/>
  <c r="O97" i="12" s="1"/>
  <c r="P100" i="12"/>
  <c r="P99" i="12" s="1"/>
  <c r="P98" i="12" s="1"/>
  <c r="P97" i="12" s="1"/>
  <c r="Q100" i="12"/>
  <c r="Q99" i="12" s="1"/>
  <c r="Q98" i="12" s="1"/>
  <c r="Q97" i="12" s="1"/>
  <c r="O105" i="12"/>
  <c r="P105" i="12"/>
  <c r="Q105" i="12"/>
  <c r="O107" i="12"/>
  <c r="P107" i="12"/>
  <c r="Q107" i="12"/>
  <c r="O114" i="12"/>
  <c r="O113" i="12" s="1"/>
  <c r="P114" i="12"/>
  <c r="P113" i="12" s="1"/>
  <c r="Q114" i="12"/>
  <c r="Q113" i="12" s="1"/>
  <c r="O117" i="12"/>
  <c r="O116" i="12" s="1"/>
  <c r="P117" i="12"/>
  <c r="P116" i="12" s="1"/>
  <c r="Q117" i="12"/>
  <c r="Q116" i="12" s="1"/>
  <c r="O120" i="12"/>
  <c r="O119" i="12" s="1"/>
  <c r="P120" i="12"/>
  <c r="P119" i="12" s="1"/>
  <c r="Q120" i="12"/>
  <c r="Q119" i="12" s="1"/>
  <c r="O124" i="12"/>
  <c r="O123" i="12" s="1"/>
  <c r="P124" i="12"/>
  <c r="P123" i="12" s="1"/>
  <c r="Q124" i="12"/>
  <c r="Q123" i="12" s="1"/>
  <c r="O127" i="12"/>
  <c r="O126" i="12" s="1"/>
  <c r="P127" i="12"/>
  <c r="P126" i="12" s="1"/>
  <c r="Q127" i="12"/>
  <c r="Q126" i="12" s="1"/>
  <c r="O131" i="12"/>
  <c r="O130" i="12" s="1"/>
  <c r="O129" i="12" s="1"/>
  <c r="P131" i="12"/>
  <c r="P130" i="12" s="1"/>
  <c r="P129" i="12" s="1"/>
  <c r="Q131" i="12"/>
  <c r="Q130" i="12" s="1"/>
  <c r="Q129" i="12" s="1"/>
  <c r="O136" i="12"/>
  <c r="O135" i="12" s="1"/>
  <c r="O134" i="12" s="1"/>
  <c r="P136" i="12"/>
  <c r="P135" i="12" s="1"/>
  <c r="P134" i="12" s="1"/>
  <c r="Q136" i="12"/>
  <c r="Q135" i="12" s="1"/>
  <c r="Q134" i="12" s="1"/>
  <c r="O140" i="12"/>
  <c r="O139" i="12" s="1"/>
  <c r="O138" i="12" s="1"/>
  <c r="P140" i="12"/>
  <c r="P139" i="12" s="1"/>
  <c r="P138" i="12" s="1"/>
  <c r="Q140" i="12"/>
  <c r="Q139" i="12" s="1"/>
  <c r="Q138" i="12" s="1"/>
  <c r="O145" i="12"/>
  <c r="O144" i="12" s="1"/>
  <c r="P145" i="12"/>
  <c r="P144" i="12" s="1"/>
  <c r="Q145" i="12"/>
  <c r="Q144" i="12" s="1"/>
  <c r="O148" i="12"/>
  <c r="O147" i="12" s="1"/>
  <c r="P148" i="12"/>
  <c r="P147" i="12" s="1"/>
  <c r="Q148" i="12"/>
  <c r="Q147" i="12" s="1"/>
  <c r="O151" i="12"/>
  <c r="O150" i="12" s="1"/>
  <c r="P151" i="12"/>
  <c r="P150" i="12" s="1"/>
  <c r="Q151" i="12"/>
  <c r="Q150" i="12" s="1"/>
  <c r="O155" i="12"/>
  <c r="O154" i="12" s="1"/>
  <c r="P155" i="12"/>
  <c r="P154" i="12" s="1"/>
  <c r="Q155" i="12"/>
  <c r="Q154" i="12" s="1"/>
  <c r="O158" i="12"/>
  <c r="O157" i="12" s="1"/>
  <c r="P158" i="12"/>
  <c r="P157" i="12" s="1"/>
  <c r="Q158" i="12"/>
  <c r="Q157" i="12" s="1"/>
  <c r="O163" i="12"/>
  <c r="O162" i="12" s="1"/>
  <c r="O161" i="12" s="1"/>
  <c r="P163" i="12"/>
  <c r="P162" i="12" s="1"/>
  <c r="P161" i="12" s="1"/>
  <c r="Q163" i="12"/>
  <c r="Q162" i="12" s="1"/>
  <c r="Q161" i="12" s="1"/>
  <c r="O167" i="12"/>
  <c r="O166" i="12" s="1"/>
  <c r="O165" i="12" s="1"/>
  <c r="P167" i="12"/>
  <c r="P166" i="12" s="1"/>
  <c r="P165" i="12" s="1"/>
  <c r="Q167" i="12"/>
  <c r="Q166" i="12" s="1"/>
  <c r="Q165" i="12" s="1"/>
  <c r="O173" i="12"/>
  <c r="O172" i="12" s="1"/>
  <c r="O171" i="12" s="1"/>
  <c r="P173" i="12"/>
  <c r="P172" i="12" s="1"/>
  <c r="P171" i="12" s="1"/>
  <c r="Q173" i="12"/>
  <c r="Q172" i="12" s="1"/>
  <c r="Q171" i="12" s="1"/>
  <c r="O177" i="12"/>
  <c r="O176" i="12" s="1"/>
  <c r="P177" i="12"/>
  <c r="P176" i="12" s="1"/>
  <c r="Q177" i="12"/>
  <c r="Q176" i="12" s="1"/>
  <c r="O180" i="12"/>
  <c r="O179" i="12" s="1"/>
  <c r="P180" i="12"/>
  <c r="P179" i="12" s="1"/>
  <c r="Q180" i="12"/>
  <c r="Q179" i="12" s="1"/>
  <c r="O185" i="12"/>
  <c r="O184" i="12" s="1"/>
  <c r="O183" i="12" s="1"/>
  <c r="P185" i="12"/>
  <c r="P184" i="12" s="1"/>
  <c r="P183" i="12" s="1"/>
  <c r="Q185" i="12"/>
  <c r="Q184" i="12" s="1"/>
  <c r="Q183" i="12" s="1"/>
  <c r="O189" i="12"/>
  <c r="O188" i="12" s="1"/>
  <c r="O187" i="12" s="1"/>
  <c r="P189" i="12"/>
  <c r="P188" i="12" s="1"/>
  <c r="P187" i="12" s="1"/>
  <c r="Q189" i="12"/>
  <c r="Q188" i="12" s="1"/>
  <c r="Q187" i="12" s="1"/>
  <c r="O194" i="12"/>
  <c r="O193" i="12" s="1"/>
  <c r="O192" i="12" s="1"/>
  <c r="P194" i="12"/>
  <c r="P193" i="12" s="1"/>
  <c r="P192" i="12" s="1"/>
  <c r="Q194" i="12"/>
  <c r="Q193" i="12" s="1"/>
  <c r="Q192" i="12" s="1"/>
  <c r="O198" i="12"/>
  <c r="O197" i="12" s="1"/>
  <c r="O196" i="12" s="1"/>
  <c r="P198" i="12"/>
  <c r="P197" i="12" s="1"/>
  <c r="P196" i="12" s="1"/>
  <c r="Q198" i="12"/>
  <c r="Q197" i="12" s="1"/>
  <c r="Q196" i="12" s="1"/>
  <c r="O202" i="12"/>
  <c r="O201" i="12" s="1"/>
  <c r="O200" i="12" s="1"/>
  <c r="P202" i="12"/>
  <c r="P201" i="12" s="1"/>
  <c r="P200" i="12" s="1"/>
  <c r="Q202" i="12"/>
  <c r="Q201" i="12" s="1"/>
  <c r="Q200" i="12" s="1"/>
  <c r="O209" i="12"/>
  <c r="P209" i="12"/>
  <c r="Q209" i="12"/>
  <c r="O211" i="12"/>
  <c r="P211" i="12"/>
  <c r="Q211" i="12"/>
  <c r="O215" i="12"/>
  <c r="P215" i="12"/>
  <c r="Q215" i="12"/>
  <c r="O217" i="12"/>
  <c r="P217" i="12"/>
  <c r="Q217" i="12"/>
  <c r="O221" i="12"/>
  <c r="O220" i="12" s="1"/>
  <c r="P221" i="12"/>
  <c r="P220" i="12" s="1"/>
  <c r="Q221" i="12"/>
  <c r="Q220" i="12" s="1"/>
  <c r="O224" i="12"/>
  <c r="O223" i="12" s="1"/>
  <c r="P224" i="12"/>
  <c r="P223" i="12" s="1"/>
  <c r="Q224" i="12"/>
  <c r="Q223" i="12" s="1"/>
  <c r="O228" i="12"/>
  <c r="O227" i="12" s="1"/>
  <c r="O226" i="12" s="1"/>
  <c r="P228" i="12"/>
  <c r="P227" i="12" s="1"/>
  <c r="P226" i="12" s="1"/>
  <c r="Q228" i="12"/>
  <c r="Q227" i="12" s="1"/>
  <c r="Q226" i="12" s="1"/>
  <c r="O238" i="12"/>
  <c r="P238" i="12"/>
  <c r="Q238" i="12"/>
  <c r="O240" i="12"/>
  <c r="P240" i="12"/>
  <c r="Q240" i="12"/>
  <c r="O250" i="12"/>
  <c r="O249" i="12" s="1"/>
  <c r="O248" i="12" s="1"/>
  <c r="P250" i="12"/>
  <c r="P249" i="12" s="1"/>
  <c r="P248" i="12" s="1"/>
  <c r="Q250" i="12"/>
  <c r="Q249" i="12" s="1"/>
  <c r="Q248" i="12" s="1"/>
  <c r="O258" i="12"/>
  <c r="P258" i="12"/>
  <c r="Q258" i="12"/>
  <c r="O260" i="12"/>
  <c r="P260" i="12"/>
  <c r="Q260" i="12"/>
  <c r="O275" i="12"/>
  <c r="O274" i="12" s="1"/>
  <c r="O273" i="12" s="1"/>
  <c r="P275" i="12"/>
  <c r="P274" i="12" s="1"/>
  <c r="P273" i="12" s="1"/>
  <c r="Q275" i="12"/>
  <c r="Q274" i="12" s="1"/>
  <c r="Q273" i="12" s="1"/>
  <c r="O279" i="12"/>
  <c r="P279" i="12"/>
  <c r="Q279" i="12"/>
  <c r="O281" i="12"/>
  <c r="P281" i="12"/>
  <c r="Q281" i="12"/>
  <c r="O285" i="12"/>
  <c r="O284" i="12" s="1"/>
  <c r="O283" i="12" s="1"/>
  <c r="P285" i="12"/>
  <c r="P284" i="12" s="1"/>
  <c r="P283" i="12" s="1"/>
  <c r="Q285" i="12"/>
  <c r="Q284" i="12" s="1"/>
  <c r="Q283" i="12" s="1"/>
  <c r="O291" i="12"/>
  <c r="O290" i="12" s="1"/>
  <c r="O289" i="12" s="1"/>
  <c r="P291" i="12"/>
  <c r="P290" i="12" s="1"/>
  <c r="P289" i="12" s="1"/>
  <c r="Q291" i="12"/>
  <c r="Q290" i="12" s="1"/>
  <c r="Q289" i="12" s="1"/>
  <c r="O295" i="12"/>
  <c r="P295" i="12"/>
  <c r="Q295" i="12"/>
  <c r="O297" i="12"/>
  <c r="P297" i="12"/>
  <c r="Q297" i="12"/>
  <c r="O302" i="12"/>
  <c r="P302" i="12"/>
  <c r="Q302" i="12"/>
  <c r="O304" i="12"/>
  <c r="P304" i="12"/>
  <c r="Q304" i="12"/>
  <c r="O315" i="12"/>
  <c r="O314" i="12" s="1"/>
  <c r="O313" i="12" s="1"/>
  <c r="P315" i="12"/>
  <c r="P314" i="12" s="1"/>
  <c r="P313" i="12" s="1"/>
  <c r="Q315" i="12"/>
  <c r="Q314" i="12" s="1"/>
  <c r="Q313" i="12" s="1"/>
  <c r="O323" i="12"/>
  <c r="O322" i="12" s="1"/>
  <c r="O321" i="12" s="1"/>
  <c r="P323" i="12"/>
  <c r="P322" i="12" s="1"/>
  <c r="P321" i="12" s="1"/>
  <c r="Q323" i="12"/>
  <c r="Q322" i="12" s="1"/>
  <c r="Q321" i="12" s="1"/>
  <c r="O327" i="12"/>
  <c r="O326" i="12" s="1"/>
  <c r="P327" i="12"/>
  <c r="P326" i="12" s="1"/>
  <c r="Q327" i="12"/>
  <c r="Q326" i="12" s="1"/>
  <c r="O330" i="12"/>
  <c r="O329" i="12" s="1"/>
  <c r="P330" i="12"/>
  <c r="P329" i="12" s="1"/>
  <c r="Q330" i="12"/>
  <c r="Q329" i="12" s="1"/>
  <c r="O334" i="12"/>
  <c r="O333" i="12" s="1"/>
  <c r="O332" i="12" s="1"/>
  <c r="P334" i="12"/>
  <c r="P333" i="12" s="1"/>
  <c r="P332" i="12" s="1"/>
  <c r="Q334" i="12"/>
  <c r="Q333" i="12" s="1"/>
  <c r="Q332" i="12" s="1"/>
  <c r="O338" i="12"/>
  <c r="O337" i="12" s="1"/>
  <c r="O336" i="12" s="1"/>
  <c r="P338" i="12"/>
  <c r="P337" i="12" s="1"/>
  <c r="P336" i="12" s="1"/>
  <c r="Q338" i="12"/>
  <c r="Q337" i="12" s="1"/>
  <c r="Q336" i="12" s="1"/>
  <c r="O343" i="12"/>
  <c r="O342" i="12" s="1"/>
  <c r="O341" i="12" s="1"/>
  <c r="P343" i="12"/>
  <c r="P342" i="12" s="1"/>
  <c r="P341" i="12" s="1"/>
  <c r="Q343" i="12"/>
  <c r="Q342" i="12" s="1"/>
  <c r="Q341" i="12" s="1"/>
  <c r="O349" i="12"/>
  <c r="O348" i="12" s="1"/>
  <c r="O347" i="12" s="1"/>
  <c r="O346" i="12" s="1"/>
  <c r="O345" i="12" s="1"/>
  <c r="P349" i="12"/>
  <c r="P348" i="12" s="1"/>
  <c r="P347" i="12" s="1"/>
  <c r="P346" i="12" s="1"/>
  <c r="P345" i="12" s="1"/>
  <c r="Q349" i="12"/>
  <c r="Q348" i="12" s="1"/>
  <c r="Q347" i="12" s="1"/>
  <c r="Q346" i="12" s="1"/>
  <c r="Q345" i="12" s="1"/>
  <c r="O356" i="12"/>
  <c r="O355" i="12" s="1"/>
  <c r="O354" i="12" s="1"/>
  <c r="P356" i="12"/>
  <c r="P355" i="12" s="1"/>
  <c r="P354" i="12" s="1"/>
  <c r="Q356" i="12"/>
  <c r="Q355" i="12" s="1"/>
  <c r="Q354" i="12" s="1"/>
  <c r="O364" i="12"/>
  <c r="O363" i="12" s="1"/>
  <c r="P364" i="12"/>
  <c r="P363" i="12" s="1"/>
  <c r="Q364" i="12"/>
  <c r="Q363" i="12" s="1"/>
  <c r="O367" i="12"/>
  <c r="O366" i="12" s="1"/>
  <c r="P367" i="12"/>
  <c r="P366" i="12" s="1"/>
  <c r="Q367" i="12"/>
  <c r="Q366" i="12" s="1"/>
  <c r="O370" i="12"/>
  <c r="O369" i="12" s="1"/>
  <c r="P370" i="12"/>
  <c r="P369" i="12" s="1"/>
  <c r="Q370" i="12"/>
  <c r="Q369" i="12" s="1"/>
  <c r="O374" i="12"/>
  <c r="O373" i="12" s="1"/>
  <c r="O372" i="12" s="1"/>
  <c r="P374" i="12"/>
  <c r="P373" i="12" s="1"/>
  <c r="P372" i="12" s="1"/>
  <c r="Q374" i="12"/>
  <c r="Q373" i="12" s="1"/>
  <c r="Q372" i="12" s="1"/>
  <c r="O379" i="12"/>
  <c r="O378" i="12" s="1"/>
  <c r="O377" i="12" s="1"/>
  <c r="O376" i="12" s="1"/>
  <c r="P379" i="12"/>
  <c r="P378" i="12" s="1"/>
  <c r="P377" i="12" s="1"/>
  <c r="P376" i="12" s="1"/>
  <c r="Q379" i="12"/>
  <c r="Q378" i="12" s="1"/>
  <c r="Q377" i="12" s="1"/>
  <c r="Q376" i="12" s="1"/>
  <c r="O385" i="12"/>
  <c r="O384" i="12" s="1"/>
  <c r="O383" i="12" s="1"/>
  <c r="P385" i="12"/>
  <c r="P384" i="12" s="1"/>
  <c r="P383" i="12" s="1"/>
  <c r="Q385" i="12"/>
  <c r="Q384" i="12" s="1"/>
  <c r="Q383" i="12" s="1"/>
  <c r="O389" i="12"/>
  <c r="O388" i="12" s="1"/>
  <c r="O387" i="12" s="1"/>
  <c r="P389" i="12"/>
  <c r="P388" i="12" s="1"/>
  <c r="P387" i="12" s="1"/>
  <c r="Q389" i="12"/>
  <c r="Q388" i="12" s="1"/>
  <c r="Q387" i="12" s="1"/>
  <c r="O396" i="12"/>
  <c r="O395" i="12" s="1"/>
  <c r="O394" i="12" s="1"/>
  <c r="P396" i="12"/>
  <c r="P395" i="12" s="1"/>
  <c r="P394" i="12" s="1"/>
  <c r="Q396" i="12"/>
  <c r="Q395" i="12" s="1"/>
  <c r="Q394" i="12" s="1"/>
  <c r="O404" i="12"/>
  <c r="O403" i="12" s="1"/>
  <c r="O402" i="12" s="1"/>
  <c r="P404" i="12"/>
  <c r="P403" i="12" s="1"/>
  <c r="P402" i="12" s="1"/>
  <c r="Q404" i="12"/>
  <c r="Q403" i="12" s="1"/>
  <c r="Q402" i="12" s="1"/>
  <c r="O408" i="12"/>
  <c r="O407" i="12" s="1"/>
  <c r="O406" i="12" s="1"/>
  <c r="P408" i="12"/>
  <c r="P407" i="12" s="1"/>
  <c r="P406" i="12" s="1"/>
  <c r="Q408" i="12"/>
  <c r="Q407" i="12" s="1"/>
  <c r="Q406" i="12" s="1"/>
  <c r="O412" i="12"/>
  <c r="O411" i="12" s="1"/>
  <c r="O410" i="12" s="1"/>
  <c r="P412" i="12"/>
  <c r="P411" i="12" s="1"/>
  <c r="P410" i="12" s="1"/>
  <c r="Q412" i="12"/>
  <c r="Q411" i="12" s="1"/>
  <c r="Q410" i="12" s="1"/>
  <c r="O416" i="12"/>
  <c r="O415" i="12" s="1"/>
  <c r="O414" i="12" s="1"/>
  <c r="P416" i="12"/>
  <c r="P415" i="12" s="1"/>
  <c r="P414" i="12" s="1"/>
  <c r="Q416" i="12"/>
  <c r="Q415" i="12" s="1"/>
  <c r="Q414" i="12" s="1"/>
  <c r="O420" i="12"/>
  <c r="O419" i="12" s="1"/>
  <c r="O418" i="12" s="1"/>
  <c r="P420" i="12"/>
  <c r="P419" i="12" s="1"/>
  <c r="P418" i="12" s="1"/>
  <c r="Q420" i="12"/>
  <c r="Q419" i="12" s="1"/>
  <c r="Q418" i="12" s="1"/>
  <c r="O424" i="12"/>
  <c r="O423" i="12" s="1"/>
  <c r="O422" i="12" s="1"/>
  <c r="P424" i="12"/>
  <c r="P423" i="12" s="1"/>
  <c r="P422" i="12" s="1"/>
  <c r="Q424" i="12"/>
  <c r="Q423" i="12" s="1"/>
  <c r="Q422" i="12" s="1"/>
  <c r="O429" i="12"/>
  <c r="P429" i="12"/>
  <c r="Q429" i="12"/>
  <c r="O431" i="12"/>
  <c r="P431" i="12"/>
  <c r="Q431" i="12"/>
  <c r="O435" i="12"/>
  <c r="P435" i="12"/>
  <c r="Q435" i="12"/>
  <c r="O437" i="12"/>
  <c r="P437" i="12"/>
  <c r="Q437" i="12"/>
  <c r="O442" i="12"/>
  <c r="O441" i="12" s="1"/>
  <c r="O440" i="12" s="1"/>
  <c r="P442" i="12"/>
  <c r="P441" i="12" s="1"/>
  <c r="P440" i="12" s="1"/>
  <c r="Q442" i="12"/>
  <c r="Q441" i="12" s="1"/>
  <c r="Q440" i="12" s="1"/>
  <c r="O447" i="12"/>
  <c r="P447" i="12"/>
  <c r="Q447" i="12"/>
  <c r="O449" i="12"/>
  <c r="P449" i="12"/>
  <c r="Q449" i="12"/>
  <c r="O453" i="12"/>
  <c r="P453" i="12"/>
  <c r="Q453" i="12"/>
  <c r="O455" i="12"/>
  <c r="P455" i="12"/>
  <c r="Q455" i="12"/>
  <c r="O459" i="12"/>
  <c r="O458" i="12" s="1"/>
  <c r="O457" i="12" s="1"/>
  <c r="P459" i="12"/>
  <c r="P458" i="12" s="1"/>
  <c r="P457" i="12" s="1"/>
  <c r="Q459" i="12"/>
  <c r="Q458" i="12" s="1"/>
  <c r="Q457" i="12" s="1"/>
  <c r="O464" i="12"/>
  <c r="P464" i="12"/>
  <c r="Q464" i="12"/>
  <c r="O466" i="12"/>
  <c r="P466" i="12"/>
  <c r="Q466" i="12"/>
  <c r="O472" i="12"/>
  <c r="O471" i="12" s="1"/>
  <c r="O470" i="12" s="1"/>
  <c r="O469" i="12" s="1"/>
  <c r="P472" i="12"/>
  <c r="P471" i="12" s="1"/>
  <c r="P470" i="12" s="1"/>
  <c r="P469" i="12" s="1"/>
  <c r="Q472" i="12"/>
  <c r="Q471" i="12" s="1"/>
  <c r="Q470" i="12" s="1"/>
  <c r="Q469" i="12" s="1"/>
  <c r="O477" i="12"/>
  <c r="O476" i="12" s="1"/>
  <c r="O475" i="12" s="1"/>
  <c r="P477" i="12"/>
  <c r="P476" i="12" s="1"/>
  <c r="P475" i="12" s="1"/>
  <c r="Q477" i="12"/>
  <c r="Q476" i="12" s="1"/>
  <c r="Q475" i="12" s="1"/>
  <c r="O481" i="12"/>
  <c r="P481" i="12"/>
  <c r="Q481" i="12"/>
  <c r="O483" i="12"/>
  <c r="P483" i="12"/>
  <c r="Q483" i="12"/>
  <c r="O487" i="12"/>
  <c r="O486" i="12" s="1"/>
  <c r="P487" i="12"/>
  <c r="P486" i="12" s="1"/>
  <c r="Q487" i="12"/>
  <c r="Q486" i="12" s="1"/>
  <c r="O490" i="12"/>
  <c r="P490" i="12"/>
  <c r="Q490" i="12"/>
  <c r="O492" i="12"/>
  <c r="P492" i="12"/>
  <c r="Q492" i="12"/>
  <c r="O497" i="12"/>
  <c r="O496" i="12" s="1"/>
  <c r="O495" i="12" s="1"/>
  <c r="P497" i="12"/>
  <c r="P496" i="12" s="1"/>
  <c r="P495" i="12" s="1"/>
  <c r="Q497" i="12"/>
  <c r="Q496" i="12" s="1"/>
  <c r="Q495" i="12" s="1"/>
  <c r="O501" i="12"/>
  <c r="O500" i="12" s="1"/>
  <c r="O499" i="12" s="1"/>
  <c r="P501" i="12"/>
  <c r="P500" i="12" s="1"/>
  <c r="P499" i="12" s="1"/>
  <c r="Q501" i="12"/>
  <c r="Q500" i="12" s="1"/>
  <c r="Q499" i="12" s="1"/>
  <c r="O505" i="12"/>
  <c r="O504" i="12" s="1"/>
  <c r="O503" i="12" s="1"/>
  <c r="P505" i="12"/>
  <c r="P504" i="12" s="1"/>
  <c r="P503" i="12" s="1"/>
  <c r="Q505" i="12"/>
  <c r="Q504" i="12" s="1"/>
  <c r="Q503" i="12" s="1"/>
  <c r="O509" i="12"/>
  <c r="O508" i="12" s="1"/>
  <c r="O507" i="12" s="1"/>
  <c r="P509" i="12"/>
  <c r="P508" i="12" s="1"/>
  <c r="P507" i="12" s="1"/>
  <c r="Q509" i="12"/>
  <c r="Q508" i="12" s="1"/>
  <c r="Q507" i="12" s="1"/>
  <c r="O516" i="12"/>
  <c r="O515" i="12" s="1"/>
  <c r="O514" i="12" s="1"/>
  <c r="P516" i="12"/>
  <c r="P515" i="12" s="1"/>
  <c r="P514" i="12" s="1"/>
  <c r="Q516" i="12"/>
  <c r="Q515" i="12" s="1"/>
  <c r="Q514" i="12" s="1"/>
  <c r="O520" i="12"/>
  <c r="O519" i="12" s="1"/>
  <c r="P520" i="12"/>
  <c r="P519" i="12" s="1"/>
  <c r="Q520" i="12"/>
  <c r="Q519" i="12" s="1"/>
  <c r="O523" i="12"/>
  <c r="O522" i="12" s="1"/>
  <c r="P523" i="12"/>
  <c r="P522" i="12" s="1"/>
  <c r="Q523" i="12"/>
  <c r="Q522" i="12" s="1"/>
  <c r="O527" i="12"/>
  <c r="O526" i="12" s="1"/>
  <c r="P527" i="12"/>
  <c r="P526" i="12" s="1"/>
  <c r="Q527" i="12"/>
  <c r="Q526" i="12" s="1"/>
  <c r="O530" i="12"/>
  <c r="O529" i="12" s="1"/>
  <c r="P530" i="12"/>
  <c r="P529" i="12" s="1"/>
  <c r="Q530" i="12"/>
  <c r="Q529" i="12" s="1"/>
  <c r="O534" i="12"/>
  <c r="O533" i="12" s="1"/>
  <c r="O532" i="12" s="1"/>
  <c r="P534" i="12"/>
  <c r="P533" i="12" s="1"/>
  <c r="P532" i="12" s="1"/>
  <c r="Q534" i="12"/>
  <c r="Q533" i="12" s="1"/>
  <c r="Q532" i="12" s="1"/>
  <c r="O538" i="12"/>
  <c r="O537" i="12" s="1"/>
  <c r="O536" i="12" s="1"/>
  <c r="P538" i="12"/>
  <c r="P537" i="12" s="1"/>
  <c r="P536" i="12" s="1"/>
  <c r="Q538" i="12"/>
  <c r="Q537" i="12" s="1"/>
  <c r="Q536" i="12" s="1"/>
  <c r="O542" i="12"/>
  <c r="O541" i="12" s="1"/>
  <c r="O540" i="12" s="1"/>
  <c r="P542" i="12"/>
  <c r="P541" i="12" s="1"/>
  <c r="P540" i="12" s="1"/>
  <c r="Q542" i="12"/>
  <c r="Q541" i="12" s="1"/>
  <c r="Q540" i="12" s="1"/>
  <c r="O546" i="12"/>
  <c r="P546" i="12"/>
  <c r="Q546" i="12"/>
  <c r="O548" i="12"/>
  <c r="P548" i="12"/>
  <c r="Q548" i="12"/>
  <c r="O553" i="12"/>
  <c r="O552" i="12" s="1"/>
  <c r="P553" i="12"/>
  <c r="P552" i="12" s="1"/>
  <c r="Q553" i="12"/>
  <c r="Q552" i="12" s="1"/>
  <c r="O556" i="12"/>
  <c r="O555" i="12" s="1"/>
  <c r="P556" i="12"/>
  <c r="P555" i="12" s="1"/>
  <c r="Q556" i="12"/>
  <c r="Q555" i="12" s="1"/>
  <c r="O560" i="12"/>
  <c r="O559" i="12" s="1"/>
  <c r="O558" i="12" s="1"/>
  <c r="P560" i="12"/>
  <c r="P559" i="12" s="1"/>
  <c r="P558" i="12" s="1"/>
  <c r="Q560" i="12"/>
  <c r="Q559" i="12" s="1"/>
  <c r="Q558" i="12" s="1"/>
  <c r="O564" i="12"/>
  <c r="O563" i="12" s="1"/>
  <c r="O562" i="12" s="1"/>
  <c r="P564" i="12"/>
  <c r="P563" i="12" s="1"/>
  <c r="P562" i="12" s="1"/>
  <c r="Q564" i="12"/>
  <c r="Q563" i="12" s="1"/>
  <c r="Q562" i="12" s="1"/>
  <c r="O570" i="12"/>
  <c r="P570" i="12"/>
  <c r="Q570" i="12"/>
  <c r="O574" i="12"/>
  <c r="P574" i="12"/>
  <c r="Q574" i="12"/>
  <c r="O581" i="12"/>
  <c r="O580" i="12" s="1"/>
  <c r="O579" i="12" s="1"/>
  <c r="P581" i="12"/>
  <c r="P580" i="12" s="1"/>
  <c r="P579" i="12" s="1"/>
  <c r="Q581" i="12"/>
  <c r="Q580" i="12" s="1"/>
  <c r="Q579" i="12" s="1"/>
  <c r="O587" i="12"/>
  <c r="O586" i="12" s="1"/>
  <c r="P587" i="12"/>
  <c r="P586" i="12" s="1"/>
  <c r="Q587" i="12"/>
  <c r="Q586" i="12" s="1"/>
  <c r="O590" i="12"/>
  <c r="O589" i="12" s="1"/>
  <c r="P590" i="12"/>
  <c r="P589" i="12" s="1"/>
  <c r="Q590" i="12"/>
  <c r="Q589" i="12" s="1"/>
  <c r="O595" i="12"/>
  <c r="O594" i="12" s="1"/>
  <c r="O593" i="12" s="1"/>
  <c r="O592" i="12" s="1"/>
  <c r="P595" i="12"/>
  <c r="P594" i="12" s="1"/>
  <c r="P593" i="12" s="1"/>
  <c r="P592" i="12" s="1"/>
  <c r="Q595" i="12"/>
  <c r="Q594" i="12" s="1"/>
  <c r="Q593" i="12" s="1"/>
  <c r="Q592" i="12" s="1"/>
  <c r="O600" i="12"/>
  <c r="O599" i="12" s="1"/>
  <c r="P600" i="12"/>
  <c r="P599" i="12" s="1"/>
  <c r="Q600" i="12"/>
  <c r="Q599" i="12" s="1"/>
  <c r="O603" i="12"/>
  <c r="O602" i="12" s="1"/>
  <c r="P603" i="12"/>
  <c r="P602" i="12" s="1"/>
  <c r="Q603" i="12"/>
  <c r="Q602" i="12" s="1"/>
  <c r="O609" i="12"/>
  <c r="O608" i="12" s="1"/>
  <c r="P609" i="12"/>
  <c r="P608" i="12" s="1"/>
  <c r="Q609" i="12"/>
  <c r="Q608" i="12" s="1"/>
  <c r="O612" i="12"/>
  <c r="O611" i="12" s="1"/>
  <c r="P612" i="12"/>
  <c r="P611" i="12" s="1"/>
  <c r="Q612" i="12"/>
  <c r="Q611" i="12" s="1"/>
  <c r="O615" i="12"/>
  <c r="O614" i="12" s="1"/>
  <c r="P615" i="12"/>
  <c r="P614" i="12" s="1"/>
  <c r="Q615" i="12"/>
  <c r="Q614" i="12" s="1"/>
  <c r="O618" i="12"/>
  <c r="O617" i="12" s="1"/>
  <c r="P618" i="12"/>
  <c r="P617" i="12" s="1"/>
  <c r="Q618" i="12"/>
  <c r="Q617" i="12" s="1"/>
  <c r="O621" i="12"/>
  <c r="O620" i="12" s="1"/>
  <c r="P621" i="12"/>
  <c r="P620" i="12" s="1"/>
  <c r="Q621" i="12"/>
  <c r="Q620" i="12" s="1"/>
  <c r="O626" i="12"/>
  <c r="P626" i="12"/>
  <c r="Q626" i="12"/>
  <c r="O628" i="12"/>
  <c r="P628" i="12"/>
  <c r="Q628" i="12"/>
  <c r="O632" i="12"/>
  <c r="O631" i="12" s="1"/>
  <c r="O630" i="12" s="1"/>
  <c r="P632" i="12"/>
  <c r="P631" i="12" s="1"/>
  <c r="P630" i="12" s="1"/>
  <c r="Q632" i="12"/>
  <c r="Q631" i="12" s="1"/>
  <c r="Q630" i="12" s="1"/>
  <c r="O636" i="12"/>
  <c r="O635" i="12" s="1"/>
  <c r="P636" i="12"/>
  <c r="P635" i="12" s="1"/>
  <c r="Q636" i="12"/>
  <c r="Q635" i="12" s="1"/>
  <c r="O639" i="12"/>
  <c r="O638" i="12" s="1"/>
  <c r="P639" i="12"/>
  <c r="P638" i="12" s="1"/>
  <c r="Q639" i="12"/>
  <c r="Q638" i="12" s="1"/>
  <c r="O644" i="12"/>
  <c r="O643" i="12" s="1"/>
  <c r="P644" i="12"/>
  <c r="P643" i="12" s="1"/>
  <c r="Q644" i="12"/>
  <c r="Q643" i="12" s="1"/>
  <c r="O647" i="12"/>
  <c r="O646" i="12" s="1"/>
  <c r="P647" i="12"/>
  <c r="P646" i="12" s="1"/>
  <c r="Q647" i="12"/>
  <c r="Q646" i="12" s="1"/>
  <c r="O652" i="12"/>
  <c r="O651" i="12" s="1"/>
  <c r="O650" i="12" s="1"/>
  <c r="O649" i="12" s="1"/>
  <c r="P652" i="12"/>
  <c r="P651" i="12" s="1"/>
  <c r="P650" i="12" s="1"/>
  <c r="P649" i="12" s="1"/>
  <c r="Q652" i="12"/>
  <c r="Q651" i="12" s="1"/>
  <c r="Q650" i="12" s="1"/>
  <c r="Q649" i="12" s="1"/>
  <c r="O659" i="12"/>
  <c r="P659" i="12"/>
  <c r="Q659" i="12"/>
  <c r="O661" i="12"/>
  <c r="P661" i="12"/>
  <c r="Q661" i="12"/>
  <c r="O665" i="12"/>
  <c r="P665" i="12"/>
  <c r="Q665" i="12"/>
  <c r="O667" i="12"/>
  <c r="P667" i="12"/>
  <c r="Q667" i="12"/>
  <c r="O678" i="12"/>
  <c r="O677" i="12" s="1"/>
  <c r="P678" i="12"/>
  <c r="P677" i="12" s="1"/>
  <c r="Q678" i="12"/>
  <c r="Q677" i="12" s="1"/>
  <c r="O681" i="12"/>
  <c r="O680" i="12" s="1"/>
  <c r="P681" i="12"/>
  <c r="P680" i="12" s="1"/>
  <c r="Q681" i="12"/>
  <c r="Q680" i="12" s="1"/>
  <c r="O684" i="12"/>
  <c r="O683" i="12" s="1"/>
  <c r="P684" i="12"/>
  <c r="P683" i="12" s="1"/>
  <c r="Q684" i="12"/>
  <c r="Q683" i="12" s="1"/>
  <c r="O687" i="12"/>
  <c r="P687" i="12"/>
  <c r="Q687" i="12"/>
  <c r="O691" i="12"/>
  <c r="P691" i="12"/>
  <c r="Q691" i="12"/>
  <c r="O697" i="12"/>
  <c r="O696" i="12" s="1"/>
  <c r="O695" i="12" s="1"/>
  <c r="P697" i="12"/>
  <c r="P696" i="12" s="1"/>
  <c r="P695" i="12" s="1"/>
  <c r="Q697" i="12"/>
  <c r="Q696" i="12" s="1"/>
  <c r="Q695" i="12" s="1"/>
  <c r="O703" i="12"/>
  <c r="P703" i="12"/>
  <c r="Q703" i="12"/>
  <c r="O705" i="12"/>
  <c r="P705" i="12"/>
  <c r="Q705" i="12"/>
  <c r="O709" i="12"/>
  <c r="O708" i="12" s="1"/>
  <c r="O707" i="12" s="1"/>
  <c r="P709" i="12"/>
  <c r="P708" i="12" s="1"/>
  <c r="P707" i="12" s="1"/>
  <c r="Q709" i="12"/>
  <c r="Q708" i="12" s="1"/>
  <c r="Q707" i="12" s="1"/>
  <c r="O719" i="12"/>
  <c r="O718" i="12" s="1"/>
  <c r="O717" i="12" s="1"/>
  <c r="P719" i="12"/>
  <c r="P718" i="12" s="1"/>
  <c r="P717" i="12" s="1"/>
  <c r="Q719" i="12"/>
  <c r="Q718" i="12" s="1"/>
  <c r="Q717" i="12" s="1"/>
  <c r="O723" i="12"/>
  <c r="O722" i="12" s="1"/>
  <c r="O721" i="12" s="1"/>
  <c r="P723" i="12"/>
  <c r="P722" i="12" s="1"/>
  <c r="P721" i="12" s="1"/>
  <c r="Q723" i="12"/>
  <c r="Q722" i="12" s="1"/>
  <c r="Q721" i="12" s="1"/>
  <c r="O727" i="12"/>
  <c r="P727" i="12"/>
  <c r="Q727" i="12"/>
  <c r="O729" i="12"/>
  <c r="P729" i="12"/>
  <c r="Q729" i="12"/>
  <c r="O733" i="12"/>
  <c r="O732" i="12" s="1"/>
  <c r="O731" i="12" s="1"/>
  <c r="P733" i="12"/>
  <c r="P732" i="12" s="1"/>
  <c r="P731" i="12" s="1"/>
  <c r="Q733" i="12"/>
  <c r="Q732" i="12" s="1"/>
  <c r="Q731" i="12" s="1"/>
  <c r="O737" i="12"/>
  <c r="P737" i="12"/>
  <c r="Q737" i="12"/>
  <c r="O739" i="12"/>
  <c r="P739" i="12"/>
  <c r="Q739" i="12"/>
  <c r="O744" i="12"/>
  <c r="O743" i="12" s="1"/>
  <c r="P744" i="12"/>
  <c r="P743" i="12" s="1"/>
  <c r="Q744" i="12"/>
  <c r="Q743" i="12" s="1"/>
  <c r="O747" i="12"/>
  <c r="P747" i="12"/>
  <c r="Q747" i="12"/>
  <c r="O750" i="12"/>
  <c r="P750" i="12"/>
  <c r="Q750" i="12"/>
  <c r="O753" i="12"/>
  <c r="P753" i="12"/>
  <c r="Q753" i="12"/>
  <c r="O757" i="12"/>
  <c r="O756" i="12" s="1"/>
  <c r="P757" i="12"/>
  <c r="P756" i="12" s="1"/>
  <c r="Q757" i="12"/>
  <c r="Q756" i="12" s="1"/>
  <c r="O760" i="12"/>
  <c r="O759" i="12" s="1"/>
  <c r="P760" i="12"/>
  <c r="P759" i="12" s="1"/>
  <c r="Q760" i="12"/>
  <c r="Q759" i="12" s="1"/>
  <c r="O764" i="12"/>
  <c r="P764" i="12"/>
  <c r="Q764" i="12"/>
  <c r="O766" i="12"/>
  <c r="P766" i="12"/>
  <c r="Q766" i="12"/>
  <c r="O772" i="12"/>
  <c r="O771" i="12" s="1"/>
  <c r="P772" i="12"/>
  <c r="P771" i="12" s="1"/>
  <c r="Q772" i="12"/>
  <c r="Q771" i="12" s="1"/>
  <c r="O775" i="12"/>
  <c r="O774" i="12" s="1"/>
  <c r="P775" i="12"/>
  <c r="P774" i="12" s="1"/>
  <c r="Q775" i="12"/>
  <c r="Q774" i="12" s="1"/>
  <c r="O778" i="12"/>
  <c r="O777" i="12" s="1"/>
  <c r="P778" i="12"/>
  <c r="P777" i="12" s="1"/>
  <c r="Q778" i="12"/>
  <c r="Q777" i="12" s="1"/>
  <c r="O781" i="12"/>
  <c r="O780" i="12" s="1"/>
  <c r="P781" i="12"/>
  <c r="P780" i="12" s="1"/>
  <c r="Q781" i="12"/>
  <c r="Q780" i="12" s="1"/>
  <c r="O785" i="12"/>
  <c r="O784" i="12" s="1"/>
  <c r="O783" i="12" s="1"/>
  <c r="P785" i="12"/>
  <c r="P784" i="12" s="1"/>
  <c r="P783" i="12" s="1"/>
  <c r="Q785" i="12"/>
  <c r="Q784" i="12" s="1"/>
  <c r="Q783" i="12" s="1"/>
  <c r="O789" i="12"/>
  <c r="O788" i="12" s="1"/>
  <c r="O787" i="12" s="1"/>
  <c r="P789" i="12"/>
  <c r="P788" i="12" s="1"/>
  <c r="P787" i="12" s="1"/>
  <c r="Q789" i="12"/>
  <c r="Q788" i="12" s="1"/>
  <c r="Q787" i="12" s="1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803" i="12"/>
  <c r="O802" i="12" s="1"/>
  <c r="P803" i="12"/>
  <c r="P802" i="12" s="1"/>
  <c r="Q803" i="12"/>
  <c r="Q802" i="12" s="1"/>
  <c r="O806" i="12"/>
  <c r="O805" i="12" s="1"/>
  <c r="P806" i="12"/>
  <c r="P805" i="12" s="1"/>
  <c r="Q806" i="12"/>
  <c r="Q805" i="12" s="1"/>
  <c r="O809" i="12"/>
  <c r="P809" i="12"/>
  <c r="Q809" i="12"/>
  <c r="O811" i="12"/>
  <c r="P811" i="12"/>
  <c r="Q811" i="12"/>
  <c r="O815" i="12"/>
  <c r="O814" i="12" s="1"/>
  <c r="P815" i="12"/>
  <c r="P814" i="12" s="1"/>
  <c r="Q815" i="12"/>
  <c r="Q814" i="12" s="1"/>
  <c r="O819" i="12"/>
  <c r="P819" i="12"/>
  <c r="Q819" i="12"/>
  <c r="O821" i="12"/>
  <c r="P821" i="12"/>
  <c r="Q821" i="12"/>
  <c r="O826" i="12"/>
  <c r="O825" i="12" s="1"/>
  <c r="O824" i="12" s="1"/>
  <c r="P826" i="12"/>
  <c r="P825" i="12" s="1"/>
  <c r="P824" i="12" s="1"/>
  <c r="Q826" i="12"/>
  <c r="Q825" i="12" s="1"/>
  <c r="Q824" i="12" s="1"/>
  <c r="O830" i="12"/>
  <c r="P830" i="12"/>
  <c r="Q830" i="12"/>
  <c r="O832" i="12"/>
  <c r="P832" i="12"/>
  <c r="Q832" i="12"/>
  <c r="O836" i="12"/>
  <c r="O835" i="12" s="1"/>
  <c r="P836" i="12"/>
  <c r="P835" i="12" s="1"/>
  <c r="Q836" i="12"/>
  <c r="Q835" i="12" s="1"/>
  <c r="O839" i="12"/>
  <c r="O838" i="12" s="1"/>
  <c r="P839" i="12"/>
  <c r="P838" i="12" s="1"/>
  <c r="Q839" i="12"/>
  <c r="Q838" i="12" s="1"/>
  <c r="O842" i="12"/>
  <c r="O841" i="12" s="1"/>
  <c r="P842" i="12"/>
  <c r="P841" i="12" s="1"/>
  <c r="Q842" i="12"/>
  <c r="Q841" i="12" s="1"/>
  <c r="O847" i="12"/>
  <c r="P847" i="12"/>
  <c r="Q847" i="12"/>
  <c r="O849" i="12"/>
  <c r="P849" i="12"/>
  <c r="Q849" i="12"/>
  <c r="O851" i="12"/>
  <c r="P851" i="12"/>
  <c r="Q851" i="12"/>
  <c r="O856" i="12"/>
  <c r="O855" i="12" s="1"/>
  <c r="P856" i="12"/>
  <c r="P855" i="12" s="1"/>
  <c r="Q856" i="12"/>
  <c r="Q855" i="12" s="1"/>
  <c r="O859" i="12"/>
  <c r="O858" i="12" s="1"/>
  <c r="P859" i="12"/>
  <c r="P858" i="12" s="1"/>
  <c r="Q859" i="12"/>
  <c r="Q858" i="12" s="1"/>
  <c r="O865" i="12"/>
  <c r="O864" i="12" s="1"/>
  <c r="P865" i="12"/>
  <c r="P864" i="12" s="1"/>
  <c r="Q865" i="12"/>
  <c r="Q864" i="12" s="1"/>
  <c r="O868" i="12"/>
  <c r="O867" i="12" s="1"/>
  <c r="P868" i="12"/>
  <c r="P867" i="12" s="1"/>
  <c r="Q868" i="12"/>
  <c r="Q867" i="12" s="1"/>
  <c r="O872" i="12"/>
  <c r="O871" i="12" s="1"/>
  <c r="O870" i="12" s="1"/>
  <c r="P872" i="12"/>
  <c r="P871" i="12" s="1"/>
  <c r="P870" i="12" s="1"/>
  <c r="Q872" i="12"/>
  <c r="Q871" i="12" s="1"/>
  <c r="Q870" i="12" s="1"/>
  <c r="O876" i="12"/>
  <c r="O875" i="12" s="1"/>
  <c r="O874" i="12" s="1"/>
  <c r="P876" i="12"/>
  <c r="P875" i="12" s="1"/>
  <c r="P874" i="12" s="1"/>
  <c r="Q876" i="12"/>
  <c r="Q875" i="12" s="1"/>
  <c r="Q874" i="12" s="1"/>
  <c r="O880" i="12"/>
  <c r="O879" i="12" s="1"/>
  <c r="O878" i="12" s="1"/>
  <c r="P880" i="12"/>
  <c r="P879" i="12" s="1"/>
  <c r="P878" i="12" s="1"/>
  <c r="Q880" i="12"/>
  <c r="Q879" i="12" s="1"/>
  <c r="Q878" i="12" s="1"/>
  <c r="O885" i="12"/>
  <c r="O884" i="12" s="1"/>
  <c r="P885" i="12"/>
  <c r="P884" i="12" s="1"/>
  <c r="Q885" i="12"/>
  <c r="Q884" i="12" s="1"/>
  <c r="O888" i="12"/>
  <c r="O887" i="12" s="1"/>
  <c r="P888" i="12"/>
  <c r="P887" i="12" s="1"/>
  <c r="Q888" i="12"/>
  <c r="Q887" i="12" s="1"/>
  <c r="O891" i="12"/>
  <c r="O890" i="12" s="1"/>
  <c r="P891" i="12"/>
  <c r="P890" i="12" s="1"/>
  <c r="Q891" i="12"/>
  <c r="Q890" i="12" s="1"/>
  <c r="O895" i="12"/>
  <c r="O894" i="12" s="1"/>
  <c r="P895" i="12"/>
  <c r="P894" i="12" s="1"/>
  <c r="Q895" i="12"/>
  <c r="Q894" i="12" s="1"/>
  <c r="O902" i="12"/>
  <c r="O901" i="12" s="1"/>
  <c r="O900" i="12" s="1"/>
  <c r="P902" i="12"/>
  <c r="P901" i="12" s="1"/>
  <c r="P900" i="12" s="1"/>
  <c r="Q902" i="12"/>
  <c r="Q901" i="12" s="1"/>
  <c r="Q900" i="12" s="1"/>
  <c r="O906" i="12"/>
  <c r="O905" i="12" s="1"/>
  <c r="O904" i="12" s="1"/>
  <c r="P906" i="12"/>
  <c r="P905" i="12" s="1"/>
  <c r="P904" i="12" s="1"/>
  <c r="Q906" i="12"/>
  <c r="Q905" i="12" s="1"/>
  <c r="Q904" i="12" s="1"/>
  <c r="O910" i="12"/>
  <c r="O909" i="12" s="1"/>
  <c r="O908" i="12" s="1"/>
  <c r="P910" i="12"/>
  <c r="P909" i="12" s="1"/>
  <c r="P908" i="12" s="1"/>
  <c r="Q910" i="12"/>
  <c r="Q909" i="12" s="1"/>
  <c r="Q908" i="12" s="1"/>
  <c r="O914" i="12"/>
  <c r="O913" i="12" s="1"/>
  <c r="O912" i="12" s="1"/>
  <c r="P914" i="12"/>
  <c r="P913" i="12" s="1"/>
  <c r="P912" i="12" s="1"/>
  <c r="Q914" i="12"/>
  <c r="Q913" i="12" s="1"/>
  <c r="Q912" i="12" s="1"/>
  <c r="O922" i="12"/>
  <c r="O921" i="12" s="1"/>
  <c r="O920" i="12" s="1"/>
  <c r="P922" i="12"/>
  <c r="P921" i="12" s="1"/>
  <c r="P920" i="12" s="1"/>
  <c r="Q922" i="12"/>
  <c r="Q921" i="12" s="1"/>
  <c r="Q920" i="12" s="1"/>
  <c r="O926" i="12"/>
  <c r="O925" i="12" s="1"/>
  <c r="P926" i="12"/>
  <c r="P925" i="12" s="1"/>
  <c r="Q926" i="12"/>
  <c r="Q925" i="12" s="1"/>
  <c r="O929" i="12"/>
  <c r="O928" i="12" s="1"/>
  <c r="P929" i="12"/>
  <c r="P928" i="12" s="1"/>
  <c r="Q929" i="12"/>
  <c r="Q928" i="12" s="1"/>
  <c r="O937" i="12"/>
  <c r="O936" i="12" s="1"/>
  <c r="O935" i="12" s="1"/>
  <c r="P937" i="12"/>
  <c r="P936" i="12" s="1"/>
  <c r="P935" i="12" s="1"/>
  <c r="Q937" i="12"/>
  <c r="Q936" i="12" s="1"/>
  <c r="Q935" i="12" s="1"/>
  <c r="O941" i="12"/>
  <c r="O940" i="12" s="1"/>
  <c r="O939" i="12" s="1"/>
  <c r="P941" i="12"/>
  <c r="P940" i="12" s="1"/>
  <c r="P939" i="12" s="1"/>
  <c r="Q941" i="12"/>
  <c r="Q940" i="12" s="1"/>
  <c r="Q939" i="12" s="1"/>
  <c r="O945" i="12"/>
  <c r="O944" i="12" s="1"/>
  <c r="O943" i="12" s="1"/>
  <c r="P945" i="12"/>
  <c r="P944" i="12" s="1"/>
  <c r="P943" i="12" s="1"/>
  <c r="Q945" i="12"/>
  <c r="Q944" i="12" s="1"/>
  <c r="Q943" i="12" s="1"/>
  <c r="O950" i="12"/>
  <c r="O949" i="12" s="1"/>
  <c r="O948" i="12" s="1"/>
  <c r="P950" i="12"/>
  <c r="P949" i="12" s="1"/>
  <c r="P948" i="12" s="1"/>
  <c r="Q950" i="12"/>
  <c r="Q949" i="12" s="1"/>
  <c r="Q948" i="12" s="1"/>
  <c r="Q947" i="12" s="1"/>
  <c r="O960" i="12"/>
  <c r="O959" i="12" s="1"/>
  <c r="O958" i="12" s="1"/>
  <c r="P960" i="12"/>
  <c r="P959" i="12" s="1"/>
  <c r="P958" i="12" s="1"/>
  <c r="Q960" i="12"/>
  <c r="Q959" i="12" s="1"/>
  <c r="Q958" i="12" s="1"/>
  <c r="O968" i="12"/>
  <c r="O967" i="12" s="1"/>
  <c r="O966" i="12" s="1"/>
  <c r="P968" i="12"/>
  <c r="P967" i="12" s="1"/>
  <c r="P966" i="12" s="1"/>
  <c r="Q968" i="12"/>
  <c r="Q967" i="12" s="1"/>
  <c r="Q966" i="12" s="1"/>
  <c r="O976" i="12"/>
  <c r="O975" i="12" s="1"/>
  <c r="O974" i="12" s="1"/>
  <c r="P976" i="12"/>
  <c r="P975" i="12" s="1"/>
  <c r="P974" i="12" s="1"/>
  <c r="Q976" i="12"/>
  <c r="Q975" i="12" s="1"/>
  <c r="Q974" i="12" s="1"/>
  <c r="O984" i="12"/>
  <c r="O983" i="12" s="1"/>
  <c r="O982" i="12" s="1"/>
  <c r="P984" i="12"/>
  <c r="P983" i="12" s="1"/>
  <c r="P982" i="12" s="1"/>
  <c r="Q984" i="12"/>
  <c r="Q983" i="12" s="1"/>
  <c r="Q982" i="12" s="1"/>
  <c r="O988" i="12"/>
  <c r="O987" i="12" s="1"/>
  <c r="O986" i="12" s="1"/>
  <c r="P988" i="12"/>
  <c r="P987" i="12" s="1"/>
  <c r="P986" i="12" s="1"/>
  <c r="Q988" i="12"/>
  <c r="Q987" i="12" s="1"/>
  <c r="Q986" i="12" s="1"/>
  <c r="O992" i="12"/>
  <c r="O991" i="12" s="1"/>
  <c r="O990" i="12" s="1"/>
  <c r="P992" i="12"/>
  <c r="P991" i="12" s="1"/>
  <c r="P990" i="12" s="1"/>
  <c r="Q992" i="12"/>
  <c r="Q991" i="12" s="1"/>
  <c r="Q990" i="12" s="1"/>
  <c r="O996" i="12"/>
  <c r="O995" i="12" s="1"/>
  <c r="O994" i="12" s="1"/>
  <c r="P996" i="12"/>
  <c r="P995" i="12" s="1"/>
  <c r="P994" i="12" s="1"/>
  <c r="Q996" i="12"/>
  <c r="Q995" i="12" s="1"/>
  <c r="Q994" i="12" s="1"/>
  <c r="O1004" i="12"/>
  <c r="O1003" i="12" s="1"/>
  <c r="O1002" i="12" s="1"/>
  <c r="P1004" i="12"/>
  <c r="P1003" i="12" s="1"/>
  <c r="P1002" i="12" s="1"/>
  <c r="Q1004" i="12"/>
  <c r="Q1003" i="12" s="1"/>
  <c r="Q1002" i="12" s="1"/>
  <c r="O1008" i="12"/>
  <c r="P1008" i="12"/>
  <c r="Q1008" i="12"/>
  <c r="O1010" i="12"/>
  <c r="P1010" i="12"/>
  <c r="Q1010" i="12"/>
  <c r="O1014" i="12"/>
  <c r="O1013" i="12" s="1"/>
  <c r="O1012" i="12" s="1"/>
  <c r="P1014" i="12"/>
  <c r="P1013" i="12" s="1"/>
  <c r="P1012" i="12" s="1"/>
  <c r="Q1014" i="12"/>
  <c r="Q1013" i="12" s="1"/>
  <c r="Q1012" i="12" s="1"/>
  <c r="O1018" i="12"/>
  <c r="O1017" i="12" s="1"/>
  <c r="O1016" i="12" s="1"/>
  <c r="P1018" i="12"/>
  <c r="P1017" i="12" s="1"/>
  <c r="P1016" i="12" s="1"/>
  <c r="Q1018" i="12"/>
  <c r="Q1017" i="12" s="1"/>
  <c r="Q1016" i="12" s="1"/>
  <c r="O1022" i="12"/>
  <c r="O1021" i="12" s="1"/>
  <c r="O1020" i="12" s="1"/>
  <c r="P1022" i="12"/>
  <c r="P1021" i="12" s="1"/>
  <c r="P1020" i="12" s="1"/>
  <c r="Q1022" i="12"/>
  <c r="Q1021" i="12" s="1"/>
  <c r="Q1020" i="12" s="1"/>
  <c r="O1026" i="12"/>
  <c r="O1025" i="12" s="1"/>
  <c r="O1024" i="12" s="1"/>
  <c r="P1026" i="12"/>
  <c r="P1025" i="12" s="1"/>
  <c r="P1024" i="12" s="1"/>
  <c r="Q1026" i="12"/>
  <c r="Q1025" i="12" s="1"/>
  <c r="Q1024" i="12" s="1"/>
  <c r="O1030" i="12"/>
  <c r="O1029" i="12" s="1"/>
  <c r="O1028" i="12" s="1"/>
  <c r="P1030" i="12"/>
  <c r="P1029" i="12" s="1"/>
  <c r="P1028" i="12" s="1"/>
  <c r="Q1030" i="12"/>
  <c r="Q1029" i="12" s="1"/>
  <c r="Q1028" i="12" s="1"/>
  <c r="O1047" i="12"/>
  <c r="O1046" i="12" s="1"/>
  <c r="O1045" i="12" s="1"/>
  <c r="P1047" i="12"/>
  <c r="P1046" i="12" s="1"/>
  <c r="P1045" i="12" s="1"/>
  <c r="Q1047" i="12"/>
  <c r="Q1046" i="12" s="1"/>
  <c r="Q1045" i="12" s="1"/>
  <c r="O1051" i="12"/>
  <c r="O1050" i="12" s="1"/>
  <c r="O1049" i="12" s="1"/>
  <c r="P1051" i="12"/>
  <c r="P1050" i="12" s="1"/>
  <c r="P1049" i="12" s="1"/>
  <c r="Q1051" i="12"/>
  <c r="Q1050" i="12" s="1"/>
  <c r="Q1049" i="12" s="1"/>
  <c r="O1055" i="12"/>
  <c r="O1054" i="12" s="1"/>
  <c r="O1053" i="12" s="1"/>
  <c r="P1055" i="12"/>
  <c r="P1054" i="12" s="1"/>
  <c r="P1053" i="12" s="1"/>
  <c r="Q1055" i="12"/>
  <c r="Q1054" i="12" s="1"/>
  <c r="Q1053" i="12" s="1"/>
  <c r="O1063" i="12"/>
  <c r="O1062" i="12" s="1"/>
  <c r="O1061" i="12" s="1"/>
  <c r="P1063" i="12"/>
  <c r="P1062" i="12" s="1"/>
  <c r="P1061" i="12" s="1"/>
  <c r="Q1063" i="12"/>
  <c r="Q1062" i="12" s="1"/>
  <c r="Q1061" i="12" s="1"/>
  <c r="O1067" i="12"/>
  <c r="O1066" i="12" s="1"/>
  <c r="O1065" i="12" s="1"/>
  <c r="P1067" i="12"/>
  <c r="P1066" i="12" s="1"/>
  <c r="P1065" i="12" s="1"/>
  <c r="Q1067" i="12"/>
  <c r="Q1066" i="12" s="1"/>
  <c r="Q1065" i="12" s="1"/>
  <c r="O1071" i="12"/>
  <c r="O1070" i="12" s="1"/>
  <c r="O1069" i="12" s="1"/>
  <c r="P1071" i="12"/>
  <c r="P1070" i="12" s="1"/>
  <c r="P1069" i="12" s="1"/>
  <c r="Q1071" i="12"/>
  <c r="Q1070" i="12" s="1"/>
  <c r="Q1069" i="12" s="1"/>
  <c r="O1075" i="12"/>
  <c r="O1074" i="12" s="1"/>
  <c r="O1073" i="12" s="1"/>
  <c r="P1075" i="12"/>
  <c r="P1074" i="12" s="1"/>
  <c r="P1073" i="12" s="1"/>
  <c r="Q1075" i="12"/>
  <c r="Q1074" i="12" s="1"/>
  <c r="Q1073" i="12" s="1"/>
  <c r="O1083" i="12"/>
  <c r="O1082" i="12" s="1"/>
  <c r="O1081" i="12" s="1"/>
  <c r="P1083" i="12"/>
  <c r="P1082" i="12" s="1"/>
  <c r="P1081" i="12" s="1"/>
  <c r="Q1083" i="12"/>
  <c r="Q1082" i="12" s="1"/>
  <c r="Q1081" i="12" s="1"/>
  <c r="O1087" i="12"/>
  <c r="O1086" i="12" s="1"/>
  <c r="O1085" i="12" s="1"/>
  <c r="P1087" i="12"/>
  <c r="P1086" i="12" s="1"/>
  <c r="P1085" i="12" s="1"/>
  <c r="Q1087" i="12"/>
  <c r="Q1086" i="12" s="1"/>
  <c r="Q1085" i="12" s="1"/>
  <c r="O1096" i="12"/>
  <c r="O1095" i="12" s="1"/>
  <c r="O1094" i="12" s="1"/>
  <c r="O1093" i="12" s="1"/>
  <c r="P1096" i="12"/>
  <c r="P1095" i="12" s="1"/>
  <c r="P1094" i="12" s="1"/>
  <c r="P1093" i="12" s="1"/>
  <c r="Q1096" i="12"/>
  <c r="Q1095" i="12" s="1"/>
  <c r="Q1094" i="12" s="1"/>
  <c r="Q1093" i="12" s="1"/>
  <c r="O1107" i="12"/>
  <c r="O1106" i="12" s="1"/>
  <c r="O1105" i="12" s="1"/>
  <c r="O1104" i="12" s="1"/>
  <c r="P1107" i="12"/>
  <c r="P1106" i="12" s="1"/>
  <c r="P1105" i="12" s="1"/>
  <c r="P1104" i="12" s="1"/>
  <c r="Q1107" i="12"/>
  <c r="Q1106" i="12" s="1"/>
  <c r="Q1105" i="12" s="1"/>
  <c r="Q1104" i="12" s="1"/>
  <c r="O1116" i="12"/>
  <c r="O1115" i="12" s="1"/>
  <c r="P1116" i="12"/>
  <c r="P1115" i="12" s="1"/>
  <c r="Q1116" i="12"/>
  <c r="Q1115" i="12" s="1"/>
  <c r="O1119" i="12"/>
  <c r="P1119" i="12"/>
  <c r="Q1119" i="12"/>
  <c r="O1121" i="12"/>
  <c r="P1121" i="12"/>
  <c r="Q1121" i="12"/>
  <c r="O1127" i="12"/>
  <c r="P1127" i="12"/>
  <c r="Q1127" i="12"/>
  <c r="O1129" i="12"/>
  <c r="P1129" i="12"/>
  <c r="Q1129" i="12"/>
  <c r="O1140" i="12"/>
  <c r="O1139" i="12" s="1"/>
  <c r="O1138" i="12" s="1"/>
  <c r="O1137" i="12" s="1"/>
  <c r="P1140" i="12"/>
  <c r="P1139" i="12" s="1"/>
  <c r="P1138" i="12" s="1"/>
  <c r="P1137" i="12" s="1"/>
  <c r="Q1140" i="12"/>
  <c r="Q1139" i="12" s="1"/>
  <c r="Q1138" i="12" s="1"/>
  <c r="Q1137" i="12" s="1"/>
  <c r="O1152" i="12"/>
  <c r="O1151" i="12" s="1"/>
  <c r="O1150" i="12" s="1"/>
  <c r="O1149" i="12" s="1"/>
  <c r="P1152" i="12"/>
  <c r="P1151" i="12" s="1"/>
  <c r="P1150" i="12" s="1"/>
  <c r="P1149" i="12" s="1"/>
  <c r="Q1152" i="12"/>
  <c r="Q1151" i="12" s="1"/>
  <c r="Q1150" i="12" s="1"/>
  <c r="Q1149" i="12" s="1"/>
  <c r="O1157" i="12"/>
  <c r="O1156" i="12" s="1"/>
  <c r="P1157" i="12"/>
  <c r="P1156" i="12" s="1"/>
  <c r="Q1157" i="12"/>
  <c r="Q1156" i="12" s="1"/>
  <c r="O1160" i="12"/>
  <c r="O1159" i="12" s="1"/>
  <c r="P1160" i="12"/>
  <c r="P1159" i="12" s="1"/>
  <c r="Q1160" i="12"/>
  <c r="Q1159" i="12" s="1"/>
  <c r="O1166" i="12"/>
  <c r="O1165" i="12" s="1"/>
  <c r="P1166" i="12"/>
  <c r="P1165" i="12" s="1"/>
  <c r="Q1166" i="12"/>
  <c r="Q1165" i="12" s="1"/>
  <c r="O1169" i="12"/>
  <c r="O1168" i="12" s="1"/>
  <c r="P1169" i="12"/>
  <c r="P1168" i="12" s="1"/>
  <c r="Q1169" i="12"/>
  <c r="Q1168" i="12" s="1"/>
  <c r="O1172" i="12"/>
  <c r="O1171" i="12" s="1"/>
  <c r="P1172" i="12"/>
  <c r="P1171" i="12" s="1"/>
  <c r="Q1172" i="12"/>
  <c r="Q1171" i="12" s="1"/>
  <c r="O1176" i="12"/>
  <c r="O1175" i="12" s="1"/>
  <c r="P1176" i="12"/>
  <c r="P1175" i="12" s="1"/>
  <c r="Q1176" i="12"/>
  <c r="Q1175" i="12" s="1"/>
  <c r="O1179" i="12"/>
  <c r="O1178" i="12" s="1"/>
  <c r="P1179" i="12"/>
  <c r="P1178" i="12" s="1"/>
  <c r="Q1179" i="12"/>
  <c r="Q1178" i="12" s="1"/>
  <c r="O1184" i="12"/>
  <c r="O1183" i="12" s="1"/>
  <c r="O1182" i="12" s="1"/>
  <c r="P1184" i="12"/>
  <c r="P1183" i="12" s="1"/>
  <c r="P1182" i="12" s="1"/>
  <c r="Q1184" i="12"/>
  <c r="Q1183" i="12" s="1"/>
  <c r="Q1182" i="12" s="1"/>
  <c r="O1188" i="12"/>
  <c r="O1187" i="12" s="1"/>
  <c r="O1186" i="12" s="1"/>
  <c r="P1188" i="12"/>
  <c r="P1187" i="12" s="1"/>
  <c r="P1186" i="12" s="1"/>
  <c r="Q1188" i="12"/>
  <c r="Q1187" i="12" s="1"/>
  <c r="Q1186" i="12" s="1"/>
  <c r="O1192" i="12"/>
  <c r="O1191" i="12" s="1"/>
  <c r="O1190" i="12" s="1"/>
  <c r="P1192" i="12"/>
  <c r="P1191" i="12" s="1"/>
  <c r="P1190" i="12" s="1"/>
  <c r="Q1192" i="12"/>
  <c r="Q1191" i="12" s="1"/>
  <c r="Q1190" i="12" s="1"/>
  <c r="O1198" i="12"/>
  <c r="O1197" i="12" s="1"/>
  <c r="O1196" i="12" s="1"/>
  <c r="O1195" i="12" s="1"/>
  <c r="P1198" i="12"/>
  <c r="P1197" i="12" s="1"/>
  <c r="P1196" i="12" s="1"/>
  <c r="P1195" i="12" s="1"/>
  <c r="Q1198" i="12"/>
  <c r="Q1197" i="12" s="1"/>
  <c r="Q1196" i="12" s="1"/>
  <c r="Q1195" i="12" s="1"/>
  <c r="O1203" i="12"/>
  <c r="O1202" i="12" s="1"/>
  <c r="O1201" i="12" s="1"/>
  <c r="O1200" i="12" s="1"/>
  <c r="P1203" i="12"/>
  <c r="P1202" i="12" s="1"/>
  <c r="P1201" i="12" s="1"/>
  <c r="P1200" i="12" s="1"/>
  <c r="Q1203" i="12"/>
  <c r="Q1202" i="12" s="1"/>
  <c r="Q1201" i="12" s="1"/>
  <c r="Q1200" i="12" s="1"/>
  <c r="O1208" i="12"/>
  <c r="O1207" i="12" s="1"/>
  <c r="O1206" i="12" s="1"/>
  <c r="P1208" i="12"/>
  <c r="P1207" i="12" s="1"/>
  <c r="P1206" i="12" s="1"/>
  <c r="Q1208" i="12"/>
  <c r="Q1207" i="12" s="1"/>
  <c r="Q1206" i="12" s="1"/>
  <c r="O1212" i="12"/>
  <c r="O1211" i="12" s="1"/>
  <c r="P1212" i="12"/>
  <c r="P1211" i="12" s="1"/>
  <c r="Q1212" i="12"/>
  <c r="Q1211" i="12" s="1"/>
  <c r="O1215" i="12"/>
  <c r="O1214" i="12" s="1"/>
  <c r="P1215" i="12"/>
  <c r="P1214" i="12" s="1"/>
  <c r="Q1215" i="12"/>
  <c r="Q1214" i="12" s="1"/>
  <c r="O1222" i="12"/>
  <c r="O1221" i="12" s="1"/>
  <c r="O1220" i="12" s="1"/>
  <c r="P1222" i="12"/>
  <c r="P1221" i="12" s="1"/>
  <c r="P1220" i="12" s="1"/>
  <c r="Q1222" i="12"/>
  <c r="Q1221" i="12" s="1"/>
  <c r="Q1220" i="12" s="1"/>
  <c r="O1226" i="12"/>
  <c r="O1225" i="12" s="1"/>
  <c r="O1224" i="12" s="1"/>
  <c r="P1226" i="12"/>
  <c r="P1225" i="12" s="1"/>
  <c r="P1224" i="12" s="1"/>
  <c r="Q1226" i="12"/>
  <c r="Q1225" i="12" s="1"/>
  <c r="Q1224" i="12" s="1"/>
  <c r="O1230" i="12"/>
  <c r="O1229" i="12" s="1"/>
  <c r="O1228" i="12" s="1"/>
  <c r="P1230" i="12"/>
  <c r="P1229" i="12" s="1"/>
  <c r="P1228" i="12" s="1"/>
  <c r="Q1230" i="12"/>
  <c r="Q1229" i="12" s="1"/>
  <c r="Q1228" i="12" s="1"/>
  <c r="O1234" i="12"/>
  <c r="O1233" i="12" s="1"/>
  <c r="O1232" i="12" s="1"/>
  <c r="P1234" i="12"/>
  <c r="P1233" i="12" s="1"/>
  <c r="P1232" i="12" s="1"/>
  <c r="Q1234" i="12"/>
  <c r="Q1233" i="12" s="1"/>
  <c r="Q1232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1" i="12"/>
  <c r="O1250" i="12" s="1"/>
  <c r="O1249" i="12" s="1"/>
  <c r="P1251" i="12"/>
  <c r="P1250" i="12" s="1"/>
  <c r="P1249" i="12" s="1"/>
  <c r="Q1251" i="12"/>
  <c r="Q1250" i="12" s="1"/>
  <c r="Q1249" i="12" s="1"/>
  <c r="O1259" i="12"/>
  <c r="O1258" i="12" s="1"/>
  <c r="O1257" i="12" s="1"/>
  <c r="P1259" i="12"/>
  <c r="P1258" i="12" s="1"/>
  <c r="P1257" i="12" s="1"/>
  <c r="Q1259" i="12"/>
  <c r="Q1258" i="12" s="1"/>
  <c r="Q1257" i="12" s="1"/>
  <c r="O1263" i="12"/>
  <c r="O1262" i="12" s="1"/>
  <c r="O1261" i="12" s="1"/>
  <c r="P1263" i="12"/>
  <c r="P1262" i="12" s="1"/>
  <c r="P1261" i="12" s="1"/>
  <c r="Q1263" i="12"/>
  <c r="Q1262" i="12" s="1"/>
  <c r="Q1261" i="12" s="1"/>
  <c r="O1267" i="12"/>
  <c r="O1266" i="12" s="1"/>
  <c r="O1265" i="12" s="1"/>
  <c r="P1267" i="12"/>
  <c r="P1266" i="12" s="1"/>
  <c r="P1265" i="12" s="1"/>
  <c r="Q1267" i="12"/>
  <c r="Q1266" i="12" s="1"/>
  <c r="Q1265" i="12" s="1"/>
  <c r="O1272" i="12"/>
  <c r="O1271" i="12" s="1"/>
  <c r="O1270" i="12" s="1"/>
  <c r="P1272" i="12"/>
  <c r="P1271" i="12" s="1"/>
  <c r="P1270" i="12" s="1"/>
  <c r="Q1272" i="12"/>
  <c r="Q1271" i="12" s="1"/>
  <c r="Q1270" i="12" s="1"/>
  <c r="O1276" i="12"/>
  <c r="O1275" i="12" s="1"/>
  <c r="O1274" i="12" s="1"/>
  <c r="P1276" i="12"/>
  <c r="P1275" i="12" s="1"/>
  <c r="P1274" i="12" s="1"/>
  <c r="Q1276" i="12"/>
  <c r="Q1275" i="12" s="1"/>
  <c r="Q1274" i="12" s="1"/>
  <c r="O1281" i="12"/>
  <c r="O1280" i="12" s="1"/>
  <c r="O1279" i="12" s="1"/>
  <c r="O1278" i="12" s="1"/>
  <c r="P1281" i="12"/>
  <c r="P1280" i="12" s="1"/>
  <c r="P1279" i="12" s="1"/>
  <c r="P1278" i="12" s="1"/>
  <c r="Q1281" i="12"/>
  <c r="Q1280" i="12" s="1"/>
  <c r="Q1279" i="12" s="1"/>
  <c r="Q1278" i="12" s="1"/>
  <c r="O1286" i="12"/>
  <c r="O1285" i="12" s="1"/>
  <c r="O1284" i="12" s="1"/>
  <c r="O1283" i="12" s="1"/>
  <c r="P1286" i="12"/>
  <c r="P1285" i="12" s="1"/>
  <c r="P1284" i="12" s="1"/>
  <c r="P1283" i="12" s="1"/>
  <c r="Q1286" i="12"/>
  <c r="Q1285" i="12" s="1"/>
  <c r="Q1284" i="12" s="1"/>
  <c r="Q1283" i="12" s="1"/>
  <c r="O1292" i="12"/>
  <c r="O1291" i="12" s="1"/>
  <c r="O1290" i="12" s="1"/>
  <c r="P1292" i="12"/>
  <c r="P1291" i="12" s="1"/>
  <c r="P1290" i="12" s="1"/>
  <c r="Q1292" i="12"/>
  <c r="Q1291" i="12" s="1"/>
  <c r="Q1290" i="12" s="1"/>
  <c r="O1300" i="12"/>
  <c r="O1299" i="12" s="1"/>
  <c r="O1298" i="12" s="1"/>
  <c r="P1300" i="12"/>
  <c r="P1299" i="12" s="1"/>
  <c r="P1298" i="12" s="1"/>
  <c r="Q1300" i="12"/>
  <c r="Q1299" i="12" s="1"/>
  <c r="Q1298" i="12" s="1"/>
  <c r="O1308" i="12"/>
  <c r="O1307" i="12" s="1"/>
  <c r="O1306" i="12" s="1"/>
  <c r="P1308" i="12"/>
  <c r="P1307" i="12" s="1"/>
  <c r="P1306" i="12" s="1"/>
  <c r="Q1308" i="12"/>
  <c r="Q1307" i="12" s="1"/>
  <c r="Q1306" i="12" s="1"/>
  <c r="O1312" i="12"/>
  <c r="O1311" i="12" s="1"/>
  <c r="O1310" i="12" s="1"/>
  <c r="P1312" i="12"/>
  <c r="P1311" i="12" s="1"/>
  <c r="P1310" i="12" s="1"/>
  <c r="Q1312" i="12"/>
  <c r="Q1311" i="12" s="1"/>
  <c r="Q1310" i="12" s="1"/>
  <c r="O1320" i="12"/>
  <c r="O1319" i="12" s="1"/>
  <c r="O1318" i="12" s="1"/>
  <c r="P1320" i="12"/>
  <c r="P1319" i="12" s="1"/>
  <c r="P1318" i="12" s="1"/>
  <c r="Q1320" i="12"/>
  <c r="Q1319" i="12" s="1"/>
  <c r="Q1318" i="12" s="1"/>
  <c r="O1324" i="12"/>
  <c r="O1323" i="12" s="1"/>
  <c r="O1322" i="12" s="1"/>
  <c r="P1324" i="12"/>
  <c r="P1323" i="12" s="1"/>
  <c r="P1322" i="12" s="1"/>
  <c r="Q1324" i="12"/>
  <c r="Q1323" i="12" s="1"/>
  <c r="Q1322" i="12" s="1"/>
  <c r="O1328" i="12"/>
  <c r="O1327" i="12" s="1"/>
  <c r="O1326" i="12" s="1"/>
  <c r="P1328" i="12"/>
  <c r="P1327" i="12" s="1"/>
  <c r="P1326" i="12" s="1"/>
  <c r="Q1328" i="12"/>
  <c r="Q1327" i="12" s="1"/>
  <c r="Q1326" i="12" s="1"/>
  <c r="O1336" i="12"/>
  <c r="O1335" i="12" s="1"/>
  <c r="O1334" i="12" s="1"/>
  <c r="P1336" i="12"/>
  <c r="P1335" i="12" s="1"/>
  <c r="P1334" i="12" s="1"/>
  <c r="Q1336" i="12"/>
  <c r="Q1335" i="12" s="1"/>
  <c r="Q1334" i="12" s="1"/>
  <c r="O1340" i="12"/>
  <c r="O1339" i="12" s="1"/>
  <c r="O1338" i="12" s="1"/>
  <c r="P1340" i="12"/>
  <c r="P1339" i="12" s="1"/>
  <c r="P1338" i="12" s="1"/>
  <c r="Q1340" i="12"/>
  <c r="Q1339" i="12" s="1"/>
  <c r="Q1338" i="12" s="1"/>
  <c r="O1344" i="12"/>
  <c r="O1343" i="12" s="1"/>
  <c r="O1342" i="12" s="1"/>
  <c r="P1344" i="12"/>
  <c r="P1343" i="12" s="1"/>
  <c r="P1342" i="12" s="1"/>
  <c r="Q1344" i="12"/>
  <c r="Q1343" i="12" s="1"/>
  <c r="Q1342" i="12" s="1"/>
  <c r="O1348" i="12"/>
  <c r="O1347" i="12" s="1"/>
  <c r="O1346" i="12" s="1"/>
  <c r="P1348" i="12"/>
  <c r="P1347" i="12" s="1"/>
  <c r="P1346" i="12" s="1"/>
  <c r="Q1348" i="12"/>
  <c r="Q1347" i="12" s="1"/>
  <c r="Q1346" i="12" s="1"/>
  <c r="O1352" i="12"/>
  <c r="O1351" i="12" s="1"/>
  <c r="O1350" i="12" s="1"/>
  <c r="P1352" i="12"/>
  <c r="P1351" i="12" s="1"/>
  <c r="P1350" i="12" s="1"/>
  <c r="Q1352" i="12"/>
  <c r="Q1351" i="12" s="1"/>
  <c r="Q1350" i="12" s="1"/>
  <c r="O1356" i="12"/>
  <c r="O1355" i="12" s="1"/>
  <c r="O1354" i="12" s="1"/>
  <c r="P1356" i="12"/>
  <c r="P1355" i="12" s="1"/>
  <c r="P1354" i="12" s="1"/>
  <c r="Q1356" i="12"/>
  <c r="Q1355" i="12" s="1"/>
  <c r="Q1354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4" i="12"/>
  <c r="O1363" i="12" s="1"/>
  <c r="O1362" i="12" s="1"/>
  <c r="P1364" i="12"/>
  <c r="P1363" i="12" s="1"/>
  <c r="P1362" i="12" s="1"/>
  <c r="Q1364" i="12"/>
  <c r="Q1363" i="12" s="1"/>
  <c r="Q1362" i="12" s="1"/>
  <c r="O1368" i="12"/>
  <c r="O1367" i="12" s="1"/>
  <c r="O1366" i="12" s="1"/>
  <c r="P1368" i="12"/>
  <c r="P1367" i="12" s="1"/>
  <c r="P1366" i="12" s="1"/>
  <c r="Q1368" i="12"/>
  <c r="Q1367" i="12" s="1"/>
  <c r="Q1366" i="12" s="1"/>
  <c r="O1372" i="12"/>
  <c r="O1371" i="12" s="1"/>
  <c r="O1370" i="12" s="1"/>
  <c r="P1372" i="12"/>
  <c r="P1371" i="12" s="1"/>
  <c r="P1370" i="12" s="1"/>
  <c r="Q1372" i="12"/>
  <c r="Q1371" i="12" s="1"/>
  <c r="Q1370" i="12" s="1"/>
  <c r="O1376" i="12"/>
  <c r="O1375" i="12" s="1"/>
  <c r="O1374" i="12" s="1"/>
  <c r="P1376" i="12"/>
  <c r="P1375" i="12" s="1"/>
  <c r="P1374" i="12" s="1"/>
  <c r="Q1376" i="12"/>
  <c r="Q1375" i="12" s="1"/>
  <c r="Q1374" i="12" s="1"/>
  <c r="O1380" i="12"/>
  <c r="O1379" i="12" s="1"/>
  <c r="O1378" i="12" s="1"/>
  <c r="P1380" i="12"/>
  <c r="P1379" i="12" s="1"/>
  <c r="P1378" i="12" s="1"/>
  <c r="Q1380" i="12"/>
  <c r="Q1379" i="12" s="1"/>
  <c r="Q1378" i="12" s="1"/>
  <c r="O1384" i="12"/>
  <c r="O1383" i="12" s="1"/>
  <c r="O1382" i="12" s="1"/>
  <c r="P1384" i="12"/>
  <c r="P1383" i="12" s="1"/>
  <c r="P1382" i="12" s="1"/>
  <c r="Q1384" i="12"/>
  <c r="Q1383" i="12" s="1"/>
  <c r="Q1382" i="12" s="1"/>
  <c r="O1388" i="12"/>
  <c r="O1387" i="12" s="1"/>
  <c r="O1386" i="12" s="1"/>
  <c r="P1388" i="12"/>
  <c r="P1387" i="12" s="1"/>
  <c r="P1386" i="12" s="1"/>
  <c r="Q1388" i="12"/>
  <c r="Q1387" i="12" s="1"/>
  <c r="Q1386" i="12" s="1"/>
  <c r="O1392" i="12"/>
  <c r="O1391" i="12" s="1"/>
  <c r="O1390" i="12" s="1"/>
  <c r="P1392" i="12"/>
  <c r="P1391" i="12" s="1"/>
  <c r="P1390" i="12" s="1"/>
  <c r="Q1392" i="12"/>
  <c r="Q1391" i="12" s="1"/>
  <c r="Q1390" i="12" s="1"/>
  <c r="O1396" i="12"/>
  <c r="O1395" i="12" s="1"/>
  <c r="O1394" i="12" s="1"/>
  <c r="P1396" i="12"/>
  <c r="P1395" i="12" s="1"/>
  <c r="P1394" i="12" s="1"/>
  <c r="Q1396" i="12"/>
  <c r="Q1395" i="12" s="1"/>
  <c r="Q1394" i="12" s="1"/>
  <c r="O1400" i="12"/>
  <c r="O1399" i="12" s="1"/>
  <c r="O1398" i="12" s="1"/>
  <c r="P1400" i="12"/>
  <c r="P1399" i="12" s="1"/>
  <c r="P1398" i="12" s="1"/>
  <c r="Q1400" i="12"/>
  <c r="Q1399" i="12" s="1"/>
  <c r="Q1398" i="12" s="1"/>
  <c r="O1408" i="12"/>
  <c r="O1407" i="12" s="1"/>
  <c r="O1406" i="12" s="1"/>
  <c r="P1408" i="12"/>
  <c r="P1407" i="12" s="1"/>
  <c r="P1406" i="12" s="1"/>
  <c r="Q1408" i="12"/>
  <c r="Q1407" i="12" s="1"/>
  <c r="Q1406" i="12" s="1"/>
  <c r="O1417" i="12"/>
  <c r="O1416" i="12" s="1"/>
  <c r="O1415" i="12" s="1"/>
  <c r="P1417" i="12"/>
  <c r="P1416" i="12" s="1"/>
  <c r="P1415" i="12" s="1"/>
  <c r="Q1417" i="12"/>
  <c r="Q1416" i="12" s="1"/>
  <c r="Q1415" i="12" s="1"/>
  <c r="O1421" i="12"/>
  <c r="O1420" i="12" s="1"/>
  <c r="O1419" i="12" s="1"/>
  <c r="P1421" i="12"/>
  <c r="P1420" i="12" s="1"/>
  <c r="P1419" i="12" s="1"/>
  <c r="Q1421" i="12"/>
  <c r="Q1420" i="12" s="1"/>
  <c r="Q1419" i="12" s="1"/>
  <c r="O1426" i="12"/>
  <c r="O1425" i="12" s="1"/>
  <c r="O1424" i="12" s="1"/>
  <c r="O1423" i="12" s="1"/>
  <c r="P1426" i="12"/>
  <c r="P1425" i="12" s="1"/>
  <c r="P1424" i="12" s="1"/>
  <c r="P1423" i="12" s="1"/>
  <c r="Q1426" i="12"/>
  <c r="Q1425" i="12" s="1"/>
  <c r="Q1424" i="12" s="1"/>
  <c r="Q1423" i="12" s="1"/>
  <c r="O1431" i="12"/>
  <c r="O1430" i="12" s="1"/>
  <c r="O1429" i="12" s="1"/>
  <c r="O1428" i="12" s="1"/>
  <c r="P1431" i="12"/>
  <c r="P1430" i="12" s="1"/>
  <c r="P1429" i="12" s="1"/>
  <c r="P1428" i="12" s="1"/>
  <c r="Q1431" i="12"/>
  <c r="Q1430" i="12" s="1"/>
  <c r="Q1429" i="12" s="1"/>
  <c r="Q1428" i="12" s="1"/>
  <c r="O1451" i="12"/>
  <c r="O1450" i="12" s="1"/>
  <c r="P1451" i="12"/>
  <c r="P1450" i="12" s="1"/>
  <c r="Q1451" i="12"/>
  <c r="Q1450" i="12" s="1"/>
  <c r="O1455" i="12"/>
  <c r="O1454" i="12" s="1"/>
  <c r="P1455" i="12"/>
  <c r="P1454" i="12" s="1"/>
  <c r="Q1455" i="12"/>
  <c r="Q1454" i="12" s="1"/>
  <c r="O1461" i="12"/>
  <c r="O1458" i="12" s="1"/>
  <c r="P1461" i="12"/>
  <c r="P1458" i="12" s="1"/>
  <c r="Q1461" i="12"/>
  <c r="Q1458" i="12" s="1"/>
  <c r="O1468" i="12"/>
  <c r="O1467" i="12" s="1"/>
  <c r="O1466" i="12" s="1"/>
  <c r="O1465" i="12" s="1"/>
  <c r="P1468" i="12"/>
  <c r="P1467" i="12" s="1"/>
  <c r="P1466" i="12" s="1"/>
  <c r="P1465" i="12" s="1"/>
  <c r="Q1468" i="12"/>
  <c r="Q1467" i="12" s="1"/>
  <c r="Q1466" i="12" s="1"/>
  <c r="Q1465" i="12" s="1"/>
  <c r="O1473" i="12"/>
  <c r="O1472" i="12" s="1"/>
  <c r="O1471" i="12" s="1"/>
  <c r="P1473" i="12"/>
  <c r="P1472" i="12" s="1"/>
  <c r="P1471" i="12" s="1"/>
  <c r="Q1473" i="12"/>
  <c r="Q1472" i="12" s="1"/>
  <c r="Q1471" i="12" s="1"/>
  <c r="O1477" i="12"/>
  <c r="O1476" i="12" s="1"/>
  <c r="O1475" i="12" s="1"/>
  <c r="P1477" i="12"/>
  <c r="P1476" i="12" s="1"/>
  <c r="P1475" i="12" s="1"/>
  <c r="Q1477" i="12"/>
  <c r="Q1476" i="12" s="1"/>
  <c r="Q1475" i="12" s="1"/>
  <c r="O1486" i="12"/>
  <c r="O1485" i="12" s="1"/>
  <c r="P1486" i="12"/>
  <c r="P1485" i="12" s="1"/>
  <c r="Q1486" i="12"/>
  <c r="Q1485" i="12" s="1"/>
  <c r="O1489" i="12"/>
  <c r="O1488" i="12" s="1"/>
  <c r="P1489" i="12"/>
  <c r="P1488" i="12" s="1"/>
  <c r="Q1489" i="12"/>
  <c r="Q1488" i="12" s="1"/>
  <c r="O1495" i="12"/>
  <c r="O1494" i="12" s="1"/>
  <c r="P1495" i="12"/>
  <c r="P1494" i="12" s="1"/>
  <c r="Q1495" i="12"/>
  <c r="Q1494" i="12" s="1"/>
  <c r="O1498" i="12"/>
  <c r="O1497" i="12" s="1"/>
  <c r="P1498" i="12"/>
  <c r="P1497" i="12" s="1"/>
  <c r="Q1498" i="12"/>
  <c r="Q1497" i="12" s="1"/>
  <c r="O1502" i="12"/>
  <c r="O1501" i="12" s="1"/>
  <c r="O1500" i="12" s="1"/>
  <c r="P1502" i="12"/>
  <c r="P1501" i="12" s="1"/>
  <c r="P1500" i="12" s="1"/>
  <c r="Q1502" i="12"/>
  <c r="Q1501" i="12" s="1"/>
  <c r="Q1500" i="12" s="1"/>
  <c r="O1506" i="12"/>
  <c r="O1505" i="12" s="1"/>
  <c r="O1504" i="12" s="1"/>
  <c r="P1506" i="12"/>
  <c r="P1505" i="12" s="1"/>
  <c r="P1504" i="12" s="1"/>
  <c r="Q1506" i="12"/>
  <c r="Q1505" i="12" s="1"/>
  <c r="Q1504" i="12" s="1"/>
  <c r="O1510" i="12"/>
  <c r="O1509" i="12" s="1"/>
  <c r="O1508" i="12" s="1"/>
  <c r="P1510" i="12"/>
  <c r="P1509" i="12" s="1"/>
  <c r="P1508" i="12" s="1"/>
  <c r="Q1510" i="12"/>
  <c r="Q1509" i="12" s="1"/>
  <c r="Q1508" i="12" s="1"/>
  <c r="O1523" i="12"/>
  <c r="O1522" i="12" s="1"/>
  <c r="O1521" i="12" s="1"/>
  <c r="P1523" i="12"/>
  <c r="P1522" i="12" s="1"/>
  <c r="P1521" i="12" s="1"/>
  <c r="Q1523" i="12"/>
  <c r="Q1522" i="12" s="1"/>
  <c r="Q1521" i="12" s="1"/>
  <c r="O1539" i="12"/>
  <c r="O1538" i="12" s="1"/>
  <c r="O1537" i="12" s="1"/>
  <c r="P1539" i="12"/>
  <c r="P1538" i="12" s="1"/>
  <c r="P1537" i="12" s="1"/>
  <c r="Q1539" i="12"/>
  <c r="Q1538" i="12" s="1"/>
  <c r="Q1537" i="12" s="1"/>
  <c r="O1543" i="12"/>
  <c r="O1542" i="12" s="1"/>
  <c r="O1541" i="12" s="1"/>
  <c r="P1543" i="12"/>
  <c r="P1542" i="12" s="1"/>
  <c r="P1541" i="12" s="1"/>
  <c r="Q1543" i="12"/>
  <c r="Q1542" i="12" s="1"/>
  <c r="Q1541" i="12" s="1"/>
  <c r="O1547" i="12"/>
  <c r="O1546" i="12" s="1"/>
  <c r="O1545" i="12" s="1"/>
  <c r="P1547" i="12"/>
  <c r="P1546" i="12" s="1"/>
  <c r="P1545" i="12" s="1"/>
  <c r="Q1547" i="12"/>
  <c r="Q1546" i="12" s="1"/>
  <c r="Q1545" i="12" s="1"/>
  <c r="O1551" i="12"/>
  <c r="O1550" i="12" s="1"/>
  <c r="O1549" i="12" s="1"/>
  <c r="P1551" i="12"/>
  <c r="P1550" i="12" s="1"/>
  <c r="P1549" i="12" s="1"/>
  <c r="Q1551" i="12"/>
  <c r="Q1550" i="12" s="1"/>
  <c r="Q1549" i="12" s="1"/>
  <c r="O1555" i="12"/>
  <c r="O1554" i="12" s="1"/>
  <c r="O1553" i="12" s="1"/>
  <c r="P1555" i="12"/>
  <c r="P1554" i="12" s="1"/>
  <c r="P1553" i="12" s="1"/>
  <c r="Q1555" i="12"/>
  <c r="Q1554" i="12" s="1"/>
  <c r="Q1553" i="12" s="1"/>
  <c r="O1573" i="12"/>
  <c r="O1572" i="12" s="1"/>
  <c r="O1571" i="12" s="1"/>
  <c r="P1573" i="12"/>
  <c r="P1572" i="12" s="1"/>
  <c r="P1571" i="12" s="1"/>
  <c r="Q1573" i="12"/>
  <c r="Q1572" i="12" s="1"/>
  <c r="Q1571" i="12" s="1"/>
  <c r="O1577" i="12"/>
  <c r="O1576" i="12" s="1"/>
  <c r="O1575" i="12" s="1"/>
  <c r="P1577" i="12"/>
  <c r="P1576" i="12" s="1"/>
  <c r="P1575" i="12" s="1"/>
  <c r="Q1577" i="12"/>
  <c r="Q1576" i="12" s="1"/>
  <c r="Q1575" i="12" s="1"/>
  <c r="O1581" i="12"/>
  <c r="O1580" i="12" s="1"/>
  <c r="O1579" i="12" s="1"/>
  <c r="P1581" i="12"/>
  <c r="P1580" i="12" s="1"/>
  <c r="P1579" i="12" s="1"/>
  <c r="Q1581" i="12"/>
  <c r="Q1580" i="12" s="1"/>
  <c r="Q1579" i="12" s="1"/>
  <c r="O1585" i="12"/>
  <c r="O1584" i="12" s="1"/>
  <c r="O1583" i="12" s="1"/>
  <c r="P1585" i="12"/>
  <c r="P1584" i="12" s="1"/>
  <c r="P1583" i="12" s="1"/>
  <c r="Q1585" i="12"/>
  <c r="Q1584" i="12" s="1"/>
  <c r="Q1583" i="12" s="1"/>
  <c r="O1594" i="12"/>
  <c r="O1593" i="12" s="1"/>
  <c r="O1592" i="12" s="1"/>
  <c r="P1594" i="12"/>
  <c r="P1593" i="12" s="1"/>
  <c r="P1592" i="12" s="1"/>
  <c r="Q1594" i="12"/>
  <c r="Q1593" i="12" s="1"/>
  <c r="Q1592" i="12" s="1"/>
  <c r="O1598" i="12"/>
  <c r="O1597" i="12" s="1"/>
  <c r="O1596" i="12" s="1"/>
  <c r="P1598" i="12"/>
  <c r="P1597" i="12" s="1"/>
  <c r="P1596" i="12" s="1"/>
  <c r="Q1598" i="12"/>
  <c r="Q1597" i="12" s="1"/>
  <c r="Q1596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09" i="12"/>
  <c r="O1608" i="12" s="1"/>
  <c r="O1607" i="12" s="1"/>
  <c r="P1609" i="12"/>
  <c r="P1608" i="12" s="1"/>
  <c r="P1607" i="12" s="1"/>
  <c r="Q1609" i="12"/>
  <c r="Q1608" i="12" s="1"/>
  <c r="Q1607" i="12" s="1"/>
  <c r="O1613" i="12"/>
  <c r="O1612" i="12" s="1"/>
  <c r="O1611" i="12" s="1"/>
  <c r="P1613" i="12"/>
  <c r="P1612" i="12" s="1"/>
  <c r="P1611" i="12" s="1"/>
  <c r="Q1613" i="12"/>
  <c r="Q1612" i="12" s="1"/>
  <c r="Q1611" i="12" s="1"/>
  <c r="O1617" i="12"/>
  <c r="O1616" i="12" s="1"/>
  <c r="O1615" i="12" s="1"/>
  <c r="P1617" i="12"/>
  <c r="P1616" i="12" s="1"/>
  <c r="P1615" i="12" s="1"/>
  <c r="Q1617" i="12"/>
  <c r="Q1616" i="12" s="1"/>
  <c r="Q1615" i="12" s="1"/>
  <c r="O1621" i="12"/>
  <c r="O1620" i="12" s="1"/>
  <c r="O1619" i="12" s="1"/>
  <c r="P1621" i="12"/>
  <c r="P1620" i="12" s="1"/>
  <c r="P1619" i="12" s="1"/>
  <c r="Q1621" i="12"/>
  <c r="Q1620" i="12" s="1"/>
  <c r="Q1619" i="12" s="1"/>
  <c r="O1625" i="12"/>
  <c r="O1624" i="12" s="1"/>
  <c r="O1623" i="12" s="1"/>
  <c r="P1625" i="12"/>
  <c r="P1624" i="12" s="1"/>
  <c r="P1623" i="12" s="1"/>
  <c r="Q1625" i="12"/>
  <c r="Q1624" i="12" s="1"/>
  <c r="Q1623" i="12" s="1"/>
  <c r="O1629" i="12"/>
  <c r="O1628" i="12" s="1"/>
  <c r="O1627" i="12" s="1"/>
  <c r="P1629" i="12"/>
  <c r="P1628" i="12" s="1"/>
  <c r="P1627" i="12" s="1"/>
  <c r="Q1629" i="12"/>
  <c r="Q1628" i="12" s="1"/>
  <c r="Q1627" i="12" s="1"/>
  <c r="O1633" i="12"/>
  <c r="O1632" i="12" s="1"/>
  <c r="O1631" i="12" s="1"/>
  <c r="P1633" i="12"/>
  <c r="P1632" i="12" s="1"/>
  <c r="P1631" i="12" s="1"/>
  <c r="Q1633" i="12"/>
  <c r="Q1632" i="12" s="1"/>
  <c r="Q1631" i="12" s="1"/>
  <c r="O1637" i="12"/>
  <c r="O1636" i="12" s="1"/>
  <c r="O1635" i="12" s="1"/>
  <c r="P1637" i="12"/>
  <c r="P1636" i="12" s="1"/>
  <c r="P1635" i="12" s="1"/>
  <c r="Q1637" i="12"/>
  <c r="Q1636" i="12" s="1"/>
  <c r="Q1635" i="12" s="1"/>
  <c r="O1646" i="12"/>
  <c r="O1645" i="12" s="1"/>
  <c r="P1646" i="12"/>
  <c r="P1645" i="12" s="1"/>
  <c r="Q1646" i="12"/>
  <c r="Q1645" i="12" s="1"/>
  <c r="O1649" i="12"/>
  <c r="O1648" i="12" s="1"/>
  <c r="P1649" i="12"/>
  <c r="P1648" i="12" s="1"/>
  <c r="Q1649" i="12"/>
  <c r="Q1648" i="12" s="1"/>
  <c r="O1652" i="12"/>
  <c r="O1651" i="12" s="1"/>
  <c r="P1652" i="12"/>
  <c r="P1651" i="12" s="1"/>
  <c r="Q1652" i="12"/>
  <c r="Q1651" i="12" s="1"/>
  <c r="O1657" i="12"/>
  <c r="O1656" i="12" s="1"/>
  <c r="O1655" i="12" s="1"/>
  <c r="P1657" i="12"/>
  <c r="P1656" i="12" s="1"/>
  <c r="P1655" i="12" s="1"/>
  <c r="Q1657" i="12"/>
  <c r="Q1656" i="12" s="1"/>
  <c r="Q1655" i="12" s="1"/>
  <c r="O1661" i="12"/>
  <c r="O1660" i="12" s="1"/>
  <c r="O1659" i="12" s="1"/>
  <c r="P1661" i="12"/>
  <c r="P1660" i="12" s="1"/>
  <c r="P1659" i="12" s="1"/>
  <c r="Q1661" i="12"/>
  <c r="Q1660" i="12" s="1"/>
  <c r="Q1659" i="12" s="1"/>
  <c r="O1670" i="12"/>
  <c r="O1669" i="12" s="1"/>
  <c r="O1668" i="12" s="1"/>
  <c r="P1670" i="12"/>
  <c r="P1669" i="12" s="1"/>
  <c r="P1668" i="12" s="1"/>
  <c r="Q1670" i="12"/>
  <c r="Q1669" i="12" s="1"/>
  <c r="Q1668" i="12" s="1"/>
  <c r="O1674" i="12"/>
  <c r="O1673" i="12" s="1"/>
  <c r="O1672" i="12" s="1"/>
  <c r="P1674" i="12"/>
  <c r="P1673" i="12" s="1"/>
  <c r="P1672" i="12" s="1"/>
  <c r="Q1674" i="12"/>
  <c r="Q1673" i="12" s="1"/>
  <c r="Q1672" i="12" s="1"/>
  <c r="O1689" i="12"/>
  <c r="O1688" i="12" s="1"/>
  <c r="O1687" i="12" s="1"/>
  <c r="O1686" i="12" s="1"/>
  <c r="O1680" i="12" s="1"/>
  <c r="P1689" i="12"/>
  <c r="P1688" i="12" s="1"/>
  <c r="P1687" i="12" s="1"/>
  <c r="P1686" i="12" s="1"/>
  <c r="P1680" i="12" s="1"/>
  <c r="Q1689" i="12"/>
  <c r="Q1688" i="12" s="1"/>
  <c r="Q1687" i="12" s="1"/>
  <c r="Q1686" i="12" s="1"/>
  <c r="Q1680" i="12" s="1"/>
  <c r="O1695" i="12"/>
  <c r="O1694" i="12" s="1"/>
  <c r="O1693" i="12" s="1"/>
  <c r="O1692" i="12" s="1"/>
  <c r="P1695" i="12"/>
  <c r="P1694" i="12" s="1"/>
  <c r="P1693" i="12" s="1"/>
  <c r="P1692" i="12" s="1"/>
  <c r="Q1695" i="12"/>
  <c r="Q1694" i="12" s="1"/>
  <c r="Q1693" i="12" s="1"/>
  <c r="Q1692" i="12" s="1"/>
  <c r="O1704" i="12"/>
  <c r="O1703" i="12" s="1"/>
  <c r="O1702" i="12" s="1"/>
  <c r="P1704" i="12"/>
  <c r="P1703" i="12" s="1"/>
  <c r="P1702" i="12" s="1"/>
  <c r="Q1704" i="12"/>
  <c r="Q1703" i="12" s="1"/>
  <c r="Q1702" i="12" s="1"/>
  <c r="O1708" i="12"/>
  <c r="O1707" i="12" s="1"/>
  <c r="O1706" i="12" s="1"/>
  <c r="P1708" i="12"/>
  <c r="P1707" i="12" s="1"/>
  <c r="P1706" i="12" s="1"/>
  <c r="Q1708" i="12"/>
  <c r="Q1707" i="12" s="1"/>
  <c r="Q1706" i="12" s="1"/>
  <c r="O1715" i="12"/>
  <c r="O1714" i="12" s="1"/>
  <c r="O1713" i="12" s="1"/>
  <c r="P1715" i="12"/>
  <c r="P1714" i="12" s="1"/>
  <c r="P1713" i="12" s="1"/>
  <c r="Q1715" i="12"/>
  <c r="Q1714" i="12" s="1"/>
  <c r="Q1713" i="12" s="1"/>
  <c r="O1719" i="12"/>
  <c r="O1718" i="12" s="1"/>
  <c r="O1717" i="12" s="1"/>
  <c r="P1719" i="12"/>
  <c r="P1718" i="12" s="1"/>
  <c r="P1717" i="12" s="1"/>
  <c r="Q1719" i="12"/>
  <c r="Q1718" i="12" s="1"/>
  <c r="Q1717" i="12" s="1"/>
  <c r="O1724" i="12"/>
  <c r="O1723" i="12" s="1"/>
  <c r="O1722" i="12" s="1"/>
  <c r="O1721" i="12" s="1"/>
  <c r="P1724" i="12"/>
  <c r="P1723" i="12" s="1"/>
  <c r="P1722" i="12" s="1"/>
  <c r="P1721" i="12" s="1"/>
  <c r="Q1724" i="12"/>
  <c r="Q1723" i="12" s="1"/>
  <c r="Q1722" i="12" s="1"/>
  <c r="Q1721" i="12" s="1"/>
  <c r="O1729" i="12"/>
  <c r="O1728" i="12" s="1"/>
  <c r="O1727" i="12" s="1"/>
  <c r="O1726" i="12" s="1"/>
  <c r="P1729" i="12"/>
  <c r="P1728" i="12" s="1"/>
  <c r="P1727" i="12" s="1"/>
  <c r="P1726" i="12" s="1"/>
  <c r="Q1729" i="12"/>
  <c r="Q1728" i="12" s="1"/>
  <c r="Q1727" i="12" s="1"/>
  <c r="Q1726" i="12" s="1"/>
  <c r="O1734" i="12"/>
  <c r="O1733" i="12" s="1"/>
  <c r="O1732" i="12" s="1"/>
  <c r="O1731" i="12" s="1"/>
  <c r="P1734" i="12"/>
  <c r="P1733" i="12" s="1"/>
  <c r="P1732" i="12" s="1"/>
  <c r="P1731" i="12" s="1"/>
  <c r="Q1734" i="12"/>
  <c r="Q1733" i="12" s="1"/>
  <c r="Q1732" i="12" s="1"/>
  <c r="Q1731" i="12" s="1"/>
  <c r="O1739" i="12"/>
  <c r="O1738" i="12" s="1"/>
  <c r="O1737" i="12" s="1"/>
  <c r="O1736" i="12" s="1"/>
  <c r="P1739" i="12"/>
  <c r="P1738" i="12" s="1"/>
  <c r="P1737" i="12" s="1"/>
  <c r="P1736" i="12" s="1"/>
  <c r="Q1739" i="12"/>
  <c r="Q1738" i="12" s="1"/>
  <c r="Q1737" i="12" s="1"/>
  <c r="Q1736" i="12" s="1"/>
  <c r="O1745" i="12"/>
  <c r="O1744" i="12" s="1"/>
  <c r="O1743" i="12" s="1"/>
  <c r="O1742" i="12" s="1"/>
  <c r="P1745" i="12"/>
  <c r="P1744" i="12" s="1"/>
  <c r="P1743" i="12" s="1"/>
  <c r="P1742" i="12" s="1"/>
  <c r="Q1745" i="12"/>
  <c r="Q1744" i="12" s="1"/>
  <c r="Q1743" i="12" s="1"/>
  <c r="Q1742" i="12" s="1"/>
  <c r="O1750" i="12"/>
  <c r="O1749" i="12" s="1"/>
  <c r="P1750" i="12"/>
  <c r="P1749" i="12" s="1"/>
  <c r="Q1750" i="12"/>
  <c r="Q1749" i="12" s="1"/>
  <c r="O1753" i="12"/>
  <c r="O1752" i="12" s="1"/>
  <c r="P1753" i="12"/>
  <c r="P1752" i="12" s="1"/>
  <c r="Q1753" i="12"/>
  <c r="Q1752" i="12" s="1"/>
  <c r="O1756" i="12"/>
  <c r="O1755" i="12" s="1"/>
  <c r="P1756" i="12"/>
  <c r="P1755" i="12" s="1"/>
  <c r="Q1756" i="12"/>
  <c r="Q1755" i="12" s="1"/>
  <c r="O1760" i="12"/>
  <c r="O1759" i="12" s="1"/>
  <c r="O1758" i="12" s="1"/>
  <c r="P1760" i="12"/>
  <c r="P1759" i="12" s="1"/>
  <c r="P1758" i="12" s="1"/>
  <c r="Q1760" i="12"/>
  <c r="Q1759" i="12" s="1"/>
  <c r="Q1758" i="12" s="1"/>
  <c r="O1765" i="12"/>
  <c r="O1764" i="12" s="1"/>
  <c r="O1763" i="12" s="1"/>
  <c r="O1762" i="12" s="1"/>
  <c r="P1765" i="12"/>
  <c r="P1764" i="12" s="1"/>
  <c r="P1763" i="12" s="1"/>
  <c r="P1762" i="12" s="1"/>
  <c r="Q1765" i="12"/>
  <c r="Q1764" i="12" s="1"/>
  <c r="Q1763" i="12" s="1"/>
  <c r="Q1762" i="12" s="1"/>
  <c r="O1772" i="12"/>
  <c r="O1771" i="12" s="1"/>
  <c r="O1770" i="12" s="1"/>
  <c r="P1772" i="12"/>
  <c r="P1771" i="12" s="1"/>
  <c r="P1770" i="12" s="1"/>
  <c r="Q1772" i="12"/>
  <c r="Q1771" i="12" s="1"/>
  <c r="Q1770" i="12" s="1"/>
  <c r="O1776" i="12"/>
  <c r="O1775" i="12" s="1"/>
  <c r="O1774" i="12" s="1"/>
  <c r="P1776" i="12"/>
  <c r="P1775" i="12" s="1"/>
  <c r="P1774" i="12" s="1"/>
  <c r="Q1776" i="12"/>
  <c r="Q1775" i="12" s="1"/>
  <c r="Q1774" i="12" s="1"/>
  <c r="O1784" i="12"/>
  <c r="O1783" i="12" s="1"/>
  <c r="O1782" i="12" s="1"/>
  <c r="P1784" i="12"/>
  <c r="P1783" i="12" s="1"/>
  <c r="P1782" i="12" s="1"/>
  <c r="Q1784" i="12"/>
  <c r="Q1783" i="12" s="1"/>
  <c r="Q1782" i="12" s="1"/>
  <c r="O1789" i="12"/>
  <c r="O1788" i="12" s="1"/>
  <c r="O1787" i="12" s="1"/>
  <c r="P1789" i="12"/>
  <c r="P1788" i="12" s="1"/>
  <c r="P1787" i="12" s="1"/>
  <c r="Q1789" i="12"/>
  <c r="Q1788" i="12" s="1"/>
  <c r="Q1787" i="12" s="1"/>
  <c r="O1793" i="12"/>
  <c r="O1792" i="12" s="1"/>
  <c r="O1791" i="12" s="1"/>
  <c r="P1793" i="12"/>
  <c r="P1792" i="12" s="1"/>
  <c r="P1791" i="12" s="1"/>
  <c r="Q1793" i="12"/>
  <c r="Q1792" i="12" s="1"/>
  <c r="Q1791" i="12" s="1"/>
  <c r="O1805" i="12"/>
  <c r="O1804" i="12" s="1"/>
  <c r="P1805" i="12"/>
  <c r="P1804" i="12" s="1"/>
  <c r="Q1805" i="12"/>
  <c r="Q1804" i="12" s="1"/>
  <c r="O1808" i="12"/>
  <c r="O1807" i="12" s="1"/>
  <c r="P1808" i="12"/>
  <c r="P1807" i="12" s="1"/>
  <c r="Q1808" i="12"/>
  <c r="Q1807" i="12" s="1"/>
  <c r="O1814" i="12"/>
  <c r="O1813" i="12" s="1"/>
  <c r="P1814" i="12"/>
  <c r="P1813" i="12" s="1"/>
  <c r="Q1814" i="12"/>
  <c r="Q1813" i="12" s="1"/>
  <c r="O1817" i="12"/>
  <c r="O1816" i="12" s="1"/>
  <c r="P1817" i="12"/>
  <c r="P1816" i="12" s="1"/>
  <c r="Q1817" i="12"/>
  <c r="Q1816" i="12" s="1"/>
  <c r="O1820" i="12"/>
  <c r="O1819" i="12" s="1"/>
  <c r="P1820" i="12"/>
  <c r="P1819" i="12" s="1"/>
  <c r="Q1820" i="12"/>
  <c r="Q1819" i="12" s="1"/>
  <c r="O1824" i="12"/>
  <c r="O1823" i="12" s="1"/>
  <c r="P1824" i="12"/>
  <c r="P1823" i="12" s="1"/>
  <c r="Q1824" i="12"/>
  <c r="Q1823" i="12" s="1"/>
  <c r="O1827" i="12"/>
  <c r="O1826" i="12" s="1"/>
  <c r="P1827" i="12"/>
  <c r="P1826" i="12" s="1"/>
  <c r="Q1827" i="12"/>
  <c r="Q1826" i="12" s="1"/>
  <c r="O1840" i="12"/>
  <c r="O1839" i="12" s="1"/>
  <c r="O1838" i="12" s="1"/>
  <c r="P1840" i="12"/>
  <c r="P1839" i="12" s="1"/>
  <c r="P1838" i="12" s="1"/>
  <c r="Q1840" i="12"/>
  <c r="Q1839" i="12" s="1"/>
  <c r="Q1838" i="12" s="1"/>
  <c r="O1844" i="12"/>
  <c r="O1843" i="12" s="1"/>
  <c r="O1842" i="12" s="1"/>
  <c r="P1844" i="12"/>
  <c r="P1843" i="12" s="1"/>
  <c r="P1842" i="12" s="1"/>
  <c r="Q1844" i="12"/>
  <c r="Q1843" i="12" s="1"/>
  <c r="Q1842" i="12" s="1"/>
  <c r="O1848" i="12"/>
  <c r="O1847" i="12" s="1"/>
  <c r="O1846" i="12" s="1"/>
  <c r="P1848" i="12"/>
  <c r="P1847" i="12" s="1"/>
  <c r="P1846" i="12" s="1"/>
  <c r="Q1848" i="12"/>
  <c r="Q1847" i="12" s="1"/>
  <c r="Q1846" i="12" s="1"/>
  <c r="O1853" i="12"/>
  <c r="O1852" i="12" s="1"/>
  <c r="P1853" i="12"/>
  <c r="P1852" i="12" s="1"/>
  <c r="Q1853" i="12"/>
  <c r="Q1852" i="12" s="1"/>
  <c r="O1856" i="12"/>
  <c r="O1855" i="12" s="1"/>
  <c r="P1856" i="12"/>
  <c r="P1855" i="12" s="1"/>
  <c r="Q1856" i="12"/>
  <c r="Q1855" i="12" s="1"/>
  <c r="O1860" i="12"/>
  <c r="O1859" i="12" s="1"/>
  <c r="O1858" i="12" s="1"/>
  <c r="P1860" i="12"/>
  <c r="P1859" i="12" s="1"/>
  <c r="P1858" i="12" s="1"/>
  <c r="Q1860" i="12"/>
  <c r="Q1859" i="12" s="1"/>
  <c r="Q1858" i="12" s="1"/>
  <c r="O1864" i="12"/>
  <c r="O1863" i="12" s="1"/>
  <c r="O1862" i="12" s="1"/>
  <c r="P1864" i="12"/>
  <c r="P1863" i="12" s="1"/>
  <c r="P1862" i="12" s="1"/>
  <c r="Q1864" i="12"/>
  <c r="Q1863" i="12" s="1"/>
  <c r="Q1862" i="12" s="1"/>
  <c r="O1868" i="12"/>
  <c r="O1867" i="12" s="1"/>
  <c r="O1866" i="12" s="1"/>
  <c r="P1868" i="12"/>
  <c r="P1867" i="12" s="1"/>
  <c r="P1866" i="12" s="1"/>
  <c r="Q1868" i="12"/>
  <c r="Q1867" i="12" s="1"/>
  <c r="Q1866" i="12" s="1"/>
  <c r="O1875" i="12"/>
  <c r="O1874" i="12" s="1"/>
  <c r="O1873" i="12" s="1"/>
  <c r="P1875" i="12"/>
  <c r="P1874" i="12" s="1"/>
  <c r="P1873" i="12" s="1"/>
  <c r="Q1875" i="12"/>
  <c r="Q1874" i="12" s="1"/>
  <c r="Q1873" i="12" s="1"/>
  <c r="O1879" i="12"/>
  <c r="O1878" i="12" s="1"/>
  <c r="P1879" i="12"/>
  <c r="P1878" i="12" s="1"/>
  <c r="Q1879" i="12"/>
  <c r="Q1878" i="12" s="1"/>
  <c r="O1882" i="12"/>
  <c r="P1882" i="12"/>
  <c r="Q1882" i="12"/>
  <c r="O1884" i="12"/>
  <c r="P1884" i="12"/>
  <c r="Q1884" i="12"/>
  <c r="O1895" i="12"/>
  <c r="O1894" i="12" s="1"/>
  <c r="P1895" i="12"/>
  <c r="P1894" i="12" s="1"/>
  <c r="Q1895" i="12"/>
  <c r="Q1894" i="12" s="1"/>
  <c r="O1898" i="12"/>
  <c r="O1897" i="12" s="1"/>
  <c r="P1898" i="12"/>
  <c r="P1897" i="12" s="1"/>
  <c r="Q1898" i="12"/>
  <c r="Q1897" i="12" s="1"/>
  <c r="O1901" i="12"/>
  <c r="O1900" i="12" s="1"/>
  <c r="P1901" i="12"/>
  <c r="P1900" i="12" s="1"/>
  <c r="Q1901" i="12"/>
  <c r="Q1900" i="12" s="1"/>
  <c r="O1905" i="12"/>
  <c r="O1904" i="12" s="1"/>
  <c r="O1903" i="12" s="1"/>
  <c r="P1905" i="12"/>
  <c r="P1904" i="12" s="1"/>
  <c r="P1903" i="12" s="1"/>
  <c r="Q1905" i="12"/>
  <c r="Q1904" i="12" s="1"/>
  <c r="Q1903" i="12" s="1"/>
  <c r="O1916" i="12"/>
  <c r="O1915" i="12" s="1"/>
  <c r="O1914" i="12" s="1"/>
  <c r="P1916" i="12"/>
  <c r="P1915" i="12" s="1"/>
  <c r="P1914" i="12" s="1"/>
  <c r="Q1916" i="12"/>
  <c r="Q1915" i="12" s="1"/>
  <c r="Q1914" i="12" s="1"/>
  <c r="O1920" i="12"/>
  <c r="O1919" i="12" s="1"/>
  <c r="O1918" i="12" s="1"/>
  <c r="P1920" i="12"/>
  <c r="P1919" i="12" s="1"/>
  <c r="P1918" i="12" s="1"/>
  <c r="Q1920" i="12"/>
  <c r="Q1919" i="12" s="1"/>
  <c r="Q1918" i="12" s="1"/>
  <c r="O1924" i="12"/>
  <c r="O1923" i="12" s="1"/>
  <c r="O1922" i="12" s="1"/>
  <c r="P1924" i="12"/>
  <c r="P1923" i="12" s="1"/>
  <c r="P1922" i="12" s="1"/>
  <c r="Q1924" i="12"/>
  <c r="Q1923" i="12" s="1"/>
  <c r="Q1922" i="12" s="1"/>
  <c r="O1928" i="12"/>
  <c r="O1927" i="12" s="1"/>
  <c r="O1926" i="12" s="1"/>
  <c r="P1928" i="12"/>
  <c r="P1927" i="12" s="1"/>
  <c r="P1926" i="12" s="1"/>
  <c r="Q1928" i="12"/>
  <c r="Q1927" i="12" s="1"/>
  <c r="Q1926" i="12" s="1"/>
  <c r="O1932" i="12"/>
  <c r="O1931" i="12" s="1"/>
  <c r="O1930" i="12" s="1"/>
  <c r="P1932" i="12"/>
  <c r="P1931" i="12" s="1"/>
  <c r="P1930" i="12" s="1"/>
  <c r="Q1932" i="12"/>
  <c r="Q1931" i="12" s="1"/>
  <c r="Q1930" i="12" s="1"/>
  <c r="O1936" i="12"/>
  <c r="O1935" i="12" s="1"/>
  <c r="O1934" i="12" s="1"/>
  <c r="P1936" i="12"/>
  <c r="P1935" i="12" s="1"/>
  <c r="P1934" i="12" s="1"/>
  <c r="Q1936" i="12"/>
  <c r="Q1935" i="12" s="1"/>
  <c r="Q1934" i="12" s="1"/>
  <c r="O1940" i="12"/>
  <c r="O1939" i="12" s="1"/>
  <c r="O1938" i="12" s="1"/>
  <c r="P1940" i="12"/>
  <c r="P1939" i="12" s="1"/>
  <c r="P1938" i="12" s="1"/>
  <c r="Q1940" i="12"/>
  <c r="Q1939" i="12" s="1"/>
  <c r="Q1938" i="12" s="1"/>
  <c r="O1944" i="12"/>
  <c r="O1943" i="12" s="1"/>
  <c r="O1942" i="12" s="1"/>
  <c r="P1944" i="12"/>
  <c r="P1943" i="12" s="1"/>
  <c r="P1942" i="12" s="1"/>
  <c r="Q1944" i="12"/>
  <c r="Q1943" i="12" s="1"/>
  <c r="Q1942" i="12" s="1"/>
  <c r="O1948" i="12"/>
  <c r="O1947" i="12" s="1"/>
  <c r="O1946" i="12" s="1"/>
  <c r="P1948" i="12"/>
  <c r="P1947" i="12" s="1"/>
  <c r="P1946" i="12" s="1"/>
  <c r="Q1948" i="12"/>
  <c r="Q1947" i="12" s="1"/>
  <c r="Q1946" i="12" s="1"/>
  <c r="O1952" i="12"/>
  <c r="O1951" i="12" s="1"/>
  <c r="O1950" i="12" s="1"/>
  <c r="P1952" i="12"/>
  <c r="P1951" i="12" s="1"/>
  <c r="P1950" i="12" s="1"/>
  <c r="Q1952" i="12"/>
  <c r="Q1951" i="12" s="1"/>
  <c r="Q1950" i="12" s="1"/>
  <c r="O1956" i="12"/>
  <c r="O1955" i="12" s="1"/>
  <c r="O1954" i="12" s="1"/>
  <c r="P1956" i="12"/>
  <c r="P1955" i="12" s="1"/>
  <c r="P1954" i="12" s="1"/>
  <c r="Q1956" i="12"/>
  <c r="Q1955" i="12" s="1"/>
  <c r="Q1954" i="12" s="1"/>
  <c r="O1960" i="12"/>
  <c r="O1959" i="12" s="1"/>
  <c r="O1958" i="12" s="1"/>
  <c r="P1960" i="12"/>
  <c r="P1959" i="12" s="1"/>
  <c r="P1958" i="12" s="1"/>
  <c r="Q1960" i="12"/>
  <c r="Q1959" i="12" s="1"/>
  <c r="Q1958" i="12" s="1"/>
  <c r="O1965" i="12"/>
  <c r="O1964" i="12" s="1"/>
  <c r="O1963" i="12" s="1"/>
  <c r="O1962" i="12" s="1"/>
  <c r="P1965" i="12"/>
  <c r="P1964" i="12" s="1"/>
  <c r="P1963" i="12" s="1"/>
  <c r="P1962" i="12" s="1"/>
  <c r="Q1965" i="12"/>
  <c r="Q1964" i="12" s="1"/>
  <c r="Q1963" i="12" s="1"/>
  <c r="Q1962" i="12" s="1"/>
  <c r="O1970" i="12"/>
  <c r="O1969" i="12" s="1"/>
  <c r="O1968" i="12" s="1"/>
  <c r="P1970" i="12"/>
  <c r="P1969" i="12" s="1"/>
  <c r="P1968" i="12" s="1"/>
  <c r="Q1970" i="12"/>
  <c r="Q1969" i="12" s="1"/>
  <c r="Q1968" i="12" s="1"/>
  <c r="O1974" i="12"/>
  <c r="O1973" i="12" s="1"/>
  <c r="O1972" i="12" s="1"/>
  <c r="P1974" i="12"/>
  <c r="P1973" i="12" s="1"/>
  <c r="P1972" i="12" s="1"/>
  <c r="Q1974" i="12"/>
  <c r="Q1973" i="12" s="1"/>
  <c r="Q1972" i="12" s="1"/>
  <c r="O1979" i="12"/>
  <c r="O1978" i="12" s="1"/>
  <c r="O1977" i="12" s="1"/>
  <c r="P1979" i="12"/>
  <c r="P1978" i="12" s="1"/>
  <c r="P1977" i="12" s="1"/>
  <c r="Q1979" i="12"/>
  <c r="Q1978" i="12" s="1"/>
  <c r="Q1977" i="12" s="1"/>
  <c r="O1983" i="12"/>
  <c r="O1982" i="12" s="1"/>
  <c r="O1981" i="12" s="1"/>
  <c r="P1983" i="12"/>
  <c r="P1982" i="12" s="1"/>
  <c r="P1981" i="12" s="1"/>
  <c r="Q1983" i="12"/>
  <c r="Q1982" i="12" s="1"/>
  <c r="Q1981" i="12" s="1"/>
  <c r="O1989" i="12"/>
  <c r="O1988" i="12" s="1"/>
  <c r="O1987" i="12" s="1"/>
  <c r="O1986" i="12" s="1"/>
  <c r="P1989" i="12"/>
  <c r="P1988" i="12" s="1"/>
  <c r="P1987" i="12" s="1"/>
  <c r="P1986" i="12" s="1"/>
  <c r="Q1989" i="12"/>
  <c r="Q1988" i="12" s="1"/>
  <c r="Q1987" i="12" s="1"/>
  <c r="Q1986" i="12" s="1"/>
  <c r="O1994" i="12"/>
  <c r="O1993" i="12" s="1"/>
  <c r="O1992" i="12" s="1"/>
  <c r="O1991" i="12" s="1"/>
  <c r="P1994" i="12"/>
  <c r="P1993" i="12" s="1"/>
  <c r="P1992" i="12" s="1"/>
  <c r="P1991" i="12" s="1"/>
  <c r="Q1994" i="12"/>
  <c r="Q1993" i="12" s="1"/>
  <c r="Q1992" i="12" s="1"/>
  <c r="Q1991" i="12" s="1"/>
  <c r="O2000" i="12"/>
  <c r="O1999" i="12" s="1"/>
  <c r="O1998" i="12" s="1"/>
  <c r="P2000" i="12"/>
  <c r="P1999" i="12" s="1"/>
  <c r="P1998" i="12" s="1"/>
  <c r="Q2000" i="12"/>
  <c r="Q1999" i="12" s="1"/>
  <c r="Q1998" i="12" s="1"/>
  <c r="O2004" i="12"/>
  <c r="O2003" i="12" s="1"/>
  <c r="O2002" i="12" s="1"/>
  <c r="P2004" i="12"/>
  <c r="P2003" i="12" s="1"/>
  <c r="P2002" i="12" s="1"/>
  <c r="Q2004" i="12"/>
  <c r="Q2003" i="12" s="1"/>
  <c r="Q2002" i="12" s="1"/>
  <c r="O2009" i="12"/>
  <c r="O2008" i="12" s="1"/>
  <c r="O2007" i="12" s="1"/>
  <c r="O2006" i="12" s="1"/>
  <c r="P2009" i="12"/>
  <c r="P2008" i="12" s="1"/>
  <c r="P2007" i="12" s="1"/>
  <c r="P2006" i="12" s="1"/>
  <c r="Q2009" i="12"/>
  <c r="Q2008" i="12" s="1"/>
  <c r="Q2007" i="12" s="1"/>
  <c r="Q2006" i="12" s="1"/>
  <c r="O2014" i="12"/>
  <c r="O2013" i="12" s="1"/>
  <c r="O2012" i="12" s="1"/>
  <c r="O2011" i="12" s="1"/>
  <c r="P2014" i="12"/>
  <c r="P2013" i="12" s="1"/>
  <c r="P2012" i="12" s="1"/>
  <c r="P2011" i="12" s="1"/>
  <c r="Q2014" i="12"/>
  <c r="Q2013" i="12" s="1"/>
  <c r="Q2012" i="12" s="1"/>
  <c r="Q2011" i="12" s="1"/>
  <c r="O2019" i="12"/>
  <c r="O2018" i="12" s="1"/>
  <c r="O2017" i="12" s="1"/>
  <c r="O2016" i="12" s="1"/>
  <c r="P2019" i="12"/>
  <c r="P2018" i="12" s="1"/>
  <c r="P2017" i="12" s="1"/>
  <c r="P2016" i="12" s="1"/>
  <c r="Q2019" i="12"/>
  <c r="Q2018" i="12" s="1"/>
  <c r="Q2017" i="12" s="1"/>
  <c r="Q2016" i="12" s="1"/>
  <c r="O2025" i="12"/>
  <c r="O2024" i="12" s="1"/>
  <c r="P2025" i="12"/>
  <c r="P2024" i="12" s="1"/>
  <c r="Q2025" i="12"/>
  <c r="Q2024" i="12" s="1"/>
  <c r="O2028" i="12"/>
  <c r="O2027" i="12" s="1"/>
  <c r="P2028" i="12"/>
  <c r="P2027" i="12" s="1"/>
  <c r="Q2028" i="12"/>
  <c r="Q2027" i="12" s="1"/>
  <c r="O2031" i="12"/>
  <c r="O2030" i="12" s="1"/>
  <c r="P2031" i="12"/>
  <c r="P2030" i="12" s="1"/>
  <c r="Q2031" i="12"/>
  <c r="Q2030" i="12" s="1"/>
  <c r="O2035" i="12"/>
  <c r="O2034" i="12" s="1"/>
  <c r="O2033" i="12" s="1"/>
  <c r="P2035" i="12"/>
  <c r="P2034" i="12" s="1"/>
  <c r="P2033" i="12" s="1"/>
  <c r="Q2035" i="12"/>
  <c r="Q2034" i="12" s="1"/>
  <c r="Q2033" i="12" s="1"/>
  <c r="O2045" i="12"/>
  <c r="O2044" i="12" s="1"/>
  <c r="O2043" i="12" s="1"/>
  <c r="O2042" i="12" s="1"/>
  <c r="P2045" i="12"/>
  <c r="P2044" i="12" s="1"/>
  <c r="P2043" i="12" s="1"/>
  <c r="P2042" i="12" s="1"/>
  <c r="Q2045" i="12"/>
  <c r="Q2044" i="12" s="1"/>
  <c r="Q2043" i="12" s="1"/>
  <c r="Q2042" i="12" s="1"/>
  <c r="O2050" i="12"/>
  <c r="O2049" i="12" s="1"/>
  <c r="O2048" i="12" s="1"/>
  <c r="P2050" i="12"/>
  <c r="P2049" i="12" s="1"/>
  <c r="P2048" i="12" s="1"/>
  <c r="Q2050" i="12"/>
  <c r="Q2049" i="12" s="1"/>
  <c r="Q2048" i="12" s="1"/>
  <c r="O2057" i="12"/>
  <c r="O2056" i="12" s="1"/>
  <c r="O2052" i="12" s="1"/>
  <c r="P2057" i="12"/>
  <c r="P2056" i="12" s="1"/>
  <c r="P2052" i="12" s="1"/>
  <c r="Q2057" i="12"/>
  <c r="Q2056" i="12" s="1"/>
  <c r="Q2052" i="12" s="1"/>
  <c r="O2063" i="12"/>
  <c r="O2062" i="12" s="1"/>
  <c r="O2061" i="12" s="1"/>
  <c r="O2060" i="12" s="1"/>
  <c r="P2063" i="12"/>
  <c r="P2062" i="12" s="1"/>
  <c r="P2061" i="12" s="1"/>
  <c r="P2060" i="12" s="1"/>
  <c r="Q2063" i="12"/>
  <c r="Q2062" i="12" s="1"/>
  <c r="Q2061" i="12" s="1"/>
  <c r="Q2060" i="12" s="1"/>
  <c r="O2068" i="12"/>
  <c r="O2067" i="12" s="1"/>
  <c r="O2066" i="12" s="1"/>
  <c r="O2065" i="12" s="1"/>
  <c r="P2068" i="12"/>
  <c r="P2067" i="12" s="1"/>
  <c r="P2066" i="12" s="1"/>
  <c r="P2065" i="12" s="1"/>
  <c r="Q2068" i="12"/>
  <c r="Q2067" i="12" s="1"/>
  <c r="Q2066" i="12" s="1"/>
  <c r="Q2065" i="12" s="1"/>
  <c r="O2073" i="12"/>
  <c r="O2072" i="12" s="1"/>
  <c r="O2071" i="12" s="1"/>
  <c r="P2073" i="12"/>
  <c r="P2072" i="12" s="1"/>
  <c r="P2071" i="12" s="1"/>
  <c r="Q2073" i="12"/>
  <c r="Q2072" i="12" s="1"/>
  <c r="Q2071" i="12" s="1"/>
  <c r="O2077" i="12"/>
  <c r="O2076" i="12" s="1"/>
  <c r="O2075" i="12" s="1"/>
  <c r="P2077" i="12"/>
  <c r="P2076" i="12" s="1"/>
  <c r="P2075" i="12" s="1"/>
  <c r="Q2077" i="12"/>
  <c r="Q2076" i="12" s="1"/>
  <c r="Q2075" i="12" s="1"/>
  <c r="O2084" i="12"/>
  <c r="O2083" i="12" s="1"/>
  <c r="P2084" i="12"/>
  <c r="P2083" i="12" s="1"/>
  <c r="Q2084" i="12"/>
  <c r="Q2083" i="12" s="1"/>
  <c r="O2087" i="12"/>
  <c r="O2086" i="12" s="1"/>
  <c r="P2087" i="12"/>
  <c r="P2086" i="12" s="1"/>
  <c r="Q2087" i="12"/>
  <c r="Q2086" i="12" s="1"/>
  <c r="O2093" i="12"/>
  <c r="O2092" i="12" s="1"/>
  <c r="P2093" i="12"/>
  <c r="P2092" i="12" s="1"/>
  <c r="Q2093" i="12"/>
  <c r="Q2092" i="12" s="1"/>
  <c r="O2102" i="12"/>
  <c r="O2101" i="12" s="1"/>
  <c r="O2100" i="12" s="1"/>
  <c r="O2099" i="12" s="1"/>
  <c r="P2102" i="12"/>
  <c r="P2101" i="12" s="1"/>
  <c r="P2100" i="12" s="1"/>
  <c r="P2099" i="12" s="1"/>
  <c r="Q2102" i="12"/>
  <c r="Q2101" i="12" s="1"/>
  <c r="Q2100" i="12" s="1"/>
  <c r="Q2099" i="12" s="1"/>
  <c r="O2107" i="12"/>
  <c r="O2106" i="12" s="1"/>
  <c r="O2105" i="12" s="1"/>
  <c r="P2107" i="12"/>
  <c r="P2106" i="12" s="1"/>
  <c r="P2105" i="12" s="1"/>
  <c r="Q2107" i="12"/>
  <c r="Q2106" i="12" s="1"/>
  <c r="Q2105" i="12" s="1"/>
  <c r="O2111" i="12"/>
  <c r="O2110" i="12" s="1"/>
  <c r="P2111" i="12"/>
  <c r="P2110" i="12" s="1"/>
  <c r="Q2111" i="12"/>
  <c r="Q2110" i="12" s="1"/>
  <c r="O2114" i="12"/>
  <c r="O2113" i="12" s="1"/>
  <c r="P2114" i="12"/>
  <c r="P2113" i="12" s="1"/>
  <c r="Q2114" i="12"/>
  <c r="Q2113" i="12" s="1"/>
  <c r="O2119" i="12"/>
  <c r="O2118" i="12" s="1"/>
  <c r="O2117" i="12" s="1"/>
  <c r="P2119" i="12"/>
  <c r="P2118" i="12" s="1"/>
  <c r="P2117" i="12" s="1"/>
  <c r="Q2119" i="12"/>
  <c r="Q2118" i="12" s="1"/>
  <c r="Q2117" i="12" s="1"/>
  <c r="O2123" i="12"/>
  <c r="O2122" i="12" s="1"/>
  <c r="P2123" i="12"/>
  <c r="P2122" i="12" s="1"/>
  <c r="Q2123" i="12"/>
  <c r="Q2122" i="12" s="1"/>
  <c r="O2126" i="12"/>
  <c r="O2125" i="12" s="1"/>
  <c r="P2126" i="12"/>
  <c r="P2125" i="12" s="1"/>
  <c r="Q2126" i="12"/>
  <c r="Q2125" i="12" s="1"/>
  <c r="O2131" i="12"/>
  <c r="O2130" i="12" s="1"/>
  <c r="O2129" i="12" s="1"/>
  <c r="O2128" i="12" s="1"/>
  <c r="P2131" i="12"/>
  <c r="P2130" i="12" s="1"/>
  <c r="P2129" i="12" s="1"/>
  <c r="P2128" i="12" s="1"/>
  <c r="Q2131" i="12"/>
  <c r="Q2130" i="12" s="1"/>
  <c r="Q2129" i="12" s="1"/>
  <c r="Q2128" i="12" s="1"/>
  <c r="O2137" i="12"/>
  <c r="O2136" i="12" s="1"/>
  <c r="O2135" i="12" s="1"/>
  <c r="P2137" i="12"/>
  <c r="P2136" i="12" s="1"/>
  <c r="P2135" i="12" s="1"/>
  <c r="Q2137" i="12"/>
  <c r="Q2136" i="12" s="1"/>
  <c r="Q2135" i="12" s="1"/>
  <c r="O2141" i="12"/>
  <c r="O2140" i="12" s="1"/>
  <c r="O2139" i="12" s="1"/>
  <c r="P2141" i="12"/>
  <c r="P2140" i="12" s="1"/>
  <c r="P2139" i="12" s="1"/>
  <c r="Q2141" i="12"/>
  <c r="Q2140" i="12" s="1"/>
  <c r="Q2139" i="12" s="1"/>
  <c r="O2148" i="12"/>
  <c r="O2147" i="12" s="1"/>
  <c r="P2148" i="12"/>
  <c r="P2147" i="12" s="1"/>
  <c r="Q2148" i="12"/>
  <c r="Q2147" i="12" s="1"/>
  <c r="O2151" i="12"/>
  <c r="O2150" i="12" s="1"/>
  <c r="P2151" i="12"/>
  <c r="P2150" i="12" s="1"/>
  <c r="Q2151" i="12"/>
  <c r="Q2150" i="12" s="1"/>
  <c r="O2155" i="12"/>
  <c r="O2154" i="12" s="1"/>
  <c r="O2153" i="12" s="1"/>
  <c r="P2155" i="12"/>
  <c r="P2154" i="12" s="1"/>
  <c r="P2153" i="12" s="1"/>
  <c r="Q2155" i="12"/>
  <c r="Q2154" i="12" s="1"/>
  <c r="Q2153" i="12" s="1"/>
  <c r="O2159" i="12"/>
  <c r="O2158" i="12" s="1"/>
  <c r="O2157" i="12" s="1"/>
  <c r="P2159" i="12"/>
  <c r="P2158" i="12" s="1"/>
  <c r="P2157" i="12" s="1"/>
  <c r="Q2159" i="12"/>
  <c r="Q2158" i="12" s="1"/>
  <c r="Q2157" i="12" s="1"/>
  <c r="O2165" i="12"/>
  <c r="O2164" i="12" s="1"/>
  <c r="O2163" i="12" s="1"/>
  <c r="P2165" i="12"/>
  <c r="P2164" i="12" s="1"/>
  <c r="P2163" i="12" s="1"/>
  <c r="Q2165" i="12"/>
  <c r="Q2164" i="12" s="1"/>
  <c r="Q2163" i="12" s="1"/>
  <c r="O2169" i="12"/>
  <c r="O2168" i="12" s="1"/>
  <c r="O2167" i="12" s="1"/>
  <c r="P2169" i="12"/>
  <c r="P2168" i="12" s="1"/>
  <c r="P2167" i="12" s="1"/>
  <c r="Q2169" i="12"/>
  <c r="Q2168" i="12" s="1"/>
  <c r="Q2167" i="12" s="1"/>
  <c r="O2175" i="12"/>
  <c r="O2174" i="12" s="1"/>
  <c r="P2175" i="12"/>
  <c r="P2174" i="12" s="1"/>
  <c r="Q2175" i="12"/>
  <c r="Q2174" i="12" s="1"/>
  <c r="O2181" i="12"/>
  <c r="O2180" i="12" s="1"/>
  <c r="P2181" i="12"/>
  <c r="P2180" i="12" s="1"/>
  <c r="Q2181" i="12"/>
  <c r="Q2180" i="12" s="1"/>
  <c r="O2188" i="12"/>
  <c r="O2187" i="12" s="1"/>
  <c r="P2188" i="12"/>
  <c r="P2187" i="12" s="1"/>
  <c r="Q2188" i="12"/>
  <c r="Q2187" i="12" s="1"/>
  <c r="O2191" i="12"/>
  <c r="O2190" i="12" s="1"/>
  <c r="P2191" i="12"/>
  <c r="P2190" i="12" s="1"/>
  <c r="Q2191" i="12"/>
  <c r="Q2190" i="12" s="1"/>
  <c r="O2196" i="12"/>
  <c r="O2195" i="12" s="1"/>
  <c r="P2196" i="12"/>
  <c r="P2195" i="12" s="1"/>
  <c r="Q2196" i="12"/>
  <c r="Q2195" i="12" s="1"/>
  <c r="O2199" i="12"/>
  <c r="O2198" i="12" s="1"/>
  <c r="P2199" i="12"/>
  <c r="P2198" i="12" s="1"/>
  <c r="Q2199" i="12"/>
  <c r="Q2198" i="12" s="1"/>
  <c r="O2202" i="12"/>
  <c r="O2201" i="12" s="1"/>
  <c r="P2202" i="12"/>
  <c r="P2201" i="12" s="1"/>
  <c r="Q2202" i="12"/>
  <c r="Q2201" i="12" s="1"/>
  <c r="O2207" i="12"/>
  <c r="O2206" i="12" s="1"/>
  <c r="P2207" i="12"/>
  <c r="P2206" i="12" s="1"/>
  <c r="Q2207" i="12"/>
  <c r="Q2206" i="12" s="1"/>
  <c r="O2210" i="12"/>
  <c r="O2209" i="12" s="1"/>
  <c r="P2210" i="12"/>
  <c r="P2209" i="12" s="1"/>
  <c r="Q2210" i="12"/>
  <c r="Q2209" i="12" s="1"/>
  <c r="O2213" i="12"/>
  <c r="O2212" i="12" s="1"/>
  <c r="P2213" i="12"/>
  <c r="P2212" i="12" s="1"/>
  <c r="Q2213" i="12"/>
  <c r="Q2212" i="12" s="1"/>
  <c r="O2217" i="12"/>
  <c r="O2216" i="12" s="1"/>
  <c r="P2217" i="12"/>
  <c r="P2216" i="12" s="1"/>
  <c r="Q2217" i="12"/>
  <c r="Q2216" i="12" s="1"/>
  <c r="O2220" i="12"/>
  <c r="O2219" i="12" s="1"/>
  <c r="P2220" i="12"/>
  <c r="P2219" i="12" s="1"/>
  <c r="Q2220" i="12"/>
  <c r="Q2219" i="12" s="1"/>
  <c r="O2224" i="12"/>
  <c r="O2223" i="12" s="1"/>
  <c r="O2222" i="12" s="1"/>
  <c r="P2224" i="12"/>
  <c r="P2223" i="12" s="1"/>
  <c r="P2222" i="12" s="1"/>
  <c r="Q2224" i="12"/>
  <c r="Q2223" i="12" s="1"/>
  <c r="Q2222" i="12" s="1"/>
  <c r="O2229" i="12"/>
  <c r="O2228" i="12" s="1"/>
  <c r="O2227" i="12" s="1"/>
  <c r="P2229" i="12"/>
  <c r="P2228" i="12" s="1"/>
  <c r="P2227" i="12" s="1"/>
  <c r="Q2229" i="12"/>
  <c r="Q2228" i="12" s="1"/>
  <c r="Q2227" i="12" s="1"/>
  <c r="O2233" i="12"/>
  <c r="O2232" i="12" s="1"/>
  <c r="O2231" i="12" s="1"/>
  <c r="P2233" i="12"/>
  <c r="P2232" i="12" s="1"/>
  <c r="P2231" i="12" s="1"/>
  <c r="Q2233" i="12"/>
  <c r="Q2232" i="12" s="1"/>
  <c r="Q2231" i="12" s="1"/>
  <c r="O2238" i="12"/>
  <c r="O2237" i="12" s="1"/>
  <c r="P2238" i="12"/>
  <c r="P2237" i="12" s="1"/>
  <c r="Q2238" i="12"/>
  <c r="Q2237" i="12" s="1"/>
  <c r="O2241" i="12"/>
  <c r="O2240" i="12" s="1"/>
  <c r="P2241" i="12"/>
  <c r="P2240" i="12" s="1"/>
  <c r="Q2241" i="12"/>
  <c r="Q2240" i="12" s="1"/>
  <c r="O2244" i="12"/>
  <c r="O2243" i="12" s="1"/>
  <c r="P2244" i="12"/>
  <c r="P2243" i="12" s="1"/>
  <c r="Q2244" i="12"/>
  <c r="Q2243" i="12" s="1"/>
  <c r="O2248" i="12"/>
  <c r="O2247" i="12" s="1"/>
  <c r="O2246" i="12" s="1"/>
  <c r="P2248" i="12"/>
  <c r="P2247" i="12" s="1"/>
  <c r="P2246" i="12" s="1"/>
  <c r="Q2248" i="12"/>
  <c r="Q2247" i="12" s="1"/>
  <c r="Q2246" i="12" s="1"/>
  <c r="O2252" i="12"/>
  <c r="O2251" i="12" s="1"/>
  <c r="O2250" i="12" s="1"/>
  <c r="P2252" i="12"/>
  <c r="P2251" i="12" s="1"/>
  <c r="P2250" i="12" s="1"/>
  <c r="Q2252" i="12"/>
  <c r="Q2251" i="12" s="1"/>
  <c r="Q2250" i="12" s="1"/>
  <c r="O2256" i="12"/>
  <c r="O2255" i="12" s="1"/>
  <c r="P2256" i="12"/>
  <c r="P2255" i="12" s="1"/>
  <c r="Q2256" i="12"/>
  <c r="Q2255" i="12" s="1"/>
  <c r="O2259" i="12"/>
  <c r="O2258" i="12" s="1"/>
  <c r="P2259" i="12"/>
  <c r="P2258" i="12" s="1"/>
  <c r="Q2259" i="12"/>
  <c r="Q2258" i="12" s="1"/>
  <c r="O2262" i="12"/>
  <c r="O2261" i="12" s="1"/>
  <c r="P2262" i="12"/>
  <c r="P2261" i="12" s="1"/>
  <c r="Q2262" i="12"/>
  <c r="Q2261" i="12" s="1"/>
  <c r="O2275" i="12"/>
  <c r="O2274" i="12" s="1"/>
  <c r="O2273" i="12" s="1"/>
  <c r="P2275" i="12"/>
  <c r="P2274" i="12" s="1"/>
  <c r="P2273" i="12" s="1"/>
  <c r="Q2275" i="12"/>
  <c r="Q2274" i="12" s="1"/>
  <c r="Q2273" i="12" s="1"/>
  <c r="O2283" i="12"/>
  <c r="O2282" i="12" s="1"/>
  <c r="O2281" i="12" s="1"/>
  <c r="P2283" i="12"/>
  <c r="P2282" i="12" s="1"/>
  <c r="P2281" i="12" s="1"/>
  <c r="Q2283" i="12"/>
  <c r="Q2282" i="12" s="1"/>
  <c r="Q2281" i="12" s="1"/>
  <c r="O2287" i="12"/>
  <c r="O2286" i="12" s="1"/>
  <c r="O2285" i="12" s="1"/>
  <c r="P2287" i="12"/>
  <c r="P2286" i="12" s="1"/>
  <c r="P2285" i="12" s="1"/>
  <c r="Q2287" i="12"/>
  <c r="Q2286" i="12" s="1"/>
  <c r="Q2285" i="12" s="1"/>
  <c r="O2291" i="12"/>
  <c r="O2290" i="12" s="1"/>
  <c r="O2289" i="12" s="1"/>
  <c r="P2291" i="12"/>
  <c r="P2290" i="12" s="1"/>
  <c r="P2289" i="12" s="1"/>
  <c r="Q2291" i="12"/>
  <c r="Q2290" i="12" s="1"/>
  <c r="Q2289" i="12" s="1"/>
  <c r="O2295" i="12"/>
  <c r="O2294" i="12" s="1"/>
  <c r="O2293" i="12" s="1"/>
  <c r="P2295" i="12"/>
  <c r="P2294" i="12" s="1"/>
  <c r="P2293" i="12" s="1"/>
  <c r="Q2295" i="12"/>
  <c r="Q2294" i="12" s="1"/>
  <c r="Q2293" i="12" s="1"/>
  <c r="O2299" i="12"/>
  <c r="O2298" i="12" s="1"/>
  <c r="P2299" i="12"/>
  <c r="P2298" i="12" s="1"/>
  <c r="Q2299" i="12"/>
  <c r="Q2298" i="12" s="1"/>
  <c r="O2302" i="12"/>
  <c r="O2301" i="12" s="1"/>
  <c r="P2302" i="12"/>
  <c r="P2301" i="12" s="1"/>
  <c r="Q2302" i="12"/>
  <c r="Q2301" i="12" s="1"/>
  <c r="O2306" i="12"/>
  <c r="O2305" i="12" s="1"/>
  <c r="P2306" i="12"/>
  <c r="P2305" i="12" s="1"/>
  <c r="Q2306" i="12"/>
  <c r="Q2305" i="12" s="1"/>
  <c r="O2309" i="12"/>
  <c r="O2308" i="12" s="1"/>
  <c r="P2309" i="12"/>
  <c r="P2308" i="12" s="1"/>
  <c r="Q2309" i="12"/>
  <c r="Q2308" i="12" s="1"/>
  <c r="O2312" i="12"/>
  <c r="O2311" i="12" s="1"/>
  <c r="P2312" i="12"/>
  <c r="P2311" i="12" s="1"/>
  <c r="Q2312" i="12"/>
  <c r="Q2311" i="12" s="1"/>
  <c r="O2316" i="12"/>
  <c r="O2315" i="12" s="1"/>
  <c r="O2314" i="12" s="1"/>
  <c r="P2316" i="12"/>
  <c r="P2315" i="12" s="1"/>
  <c r="P2314" i="12" s="1"/>
  <c r="Q2316" i="12"/>
  <c r="Q2315" i="12" s="1"/>
  <c r="Q2314" i="12" s="1"/>
  <c r="O2320" i="12"/>
  <c r="O2319" i="12" s="1"/>
  <c r="O2318" i="12" s="1"/>
  <c r="P2320" i="12"/>
  <c r="P2319" i="12" s="1"/>
  <c r="P2318" i="12" s="1"/>
  <c r="Q2320" i="12"/>
  <c r="Q2319" i="12" s="1"/>
  <c r="Q2318" i="12" s="1"/>
  <c r="O2324" i="12"/>
  <c r="P2324" i="12"/>
  <c r="Q2324" i="12"/>
  <c r="O2326" i="12"/>
  <c r="P2326" i="12"/>
  <c r="Q2326" i="12"/>
  <c r="O2330" i="12"/>
  <c r="O2329" i="12" s="1"/>
  <c r="O2328" i="12" s="1"/>
  <c r="P2330" i="12"/>
  <c r="P2329" i="12" s="1"/>
  <c r="P2328" i="12" s="1"/>
  <c r="Q2330" i="12"/>
  <c r="Q2329" i="12" s="1"/>
  <c r="Q2328" i="12" s="1"/>
  <c r="O2334" i="12"/>
  <c r="O2333" i="12" s="1"/>
  <c r="O2332" i="12" s="1"/>
  <c r="P2334" i="12"/>
  <c r="P2333" i="12" s="1"/>
  <c r="P2332" i="12" s="1"/>
  <c r="Q2334" i="12"/>
  <c r="Q2333" i="12" s="1"/>
  <c r="Q2332" i="12" s="1"/>
  <c r="O2338" i="12"/>
  <c r="O2337" i="12" s="1"/>
  <c r="O2336" i="12" s="1"/>
  <c r="P2338" i="12"/>
  <c r="P2337" i="12" s="1"/>
  <c r="P2336" i="12" s="1"/>
  <c r="Q2338" i="12"/>
  <c r="Q2337" i="12" s="1"/>
  <c r="Q2336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0" i="12"/>
  <c r="O2349" i="12" s="1"/>
  <c r="O2348" i="12" s="1"/>
  <c r="P2350" i="12"/>
  <c r="P2349" i="12" s="1"/>
  <c r="P2348" i="12" s="1"/>
  <c r="Q2350" i="12"/>
  <c r="Q2349" i="12" s="1"/>
  <c r="Q2348" i="12" s="1"/>
  <c r="O2354" i="12"/>
  <c r="O2353" i="12" s="1"/>
  <c r="P2354" i="12"/>
  <c r="P2353" i="12" s="1"/>
  <c r="Q2354" i="12"/>
  <c r="Q2353" i="12" s="1"/>
  <c r="O2357" i="12"/>
  <c r="O2356" i="12" s="1"/>
  <c r="P2357" i="12"/>
  <c r="P2356" i="12" s="1"/>
  <c r="Q2357" i="12"/>
  <c r="Q2356" i="12" s="1"/>
  <c r="O2361" i="12"/>
  <c r="O2360" i="12" s="1"/>
  <c r="O2359" i="12" s="1"/>
  <c r="P2361" i="12"/>
  <c r="P2360" i="12" s="1"/>
  <c r="P2359" i="12" s="1"/>
  <c r="Q2361" i="12"/>
  <c r="Q2360" i="12" s="1"/>
  <c r="Q2359" i="12" s="1"/>
  <c r="O2365" i="12"/>
  <c r="O2364" i="12" s="1"/>
  <c r="O2363" i="12" s="1"/>
  <c r="P2365" i="12"/>
  <c r="P2364" i="12" s="1"/>
  <c r="P2363" i="12" s="1"/>
  <c r="Q2365" i="12"/>
  <c r="Q2364" i="12" s="1"/>
  <c r="Q2363" i="12" s="1"/>
  <c r="O2369" i="12"/>
  <c r="O2368" i="12" s="1"/>
  <c r="P2369" i="12"/>
  <c r="P2368" i="12" s="1"/>
  <c r="Q2369" i="12"/>
  <c r="Q2368" i="12" s="1"/>
  <c r="O2372" i="12"/>
  <c r="O2371" i="12" s="1"/>
  <c r="P2372" i="12"/>
  <c r="P2371" i="12" s="1"/>
  <c r="Q2372" i="12"/>
  <c r="Q2371" i="12" s="1"/>
  <c r="O2376" i="12"/>
  <c r="O2375" i="12" s="1"/>
  <c r="O2374" i="12" s="1"/>
  <c r="P2376" i="12"/>
  <c r="P2375" i="12" s="1"/>
  <c r="P2374" i="12" s="1"/>
  <c r="Q2376" i="12"/>
  <c r="Q2375" i="12" s="1"/>
  <c r="Q2374" i="12" s="1"/>
  <c r="O2380" i="12"/>
  <c r="O2379" i="12" s="1"/>
  <c r="O2378" i="12" s="1"/>
  <c r="P2380" i="12"/>
  <c r="P2379" i="12" s="1"/>
  <c r="P2378" i="12" s="1"/>
  <c r="Q2380" i="12"/>
  <c r="Q2379" i="12" s="1"/>
  <c r="Q2378" i="12" s="1"/>
  <c r="O2384" i="12"/>
  <c r="O2383" i="12" s="1"/>
  <c r="P2384" i="12"/>
  <c r="P2383" i="12" s="1"/>
  <c r="Q2384" i="12"/>
  <c r="Q2383" i="12" s="1"/>
  <c r="O2387" i="12"/>
  <c r="O2386" i="12" s="1"/>
  <c r="P2387" i="12"/>
  <c r="P2386" i="12" s="1"/>
  <c r="Q2387" i="12"/>
  <c r="Q2386" i="12" s="1"/>
  <c r="O2390" i="12"/>
  <c r="O2389" i="12" s="1"/>
  <c r="P2390" i="12"/>
  <c r="P2389" i="12" s="1"/>
  <c r="Q2390" i="12"/>
  <c r="Q2389" i="12" s="1"/>
  <c r="O2394" i="12"/>
  <c r="O2393" i="12" s="1"/>
  <c r="O2392" i="12" s="1"/>
  <c r="P2394" i="12"/>
  <c r="P2393" i="12" s="1"/>
  <c r="P2392" i="12" s="1"/>
  <c r="Q2394" i="12"/>
  <c r="Q2393" i="12" s="1"/>
  <c r="Q2392" i="12" s="1"/>
  <c r="O2398" i="12"/>
  <c r="O2397" i="12" s="1"/>
  <c r="O2396" i="12" s="1"/>
  <c r="P2398" i="12"/>
  <c r="P2397" i="12" s="1"/>
  <c r="P2396" i="12" s="1"/>
  <c r="Q2398" i="12"/>
  <c r="Q2397" i="12" s="1"/>
  <c r="Q2396" i="12" s="1"/>
  <c r="O2402" i="12"/>
  <c r="O2401" i="12" s="1"/>
  <c r="O2400" i="12" s="1"/>
  <c r="P2402" i="12"/>
  <c r="P2401" i="12" s="1"/>
  <c r="P2400" i="12" s="1"/>
  <c r="Q2402" i="12"/>
  <c r="Q2401" i="12" s="1"/>
  <c r="Q2400" i="12" s="1"/>
  <c r="O2406" i="12"/>
  <c r="O2405" i="12" s="1"/>
  <c r="O2404" i="12" s="1"/>
  <c r="P2406" i="12"/>
  <c r="P2405" i="12" s="1"/>
  <c r="P2404" i="12" s="1"/>
  <c r="Q2406" i="12"/>
  <c r="Q2405" i="12" s="1"/>
  <c r="Q2404" i="12" s="1"/>
  <c r="O2410" i="12"/>
  <c r="O2409" i="12" s="1"/>
  <c r="P2410" i="12"/>
  <c r="P2409" i="12" s="1"/>
  <c r="Q2410" i="12"/>
  <c r="Q2409" i="12" s="1"/>
  <c r="O2413" i="12"/>
  <c r="O2412" i="12" s="1"/>
  <c r="P2413" i="12"/>
  <c r="P2412" i="12" s="1"/>
  <c r="Q2413" i="12"/>
  <c r="Q2412" i="12" s="1"/>
  <c r="O2423" i="12"/>
  <c r="O2422" i="12" s="1"/>
  <c r="O2421" i="12" s="1"/>
  <c r="P2423" i="12"/>
  <c r="P2422" i="12" s="1"/>
  <c r="P2421" i="12" s="1"/>
  <c r="Q2423" i="12"/>
  <c r="Q2422" i="12" s="1"/>
  <c r="Q2421" i="12" s="1"/>
  <c r="O2427" i="12"/>
  <c r="O2426" i="12" s="1"/>
  <c r="O2425" i="12" s="1"/>
  <c r="P2427" i="12"/>
  <c r="P2426" i="12" s="1"/>
  <c r="P2425" i="12" s="1"/>
  <c r="Q2427" i="12"/>
  <c r="Q2426" i="12" s="1"/>
  <c r="Q2425" i="12" s="1"/>
  <c r="O2432" i="12"/>
  <c r="O2431" i="12" s="1"/>
  <c r="O2430" i="12" s="1"/>
  <c r="P2432" i="12"/>
  <c r="P2431" i="12" s="1"/>
  <c r="P2430" i="12" s="1"/>
  <c r="Q2432" i="12"/>
  <c r="Q2431" i="12" s="1"/>
  <c r="Q2430" i="12" s="1"/>
  <c r="O2436" i="12"/>
  <c r="O2435" i="12" s="1"/>
  <c r="P2436" i="12"/>
  <c r="P2435" i="12" s="1"/>
  <c r="Q2436" i="12"/>
  <c r="Q2435" i="12" s="1"/>
  <c r="O2439" i="12"/>
  <c r="O2438" i="12" s="1"/>
  <c r="P2439" i="12"/>
  <c r="P2438" i="12" s="1"/>
  <c r="Q2439" i="12"/>
  <c r="Q2438" i="12" s="1"/>
  <c r="O2445" i="12"/>
  <c r="O2444" i="12" s="1"/>
  <c r="O2443" i="12" s="1"/>
  <c r="O2442" i="12" s="1"/>
  <c r="P2445" i="12"/>
  <c r="P2444" i="12" s="1"/>
  <c r="P2443" i="12" s="1"/>
  <c r="P2442" i="12" s="1"/>
  <c r="Q2445" i="12"/>
  <c r="Q2444" i="12" s="1"/>
  <c r="Q2443" i="12" s="1"/>
  <c r="Q2442" i="12" s="1"/>
  <c r="O2450" i="12"/>
  <c r="O2449" i="12" s="1"/>
  <c r="O2448" i="12" s="1"/>
  <c r="P2450" i="12"/>
  <c r="P2449" i="12" s="1"/>
  <c r="P2448" i="12" s="1"/>
  <c r="Q2450" i="12"/>
  <c r="Q2449" i="12" s="1"/>
  <c r="Q2448" i="12" s="1"/>
  <c r="O2454" i="12"/>
  <c r="O2453" i="12" s="1"/>
  <c r="P2454" i="12"/>
  <c r="P2453" i="12" s="1"/>
  <c r="Q2454" i="12"/>
  <c r="Q2453" i="12" s="1"/>
  <c r="O2457" i="12"/>
  <c r="O2456" i="12" s="1"/>
  <c r="P2457" i="12"/>
  <c r="P2456" i="12" s="1"/>
  <c r="Q2457" i="12"/>
  <c r="Q2456" i="12" s="1"/>
  <c r="O2460" i="12"/>
  <c r="O2459" i="12" s="1"/>
  <c r="P2460" i="12"/>
  <c r="P2459" i="12" s="1"/>
  <c r="Q2460" i="12"/>
  <c r="Q2459" i="12" s="1"/>
  <c r="O2466" i="12"/>
  <c r="O2465" i="12" s="1"/>
  <c r="O2464" i="12" s="1"/>
  <c r="O2463" i="12" s="1"/>
  <c r="P2466" i="12"/>
  <c r="P2465" i="12" s="1"/>
  <c r="P2464" i="12" s="1"/>
  <c r="P2463" i="12" s="1"/>
  <c r="Q2466" i="12"/>
  <c r="Q2465" i="12" s="1"/>
  <c r="Q2464" i="12" s="1"/>
  <c r="Q2463" i="12" s="1"/>
  <c r="O2471" i="12"/>
  <c r="O2470" i="12" s="1"/>
  <c r="O2469" i="12" s="1"/>
  <c r="P2471" i="12"/>
  <c r="P2470" i="12" s="1"/>
  <c r="P2469" i="12" s="1"/>
  <c r="Q2471" i="12"/>
  <c r="Q2470" i="12" s="1"/>
  <c r="Q2469" i="12" s="1"/>
  <c r="O2475" i="12"/>
  <c r="O2474" i="12" s="1"/>
  <c r="P2475" i="12"/>
  <c r="P2474" i="12" s="1"/>
  <c r="Q2475" i="12"/>
  <c r="Q2474" i="12" s="1"/>
  <c r="O2478" i="12"/>
  <c r="O2477" i="12" s="1"/>
  <c r="P2478" i="12"/>
  <c r="P2477" i="12" s="1"/>
  <c r="Q2478" i="12"/>
  <c r="Q2477" i="12" s="1"/>
  <c r="O2484" i="12"/>
  <c r="O2483" i="12" s="1"/>
  <c r="O2482" i="12" s="1"/>
  <c r="O2481" i="12" s="1"/>
  <c r="P2484" i="12"/>
  <c r="P2483" i="12" s="1"/>
  <c r="P2482" i="12" s="1"/>
  <c r="P2481" i="12" s="1"/>
  <c r="Q2484" i="12"/>
  <c r="Q2483" i="12" s="1"/>
  <c r="Q2482" i="12" s="1"/>
  <c r="Q2481" i="12" s="1"/>
  <c r="O2489" i="12"/>
  <c r="O2488" i="12" s="1"/>
  <c r="O2487" i="12" s="1"/>
  <c r="P2489" i="12"/>
  <c r="P2488" i="12" s="1"/>
  <c r="P2487" i="12" s="1"/>
  <c r="Q2489" i="12"/>
  <c r="Q2488" i="12" s="1"/>
  <c r="Q2487" i="12" s="1"/>
  <c r="O2493" i="12"/>
  <c r="O2492" i="12" s="1"/>
  <c r="P2493" i="12"/>
  <c r="P2492" i="12" s="1"/>
  <c r="Q2493" i="12"/>
  <c r="Q2492" i="12" s="1"/>
  <c r="O2496" i="12"/>
  <c r="O2495" i="12" s="1"/>
  <c r="P2496" i="12"/>
  <c r="P2495" i="12" s="1"/>
  <c r="Q2496" i="12"/>
  <c r="Q2495" i="12" s="1"/>
  <c r="O2499" i="12"/>
  <c r="O2498" i="12" s="1"/>
  <c r="P2499" i="12"/>
  <c r="P2498" i="12" s="1"/>
  <c r="Q2499" i="12"/>
  <c r="Q2498" i="12" s="1"/>
  <c r="O2504" i="12"/>
  <c r="O2503" i="12" s="1"/>
  <c r="O2502" i="12" s="1"/>
  <c r="P2504" i="12"/>
  <c r="P2503" i="12" s="1"/>
  <c r="P2502" i="12" s="1"/>
  <c r="Q2504" i="12"/>
  <c r="Q2503" i="12" s="1"/>
  <c r="Q2502" i="12" s="1"/>
  <c r="O2517" i="12"/>
  <c r="O2516" i="12" s="1"/>
  <c r="P2517" i="12"/>
  <c r="P2516" i="12" s="1"/>
  <c r="Q2517" i="12"/>
  <c r="Q2516" i="12" s="1"/>
  <c r="O2528" i="12"/>
  <c r="O2527" i="12" s="1"/>
  <c r="P2528" i="12"/>
  <c r="P2527" i="12" s="1"/>
  <c r="Q2528" i="12"/>
  <c r="Q2527" i="12" s="1"/>
  <c r="O2540" i="12"/>
  <c r="O2539" i="12" s="1"/>
  <c r="P2540" i="12"/>
  <c r="P2539" i="12" s="1"/>
  <c r="Q2540" i="12"/>
  <c r="Q2539" i="12" s="1"/>
  <c r="O2547" i="12"/>
  <c r="O2546" i="12" s="1"/>
  <c r="O2545" i="12" s="1"/>
  <c r="P2547" i="12"/>
  <c r="P2546" i="12" s="1"/>
  <c r="P2545" i="12" s="1"/>
  <c r="Q2547" i="12"/>
  <c r="Q2546" i="12" s="1"/>
  <c r="Q2545" i="12" s="1"/>
  <c r="O2551" i="12"/>
  <c r="O2550" i="12" s="1"/>
  <c r="P2551" i="12"/>
  <c r="P2550" i="12" s="1"/>
  <c r="Q2551" i="12"/>
  <c r="Q2550" i="12" s="1"/>
  <c r="O2554" i="12"/>
  <c r="O2553" i="12" s="1"/>
  <c r="P2554" i="12"/>
  <c r="P2553" i="12" s="1"/>
  <c r="Q2554" i="12"/>
  <c r="Q2553" i="12" s="1"/>
  <c r="O2557" i="12"/>
  <c r="O2556" i="12" s="1"/>
  <c r="P2557" i="12"/>
  <c r="P2556" i="12" s="1"/>
  <c r="Q2557" i="12"/>
  <c r="Q2556" i="12" s="1"/>
  <c r="O2563" i="12"/>
  <c r="O2562" i="12" s="1"/>
  <c r="O2561" i="12" s="1"/>
  <c r="O2560" i="12" s="1"/>
  <c r="P2563" i="12"/>
  <c r="P2562" i="12" s="1"/>
  <c r="P2561" i="12" s="1"/>
  <c r="P2560" i="12" s="1"/>
  <c r="Q2563" i="12"/>
  <c r="Q2562" i="12" s="1"/>
  <c r="Q2561" i="12" s="1"/>
  <c r="Q2560" i="12" s="1"/>
  <c r="O2568" i="12"/>
  <c r="O2567" i="12" s="1"/>
  <c r="O2566" i="12" s="1"/>
  <c r="O2565" i="12" s="1"/>
  <c r="P2568" i="12"/>
  <c r="P2567" i="12" s="1"/>
  <c r="P2566" i="12" s="1"/>
  <c r="P2565" i="12" s="1"/>
  <c r="Q2568" i="12"/>
  <c r="Q2567" i="12" s="1"/>
  <c r="Q2566" i="12" s="1"/>
  <c r="Q2565" i="12" s="1"/>
  <c r="O2573" i="12"/>
  <c r="O2572" i="12" s="1"/>
  <c r="O2571" i="12" s="1"/>
  <c r="O2570" i="12" s="1"/>
  <c r="P2573" i="12"/>
  <c r="P2572" i="12" s="1"/>
  <c r="P2571" i="12" s="1"/>
  <c r="P2570" i="12" s="1"/>
  <c r="Q2573" i="12"/>
  <c r="Q2572" i="12" s="1"/>
  <c r="Q2571" i="12" s="1"/>
  <c r="Q2570" i="12" s="1"/>
  <c r="O2595" i="12"/>
  <c r="O2594" i="12" s="1"/>
  <c r="P2595" i="12"/>
  <c r="P2594" i="12" s="1"/>
  <c r="Q2595" i="12"/>
  <c r="Q2594" i="12" s="1"/>
  <c r="O2598" i="12"/>
  <c r="O2597" i="12" s="1"/>
  <c r="P2598" i="12"/>
  <c r="P2597" i="12" s="1"/>
  <c r="Q2598" i="12"/>
  <c r="Q2597" i="12" s="1"/>
  <c r="O2601" i="12"/>
  <c r="O2600" i="12" s="1"/>
  <c r="P2601" i="12"/>
  <c r="P2600" i="12" s="1"/>
  <c r="Q2601" i="12"/>
  <c r="Q2600" i="12" s="1"/>
  <c r="O947" i="12" l="1"/>
  <c r="P947" i="12"/>
  <c r="P230" i="12"/>
  <c r="S230" i="12" s="1"/>
  <c r="W230" i="12" s="1"/>
  <c r="AC230" i="12" s="1"/>
  <c r="AH230" i="12" s="1"/>
  <c r="AP230" i="12" s="1"/>
  <c r="AR230" i="12" s="1"/>
  <c r="O230" i="12"/>
  <c r="R230" i="12" s="1"/>
  <c r="V230" i="12" s="1"/>
  <c r="AB230" i="12" s="1"/>
  <c r="AG230" i="12" s="1"/>
  <c r="AM230" i="12" s="1"/>
  <c r="AO230" i="12" s="1"/>
  <c r="Q230" i="12"/>
  <c r="T230" i="12" s="1"/>
  <c r="X230" i="12" s="1"/>
  <c r="AD230" i="12" s="1"/>
  <c r="AI230" i="12" s="1"/>
  <c r="AS230" i="12" s="1"/>
  <c r="AU230" i="12" s="1"/>
  <c r="O1044" i="12"/>
  <c r="Q1044" i="12"/>
  <c r="P1044" i="12"/>
  <c r="P1289" i="12"/>
  <c r="O1289" i="12"/>
  <c r="Q1289" i="12"/>
  <c r="O1236" i="12"/>
  <c r="Q1236" i="12"/>
  <c r="P1236" i="12"/>
  <c r="P393" i="12"/>
  <c r="O393" i="12"/>
  <c r="Q393" i="12"/>
  <c r="P1520" i="12"/>
  <c r="O1520" i="12"/>
  <c r="Q1520" i="12"/>
  <c r="P1786" i="12"/>
  <c r="O1786" i="12"/>
  <c r="Q1786" i="12"/>
  <c r="Q1155" i="12"/>
  <c r="Q1154" i="12" s="1"/>
  <c r="Q1148" i="12" s="1"/>
  <c r="O1803" i="12"/>
  <c r="Q257" i="12"/>
  <c r="Q256" i="12" s="1"/>
  <c r="O2452" i="12"/>
  <c r="O2447" i="12" s="1"/>
  <c r="O2441" i="12" s="1"/>
  <c r="O2420" i="12"/>
  <c r="Q1837" i="12"/>
  <c r="O325" i="12"/>
  <c r="O312" i="12" s="1"/>
  <c r="O311" i="12" s="1"/>
  <c r="O2473" i="12"/>
  <c r="O2468" i="12" s="1"/>
  <c r="O2462" i="12" s="1"/>
  <c r="P1007" i="12"/>
  <c r="P1006" i="12" s="1"/>
  <c r="P957" i="12" s="1"/>
  <c r="P686" i="12"/>
  <c r="P676" i="12" s="1"/>
  <c r="P675" i="12" s="1"/>
  <c r="O446" i="12"/>
  <c r="O445" i="12" s="1"/>
  <c r="Q2146" i="12"/>
  <c r="Q2145" i="12" s="1"/>
  <c r="Q2144" i="12" s="1"/>
  <c r="P1256" i="12"/>
  <c r="P2121" i="12"/>
  <c r="P2116" i="12" s="1"/>
  <c r="Q1997" i="12"/>
  <c r="Q1996" i="12" s="1"/>
  <c r="Q686" i="12"/>
  <c r="Q676" i="12" s="1"/>
  <c r="Q675" i="12" s="1"/>
  <c r="Q664" i="12"/>
  <c r="Q663" i="12" s="1"/>
  <c r="Q294" i="12"/>
  <c r="Q293" i="12" s="1"/>
  <c r="O1414" i="12"/>
  <c r="Q1126" i="12"/>
  <c r="Q1125" i="12" s="1"/>
  <c r="O686" i="12"/>
  <c r="O676" i="12" s="1"/>
  <c r="O675" i="12" s="1"/>
  <c r="O585" i="12"/>
  <c r="O584" i="12" s="1"/>
  <c r="P518" i="12"/>
  <c r="P434" i="12"/>
  <c r="P433" i="12" s="1"/>
  <c r="Q325" i="12"/>
  <c r="Q312" i="12" s="1"/>
  <c r="Q311" i="12" s="1"/>
  <c r="P294" i="12"/>
  <c r="P293" i="12" s="1"/>
  <c r="Q1851" i="12"/>
  <c r="Q1850" i="12" s="1"/>
  <c r="O434" i="12"/>
  <c r="O433" i="12" s="1"/>
  <c r="O294" i="12"/>
  <c r="O293" i="12" s="1"/>
  <c r="Q1667" i="12"/>
  <c r="Q1007" i="12"/>
  <c r="Q1006" i="12" s="1"/>
  <c r="Q957" i="12" s="1"/>
  <c r="P446" i="12"/>
  <c r="P445" i="12" s="1"/>
  <c r="Q104" i="12"/>
  <c r="Q103" i="12" s="1"/>
  <c r="Q102" i="12" s="1"/>
  <c r="Q91" i="12" s="1"/>
  <c r="P67" i="12"/>
  <c r="P63" i="12" s="1"/>
  <c r="Q219" i="12"/>
  <c r="O54" i="12"/>
  <c r="O53" i="12" s="1"/>
  <c r="Q21" i="12"/>
  <c r="Q20" i="12" s="1"/>
  <c r="O160" i="12"/>
  <c r="Q153" i="12"/>
  <c r="O2549" i="12"/>
  <c r="O2544" i="12" s="1"/>
  <c r="P2352" i="12"/>
  <c r="Q2352" i="12"/>
  <c r="P2254" i="12"/>
  <c r="P2146" i="12"/>
  <c r="P2145" i="12" s="1"/>
  <c r="P2144" i="12" s="1"/>
  <c r="P1803" i="12"/>
  <c r="P1602" i="12"/>
  <c r="P1414" i="12"/>
  <c r="P1210" i="12"/>
  <c r="P1205" i="12" s="1"/>
  <c r="P1194" i="12" s="1"/>
  <c r="O1174" i="12"/>
  <c r="P863" i="12"/>
  <c r="P862" i="12" s="1"/>
  <c r="P808" i="12"/>
  <c r="P801" i="12" s="1"/>
  <c r="Q755" i="12"/>
  <c r="P746" i="12"/>
  <c r="P742" i="12" s="1"/>
  <c r="P634" i="12"/>
  <c r="P625" i="12"/>
  <c r="P624" i="12" s="1"/>
  <c r="O569" i="12"/>
  <c r="O568" i="12" s="1"/>
  <c r="O567" i="12" s="1"/>
  <c r="O566" i="12" s="1"/>
  <c r="P480" i="12"/>
  <c r="P479" i="12" s="1"/>
  <c r="Q463" i="12"/>
  <c r="Q462" i="12" s="1"/>
  <c r="Q461" i="12" s="1"/>
  <c r="P463" i="12"/>
  <c r="P462" i="12" s="1"/>
  <c r="P461" i="12" s="1"/>
  <c r="O214" i="12"/>
  <c r="O213" i="12" s="1"/>
  <c r="Q208" i="12"/>
  <c r="Q207" i="12" s="1"/>
  <c r="P208" i="12"/>
  <c r="P207" i="12" s="1"/>
  <c r="O67" i="12"/>
  <c r="O63" i="12" s="1"/>
  <c r="Q2515" i="12"/>
  <c r="Q2501" i="12" s="1"/>
  <c r="O2254" i="12"/>
  <c r="Q2173" i="12"/>
  <c r="Q2121" i="12"/>
  <c r="Q2116" i="12" s="1"/>
  <c r="Q1881" i="12"/>
  <c r="Q1877" i="12" s="1"/>
  <c r="Q1872" i="12" s="1"/>
  <c r="Q1871" i="12" s="1"/>
  <c r="P1484" i="12"/>
  <c r="P1483" i="12" s="1"/>
  <c r="P1269" i="12"/>
  <c r="Q854" i="12"/>
  <c r="Q853" i="12" s="1"/>
  <c r="Q569" i="12"/>
  <c r="Q568" i="12" s="1"/>
  <c r="Q567" i="12" s="1"/>
  <c r="Q566" i="12" s="1"/>
  <c r="P545" i="12"/>
  <c r="P544" i="12" s="1"/>
  <c r="P489" i="12"/>
  <c r="P485" i="12" s="1"/>
  <c r="O489" i="12"/>
  <c r="O485" i="12" s="1"/>
  <c r="Q480" i="12"/>
  <c r="Q479" i="12" s="1"/>
  <c r="O463" i="12"/>
  <c r="O462" i="12" s="1"/>
  <c r="O461" i="12" s="1"/>
  <c r="O208" i="12"/>
  <c r="O207" i="12" s="1"/>
  <c r="O1210" i="12"/>
  <c r="O1205" i="12" s="1"/>
  <c r="O1194" i="12" s="1"/>
  <c r="O791" i="12"/>
  <c r="Q2473" i="12"/>
  <c r="Q2468" i="12" s="1"/>
  <c r="Q2462" i="12" s="1"/>
  <c r="P2173" i="12"/>
  <c r="P2047" i="12"/>
  <c r="P2041" i="12" s="1"/>
  <c r="Q2186" i="12"/>
  <c r="P1644" i="12"/>
  <c r="P1643" i="12" s="1"/>
  <c r="O1470" i="12"/>
  <c r="Q863" i="12"/>
  <c r="Q862" i="12" s="1"/>
  <c r="O2215" i="12"/>
  <c r="P2452" i="12"/>
  <c r="P2447" i="12" s="1"/>
  <c r="P2441" i="12" s="1"/>
  <c r="O2173" i="12"/>
  <c r="O2434" i="12"/>
  <c r="O2429" i="12" s="1"/>
  <c r="P2420" i="12"/>
  <c r="Q2236" i="12"/>
  <c r="O2047" i="12"/>
  <c r="O2041" i="12" s="1"/>
  <c r="P2515" i="12"/>
  <c r="P2501" i="12" s="1"/>
  <c r="Q2408" i="12"/>
  <c r="Q2082" i="12"/>
  <c r="Q2081" i="12" s="1"/>
  <c r="P1997" i="12"/>
  <c r="P1996" i="12" s="1"/>
  <c r="O1748" i="12"/>
  <c r="O1747" i="12" s="1"/>
  <c r="O1741" i="12" s="1"/>
  <c r="P1654" i="12"/>
  <c r="P1570" i="12"/>
  <c r="Q1210" i="12"/>
  <c r="Q1205" i="12" s="1"/>
  <c r="Q1194" i="12" s="1"/>
  <c r="Q1181" i="12"/>
  <c r="P1881" i="12"/>
  <c r="P1877" i="12" s="1"/>
  <c r="P1872" i="12" s="1"/>
  <c r="P1871" i="12" s="1"/>
  <c r="O1851" i="12"/>
  <c r="O1850" i="12" s="1"/>
  <c r="O1484" i="12"/>
  <c r="O1483" i="12" s="1"/>
  <c r="O1449" i="12"/>
  <c r="O1448" i="12" s="1"/>
  <c r="O1447" i="12" s="1"/>
  <c r="P829" i="12"/>
  <c r="P828" i="12" s="1"/>
  <c r="P791" i="12"/>
  <c r="Q726" i="12"/>
  <c r="Q725" i="12" s="1"/>
  <c r="O658" i="12"/>
  <c r="O657" i="12" s="1"/>
  <c r="Q625" i="12"/>
  <c r="Q624" i="12" s="1"/>
  <c r="Q551" i="12"/>
  <c r="Q550" i="12" s="1"/>
  <c r="O452" i="12"/>
  <c r="O451" i="12" s="1"/>
  <c r="Q428" i="12"/>
  <c r="Q427" i="12" s="1"/>
  <c r="O301" i="12"/>
  <c r="O300" i="12" s="1"/>
  <c r="Q278" i="12"/>
  <c r="Q277" i="12" s="1"/>
  <c r="Q262" i="12" s="1"/>
  <c r="P278" i="12"/>
  <c r="P277" i="12" s="1"/>
  <c r="P262" i="12" s="1"/>
  <c r="Q54" i="12"/>
  <c r="Q53" i="12" s="1"/>
  <c r="P40" i="12"/>
  <c r="O607" i="12"/>
  <c r="O606" i="12" s="1"/>
  <c r="O182" i="12"/>
  <c r="Q77" i="12"/>
  <c r="Q72" i="12" s="1"/>
  <c r="Q829" i="12"/>
  <c r="Q828" i="12" s="1"/>
  <c r="P755" i="12"/>
  <c r="Q736" i="12"/>
  <c r="Q735" i="12" s="1"/>
  <c r="O726" i="12"/>
  <c r="O725" i="12" s="1"/>
  <c r="Q658" i="12"/>
  <c r="Q657" i="12" s="1"/>
  <c r="P658" i="12"/>
  <c r="P657" i="12" s="1"/>
  <c r="Q642" i="12"/>
  <c r="Q641" i="12" s="1"/>
  <c r="O625" i="12"/>
  <c r="O624" i="12" s="1"/>
  <c r="Q598" i="12"/>
  <c r="Q597" i="12" s="1"/>
  <c r="O428" i="12"/>
  <c r="O427" i="12" s="1"/>
  <c r="O278" i="12"/>
  <c r="O277" i="12" s="1"/>
  <c r="O262" i="12" s="1"/>
  <c r="P153" i="12"/>
  <c r="P2559" i="12"/>
  <c r="Q2226" i="12"/>
  <c r="Q2491" i="12"/>
  <c r="Q2486" i="12" s="1"/>
  <c r="Q2382" i="12"/>
  <c r="Q2254" i="12"/>
  <c r="Q2194" i="12"/>
  <c r="Q2193" i="12" s="1"/>
  <c r="Q2109" i="12"/>
  <c r="Q2104" i="12" s="1"/>
  <c r="O1893" i="12"/>
  <c r="P1219" i="12"/>
  <c r="O2593" i="12"/>
  <c r="O2592" i="12" s="1"/>
  <c r="O2591" i="12" s="1"/>
  <c r="Q2323" i="12"/>
  <c r="Q2322" i="12" s="1"/>
  <c r="Q1913" i="12"/>
  <c r="P1174" i="12"/>
  <c r="Q2434" i="12"/>
  <c r="Q2429" i="12" s="1"/>
  <c r="P2408" i="12"/>
  <c r="Q2367" i="12"/>
  <c r="O2323" i="12"/>
  <c r="O2322" i="12" s="1"/>
  <c r="Q2304" i="12"/>
  <c r="Q2297" i="12"/>
  <c r="O2236" i="12"/>
  <c r="P1967" i="12"/>
  <c r="P1851" i="12"/>
  <c r="P1850" i="12" s="1"/>
  <c r="O1812" i="12"/>
  <c r="P2593" i="12"/>
  <c r="P2592" i="12" s="1"/>
  <c r="P2591" i="12" s="1"/>
  <c r="Q2420" i="12"/>
  <c r="O2382" i="12"/>
  <c r="O1769" i="12"/>
  <c r="Q2593" i="12"/>
  <c r="Q2592" i="12" s="1"/>
  <c r="Q2591" i="12" s="1"/>
  <c r="P2491" i="12"/>
  <c r="P2486" i="12" s="1"/>
  <c r="P2473" i="12"/>
  <c r="P2468" i="12" s="1"/>
  <c r="P2462" i="12" s="1"/>
  <c r="O2408" i="12"/>
  <c r="P2304" i="12"/>
  <c r="P2194" i="12"/>
  <c r="P2193" i="12" s="1"/>
  <c r="O2186" i="12"/>
  <c r="P2382" i="12"/>
  <c r="P2367" i="12"/>
  <c r="P2297" i="12"/>
  <c r="O2205" i="12"/>
  <c r="O2134" i="12"/>
  <c r="O2133" i="12" s="1"/>
  <c r="O2121" i="12"/>
  <c r="O2116" i="12" s="1"/>
  <c r="O2070" i="12"/>
  <c r="O2059" i="12" s="1"/>
  <c r="O1985" i="12"/>
  <c r="O1976" i="12"/>
  <c r="Q1822" i="12"/>
  <c r="Q1803" i="12"/>
  <c r="P2186" i="12"/>
  <c r="P2134" i="12"/>
  <c r="P2133" i="12" s="1"/>
  <c r="Q2134" i="12"/>
  <c r="Q2133" i="12" s="1"/>
  <c r="P2082" i="12"/>
  <c r="P2081" i="12" s="1"/>
  <c r="Q2023" i="12"/>
  <c r="P1822" i="12"/>
  <c r="Q1812" i="12"/>
  <c r="Q1748" i="12"/>
  <c r="Q1747" i="12" s="1"/>
  <c r="Q1741" i="12" s="1"/>
  <c r="Q1701" i="12"/>
  <c r="Q1691" i="12" s="1"/>
  <c r="Q1679" i="12" s="1"/>
  <c r="O1570" i="12"/>
  <c r="P1470" i="12"/>
  <c r="O2109" i="12"/>
  <c r="O2104" i="12" s="1"/>
  <c r="P2070" i="12"/>
  <c r="P2059" i="12" s="1"/>
  <c r="Q2070" i="12"/>
  <c r="Q2059" i="12" s="1"/>
  <c r="Q1976" i="12"/>
  <c r="Q1967" i="12"/>
  <c r="Q1893" i="12"/>
  <c r="P1748" i="12"/>
  <c r="P1747" i="12" s="1"/>
  <c r="P1741" i="12" s="1"/>
  <c r="Q1493" i="12"/>
  <c r="Q1449" i="12"/>
  <c r="Q1448" i="12" s="1"/>
  <c r="Q1447" i="12" s="1"/>
  <c r="P1118" i="12"/>
  <c r="P1114" i="12" s="1"/>
  <c r="P1712" i="12"/>
  <c r="P1711" i="12" s="1"/>
  <c r="P1701" i="12"/>
  <c r="P1691" i="12" s="1"/>
  <c r="P1679" i="12" s="1"/>
  <c r="Q1654" i="12"/>
  <c r="Q1570" i="12"/>
  <c r="Q1256" i="12"/>
  <c r="P1164" i="12"/>
  <c r="O1126" i="12"/>
  <c r="O1125" i="12" s="1"/>
  <c r="O1118" i="12"/>
  <c r="O1114" i="12" s="1"/>
  <c r="Q924" i="12"/>
  <c r="Q899" i="12" s="1"/>
  <c r="O883" i="12"/>
  <c r="O882" i="12" s="1"/>
  <c r="P854" i="12"/>
  <c r="P853" i="12" s="1"/>
  <c r="Q191" i="12"/>
  <c r="Q1174" i="12"/>
  <c r="Q1118" i="12"/>
  <c r="Q1114" i="12" s="1"/>
  <c r="Q791" i="12"/>
  <c r="O133" i="12"/>
  <c r="O1155" i="12"/>
  <c r="O1154" i="12" s="1"/>
  <c r="O1148" i="12" s="1"/>
  <c r="P1126" i="12"/>
  <c r="P1125" i="12" s="1"/>
  <c r="Q770" i="12"/>
  <c r="O362" i="12"/>
  <c r="O353" i="12" s="1"/>
  <c r="O352" i="12" s="1"/>
  <c r="Q122" i="12"/>
  <c r="P818" i="12"/>
  <c r="P817" i="12" s="1"/>
  <c r="O818" i="12"/>
  <c r="O817" i="12" s="1"/>
  <c r="Q808" i="12"/>
  <c r="Q801" i="12" s="1"/>
  <c r="Q763" i="12"/>
  <c r="Q762" i="12" s="1"/>
  <c r="Q746" i="12"/>
  <c r="Q742" i="12" s="1"/>
  <c r="P736" i="12"/>
  <c r="P735" i="12" s="1"/>
  <c r="P726" i="12"/>
  <c r="P725" i="12" s="1"/>
  <c r="Q702" i="12"/>
  <c r="Q701" i="12" s="1"/>
  <c r="P702" i="12"/>
  <c r="P701" i="12" s="1"/>
  <c r="P664" i="12"/>
  <c r="P663" i="12" s="1"/>
  <c r="P642" i="12"/>
  <c r="P641" i="12" s="1"/>
  <c r="Q545" i="12"/>
  <c r="Q544" i="12" s="1"/>
  <c r="Q525" i="12"/>
  <c r="Q446" i="12"/>
  <c r="Q445" i="12" s="1"/>
  <c r="O382" i="12"/>
  <c r="O381" i="12" s="1"/>
  <c r="P325" i="12"/>
  <c r="P312" i="12" s="1"/>
  <c r="P311" i="12" s="1"/>
  <c r="Q237" i="12"/>
  <c r="Q236" i="12" s="1"/>
  <c r="Q235" i="12" s="1"/>
  <c r="P237" i="12"/>
  <c r="P236" i="12" s="1"/>
  <c r="Q214" i="12"/>
  <c r="Q213" i="12" s="1"/>
  <c r="P214" i="12"/>
  <c r="P213" i="12" s="1"/>
  <c r="O104" i="12"/>
  <c r="O103" i="12" s="1"/>
  <c r="O102" i="12" s="1"/>
  <c r="O91" i="12" s="1"/>
  <c r="P54" i="12"/>
  <c r="P53" i="12" s="1"/>
  <c r="O40" i="12"/>
  <c r="O642" i="12"/>
  <c r="O641" i="12" s="1"/>
  <c r="P525" i="12"/>
  <c r="O518" i="12"/>
  <c r="Q175" i="12"/>
  <c r="Q170" i="12" s="1"/>
  <c r="Q143" i="12"/>
  <c r="O924" i="12"/>
  <c r="O899" i="12" s="1"/>
  <c r="P846" i="12"/>
  <c r="P845" i="12" s="1"/>
  <c r="P844" i="12" s="1"/>
  <c r="O846" i="12"/>
  <c r="O845" i="12" s="1"/>
  <c r="O844" i="12" s="1"/>
  <c r="Q818" i="12"/>
  <c r="Q817" i="12" s="1"/>
  <c r="O808" i="12"/>
  <c r="O801" i="12" s="1"/>
  <c r="O763" i="12"/>
  <c r="O762" i="12" s="1"/>
  <c r="O702" i="12"/>
  <c r="O701" i="12" s="1"/>
  <c r="O634" i="12"/>
  <c r="O545" i="12"/>
  <c r="O544" i="12" s="1"/>
  <c r="P452" i="12"/>
  <c r="P451" i="12" s="1"/>
  <c r="Q434" i="12"/>
  <c r="Q433" i="12" s="1"/>
  <c r="P428" i="12"/>
  <c r="P427" i="12" s="1"/>
  <c r="Q382" i="12"/>
  <c r="Q381" i="12" s="1"/>
  <c r="Q301" i="12"/>
  <c r="Q300" i="12" s="1"/>
  <c r="P301" i="12"/>
  <c r="P300" i="12" s="1"/>
  <c r="P257" i="12"/>
  <c r="P256" i="12" s="1"/>
  <c r="O237" i="12"/>
  <c r="O236" i="12" s="1"/>
  <c r="P104" i="12"/>
  <c r="P103" i="12" s="1"/>
  <c r="P102" i="12" s="1"/>
  <c r="P91" i="12" s="1"/>
  <c r="P77" i="12"/>
  <c r="P72" i="12" s="1"/>
  <c r="O77" i="12"/>
  <c r="O72" i="12" s="1"/>
  <c r="Q67" i="12"/>
  <c r="Q63" i="12" s="1"/>
  <c r="Q2215" i="12"/>
  <c r="Q2559" i="12"/>
  <c r="O2491" i="12"/>
  <c r="O2486" i="12" s="1"/>
  <c r="O2352" i="12"/>
  <c r="Q2205" i="12"/>
  <c r="O2194" i="12"/>
  <c r="O2193" i="12" s="1"/>
  <c r="P1985" i="12"/>
  <c r="Q2452" i="12"/>
  <c r="Q2447" i="12" s="1"/>
  <c r="Q2441" i="12" s="1"/>
  <c r="O2304" i="12"/>
  <c r="P2205" i="12"/>
  <c r="P2162" i="12"/>
  <c r="P2161" i="12" s="1"/>
  <c r="P2549" i="12"/>
  <c r="P2544" i="12" s="1"/>
  <c r="O2559" i="12"/>
  <c r="Q2549" i="12"/>
  <c r="Q2544" i="12" s="1"/>
  <c r="O2515" i="12"/>
  <c r="O2501" i="12" s="1"/>
  <c r="O2367" i="12"/>
  <c r="O2297" i="12"/>
  <c r="P2226" i="12"/>
  <c r="O2226" i="12"/>
  <c r="Q2162" i="12"/>
  <c r="Q2161" i="12" s="1"/>
  <c r="O2162" i="12"/>
  <c r="O2161" i="12" s="1"/>
  <c r="P2109" i="12"/>
  <c r="P2104" i="12" s="1"/>
  <c r="O1997" i="12"/>
  <c r="O1996" i="12" s="1"/>
  <c r="P1913" i="12"/>
  <c r="P1769" i="12"/>
  <c r="Q1644" i="12"/>
  <c r="Q1643" i="12" s="1"/>
  <c r="Q1602" i="12"/>
  <c r="Q1470" i="12"/>
  <c r="O2146" i="12"/>
  <c r="O2145" i="12" s="1"/>
  <c r="O2144" i="12" s="1"/>
  <c r="O2082" i="12"/>
  <c r="O2081" i="12" s="1"/>
  <c r="O1712" i="12"/>
  <c r="O1711" i="12" s="1"/>
  <c r="P1667" i="12"/>
  <c r="O1654" i="12"/>
  <c r="Q1587" i="12"/>
  <c r="O1219" i="12"/>
  <c r="Q2047" i="12"/>
  <c r="Q2041" i="12" s="1"/>
  <c r="O2023" i="12"/>
  <c r="P1976" i="12"/>
  <c r="O1967" i="12"/>
  <c r="O1913" i="12"/>
  <c r="P1837" i="12"/>
  <c r="Q1769" i="12"/>
  <c r="Q1712" i="12"/>
  <c r="Q1711" i="12" s="1"/>
  <c r="O1701" i="12"/>
  <c r="O1691" i="12" s="1"/>
  <c r="O1679" i="12" s="1"/>
  <c r="O1644" i="12"/>
  <c r="O1643" i="12" s="1"/>
  <c r="O1602" i="12"/>
  <c r="Q1414" i="12"/>
  <c r="P2236" i="12"/>
  <c r="P2434" i="12"/>
  <c r="P2429" i="12" s="1"/>
  <c r="P2323" i="12"/>
  <c r="P2322" i="12" s="1"/>
  <c r="P2215" i="12"/>
  <c r="P2023" i="12"/>
  <c r="Q1985" i="12"/>
  <c r="O1837" i="12"/>
  <c r="O1829" i="12" s="1"/>
  <c r="O1667" i="12"/>
  <c r="P1587" i="12"/>
  <c r="O1587" i="12"/>
  <c r="O1269" i="12"/>
  <c r="O1881" i="12"/>
  <c r="O1877" i="12" s="1"/>
  <c r="O1872" i="12" s="1"/>
  <c r="O1871" i="12" s="1"/>
  <c r="O1493" i="12"/>
  <c r="Q1269" i="12"/>
  <c r="Q1219" i="12"/>
  <c r="O1181" i="12"/>
  <c r="Q1164" i="12"/>
  <c r="O1256" i="12"/>
  <c r="O1164" i="12"/>
  <c r="P883" i="12"/>
  <c r="P882" i="12" s="1"/>
  <c r="O863" i="12"/>
  <c r="O862" i="12" s="1"/>
  <c r="P1893" i="12"/>
  <c r="O1822" i="12"/>
  <c r="P1812" i="12"/>
  <c r="P1493" i="12"/>
  <c r="Q1484" i="12"/>
  <c r="Q1483" i="12" s="1"/>
  <c r="P1449" i="12"/>
  <c r="P1448" i="12" s="1"/>
  <c r="P1447" i="12" s="1"/>
  <c r="P1181" i="12"/>
  <c r="P1155" i="12"/>
  <c r="P1154" i="12" s="1"/>
  <c r="P1148" i="12" s="1"/>
  <c r="P834" i="12"/>
  <c r="O854" i="12"/>
  <c r="O853" i="12" s="1"/>
  <c r="Q846" i="12"/>
  <c r="Q845" i="12" s="1"/>
  <c r="Q844" i="12" s="1"/>
  <c r="Q834" i="12"/>
  <c r="O770" i="12"/>
  <c r="P763" i="12"/>
  <c r="P762" i="12" s="1"/>
  <c r="O664" i="12"/>
  <c r="O663" i="12" s="1"/>
  <c r="P607" i="12"/>
  <c r="P606" i="12" s="1"/>
  <c r="P585" i="12"/>
  <c r="P584" i="12" s="1"/>
  <c r="P770" i="12"/>
  <c r="P551" i="12"/>
  <c r="P550" i="12" s="1"/>
  <c r="O1007" i="12"/>
  <c r="O1006" i="12" s="1"/>
  <c r="O957" i="12" s="1"/>
  <c r="O956" i="12" s="1"/>
  <c r="P924" i="12"/>
  <c r="P899" i="12" s="1"/>
  <c r="Q883" i="12"/>
  <c r="Q882" i="12" s="1"/>
  <c r="O834" i="12"/>
  <c r="O736" i="12"/>
  <c r="O735" i="12" s="1"/>
  <c r="P598" i="12"/>
  <c r="P597" i="12" s="1"/>
  <c r="O525" i="12"/>
  <c r="Q634" i="12"/>
  <c r="Q607" i="12"/>
  <c r="Q606" i="12" s="1"/>
  <c r="O598" i="12"/>
  <c r="O597" i="12" s="1"/>
  <c r="P569" i="12"/>
  <c r="P568" i="12" s="1"/>
  <c r="P567" i="12" s="1"/>
  <c r="P566" i="12" s="1"/>
  <c r="O551" i="12"/>
  <c r="O550" i="12" s="1"/>
  <c r="Q518" i="12"/>
  <c r="Q452" i="12"/>
  <c r="Q451" i="12" s="1"/>
  <c r="O746" i="12"/>
  <c r="O742" i="12" s="1"/>
  <c r="O829" i="12"/>
  <c r="O828" i="12" s="1"/>
  <c r="O755" i="12"/>
  <c r="Q585" i="12"/>
  <c r="Q584" i="12" s="1"/>
  <c r="P382" i="12"/>
  <c r="P381" i="12" s="1"/>
  <c r="Q489" i="12"/>
  <c r="Q485" i="12" s="1"/>
  <c r="P219" i="12"/>
  <c r="P191" i="12"/>
  <c r="P362" i="12"/>
  <c r="P353" i="12" s="1"/>
  <c r="P352" i="12" s="1"/>
  <c r="O480" i="12"/>
  <c r="O479" i="12" s="1"/>
  <c r="Q362" i="12"/>
  <c r="Q353" i="12" s="1"/>
  <c r="Q352" i="12" s="1"/>
  <c r="Q160" i="12"/>
  <c r="P143" i="12"/>
  <c r="Q133" i="12"/>
  <c r="O21" i="12"/>
  <c r="O20" i="12" s="1"/>
  <c r="O219" i="12"/>
  <c r="P182" i="12"/>
  <c r="O175" i="12"/>
  <c r="O170" i="12" s="1"/>
  <c r="P160" i="12"/>
  <c r="P133" i="12"/>
  <c r="O122" i="12"/>
  <c r="Q112" i="12"/>
  <c r="O191" i="12"/>
  <c r="Q182" i="12"/>
  <c r="P175" i="12"/>
  <c r="P170" i="12" s="1"/>
  <c r="P122" i="12"/>
  <c r="O112" i="12"/>
  <c r="Q40" i="12"/>
  <c r="O257" i="12"/>
  <c r="O256" i="12" s="1"/>
  <c r="O153" i="12"/>
  <c r="O143" i="12"/>
  <c r="P112" i="12"/>
  <c r="P21" i="12"/>
  <c r="P20" i="12" s="1"/>
  <c r="L2603" i="12"/>
  <c r="R2603" i="12" s="1"/>
  <c r="V2603" i="12" s="1"/>
  <c r="AB2603" i="12" s="1"/>
  <c r="AG2603" i="12" s="1"/>
  <c r="AM2603" i="12" s="1"/>
  <c r="AO2603" i="12" s="1"/>
  <c r="N2602" i="12"/>
  <c r="T2602" i="12" s="1"/>
  <c r="X2602" i="12" s="1"/>
  <c r="AD2602" i="12" s="1"/>
  <c r="AI2602" i="12" s="1"/>
  <c r="AS2602" i="12" s="1"/>
  <c r="AU2602" i="12" s="1"/>
  <c r="M2602" i="12"/>
  <c r="S2602" i="12" s="1"/>
  <c r="W2602" i="12" s="1"/>
  <c r="AC2602" i="12" s="1"/>
  <c r="AH2602" i="12" s="1"/>
  <c r="AP2602" i="12" s="1"/>
  <c r="AR2602" i="12" s="1"/>
  <c r="L2602" i="12"/>
  <c r="R2602" i="12" s="1"/>
  <c r="V2602" i="12" s="1"/>
  <c r="AB2602" i="12" s="1"/>
  <c r="AG2602" i="12" s="1"/>
  <c r="AM2602" i="12" s="1"/>
  <c r="AO2602" i="12" s="1"/>
  <c r="N2599" i="12"/>
  <c r="T2599" i="12" s="1"/>
  <c r="X2599" i="12" s="1"/>
  <c r="AD2599" i="12" s="1"/>
  <c r="AI2599" i="12" s="1"/>
  <c r="AS2599" i="12" s="1"/>
  <c r="AU2599" i="12" s="1"/>
  <c r="M2599" i="12"/>
  <c r="S2599" i="12" s="1"/>
  <c r="W2599" i="12" s="1"/>
  <c r="AC2599" i="12" s="1"/>
  <c r="AH2599" i="12" s="1"/>
  <c r="AP2599" i="12" s="1"/>
  <c r="AR2599" i="12" s="1"/>
  <c r="L2599" i="12"/>
  <c r="R2599" i="12" s="1"/>
  <c r="V2599" i="12" s="1"/>
  <c r="AB2599" i="12" s="1"/>
  <c r="AG2599" i="12" s="1"/>
  <c r="AM2599" i="12" s="1"/>
  <c r="AO2599" i="12" s="1"/>
  <c r="N2596" i="12"/>
  <c r="T2596" i="12" s="1"/>
  <c r="X2596" i="12" s="1"/>
  <c r="AD2596" i="12" s="1"/>
  <c r="AI2596" i="12" s="1"/>
  <c r="AS2596" i="12" s="1"/>
  <c r="AU2596" i="12" s="1"/>
  <c r="M2596" i="12"/>
  <c r="S2596" i="12" s="1"/>
  <c r="W2596" i="12" s="1"/>
  <c r="AC2596" i="12" s="1"/>
  <c r="AH2596" i="12" s="1"/>
  <c r="AP2596" i="12" s="1"/>
  <c r="AR2596" i="12" s="1"/>
  <c r="L2596" i="12"/>
  <c r="R2596" i="12" s="1"/>
  <c r="V2596" i="12" s="1"/>
  <c r="AB2596" i="12" s="1"/>
  <c r="AG2596" i="12" s="1"/>
  <c r="AM2596" i="12" s="1"/>
  <c r="AO2596" i="12" s="1"/>
  <c r="N2574" i="12"/>
  <c r="T2574" i="12" s="1"/>
  <c r="X2574" i="12" s="1"/>
  <c r="AD2574" i="12" s="1"/>
  <c r="AI2574" i="12" s="1"/>
  <c r="AS2574" i="12" s="1"/>
  <c r="AU2574" i="12" s="1"/>
  <c r="M2574" i="12"/>
  <c r="S2574" i="12" s="1"/>
  <c r="W2574" i="12" s="1"/>
  <c r="AC2574" i="12" s="1"/>
  <c r="AH2574" i="12" s="1"/>
  <c r="AP2574" i="12" s="1"/>
  <c r="AR2574" i="12" s="1"/>
  <c r="L2574" i="12"/>
  <c r="R2574" i="12" s="1"/>
  <c r="V2574" i="12" s="1"/>
  <c r="AB2574" i="12" s="1"/>
  <c r="AG2574" i="12" s="1"/>
  <c r="AM2574" i="12" s="1"/>
  <c r="AO2574" i="12" s="1"/>
  <c r="N2569" i="12"/>
  <c r="T2569" i="12" s="1"/>
  <c r="X2569" i="12" s="1"/>
  <c r="AD2569" i="12" s="1"/>
  <c r="AI2569" i="12" s="1"/>
  <c r="AS2569" i="12" s="1"/>
  <c r="AU2569" i="12" s="1"/>
  <c r="M2569" i="12"/>
  <c r="S2569" i="12" s="1"/>
  <c r="W2569" i="12" s="1"/>
  <c r="AC2569" i="12" s="1"/>
  <c r="AH2569" i="12" s="1"/>
  <c r="AP2569" i="12" s="1"/>
  <c r="AR2569" i="12" s="1"/>
  <c r="L2569" i="12"/>
  <c r="R2569" i="12" s="1"/>
  <c r="V2569" i="12" s="1"/>
  <c r="AB2569" i="12" s="1"/>
  <c r="AG2569" i="12" s="1"/>
  <c r="AM2569" i="12" s="1"/>
  <c r="AO2569" i="12" s="1"/>
  <c r="N2564" i="12"/>
  <c r="T2564" i="12" s="1"/>
  <c r="X2564" i="12" s="1"/>
  <c r="AD2564" i="12" s="1"/>
  <c r="AI2564" i="12" s="1"/>
  <c r="AS2564" i="12" s="1"/>
  <c r="AU2564" i="12" s="1"/>
  <c r="M2564" i="12"/>
  <c r="S2564" i="12" s="1"/>
  <c r="W2564" i="12" s="1"/>
  <c r="AC2564" i="12" s="1"/>
  <c r="AH2564" i="12" s="1"/>
  <c r="AP2564" i="12" s="1"/>
  <c r="AR2564" i="12" s="1"/>
  <c r="N2558" i="12"/>
  <c r="T2558" i="12" s="1"/>
  <c r="X2558" i="12" s="1"/>
  <c r="AD2558" i="12" s="1"/>
  <c r="AI2558" i="12" s="1"/>
  <c r="AS2558" i="12" s="1"/>
  <c r="AU2558" i="12" s="1"/>
  <c r="M2558" i="12"/>
  <c r="S2558" i="12" s="1"/>
  <c r="W2558" i="12" s="1"/>
  <c r="AC2558" i="12" s="1"/>
  <c r="AH2558" i="12" s="1"/>
  <c r="AP2558" i="12" s="1"/>
  <c r="AR2558" i="12" s="1"/>
  <c r="L2558" i="12"/>
  <c r="R2558" i="12" s="1"/>
  <c r="V2558" i="12" s="1"/>
  <c r="AB2558" i="12" s="1"/>
  <c r="AG2558" i="12" s="1"/>
  <c r="AM2558" i="12" s="1"/>
  <c r="AO2558" i="12" s="1"/>
  <c r="N2552" i="12"/>
  <c r="T2552" i="12" s="1"/>
  <c r="X2552" i="12" s="1"/>
  <c r="AD2552" i="12" s="1"/>
  <c r="AI2552" i="12" s="1"/>
  <c r="AS2552" i="12" s="1"/>
  <c r="AU2552" i="12" s="1"/>
  <c r="M2552" i="12"/>
  <c r="S2552" i="12" s="1"/>
  <c r="W2552" i="12" s="1"/>
  <c r="AC2552" i="12" s="1"/>
  <c r="AH2552" i="12" s="1"/>
  <c r="AP2552" i="12" s="1"/>
  <c r="AR2552" i="12" s="1"/>
  <c r="L2552" i="12"/>
  <c r="R2552" i="12" s="1"/>
  <c r="V2552" i="12" s="1"/>
  <c r="AB2552" i="12" s="1"/>
  <c r="AG2552" i="12" s="1"/>
  <c r="AM2552" i="12" s="1"/>
  <c r="AO2552" i="12" s="1"/>
  <c r="N2548" i="12"/>
  <c r="T2548" i="12" s="1"/>
  <c r="X2548" i="12" s="1"/>
  <c r="AD2548" i="12" s="1"/>
  <c r="AI2548" i="12" s="1"/>
  <c r="AS2548" i="12" s="1"/>
  <c r="AU2548" i="12" s="1"/>
  <c r="M2548" i="12"/>
  <c r="S2548" i="12" s="1"/>
  <c r="W2548" i="12" s="1"/>
  <c r="AC2548" i="12" s="1"/>
  <c r="AH2548" i="12" s="1"/>
  <c r="AP2548" i="12" s="1"/>
  <c r="AR2548" i="12" s="1"/>
  <c r="L2548" i="12"/>
  <c r="R2548" i="12" s="1"/>
  <c r="V2548" i="12" s="1"/>
  <c r="AB2548" i="12" s="1"/>
  <c r="AG2548" i="12" s="1"/>
  <c r="AM2548" i="12" s="1"/>
  <c r="AO2548" i="12" s="1"/>
  <c r="N2542" i="12"/>
  <c r="T2542" i="12" s="1"/>
  <c r="X2542" i="12" s="1"/>
  <c r="AD2542" i="12" s="1"/>
  <c r="AI2542" i="12" s="1"/>
  <c r="AS2542" i="12" s="1"/>
  <c r="AU2542" i="12" s="1"/>
  <c r="M2542" i="12"/>
  <c r="S2542" i="12" s="1"/>
  <c r="W2542" i="12" s="1"/>
  <c r="AC2542" i="12" s="1"/>
  <c r="AH2542" i="12" s="1"/>
  <c r="AP2542" i="12" s="1"/>
  <c r="AR2542" i="12" s="1"/>
  <c r="L2542" i="12"/>
  <c r="R2542" i="12" s="1"/>
  <c r="V2542" i="12" s="1"/>
  <c r="AB2542" i="12" s="1"/>
  <c r="AG2542" i="12" s="1"/>
  <c r="AM2542" i="12" s="1"/>
  <c r="AO2542" i="12" s="1"/>
  <c r="N2541" i="12"/>
  <c r="T2541" i="12" s="1"/>
  <c r="X2541" i="12" s="1"/>
  <c r="AD2541" i="12" s="1"/>
  <c r="AI2541" i="12" s="1"/>
  <c r="AS2541" i="12" s="1"/>
  <c r="AU2541" i="12" s="1"/>
  <c r="M2541" i="12"/>
  <c r="S2541" i="12" s="1"/>
  <c r="W2541" i="12" s="1"/>
  <c r="AC2541" i="12" s="1"/>
  <c r="AH2541" i="12" s="1"/>
  <c r="AP2541" i="12" s="1"/>
  <c r="AR2541" i="12" s="1"/>
  <c r="L2541" i="12"/>
  <c r="R2541" i="12" s="1"/>
  <c r="V2541" i="12" s="1"/>
  <c r="AB2541" i="12" s="1"/>
  <c r="AG2541" i="12" s="1"/>
  <c r="AM2541" i="12" s="1"/>
  <c r="AO2541" i="12" s="1"/>
  <c r="N2538" i="12"/>
  <c r="T2538" i="12" s="1"/>
  <c r="X2538" i="12" s="1"/>
  <c r="AD2538" i="12" s="1"/>
  <c r="AI2538" i="12" s="1"/>
  <c r="AS2538" i="12" s="1"/>
  <c r="AU2538" i="12" s="1"/>
  <c r="M2538" i="12"/>
  <c r="S2538" i="12" s="1"/>
  <c r="W2538" i="12" s="1"/>
  <c r="AC2538" i="12" s="1"/>
  <c r="AH2538" i="12" s="1"/>
  <c r="AP2538" i="12" s="1"/>
  <c r="AR2538" i="12" s="1"/>
  <c r="L2538" i="12"/>
  <c r="R2538" i="12" s="1"/>
  <c r="V2538" i="12" s="1"/>
  <c r="AB2538" i="12" s="1"/>
  <c r="AG2538" i="12" s="1"/>
  <c r="AM2538" i="12" s="1"/>
  <c r="AO2538" i="12" s="1"/>
  <c r="N2537" i="12"/>
  <c r="T2537" i="12" s="1"/>
  <c r="X2537" i="12" s="1"/>
  <c r="AD2537" i="12" s="1"/>
  <c r="AI2537" i="12" s="1"/>
  <c r="AS2537" i="12" s="1"/>
  <c r="AU2537" i="12" s="1"/>
  <c r="M2537" i="12"/>
  <c r="S2537" i="12" s="1"/>
  <c r="W2537" i="12" s="1"/>
  <c r="AC2537" i="12" s="1"/>
  <c r="AH2537" i="12" s="1"/>
  <c r="AP2537" i="12" s="1"/>
  <c r="AR2537" i="12" s="1"/>
  <c r="L2537" i="12"/>
  <c r="R2537" i="12" s="1"/>
  <c r="V2537" i="12" s="1"/>
  <c r="AB2537" i="12" s="1"/>
  <c r="AG2537" i="12" s="1"/>
  <c r="AM2537" i="12" s="1"/>
  <c r="AO2537" i="12" s="1"/>
  <c r="N2536" i="12"/>
  <c r="T2536" i="12" s="1"/>
  <c r="X2536" i="12" s="1"/>
  <c r="AD2536" i="12" s="1"/>
  <c r="AI2536" i="12" s="1"/>
  <c r="AS2536" i="12" s="1"/>
  <c r="AU2536" i="12" s="1"/>
  <c r="M2536" i="12"/>
  <c r="S2536" i="12" s="1"/>
  <c r="W2536" i="12" s="1"/>
  <c r="AC2536" i="12" s="1"/>
  <c r="AH2536" i="12" s="1"/>
  <c r="AP2536" i="12" s="1"/>
  <c r="AR2536" i="12" s="1"/>
  <c r="L2536" i="12"/>
  <c r="R2536" i="12" s="1"/>
  <c r="V2536" i="12" s="1"/>
  <c r="AB2536" i="12" s="1"/>
  <c r="AG2536" i="12" s="1"/>
  <c r="AM2536" i="12" s="1"/>
  <c r="AO2536" i="12" s="1"/>
  <c r="N2535" i="12"/>
  <c r="T2535" i="12" s="1"/>
  <c r="X2535" i="12" s="1"/>
  <c r="AD2535" i="12" s="1"/>
  <c r="AI2535" i="12" s="1"/>
  <c r="AS2535" i="12" s="1"/>
  <c r="AU2535" i="12" s="1"/>
  <c r="M2535" i="12"/>
  <c r="S2535" i="12" s="1"/>
  <c r="W2535" i="12" s="1"/>
  <c r="AC2535" i="12" s="1"/>
  <c r="AH2535" i="12" s="1"/>
  <c r="AP2535" i="12" s="1"/>
  <c r="AR2535" i="12" s="1"/>
  <c r="L2535" i="12"/>
  <c r="R2535" i="12" s="1"/>
  <c r="V2535" i="12" s="1"/>
  <c r="AB2535" i="12" s="1"/>
  <c r="AG2535" i="12" s="1"/>
  <c r="AM2535" i="12" s="1"/>
  <c r="AO2535" i="12" s="1"/>
  <c r="N2534" i="12"/>
  <c r="T2534" i="12" s="1"/>
  <c r="X2534" i="12" s="1"/>
  <c r="AD2534" i="12" s="1"/>
  <c r="AI2534" i="12" s="1"/>
  <c r="AS2534" i="12" s="1"/>
  <c r="AU2534" i="12" s="1"/>
  <c r="M2534" i="12"/>
  <c r="S2534" i="12" s="1"/>
  <c r="W2534" i="12" s="1"/>
  <c r="AC2534" i="12" s="1"/>
  <c r="AH2534" i="12" s="1"/>
  <c r="AP2534" i="12" s="1"/>
  <c r="AR2534" i="12" s="1"/>
  <c r="L2534" i="12"/>
  <c r="R2534" i="12" s="1"/>
  <c r="V2534" i="12" s="1"/>
  <c r="AB2534" i="12" s="1"/>
  <c r="AG2534" i="12" s="1"/>
  <c r="AM2534" i="12" s="1"/>
  <c r="AO2534" i="12" s="1"/>
  <c r="N2533" i="12"/>
  <c r="T2533" i="12" s="1"/>
  <c r="X2533" i="12" s="1"/>
  <c r="AD2533" i="12" s="1"/>
  <c r="AI2533" i="12" s="1"/>
  <c r="AS2533" i="12" s="1"/>
  <c r="AU2533" i="12" s="1"/>
  <c r="M2533" i="12"/>
  <c r="S2533" i="12" s="1"/>
  <c r="W2533" i="12" s="1"/>
  <c r="AC2533" i="12" s="1"/>
  <c r="AH2533" i="12" s="1"/>
  <c r="AP2533" i="12" s="1"/>
  <c r="AR2533" i="12" s="1"/>
  <c r="L2533" i="12"/>
  <c r="R2533" i="12" s="1"/>
  <c r="V2533" i="12" s="1"/>
  <c r="AB2533" i="12" s="1"/>
  <c r="AG2533" i="12" s="1"/>
  <c r="AM2533" i="12" s="1"/>
  <c r="AO2533" i="12" s="1"/>
  <c r="N2532" i="12"/>
  <c r="T2532" i="12" s="1"/>
  <c r="X2532" i="12" s="1"/>
  <c r="AD2532" i="12" s="1"/>
  <c r="AI2532" i="12" s="1"/>
  <c r="AS2532" i="12" s="1"/>
  <c r="AU2532" i="12" s="1"/>
  <c r="M2532" i="12"/>
  <c r="S2532" i="12" s="1"/>
  <c r="W2532" i="12" s="1"/>
  <c r="AC2532" i="12" s="1"/>
  <c r="AH2532" i="12" s="1"/>
  <c r="AP2532" i="12" s="1"/>
  <c r="AR2532" i="12" s="1"/>
  <c r="L2532" i="12"/>
  <c r="R2532" i="12" s="1"/>
  <c r="V2532" i="12" s="1"/>
  <c r="AB2532" i="12" s="1"/>
  <c r="AG2532" i="12" s="1"/>
  <c r="AM2532" i="12" s="1"/>
  <c r="AO2532" i="12" s="1"/>
  <c r="N2531" i="12"/>
  <c r="T2531" i="12" s="1"/>
  <c r="X2531" i="12" s="1"/>
  <c r="AD2531" i="12" s="1"/>
  <c r="AI2531" i="12" s="1"/>
  <c r="AS2531" i="12" s="1"/>
  <c r="AU2531" i="12" s="1"/>
  <c r="M2531" i="12"/>
  <c r="S2531" i="12" s="1"/>
  <c r="W2531" i="12" s="1"/>
  <c r="AC2531" i="12" s="1"/>
  <c r="AH2531" i="12" s="1"/>
  <c r="AP2531" i="12" s="1"/>
  <c r="AR2531" i="12" s="1"/>
  <c r="L2531" i="12"/>
  <c r="R2531" i="12" s="1"/>
  <c r="V2531" i="12" s="1"/>
  <c r="AB2531" i="12" s="1"/>
  <c r="AG2531" i="12" s="1"/>
  <c r="AM2531" i="12" s="1"/>
  <c r="AO2531" i="12" s="1"/>
  <c r="N2530" i="12"/>
  <c r="T2530" i="12" s="1"/>
  <c r="X2530" i="12" s="1"/>
  <c r="AD2530" i="12" s="1"/>
  <c r="AI2530" i="12" s="1"/>
  <c r="AS2530" i="12" s="1"/>
  <c r="AU2530" i="12" s="1"/>
  <c r="M2530" i="12"/>
  <c r="S2530" i="12" s="1"/>
  <c r="W2530" i="12" s="1"/>
  <c r="AC2530" i="12" s="1"/>
  <c r="AH2530" i="12" s="1"/>
  <c r="AP2530" i="12" s="1"/>
  <c r="AR2530" i="12" s="1"/>
  <c r="L2530" i="12"/>
  <c r="R2530" i="12" s="1"/>
  <c r="V2530" i="12" s="1"/>
  <c r="AB2530" i="12" s="1"/>
  <c r="AG2530" i="12" s="1"/>
  <c r="AM2530" i="12" s="1"/>
  <c r="AO2530" i="12" s="1"/>
  <c r="N2529" i="12"/>
  <c r="T2529" i="12" s="1"/>
  <c r="X2529" i="12" s="1"/>
  <c r="AD2529" i="12" s="1"/>
  <c r="AI2529" i="12" s="1"/>
  <c r="AS2529" i="12" s="1"/>
  <c r="AU2529" i="12" s="1"/>
  <c r="M2529" i="12"/>
  <c r="S2529" i="12" s="1"/>
  <c r="W2529" i="12" s="1"/>
  <c r="AC2529" i="12" s="1"/>
  <c r="AH2529" i="12" s="1"/>
  <c r="AP2529" i="12" s="1"/>
  <c r="AR2529" i="12" s="1"/>
  <c r="L2529" i="12"/>
  <c r="R2529" i="12" s="1"/>
  <c r="V2529" i="12" s="1"/>
  <c r="AB2529" i="12" s="1"/>
  <c r="AG2529" i="12" s="1"/>
  <c r="AM2529" i="12" s="1"/>
  <c r="AO2529" i="12" s="1"/>
  <c r="N2526" i="12"/>
  <c r="T2526" i="12" s="1"/>
  <c r="X2526" i="12" s="1"/>
  <c r="AD2526" i="12" s="1"/>
  <c r="AI2526" i="12" s="1"/>
  <c r="AS2526" i="12" s="1"/>
  <c r="AU2526" i="12" s="1"/>
  <c r="M2526" i="12"/>
  <c r="S2526" i="12" s="1"/>
  <c r="W2526" i="12" s="1"/>
  <c r="AC2526" i="12" s="1"/>
  <c r="AH2526" i="12" s="1"/>
  <c r="AP2526" i="12" s="1"/>
  <c r="AR2526" i="12" s="1"/>
  <c r="L2526" i="12"/>
  <c r="R2526" i="12" s="1"/>
  <c r="V2526" i="12" s="1"/>
  <c r="AB2526" i="12" s="1"/>
  <c r="AG2526" i="12" s="1"/>
  <c r="AM2526" i="12" s="1"/>
  <c r="AO2526" i="12" s="1"/>
  <c r="N2525" i="12"/>
  <c r="T2525" i="12" s="1"/>
  <c r="X2525" i="12" s="1"/>
  <c r="AD2525" i="12" s="1"/>
  <c r="AI2525" i="12" s="1"/>
  <c r="AS2525" i="12" s="1"/>
  <c r="AU2525" i="12" s="1"/>
  <c r="M2525" i="12"/>
  <c r="S2525" i="12" s="1"/>
  <c r="W2525" i="12" s="1"/>
  <c r="AC2525" i="12" s="1"/>
  <c r="AH2525" i="12" s="1"/>
  <c r="AP2525" i="12" s="1"/>
  <c r="AR2525" i="12" s="1"/>
  <c r="L2525" i="12"/>
  <c r="R2525" i="12" s="1"/>
  <c r="V2525" i="12" s="1"/>
  <c r="AB2525" i="12" s="1"/>
  <c r="AG2525" i="12" s="1"/>
  <c r="AM2525" i="12" s="1"/>
  <c r="AO2525" i="12" s="1"/>
  <c r="N2524" i="12"/>
  <c r="T2524" i="12" s="1"/>
  <c r="X2524" i="12" s="1"/>
  <c r="AD2524" i="12" s="1"/>
  <c r="AI2524" i="12" s="1"/>
  <c r="AS2524" i="12" s="1"/>
  <c r="AU2524" i="12" s="1"/>
  <c r="M2524" i="12"/>
  <c r="S2524" i="12" s="1"/>
  <c r="W2524" i="12" s="1"/>
  <c r="AC2524" i="12" s="1"/>
  <c r="AH2524" i="12" s="1"/>
  <c r="AP2524" i="12" s="1"/>
  <c r="AR2524" i="12" s="1"/>
  <c r="L2524" i="12"/>
  <c r="R2524" i="12" s="1"/>
  <c r="V2524" i="12" s="1"/>
  <c r="AB2524" i="12" s="1"/>
  <c r="AG2524" i="12" s="1"/>
  <c r="AM2524" i="12" s="1"/>
  <c r="AO2524" i="12" s="1"/>
  <c r="N2523" i="12"/>
  <c r="T2523" i="12" s="1"/>
  <c r="X2523" i="12" s="1"/>
  <c r="AD2523" i="12" s="1"/>
  <c r="AI2523" i="12" s="1"/>
  <c r="AS2523" i="12" s="1"/>
  <c r="AU2523" i="12" s="1"/>
  <c r="M2523" i="12"/>
  <c r="S2523" i="12" s="1"/>
  <c r="W2523" i="12" s="1"/>
  <c r="AC2523" i="12" s="1"/>
  <c r="AH2523" i="12" s="1"/>
  <c r="AP2523" i="12" s="1"/>
  <c r="AR2523" i="12" s="1"/>
  <c r="L2523" i="12"/>
  <c r="R2523" i="12" s="1"/>
  <c r="V2523" i="12" s="1"/>
  <c r="AB2523" i="12" s="1"/>
  <c r="AG2523" i="12" s="1"/>
  <c r="AM2523" i="12" s="1"/>
  <c r="AO2523" i="12" s="1"/>
  <c r="N2522" i="12"/>
  <c r="T2522" i="12" s="1"/>
  <c r="X2522" i="12" s="1"/>
  <c r="AD2522" i="12" s="1"/>
  <c r="AI2522" i="12" s="1"/>
  <c r="AS2522" i="12" s="1"/>
  <c r="AU2522" i="12" s="1"/>
  <c r="M2522" i="12"/>
  <c r="S2522" i="12" s="1"/>
  <c r="W2522" i="12" s="1"/>
  <c r="AC2522" i="12" s="1"/>
  <c r="AH2522" i="12" s="1"/>
  <c r="AP2522" i="12" s="1"/>
  <c r="AR2522" i="12" s="1"/>
  <c r="L2522" i="12"/>
  <c r="R2522" i="12" s="1"/>
  <c r="V2522" i="12" s="1"/>
  <c r="AB2522" i="12" s="1"/>
  <c r="AG2522" i="12" s="1"/>
  <c r="AM2522" i="12" s="1"/>
  <c r="AO2522" i="12" s="1"/>
  <c r="N2521" i="12"/>
  <c r="T2521" i="12" s="1"/>
  <c r="X2521" i="12" s="1"/>
  <c r="AD2521" i="12" s="1"/>
  <c r="AI2521" i="12" s="1"/>
  <c r="AS2521" i="12" s="1"/>
  <c r="AU2521" i="12" s="1"/>
  <c r="M2521" i="12"/>
  <c r="S2521" i="12" s="1"/>
  <c r="W2521" i="12" s="1"/>
  <c r="AC2521" i="12" s="1"/>
  <c r="AH2521" i="12" s="1"/>
  <c r="AP2521" i="12" s="1"/>
  <c r="AR2521" i="12" s="1"/>
  <c r="L2521" i="12"/>
  <c r="R2521" i="12" s="1"/>
  <c r="V2521" i="12" s="1"/>
  <c r="AB2521" i="12" s="1"/>
  <c r="AG2521" i="12" s="1"/>
  <c r="AM2521" i="12" s="1"/>
  <c r="AO2521" i="12" s="1"/>
  <c r="N2520" i="12"/>
  <c r="T2520" i="12" s="1"/>
  <c r="X2520" i="12" s="1"/>
  <c r="AD2520" i="12" s="1"/>
  <c r="AI2520" i="12" s="1"/>
  <c r="AS2520" i="12" s="1"/>
  <c r="AU2520" i="12" s="1"/>
  <c r="M2520" i="12"/>
  <c r="S2520" i="12" s="1"/>
  <c r="W2520" i="12" s="1"/>
  <c r="AC2520" i="12" s="1"/>
  <c r="AH2520" i="12" s="1"/>
  <c r="AP2520" i="12" s="1"/>
  <c r="AR2520" i="12" s="1"/>
  <c r="L2520" i="12"/>
  <c r="R2520" i="12" s="1"/>
  <c r="V2520" i="12" s="1"/>
  <c r="AB2520" i="12" s="1"/>
  <c r="AG2520" i="12" s="1"/>
  <c r="AM2520" i="12" s="1"/>
  <c r="AO2520" i="12" s="1"/>
  <c r="N2519" i="12"/>
  <c r="T2519" i="12" s="1"/>
  <c r="X2519" i="12" s="1"/>
  <c r="AD2519" i="12" s="1"/>
  <c r="AI2519" i="12" s="1"/>
  <c r="AS2519" i="12" s="1"/>
  <c r="AU2519" i="12" s="1"/>
  <c r="M2519" i="12"/>
  <c r="S2519" i="12" s="1"/>
  <c r="W2519" i="12" s="1"/>
  <c r="AC2519" i="12" s="1"/>
  <c r="AH2519" i="12" s="1"/>
  <c r="AP2519" i="12" s="1"/>
  <c r="AR2519" i="12" s="1"/>
  <c r="L2519" i="12"/>
  <c r="R2519" i="12" s="1"/>
  <c r="V2519" i="12" s="1"/>
  <c r="AB2519" i="12" s="1"/>
  <c r="AG2519" i="12" s="1"/>
  <c r="AM2519" i="12" s="1"/>
  <c r="AO2519" i="12" s="1"/>
  <c r="N2518" i="12"/>
  <c r="T2518" i="12" s="1"/>
  <c r="X2518" i="12" s="1"/>
  <c r="AD2518" i="12" s="1"/>
  <c r="AI2518" i="12" s="1"/>
  <c r="AS2518" i="12" s="1"/>
  <c r="AU2518" i="12" s="1"/>
  <c r="M2518" i="12"/>
  <c r="S2518" i="12" s="1"/>
  <c r="W2518" i="12" s="1"/>
  <c r="AC2518" i="12" s="1"/>
  <c r="AH2518" i="12" s="1"/>
  <c r="AP2518" i="12" s="1"/>
  <c r="AR2518" i="12" s="1"/>
  <c r="L2518" i="12"/>
  <c r="R2518" i="12" s="1"/>
  <c r="V2518" i="12" s="1"/>
  <c r="AB2518" i="12" s="1"/>
  <c r="AG2518" i="12" s="1"/>
  <c r="AM2518" i="12" s="1"/>
  <c r="AO2518" i="12" s="1"/>
  <c r="N2514" i="12"/>
  <c r="T2514" i="12" s="1"/>
  <c r="X2514" i="12" s="1"/>
  <c r="AD2514" i="12" s="1"/>
  <c r="AI2514" i="12" s="1"/>
  <c r="AS2514" i="12" s="1"/>
  <c r="AU2514" i="12" s="1"/>
  <c r="M2514" i="12"/>
  <c r="S2514" i="12" s="1"/>
  <c r="W2514" i="12" s="1"/>
  <c r="AC2514" i="12" s="1"/>
  <c r="AH2514" i="12" s="1"/>
  <c r="AP2514" i="12" s="1"/>
  <c r="AR2514" i="12" s="1"/>
  <c r="L2514" i="12"/>
  <c r="R2514" i="12" s="1"/>
  <c r="V2514" i="12" s="1"/>
  <c r="AB2514" i="12" s="1"/>
  <c r="AG2514" i="12" s="1"/>
  <c r="AM2514" i="12" s="1"/>
  <c r="AO2514" i="12" s="1"/>
  <c r="N2513" i="12"/>
  <c r="T2513" i="12" s="1"/>
  <c r="X2513" i="12" s="1"/>
  <c r="AD2513" i="12" s="1"/>
  <c r="AI2513" i="12" s="1"/>
  <c r="AS2513" i="12" s="1"/>
  <c r="AU2513" i="12" s="1"/>
  <c r="M2513" i="12"/>
  <c r="S2513" i="12" s="1"/>
  <c r="W2513" i="12" s="1"/>
  <c r="AC2513" i="12" s="1"/>
  <c r="AH2513" i="12" s="1"/>
  <c r="AP2513" i="12" s="1"/>
  <c r="AR2513" i="12" s="1"/>
  <c r="L2513" i="12"/>
  <c r="R2513" i="12" s="1"/>
  <c r="V2513" i="12" s="1"/>
  <c r="AB2513" i="12" s="1"/>
  <c r="AG2513" i="12" s="1"/>
  <c r="AM2513" i="12" s="1"/>
  <c r="AO2513" i="12" s="1"/>
  <c r="N2512" i="12"/>
  <c r="T2512" i="12" s="1"/>
  <c r="X2512" i="12" s="1"/>
  <c r="AD2512" i="12" s="1"/>
  <c r="AI2512" i="12" s="1"/>
  <c r="AS2512" i="12" s="1"/>
  <c r="AU2512" i="12" s="1"/>
  <c r="M2512" i="12"/>
  <c r="S2512" i="12" s="1"/>
  <c r="W2512" i="12" s="1"/>
  <c r="AC2512" i="12" s="1"/>
  <c r="AH2512" i="12" s="1"/>
  <c r="AP2512" i="12" s="1"/>
  <c r="AR2512" i="12" s="1"/>
  <c r="L2512" i="12"/>
  <c r="R2512" i="12" s="1"/>
  <c r="V2512" i="12" s="1"/>
  <c r="AB2512" i="12" s="1"/>
  <c r="AG2512" i="12" s="1"/>
  <c r="AM2512" i="12" s="1"/>
  <c r="AO2512" i="12" s="1"/>
  <c r="N2511" i="12"/>
  <c r="T2511" i="12" s="1"/>
  <c r="X2511" i="12" s="1"/>
  <c r="AD2511" i="12" s="1"/>
  <c r="AI2511" i="12" s="1"/>
  <c r="AS2511" i="12" s="1"/>
  <c r="AU2511" i="12" s="1"/>
  <c r="M2511" i="12"/>
  <c r="S2511" i="12" s="1"/>
  <c r="W2511" i="12" s="1"/>
  <c r="AC2511" i="12" s="1"/>
  <c r="AH2511" i="12" s="1"/>
  <c r="AP2511" i="12" s="1"/>
  <c r="AR2511" i="12" s="1"/>
  <c r="L2511" i="12"/>
  <c r="R2511" i="12" s="1"/>
  <c r="V2511" i="12" s="1"/>
  <c r="AB2511" i="12" s="1"/>
  <c r="AG2511" i="12" s="1"/>
  <c r="AM2511" i="12" s="1"/>
  <c r="AO2511" i="12" s="1"/>
  <c r="N2510" i="12"/>
  <c r="T2510" i="12" s="1"/>
  <c r="X2510" i="12" s="1"/>
  <c r="AD2510" i="12" s="1"/>
  <c r="AI2510" i="12" s="1"/>
  <c r="AS2510" i="12" s="1"/>
  <c r="AU2510" i="12" s="1"/>
  <c r="M2510" i="12"/>
  <c r="S2510" i="12" s="1"/>
  <c r="W2510" i="12" s="1"/>
  <c r="AC2510" i="12" s="1"/>
  <c r="AH2510" i="12" s="1"/>
  <c r="AP2510" i="12" s="1"/>
  <c r="AR2510" i="12" s="1"/>
  <c r="L2510" i="12"/>
  <c r="R2510" i="12" s="1"/>
  <c r="V2510" i="12" s="1"/>
  <c r="AB2510" i="12" s="1"/>
  <c r="AG2510" i="12" s="1"/>
  <c r="AM2510" i="12" s="1"/>
  <c r="AO2510" i="12" s="1"/>
  <c r="N2509" i="12"/>
  <c r="T2509" i="12" s="1"/>
  <c r="X2509" i="12" s="1"/>
  <c r="AD2509" i="12" s="1"/>
  <c r="AI2509" i="12" s="1"/>
  <c r="AS2509" i="12" s="1"/>
  <c r="AU2509" i="12" s="1"/>
  <c r="M2509" i="12"/>
  <c r="S2509" i="12" s="1"/>
  <c r="W2509" i="12" s="1"/>
  <c r="AC2509" i="12" s="1"/>
  <c r="AH2509" i="12" s="1"/>
  <c r="AP2509" i="12" s="1"/>
  <c r="AR2509" i="12" s="1"/>
  <c r="L2509" i="12"/>
  <c r="R2509" i="12" s="1"/>
  <c r="V2509" i="12" s="1"/>
  <c r="AB2509" i="12" s="1"/>
  <c r="AG2509" i="12" s="1"/>
  <c r="AM2509" i="12" s="1"/>
  <c r="AO2509" i="12" s="1"/>
  <c r="N2508" i="12"/>
  <c r="T2508" i="12" s="1"/>
  <c r="X2508" i="12" s="1"/>
  <c r="AD2508" i="12" s="1"/>
  <c r="AI2508" i="12" s="1"/>
  <c r="AS2508" i="12" s="1"/>
  <c r="AU2508" i="12" s="1"/>
  <c r="M2508" i="12"/>
  <c r="S2508" i="12" s="1"/>
  <c r="W2508" i="12" s="1"/>
  <c r="AC2508" i="12" s="1"/>
  <c r="AH2508" i="12" s="1"/>
  <c r="AP2508" i="12" s="1"/>
  <c r="AR2508" i="12" s="1"/>
  <c r="L2508" i="12"/>
  <c r="R2508" i="12" s="1"/>
  <c r="V2508" i="12" s="1"/>
  <c r="AB2508" i="12" s="1"/>
  <c r="AG2508" i="12" s="1"/>
  <c r="AM2508" i="12" s="1"/>
  <c r="AO2508" i="12" s="1"/>
  <c r="N2507" i="12"/>
  <c r="T2507" i="12" s="1"/>
  <c r="X2507" i="12" s="1"/>
  <c r="AD2507" i="12" s="1"/>
  <c r="AI2507" i="12" s="1"/>
  <c r="AS2507" i="12" s="1"/>
  <c r="AU2507" i="12" s="1"/>
  <c r="M2507" i="12"/>
  <c r="S2507" i="12" s="1"/>
  <c r="W2507" i="12" s="1"/>
  <c r="AC2507" i="12" s="1"/>
  <c r="AH2507" i="12" s="1"/>
  <c r="AP2507" i="12" s="1"/>
  <c r="AR2507" i="12" s="1"/>
  <c r="L2507" i="12"/>
  <c r="R2507" i="12" s="1"/>
  <c r="V2507" i="12" s="1"/>
  <c r="AB2507" i="12" s="1"/>
  <c r="AG2507" i="12" s="1"/>
  <c r="AM2507" i="12" s="1"/>
  <c r="AO2507" i="12" s="1"/>
  <c r="N2506" i="12"/>
  <c r="T2506" i="12" s="1"/>
  <c r="X2506" i="12" s="1"/>
  <c r="AD2506" i="12" s="1"/>
  <c r="AI2506" i="12" s="1"/>
  <c r="AS2506" i="12" s="1"/>
  <c r="AU2506" i="12" s="1"/>
  <c r="M2506" i="12"/>
  <c r="S2506" i="12" s="1"/>
  <c r="W2506" i="12" s="1"/>
  <c r="AC2506" i="12" s="1"/>
  <c r="AH2506" i="12" s="1"/>
  <c r="AP2506" i="12" s="1"/>
  <c r="AR2506" i="12" s="1"/>
  <c r="L2506" i="12"/>
  <c r="R2506" i="12" s="1"/>
  <c r="V2506" i="12" s="1"/>
  <c r="AB2506" i="12" s="1"/>
  <c r="AG2506" i="12" s="1"/>
  <c r="AM2506" i="12" s="1"/>
  <c r="AO2506" i="12" s="1"/>
  <c r="N2505" i="12"/>
  <c r="T2505" i="12" s="1"/>
  <c r="X2505" i="12" s="1"/>
  <c r="AD2505" i="12" s="1"/>
  <c r="AI2505" i="12" s="1"/>
  <c r="AS2505" i="12" s="1"/>
  <c r="AU2505" i="12" s="1"/>
  <c r="M2505" i="12"/>
  <c r="S2505" i="12" s="1"/>
  <c r="W2505" i="12" s="1"/>
  <c r="AC2505" i="12" s="1"/>
  <c r="AH2505" i="12" s="1"/>
  <c r="AP2505" i="12" s="1"/>
  <c r="AR2505" i="12" s="1"/>
  <c r="L2505" i="12"/>
  <c r="R2505" i="12" s="1"/>
  <c r="V2505" i="12" s="1"/>
  <c r="AB2505" i="12" s="1"/>
  <c r="AG2505" i="12" s="1"/>
  <c r="AM2505" i="12" s="1"/>
  <c r="AO2505" i="12" s="1"/>
  <c r="N2500" i="12"/>
  <c r="T2500" i="12" s="1"/>
  <c r="X2500" i="12" s="1"/>
  <c r="AD2500" i="12" s="1"/>
  <c r="AI2500" i="12" s="1"/>
  <c r="AS2500" i="12" s="1"/>
  <c r="AU2500" i="12" s="1"/>
  <c r="M2500" i="12"/>
  <c r="S2500" i="12" s="1"/>
  <c r="W2500" i="12" s="1"/>
  <c r="AC2500" i="12" s="1"/>
  <c r="AH2500" i="12" s="1"/>
  <c r="AP2500" i="12" s="1"/>
  <c r="AR2500" i="12" s="1"/>
  <c r="L2500" i="12"/>
  <c r="R2500" i="12" s="1"/>
  <c r="V2500" i="12" s="1"/>
  <c r="AB2500" i="12" s="1"/>
  <c r="AG2500" i="12" s="1"/>
  <c r="AM2500" i="12" s="1"/>
  <c r="AO2500" i="12" s="1"/>
  <c r="N2497" i="12"/>
  <c r="T2497" i="12" s="1"/>
  <c r="X2497" i="12" s="1"/>
  <c r="AD2497" i="12" s="1"/>
  <c r="AI2497" i="12" s="1"/>
  <c r="AS2497" i="12" s="1"/>
  <c r="AU2497" i="12" s="1"/>
  <c r="M2497" i="12"/>
  <c r="S2497" i="12" s="1"/>
  <c r="W2497" i="12" s="1"/>
  <c r="AC2497" i="12" s="1"/>
  <c r="AH2497" i="12" s="1"/>
  <c r="AP2497" i="12" s="1"/>
  <c r="AR2497" i="12" s="1"/>
  <c r="L2497" i="12"/>
  <c r="R2497" i="12" s="1"/>
  <c r="V2497" i="12" s="1"/>
  <c r="AB2497" i="12" s="1"/>
  <c r="AG2497" i="12" s="1"/>
  <c r="AM2497" i="12" s="1"/>
  <c r="AO2497" i="12" s="1"/>
  <c r="N2494" i="12"/>
  <c r="T2494" i="12" s="1"/>
  <c r="X2494" i="12" s="1"/>
  <c r="AD2494" i="12" s="1"/>
  <c r="AI2494" i="12" s="1"/>
  <c r="AS2494" i="12" s="1"/>
  <c r="AU2494" i="12" s="1"/>
  <c r="M2494" i="12"/>
  <c r="S2494" i="12" s="1"/>
  <c r="W2494" i="12" s="1"/>
  <c r="AC2494" i="12" s="1"/>
  <c r="AH2494" i="12" s="1"/>
  <c r="AP2494" i="12" s="1"/>
  <c r="AR2494" i="12" s="1"/>
  <c r="L2494" i="12"/>
  <c r="R2494" i="12" s="1"/>
  <c r="V2494" i="12" s="1"/>
  <c r="AB2494" i="12" s="1"/>
  <c r="AG2494" i="12" s="1"/>
  <c r="AM2494" i="12" s="1"/>
  <c r="AO2494" i="12" s="1"/>
  <c r="N2490" i="12"/>
  <c r="T2490" i="12" s="1"/>
  <c r="X2490" i="12" s="1"/>
  <c r="AD2490" i="12" s="1"/>
  <c r="AI2490" i="12" s="1"/>
  <c r="AS2490" i="12" s="1"/>
  <c r="AU2490" i="12" s="1"/>
  <c r="M2490" i="12"/>
  <c r="S2490" i="12" s="1"/>
  <c r="W2490" i="12" s="1"/>
  <c r="AC2490" i="12" s="1"/>
  <c r="AH2490" i="12" s="1"/>
  <c r="AP2490" i="12" s="1"/>
  <c r="AR2490" i="12" s="1"/>
  <c r="L2490" i="12"/>
  <c r="R2490" i="12" s="1"/>
  <c r="V2490" i="12" s="1"/>
  <c r="AB2490" i="12" s="1"/>
  <c r="AG2490" i="12" s="1"/>
  <c r="AM2490" i="12" s="1"/>
  <c r="AO2490" i="12" s="1"/>
  <c r="N2485" i="12"/>
  <c r="T2485" i="12" s="1"/>
  <c r="X2485" i="12" s="1"/>
  <c r="AD2485" i="12" s="1"/>
  <c r="AI2485" i="12" s="1"/>
  <c r="AS2485" i="12" s="1"/>
  <c r="AU2485" i="12" s="1"/>
  <c r="M2485" i="12"/>
  <c r="S2485" i="12" s="1"/>
  <c r="W2485" i="12" s="1"/>
  <c r="AC2485" i="12" s="1"/>
  <c r="AH2485" i="12" s="1"/>
  <c r="AP2485" i="12" s="1"/>
  <c r="AR2485" i="12" s="1"/>
  <c r="L2485" i="12"/>
  <c r="R2485" i="12" s="1"/>
  <c r="V2485" i="12" s="1"/>
  <c r="AB2485" i="12" s="1"/>
  <c r="AG2485" i="12" s="1"/>
  <c r="AM2485" i="12" s="1"/>
  <c r="AO2485" i="12" s="1"/>
  <c r="N2479" i="12"/>
  <c r="T2479" i="12" s="1"/>
  <c r="X2479" i="12" s="1"/>
  <c r="AD2479" i="12" s="1"/>
  <c r="AI2479" i="12" s="1"/>
  <c r="AS2479" i="12" s="1"/>
  <c r="AU2479" i="12" s="1"/>
  <c r="M2479" i="12"/>
  <c r="S2479" i="12" s="1"/>
  <c r="W2479" i="12" s="1"/>
  <c r="AC2479" i="12" s="1"/>
  <c r="AH2479" i="12" s="1"/>
  <c r="AP2479" i="12" s="1"/>
  <c r="AR2479" i="12" s="1"/>
  <c r="L2479" i="12"/>
  <c r="R2479" i="12" s="1"/>
  <c r="V2479" i="12" s="1"/>
  <c r="AB2479" i="12" s="1"/>
  <c r="AG2479" i="12" s="1"/>
  <c r="AM2479" i="12" s="1"/>
  <c r="AO2479" i="12" s="1"/>
  <c r="N2476" i="12"/>
  <c r="T2476" i="12" s="1"/>
  <c r="X2476" i="12" s="1"/>
  <c r="AD2476" i="12" s="1"/>
  <c r="AI2476" i="12" s="1"/>
  <c r="AS2476" i="12" s="1"/>
  <c r="AU2476" i="12" s="1"/>
  <c r="M2476" i="12"/>
  <c r="S2476" i="12" s="1"/>
  <c r="W2476" i="12" s="1"/>
  <c r="AC2476" i="12" s="1"/>
  <c r="AH2476" i="12" s="1"/>
  <c r="AP2476" i="12" s="1"/>
  <c r="AR2476" i="12" s="1"/>
  <c r="L2476" i="12"/>
  <c r="R2476" i="12" s="1"/>
  <c r="V2476" i="12" s="1"/>
  <c r="AB2476" i="12" s="1"/>
  <c r="AG2476" i="12" s="1"/>
  <c r="AM2476" i="12" s="1"/>
  <c r="AO2476" i="12" s="1"/>
  <c r="N2472" i="12"/>
  <c r="T2472" i="12" s="1"/>
  <c r="X2472" i="12" s="1"/>
  <c r="AD2472" i="12" s="1"/>
  <c r="AI2472" i="12" s="1"/>
  <c r="AS2472" i="12" s="1"/>
  <c r="AU2472" i="12" s="1"/>
  <c r="M2472" i="12"/>
  <c r="S2472" i="12" s="1"/>
  <c r="W2472" i="12" s="1"/>
  <c r="AC2472" i="12" s="1"/>
  <c r="AH2472" i="12" s="1"/>
  <c r="AP2472" i="12" s="1"/>
  <c r="AR2472" i="12" s="1"/>
  <c r="L2472" i="12"/>
  <c r="R2472" i="12" s="1"/>
  <c r="V2472" i="12" s="1"/>
  <c r="AB2472" i="12" s="1"/>
  <c r="AG2472" i="12" s="1"/>
  <c r="AM2472" i="12" s="1"/>
  <c r="AO2472" i="12" s="1"/>
  <c r="N2467" i="12"/>
  <c r="T2467" i="12" s="1"/>
  <c r="X2467" i="12" s="1"/>
  <c r="AD2467" i="12" s="1"/>
  <c r="AI2467" i="12" s="1"/>
  <c r="AS2467" i="12" s="1"/>
  <c r="AU2467" i="12" s="1"/>
  <c r="M2467" i="12"/>
  <c r="S2467" i="12" s="1"/>
  <c r="W2467" i="12" s="1"/>
  <c r="AC2467" i="12" s="1"/>
  <c r="AH2467" i="12" s="1"/>
  <c r="AP2467" i="12" s="1"/>
  <c r="AR2467" i="12" s="1"/>
  <c r="L2467" i="12"/>
  <c r="R2467" i="12" s="1"/>
  <c r="V2467" i="12" s="1"/>
  <c r="AB2467" i="12" s="1"/>
  <c r="AG2467" i="12" s="1"/>
  <c r="AM2467" i="12" s="1"/>
  <c r="AO2467" i="12" s="1"/>
  <c r="N2461" i="12"/>
  <c r="T2461" i="12" s="1"/>
  <c r="X2461" i="12" s="1"/>
  <c r="AD2461" i="12" s="1"/>
  <c r="AI2461" i="12" s="1"/>
  <c r="AS2461" i="12" s="1"/>
  <c r="AU2461" i="12" s="1"/>
  <c r="M2461" i="12"/>
  <c r="S2461" i="12" s="1"/>
  <c r="W2461" i="12" s="1"/>
  <c r="AC2461" i="12" s="1"/>
  <c r="AH2461" i="12" s="1"/>
  <c r="AP2461" i="12" s="1"/>
  <c r="AR2461" i="12" s="1"/>
  <c r="L2461" i="12"/>
  <c r="R2461" i="12" s="1"/>
  <c r="V2461" i="12" s="1"/>
  <c r="AB2461" i="12" s="1"/>
  <c r="AG2461" i="12" s="1"/>
  <c r="AM2461" i="12" s="1"/>
  <c r="AO2461" i="12" s="1"/>
  <c r="N2458" i="12"/>
  <c r="T2458" i="12" s="1"/>
  <c r="X2458" i="12" s="1"/>
  <c r="AD2458" i="12" s="1"/>
  <c r="AI2458" i="12" s="1"/>
  <c r="AS2458" i="12" s="1"/>
  <c r="AU2458" i="12" s="1"/>
  <c r="M2458" i="12"/>
  <c r="S2458" i="12" s="1"/>
  <c r="W2458" i="12" s="1"/>
  <c r="AC2458" i="12" s="1"/>
  <c r="AH2458" i="12" s="1"/>
  <c r="AP2458" i="12" s="1"/>
  <c r="AR2458" i="12" s="1"/>
  <c r="L2458" i="12"/>
  <c r="R2458" i="12" s="1"/>
  <c r="V2458" i="12" s="1"/>
  <c r="AB2458" i="12" s="1"/>
  <c r="AG2458" i="12" s="1"/>
  <c r="AM2458" i="12" s="1"/>
  <c r="AO2458" i="12" s="1"/>
  <c r="N2455" i="12"/>
  <c r="T2455" i="12" s="1"/>
  <c r="X2455" i="12" s="1"/>
  <c r="AD2455" i="12" s="1"/>
  <c r="AI2455" i="12" s="1"/>
  <c r="AS2455" i="12" s="1"/>
  <c r="AU2455" i="12" s="1"/>
  <c r="M2455" i="12"/>
  <c r="S2455" i="12" s="1"/>
  <c r="W2455" i="12" s="1"/>
  <c r="AC2455" i="12" s="1"/>
  <c r="AH2455" i="12" s="1"/>
  <c r="AP2455" i="12" s="1"/>
  <c r="AR2455" i="12" s="1"/>
  <c r="L2455" i="12"/>
  <c r="R2455" i="12" s="1"/>
  <c r="V2455" i="12" s="1"/>
  <c r="AB2455" i="12" s="1"/>
  <c r="AG2455" i="12" s="1"/>
  <c r="AM2455" i="12" s="1"/>
  <c r="AO2455" i="12" s="1"/>
  <c r="N2451" i="12"/>
  <c r="T2451" i="12" s="1"/>
  <c r="X2451" i="12" s="1"/>
  <c r="AD2451" i="12" s="1"/>
  <c r="AI2451" i="12" s="1"/>
  <c r="AS2451" i="12" s="1"/>
  <c r="AU2451" i="12" s="1"/>
  <c r="M2451" i="12"/>
  <c r="S2451" i="12" s="1"/>
  <c r="W2451" i="12" s="1"/>
  <c r="AC2451" i="12" s="1"/>
  <c r="AH2451" i="12" s="1"/>
  <c r="AP2451" i="12" s="1"/>
  <c r="AR2451" i="12" s="1"/>
  <c r="L2451" i="12"/>
  <c r="R2451" i="12" s="1"/>
  <c r="V2451" i="12" s="1"/>
  <c r="AB2451" i="12" s="1"/>
  <c r="AG2451" i="12" s="1"/>
  <c r="AM2451" i="12" s="1"/>
  <c r="AO2451" i="12" s="1"/>
  <c r="N2446" i="12"/>
  <c r="T2446" i="12" s="1"/>
  <c r="X2446" i="12" s="1"/>
  <c r="AD2446" i="12" s="1"/>
  <c r="AI2446" i="12" s="1"/>
  <c r="AS2446" i="12" s="1"/>
  <c r="AU2446" i="12" s="1"/>
  <c r="M2446" i="12"/>
  <c r="S2446" i="12" s="1"/>
  <c r="W2446" i="12" s="1"/>
  <c r="AC2446" i="12" s="1"/>
  <c r="AH2446" i="12" s="1"/>
  <c r="AP2446" i="12" s="1"/>
  <c r="AR2446" i="12" s="1"/>
  <c r="L2446" i="12"/>
  <c r="R2446" i="12" s="1"/>
  <c r="V2446" i="12" s="1"/>
  <c r="AB2446" i="12" s="1"/>
  <c r="AG2446" i="12" s="1"/>
  <c r="AM2446" i="12" s="1"/>
  <c r="AO2446" i="12" s="1"/>
  <c r="N2440" i="12"/>
  <c r="T2440" i="12" s="1"/>
  <c r="X2440" i="12" s="1"/>
  <c r="AD2440" i="12" s="1"/>
  <c r="AI2440" i="12" s="1"/>
  <c r="AS2440" i="12" s="1"/>
  <c r="AU2440" i="12" s="1"/>
  <c r="M2440" i="12"/>
  <c r="S2440" i="12" s="1"/>
  <c r="W2440" i="12" s="1"/>
  <c r="AC2440" i="12" s="1"/>
  <c r="AH2440" i="12" s="1"/>
  <c r="AP2440" i="12" s="1"/>
  <c r="AR2440" i="12" s="1"/>
  <c r="L2440" i="12"/>
  <c r="R2440" i="12" s="1"/>
  <c r="V2440" i="12" s="1"/>
  <c r="AB2440" i="12" s="1"/>
  <c r="AG2440" i="12" s="1"/>
  <c r="AM2440" i="12" s="1"/>
  <c r="AO2440" i="12" s="1"/>
  <c r="N2437" i="12"/>
  <c r="T2437" i="12" s="1"/>
  <c r="X2437" i="12" s="1"/>
  <c r="AD2437" i="12" s="1"/>
  <c r="AI2437" i="12" s="1"/>
  <c r="AS2437" i="12" s="1"/>
  <c r="AU2437" i="12" s="1"/>
  <c r="M2437" i="12"/>
  <c r="S2437" i="12" s="1"/>
  <c r="W2437" i="12" s="1"/>
  <c r="AC2437" i="12" s="1"/>
  <c r="AH2437" i="12" s="1"/>
  <c r="AP2437" i="12" s="1"/>
  <c r="AR2437" i="12" s="1"/>
  <c r="L2437" i="12"/>
  <c r="R2437" i="12" s="1"/>
  <c r="V2437" i="12" s="1"/>
  <c r="AB2437" i="12" s="1"/>
  <c r="AG2437" i="12" s="1"/>
  <c r="AM2437" i="12" s="1"/>
  <c r="AO2437" i="12" s="1"/>
  <c r="N2433" i="12"/>
  <c r="T2433" i="12" s="1"/>
  <c r="X2433" i="12" s="1"/>
  <c r="AD2433" i="12" s="1"/>
  <c r="AI2433" i="12" s="1"/>
  <c r="AS2433" i="12" s="1"/>
  <c r="AU2433" i="12" s="1"/>
  <c r="M2433" i="12"/>
  <c r="S2433" i="12" s="1"/>
  <c r="W2433" i="12" s="1"/>
  <c r="AC2433" i="12" s="1"/>
  <c r="AH2433" i="12" s="1"/>
  <c r="AP2433" i="12" s="1"/>
  <c r="AR2433" i="12" s="1"/>
  <c r="L2433" i="12"/>
  <c r="R2433" i="12" s="1"/>
  <c r="V2433" i="12" s="1"/>
  <c r="AB2433" i="12" s="1"/>
  <c r="AG2433" i="12" s="1"/>
  <c r="AM2433" i="12" s="1"/>
  <c r="AO2433" i="12" s="1"/>
  <c r="N2428" i="12"/>
  <c r="T2428" i="12" s="1"/>
  <c r="X2428" i="12" s="1"/>
  <c r="AD2428" i="12" s="1"/>
  <c r="AI2428" i="12" s="1"/>
  <c r="AS2428" i="12" s="1"/>
  <c r="AU2428" i="12" s="1"/>
  <c r="M2428" i="12"/>
  <c r="S2428" i="12" s="1"/>
  <c r="W2428" i="12" s="1"/>
  <c r="AC2428" i="12" s="1"/>
  <c r="AH2428" i="12" s="1"/>
  <c r="AP2428" i="12" s="1"/>
  <c r="AR2428" i="12" s="1"/>
  <c r="L2428" i="12"/>
  <c r="R2428" i="12" s="1"/>
  <c r="V2428" i="12" s="1"/>
  <c r="AB2428" i="12" s="1"/>
  <c r="AG2428" i="12" s="1"/>
  <c r="AM2428" i="12" s="1"/>
  <c r="AO2428" i="12" s="1"/>
  <c r="N2424" i="12"/>
  <c r="T2424" i="12" s="1"/>
  <c r="X2424" i="12" s="1"/>
  <c r="AD2424" i="12" s="1"/>
  <c r="AI2424" i="12" s="1"/>
  <c r="AS2424" i="12" s="1"/>
  <c r="AU2424" i="12" s="1"/>
  <c r="M2424" i="12"/>
  <c r="S2424" i="12" s="1"/>
  <c r="W2424" i="12" s="1"/>
  <c r="AC2424" i="12" s="1"/>
  <c r="AH2424" i="12" s="1"/>
  <c r="AP2424" i="12" s="1"/>
  <c r="AR2424" i="12" s="1"/>
  <c r="L2424" i="12"/>
  <c r="R2424" i="12" s="1"/>
  <c r="V2424" i="12" s="1"/>
  <c r="AB2424" i="12" s="1"/>
  <c r="AG2424" i="12" s="1"/>
  <c r="AM2424" i="12" s="1"/>
  <c r="AO2424" i="12" s="1"/>
  <c r="N2414" i="12"/>
  <c r="T2414" i="12" s="1"/>
  <c r="X2414" i="12" s="1"/>
  <c r="AD2414" i="12" s="1"/>
  <c r="AI2414" i="12" s="1"/>
  <c r="AS2414" i="12" s="1"/>
  <c r="AU2414" i="12" s="1"/>
  <c r="M2414" i="12"/>
  <c r="S2414" i="12" s="1"/>
  <c r="W2414" i="12" s="1"/>
  <c r="AC2414" i="12" s="1"/>
  <c r="AH2414" i="12" s="1"/>
  <c r="AP2414" i="12" s="1"/>
  <c r="AR2414" i="12" s="1"/>
  <c r="L2414" i="12"/>
  <c r="R2414" i="12" s="1"/>
  <c r="V2414" i="12" s="1"/>
  <c r="AB2414" i="12" s="1"/>
  <c r="AG2414" i="12" s="1"/>
  <c r="AM2414" i="12" s="1"/>
  <c r="AO2414" i="12" s="1"/>
  <c r="N2411" i="12"/>
  <c r="T2411" i="12" s="1"/>
  <c r="X2411" i="12" s="1"/>
  <c r="AD2411" i="12" s="1"/>
  <c r="AI2411" i="12" s="1"/>
  <c r="AS2411" i="12" s="1"/>
  <c r="AU2411" i="12" s="1"/>
  <c r="M2411" i="12"/>
  <c r="S2411" i="12" s="1"/>
  <c r="W2411" i="12" s="1"/>
  <c r="AC2411" i="12" s="1"/>
  <c r="AH2411" i="12" s="1"/>
  <c r="AP2411" i="12" s="1"/>
  <c r="AR2411" i="12" s="1"/>
  <c r="L2411" i="12"/>
  <c r="R2411" i="12" s="1"/>
  <c r="V2411" i="12" s="1"/>
  <c r="AB2411" i="12" s="1"/>
  <c r="AG2411" i="12" s="1"/>
  <c r="AM2411" i="12" s="1"/>
  <c r="AO2411" i="12" s="1"/>
  <c r="N2407" i="12"/>
  <c r="T2407" i="12" s="1"/>
  <c r="X2407" i="12" s="1"/>
  <c r="AD2407" i="12" s="1"/>
  <c r="AI2407" i="12" s="1"/>
  <c r="AS2407" i="12" s="1"/>
  <c r="AU2407" i="12" s="1"/>
  <c r="M2407" i="12"/>
  <c r="S2407" i="12" s="1"/>
  <c r="W2407" i="12" s="1"/>
  <c r="AC2407" i="12" s="1"/>
  <c r="AH2407" i="12" s="1"/>
  <c r="AP2407" i="12" s="1"/>
  <c r="AR2407" i="12" s="1"/>
  <c r="L2407" i="12"/>
  <c r="R2407" i="12" s="1"/>
  <c r="V2407" i="12" s="1"/>
  <c r="AB2407" i="12" s="1"/>
  <c r="AG2407" i="12" s="1"/>
  <c r="AM2407" i="12" s="1"/>
  <c r="AO2407" i="12" s="1"/>
  <c r="N2403" i="12"/>
  <c r="T2403" i="12" s="1"/>
  <c r="X2403" i="12" s="1"/>
  <c r="AD2403" i="12" s="1"/>
  <c r="AI2403" i="12" s="1"/>
  <c r="AS2403" i="12" s="1"/>
  <c r="AU2403" i="12" s="1"/>
  <c r="M2403" i="12"/>
  <c r="S2403" i="12" s="1"/>
  <c r="W2403" i="12" s="1"/>
  <c r="AC2403" i="12" s="1"/>
  <c r="AH2403" i="12" s="1"/>
  <c r="AP2403" i="12" s="1"/>
  <c r="AR2403" i="12" s="1"/>
  <c r="L2403" i="12"/>
  <c r="R2403" i="12" s="1"/>
  <c r="V2403" i="12" s="1"/>
  <c r="AB2403" i="12" s="1"/>
  <c r="AG2403" i="12" s="1"/>
  <c r="AM2403" i="12" s="1"/>
  <c r="AO2403" i="12" s="1"/>
  <c r="N2399" i="12"/>
  <c r="T2399" i="12" s="1"/>
  <c r="X2399" i="12" s="1"/>
  <c r="AD2399" i="12" s="1"/>
  <c r="AI2399" i="12" s="1"/>
  <c r="AS2399" i="12" s="1"/>
  <c r="AU2399" i="12" s="1"/>
  <c r="M2399" i="12"/>
  <c r="S2399" i="12" s="1"/>
  <c r="W2399" i="12" s="1"/>
  <c r="AC2399" i="12" s="1"/>
  <c r="AH2399" i="12" s="1"/>
  <c r="AP2399" i="12" s="1"/>
  <c r="AR2399" i="12" s="1"/>
  <c r="L2399" i="12"/>
  <c r="R2399" i="12" s="1"/>
  <c r="V2399" i="12" s="1"/>
  <c r="AB2399" i="12" s="1"/>
  <c r="AG2399" i="12" s="1"/>
  <c r="AM2399" i="12" s="1"/>
  <c r="AO2399" i="12" s="1"/>
  <c r="N2395" i="12"/>
  <c r="T2395" i="12" s="1"/>
  <c r="X2395" i="12" s="1"/>
  <c r="AD2395" i="12" s="1"/>
  <c r="AI2395" i="12" s="1"/>
  <c r="AS2395" i="12" s="1"/>
  <c r="AU2395" i="12" s="1"/>
  <c r="M2395" i="12"/>
  <c r="S2395" i="12" s="1"/>
  <c r="W2395" i="12" s="1"/>
  <c r="AC2395" i="12" s="1"/>
  <c r="AH2395" i="12" s="1"/>
  <c r="AP2395" i="12" s="1"/>
  <c r="AR2395" i="12" s="1"/>
  <c r="L2395" i="12"/>
  <c r="R2395" i="12" s="1"/>
  <c r="V2395" i="12" s="1"/>
  <c r="AB2395" i="12" s="1"/>
  <c r="AG2395" i="12" s="1"/>
  <c r="AM2395" i="12" s="1"/>
  <c r="AO2395" i="12" s="1"/>
  <c r="N2391" i="12"/>
  <c r="T2391" i="12" s="1"/>
  <c r="X2391" i="12" s="1"/>
  <c r="AD2391" i="12" s="1"/>
  <c r="AI2391" i="12" s="1"/>
  <c r="AS2391" i="12" s="1"/>
  <c r="AU2391" i="12" s="1"/>
  <c r="M2391" i="12"/>
  <c r="S2391" i="12" s="1"/>
  <c r="W2391" i="12" s="1"/>
  <c r="AC2391" i="12" s="1"/>
  <c r="AH2391" i="12" s="1"/>
  <c r="AP2391" i="12" s="1"/>
  <c r="AR2391" i="12" s="1"/>
  <c r="L2391" i="12"/>
  <c r="R2391" i="12" s="1"/>
  <c r="V2391" i="12" s="1"/>
  <c r="AB2391" i="12" s="1"/>
  <c r="AG2391" i="12" s="1"/>
  <c r="AM2391" i="12" s="1"/>
  <c r="AO2391" i="12" s="1"/>
  <c r="N2388" i="12"/>
  <c r="T2388" i="12" s="1"/>
  <c r="X2388" i="12" s="1"/>
  <c r="AD2388" i="12" s="1"/>
  <c r="AI2388" i="12" s="1"/>
  <c r="AS2388" i="12" s="1"/>
  <c r="AU2388" i="12" s="1"/>
  <c r="M2388" i="12"/>
  <c r="S2388" i="12" s="1"/>
  <c r="W2388" i="12" s="1"/>
  <c r="AC2388" i="12" s="1"/>
  <c r="AH2388" i="12" s="1"/>
  <c r="AP2388" i="12" s="1"/>
  <c r="AR2388" i="12" s="1"/>
  <c r="L2388" i="12"/>
  <c r="R2388" i="12" s="1"/>
  <c r="V2388" i="12" s="1"/>
  <c r="AB2388" i="12" s="1"/>
  <c r="AG2388" i="12" s="1"/>
  <c r="AM2388" i="12" s="1"/>
  <c r="AO2388" i="12" s="1"/>
  <c r="N2385" i="12"/>
  <c r="T2385" i="12" s="1"/>
  <c r="X2385" i="12" s="1"/>
  <c r="AD2385" i="12" s="1"/>
  <c r="AI2385" i="12" s="1"/>
  <c r="AS2385" i="12" s="1"/>
  <c r="AU2385" i="12" s="1"/>
  <c r="M2385" i="12"/>
  <c r="S2385" i="12" s="1"/>
  <c r="W2385" i="12" s="1"/>
  <c r="AC2385" i="12" s="1"/>
  <c r="AH2385" i="12" s="1"/>
  <c r="AP2385" i="12" s="1"/>
  <c r="AR2385" i="12" s="1"/>
  <c r="L2385" i="12"/>
  <c r="R2385" i="12" s="1"/>
  <c r="V2385" i="12" s="1"/>
  <c r="AB2385" i="12" s="1"/>
  <c r="AG2385" i="12" s="1"/>
  <c r="AM2385" i="12" s="1"/>
  <c r="AO2385" i="12" s="1"/>
  <c r="N2381" i="12"/>
  <c r="T2381" i="12" s="1"/>
  <c r="X2381" i="12" s="1"/>
  <c r="AD2381" i="12" s="1"/>
  <c r="AI2381" i="12" s="1"/>
  <c r="AS2381" i="12" s="1"/>
  <c r="AU2381" i="12" s="1"/>
  <c r="M2381" i="12"/>
  <c r="S2381" i="12" s="1"/>
  <c r="W2381" i="12" s="1"/>
  <c r="AC2381" i="12" s="1"/>
  <c r="AH2381" i="12" s="1"/>
  <c r="AP2381" i="12" s="1"/>
  <c r="AR2381" i="12" s="1"/>
  <c r="L2381" i="12"/>
  <c r="R2381" i="12" s="1"/>
  <c r="V2381" i="12" s="1"/>
  <c r="AB2381" i="12" s="1"/>
  <c r="AG2381" i="12" s="1"/>
  <c r="AM2381" i="12" s="1"/>
  <c r="AO2381" i="12" s="1"/>
  <c r="N2377" i="12"/>
  <c r="T2377" i="12" s="1"/>
  <c r="X2377" i="12" s="1"/>
  <c r="AD2377" i="12" s="1"/>
  <c r="AI2377" i="12" s="1"/>
  <c r="AS2377" i="12" s="1"/>
  <c r="AU2377" i="12" s="1"/>
  <c r="M2377" i="12"/>
  <c r="S2377" i="12" s="1"/>
  <c r="W2377" i="12" s="1"/>
  <c r="AC2377" i="12" s="1"/>
  <c r="AH2377" i="12" s="1"/>
  <c r="AP2377" i="12" s="1"/>
  <c r="AR2377" i="12" s="1"/>
  <c r="N2373" i="12"/>
  <c r="T2373" i="12" s="1"/>
  <c r="X2373" i="12" s="1"/>
  <c r="AD2373" i="12" s="1"/>
  <c r="AI2373" i="12" s="1"/>
  <c r="AS2373" i="12" s="1"/>
  <c r="AU2373" i="12" s="1"/>
  <c r="M2373" i="12"/>
  <c r="S2373" i="12" s="1"/>
  <c r="W2373" i="12" s="1"/>
  <c r="AC2373" i="12" s="1"/>
  <c r="AH2373" i="12" s="1"/>
  <c r="AP2373" i="12" s="1"/>
  <c r="AR2373" i="12" s="1"/>
  <c r="L2373" i="12"/>
  <c r="R2373" i="12" s="1"/>
  <c r="V2373" i="12" s="1"/>
  <c r="AB2373" i="12" s="1"/>
  <c r="AG2373" i="12" s="1"/>
  <c r="AM2373" i="12" s="1"/>
  <c r="AO2373" i="12" s="1"/>
  <c r="N2370" i="12"/>
  <c r="T2370" i="12" s="1"/>
  <c r="X2370" i="12" s="1"/>
  <c r="AD2370" i="12" s="1"/>
  <c r="AI2370" i="12" s="1"/>
  <c r="AS2370" i="12" s="1"/>
  <c r="AU2370" i="12" s="1"/>
  <c r="M2370" i="12"/>
  <c r="S2370" i="12" s="1"/>
  <c r="W2370" i="12" s="1"/>
  <c r="AC2370" i="12" s="1"/>
  <c r="AH2370" i="12" s="1"/>
  <c r="AP2370" i="12" s="1"/>
  <c r="AR2370" i="12" s="1"/>
  <c r="L2370" i="12"/>
  <c r="R2370" i="12" s="1"/>
  <c r="V2370" i="12" s="1"/>
  <c r="AB2370" i="12" s="1"/>
  <c r="AG2370" i="12" s="1"/>
  <c r="AM2370" i="12" s="1"/>
  <c r="AO2370" i="12" s="1"/>
  <c r="N2366" i="12"/>
  <c r="T2366" i="12" s="1"/>
  <c r="X2366" i="12" s="1"/>
  <c r="AD2366" i="12" s="1"/>
  <c r="AI2366" i="12" s="1"/>
  <c r="AS2366" i="12" s="1"/>
  <c r="AU2366" i="12" s="1"/>
  <c r="M2366" i="12"/>
  <c r="S2366" i="12" s="1"/>
  <c r="W2366" i="12" s="1"/>
  <c r="AC2366" i="12" s="1"/>
  <c r="AH2366" i="12" s="1"/>
  <c r="AP2366" i="12" s="1"/>
  <c r="AR2366" i="12" s="1"/>
  <c r="L2366" i="12"/>
  <c r="R2366" i="12" s="1"/>
  <c r="V2366" i="12" s="1"/>
  <c r="AB2366" i="12" s="1"/>
  <c r="AG2366" i="12" s="1"/>
  <c r="AM2366" i="12" s="1"/>
  <c r="AO2366" i="12" s="1"/>
  <c r="N2362" i="12"/>
  <c r="T2362" i="12" s="1"/>
  <c r="X2362" i="12" s="1"/>
  <c r="AD2362" i="12" s="1"/>
  <c r="AI2362" i="12" s="1"/>
  <c r="AS2362" i="12" s="1"/>
  <c r="AU2362" i="12" s="1"/>
  <c r="M2362" i="12"/>
  <c r="S2362" i="12" s="1"/>
  <c r="W2362" i="12" s="1"/>
  <c r="AC2362" i="12" s="1"/>
  <c r="AH2362" i="12" s="1"/>
  <c r="AP2362" i="12" s="1"/>
  <c r="AR2362" i="12" s="1"/>
  <c r="L2362" i="12"/>
  <c r="R2362" i="12" s="1"/>
  <c r="V2362" i="12" s="1"/>
  <c r="AB2362" i="12" s="1"/>
  <c r="AG2362" i="12" s="1"/>
  <c r="AM2362" i="12" s="1"/>
  <c r="AO2362" i="12" s="1"/>
  <c r="N2358" i="12"/>
  <c r="T2358" i="12" s="1"/>
  <c r="X2358" i="12" s="1"/>
  <c r="AD2358" i="12" s="1"/>
  <c r="AI2358" i="12" s="1"/>
  <c r="AS2358" i="12" s="1"/>
  <c r="AU2358" i="12" s="1"/>
  <c r="M2358" i="12"/>
  <c r="S2358" i="12" s="1"/>
  <c r="W2358" i="12" s="1"/>
  <c r="AC2358" i="12" s="1"/>
  <c r="AH2358" i="12" s="1"/>
  <c r="AP2358" i="12" s="1"/>
  <c r="AR2358" i="12" s="1"/>
  <c r="L2358" i="12"/>
  <c r="R2358" i="12" s="1"/>
  <c r="V2358" i="12" s="1"/>
  <c r="AB2358" i="12" s="1"/>
  <c r="AG2358" i="12" s="1"/>
  <c r="AM2358" i="12" s="1"/>
  <c r="AO2358" i="12" s="1"/>
  <c r="N2355" i="12"/>
  <c r="T2355" i="12" s="1"/>
  <c r="X2355" i="12" s="1"/>
  <c r="AD2355" i="12" s="1"/>
  <c r="AI2355" i="12" s="1"/>
  <c r="AS2355" i="12" s="1"/>
  <c r="AU2355" i="12" s="1"/>
  <c r="M2355" i="12"/>
  <c r="S2355" i="12" s="1"/>
  <c r="W2355" i="12" s="1"/>
  <c r="AC2355" i="12" s="1"/>
  <c r="AH2355" i="12" s="1"/>
  <c r="AP2355" i="12" s="1"/>
  <c r="AR2355" i="12" s="1"/>
  <c r="L2355" i="12"/>
  <c r="R2355" i="12" s="1"/>
  <c r="V2355" i="12" s="1"/>
  <c r="AB2355" i="12" s="1"/>
  <c r="AG2355" i="12" s="1"/>
  <c r="AM2355" i="12" s="1"/>
  <c r="AO2355" i="12" s="1"/>
  <c r="N2351" i="12"/>
  <c r="T2351" i="12" s="1"/>
  <c r="X2351" i="12" s="1"/>
  <c r="AD2351" i="12" s="1"/>
  <c r="AI2351" i="12" s="1"/>
  <c r="AS2351" i="12" s="1"/>
  <c r="AU2351" i="12" s="1"/>
  <c r="M2351" i="12"/>
  <c r="S2351" i="12" s="1"/>
  <c r="W2351" i="12" s="1"/>
  <c r="AC2351" i="12" s="1"/>
  <c r="AH2351" i="12" s="1"/>
  <c r="AP2351" i="12" s="1"/>
  <c r="AR2351" i="12" s="1"/>
  <c r="L2351" i="12"/>
  <c r="R2351" i="12" s="1"/>
  <c r="V2351" i="12" s="1"/>
  <c r="AB2351" i="12" s="1"/>
  <c r="AG2351" i="12" s="1"/>
  <c r="AM2351" i="12" s="1"/>
  <c r="AO2351" i="12" s="1"/>
  <c r="N2347" i="12"/>
  <c r="T2347" i="12" s="1"/>
  <c r="X2347" i="12" s="1"/>
  <c r="AD2347" i="12" s="1"/>
  <c r="AI2347" i="12" s="1"/>
  <c r="AS2347" i="12" s="1"/>
  <c r="AU2347" i="12" s="1"/>
  <c r="M2347" i="12"/>
  <c r="S2347" i="12" s="1"/>
  <c r="W2347" i="12" s="1"/>
  <c r="AC2347" i="12" s="1"/>
  <c r="AH2347" i="12" s="1"/>
  <c r="AP2347" i="12" s="1"/>
  <c r="AR2347" i="12" s="1"/>
  <c r="L2347" i="12"/>
  <c r="R2347" i="12" s="1"/>
  <c r="V2347" i="12" s="1"/>
  <c r="AB2347" i="12" s="1"/>
  <c r="AG2347" i="12" s="1"/>
  <c r="AM2347" i="12" s="1"/>
  <c r="AO2347" i="12" s="1"/>
  <c r="N2339" i="12"/>
  <c r="T2339" i="12" s="1"/>
  <c r="X2339" i="12" s="1"/>
  <c r="AD2339" i="12" s="1"/>
  <c r="AI2339" i="12" s="1"/>
  <c r="AS2339" i="12" s="1"/>
  <c r="AU2339" i="12" s="1"/>
  <c r="M2339" i="12"/>
  <c r="S2339" i="12" s="1"/>
  <c r="W2339" i="12" s="1"/>
  <c r="AC2339" i="12" s="1"/>
  <c r="AH2339" i="12" s="1"/>
  <c r="AP2339" i="12" s="1"/>
  <c r="AR2339" i="12" s="1"/>
  <c r="L2339" i="12"/>
  <c r="R2339" i="12" s="1"/>
  <c r="V2339" i="12" s="1"/>
  <c r="AB2339" i="12" s="1"/>
  <c r="AG2339" i="12" s="1"/>
  <c r="AM2339" i="12" s="1"/>
  <c r="AO2339" i="12" s="1"/>
  <c r="N2335" i="12"/>
  <c r="T2335" i="12" s="1"/>
  <c r="X2335" i="12" s="1"/>
  <c r="AD2335" i="12" s="1"/>
  <c r="AI2335" i="12" s="1"/>
  <c r="AS2335" i="12" s="1"/>
  <c r="AU2335" i="12" s="1"/>
  <c r="M2335" i="12"/>
  <c r="S2335" i="12" s="1"/>
  <c r="W2335" i="12" s="1"/>
  <c r="AC2335" i="12" s="1"/>
  <c r="AH2335" i="12" s="1"/>
  <c r="AP2335" i="12" s="1"/>
  <c r="AR2335" i="12" s="1"/>
  <c r="L2335" i="12"/>
  <c r="R2335" i="12" s="1"/>
  <c r="V2335" i="12" s="1"/>
  <c r="AB2335" i="12" s="1"/>
  <c r="AG2335" i="12" s="1"/>
  <c r="AM2335" i="12" s="1"/>
  <c r="AO2335" i="12" s="1"/>
  <c r="N2331" i="12"/>
  <c r="T2331" i="12" s="1"/>
  <c r="X2331" i="12" s="1"/>
  <c r="AD2331" i="12" s="1"/>
  <c r="AI2331" i="12" s="1"/>
  <c r="AS2331" i="12" s="1"/>
  <c r="AU2331" i="12" s="1"/>
  <c r="M2331" i="12"/>
  <c r="S2331" i="12" s="1"/>
  <c r="W2331" i="12" s="1"/>
  <c r="AC2331" i="12" s="1"/>
  <c r="AH2331" i="12" s="1"/>
  <c r="AP2331" i="12" s="1"/>
  <c r="AR2331" i="12" s="1"/>
  <c r="L2331" i="12"/>
  <c r="R2331" i="12" s="1"/>
  <c r="V2331" i="12" s="1"/>
  <c r="AB2331" i="12" s="1"/>
  <c r="AG2331" i="12" s="1"/>
  <c r="AM2331" i="12" s="1"/>
  <c r="AO2331" i="12" s="1"/>
  <c r="N2327" i="12"/>
  <c r="T2327" i="12" s="1"/>
  <c r="X2327" i="12" s="1"/>
  <c r="AD2327" i="12" s="1"/>
  <c r="AI2327" i="12" s="1"/>
  <c r="AS2327" i="12" s="1"/>
  <c r="AU2327" i="12" s="1"/>
  <c r="M2327" i="12"/>
  <c r="S2327" i="12" s="1"/>
  <c r="W2327" i="12" s="1"/>
  <c r="AC2327" i="12" s="1"/>
  <c r="AH2327" i="12" s="1"/>
  <c r="AP2327" i="12" s="1"/>
  <c r="AR2327" i="12" s="1"/>
  <c r="L2327" i="12"/>
  <c r="R2327" i="12" s="1"/>
  <c r="V2327" i="12" s="1"/>
  <c r="AB2327" i="12" s="1"/>
  <c r="AG2327" i="12" s="1"/>
  <c r="AM2327" i="12" s="1"/>
  <c r="AO2327" i="12" s="1"/>
  <c r="N2325" i="12"/>
  <c r="T2325" i="12" s="1"/>
  <c r="X2325" i="12" s="1"/>
  <c r="AD2325" i="12" s="1"/>
  <c r="AI2325" i="12" s="1"/>
  <c r="AS2325" i="12" s="1"/>
  <c r="AU2325" i="12" s="1"/>
  <c r="M2325" i="12"/>
  <c r="S2325" i="12" s="1"/>
  <c r="W2325" i="12" s="1"/>
  <c r="AC2325" i="12" s="1"/>
  <c r="AH2325" i="12" s="1"/>
  <c r="AP2325" i="12" s="1"/>
  <c r="AR2325" i="12" s="1"/>
  <c r="L2325" i="12"/>
  <c r="R2325" i="12" s="1"/>
  <c r="V2325" i="12" s="1"/>
  <c r="AB2325" i="12" s="1"/>
  <c r="AG2325" i="12" s="1"/>
  <c r="AM2325" i="12" s="1"/>
  <c r="AO2325" i="12" s="1"/>
  <c r="N2321" i="12"/>
  <c r="T2321" i="12" s="1"/>
  <c r="X2321" i="12" s="1"/>
  <c r="AD2321" i="12" s="1"/>
  <c r="AI2321" i="12" s="1"/>
  <c r="AS2321" i="12" s="1"/>
  <c r="AU2321" i="12" s="1"/>
  <c r="M2321" i="12"/>
  <c r="S2321" i="12" s="1"/>
  <c r="W2321" i="12" s="1"/>
  <c r="AC2321" i="12" s="1"/>
  <c r="AH2321" i="12" s="1"/>
  <c r="AP2321" i="12" s="1"/>
  <c r="AR2321" i="12" s="1"/>
  <c r="L2321" i="12"/>
  <c r="R2321" i="12" s="1"/>
  <c r="V2321" i="12" s="1"/>
  <c r="AB2321" i="12" s="1"/>
  <c r="AG2321" i="12" s="1"/>
  <c r="AM2321" i="12" s="1"/>
  <c r="AO2321" i="12" s="1"/>
  <c r="N2317" i="12"/>
  <c r="T2317" i="12" s="1"/>
  <c r="X2317" i="12" s="1"/>
  <c r="AD2317" i="12" s="1"/>
  <c r="AI2317" i="12" s="1"/>
  <c r="AS2317" i="12" s="1"/>
  <c r="AU2317" i="12" s="1"/>
  <c r="M2317" i="12"/>
  <c r="S2317" i="12" s="1"/>
  <c r="W2317" i="12" s="1"/>
  <c r="AC2317" i="12" s="1"/>
  <c r="AH2317" i="12" s="1"/>
  <c r="AP2317" i="12" s="1"/>
  <c r="AR2317" i="12" s="1"/>
  <c r="L2317" i="12"/>
  <c r="R2317" i="12" s="1"/>
  <c r="V2317" i="12" s="1"/>
  <c r="AB2317" i="12" s="1"/>
  <c r="AG2317" i="12" s="1"/>
  <c r="AM2317" i="12" s="1"/>
  <c r="AO2317" i="12" s="1"/>
  <c r="N2313" i="12"/>
  <c r="T2313" i="12" s="1"/>
  <c r="X2313" i="12" s="1"/>
  <c r="AD2313" i="12" s="1"/>
  <c r="AI2313" i="12" s="1"/>
  <c r="AS2313" i="12" s="1"/>
  <c r="AU2313" i="12" s="1"/>
  <c r="M2313" i="12"/>
  <c r="S2313" i="12" s="1"/>
  <c r="W2313" i="12" s="1"/>
  <c r="AC2313" i="12" s="1"/>
  <c r="AH2313" i="12" s="1"/>
  <c r="AP2313" i="12" s="1"/>
  <c r="AR2313" i="12" s="1"/>
  <c r="L2313" i="12"/>
  <c r="R2313" i="12" s="1"/>
  <c r="V2313" i="12" s="1"/>
  <c r="AB2313" i="12" s="1"/>
  <c r="AG2313" i="12" s="1"/>
  <c r="AM2313" i="12" s="1"/>
  <c r="AO2313" i="12" s="1"/>
  <c r="N2310" i="12"/>
  <c r="T2310" i="12" s="1"/>
  <c r="X2310" i="12" s="1"/>
  <c r="AD2310" i="12" s="1"/>
  <c r="AI2310" i="12" s="1"/>
  <c r="AS2310" i="12" s="1"/>
  <c r="AU2310" i="12" s="1"/>
  <c r="M2310" i="12"/>
  <c r="S2310" i="12" s="1"/>
  <c r="W2310" i="12" s="1"/>
  <c r="AC2310" i="12" s="1"/>
  <c r="AH2310" i="12" s="1"/>
  <c r="AP2310" i="12" s="1"/>
  <c r="AR2310" i="12" s="1"/>
  <c r="L2310" i="12"/>
  <c r="R2310" i="12" s="1"/>
  <c r="V2310" i="12" s="1"/>
  <c r="AB2310" i="12" s="1"/>
  <c r="AG2310" i="12" s="1"/>
  <c r="AM2310" i="12" s="1"/>
  <c r="AO2310" i="12" s="1"/>
  <c r="N2307" i="12"/>
  <c r="T2307" i="12" s="1"/>
  <c r="X2307" i="12" s="1"/>
  <c r="AD2307" i="12" s="1"/>
  <c r="AI2307" i="12" s="1"/>
  <c r="AS2307" i="12" s="1"/>
  <c r="AU2307" i="12" s="1"/>
  <c r="M2307" i="12"/>
  <c r="S2307" i="12" s="1"/>
  <c r="W2307" i="12" s="1"/>
  <c r="AC2307" i="12" s="1"/>
  <c r="AH2307" i="12" s="1"/>
  <c r="AP2307" i="12" s="1"/>
  <c r="AR2307" i="12" s="1"/>
  <c r="L2307" i="12"/>
  <c r="R2307" i="12" s="1"/>
  <c r="V2307" i="12" s="1"/>
  <c r="AB2307" i="12" s="1"/>
  <c r="AG2307" i="12" s="1"/>
  <c r="AM2307" i="12" s="1"/>
  <c r="AO2307" i="12" s="1"/>
  <c r="N2303" i="12"/>
  <c r="T2303" i="12" s="1"/>
  <c r="X2303" i="12" s="1"/>
  <c r="AD2303" i="12" s="1"/>
  <c r="AI2303" i="12" s="1"/>
  <c r="AS2303" i="12" s="1"/>
  <c r="AU2303" i="12" s="1"/>
  <c r="M2303" i="12"/>
  <c r="S2303" i="12" s="1"/>
  <c r="W2303" i="12" s="1"/>
  <c r="AC2303" i="12" s="1"/>
  <c r="AH2303" i="12" s="1"/>
  <c r="AP2303" i="12" s="1"/>
  <c r="AR2303" i="12" s="1"/>
  <c r="L2303" i="12"/>
  <c r="R2303" i="12" s="1"/>
  <c r="V2303" i="12" s="1"/>
  <c r="AB2303" i="12" s="1"/>
  <c r="AG2303" i="12" s="1"/>
  <c r="AM2303" i="12" s="1"/>
  <c r="AO2303" i="12" s="1"/>
  <c r="N2300" i="12"/>
  <c r="T2300" i="12" s="1"/>
  <c r="X2300" i="12" s="1"/>
  <c r="AD2300" i="12" s="1"/>
  <c r="AI2300" i="12" s="1"/>
  <c r="AS2300" i="12" s="1"/>
  <c r="AU2300" i="12" s="1"/>
  <c r="M2300" i="12"/>
  <c r="S2300" i="12" s="1"/>
  <c r="W2300" i="12" s="1"/>
  <c r="AC2300" i="12" s="1"/>
  <c r="AH2300" i="12" s="1"/>
  <c r="AP2300" i="12" s="1"/>
  <c r="AR2300" i="12" s="1"/>
  <c r="L2300" i="12"/>
  <c r="R2300" i="12" s="1"/>
  <c r="V2300" i="12" s="1"/>
  <c r="AB2300" i="12" s="1"/>
  <c r="AG2300" i="12" s="1"/>
  <c r="AM2300" i="12" s="1"/>
  <c r="AO2300" i="12" s="1"/>
  <c r="N2296" i="12"/>
  <c r="T2296" i="12" s="1"/>
  <c r="X2296" i="12" s="1"/>
  <c r="AD2296" i="12" s="1"/>
  <c r="AI2296" i="12" s="1"/>
  <c r="AS2296" i="12" s="1"/>
  <c r="AU2296" i="12" s="1"/>
  <c r="M2296" i="12"/>
  <c r="S2296" i="12" s="1"/>
  <c r="W2296" i="12" s="1"/>
  <c r="AC2296" i="12" s="1"/>
  <c r="AH2296" i="12" s="1"/>
  <c r="AP2296" i="12" s="1"/>
  <c r="AR2296" i="12" s="1"/>
  <c r="L2296" i="12"/>
  <c r="R2296" i="12" s="1"/>
  <c r="V2296" i="12" s="1"/>
  <c r="AB2296" i="12" s="1"/>
  <c r="AG2296" i="12" s="1"/>
  <c r="AM2296" i="12" s="1"/>
  <c r="AO2296" i="12" s="1"/>
  <c r="N2292" i="12"/>
  <c r="T2292" i="12" s="1"/>
  <c r="X2292" i="12" s="1"/>
  <c r="AD2292" i="12" s="1"/>
  <c r="AI2292" i="12" s="1"/>
  <c r="AS2292" i="12" s="1"/>
  <c r="AU2292" i="12" s="1"/>
  <c r="M2292" i="12"/>
  <c r="S2292" i="12" s="1"/>
  <c r="W2292" i="12" s="1"/>
  <c r="AC2292" i="12" s="1"/>
  <c r="AH2292" i="12" s="1"/>
  <c r="AP2292" i="12" s="1"/>
  <c r="AR2292" i="12" s="1"/>
  <c r="L2292" i="12"/>
  <c r="R2292" i="12" s="1"/>
  <c r="V2292" i="12" s="1"/>
  <c r="AB2292" i="12" s="1"/>
  <c r="AG2292" i="12" s="1"/>
  <c r="AM2292" i="12" s="1"/>
  <c r="AO2292" i="12" s="1"/>
  <c r="N2288" i="12"/>
  <c r="T2288" i="12" s="1"/>
  <c r="X2288" i="12" s="1"/>
  <c r="AD2288" i="12" s="1"/>
  <c r="AI2288" i="12" s="1"/>
  <c r="AS2288" i="12" s="1"/>
  <c r="AU2288" i="12" s="1"/>
  <c r="M2288" i="12"/>
  <c r="S2288" i="12" s="1"/>
  <c r="W2288" i="12" s="1"/>
  <c r="AC2288" i="12" s="1"/>
  <c r="AH2288" i="12" s="1"/>
  <c r="AP2288" i="12" s="1"/>
  <c r="AR2288" i="12" s="1"/>
  <c r="L2288" i="12"/>
  <c r="R2288" i="12" s="1"/>
  <c r="V2288" i="12" s="1"/>
  <c r="AB2288" i="12" s="1"/>
  <c r="AG2288" i="12" s="1"/>
  <c r="AM2288" i="12" s="1"/>
  <c r="AO2288" i="12" s="1"/>
  <c r="N2284" i="12"/>
  <c r="T2284" i="12" s="1"/>
  <c r="X2284" i="12" s="1"/>
  <c r="AD2284" i="12" s="1"/>
  <c r="AI2284" i="12" s="1"/>
  <c r="AS2284" i="12" s="1"/>
  <c r="AU2284" i="12" s="1"/>
  <c r="M2284" i="12"/>
  <c r="S2284" i="12" s="1"/>
  <c r="W2284" i="12" s="1"/>
  <c r="AC2284" i="12" s="1"/>
  <c r="AH2284" i="12" s="1"/>
  <c r="AP2284" i="12" s="1"/>
  <c r="AR2284" i="12" s="1"/>
  <c r="L2284" i="12"/>
  <c r="R2284" i="12" s="1"/>
  <c r="V2284" i="12" s="1"/>
  <c r="AB2284" i="12" s="1"/>
  <c r="AG2284" i="12" s="1"/>
  <c r="AM2284" i="12" s="1"/>
  <c r="AO2284" i="12" s="1"/>
  <c r="N2276" i="12"/>
  <c r="T2276" i="12" s="1"/>
  <c r="X2276" i="12" s="1"/>
  <c r="AD2276" i="12" s="1"/>
  <c r="AI2276" i="12" s="1"/>
  <c r="AS2276" i="12" s="1"/>
  <c r="AU2276" i="12" s="1"/>
  <c r="M2276" i="12"/>
  <c r="S2276" i="12" s="1"/>
  <c r="W2276" i="12" s="1"/>
  <c r="AC2276" i="12" s="1"/>
  <c r="AH2276" i="12" s="1"/>
  <c r="AP2276" i="12" s="1"/>
  <c r="AR2276" i="12" s="1"/>
  <c r="L2276" i="12"/>
  <c r="R2276" i="12" s="1"/>
  <c r="V2276" i="12" s="1"/>
  <c r="AB2276" i="12" s="1"/>
  <c r="AG2276" i="12" s="1"/>
  <c r="AM2276" i="12" s="1"/>
  <c r="AO2276" i="12" s="1"/>
  <c r="N2264" i="12"/>
  <c r="T2264" i="12" s="1"/>
  <c r="X2264" i="12" s="1"/>
  <c r="AD2264" i="12" s="1"/>
  <c r="AI2264" i="12" s="1"/>
  <c r="AS2264" i="12" s="1"/>
  <c r="AU2264" i="12" s="1"/>
  <c r="M2264" i="12"/>
  <c r="S2264" i="12" s="1"/>
  <c r="W2264" i="12" s="1"/>
  <c r="AC2264" i="12" s="1"/>
  <c r="AH2264" i="12" s="1"/>
  <c r="AP2264" i="12" s="1"/>
  <c r="AR2264" i="12" s="1"/>
  <c r="L2264" i="12"/>
  <c r="R2264" i="12" s="1"/>
  <c r="V2264" i="12" s="1"/>
  <c r="AB2264" i="12" s="1"/>
  <c r="AG2264" i="12" s="1"/>
  <c r="AM2264" i="12" s="1"/>
  <c r="AO2264" i="12" s="1"/>
  <c r="N2260" i="12"/>
  <c r="T2260" i="12" s="1"/>
  <c r="X2260" i="12" s="1"/>
  <c r="AD2260" i="12" s="1"/>
  <c r="AI2260" i="12" s="1"/>
  <c r="AS2260" i="12" s="1"/>
  <c r="AU2260" i="12" s="1"/>
  <c r="M2260" i="12"/>
  <c r="S2260" i="12" s="1"/>
  <c r="W2260" i="12" s="1"/>
  <c r="AC2260" i="12" s="1"/>
  <c r="AH2260" i="12" s="1"/>
  <c r="AP2260" i="12" s="1"/>
  <c r="AR2260" i="12" s="1"/>
  <c r="L2260" i="12"/>
  <c r="R2260" i="12" s="1"/>
  <c r="V2260" i="12" s="1"/>
  <c r="AB2260" i="12" s="1"/>
  <c r="AG2260" i="12" s="1"/>
  <c r="AM2260" i="12" s="1"/>
  <c r="AO2260" i="12" s="1"/>
  <c r="N2257" i="12"/>
  <c r="T2257" i="12" s="1"/>
  <c r="X2257" i="12" s="1"/>
  <c r="AD2257" i="12" s="1"/>
  <c r="AI2257" i="12" s="1"/>
  <c r="AS2257" i="12" s="1"/>
  <c r="AU2257" i="12" s="1"/>
  <c r="M2257" i="12"/>
  <c r="S2257" i="12" s="1"/>
  <c r="W2257" i="12" s="1"/>
  <c r="AC2257" i="12" s="1"/>
  <c r="AH2257" i="12" s="1"/>
  <c r="AP2257" i="12" s="1"/>
  <c r="AR2257" i="12" s="1"/>
  <c r="L2257" i="12"/>
  <c r="R2257" i="12" s="1"/>
  <c r="V2257" i="12" s="1"/>
  <c r="AB2257" i="12" s="1"/>
  <c r="AG2257" i="12" s="1"/>
  <c r="AM2257" i="12" s="1"/>
  <c r="AO2257" i="12" s="1"/>
  <c r="N2253" i="12"/>
  <c r="T2253" i="12" s="1"/>
  <c r="X2253" i="12" s="1"/>
  <c r="AD2253" i="12" s="1"/>
  <c r="AI2253" i="12" s="1"/>
  <c r="AS2253" i="12" s="1"/>
  <c r="AU2253" i="12" s="1"/>
  <c r="M2253" i="12"/>
  <c r="S2253" i="12" s="1"/>
  <c r="W2253" i="12" s="1"/>
  <c r="AC2253" i="12" s="1"/>
  <c r="AH2253" i="12" s="1"/>
  <c r="AP2253" i="12" s="1"/>
  <c r="AR2253" i="12" s="1"/>
  <c r="L2253" i="12"/>
  <c r="R2253" i="12" s="1"/>
  <c r="V2253" i="12" s="1"/>
  <c r="AB2253" i="12" s="1"/>
  <c r="AG2253" i="12" s="1"/>
  <c r="AM2253" i="12" s="1"/>
  <c r="AO2253" i="12" s="1"/>
  <c r="N2249" i="12"/>
  <c r="T2249" i="12" s="1"/>
  <c r="X2249" i="12" s="1"/>
  <c r="AD2249" i="12" s="1"/>
  <c r="AI2249" i="12" s="1"/>
  <c r="AS2249" i="12" s="1"/>
  <c r="AU2249" i="12" s="1"/>
  <c r="M2249" i="12"/>
  <c r="S2249" i="12" s="1"/>
  <c r="W2249" i="12" s="1"/>
  <c r="AC2249" i="12" s="1"/>
  <c r="AH2249" i="12" s="1"/>
  <c r="AP2249" i="12" s="1"/>
  <c r="AR2249" i="12" s="1"/>
  <c r="N2245" i="12"/>
  <c r="T2245" i="12" s="1"/>
  <c r="X2245" i="12" s="1"/>
  <c r="AD2245" i="12" s="1"/>
  <c r="AI2245" i="12" s="1"/>
  <c r="AS2245" i="12" s="1"/>
  <c r="AU2245" i="12" s="1"/>
  <c r="M2245" i="12"/>
  <c r="S2245" i="12" s="1"/>
  <c r="W2245" i="12" s="1"/>
  <c r="AC2245" i="12" s="1"/>
  <c r="AH2245" i="12" s="1"/>
  <c r="AP2245" i="12" s="1"/>
  <c r="AR2245" i="12" s="1"/>
  <c r="L2245" i="12"/>
  <c r="R2245" i="12" s="1"/>
  <c r="V2245" i="12" s="1"/>
  <c r="AB2245" i="12" s="1"/>
  <c r="AG2245" i="12" s="1"/>
  <c r="AM2245" i="12" s="1"/>
  <c r="AO2245" i="12" s="1"/>
  <c r="N2242" i="12"/>
  <c r="T2242" i="12" s="1"/>
  <c r="X2242" i="12" s="1"/>
  <c r="AD2242" i="12" s="1"/>
  <c r="AI2242" i="12" s="1"/>
  <c r="AS2242" i="12" s="1"/>
  <c r="AU2242" i="12" s="1"/>
  <c r="M2242" i="12"/>
  <c r="S2242" i="12" s="1"/>
  <c r="W2242" i="12" s="1"/>
  <c r="AC2242" i="12" s="1"/>
  <c r="AH2242" i="12" s="1"/>
  <c r="AP2242" i="12" s="1"/>
  <c r="AR2242" i="12" s="1"/>
  <c r="N2239" i="12"/>
  <c r="T2239" i="12" s="1"/>
  <c r="X2239" i="12" s="1"/>
  <c r="AD2239" i="12" s="1"/>
  <c r="AI2239" i="12" s="1"/>
  <c r="AS2239" i="12" s="1"/>
  <c r="AU2239" i="12" s="1"/>
  <c r="M2239" i="12"/>
  <c r="S2239" i="12" s="1"/>
  <c r="W2239" i="12" s="1"/>
  <c r="AC2239" i="12" s="1"/>
  <c r="AH2239" i="12" s="1"/>
  <c r="AP2239" i="12" s="1"/>
  <c r="AR2239" i="12" s="1"/>
  <c r="L2239" i="12"/>
  <c r="R2239" i="12" s="1"/>
  <c r="V2239" i="12" s="1"/>
  <c r="AB2239" i="12" s="1"/>
  <c r="AG2239" i="12" s="1"/>
  <c r="AM2239" i="12" s="1"/>
  <c r="AO2239" i="12" s="1"/>
  <c r="N2234" i="12"/>
  <c r="T2234" i="12" s="1"/>
  <c r="X2234" i="12" s="1"/>
  <c r="AD2234" i="12" s="1"/>
  <c r="AI2234" i="12" s="1"/>
  <c r="AS2234" i="12" s="1"/>
  <c r="AU2234" i="12" s="1"/>
  <c r="M2234" i="12"/>
  <c r="S2234" i="12" s="1"/>
  <c r="W2234" i="12" s="1"/>
  <c r="AC2234" i="12" s="1"/>
  <c r="AH2234" i="12" s="1"/>
  <c r="AP2234" i="12" s="1"/>
  <c r="AR2234" i="12" s="1"/>
  <c r="L2234" i="12"/>
  <c r="R2234" i="12" s="1"/>
  <c r="V2234" i="12" s="1"/>
  <c r="AB2234" i="12" s="1"/>
  <c r="AG2234" i="12" s="1"/>
  <c r="AM2234" i="12" s="1"/>
  <c r="AO2234" i="12" s="1"/>
  <c r="N2230" i="12"/>
  <c r="T2230" i="12" s="1"/>
  <c r="X2230" i="12" s="1"/>
  <c r="AD2230" i="12" s="1"/>
  <c r="AI2230" i="12" s="1"/>
  <c r="AS2230" i="12" s="1"/>
  <c r="AU2230" i="12" s="1"/>
  <c r="M2230" i="12"/>
  <c r="S2230" i="12" s="1"/>
  <c r="W2230" i="12" s="1"/>
  <c r="AC2230" i="12" s="1"/>
  <c r="AH2230" i="12" s="1"/>
  <c r="AP2230" i="12" s="1"/>
  <c r="AR2230" i="12" s="1"/>
  <c r="L2230" i="12"/>
  <c r="R2230" i="12" s="1"/>
  <c r="V2230" i="12" s="1"/>
  <c r="AB2230" i="12" s="1"/>
  <c r="AG2230" i="12" s="1"/>
  <c r="AM2230" i="12" s="1"/>
  <c r="AO2230" i="12" s="1"/>
  <c r="N2225" i="12"/>
  <c r="T2225" i="12" s="1"/>
  <c r="X2225" i="12" s="1"/>
  <c r="AD2225" i="12" s="1"/>
  <c r="AI2225" i="12" s="1"/>
  <c r="AS2225" i="12" s="1"/>
  <c r="AU2225" i="12" s="1"/>
  <c r="M2225" i="12"/>
  <c r="S2225" i="12" s="1"/>
  <c r="W2225" i="12" s="1"/>
  <c r="AC2225" i="12" s="1"/>
  <c r="AH2225" i="12" s="1"/>
  <c r="AP2225" i="12" s="1"/>
  <c r="AR2225" i="12" s="1"/>
  <c r="L2225" i="12"/>
  <c r="R2225" i="12" s="1"/>
  <c r="V2225" i="12" s="1"/>
  <c r="AB2225" i="12" s="1"/>
  <c r="AG2225" i="12" s="1"/>
  <c r="AM2225" i="12" s="1"/>
  <c r="AO2225" i="12" s="1"/>
  <c r="N2221" i="12"/>
  <c r="T2221" i="12" s="1"/>
  <c r="X2221" i="12" s="1"/>
  <c r="AD2221" i="12" s="1"/>
  <c r="AI2221" i="12" s="1"/>
  <c r="AS2221" i="12" s="1"/>
  <c r="AU2221" i="12" s="1"/>
  <c r="M2221" i="12"/>
  <c r="S2221" i="12" s="1"/>
  <c r="W2221" i="12" s="1"/>
  <c r="AC2221" i="12" s="1"/>
  <c r="AH2221" i="12" s="1"/>
  <c r="AP2221" i="12" s="1"/>
  <c r="AR2221" i="12" s="1"/>
  <c r="L2221" i="12"/>
  <c r="R2221" i="12" s="1"/>
  <c r="V2221" i="12" s="1"/>
  <c r="AB2221" i="12" s="1"/>
  <c r="AG2221" i="12" s="1"/>
  <c r="AM2221" i="12" s="1"/>
  <c r="AO2221" i="12" s="1"/>
  <c r="N2214" i="12"/>
  <c r="T2214" i="12" s="1"/>
  <c r="X2214" i="12" s="1"/>
  <c r="AD2214" i="12" s="1"/>
  <c r="AI2214" i="12" s="1"/>
  <c r="AS2214" i="12" s="1"/>
  <c r="AU2214" i="12" s="1"/>
  <c r="M2214" i="12"/>
  <c r="S2214" i="12" s="1"/>
  <c r="W2214" i="12" s="1"/>
  <c r="AC2214" i="12" s="1"/>
  <c r="AH2214" i="12" s="1"/>
  <c r="AP2214" i="12" s="1"/>
  <c r="AR2214" i="12" s="1"/>
  <c r="L2214" i="12"/>
  <c r="R2214" i="12" s="1"/>
  <c r="V2214" i="12" s="1"/>
  <c r="AB2214" i="12" s="1"/>
  <c r="AG2214" i="12" s="1"/>
  <c r="AM2214" i="12" s="1"/>
  <c r="AO2214" i="12" s="1"/>
  <c r="N2211" i="12"/>
  <c r="T2211" i="12" s="1"/>
  <c r="X2211" i="12" s="1"/>
  <c r="AD2211" i="12" s="1"/>
  <c r="AI2211" i="12" s="1"/>
  <c r="AS2211" i="12" s="1"/>
  <c r="AU2211" i="12" s="1"/>
  <c r="M2211" i="12"/>
  <c r="S2211" i="12" s="1"/>
  <c r="W2211" i="12" s="1"/>
  <c r="AC2211" i="12" s="1"/>
  <c r="AH2211" i="12" s="1"/>
  <c r="AP2211" i="12" s="1"/>
  <c r="AR2211" i="12" s="1"/>
  <c r="L2211" i="12"/>
  <c r="R2211" i="12" s="1"/>
  <c r="V2211" i="12" s="1"/>
  <c r="AB2211" i="12" s="1"/>
  <c r="AG2211" i="12" s="1"/>
  <c r="AM2211" i="12" s="1"/>
  <c r="AO2211" i="12" s="1"/>
  <c r="N2208" i="12"/>
  <c r="T2208" i="12" s="1"/>
  <c r="X2208" i="12" s="1"/>
  <c r="AD2208" i="12" s="1"/>
  <c r="AI2208" i="12" s="1"/>
  <c r="AS2208" i="12" s="1"/>
  <c r="AU2208" i="12" s="1"/>
  <c r="M2208" i="12"/>
  <c r="S2208" i="12" s="1"/>
  <c r="W2208" i="12" s="1"/>
  <c r="AC2208" i="12" s="1"/>
  <c r="AH2208" i="12" s="1"/>
  <c r="AP2208" i="12" s="1"/>
  <c r="AR2208" i="12" s="1"/>
  <c r="L2208" i="12"/>
  <c r="R2208" i="12" s="1"/>
  <c r="V2208" i="12" s="1"/>
  <c r="AB2208" i="12" s="1"/>
  <c r="AG2208" i="12" s="1"/>
  <c r="AM2208" i="12" s="1"/>
  <c r="AO2208" i="12" s="1"/>
  <c r="N2203" i="12"/>
  <c r="T2203" i="12" s="1"/>
  <c r="X2203" i="12" s="1"/>
  <c r="AD2203" i="12" s="1"/>
  <c r="AI2203" i="12" s="1"/>
  <c r="AS2203" i="12" s="1"/>
  <c r="AU2203" i="12" s="1"/>
  <c r="M2203" i="12"/>
  <c r="S2203" i="12" s="1"/>
  <c r="W2203" i="12" s="1"/>
  <c r="AC2203" i="12" s="1"/>
  <c r="AH2203" i="12" s="1"/>
  <c r="AP2203" i="12" s="1"/>
  <c r="AR2203" i="12" s="1"/>
  <c r="L2203" i="12"/>
  <c r="R2203" i="12" s="1"/>
  <c r="V2203" i="12" s="1"/>
  <c r="AB2203" i="12" s="1"/>
  <c r="AG2203" i="12" s="1"/>
  <c r="AM2203" i="12" s="1"/>
  <c r="AO2203" i="12" s="1"/>
  <c r="N2200" i="12"/>
  <c r="T2200" i="12" s="1"/>
  <c r="X2200" i="12" s="1"/>
  <c r="AD2200" i="12" s="1"/>
  <c r="AI2200" i="12" s="1"/>
  <c r="AS2200" i="12" s="1"/>
  <c r="AU2200" i="12" s="1"/>
  <c r="M2200" i="12"/>
  <c r="S2200" i="12" s="1"/>
  <c r="W2200" i="12" s="1"/>
  <c r="AC2200" i="12" s="1"/>
  <c r="AH2200" i="12" s="1"/>
  <c r="AP2200" i="12" s="1"/>
  <c r="AR2200" i="12" s="1"/>
  <c r="L2200" i="12"/>
  <c r="R2200" i="12" s="1"/>
  <c r="V2200" i="12" s="1"/>
  <c r="AB2200" i="12" s="1"/>
  <c r="AG2200" i="12" s="1"/>
  <c r="AM2200" i="12" s="1"/>
  <c r="AO2200" i="12" s="1"/>
  <c r="N2197" i="12"/>
  <c r="T2197" i="12" s="1"/>
  <c r="X2197" i="12" s="1"/>
  <c r="AD2197" i="12" s="1"/>
  <c r="AI2197" i="12" s="1"/>
  <c r="AS2197" i="12" s="1"/>
  <c r="AU2197" i="12" s="1"/>
  <c r="M2197" i="12"/>
  <c r="S2197" i="12" s="1"/>
  <c r="W2197" i="12" s="1"/>
  <c r="AC2197" i="12" s="1"/>
  <c r="AH2197" i="12" s="1"/>
  <c r="AP2197" i="12" s="1"/>
  <c r="AR2197" i="12" s="1"/>
  <c r="L2197" i="12"/>
  <c r="R2197" i="12" s="1"/>
  <c r="V2197" i="12" s="1"/>
  <c r="AB2197" i="12" s="1"/>
  <c r="AG2197" i="12" s="1"/>
  <c r="AM2197" i="12" s="1"/>
  <c r="AO2197" i="12" s="1"/>
  <c r="M2192" i="12"/>
  <c r="S2192" i="12" s="1"/>
  <c r="W2192" i="12" s="1"/>
  <c r="AC2192" i="12" s="1"/>
  <c r="AH2192" i="12" s="1"/>
  <c r="AP2192" i="12" s="1"/>
  <c r="AR2192" i="12" s="1"/>
  <c r="L2192" i="12"/>
  <c r="R2192" i="12" s="1"/>
  <c r="V2192" i="12" s="1"/>
  <c r="AB2192" i="12" s="1"/>
  <c r="AG2192" i="12" s="1"/>
  <c r="AM2192" i="12" s="1"/>
  <c r="AO2192" i="12" s="1"/>
  <c r="N2189" i="12"/>
  <c r="T2189" i="12" s="1"/>
  <c r="X2189" i="12" s="1"/>
  <c r="AD2189" i="12" s="1"/>
  <c r="AI2189" i="12" s="1"/>
  <c r="AS2189" i="12" s="1"/>
  <c r="AU2189" i="12" s="1"/>
  <c r="M2189" i="12"/>
  <c r="S2189" i="12" s="1"/>
  <c r="W2189" i="12" s="1"/>
  <c r="AC2189" i="12" s="1"/>
  <c r="AH2189" i="12" s="1"/>
  <c r="AP2189" i="12" s="1"/>
  <c r="AR2189" i="12" s="1"/>
  <c r="L2189" i="12"/>
  <c r="R2189" i="12" s="1"/>
  <c r="V2189" i="12" s="1"/>
  <c r="AB2189" i="12" s="1"/>
  <c r="AG2189" i="12" s="1"/>
  <c r="AM2189" i="12" s="1"/>
  <c r="AO2189" i="12" s="1"/>
  <c r="N2185" i="12"/>
  <c r="T2185" i="12" s="1"/>
  <c r="X2185" i="12" s="1"/>
  <c r="AD2185" i="12" s="1"/>
  <c r="AI2185" i="12" s="1"/>
  <c r="AS2185" i="12" s="1"/>
  <c r="AU2185" i="12" s="1"/>
  <c r="M2185" i="12"/>
  <c r="S2185" i="12" s="1"/>
  <c r="W2185" i="12" s="1"/>
  <c r="AC2185" i="12" s="1"/>
  <c r="AH2185" i="12" s="1"/>
  <c r="AP2185" i="12" s="1"/>
  <c r="AR2185" i="12" s="1"/>
  <c r="L2185" i="12"/>
  <c r="R2185" i="12" s="1"/>
  <c r="V2185" i="12" s="1"/>
  <c r="AB2185" i="12" s="1"/>
  <c r="AG2185" i="12" s="1"/>
  <c r="AM2185" i="12" s="1"/>
  <c r="AO2185" i="12" s="1"/>
  <c r="N2184" i="12"/>
  <c r="T2184" i="12" s="1"/>
  <c r="X2184" i="12" s="1"/>
  <c r="AD2184" i="12" s="1"/>
  <c r="AI2184" i="12" s="1"/>
  <c r="AS2184" i="12" s="1"/>
  <c r="AU2184" i="12" s="1"/>
  <c r="M2184" i="12"/>
  <c r="S2184" i="12" s="1"/>
  <c r="W2184" i="12" s="1"/>
  <c r="AC2184" i="12" s="1"/>
  <c r="AH2184" i="12" s="1"/>
  <c r="AP2184" i="12" s="1"/>
  <c r="AR2184" i="12" s="1"/>
  <c r="L2184" i="12"/>
  <c r="R2184" i="12" s="1"/>
  <c r="V2184" i="12" s="1"/>
  <c r="AB2184" i="12" s="1"/>
  <c r="AG2184" i="12" s="1"/>
  <c r="AM2184" i="12" s="1"/>
  <c r="AO2184" i="12" s="1"/>
  <c r="N2183" i="12"/>
  <c r="T2183" i="12" s="1"/>
  <c r="X2183" i="12" s="1"/>
  <c r="AD2183" i="12" s="1"/>
  <c r="AI2183" i="12" s="1"/>
  <c r="AS2183" i="12" s="1"/>
  <c r="AU2183" i="12" s="1"/>
  <c r="M2183" i="12"/>
  <c r="S2183" i="12" s="1"/>
  <c r="W2183" i="12" s="1"/>
  <c r="AC2183" i="12" s="1"/>
  <c r="AH2183" i="12" s="1"/>
  <c r="AP2183" i="12" s="1"/>
  <c r="AR2183" i="12" s="1"/>
  <c r="L2183" i="12"/>
  <c r="R2183" i="12" s="1"/>
  <c r="V2183" i="12" s="1"/>
  <c r="AB2183" i="12" s="1"/>
  <c r="AG2183" i="12" s="1"/>
  <c r="AM2183" i="12" s="1"/>
  <c r="AO2183" i="12" s="1"/>
  <c r="N2182" i="12"/>
  <c r="T2182" i="12" s="1"/>
  <c r="X2182" i="12" s="1"/>
  <c r="AD2182" i="12" s="1"/>
  <c r="AI2182" i="12" s="1"/>
  <c r="AS2182" i="12" s="1"/>
  <c r="AU2182" i="12" s="1"/>
  <c r="M2182" i="12"/>
  <c r="S2182" i="12" s="1"/>
  <c r="W2182" i="12" s="1"/>
  <c r="AC2182" i="12" s="1"/>
  <c r="AH2182" i="12" s="1"/>
  <c r="AP2182" i="12" s="1"/>
  <c r="AR2182" i="12" s="1"/>
  <c r="L2182" i="12"/>
  <c r="R2182" i="12" s="1"/>
  <c r="V2182" i="12" s="1"/>
  <c r="AB2182" i="12" s="1"/>
  <c r="AG2182" i="12" s="1"/>
  <c r="AM2182" i="12" s="1"/>
  <c r="AO2182" i="12" s="1"/>
  <c r="N2179" i="12"/>
  <c r="T2179" i="12" s="1"/>
  <c r="X2179" i="12" s="1"/>
  <c r="AD2179" i="12" s="1"/>
  <c r="AI2179" i="12" s="1"/>
  <c r="AS2179" i="12" s="1"/>
  <c r="AU2179" i="12" s="1"/>
  <c r="M2179" i="12"/>
  <c r="S2179" i="12" s="1"/>
  <c r="W2179" i="12" s="1"/>
  <c r="AC2179" i="12" s="1"/>
  <c r="AH2179" i="12" s="1"/>
  <c r="AP2179" i="12" s="1"/>
  <c r="AR2179" i="12" s="1"/>
  <c r="L2179" i="12"/>
  <c r="R2179" i="12" s="1"/>
  <c r="V2179" i="12" s="1"/>
  <c r="AB2179" i="12" s="1"/>
  <c r="AG2179" i="12" s="1"/>
  <c r="AM2179" i="12" s="1"/>
  <c r="AO2179" i="12" s="1"/>
  <c r="N2178" i="12"/>
  <c r="T2178" i="12" s="1"/>
  <c r="X2178" i="12" s="1"/>
  <c r="AD2178" i="12" s="1"/>
  <c r="AI2178" i="12" s="1"/>
  <c r="AS2178" i="12" s="1"/>
  <c r="AU2178" i="12" s="1"/>
  <c r="M2178" i="12"/>
  <c r="S2178" i="12" s="1"/>
  <c r="W2178" i="12" s="1"/>
  <c r="AC2178" i="12" s="1"/>
  <c r="AH2178" i="12" s="1"/>
  <c r="AP2178" i="12" s="1"/>
  <c r="AR2178" i="12" s="1"/>
  <c r="L2178" i="12"/>
  <c r="R2178" i="12" s="1"/>
  <c r="V2178" i="12" s="1"/>
  <c r="AB2178" i="12" s="1"/>
  <c r="AG2178" i="12" s="1"/>
  <c r="AM2178" i="12" s="1"/>
  <c r="AO2178" i="12" s="1"/>
  <c r="N2177" i="12"/>
  <c r="T2177" i="12" s="1"/>
  <c r="X2177" i="12" s="1"/>
  <c r="AD2177" i="12" s="1"/>
  <c r="AI2177" i="12" s="1"/>
  <c r="AS2177" i="12" s="1"/>
  <c r="AU2177" i="12" s="1"/>
  <c r="M2177" i="12"/>
  <c r="S2177" i="12" s="1"/>
  <c r="W2177" i="12" s="1"/>
  <c r="AC2177" i="12" s="1"/>
  <c r="AH2177" i="12" s="1"/>
  <c r="AP2177" i="12" s="1"/>
  <c r="AR2177" i="12" s="1"/>
  <c r="L2177" i="12"/>
  <c r="R2177" i="12" s="1"/>
  <c r="V2177" i="12" s="1"/>
  <c r="AB2177" i="12" s="1"/>
  <c r="AG2177" i="12" s="1"/>
  <c r="AM2177" i="12" s="1"/>
  <c r="AO2177" i="12" s="1"/>
  <c r="N2176" i="12"/>
  <c r="T2176" i="12" s="1"/>
  <c r="X2176" i="12" s="1"/>
  <c r="AD2176" i="12" s="1"/>
  <c r="AI2176" i="12" s="1"/>
  <c r="AS2176" i="12" s="1"/>
  <c r="AU2176" i="12" s="1"/>
  <c r="M2176" i="12"/>
  <c r="S2176" i="12" s="1"/>
  <c r="W2176" i="12" s="1"/>
  <c r="AC2176" i="12" s="1"/>
  <c r="AH2176" i="12" s="1"/>
  <c r="AP2176" i="12" s="1"/>
  <c r="AR2176" i="12" s="1"/>
  <c r="L2176" i="12"/>
  <c r="R2176" i="12" s="1"/>
  <c r="V2176" i="12" s="1"/>
  <c r="AB2176" i="12" s="1"/>
  <c r="AG2176" i="12" s="1"/>
  <c r="AM2176" i="12" s="1"/>
  <c r="AO2176" i="12" s="1"/>
  <c r="N2170" i="12"/>
  <c r="T2170" i="12" s="1"/>
  <c r="X2170" i="12" s="1"/>
  <c r="AD2170" i="12" s="1"/>
  <c r="AI2170" i="12" s="1"/>
  <c r="AS2170" i="12" s="1"/>
  <c r="AU2170" i="12" s="1"/>
  <c r="M2170" i="12"/>
  <c r="S2170" i="12" s="1"/>
  <c r="W2170" i="12" s="1"/>
  <c r="AC2170" i="12" s="1"/>
  <c r="AH2170" i="12" s="1"/>
  <c r="AP2170" i="12" s="1"/>
  <c r="AR2170" i="12" s="1"/>
  <c r="L2170" i="12"/>
  <c r="R2170" i="12" s="1"/>
  <c r="V2170" i="12" s="1"/>
  <c r="AB2170" i="12" s="1"/>
  <c r="AG2170" i="12" s="1"/>
  <c r="AM2170" i="12" s="1"/>
  <c r="AO2170" i="12" s="1"/>
  <c r="N2166" i="12"/>
  <c r="T2166" i="12" s="1"/>
  <c r="X2166" i="12" s="1"/>
  <c r="AD2166" i="12" s="1"/>
  <c r="AI2166" i="12" s="1"/>
  <c r="AS2166" i="12" s="1"/>
  <c r="AU2166" i="12" s="1"/>
  <c r="M2166" i="12"/>
  <c r="S2166" i="12" s="1"/>
  <c r="W2166" i="12" s="1"/>
  <c r="AC2166" i="12" s="1"/>
  <c r="AH2166" i="12" s="1"/>
  <c r="AP2166" i="12" s="1"/>
  <c r="AR2166" i="12" s="1"/>
  <c r="L2166" i="12"/>
  <c r="R2166" i="12" s="1"/>
  <c r="V2166" i="12" s="1"/>
  <c r="AB2166" i="12" s="1"/>
  <c r="AG2166" i="12" s="1"/>
  <c r="AM2166" i="12" s="1"/>
  <c r="AO2166" i="12" s="1"/>
  <c r="N2160" i="12"/>
  <c r="T2160" i="12" s="1"/>
  <c r="X2160" i="12" s="1"/>
  <c r="AD2160" i="12" s="1"/>
  <c r="AI2160" i="12" s="1"/>
  <c r="AS2160" i="12" s="1"/>
  <c r="AU2160" i="12" s="1"/>
  <c r="M2160" i="12"/>
  <c r="S2160" i="12" s="1"/>
  <c r="W2160" i="12" s="1"/>
  <c r="AC2160" i="12" s="1"/>
  <c r="AH2160" i="12" s="1"/>
  <c r="AP2160" i="12" s="1"/>
  <c r="AR2160" i="12" s="1"/>
  <c r="L2160" i="12"/>
  <c r="R2160" i="12" s="1"/>
  <c r="V2160" i="12" s="1"/>
  <c r="AB2160" i="12" s="1"/>
  <c r="AG2160" i="12" s="1"/>
  <c r="AM2160" i="12" s="1"/>
  <c r="AO2160" i="12" s="1"/>
  <c r="N2156" i="12"/>
  <c r="T2156" i="12" s="1"/>
  <c r="X2156" i="12" s="1"/>
  <c r="AD2156" i="12" s="1"/>
  <c r="AI2156" i="12" s="1"/>
  <c r="AS2156" i="12" s="1"/>
  <c r="AU2156" i="12" s="1"/>
  <c r="M2156" i="12"/>
  <c r="S2156" i="12" s="1"/>
  <c r="W2156" i="12" s="1"/>
  <c r="AC2156" i="12" s="1"/>
  <c r="AH2156" i="12" s="1"/>
  <c r="AP2156" i="12" s="1"/>
  <c r="AR2156" i="12" s="1"/>
  <c r="L2156" i="12"/>
  <c r="R2156" i="12" s="1"/>
  <c r="V2156" i="12" s="1"/>
  <c r="AB2156" i="12" s="1"/>
  <c r="AG2156" i="12" s="1"/>
  <c r="AM2156" i="12" s="1"/>
  <c r="AO2156" i="12" s="1"/>
  <c r="N2152" i="12"/>
  <c r="T2152" i="12" s="1"/>
  <c r="X2152" i="12" s="1"/>
  <c r="AD2152" i="12" s="1"/>
  <c r="AI2152" i="12" s="1"/>
  <c r="AS2152" i="12" s="1"/>
  <c r="AU2152" i="12" s="1"/>
  <c r="M2152" i="12"/>
  <c r="S2152" i="12" s="1"/>
  <c r="W2152" i="12" s="1"/>
  <c r="AC2152" i="12" s="1"/>
  <c r="AH2152" i="12" s="1"/>
  <c r="AP2152" i="12" s="1"/>
  <c r="AR2152" i="12" s="1"/>
  <c r="L2152" i="12"/>
  <c r="R2152" i="12" s="1"/>
  <c r="V2152" i="12" s="1"/>
  <c r="AB2152" i="12" s="1"/>
  <c r="AG2152" i="12" s="1"/>
  <c r="AM2152" i="12" s="1"/>
  <c r="AO2152" i="12" s="1"/>
  <c r="N2149" i="12"/>
  <c r="T2149" i="12" s="1"/>
  <c r="X2149" i="12" s="1"/>
  <c r="AD2149" i="12" s="1"/>
  <c r="AI2149" i="12" s="1"/>
  <c r="AS2149" i="12" s="1"/>
  <c r="AU2149" i="12" s="1"/>
  <c r="M2149" i="12"/>
  <c r="S2149" i="12" s="1"/>
  <c r="W2149" i="12" s="1"/>
  <c r="AC2149" i="12" s="1"/>
  <c r="AH2149" i="12" s="1"/>
  <c r="AP2149" i="12" s="1"/>
  <c r="AR2149" i="12" s="1"/>
  <c r="L2149" i="12"/>
  <c r="R2149" i="12" s="1"/>
  <c r="V2149" i="12" s="1"/>
  <c r="AB2149" i="12" s="1"/>
  <c r="AG2149" i="12" s="1"/>
  <c r="AM2149" i="12" s="1"/>
  <c r="AO2149" i="12" s="1"/>
  <c r="N2142" i="12"/>
  <c r="T2142" i="12" s="1"/>
  <c r="X2142" i="12" s="1"/>
  <c r="AD2142" i="12" s="1"/>
  <c r="AI2142" i="12" s="1"/>
  <c r="AS2142" i="12" s="1"/>
  <c r="AU2142" i="12" s="1"/>
  <c r="M2142" i="12"/>
  <c r="S2142" i="12" s="1"/>
  <c r="W2142" i="12" s="1"/>
  <c r="AC2142" i="12" s="1"/>
  <c r="AH2142" i="12" s="1"/>
  <c r="AP2142" i="12" s="1"/>
  <c r="AR2142" i="12" s="1"/>
  <c r="L2142" i="12"/>
  <c r="R2142" i="12" s="1"/>
  <c r="V2142" i="12" s="1"/>
  <c r="AB2142" i="12" s="1"/>
  <c r="AG2142" i="12" s="1"/>
  <c r="AM2142" i="12" s="1"/>
  <c r="AO2142" i="12" s="1"/>
  <c r="N2138" i="12"/>
  <c r="T2138" i="12" s="1"/>
  <c r="X2138" i="12" s="1"/>
  <c r="AD2138" i="12" s="1"/>
  <c r="AI2138" i="12" s="1"/>
  <c r="AS2138" i="12" s="1"/>
  <c r="AU2138" i="12" s="1"/>
  <c r="M2138" i="12"/>
  <c r="S2138" i="12" s="1"/>
  <c r="W2138" i="12" s="1"/>
  <c r="AC2138" i="12" s="1"/>
  <c r="AH2138" i="12" s="1"/>
  <c r="AP2138" i="12" s="1"/>
  <c r="AR2138" i="12" s="1"/>
  <c r="L2138" i="12"/>
  <c r="R2138" i="12" s="1"/>
  <c r="V2138" i="12" s="1"/>
  <c r="AB2138" i="12" s="1"/>
  <c r="AG2138" i="12" s="1"/>
  <c r="AM2138" i="12" s="1"/>
  <c r="AO2138" i="12" s="1"/>
  <c r="N2132" i="12"/>
  <c r="T2132" i="12" s="1"/>
  <c r="X2132" i="12" s="1"/>
  <c r="AD2132" i="12" s="1"/>
  <c r="AI2132" i="12" s="1"/>
  <c r="AS2132" i="12" s="1"/>
  <c r="AU2132" i="12" s="1"/>
  <c r="M2132" i="12"/>
  <c r="S2132" i="12" s="1"/>
  <c r="W2132" i="12" s="1"/>
  <c r="AC2132" i="12" s="1"/>
  <c r="AH2132" i="12" s="1"/>
  <c r="AP2132" i="12" s="1"/>
  <c r="AR2132" i="12" s="1"/>
  <c r="L2132" i="12"/>
  <c r="R2132" i="12" s="1"/>
  <c r="V2132" i="12" s="1"/>
  <c r="AB2132" i="12" s="1"/>
  <c r="AG2132" i="12" s="1"/>
  <c r="AM2132" i="12" s="1"/>
  <c r="AO2132" i="12" s="1"/>
  <c r="N2127" i="12"/>
  <c r="T2127" i="12" s="1"/>
  <c r="X2127" i="12" s="1"/>
  <c r="AD2127" i="12" s="1"/>
  <c r="AI2127" i="12" s="1"/>
  <c r="AS2127" i="12" s="1"/>
  <c r="AU2127" i="12" s="1"/>
  <c r="M2127" i="12"/>
  <c r="S2127" i="12" s="1"/>
  <c r="W2127" i="12" s="1"/>
  <c r="AC2127" i="12" s="1"/>
  <c r="AH2127" i="12" s="1"/>
  <c r="AP2127" i="12" s="1"/>
  <c r="AR2127" i="12" s="1"/>
  <c r="L2127" i="12"/>
  <c r="R2127" i="12" s="1"/>
  <c r="V2127" i="12" s="1"/>
  <c r="AB2127" i="12" s="1"/>
  <c r="AG2127" i="12" s="1"/>
  <c r="AM2127" i="12" s="1"/>
  <c r="AO2127" i="12" s="1"/>
  <c r="N2124" i="12"/>
  <c r="T2124" i="12" s="1"/>
  <c r="X2124" i="12" s="1"/>
  <c r="AD2124" i="12" s="1"/>
  <c r="AI2124" i="12" s="1"/>
  <c r="AS2124" i="12" s="1"/>
  <c r="AU2124" i="12" s="1"/>
  <c r="M2124" i="12"/>
  <c r="S2124" i="12" s="1"/>
  <c r="W2124" i="12" s="1"/>
  <c r="AC2124" i="12" s="1"/>
  <c r="AH2124" i="12" s="1"/>
  <c r="AP2124" i="12" s="1"/>
  <c r="AR2124" i="12" s="1"/>
  <c r="L2124" i="12"/>
  <c r="R2124" i="12" s="1"/>
  <c r="V2124" i="12" s="1"/>
  <c r="AB2124" i="12" s="1"/>
  <c r="AG2124" i="12" s="1"/>
  <c r="AM2124" i="12" s="1"/>
  <c r="AO2124" i="12" s="1"/>
  <c r="N2120" i="12"/>
  <c r="T2120" i="12" s="1"/>
  <c r="X2120" i="12" s="1"/>
  <c r="AD2120" i="12" s="1"/>
  <c r="AI2120" i="12" s="1"/>
  <c r="AS2120" i="12" s="1"/>
  <c r="AU2120" i="12" s="1"/>
  <c r="M2120" i="12"/>
  <c r="S2120" i="12" s="1"/>
  <c r="W2120" i="12" s="1"/>
  <c r="AC2120" i="12" s="1"/>
  <c r="AH2120" i="12" s="1"/>
  <c r="AP2120" i="12" s="1"/>
  <c r="AR2120" i="12" s="1"/>
  <c r="L2120" i="12"/>
  <c r="R2120" i="12" s="1"/>
  <c r="V2120" i="12" s="1"/>
  <c r="AB2120" i="12" s="1"/>
  <c r="AG2120" i="12" s="1"/>
  <c r="AM2120" i="12" s="1"/>
  <c r="AO2120" i="12" s="1"/>
  <c r="N2115" i="12"/>
  <c r="T2115" i="12" s="1"/>
  <c r="X2115" i="12" s="1"/>
  <c r="AD2115" i="12" s="1"/>
  <c r="AI2115" i="12" s="1"/>
  <c r="AS2115" i="12" s="1"/>
  <c r="AU2115" i="12" s="1"/>
  <c r="M2115" i="12"/>
  <c r="S2115" i="12" s="1"/>
  <c r="W2115" i="12" s="1"/>
  <c r="AC2115" i="12" s="1"/>
  <c r="AH2115" i="12" s="1"/>
  <c r="AP2115" i="12" s="1"/>
  <c r="AR2115" i="12" s="1"/>
  <c r="L2115" i="12"/>
  <c r="R2115" i="12" s="1"/>
  <c r="V2115" i="12" s="1"/>
  <c r="AB2115" i="12" s="1"/>
  <c r="AG2115" i="12" s="1"/>
  <c r="AM2115" i="12" s="1"/>
  <c r="AO2115" i="12" s="1"/>
  <c r="N2112" i="12"/>
  <c r="T2112" i="12" s="1"/>
  <c r="X2112" i="12" s="1"/>
  <c r="AD2112" i="12" s="1"/>
  <c r="AI2112" i="12" s="1"/>
  <c r="AS2112" i="12" s="1"/>
  <c r="AU2112" i="12" s="1"/>
  <c r="M2112" i="12"/>
  <c r="S2112" i="12" s="1"/>
  <c r="W2112" i="12" s="1"/>
  <c r="AC2112" i="12" s="1"/>
  <c r="AH2112" i="12" s="1"/>
  <c r="AP2112" i="12" s="1"/>
  <c r="AR2112" i="12" s="1"/>
  <c r="L2112" i="12"/>
  <c r="R2112" i="12" s="1"/>
  <c r="V2112" i="12" s="1"/>
  <c r="AB2112" i="12" s="1"/>
  <c r="AG2112" i="12" s="1"/>
  <c r="AM2112" i="12" s="1"/>
  <c r="AO2112" i="12" s="1"/>
  <c r="N2108" i="12"/>
  <c r="T2108" i="12" s="1"/>
  <c r="X2108" i="12" s="1"/>
  <c r="AD2108" i="12" s="1"/>
  <c r="AI2108" i="12" s="1"/>
  <c r="AS2108" i="12" s="1"/>
  <c r="AU2108" i="12" s="1"/>
  <c r="M2108" i="12"/>
  <c r="S2108" i="12" s="1"/>
  <c r="W2108" i="12" s="1"/>
  <c r="AC2108" i="12" s="1"/>
  <c r="AH2108" i="12" s="1"/>
  <c r="AP2108" i="12" s="1"/>
  <c r="AR2108" i="12" s="1"/>
  <c r="L2108" i="12"/>
  <c r="R2108" i="12" s="1"/>
  <c r="V2108" i="12" s="1"/>
  <c r="AB2108" i="12" s="1"/>
  <c r="AG2108" i="12" s="1"/>
  <c r="AM2108" i="12" s="1"/>
  <c r="AO2108" i="12" s="1"/>
  <c r="N2103" i="12"/>
  <c r="T2103" i="12" s="1"/>
  <c r="X2103" i="12" s="1"/>
  <c r="AD2103" i="12" s="1"/>
  <c r="AI2103" i="12" s="1"/>
  <c r="AS2103" i="12" s="1"/>
  <c r="AU2103" i="12" s="1"/>
  <c r="M2103" i="12"/>
  <c r="S2103" i="12" s="1"/>
  <c r="W2103" i="12" s="1"/>
  <c r="AC2103" i="12" s="1"/>
  <c r="AH2103" i="12" s="1"/>
  <c r="AP2103" i="12" s="1"/>
  <c r="AR2103" i="12" s="1"/>
  <c r="L2103" i="12"/>
  <c r="R2103" i="12" s="1"/>
  <c r="V2103" i="12" s="1"/>
  <c r="AB2103" i="12" s="1"/>
  <c r="AG2103" i="12" s="1"/>
  <c r="AM2103" i="12" s="1"/>
  <c r="AO2103" i="12" s="1"/>
  <c r="N2094" i="12"/>
  <c r="T2094" i="12" s="1"/>
  <c r="X2094" i="12" s="1"/>
  <c r="AD2094" i="12" s="1"/>
  <c r="AI2094" i="12" s="1"/>
  <c r="AS2094" i="12" s="1"/>
  <c r="AU2094" i="12" s="1"/>
  <c r="M2094" i="12"/>
  <c r="S2094" i="12" s="1"/>
  <c r="W2094" i="12" s="1"/>
  <c r="AC2094" i="12" s="1"/>
  <c r="AH2094" i="12" s="1"/>
  <c r="AP2094" i="12" s="1"/>
  <c r="AR2094" i="12" s="1"/>
  <c r="L2094" i="12"/>
  <c r="R2094" i="12" s="1"/>
  <c r="V2094" i="12" s="1"/>
  <c r="AB2094" i="12" s="1"/>
  <c r="AG2094" i="12" s="1"/>
  <c r="AM2094" i="12" s="1"/>
  <c r="AO2094" i="12" s="1"/>
  <c r="N2088" i="12"/>
  <c r="T2088" i="12" s="1"/>
  <c r="X2088" i="12" s="1"/>
  <c r="AD2088" i="12" s="1"/>
  <c r="AI2088" i="12" s="1"/>
  <c r="AS2088" i="12" s="1"/>
  <c r="AU2088" i="12" s="1"/>
  <c r="M2088" i="12"/>
  <c r="S2088" i="12" s="1"/>
  <c r="W2088" i="12" s="1"/>
  <c r="AC2088" i="12" s="1"/>
  <c r="AH2088" i="12" s="1"/>
  <c r="AP2088" i="12" s="1"/>
  <c r="AR2088" i="12" s="1"/>
  <c r="L2088" i="12"/>
  <c r="R2088" i="12" s="1"/>
  <c r="V2088" i="12" s="1"/>
  <c r="AB2088" i="12" s="1"/>
  <c r="AG2088" i="12" s="1"/>
  <c r="AM2088" i="12" s="1"/>
  <c r="AO2088" i="12" s="1"/>
  <c r="N2085" i="12"/>
  <c r="T2085" i="12" s="1"/>
  <c r="X2085" i="12" s="1"/>
  <c r="AD2085" i="12" s="1"/>
  <c r="AI2085" i="12" s="1"/>
  <c r="AS2085" i="12" s="1"/>
  <c r="AU2085" i="12" s="1"/>
  <c r="M2085" i="12"/>
  <c r="S2085" i="12" s="1"/>
  <c r="W2085" i="12" s="1"/>
  <c r="AC2085" i="12" s="1"/>
  <c r="AH2085" i="12" s="1"/>
  <c r="AP2085" i="12" s="1"/>
  <c r="AR2085" i="12" s="1"/>
  <c r="L2085" i="12"/>
  <c r="R2085" i="12" s="1"/>
  <c r="V2085" i="12" s="1"/>
  <c r="AB2085" i="12" s="1"/>
  <c r="AG2085" i="12" s="1"/>
  <c r="AM2085" i="12" s="1"/>
  <c r="AO2085" i="12" s="1"/>
  <c r="N2078" i="12"/>
  <c r="T2078" i="12" s="1"/>
  <c r="X2078" i="12" s="1"/>
  <c r="AD2078" i="12" s="1"/>
  <c r="AI2078" i="12" s="1"/>
  <c r="AS2078" i="12" s="1"/>
  <c r="AU2078" i="12" s="1"/>
  <c r="M2078" i="12"/>
  <c r="S2078" i="12" s="1"/>
  <c r="W2078" i="12" s="1"/>
  <c r="AC2078" i="12" s="1"/>
  <c r="AH2078" i="12" s="1"/>
  <c r="AP2078" i="12" s="1"/>
  <c r="AR2078" i="12" s="1"/>
  <c r="L2078" i="12"/>
  <c r="R2078" i="12" s="1"/>
  <c r="V2078" i="12" s="1"/>
  <c r="AB2078" i="12" s="1"/>
  <c r="AG2078" i="12" s="1"/>
  <c r="AM2078" i="12" s="1"/>
  <c r="AO2078" i="12" s="1"/>
  <c r="N2074" i="12"/>
  <c r="T2074" i="12" s="1"/>
  <c r="X2074" i="12" s="1"/>
  <c r="AD2074" i="12" s="1"/>
  <c r="AI2074" i="12" s="1"/>
  <c r="AS2074" i="12" s="1"/>
  <c r="AU2074" i="12" s="1"/>
  <c r="M2074" i="12"/>
  <c r="S2074" i="12" s="1"/>
  <c r="W2074" i="12" s="1"/>
  <c r="AC2074" i="12" s="1"/>
  <c r="AH2074" i="12" s="1"/>
  <c r="AP2074" i="12" s="1"/>
  <c r="AR2074" i="12" s="1"/>
  <c r="L2074" i="12"/>
  <c r="R2074" i="12" s="1"/>
  <c r="V2074" i="12" s="1"/>
  <c r="AB2074" i="12" s="1"/>
  <c r="AG2074" i="12" s="1"/>
  <c r="AM2074" i="12" s="1"/>
  <c r="AO2074" i="12" s="1"/>
  <c r="N2069" i="12"/>
  <c r="T2069" i="12" s="1"/>
  <c r="X2069" i="12" s="1"/>
  <c r="AD2069" i="12" s="1"/>
  <c r="AI2069" i="12" s="1"/>
  <c r="AS2069" i="12" s="1"/>
  <c r="AU2069" i="12" s="1"/>
  <c r="M2069" i="12"/>
  <c r="S2069" i="12" s="1"/>
  <c r="W2069" i="12" s="1"/>
  <c r="AC2069" i="12" s="1"/>
  <c r="AH2069" i="12" s="1"/>
  <c r="AP2069" i="12" s="1"/>
  <c r="AR2069" i="12" s="1"/>
  <c r="L2069" i="12"/>
  <c r="R2069" i="12" s="1"/>
  <c r="V2069" i="12" s="1"/>
  <c r="AB2069" i="12" s="1"/>
  <c r="AG2069" i="12" s="1"/>
  <c r="AM2069" i="12" s="1"/>
  <c r="AO2069" i="12" s="1"/>
  <c r="N2064" i="12"/>
  <c r="T2064" i="12" s="1"/>
  <c r="X2064" i="12" s="1"/>
  <c r="AD2064" i="12" s="1"/>
  <c r="AI2064" i="12" s="1"/>
  <c r="AS2064" i="12" s="1"/>
  <c r="AU2064" i="12" s="1"/>
  <c r="M2064" i="12"/>
  <c r="S2064" i="12" s="1"/>
  <c r="W2064" i="12" s="1"/>
  <c r="AC2064" i="12" s="1"/>
  <c r="AH2064" i="12" s="1"/>
  <c r="AP2064" i="12" s="1"/>
  <c r="AR2064" i="12" s="1"/>
  <c r="L2064" i="12"/>
  <c r="R2064" i="12" s="1"/>
  <c r="V2064" i="12" s="1"/>
  <c r="AB2064" i="12" s="1"/>
  <c r="AG2064" i="12" s="1"/>
  <c r="AM2064" i="12" s="1"/>
  <c r="AO2064" i="12" s="1"/>
  <c r="N2058" i="12"/>
  <c r="T2058" i="12" s="1"/>
  <c r="X2058" i="12" s="1"/>
  <c r="AD2058" i="12" s="1"/>
  <c r="AI2058" i="12" s="1"/>
  <c r="AS2058" i="12" s="1"/>
  <c r="AU2058" i="12" s="1"/>
  <c r="M2058" i="12"/>
  <c r="S2058" i="12" s="1"/>
  <c r="W2058" i="12" s="1"/>
  <c r="AC2058" i="12" s="1"/>
  <c r="AH2058" i="12" s="1"/>
  <c r="AP2058" i="12" s="1"/>
  <c r="AR2058" i="12" s="1"/>
  <c r="L2058" i="12"/>
  <c r="R2058" i="12" s="1"/>
  <c r="V2058" i="12" s="1"/>
  <c r="AB2058" i="12" s="1"/>
  <c r="AG2058" i="12" s="1"/>
  <c r="AM2058" i="12" s="1"/>
  <c r="AO2058" i="12" s="1"/>
  <c r="N2051" i="12"/>
  <c r="T2051" i="12" s="1"/>
  <c r="X2051" i="12" s="1"/>
  <c r="AD2051" i="12" s="1"/>
  <c r="AI2051" i="12" s="1"/>
  <c r="AS2051" i="12" s="1"/>
  <c r="AU2051" i="12" s="1"/>
  <c r="M2051" i="12"/>
  <c r="S2051" i="12" s="1"/>
  <c r="W2051" i="12" s="1"/>
  <c r="AC2051" i="12" s="1"/>
  <c r="AH2051" i="12" s="1"/>
  <c r="AP2051" i="12" s="1"/>
  <c r="AR2051" i="12" s="1"/>
  <c r="L2051" i="12"/>
  <c r="R2051" i="12" s="1"/>
  <c r="V2051" i="12" s="1"/>
  <c r="AB2051" i="12" s="1"/>
  <c r="AG2051" i="12" s="1"/>
  <c r="AM2051" i="12" s="1"/>
  <c r="AO2051" i="12" s="1"/>
  <c r="N2046" i="12"/>
  <c r="T2046" i="12" s="1"/>
  <c r="X2046" i="12" s="1"/>
  <c r="AD2046" i="12" s="1"/>
  <c r="AI2046" i="12" s="1"/>
  <c r="AS2046" i="12" s="1"/>
  <c r="AU2046" i="12" s="1"/>
  <c r="M2046" i="12"/>
  <c r="S2046" i="12" s="1"/>
  <c r="W2046" i="12" s="1"/>
  <c r="AC2046" i="12" s="1"/>
  <c r="AH2046" i="12" s="1"/>
  <c r="AP2046" i="12" s="1"/>
  <c r="AR2046" i="12" s="1"/>
  <c r="L2046" i="12"/>
  <c r="R2046" i="12" s="1"/>
  <c r="V2046" i="12" s="1"/>
  <c r="AB2046" i="12" s="1"/>
  <c r="AG2046" i="12" s="1"/>
  <c r="AM2046" i="12" s="1"/>
  <c r="AO2046" i="12" s="1"/>
  <c r="N2036" i="12"/>
  <c r="T2036" i="12" s="1"/>
  <c r="X2036" i="12" s="1"/>
  <c r="AD2036" i="12" s="1"/>
  <c r="AI2036" i="12" s="1"/>
  <c r="AS2036" i="12" s="1"/>
  <c r="AU2036" i="12" s="1"/>
  <c r="M2036" i="12"/>
  <c r="S2036" i="12" s="1"/>
  <c r="W2036" i="12" s="1"/>
  <c r="AC2036" i="12" s="1"/>
  <c r="AH2036" i="12" s="1"/>
  <c r="AP2036" i="12" s="1"/>
  <c r="AR2036" i="12" s="1"/>
  <c r="L2036" i="12"/>
  <c r="R2036" i="12" s="1"/>
  <c r="V2036" i="12" s="1"/>
  <c r="AB2036" i="12" s="1"/>
  <c r="AG2036" i="12" s="1"/>
  <c r="AM2036" i="12" s="1"/>
  <c r="AO2036" i="12" s="1"/>
  <c r="N2032" i="12"/>
  <c r="T2032" i="12" s="1"/>
  <c r="X2032" i="12" s="1"/>
  <c r="AD2032" i="12" s="1"/>
  <c r="AI2032" i="12" s="1"/>
  <c r="AS2032" i="12" s="1"/>
  <c r="AU2032" i="12" s="1"/>
  <c r="M2032" i="12"/>
  <c r="S2032" i="12" s="1"/>
  <c r="W2032" i="12" s="1"/>
  <c r="AC2032" i="12" s="1"/>
  <c r="AH2032" i="12" s="1"/>
  <c r="AP2032" i="12" s="1"/>
  <c r="AR2032" i="12" s="1"/>
  <c r="L2032" i="12"/>
  <c r="R2032" i="12" s="1"/>
  <c r="V2032" i="12" s="1"/>
  <c r="AB2032" i="12" s="1"/>
  <c r="AG2032" i="12" s="1"/>
  <c r="AM2032" i="12" s="1"/>
  <c r="AO2032" i="12" s="1"/>
  <c r="N2029" i="12"/>
  <c r="T2029" i="12" s="1"/>
  <c r="X2029" i="12" s="1"/>
  <c r="AD2029" i="12" s="1"/>
  <c r="AI2029" i="12" s="1"/>
  <c r="AS2029" i="12" s="1"/>
  <c r="AU2029" i="12" s="1"/>
  <c r="M2029" i="12"/>
  <c r="S2029" i="12" s="1"/>
  <c r="W2029" i="12" s="1"/>
  <c r="AC2029" i="12" s="1"/>
  <c r="AH2029" i="12" s="1"/>
  <c r="AP2029" i="12" s="1"/>
  <c r="AR2029" i="12" s="1"/>
  <c r="L2029" i="12"/>
  <c r="R2029" i="12" s="1"/>
  <c r="V2029" i="12" s="1"/>
  <c r="AB2029" i="12" s="1"/>
  <c r="AG2029" i="12" s="1"/>
  <c r="AM2029" i="12" s="1"/>
  <c r="AO2029" i="12" s="1"/>
  <c r="N2026" i="12"/>
  <c r="T2026" i="12" s="1"/>
  <c r="X2026" i="12" s="1"/>
  <c r="AD2026" i="12" s="1"/>
  <c r="AI2026" i="12" s="1"/>
  <c r="AS2026" i="12" s="1"/>
  <c r="AU2026" i="12" s="1"/>
  <c r="M2026" i="12"/>
  <c r="S2026" i="12" s="1"/>
  <c r="W2026" i="12" s="1"/>
  <c r="AC2026" i="12" s="1"/>
  <c r="AH2026" i="12" s="1"/>
  <c r="AP2026" i="12" s="1"/>
  <c r="AR2026" i="12" s="1"/>
  <c r="L2026" i="12"/>
  <c r="R2026" i="12" s="1"/>
  <c r="V2026" i="12" s="1"/>
  <c r="AB2026" i="12" s="1"/>
  <c r="AG2026" i="12" s="1"/>
  <c r="AM2026" i="12" s="1"/>
  <c r="AO2026" i="12" s="1"/>
  <c r="N2020" i="12"/>
  <c r="T2020" i="12" s="1"/>
  <c r="X2020" i="12" s="1"/>
  <c r="AD2020" i="12" s="1"/>
  <c r="AI2020" i="12" s="1"/>
  <c r="AS2020" i="12" s="1"/>
  <c r="AU2020" i="12" s="1"/>
  <c r="M2020" i="12"/>
  <c r="S2020" i="12" s="1"/>
  <c r="W2020" i="12" s="1"/>
  <c r="AC2020" i="12" s="1"/>
  <c r="AH2020" i="12" s="1"/>
  <c r="AP2020" i="12" s="1"/>
  <c r="AR2020" i="12" s="1"/>
  <c r="L2020" i="12"/>
  <c r="R2020" i="12" s="1"/>
  <c r="V2020" i="12" s="1"/>
  <c r="AB2020" i="12" s="1"/>
  <c r="AG2020" i="12" s="1"/>
  <c r="AM2020" i="12" s="1"/>
  <c r="AO2020" i="12" s="1"/>
  <c r="N2015" i="12"/>
  <c r="T2015" i="12" s="1"/>
  <c r="X2015" i="12" s="1"/>
  <c r="AD2015" i="12" s="1"/>
  <c r="AI2015" i="12" s="1"/>
  <c r="AS2015" i="12" s="1"/>
  <c r="AU2015" i="12" s="1"/>
  <c r="M2015" i="12"/>
  <c r="S2015" i="12" s="1"/>
  <c r="W2015" i="12" s="1"/>
  <c r="AC2015" i="12" s="1"/>
  <c r="AH2015" i="12" s="1"/>
  <c r="AP2015" i="12" s="1"/>
  <c r="AR2015" i="12" s="1"/>
  <c r="L2015" i="12"/>
  <c r="R2015" i="12" s="1"/>
  <c r="V2015" i="12" s="1"/>
  <c r="AB2015" i="12" s="1"/>
  <c r="AG2015" i="12" s="1"/>
  <c r="AM2015" i="12" s="1"/>
  <c r="AO2015" i="12" s="1"/>
  <c r="N2010" i="12"/>
  <c r="T2010" i="12" s="1"/>
  <c r="X2010" i="12" s="1"/>
  <c r="AD2010" i="12" s="1"/>
  <c r="AI2010" i="12" s="1"/>
  <c r="AS2010" i="12" s="1"/>
  <c r="AU2010" i="12" s="1"/>
  <c r="M2010" i="12"/>
  <c r="S2010" i="12" s="1"/>
  <c r="W2010" i="12" s="1"/>
  <c r="AC2010" i="12" s="1"/>
  <c r="AH2010" i="12" s="1"/>
  <c r="AP2010" i="12" s="1"/>
  <c r="AR2010" i="12" s="1"/>
  <c r="L2010" i="12"/>
  <c r="R2010" i="12" s="1"/>
  <c r="V2010" i="12" s="1"/>
  <c r="AB2010" i="12" s="1"/>
  <c r="AG2010" i="12" s="1"/>
  <c r="AM2010" i="12" s="1"/>
  <c r="AO2010" i="12" s="1"/>
  <c r="N2005" i="12"/>
  <c r="T2005" i="12" s="1"/>
  <c r="X2005" i="12" s="1"/>
  <c r="AD2005" i="12" s="1"/>
  <c r="AI2005" i="12" s="1"/>
  <c r="AS2005" i="12" s="1"/>
  <c r="AU2005" i="12" s="1"/>
  <c r="M2005" i="12"/>
  <c r="S2005" i="12" s="1"/>
  <c r="W2005" i="12" s="1"/>
  <c r="AC2005" i="12" s="1"/>
  <c r="AH2005" i="12" s="1"/>
  <c r="AP2005" i="12" s="1"/>
  <c r="AR2005" i="12" s="1"/>
  <c r="L2005" i="12"/>
  <c r="R2005" i="12" s="1"/>
  <c r="V2005" i="12" s="1"/>
  <c r="AB2005" i="12" s="1"/>
  <c r="AG2005" i="12" s="1"/>
  <c r="AM2005" i="12" s="1"/>
  <c r="AO2005" i="12" s="1"/>
  <c r="N2001" i="12"/>
  <c r="T2001" i="12" s="1"/>
  <c r="X2001" i="12" s="1"/>
  <c r="AD2001" i="12" s="1"/>
  <c r="AI2001" i="12" s="1"/>
  <c r="AS2001" i="12" s="1"/>
  <c r="AU2001" i="12" s="1"/>
  <c r="M2001" i="12"/>
  <c r="S2001" i="12" s="1"/>
  <c r="W2001" i="12" s="1"/>
  <c r="AC2001" i="12" s="1"/>
  <c r="AH2001" i="12" s="1"/>
  <c r="AP2001" i="12" s="1"/>
  <c r="AR2001" i="12" s="1"/>
  <c r="L2001" i="12"/>
  <c r="R2001" i="12" s="1"/>
  <c r="V2001" i="12" s="1"/>
  <c r="AB2001" i="12" s="1"/>
  <c r="AG2001" i="12" s="1"/>
  <c r="AM2001" i="12" s="1"/>
  <c r="AO2001" i="12" s="1"/>
  <c r="N1995" i="12"/>
  <c r="T1995" i="12" s="1"/>
  <c r="X1995" i="12" s="1"/>
  <c r="AD1995" i="12" s="1"/>
  <c r="AI1995" i="12" s="1"/>
  <c r="AS1995" i="12" s="1"/>
  <c r="AU1995" i="12" s="1"/>
  <c r="M1995" i="12"/>
  <c r="S1995" i="12" s="1"/>
  <c r="W1995" i="12" s="1"/>
  <c r="AC1995" i="12" s="1"/>
  <c r="AH1995" i="12" s="1"/>
  <c r="AP1995" i="12" s="1"/>
  <c r="AR1995" i="12" s="1"/>
  <c r="L1995" i="12"/>
  <c r="R1995" i="12" s="1"/>
  <c r="V1995" i="12" s="1"/>
  <c r="AB1995" i="12" s="1"/>
  <c r="AG1995" i="12" s="1"/>
  <c r="AM1995" i="12" s="1"/>
  <c r="AO1995" i="12" s="1"/>
  <c r="N1990" i="12"/>
  <c r="T1990" i="12" s="1"/>
  <c r="X1990" i="12" s="1"/>
  <c r="AD1990" i="12" s="1"/>
  <c r="AI1990" i="12" s="1"/>
  <c r="AS1990" i="12" s="1"/>
  <c r="AU1990" i="12" s="1"/>
  <c r="M1990" i="12"/>
  <c r="S1990" i="12" s="1"/>
  <c r="W1990" i="12" s="1"/>
  <c r="AC1990" i="12" s="1"/>
  <c r="AH1990" i="12" s="1"/>
  <c r="AP1990" i="12" s="1"/>
  <c r="AR1990" i="12" s="1"/>
  <c r="L1990" i="12"/>
  <c r="R1990" i="12" s="1"/>
  <c r="V1990" i="12" s="1"/>
  <c r="AB1990" i="12" s="1"/>
  <c r="AG1990" i="12" s="1"/>
  <c r="AM1990" i="12" s="1"/>
  <c r="AO1990" i="12" s="1"/>
  <c r="N1984" i="12"/>
  <c r="T1984" i="12" s="1"/>
  <c r="X1984" i="12" s="1"/>
  <c r="AD1984" i="12" s="1"/>
  <c r="AI1984" i="12" s="1"/>
  <c r="AS1984" i="12" s="1"/>
  <c r="AU1984" i="12" s="1"/>
  <c r="M1984" i="12"/>
  <c r="S1984" i="12" s="1"/>
  <c r="W1984" i="12" s="1"/>
  <c r="AC1984" i="12" s="1"/>
  <c r="AH1984" i="12" s="1"/>
  <c r="AP1984" i="12" s="1"/>
  <c r="AR1984" i="12" s="1"/>
  <c r="L1984" i="12"/>
  <c r="R1984" i="12" s="1"/>
  <c r="V1984" i="12" s="1"/>
  <c r="AB1984" i="12" s="1"/>
  <c r="AG1984" i="12" s="1"/>
  <c r="AM1984" i="12" s="1"/>
  <c r="AO1984" i="12" s="1"/>
  <c r="N1980" i="12"/>
  <c r="T1980" i="12" s="1"/>
  <c r="X1980" i="12" s="1"/>
  <c r="AD1980" i="12" s="1"/>
  <c r="AI1980" i="12" s="1"/>
  <c r="AS1980" i="12" s="1"/>
  <c r="AU1980" i="12" s="1"/>
  <c r="M1980" i="12"/>
  <c r="S1980" i="12" s="1"/>
  <c r="W1980" i="12" s="1"/>
  <c r="AC1980" i="12" s="1"/>
  <c r="AH1980" i="12" s="1"/>
  <c r="AP1980" i="12" s="1"/>
  <c r="AR1980" i="12" s="1"/>
  <c r="L1980" i="12"/>
  <c r="R1980" i="12" s="1"/>
  <c r="V1980" i="12" s="1"/>
  <c r="AB1980" i="12" s="1"/>
  <c r="AG1980" i="12" s="1"/>
  <c r="AM1980" i="12" s="1"/>
  <c r="AO1980" i="12" s="1"/>
  <c r="N1975" i="12"/>
  <c r="T1975" i="12" s="1"/>
  <c r="X1975" i="12" s="1"/>
  <c r="AD1975" i="12" s="1"/>
  <c r="AI1975" i="12" s="1"/>
  <c r="AS1975" i="12" s="1"/>
  <c r="AU1975" i="12" s="1"/>
  <c r="M1975" i="12"/>
  <c r="S1975" i="12" s="1"/>
  <c r="W1975" i="12" s="1"/>
  <c r="AC1975" i="12" s="1"/>
  <c r="AH1975" i="12" s="1"/>
  <c r="AP1975" i="12" s="1"/>
  <c r="AR1975" i="12" s="1"/>
  <c r="L1975" i="12"/>
  <c r="R1975" i="12" s="1"/>
  <c r="V1975" i="12" s="1"/>
  <c r="AB1975" i="12" s="1"/>
  <c r="AG1975" i="12" s="1"/>
  <c r="AM1975" i="12" s="1"/>
  <c r="AO1975" i="12" s="1"/>
  <c r="N1971" i="12"/>
  <c r="T1971" i="12" s="1"/>
  <c r="X1971" i="12" s="1"/>
  <c r="AD1971" i="12" s="1"/>
  <c r="AI1971" i="12" s="1"/>
  <c r="AS1971" i="12" s="1"/>
  <c r="AU1971" i="12" s="1"/>
  <c r="M1971" i="12"/>
  <c r="S1971" i="12" s="1"/>
  <c r="W1971" i="12" s="1"/>
  <c r="AC1971" i="12" s="1"/>
  <c r="AH1971" i="12" s="1"/>
  <c r="AP1971" i="12" s="1"/>
  <c r="AR1971" i="12" s="1"/>
  <c r="L1971" i="12"/>
  <c r="R1971" i="12" s="1"/>
  <c r="V1971" i="12" s="1"/>
  <c r="AB1971" i="12" s="1"/>
  <c r="AG1971" i="12" s="1"/>
  <c r="AM1971" i="12" s="1"/>
  <c r="AO1971" i="12" s="1"/>
  <c r="N1966" i="12"/>
  <c r="T1966" i="12" s="1"/>
  <c r="X1966" i="12" s="1"/>
  <c r="AD1966" i="12" s="1"/>
  <c r="AI1966" i="12" s="1"/>
  <c r="AS1966" i="12" s="1"/>
  <c r="AU1966" i="12" s="1"/>
  <c r="M1966" i="12"/>
  <c r="S1966" i="12" s="1"/>
  <c r="W1966" i="12" s="1"/>
  <c r="AC1966" i="12" s="1"/>
  <c r="AH1966" i="12" s="1"/>
  <c r="AP1966" i="12" s="1"/>
  <c r="AR1966" i="12" s="1"/>
  <c r="L1966" i="12"/>
  <c r="R1966" i="12" s="1"/>
  <c r="V1966" i="12" s="1"/>
  <c r="AB1966" i="12" s="1"/>
  <c r="AG1966" i="12" s="1"/>
  <c r="AM1966" i="12" s="1"/>
  <c r="AO1966" i="12" s="1"/>
  <c r="N1961" i="12"/>
  <c r="T1961" i="12" s="1"/>
  <c r="X1961" i="12" s="1"/>
  <c r="AD1961" i="12" s="1"/>
  <c r="AI1961" i="12" s="1"/>
  <c r="AS1961" i="12" s="1"/>
  <c r="AU1961" i="12" s="1"/>
  <c r="M1961" i="12"/>
  <c r="S1961" i="12" s="1"/>
  <c r="W1961" i="12" s="1"/>
  <c r="AC1961" i="12" s="1"/>
  <c r="AH1961" i="12" s="1"/>
  <c r="AP1961" i="12" s="1"/>
  <c r="AR1961" i="12" s="1"/>
  <c r="L1961" i="12"/>
  <c r="R1961" i="12" s="1"/>
  <c r="V1961" i="12" s="1"/>
  <c r="AB1961" i="12" s="1"/>
  <c r="AG1961" i="12" s="1"/>
  <c r="AM1961" i="12" s="1"/>
  <c r="AO1961" i="12" s="1"/>
  <c r="N1957" i="12"/>
  <c r="T1957" i="12" s="1"/>
  <c r="X1957" i="12" s="1"/>
  <c r="AD1957" i="12" s="1"/>
  <c r="AI1957" i="12" s="1"/>
  <c r="AS1957" i="12" s="1"/>
  <c r="AU1957" i="12" s="1"/>
  <c r="M1957" i="12"/>
  <c r="S1957" i="12" s="1"/>
  <c r="W1957" i="12" s="1"/>
  <c r="AC1957" i="12" s="1"/>
  <c r="AH1957" i="12" s="1"/>
  <c r="AP1957" i="12" s="1"/>
  <c r="AR1957" i="12" s="1"/>
  <c r="L1957" i="12"/>
  <c r="R1957" i="12" s="1"/>
  <c r="V1957" i="12" s="1"/>
  <c r="AB1957" i="12" s="1"/>
  <c r="AG1957" i="12" s="1"/>
  <c r="AM1957" i="12" s="1"/>
  <c r="AO1957" i="12" s="1"/>
  <c r="N1953" i="12"/>
  <c r="T1953" i="12" s="1"/>
  <c r="X1953" i="12" s="1"/>
  <c r="AD1953" i="12" s="1"/>
  <c r="AI1953" i="12" s="1"/>
  <c r="AS1953" i="12" s="1"/>
  <c r="AU1953" i="12" s="1"/>
  <c r="M1953" i="12"/>
  <c r="S1953" i="12" s="1"/>
  <c r="W1953" i="12" s="1"/>
  <c r="AC1953" i="12" s="1"/>
  <c r="AH1953" i="12" s="1"/>
  <c r="AP1953" i="12" s="1"/>
  <c r="AR1953" i="12" s="1"/>
  <c r="L1953" i="12"/>
  <c r="R1953" i="12" s="1"/>
  <c r="V1953" i="12" s="1"/>
  <c r="AB1953" i="12" s="1"/>
  <c r="AG1953" i="12" s="1"/>
  <c r="AM1953" i="12" s="1"/>
  <c r="AO1953" i="12" s="1"/>
  <c r="N1949" i="12"/>
  <c r="T1949" i="12" s="1"/>
  <c r="X1949" i="12" s="1"/>
  <c r="AD1949" i="12" s="1"/>
  <c r="AI1949" i="12" s="1"/>
  <c r="AS1949" i="12" s="1"/>
  <c r="AU1949" i="12" s="1"/>
  <c r="M1949" i="12"/>
  <c r="S1949" i="12" s="1"/>
  <c r="W1949" i="12" s="1"/>
  <c r="AC1949" i="12" s="1"/>
  <c r="AH1949" i="12" s="1"/>
  <c r="AP1949" i="12" s="1"/>
  <c r="AR1949" i="12" s="1"/>
  <c r="L1949" i="12"/>
  <c r="R1949" i="12" s="1"/>
  <c r="V1949" i="12" s="1"/>
  <c r="AB1949" i="12" s="1"/>
  <c r="AG1949" i="12" s="1"/>
  <c r="AM1949" i="12" s="1"/>
  <c r="AO1949" i="12" s="1"/>
  <c r="N1945" i="12"/>
  <c r="T1945" i="12" s="1"/>
  <c r="X1945" i="12" s="1"/>
  <c r="AD1945" i="12" s="1"/>
  <c r="AI1945" i="12" s="1"/>
  <c r="AS1945" i="12" s="1"/>
  <c r="M1945" i="12"/>
  <c r="S1945" i="12" s="1"/>
  <c r="W1945" i="12" s="1"/>
  <c r="AC1945" i="12" s="1"/>
  <c r="AH1945" i="12" s="1"/>
  <c r="AP1945" i="12" s="1"/>
  <c r="L1945" i="12"/>
  <c r="R1945" i="12" s="1"/>
  <c r="V1945" i="12" s="1"/>
  <c r="AB1945" i="12" s="1"/>
  <c r="AG1945" i="12" s="1"/>
  <c r="AM1945" i="12" s="1"/>
  <c r="N1941" i="12"/>
  <c r="T1941" i="12" s="1"/>
  <c r="X1941" i="12" s="1"/>
  <c r="AD1941" i="12" s="1"/>
  <c r="AI1941" i="12" s="1"/>
  <c r="AS1941" i="12" s="1"/>
  <c r="AU1941" i="12" s="1"/>
  <c r="M1941" i="12"/>
  <c r="S1941" i="12" s="1"/>
  <c r="W1941" i="12" s="1"/>
  <c r="AC1941" i="12" s="1"/>
  <c r="AH1941" i="12" s="1"/>
  <c r="AP1941" i="12" s="1"/>
  <c r="AR1941" i="12" s="1"/>
  <c r="L1941" i="12"/>
  <c r="R1941" i="12" s="1"/>
  <c r="V1941" i="12" s="1"/>
  <c r="AB1941" i="12" s="1"/>
  <c r="AG1941" i="12" s="1"/>
  <c r="AM1941" i="12" s="1"/>
  <c r="AO1941" i="12" s="1"/>
  <c r="N1937" i="12"/>
  <c r="T1937" i="12" s="1"/>
  <c r="X1937" i="12" s="1"/>
  <c r="AD1937" i="12" s="1"/>
  <c r="AI1937" i="12" s="1"/>
  <c r="AS1937" i="12" s="1"/>
  <c r="AU1937" i="12" s="1"/>
  <c r="M1937" i="12"/>
  <c r="S1937" i="12" s="1"/>
  <c r="W1937" i="12" s="1"/>
  <c r="AC1937" i="12" s="1"/>
  <c r="AH1937" i="12" s="1"/>
  <c r="AP1937" i="12" s="1"/>
  <c r="AR1937" i="12" s="1"/>
  <c r="L1937" i="12"/>
  <c r="R1937" i="12" s="1"/>
  <c r="V1937" i="12" s="1"/>
  <c r="AB1937" i="12" s="1"/>
  <c r="AG1937" i="12" s="1"/>
  <c r="AM1937" i="12" s="1"/>
  <c r="AO1937" i="12" s="1"/>
  <c r="N1933" i="12"/>
  <c r="T1933" i="12" s="1"/>
  <c r="X1933" i="12" s="1"/>
  <c r="AD1933" i="12" s="1"/>
  <c r="AI1933" i="12" s="1"/>
  <c r="AS1933" i="12" s="1"/>
  <c r="AU1933" i="12" s="1"/>
  <c r="M1933" i="12"/>
  <c r="S1933" i="12" s="1"/>
  <c r="W1933" i="12" s="1"/>
  <c r="AC1933" i="12" s="1"/>
  <c r="AH1933" i="12" s="1"/>
  <c r="AP1933" i="12" s="1"/>
  <c r="AR1933" i="12" s="1"/>
  <c r="L1933" i="12"/>
  <c r="R1933" i="12" s="1"/>
  <c r="V1933" i="12" s="1"/>
  <c r="AB1933" i="12" s="1"/>
  <c r="AG1933" i="12" s="1"/>
  <c r="AM1933" i="12" s="1"/>
  <c r="AO1933" i="12" s="1"/>
  <c r="N1929" i="12"/>
  <c r="T1929" i="12" s="1"/>
  <c r="X1929" i="12" s="1"/>
  <c r="AD1929" i="12" s="1"/>
  <c r="AI1929" i="12" s="1"/>
  <c r="AS1929" i="12" s="1"/>
  <c r="AU1929" i="12" s="1"/>
  <c r="M1929" i="12"/>
  <c r="S1929" i="12" s="1"/>
  <c r="W1929" i="12" s="1"/>
  <c r="AC1929" i="12" s="1"/>
  <c r="AH1929" i="12" s="1"/>
  <c r="AP1929" i="12" s="1"/>
  <c r="AR1929" i="12" s="1"/>
  <c r="L1929" i="12"/>
  <c r="R1929" i="12" s="1"/>
  <c r="V1929" i="12" s="1"/>
  <c r="AB1929" i="12" s="1"/>
  <c r="AG1929" i="12" s="1"/>
  <c r="AM1929" i="12" s="1"/>
  <c r="AO1929" i="12" s="1"/>
  <c r="N1925" i="12"/>
  <c r="T1925" i="12" s="1"/>
  <c r="X1925" i="12" s="1"/>
  <c r="AD1925" i="12" s="1"/>
  <c r="AI1925" i="12" s="1"/>
  <c r="AS1925" i="12" s="1"/>
  <c r="AU1925" i="12" s="1"/>
  <c r="M1925" i="12"/>
  <c r="S1925" i="12" s="1"/>
  <c r="W1925" i="12" s="1"/>
  <c r="AC1925" i="12" s="1"/>
  <c r="AH1925" i="12" s="1"/>
  <c r="AP1925" i="12" s="1"/>
  <c r="AR1925" i="12" s="1"/>
  <c r="L1925" i="12"/>
  <c r="R1925" i="12" s="1"/>
  <c r="V1925" i="12" s="1"/>
  <c r="AB1925" i="12" s="1"/>
  <c r="AG1925" i="12" s="1"/>
  <c r="AM1925" i="12" s="1"/>
  <c r="AO1925" i="12" s="1"/>
  <c r="N1921" i="12"/>
  <c r="T1921" i="12" s="1"/>
  <c r="X1921" i="12" s="1"/>
  <c r="AD1921" i="12" s="1"/>
  <c r="AI1921" i="12" s="1"/>
  <c r="AS1921" i="12" s="1"/>
  <c r="AU1921" i="12" s="1"/>
  <c r="M1921" i="12"/>
  <c r="S1921" i="12" s="1"/>
  <c r="W1921" i="12" s="1"/>
  <c r="AC1921" i="12" s="1"/>
  <c r="AH1921" i="12" s="1"/>
  <c r="AP1921" i="12" s="1"/>
  <c r="AR1921" i="12" s="1"/>
  <c r="L1921" i="12"/>
  <c r="R1921" i="12" s="1"/>
  <c r="V1921" i="12" s="1"/>
  <c r="AB1921" i="12" s="1"/>
  <c r="AG1921" i="12" s="1"/>
  <c r="AM1921" i="12" s="1"/>
  <c r="AO1921" i="12" s="1"/>
  <c r="N1917" i="12"/>
  <c r="T1917" i="12" s="1"/>
  <c r="X1917" i="12" s="1"/>
  <c r="AD1917" i="12" s="1"/>
  <c r="AI1917" i="12" s="1"/>
  <c r="AS1917" i="12" s="1"/>
  <c r="AU1917" i="12" s="1"/>
  <c r="M1917" i="12"/>
  <c r="S1917" i="12" s="1"/>
  <c r="W1917" i="12" s="1"/>
  <c r="AC1917" i="12" s="1"/>
  <c r="AH1917" i="12" s="1"/>
  <c r="AP1917" i="12" s="1"/>
  <c r="AR1917" i="12" s="1"/>
  <c r="L1917" i="12"/>
  <c r="R1917" i="12" s="1"/>
  <c r="V1917" i="12" s="1"/>
  <c r="AB1917" i="12" s="1"/>
  <c r="AG1917" i="12" s="1"/>
  <c r="AM1917" i="12" s="1"/>
  <c r="AO1917" i="12" s="1"/>
  <c r="N1906" i="12"/>
  <c r="T1906" i="12" s="1"/>
  <c r="X1906" i="12" s="1"/>
  <c r="AD1906" i="12" s="1"/>
  <c r="AI1906" i="12" s="1"/>
  <c r="AS1906" i="12" s="1"/>
  <c r="AU1906" i="12" s="1"/>
  <c r="M1906" i="12"/>
  <c r="S1906" i="12" s="1"/>
  <c r="W1906" i="12" s="1"/>
  <c r="AC1906" i="12" s="1"/>
  <c r="AH1906" i="12" s="1"/>
  <c r="AP1906" i="12" s="1"/>
  <c r="AR1906" i="12" s="1"/>
  <c r="L1906" i="12"/>
  <c r="R1906" i="12" s="1"/>
  <c r="V1906" i="12" s="1"/>
  <c r="AB1906" i="12" s="1"/>
  <c r="AG1906" i="12" s="1"/>
  <c r="AM1906" i="12" s="1"/>
  <c r="AO1906" i="12" s="1"/>
  <c r="N1902" i="12"/>
  <c r="T1902" i="12" s="1"/>
  <c r="X1902" i="12" s="1"/>
  <c r="AD1902" i="12" s="1"/>
  <c r="AI1902" i="12" s="1"/>
  <c r="AS1902" i="12" s="1"/>
  <c r="AU1902" i="12" s="1"/>
  <c r="M1902" i="12"/>
  <c r="S1902" i="12" s="1"/>
  <c r="W1902" i="12" s="1"/>
  <c r="AC1902" i="12" s="1"/>
  <c r="AH1902" i="12" s="1"/>
  <c r="AP1902" i="12" s="1"/>
  <c r="AR1902" i="12" s="1"/>
  <c r="L1902" i="12"/>
  <c r="R1902" i="12" s="1"/>
  <c r="V1902" i="12" s="1"/>
  <c r="AB1902" i="12" s="1"/>
  <c r="AG1902" i="12" s="1"/>
  <c r="AM1902" i="12" s="1"/>
  <c r="AO1902" i="12" s="1"/>
  <c r="N1899" i="12"/>
  <c r="T1899" i="12" s="1"/>
  <c r="X1899" i="12" s="1"/>
  <c r="AD1899" i="12" s="1"/>
  <c r="AI1899" i="12" s="1"/>
  <c r="AS1899" i="12" s="1"/>
  <c r="AU1899" i="12" s="1"/>
  <c r="M1899" i="12"/>
  <c r="S1899" i="12" s="1"/>
  <c r="W1899" i="12" s="1"/>
  <c r="AC1899" i="12" s="1"/>
  <c r="AH1899" i="12" s="1"/>
  <c r="AP1899" i="12" s="1"/>
  <c r="AR1899" i="12" s="1"/>
  <c r="L1899" i="12"/>
  <c r="R1899" i="12" s="1"/>
  <c r="V1899" i="12" s="1"/>
  <c r="AB1899" i="12" s="1"/>
  <c r="AG1899" i="12" s="1"/>
  <c r="AM1899" i="12" s="1"/>
  <c r="AO1899" i="12" s="1"/>
  <c r="N1896" i="12"/>
  <c r="T1896" i="12" s="1"/>
  <c r="X1896" i="12" s="1"/>
  <c r="AD1896" i="12" s="1"/>
  <c r="AI1896" i="12" s="1"/>
  <c r="AS1896" i="12" s="1"/>
  <c r="AU1896" i="12" s="1"/>
  <c r="M1896" i="12"/>
  <c r="S1896" i="12" s="1"/>
  <c r="W1896" i="12" s="1"/>
  <c r="AC1896" i="12" s="1"/>
  <c r="AH1896" i="12" s="1"/>
  <c r="AP1896" i="12" s="1"/>
  <c r="AR1896" i="12" s="1"/>
  <c r="L1896" i="12"/>
  <c r="R1896" i="12" s="1"/>
  <c r="V1896" i="12" s="1"/>
  <c r="AB1896" i="12" s="1"/>
  <c r="AG1896" i="12" s="1"/>
  <c r="AM1896" i="12" s="1"/>
  <c r="AO1896" i="12" s="1"/>
  <c r="N1885" i="12"/>
  <c r="T1885" i="12" s="1"/>
  <c r="X1885" i="12" s="1"/>
  <c r="AD1885" i="12" s="1"/>
  <c r="AI1885" i="12" s="1"/>
  <c r="AS1885" i="12" s="1"/>
  <c r="AU1885" i="12" s="1"/>
  <c r="M1885" i="12"/>
  <c r="S1885" i="12" s="1"/>
  <c r="W1885" i="12" s="1"/>
  <c r="AC1885" i="12" s="1"/>
  <c r="AH1885" i="12" s="1"/>
  <c r="AP1885" i="12" s="1"/>
  <c r="AR1885" i="12" s="1"/>
  <c r="L1885" i="12"/>
  <c r="R1885" i="12" s="1"/>
  <c r="V1885" i="12" s="1"/>
  <c r="AB1885" i="12" s="1"/>
  <c r="AG1885" i="12" s="1"/>
  <c r="AM1885" i="12" s="1"/>
  <c r="AO1885" i="12" s="1"/>
  <c r="N1883" i="12"/>
  <c r="T1883" i="12" s="1"/>
  <c r="X1883" i="12" s="1"/>
  <c r="AD1883" i="12" s="1"/>
  <c r="AI1883" i="12" s="1"/>
  <c r="AS1883" i="12" s="1"/>
  <c r="AU1883" i="12" s="1"/>
  <c r="M1883" i="12"/>
  <c r="S1883" i="12" s="1"/>
  <c r="W1883" i="12" s="1"/>
  <c r="AC1883" i="12" s="1"/>
  <c r="AH1883" i="12" s="1"/>
  <c r="AP1883" i="12" s="1"/>
  <c r="AR1883" i="12" s="1"/>
  <c r="L1883" i="12"/>
  <c r="R1883" i="12" s="1"/>
  <c r="V1883" i="12" s="1"/>
  <c r="AB1883" i="12" s="1"/>
  <c r="AG1883" i="12" s="1"/>
  <c r="AM1883" i="12" s="1"/>
  <c r="AO1883" i="12" s="1"/>
  <c r="N1880" i="12"/>
  <c r="T1880" i="12" s="1"/>
  <c r="X1880" i="12" s="1"/>
  <c r="AD1880" i="12" s="1"/>
  <c r="AI1880" i="12" s="1"/>
  <c r="AS1880" i="12" s="1"/>
  <c r="AU1880" i="12" s="1"/>
  <c r="M1880" i="12"/>
  <c r="S1880" i="12" s="1"/>
  <c r="W1880" i="12" s="1"/>
  <c r="AC1880" i="12" s="1"/>
  <c r="AH1880" i="12" s="1"/>
  <c r="AP1880" i="12" s="1"/>
  <c r="AR1880" i="12" s="1"/>
  <c r="L1880" i="12"/>
  <c r="R1880" i="12" s="1"/>
  <c r="V1880" i="12" s="1"/>
  <c r="AB1880" i="12" s="1"/>
  <c r="AG1880" i="12" s="1"/>
  <c r="AM1880" i="12" s="1"/>
  <c r="AO1880" i="12" s="1"/>
  <c r="N1876" i="12"/>
  <c r="T1876" i="12" s="1"/>
  <c r="X1876" i="12" s="1"/>
  <c r="AD1876" i="12" s="1"/>
  <c r="AI1876" i="12" s="1"/>
  <c r="AS1876" i="12" s="1"/>
  <c r="AU1876" i="12" s="1"/>
  <c r="M1876" i="12"/>
  <c r="S1876" i="12" s="1"/>
  <c r="W1876" i="12" s="1"/>
  <c r="AC1876" i="12" s="1"/>
  <c r="AH1876" i="12" s="1"/>
  <c r="AP1876" i="12" s="1"/>
  <c r="AR1876" i="12" s="1"/>
  <c r="N1869" i="12"/>
  <c r="T1869" i="12" s="1"/>
  <c r="X1869" i="12" s="1"/>
  <c r="AD1869" i="12" s="1"/>
  <c r="AI1869" i="12" s="1"/>
  <c r="AS1869" i="12" s="1"/>
  <c r="AU1869" i="12" s="1"/>
  <c r="M1869" i="12"/>
  <c r="S1869" i="12" s="1"/>
  <c r="W1869" i="12" s="1"/>
  <c r="AC1869" i="12" s="1"/>
  <c r="AH1869" i="12" s="1"/>
  <c r="AP1869" i="12" s="1"/>
  <c r="AR1869" i="12" s="1"/>
  <c r="L1869" i="12"/>
  <c r="R1869" i="12" s="1"/>
  <c r="V1869" i="12" s="1"/>
  <c r="AB1869" i="12" s="1"/>
  <c r="AG1869" i="12" s="1"/>
  <c r="AM1869" i="12" s="1"/>
  <c r="AO1869" i="12" s="1"/>
  <c r="N1865" i="12"/>
  <c r="T1865" i="12" s="1"/>
  <c r="X1865" i="12" s="1"/>
  <c r="AD1865" i="12" s="1"/>
  <c r="AI1865" i="12" s="1"/>
  <c r="AS1865" i="12" s="1"/>
  <c r="AU1865" i="12" s="1"/>
  <c r="M1865" i="12"/>
  <c r="S1865" i="12" s="1"/>
  <c r="W1865" i="12" s="1"/>
  <c r="AC1865" i="12" s="1"/>
  <c r="AH1865" i="12" s="1"/>
  <c r="AP1865" i="12" s="1"/>
  <c r="AR1865" i="12" s="1"/>
  <c r="L1865" i="12"/>
  <c r="R1865" i="12" s="1"/>
  <c r="V1865" i="12" s="1"/>
  <c r="AB1865" i="12" s="1"/>
  <c r="AG1865" i="12" s="1"/>
  <c r="AM1865" i="12" s="1"/>
  <c r="AO1865" i="12" s="1"/>
  <c r="N1861" i="12"/>
  <c r="T1861" i="12" s="1"/>
  <c r="X1861" i="12" s="1"/>
  <c r="AD1861" i="12" s="1"/>
  <c r="AI1861" i="12" s="1"/>
  <c r="AS1861" i="12" s="1"/>
  <c r="AU1861" i="12" s="1"/>
  <c r="M1861" i="12"/>
  <c r="S1861" i="12" s="1"/>
  <c r="W1861" i="12" s="1"/>
  <c r="AC1861" i="12" s="1"/>
  <c r="AH1861" i="12" s="1"/>
  <c r="AP1861" i="12" s="1"/>
  <c r="AR1861" i="12" s="1"/>
  <c r="L1861" i="12"/>
  <c r="R1861" i="12" s="1"/>
  <c r="V1861" i="12" s="1"/>
  <c r="AB1861" i="12" s="1"/>
  <c r="AG1861" i="12" s="1"/>
  <c r="AM1861" i="12" s="1"/>
  <c r="AO1861" i="12" s="1"/>
  <c r="N1857" i="12"/>
  <c r="T1857" i="12" s="1"/>
  <c r="X1857" i="12" s="1"/>
  <c r="AD1857" i="12" s="1"/>
  <c r="AI1857" i="12" s="1"/>
  <c r="AS1857" i="12" s="1"/>
  <c r="AU1857" i="12" s="1"/>
  <c r="M1857" i="12"/>
  <c r="S1857" i="12" s="1"/>
  <c r="W1857" i="12" s="1"/>
  <c r="AC1857" i="12" s="1"/>
  <c r="AH1857" i="12" s="1"/>
  <c r="AP1857" i="12" s="1"/>
  <c r="AR1857" i="12" s="1"/>
  <c r="L1857" i="12"/>
  <c r="R1857" i="12" s="1"/>
  <c r="V1857" i="12" s="1"/>
  <c r="AB1857" i="12" s="1"/>
  <c r="AG1857" i="12" s="1"/>
  <c r="AM1857" i="12" s="1"/>
  <c r="AO1857" i="12" s="1"/>
  <c r="N1854" i="12"/>
  <c r="T1854" i="12" s="1"/>
  <c r="X1854" i="12" s="1"/>
  <c r="AD1854" i="12" s="1"/>
  <c r="AI1854" i="12" s="1"/>
  <c r="AS1854" i="12" s="1"/>
  <c r="AU1854" i="12" s="1"/>
  <c r="M1854" i="12"/>
  <c r="S1854" i="12" s="1"/>
  <c r="W1854" i="12" s="1"/>
  <c r="AC1854" i="12" s="1"/>
  <c r="AH1854" i="12" s="1"/>
  <c r="AP1854" i="12" s="1"/>
  <c r="AR1854" i="12" s="1"/>
  <c r="L1854" i="12"/>
  <c r="R1854" i="12" s="1"/>
  <c r="V1854" i="12" s="1"/>
  <c r="AB1854" i="12" s="1"/>
  <c r="AG1854" i="12" s="1"/>
  <c r="AM1854" i="12" s="1"/>
  <c r="AO1854" i="12" s="1"/>
  <c r="N1849" i="12"/>
  <c r="T1849" i="12" s="1"/>
  <c r="X1849" i="12" s="1"/>
  <c r="AD1849" i="12" s="1"/>
  <c r="AI1849" i="12" s="1"/>
  <c r="AS1849" i="12" s="1"/>
  <c r="AU1849" i="12" s="1"/>
  <c r="M1849" i="12"/>
  <c r="S1849" i="12" s="1"/>
  <c r="W1849" i="12" s="1"/>
  <c r="AC1849" i="12" s="1"/>
  <c r="AH1849" i="12" s="1"/>
  <c r="AP1849" i="12" s="1"/>
  <c r="AR1849" i="12" s="1"/>
  <c r="L1849" i="12"/>
  <c r="R1849" i="12" s="1"/>
  <c r="V1849" i="12" s="1"/>
  <c r="AB1849" i="12" s="1"/>
  <c r="AG1849" i="12" s="1"/>
  <c r="AM1849" i="12" s="1"/>
  <c r="AO1849" i="12" s="1"/>
  <c r="N1845" i="12"/>
  <c r="T1845" i="12" s="1"/>
  <c r="X1845" i="12" s="1"/>
  <c r="AD1845" i="12" s="1"/>
  <c r="AI1845" i="12" s="1"/>
  <c r="AS1845" i="12" s="1"/>
  <c r="AU1845" i="12" s="1"/>
  <c r="M1845" i="12"/>
  <c r="S1845" i="12" s="1"/>
  <c r="W1845" i="12" s="1"/>
  <c r="AC1845" i="12" s="1"/>
  <c r="AH1845" i="12" s="1"/>
  <c r="AP1845" i="12" s="1"/>
  <c r="AR1845" i="12" s="1"/>
  <c r="L1845" i="12"/>
  <c r="R1845" i="12" s="1"/>
  <c r="V1845" i="12" s="1"/>
  <c r="AB1845" i="12" s="1"/>
  <c r="AG1845" i="12" s="1"/>
  <c r="AM1845" i="12" s="1"/>
  <c r="AO1845" i="12" s="1"/>
  <c r="N1841" i="12"/>
  <c r="T1841" i="12" s="1"/>
  <c r="X1841" i="12" s="1"/>
  <c r="AD1841" i="12" s="1"/>
  <c r="AI1841" i="12" s="1"/>
  <c r="AS1841" i="12" s="1"/>
  <c r="AU1841" i="12" s="1"/>
  <c r="M1841" i="12"/>
  <c r="S1841" i="12" s="1"/>
  <c r="W1841" i="12" s="1"/>
  <c r="AC1841" i="12" s="1"/>
  <c r="AH1841" i="12" s="1"/>
  <c r="AP1841" i="12" s="1"/>
  <c r="AR1841" i="12" s="1"/>
  <c r="L1841" i="12"/>
  <c r="R1841" i="12" s="1"/>
  <c r="V1841" i="12" s="1"/>
  <c r="AB1841" i="12" s="1"/>
  <c r="AG1841" i="12" s="1"/>
  <c r="AM1841" i="12" s="1"/>
  <c r="AO1841" i="12" s="1"/>
  <c r="N1828" i="12"/>
  <c r="T1828" i="12" s="1"/>
  <c r="X1828" i="12" s="1"/>
  <c r="AD1828" i="12" s="1"/>
  <c r="AI1828" i="12" s="1"/>
  <c r="AS1828" i="12" s="1"/>
  <c r="AU1828" i="12" s="1"/>
  <c r="M1828" i="12"/>
  <c r="S1828" i="12" s="1"/>
  <c r="W1828" i="12" s="1"/>
  <c r="AC1828" i="12" s="1"/>
  <c r="AH1828" i="12" s="1"/>
  <c r="AP1828" i="12" s="1"/>
  <c r="AR1828" i="12" s="1"/>
  <c r="L1828" i="12"/>
  <c r="R1828" i="12" s="1"/>
  <c r="V1828" i="12" s="1"/>
  <c r="AB1828" i="12" s="1"/>
  <c r="AG1828" i="12" s="1"/>
  <c r="AM1828" i="12" s="1"/>
  <c r="AO1828" i="12" s="1"/>
  <c r="N1825" i="12"/>
  <c r="T1825" i="12" s="1"/>
  <c r="X1825" i="12" s="1"/>
  <c r="AD1825" i="12" s="1"/>
  <c r="AI1825" i="12" s="1"/>
  <c r="AS1825" i="12" s="1"/>
  <c r="AU1825" i="12" s="1"/>
  <c r="M1825" i="12"/>
  <c r="S1825" i="12" s="1"/>
  <c r="W1825" i="12" s="1"/>
  <c r="AC1825" i="12" s="1"/>
  <c r="AH1825" i="12" s="1"/>
  <c r="AP1825" i="12" s="1"/>
  <c r="AR1825" i="12" s="1"/>
  <c r="L1825" i="12"/>
  <c r="R1825" i="12" s="1"/>
  <c r="V1825" i="12" s="1"/>
  <c r="AB1825" i="12" s="1"/>
  <c r="AG1825" i="12" s="1"/>
  <c r="AM1825" i="12" s="1"/>
  <c r="AO1825" i="12" s="1"/>
  <c r="N1821" i="12"/>
  <c r="T1821" i="12" s="1"/>
  <c r="X1821" i="12" s="1"/>
  <c r="AD1821" i="12" s="1"/>
  <c r="AI1821" i="12" s="1"/>
  <c r="AS1821" i="12" s="1"/>
  <c r="AU1821" i="12" s="1"/>
  <c r="M1821" i="12"/>
  <c r="S1821" i="12" s="1"/>
  <c r="W1821" i="12" s="1"/>
  <c r="AC1821" i="12" s="1"/>
  <c r="AH1821" i="12" s="1"/>
  <c r="AP1821" i="12" s="1"/>
  <c r="AR1821" i="12" s="1"/>
  <c r="L1821" i="12"/>
  <c r="R1821" i="12" s="1"/>
  <c r="V1821" i="12" s="1"/>
  <c r="AB1821" i="12" s="1"/>
  <c r="AG1821" i="12" s="1"/>
  <c r="AM1821" i="12" s="1"/>
  <c r="AO1821" i="12" s="1"/>
  <c r="N1818" i="12"/>
  <c r="T1818" i="12" s="1"/>
  <c r="X1818" i="12" s="1"/>
  <c r="AD1818" i="12" s="1"/>
  <c r="AI1818" i="12" s="1"/>
  <c r="AS1818" i="12" s="1"/>
  <c r="AU1818" i="12" s="1"/>
  <c r="M1818" i="12"/>
  <c r="S1818" i="12" s="1"/>
  <c r="W1818" i="12" s="1"/>
  <c r="AC1818" i="12" s="1"/>
  <c r="AH1818" i="12" s="1"/>
  <c r="AP1818" i="12" s="1"/>
  <c r="AR1818" i="12" s="1"/>
  <c r="L1818" i="12"/>
  <c r="R1818" i="12" s="1"/>
  <c r="V1818" i="12" s="1"/>
  <c r="AB1818" i="12" s="1"/>
  <c r="AG1818" i="12" s="1"/>
  <c r="AM1818" i="12" s="1"/>
  <c r="AO1818" i="12" s="1"/>
  <c r="N1815" i="12"/>
  <c r="T1815" i="12" s="1"/>
  <c r="X1815" i="12" s="1"/>
  <c r="AD1815" i="12" s="1"/>
  <c r="AI1815" i="12" s="1"/>
  <c r="AS1815" i="12" s="1"/>
  <c r="AU1815" i="12" s="1"/>
  <c r="M1815" i="12"/>
  <c r="S1815" i="12" s="1"/>
  <c r="W1815" i="12" s="1"/>
  <c r="AC1815" i="12" s="1"/>
  <c r="AH1815" i="12" s="1"/>
  <c r="AP1815" i="12" s="1"/>
  <c r="AR1815" i="12" s="1"/>
  <c r="L1815" i="12"/>
  <c r="R1815" i="12" s="1"/>
  <c r="V1815" i="12" s="1"/>
  <c r="AB1815" i="12" s="1"/>
  <c r="AG1815" i="12" s="1"/>
  <c r="AM1815" i="12" s="1"/>
  <c r="AO1815" i="12" s="1"/>
  <c r="N1809" i="12"/>
  <c r="T1809" i="12" s="1"/>
  <c r="X1809" i="12" s="1"/>
  <c r="AD1809" i="12" s="1"/>
  <c r="AI1809" i="12" s="1"/>
  <c r="AS1809" i="12" s="1"/>
  <c r="AU1809" i="12" s="1"/>
  <c r="M1809" i="12"/>
  <c r="S1809" i="12" s="1"/>
  <c r="W1809" i="12" s="1"/>
  <c r="AC1809" i="12" s="1"/>
  <c r="AH1809" i="12" s="1"/>
  <c r="AP1809" i="12" s="1"/>
  <c r="AR1809" i="12" s="1"/>
  <c r="L1809" i="12"/>
  <c r="R1809" i="12" s="1"/>
  <c r="V1809" i="12" s="1"/>
  <c r="AB1809" i="12" s="1"/>
  <c r="AG1809" i="12" s="1"/>
  <c r="AM1809" i="12" s="1"/>
  <c r="AO1809" i="12" s="1"/>
  <c r="N1806" i="12"/>
  <c r="T1806" i="12" s="1"/>
  <c r="X1806" i="12" s="1"/>
  <c r="AD1806" i="12" s="1"/>
  <c r="AI1806" i="12" s="1"/>
  <c r="AS1806" i="12" s="1"/>
  <c r="AU1806" i="12" s="1"/>
  <c r="M1806" i="12"/>
  <c r="S1806" i="12" s="1"/>
  <c r="W1806" i="12" s="1"/>
  <c r="AC1806" i="12" s="1"/>
  <c r="AH1806" i="12" s="1"/>
  <c r="AP1806" i="12" s="1"/>
  <c r="AR1806" i="12" s="1"/>
  <c r="L1806" i="12"/>
  <c r="R1806" i="12" s="1"/>
  <c r="V1806" i="12" s="1"/>
  <c r="AB1806" i="12" s="1"/>
  <c r="AG1806" i="12" s="1"/>
  <c r="AM1806" i="12" s="1"/>
  <c r="AO1806" i="12" s="1"/>
  <c r="N1794" i="12"/>
  <c r="T1794" i="12" s="1"/>
  <c r="X1794" i="12" s="1"/>
  <c r="AD1794" i="12" s="1"/>
  <c r="AI1794" i="12" s="1"/>
  <c r="AS1794" i="12" s="1"/>
  <c r="M1794" i="12"/>
  <c r="S1794" i="12" s="1"/>
  <c r="W1794" i="12" s="1"/>
  <c r="AC1794" i="12" s="1"/>
  <c r="AH1794" i="12" s="1"/>
  <c r="AP1794" i="12" s="1"/>
  <c r="L1794" i="12"/>
  <c r="R1794" i="12" s="1"/>
  <c r="V1794" i="12" s="1"/>
  <c r="AB1794" i="12" s="1"/>
  <c r="AG1794" i="12" s="1"/>
  <c r="AM1794" i="12" s="1"/>
  <c r="N1790" i="12"/>
  <c r="T1790" i="12" s="1"/>
  <c r="X1790" i="12" s="1"/>
  <c r="AD1790" i="12" s="1"/>
  <c r="AI1790" i="12" s="1"/>
  <c r="AS1790" i="12" s="1"/>
  <c r="M1790" i="12"/>
  <c r="S1790" i="12" s="1"/>
  <c r="W1790" i="12" s="1"/>
  <c r="AC1790" i="12" s="1"/>
  <c r="AH1790" i="12" s="1"/>
  <c r="AP1790" i="12" s="1"/>
  <c r="L1790" i="12"/>
  <c r="R1790" i="12" s="1"/>
  <c r="V1790" i="12" s="1"/>
  <c r="AB1790" i="12" s="1"/>
  <c r="AG1790" i="12" s="1"/>
  <c r="AM1790" i="12" s="1"/>
  <c r="N1785" i="12"/>
  <c r="T1785" i="12" s="1"/>
  <c r="X1785" i="12" s="1"/>
  <c r="AD1785" i="12" s="1"/>
  <c r="AI1785" i="12" s="1"/>
  <c r="AS1785" i="12" s="1"/>
  <c r="AU1785" i="12" s="1"/>
  <c r="M1785" i="12"/>
  <c r="S1785" i="12" s="1"/>
  <c r="W1785" i="12" s="1"/>
  <c r="AC1785" i="12" s="1"/>
  <c r="AH1785" i="12" s="1"/>
  <c r="AP1785" i="12" s="1"/>
  <c r="AR1785" i="12" s="1"/>
  <c r="L1785" i="12"/>
  <c r="R1785" i="12" s="1"/>
  <c r="V1785" i="12" s="1"/>
  <c r="AB1785" i="12" s="1"/>
  <c r="AG1785" i="12" s="1"/>
  <c r="AM1785" i="12" s="1"/>
  <c r="AO1785" i="12" s="1"/>
  <c r="N1777" i="12"/>
  <c r="T1777" i="12" s="1"/>
  <c r="X1777" i="12" s="1"/>
  <c r="AD1777" i="12" s="1"/>
  <c r="AI1777" i="12" s="1"/>
  <c r="AS1777" i="12" s="1"/>
  <c r="AU1777" i="12" s="1"/>
  <c r="M1777" i="12"/>
  <c r="S1777" i="12" s="1"/>
  <c r="W1777" i="12" s="1"/>
  <c r="AC1777" i="12" s="1"/>
  <c r="AH1777" i="12" s="1"/>
  <c r="AP1777" i="12" s="1"/>
  <c r="AR1777" i="12" s="1"/>
  <c r="L1777" i="12"/>
  <c r="R1777" i="12" s="1"/>
  <c r="V1777" i="12" s="1"/>
  <c r="AB1777" i="12" s="1"/>
  <c r="AG1777" i="12" s="1"/>
  <c r="AM1777" i="12" s="1"/>
  <c r="AO1777" i="12" s="1"/>
  <c r="N1773" i="12"/>
  <c r="T1773" i="12" s="1"/>
  <c r="X1773" i="12" s="1"/>
  <c r="AD1773" i="12" s="1"/>
  <c r="AI1773" i="12" s="1"/>
  <c r="AS1773" i="12" s="1"/>
  <c r="AU1773" i="12" s="1"/>
  <c r="M1773" i="12"/>
  <c r="S1773" i="12" s="1"/>
  <c r="W1773" i="12" s="1"/>
  <c r="AC1773" i="12" s="1"/>
  <c r="AH1773" i="12" s="1"/>
  <c r="AP1773" i="12" s="1"/>
  <c r="AR1773" i="12" s="1"/>
  <c r="L1773" i="12"/>
  <c r="R1773" i="12" s="1"/>
  <c r="V1773" i="12" s="1"/>
  <c r="AB1773" i="12" s="1"/>
  <c r="AG1773" i="12" s="1"/>
  <c r="AM1773" i="12" s="1"/>
  <c r="AO1773" i="12" s="1"/>
  <c r="N1766" i="12"/>
  <c r="T1766" i="12" s="1"/>
  <c r="X1766" i="12" s="1"/>
  <c r="AD1766" i="12" s="1"/>
  <c r="AI1766" i="12" s="1"/>
  <c r="AS1766" i="12" s="1"/>
  <c r="AU1766" i="12" s="1"/>
  <c r="M1766" i="12"/>
  <c r="S1766" i="12" s="1"/>
  <c r="W1766" i="12" s="1"/>
  <c r="AC1766" i="12" s="1"/>
  <c r="AH1766" i="12" s="1"/>
  <c r="AP1766" i="12" s="1"/>
  <c r="AR1766" i="12" s="1"/>
  <c r="L1766" i="12"/>
  <c r="R1766" i="12" s="1"/>
  <c r="V1766" i="12" s="1"/>
  <c r="AB1766" i="12" s="1"/>
  <c r="AG1766" i="12" s="1"/>
  <c r="AM1766" i="12" s="1"/>
  <c r="AO1766" i="12" s="1"/>
  <c r="N1761" i="12"/>
  <c r="T1761" i="12" s="1"/>
  <c r="X1761" i="12" s="1"/>
  <c r="AD1761" i="12" s="1"/>
  <c r="AI1761" i="12" s="1"/>
  <c r="AS1761" i="12" s="1"/>
  <c r="AU1761" i="12" s="1"/>
  <c r="M1761" i="12"/>
  <c r="S1761" i="12" s="1"/>
  <c r="W1761" i="12" s="1"/>
  <c r="AC1761" i="12" s="1"/>
  <c r="AH1761" i="12" s="1"/>
  <c r="AP1761" i="12" s="1"/>
  <c r="AR1761" i="12" s="1"/>
  <c r="L1761" i="12"/>
  <c r="R1761" i="12" s="1"/>
  <c r="V1761" i="12" s="1"/>
  <c r="AB1761" i="12" s="1"/>
  <c r="AG1761" i="12" s="1"/>
  <c r="AM1761" i="12" s="1"/>
  <c r="AO1761" i="12" s="1"/>
  <c r="N1757" i="12"/>
  <c r="T1757" i="12" s="1"/>
  <c r="X1757" i="12" s="1"/>
  <c r="AD1757" i="12" s="1"/>
  <c r="AI1757" i="12" s="1"/>
  <c r="AS1757" i="12" s="1"/>
  <c r="AU1757" i="12" s="1"/>
  <c r="M1757" i="12"/>
  <c r="S1757" i="12" s="1"/>
  <c r="W1757" i="12" s="1"/>
  <c r="AC1757" i="12" s="1"/>
  <c r="AH1757" i="12" s="1"/>
  <c r="AP1757" i="12" s="1"/>
  <c r="AR1757" i="12" s="1"/>
  <c r="L1757" i="12"/>
  <c r="R1757" i="12" s="1"/>
  <c r="V1757" i="12" s="1"/>
  <c r="AB1757" i="12" s="1"/>
  <c r="AG1757" i="12" s="1"/>
  <c r="AM1757" i="12" s="1"/>
  <c r="AO1757" i="12" s="1"/>
  <c r="N1754" i="12"/>
  <c r="T1754" i="12" s="1"/>
  <c r="X1754" i="12" s="1"/>
  <c r="AD1754" i="12" s="1"/>
  <c r="AI1754" i="12" s="1"/>
  <c r="AS1754" i="12" s="1"/>
  <c r="AU1754" i="12" s="1"/>
  <c r="M1754" i="12"/>
  <c r="S1754" i="12" s="1"/>
  <c r="W1754" i="12" s="1"/>
  <c r="AC1754" i="12" s="1"/>
  <c r="AH1754" i="12" s="1"/>
  <c r="AP1754" i="12" s="1"/>
  <c r="AR1754" i="12" s="1"/>
  <c r="L1754" i="12"/>
  <c r="R1754" i="12" s="1"/>
  <c r="V1754" i="12" s="1"/>
  <c r="AB1754" i="12" s="1"/>
  <c r="AG1754" i="12" s="1"/>
  <c r="AM1754" i="12" s="1"/>
  <c r="AO1754" i="12" s="1"/>
  <c r="N1751" i="12"/>
  <c r="T1751" i="12" s="1"/>
  <c r="X1751" i="12" s="1"/>
  <c r="AD1751" i="12" s="1"/>
  <c r="AI1751" i="12" s="1"/>
  <c r="AS1751" i="12" s="1"/>
  <c r="AU1751" i="12" s="1"/>
  <c r="M1751" i="12"/>
  <c r="S1751" i="12" s="1"/>
  <c r="W1751" i="12" s="1"/>
  <c r="AC1751" i="12" s="1"/>
  <c r="AH1751" i="12" s="1"/>
  <c r="AP1751" i="12" s="1"/>
  <c r="AR1751" i="12" s="1"/>
  <c r="L1751" i="12"/>
  <c r="R1751" i="12" s="1"/>
  <c r="V1751" i="12" s="1"/>
  <c r="AB1751" i="12" s="1"/>
  <c r="AG1751" i="12" s="1"/>
  <c r="AM1751" i="12" s="1"/>
  <c r="AO1751" i="12" s="1"/>
  <c r="N1746" i="12"/>
  <c r="T1746" i="12" s="1"/>
  <c r="X1746" i="12" s="1"/>
  <c r="AD1746" i="12" s="1"/>
  <c r="AI1746" i="12" s="1"/>
  <c r="AS1746" i="12" s="1"/>
  <c r="AU1746" i="12" s="1"/>
  <c r="M1746" i="12"/>
  <c r="S1746" i="12" s="1"/>
  <c r="W1746" i="12" s="1"/>
  <c r="AC1746" i="12" s="1"/>
  <c r="AH1746" i="12" s="1"/>
  <c r="AP1746" i="12" s="1"/>
  <c r="AR1746" i="12" s="1"/>
  <c r="L1746" i="12"/>
  <c r="R1746" i="12" s="1"/>
  <c r="V1746" i="12" s="1"/>
  <c r="AB1746" i="12" s="1"/>
  <c r="AG1746" i="12" s="1"/>
  <c r="AM1746" i="12" s="1"/>
  <c r="AO1746" i="12" s="1"/>
  <c r="N1740" i="12"/>
  <c r="T1740" i="12" s="1"/>
  <c r="X1740" i="12" s="1"/>
  <c r="AD1740" i="12" s="1"/>
  <c r="AI1740" i="12" s="1"/>
  <c r="AS1740" i="12" s="1"/>
  <c r="AU1740" i="12" s="1"/>
  <c r="M1740" i="12"/>
  <c r="S1740" i="12" s="1"/>
  <c r="W1740" i="12" s="1"/>
  <c r="AC1740" i="12" s="1"/>
  <c r="AH1740" i="12" s="1"/>
  <c r="AP1740" i="12" s="1"/>
  <c r="AR1740" i="12" s="1"/>
  <c r="L1740" i="12"/>
  <c r="R1740" i="12" s="1"/>
  <c r="V1740" i="12" s="1"/>
  <c r="AB1740" i="12" s="1"/>
  <c r="AG1740" i="12" s="1"/>
  <c r="AM1740" i="12" s="1"/>
  <c r="AO1740" i="12" s="1"/>
  <c r="N1735" i="12"/>
  <c r="T1735" i="12" s="1"/>
  <c r="X1735" i="12" s="1"/>
  <c r="AD1735" i="12" s="1"/>
  <c r="AI1735" i="12" s="1"/>
  <c r="AS1735" i="12" s="1"/>
  <c r="AU1735" i="12" s="1"/>
  <c r="M1735" i="12"/>
  <c r="S1735" i="12" s="1"/>
  <c r="W1735" i="12" s="1"/>
  <c r="AC1735" i="12" s="1"/>
  <c r="AH1735" i="12" s="1"/>
  <c r="AP1735" i="12" s="1"/>
  <c r="AR1735" i="12" s="1"/>
  <c r="L1735" i="12"/>
  <c r="R1735" i="12" s="1"/>
  <c r="V1735" i="12" s="1"/>
  <c r="AB1735" i="12" s="1"/>
  <c r="AG1735" i="12" s="1"/>
  <c r="AM1735" i="12" s="1"/>
  <c r="AO1735" i="12" s="1"/>
  <c r="N1730" i="12"/>
  <c r="T1730" i="12" s="1"/>
  <c r="X1730" i="12" s="1"/>
  <c r="AD1730" i="12" s="1"/>
  <c r="AI1730" i="12" s="1"/>
  <c r="AS1730" i="12" s="1"/>
  <c r="AU1730" i="12" s="1"/>
  <c r="M1730" i="12"/>
  <c r="S1730" i="12" s="1"/>
  <c r="W1730" i="12" s="1"/>
  <c r="AC1730" i="12" s="1"/>
  <c r="AH1730" i="12" s="1"/>
  <c r="AP1730" i="12" s="1"/>
  <c r="AR1730" i="12" s="1"/>
  <c r="L1730" i="12"/>
  <c r="R1730" i="12" s="1"/>
  <c r="V1730" i="12" s="1"/>
  <c r="AB1730" i="12" s="1"/>
  <c r="AG1730" i="12" s="1"/>
  <c r="AM1730" i="12" s="1"/>
  <c r="AO1730" i="12" s="1"/>
  <c r="N1725" i="12"/>
  <c r="T1725" i="12" s="1"/>
  <c r="X1725" i="12" s="1"/>
  <c r="AD1725" i="12" s="1"/>
  <c r="AI1725" i="12" s="1"/>
  <c r="AS1725" i="12" s="1"/>
  <c r="AU1725" i="12" s="1"/>
  <c r="M1725" i="12"/>
  <c r="S1725" i="12" s="1"/>
  <c r="W1725" i="12" s="1"/>
  <c r="AC1725" i="12" s="1"/>
  <c r="AH1725" i="12" s="1"/>
  <c r="AP1725" i="12" s="1"/>
  <c r="AR1725" i="12" s="1"/>
  <c r="L1725" i="12"/>
  <c r="R1725" i="12" s="1"/>
  <c r="V1725" i="12" s="1"/>
  <c r="AB1725" i="12" s="1"/>
  <c r="AG1725" i="12" s="1"/>
  <c r="AM1725" i="12" s="1"/>
  <c r="AO1725" i="12" s="1"/>
  <c r="N1720" i="12"/>
  <c r="T1720" i="12" s="1"/>
  <c r="X1720" i="12" s="1"/>
  <c r="AD1720" i="12" s="1"/>
  <c r="AI1720" i="12" s="1"/>
  <c r="AS1720" i="12" s="1"/>
  <c r="AU1720" i="12" s="1"/>
  <c r="M1720" i="12"/>
  <c r="S1720" i="12" s="1"/>
  <c r="W1720" i="12" s="1"/>
  <c r="AC1720" i="12" s="1"/>
  <c r="AH1720" i="12" s="1"/>
  <c r="AP1720" i="12" s="1"/>
  <c r="AR1720" i="12" s="1"/>
  <c r="L1720" i="12"/>
  <c r="R1720" i="12" s="1"/>
  <c r="V1720" i="12" s="1"/>
  <c r="AB1720" i="12" s="1"/>
  <c r="AG1720" i="12" s="1"/>
  <c r="AM1720" i="12" s="1"/>
  <c r="AO1720" i="12" s="1"/>
  <c r="N1716" i="12"/>
  <c r="T1716" i="12" s="1"/>
  <c r="X1716" i="12" s="1"/>
  <c r="AD1716" i="12" s="1"/>
  <c r="AI1716" i="12" s="1"/>
  <c r="AS1716" i="12" s="1"/>
  <c r="AU1716" i="12" s="1"/>
  <c r="M1716" i="12"/>
  <c r="S1716" i="12" s="1"/>
  <c r="W1716" i="12" s="1"/>
  <c r="AC1716" i="12" s="1"/>
  <c r="AH1716" i="12" s="1"/>
  <c r="AP1716" i="12" s="1"/>
  <c r="AR1716" i="12" s="1"/>
  <c r="L1716" i="12"/>
  <c r="R1716" i="12" s="1"/>
  <c r="V1716" i="12" s="1"/>
  <c r="AB1716" i="12" s="1"/>
  <c r="AG1716" i="12" s="1"/>
  <c r="AM1716" i="12" s="1"/>
  <c r="AO1716" i="12" s="1"/>
  <c r="N1709" i="12"/>
  <c r="T1709" i="12" s="1"/>
  <c r="X1709" i="12" s="1"/>
  <c r="AD1709" i="12" s="1"/>
  <c r="AI1709" i="12" s="1"/>
  <c r="AS1709" i="12" s="1"/>
  <c r="AU1709" i="12" s="1"/>
  <c r="M1709" i="12"/>
  <c r="S1709" i="12" s="1"/>
  <c r="W1709" i="12" s="1"/>
  <c r="AC1709" i="12" s="1"/>
  <c r="AH1709" i="12" s="1"/>
  <c r="AP1709" i="12" s="1"/>
  <c r="AR1709" i="12" s="1"/>
  <c r="L1709" i="12"/>
  <c r="R1709" i="12" s="1"/>
  <c r="V1709" i="12" s="1"/>
  <c r="AB1709" i="12" s="1"/>
  <c r="AG1709" i="12" s="1"/>
  <c r="AM1709" i="12" s="1"/>
  <c r="AO1709" i="12" s="1"/>
  <c r="N1705" i="12"/>
  <c r="T1705" i="12" s="1"/>
  <c r="X1705" i="12" s="1"/>
  <c r="AD1705" i="12" s="1"/>
  <c r="AI1705" i="12" s="1"/>
  <c r="AS1705" i="12" s="1"/>
  <c r="AU1705" i="12" s="1"/>
  <c r="M1705" i="12"/>
  <c r="S1705" i="12" s="1"/>
  <c r="W1705" i="12" s="1"/>
  <c r="AC1705" i="12" s="1"/>
  <c r="AH1705" i="12" s="1"/>
  <c r="AP1705" i="12" s="1"/>
  <c r="AR1705" i="12" s="1"/>
  <c r="L1705" i="12"/>
  <c r="R1705" i="12" s="1"/>
  <c r="V1705" i="12" s="1"/>
  <c r="AB1705" i="12" s="1"/>
  <c r="AG1705" i="12" s="1"/>
  <c r="AM1705" i="12" s="1"/>
  <c r="AO1705" i="12" s="1"/>
  <c r="N1696" i="12"/>
  <c r="T1696" i="12" s="1"/>
  <c r="X1696" i="12" s="1"/>
  <c r="AD1696" i="12" s="1"/>
  <c r="AI1696" i="12" s="1"/>
  <c r="AS1696" i="12" s="1"/>
  <c r="AU1696" i="12" s="1"/>
  <c r="M1696" i="12"/>
  <c r="S1696" i="12" s="1"/>
  <c r="W1696" i="12" s="1"/>
  <c r="AC1696" i="12" s="1"/>
  <c r="AH1696" i="12" s="1"/>
  <c r="AP1696" i="12" s="1"/>
  <c r="AR1696" i="12" s="1"/>
  <c r="L1696" i="12"/>
  <c r="R1696" i="12" s="1"/>
  <c r="V1696" i="12" s="1"/>
  <c r="AB1696" i="12" s="1"/>
  <c r="AG1696" i="12" s="1"/>
  <c r="AM1696" i="12" s="1"/>
  <c r="AO1696" i="12" s="1"/>
  <c r="N1690" i="12"/>
  <c r="T1690" i="12" s="1"/>
  <c r="X1690" i="12" s="1"/>
  <c r="AD1690" i="12" s="1"/>
  <c r="AI1690" i="12" s="1"/>
  <c r="AS1690" i="12" s="1"/>
  <c r="AU1690" i="12" s="1"/>
  <c r="M1690" i="12"/>
  <c r="S1690" i="12" s="1"/>
  <c r="W1690" i="12" s="1"/>
  <c r="AC1690" i="12" s="1"/>
  <c r="AH1690" i="12" s="1"/>
  <c r="AP1690" i="12" s="1"/>
  <c r="AR1690" i="12" s="1"/>
  <c r="L1690" i="12"/>
  <c r="R1690" i="12" s="1"/>
  <c r="V1690" i="12" s="1"/>
  <c r="AB1690" i="12" s="1"/>
  <c r="AG1690" i="12" s="1"/>
  <c r="AM1690" i="12" s="1"/>
  <c r="AO1690" i="12" s="1"/>
  <c r="N1675" i="12"/>
  <c r="T1675" i="12" s="1"/>
  <c r="X1675" i="12" s="1"/>
  <c r="AD1675" i="12" s="1"/>
  <c r="AI1675" i="12" s="1"/>
  <c r="AS1675" i="12" s="1"/>
  <c r="AU1675" i="12" s="1"/>
  <c r="M1675" i="12"/>
  <c r="S1675" i="12" s="1"/>
  <c r="W1675" i="12" s="1"/>
  <c r="AC1675" i="12" s="1"/>
  <c r="AH1675" i="12" s="1"/>
  <c r="AP1675" i="12" s="1"/>
  <c r="AR1675" i="12" s="1"/>
  <c r="L1675" i="12"/>
  <c r="R1675" i="12" s="1"/>
  <c r="V1675" i="12" s="1"/>
  <c r="AB1675" i="12" s="1"/>
  <c r="AG1675" i="12" s="1"/>
  <c r="AM1675" i="12" s="1"/>
  <c r="AO1675" i="12" s="1"/>
  <c r="N1671" i="12"/>
  <c r="T1671" i="12" s="1"/>
  <c r="X1671" i="12" s="1"/>
  <c r="AD1671" i="12" s="1"/>
  <c r="AI1671" i="12" s="1"/>
  <c r="AS1671" i="12" s="1"/>
  <c r="M1671" i="12"/>
  <c r="S1671" i="12" s="1"/>
  <c r="W1671" i="12" s="1"/>
  <c r="AC1671" i="12" s="1"/>
  <c r="AH1671" i="12" s="1"/>
  <c r="AP1671" i="12" s="1"/>
  <c r="L1671" i="12"/>
  <c r="R1671" i="12" s="1"/>
  <c r="V1671" i="12" s="1"/>
  <c r="AB1671" i="12" s="1"/>
  <c r="AG1671" i="12" s="1"/>
  <c r="AM1671" i="12" s="1"/>
  <c r="N1662" i="12"/>
  <c r="T1662" i="12" s="1"/>
  <c r="X1662" i="12" s="1"/>
  <c r="AD1662" i="12" s="1"/>
  <c r="AI1662" i="12" s="1"/>
  <c r="AS1662" i="12" s="1"/>
  <c r="AU1662" i="12" s="1"/>
  <c r="M1662" i="12"/>
  <c r="S1662" i="12" s="1"/>
  <c r="W1662" i="12" s="1"/>
  <c r="AC1662" i="12" s="1"/>
  <c r="AH1662" i="12" s="1"/>
  <c r="AP1662" i="12" s="1"/>
  <c r="AR1662" i="12" s="1"/>
  <c r="L1662" i="12"/>
  <c r="R1662" i="12" s="1"/>
  <c r="V1662" i="12" s="1"/>
  <c r="AB1662" i="12" s="1"/>
  <c r="AG1662" i="12" s="1"/>
  <c r="AM1662" i="12" s="1"/>
  <c r="AO1662" i="12" s="1"/>
  <c r="N1658" i="12"/>
  <c r="T1658" i="12" s="1"/>
  <c r="X1658" i="12" s="1"/>
  <c r="AD1658" i="12" s="1"/>
  <c r="AI1658" i="12" s="1"/>
  <c r="AS1658" i="12" s="1"/>
  <c r="AU1658" i="12" s="1"/>
  <c r="M1658" i="12"/>
  <c r="S1658" i="12" s="1"/>
  <c r="W1658" i="12" s="1"/>
  <c r="AC1658" i="12" s="1"/>
  <c r="AH1658" i="12" s="1"/>
  <c r="AP1658" i="12" s="1"/>
  <c r="AR1658" i="12" s="1"/>
  <c r="L1658" i="12"/>
  <c r="R1658" i="12" s="1"/>
  <c r="V1658" i="12" s="1"/>
  <c r="AB1658" i="12" s="1"/>
  <c r="AG1658" i="12" s="1"/>
  <c r="AM1658" i="12" s="1"/>
  <c r="AO1658" i="12" s="1"/>
  <c r="N1653" i="12"/>
  <c r="T1653" i="12" s="1"/>
  <c r="X1653" i="12" s="1"/>
  <c r="AD1653" i="12" s="1"/>
  <c r="AI1653" i="12" s="1"/>
  <c r="AS1653" i="12" s="1"/>
  <c r="AU1653" i="12" s="1"/>
  <c r="M1653" i="12"/>
  <c r="S1653" i="12" s="1"/>
  <c r="W1653" i="12" s="1"/>
  <c r="AC1653" i="12" s="1"/>
  <c r="AH1653" i="12" s="1"/>
  <c r="AP1653" i="12" s="1"/>
  <c r="AR1653" i="12" s="1"/>
  <c r="L1653" i="12"/>
  <c r="R1653" i="12" s="1"/>
  <c r="V1653" i="12" s="1"/>
  <c r="AB1653" i="12" s="1"/>
  <c r="AG1653" i="12" s="1"/>
  <c r="AM1653" i="12" s="1"/>
  <c r="AO1653" i="12" s="1"/>
  <c r="N1650" i="12"/>
  <c r="T1650" i="12" s="1"/>
  <c r="X1650" i="12" s="1"/>
  <c r="AD1650" i="12" s="1"/>
  <c r="AI1650" i="12" s="1"/>
  <c r="AS1650" i="12" s="1"/>
  <c r="AU1650" i="12" s="1"/>
  <c r="M1650" i="12"/>
  <c r="S1650" i="12" s="1"/>
  <c r="W1650" i="12" s="1"/>
  <c r="AC1650" i="12" s="1"/>
  <c r="AH1650" i="12" s="1"/>
  <c r="AP1650" i="12" s="1"/>
  <c r="AR1650" i="12" s="1"/>
  <c r="L1650" i="12"/>
  <c r="R1650" i="12" s="1"/>
  <c r="V1650" i="12" s="1"/>
  <c r="AB1650" i="12" s="1"/>
  <c r="AG1650" i="12" s="1"/>
  <c r="AM1650" i="12" s="1"/>
  <c r="AO1650" i="12" s="1"/>
  <c r="N1647" i="12"/>
  <c r="T1647" i="12" s="1"/>
  <c r="X1647" i="12" s="1"/>
  <c r="AD1647" i="12" s="1"/>
  <c r="AI1647" i="12" s="1"/>
  <c r="AS1647" i="12" s="1"/>
  <c r="AU1647" i="12" s="1"/>
  <c r="M1647" i="12"/>
  <c r="S1647" i="12" s="1"/>
  <c r="W1647" i="12" s="1"/>
  <c r="AC1647" i="12" s="1"/>
  <c r="AH1647" i="12" s="1"/>
  <c r="AP1647" i="12" s="1"/>
  <c r="AR1647" i="12" s="1"/>
  <c r="L1647" i="12"/>
  <c r="R1647" i="12" s="1"/>
  <c r="V1647" i="12" s="1"/>
  <c r="AB1647" i="12" s="1"/>
  <c r="AG1647" i="12" s="1"/>
  <c r="AM1647" i="12" s="1"/>
  <c r="AO1647" i="12" s="1"/>
  <c r="N1638" i="12"/>
  <c r="T1638" i="12" s="1"/>
  <c r="X1638" i="12" s="1"/>
  <c r="AD1638" i="12" s="1"/>
  <c r="AI1638" i="12" s="1"/>
  <c r="AS1638" i="12" s="1"/>
  <c r="AU1638" i="12" s="1"/>
  <c r="M1638" i="12"/>
  <c r="S1638" i="12" s="1"/>
  <c r="W1638" i="12" s="1"/>
  <c r="AC1638" i="12" s="1"/>
  <c r="AH1638" i="12" s="1"/>
  <c r="AP1638" i="12" s="1"/>
  <c r="AR1638" i="12" s="1"/>
  <c r="L1638" i="12"/>
  <c r="R1638" i="12" s="1"/>
  <c r="V1638" i="12" s="1"/>
  <c r="AB1638" i="12" s="1"/>
  <c r="AG1638" i="12" s="1"/>
  <c r="AM1638" i="12" s="1"/>
  <c r="AO1638" i="12" s="1"/>
  <c r="N1634" i="12"/>
  <c r="T1634" i="12" s="1"/>
  <c r="X1634" i="12" s="1"/>
  <c r="AD1634" i="12" s="1"/>
  <c r="AI1634" i="12" s="1"/>
  <c r="AS1634" i="12" s="1"/>
  <c r="AU1634" i="12" s="1"/>
  <c r="M1634" i="12"/>
  <c r="S1634" i="12" s="1"/>
  <c r="W1634" i="12" s="1"/>
  <c r="AC1634" i="12" s="1"/>
  <c r="AH1634" i="12" s="1"/>
  <c r="AP1634" i="12" s="1"/>
  <c r="AR1634" i="12" s="1"/>
  <c r="L1634" i="12"/>
  <c r="R1634" i="12" s="1"/>
  <c r="V1634" i="12" s="1"/>
  <c r="AB1634" i="12" s="1"/>
  <c r="AG1634" i="12" s="1"/>
  <c r="AM1634" i="12" s="1"/>
  <c r="AO1634" i="12" s="1"/>
  <c r="N1630" i="12"/>
  <c r="T1630" i="12" s="1"/>
  <c r="X1630" i="12" s="1"/>
  <c r="AD1630" i="12" s="1"/>
  <c r="AI1630" i="12" s="1"/>
  <c r="AS1630" i="12" s="1"/>
  <c r="AU1630" i="12" s="1"/>
  <c r="M1630" i="12"/>
  <c r="S1630" i="12" s="1"/>
  <c r="W1630" i="12" s="1"/>
  <c r="AC1630" i="12" s="1"/>
  <c r="AH1630" i="12" s="1"/>
  <c r="AP1630" i="12" s="1"/>
  <c r="AR1630" i="12" s="1"/>
  <c r="L1630" i="12"/>
  <c r="R1630" i="12" s="1"/>
  <c r="V1630" i="12" s="1"/>
  <c r="AB1630" i="12" s="1"/>
  <c r="AG1630" i="12" s="1"/>
  <c r="AM1630" i="12" s="1"/>
  <c r="AO1630" i="12" s="1"/>
  <c r="N1626" i="12"/>
  <c r="T1626" i="12" s="1"/>
  <c r="X1626" i="12" s="1"/>
  <c r="AD1626" i="12" s="1"/>
  <c r="AI1626" i="12" s="1"/>
  <c r="AS1626" i="12" s="1"/>
  <c r="AU1626" i="12" s="1"/>
  <c r="M1626" i="12"/>
  <c r="S1626" i="12" s="1"/>
  <c r="W1626" i="12" s="1"/>
  <c r="AC1626" i="12" s="1"/>
  <c r="AH1626" i="12" s="1"/>
  <c r="AP1626" i="12" s="1"/>
  <c r="AR1626" i="12" s="1"/>
  <c r="L1626" i="12"/>
  <c r="R1626" i="12" s="1"/>
  <c r="V1626" i="12" s="1"/>
  <c r="AB1626" i="12" s="1"/>
  <c r="AG1626" i="12" s="1"/>
  <c r="AM1626" i="12" s="1"/>
  <c r="AO1626" i="12" s="1"/>
  <c r="N1622" i="12"/>
  <c r="T1622" i="12" s="1"/>
  <c r="X1622" i="12" s="1"/>
  <c r="AD1622" i="12" s="1"/>
  <c r="AI1622" i="12" s="1"/>
  <c r="AS1622" i="12" s="1"/>
  <c r="AU1622" i="12" s="1"/>
  <c r="M1622" i="12"/>
  <c r="S1622" i="12" s="1"/>
  <c r="W1622" i="12" s="1"/>
  <c r="AC1622" i="12" s="1"/>
  <c r="AH1622" i="12" s="1"/>
  <c r="AP1622" i="12" s="1"/>
  <c r="AR1622" i="12" s="1"/>
  <c r="L1622" i="12"/>
  <c r="R1622" i="12" s="1"/>
  <c r="V1622" i="12" s="1"/>
  <c r="AB1622" i="12" s="1"/>
  <c r="AG1622" i="12" s="1"/>
  <c r="AM1622" i="12" s="1"/>
  <c r="AO1622" i="12" s="1"/>
  <c r="N1618" i="12"/>
  <c r="T1618" i="12" s="1"/>
  <c r="X1618" i="12" s="1"/>
  <c r="AD1618" i="12" s="1"/>
  <c r="AI1618" i="12" s="1"/>
  <c r="AS1618" i="12" s="1"/>
  <c r="AU1618" i="12" s="1"/>
  <c r="M1618" i="12"/>
  <c r="S1618" i="12" s="1"/>
  <c r="W1618" i="12" s="1"/>
  <c r="AC1618" i="12" s="1"/>
  <c r="AH1618" i="12" s="1"/>
  <c r="AP1618" i="12" s="1"/>
  <c r="AR1618" i="12" s="1"/>
  <c r="L1618" i="12"/>
  <c r="R1618" i="12" s="1"/>
  <c r="V1618" i="12" s="1"/>
  <c r="AB1618" i="12" s="1"/>
  <c r="AG1618" i="12" s="1"/>
  <c r="AM1618" i="12" s="1"/>
  <c r="AO1618" i="12" s="1"/>
  <c r="N1614" i="12"/>
  <c r="T1614" i="12" s="1"/>
  <c r="X1614" i="12" s="1"/>
  <c r="AD1614" i="12" s="1"/>
  <c r="AI1614" i="12" s="1"/>
  <c r="AS1614" i="12" s="1"/>
  <c r="AU1614" i="12" s="1"/>
  <c r="M1614" i="12"/>
  <c r="S1614" i="12" s="1"/>
  <c r="W1614" i="12" s="1"/>
  <c r="AC1614" i="12" s="1"/>
  <c r="AH1614" i="12" s="1"/>
  <c r="AP1614" i="12" s="1"/>
  <c r="AR1614" i="12" s="1"/>
  <c r="L1614" i="12"/>
  <c r="R1614" i="12" s="1"/>
  <c r="V1614" i="12" s="1"/>
  <c r="AB1614" i="12" s="1"/>
  <c r="AG1614" i="12" s="1"/>
  <c r="AM1614" i="12" s="1"/>
  <c r="AO1614" i="12" s="1"/>
  <c r="N1610" i="12"/>
  <c r="T1610" i="12" s="1"/>
  <c r="X1610" i="12" s="1"/>
  <c r="AD1610" i="12" s="1"/>
  <c r="AI1610" i="12" s="1"/>
  <c r="AS1610" i="12" s="1"/>
  <c r="AU1610" i="12" s="1"/>
  <c r="M1610" i="12"/>
  <c r="S1610" i="12" s="1"/>
  <c r="W1610" i="12" s="1"/>
  <c r="AC1610" i="12" s="1"/>
  <c r="AH1610" i="12" s="1"/>
  <c r="AP1610" i="12" s="1"/>
  <c r="AR1610" i="12" s="1"/>
  <c r="L1610" i="12"/>
  <c r="R1610" i="12" s="1"/>
  <c r="V1610" i="12" s="1"/>
  <c r="AB1610" i="12" s="1"/>
  <c r="AG1610" i="12" s="1"/>
  <c r="AM1610" i="12" s="1"/>
  <c r="AO1610" i="12" s="1"/>
  <c r="N1606" i="12"/>
  <c r="T1606" i="12" s="1"/>
  <c r="X1606" i="12" s="1"/>
  <c r="AD1606" i="12" s="1"/>
  <c r="AI1606" i="12" s="1"/>
  <c r="AS1606" i="12" s="1"/>
  <c r="AU1606" i="12" s="1"/>
  <c r="M1606" i="12"/>
  <c r="S1606" i="12" s="1"/>
  <c r="W1606" i="12" s="1"/>
  <c r="AC1606" i="12" s="1"/>
  <c r="AH1606" i="12" s="1"/>
  <c r="AP1606" i="12" s="1"/>
  <c r="AR1606" i="12" s="1"/>
  <c r="L1606" i="12"/>
  <c r="R1606" i="12" s="1"/>
  <c r="V1606" i="12" s="1"/>
  <c r="AB1606" i="12" s="1"/>
  <c r="AG1606" i="12" s="1"/>
  <c r="AM1606" i="12" s="1"/>
  <c r="AO1606" i="12" s="1"/>
  <c r="N1599" i="12"/>
  <c r="T1599" i="12" s="1"/>
  <c r="X1599" i="12" s="1"/>
  <c r="AD1599" i="12" s="1"/>
  <c r="AI1599" i="12" s="1"/>
  <c r="AS1599" i="12" s="1"/>
  <c r="AU1599" i="12" s="1"/>
  <c r="M1599" i="12"/>
  <c r="S1599" i="12" s="1"/>
  <c r="W1599" i="12" s="1"/>
  <c r="AC1599" i="12" s="1"/>
  <c r="AH1599" i="12" s="1"/>
  <c r="AP1599" i="12" s="1"/>
  <c r="AR1599" i="12" s="1"/>
  <c r="L1599" i="12"/>
  <c r="R1599" i="12" s="1"/>
  <c r="V1599" i="12" s="1"/>
  <c r="AB1599" i="12" s="1"/>
  <c r="AG1599" i="12" s="1"/>
  <c r="AM1599" i="12" s="1"/>
  <c r="AO1599" i="12" s="1"/>
  <c r="N1595" i="12"/>
  <c r="T1595" i="12" s="1"/>
  <c r="X1595" i="12" s="1"/>
  <c r="AD1595" i="12" s="1"/>
  <c r="AI1595" i="12" s="1"/>
  <c r="AS1595" i="12" s="1"/>
  <c r="AU1595" i="12" s="1"/>
  <c r="M1595" i="12"/>
  <c r="S1595" i="12" s="1"/>
  <c r="W1595" i="12" s="1"/>
  <c r="AC1595" i="12" s="1"/>
  <c r="AH1595" i="12" s="1"/>
  <c r="AP1595" i="12" s="1"/>
  <c r="AR1595" i="12" s="1"/>
  <c r="L1595" i="12"/>
  <c r="R1595" i="12" s="1"/>
  <c r="V1595" i="12" s="1"/>
  <c r="AB1595" i="12" s="1"/>
  <c r="AG1595" i="12" s="1"/>
  <c r="AM1595" i="12" s="1"/>
  <c r="AO1595" i="12" s="1"/>
  <c r="N1586" i="12"/>
  <c r="T1586" i="12" s="1"/>
  <c r="X1586" i="12" s="1"/>
  <c r="AD1586" i="12" s="1"/>
  <c r="AI1586" i="12" s="1"/>
  <c r="AS1586" i="12" s="1"/>
  <c r="AU1586" i="12" s="1"/>
  <c r="M1586" i="12"/>
  <c r="S1586" i="12" s="1"/>
  <c r="W1586" i="12" s="1"/>
  <c r="AC1586" i="12" s="1"/>
  <c r="AH1586" i="12" s="1"/>
  <c r="AP1586" i="12" s="1"/>
  <c r="AR1586" i="12" s="1"/>
  <c r="L1586" i="12"/>
  <c r="R1586" i="12" s="1"/>
  <c r="V1586" i="12" s="1"/>
  <c r="AB1586" i="12" s="1"/>
  <c r="AG1586" i="12" s="1"/>
  <c r="AM1586" i="12" s="1"/>
  <c r="AO1586" i="12" s="1"/>
  <c r="N1582" i="12"/>
  <c r="T1582" i="12" s="1"/>
  <c r="X1582" i="12" s="1"/>
  <c r="AD1582" i="12" s="1"/>
  <c r="AI1582" i="12" s="1"/>
  <c r="AS1582" i="12" s="1"/>
  <c r="AU1582" i="12" s="1"/>
  <c r="M1582" i="12"/>
  <c r="S1582" i="12" s="1"/>
  <c r="W1582" i="12" s="1"/>
  <c r="AC1582" i="12" s="1"/>
  <c r="AH1582" i="12" s="1"/>
  <c r="AP1582" i="12" s="1"/>
  <c r="AR1582" i="12" s="1"/>
  <c r="L1582" i="12"/>
  <c r="R1582" i="12" s="1"/>
  <c r="V1582" i="12" s="1"/>
  <c r="AB1582" i="12" s="1"/>
  <c r="AG1582" i="12" s="1"/>
  <c r="AM1582" i="12" s="1"/>
  <c r="AO1582" i="12" s="1"/>
  <c r="N1578" i="12"/>
  <c r="T1578" i="12" s="1"/>
  <c r="X1578" i="12" s="1"/>
  <c r="AD1578" i="12" s="1"/>
  <c r="AI1578" i="12" s="1"/>
  <c r="AS1578" i="12" s="1"/>
  <c r="AU1578" i="12" s="1"/>
  <c r="M1578" i="12"/>
  <c r="S1578" i="12" s="1"/>
  <c r="W1578" i="12" s="1"/>
  <c r="AC1578" i="12" s="1"/>
  <c r="AH1578" i="12" s="1"/>
  <c r="AP1578" i="12" s="1"/>
  <c r="AR1578" i="12" s="1"/>
  <c r="L1578" i="12"/>
  <c r="R1578" i="12" s="1"/>
  <c r="V1578" i="12" s="1"/>
  <c r="AB1578" i="12" s="1"/>
  <c r="AG1578" i="12" s="1"/>
  <c r="AM1578" i="12" s="1"/>
  <c r="AO1578" i="12" s="1"/>
  <c r="N1574" i="12"/>
  <c r="T1574" i="12" s="1"/>
  <c r="X1574" i="12" s="1"/>
  <c r="AD1574" i="12" s="1"/>
  <c r="AI1574" i="12" s="1"/>
  <c r="AS1574" i="12" s="1"/>
  <c r="AU1574" i="12" s="1"/>
  <c r="M1574" i="12"/>
  <c r="S1574" i="12" s="1"/>
  <c r="W1574" i="12" s="1"/>
  <c r="AC1574" i="12" s="1"/>
  <c r="AH1574" i="12" s="1"/>
  <c r="AP1574" i="12" s="1"/>
  <c r="AR1574" i="12" s="1"/>
  <c r="L1574" i="12"/>
  <c r="R1574" i="12" s="1"/>
  <c r="V1574" i="12" s="1"/>
  <c r="AB1574" i="12" s="1"/>
  <c r="AG1574" i="12" s="1"/>
  <c r="AM1574" i="12" s="1"/>
  <c r="AO1574" i="12" s="1"/>
  <c r="N1556" i="12"/>
  <c r="T1556" i="12" s="1"/>
  <c r="X1556" i="12" s="1"/>
  <c r="AD1556" i="12" s="1"/>
  <c r="AI1556" i="12" s="1"/>
  <c r="AS1556" i="12" s="1"/>
  <c r="AU1556" i="12" s="1"/>
  <c r="M1556" i="12"/>
  <c r="S1556" i="12" s="1"/>
  <c r="W1556" i="12" s="1"/>
  <c r="AC1556" i="12" s="1"/>
  <c r="AH1556" i="12" s="1"/>
  <c r="AP1556" i="12" s="1"/>
  <c r="AR1556" i="12" s="1"/>
  <c r="L1556" i="12"/>
  <c r="R1556" i="12" s="1"/>
  <c r="V1556" i="12" s="1"/>
  <c r="AB1556" i="12" s="1"/>
  <c r="AG1556" i="12" s="1"/>
  <c r="AM1556" i="12" s="1"/>
  <c r="AO1556" i="12" s="1"/>
  <c r="N1552" i="12"/>
  <c r="T1552" i="12" s="1"/>
  <c r="X1552" i="12" s="1"/>
  <c r="AD1552" i="12" s="1"/>
  <c r="AI1552" i="12" s="1"/>
  <c r="AS1552" i="12" s="1"/>
  <c r="AU1552" i="12" s="1"/>
  <c r="M1552" i="12"/>
  <c r="S1552" i="12" s="1"/>
  <c r="W1552" i="12" s="1"/>
  <c r="AC1552" i="12" s="1"/>
  <c r="AH1552" i="12" s="1"/>
  <c r="AP1552" i="12" s="1"/>
  <c r="AR1552" i="12" s="1"/>
  <c r="L1552" i="12"/>
  <c r="R1552" i="12" s="1"/>
  <c r="V1552" i="12" s="1"/>
  <c r="AB1552" i="12" s="1"/>
  <c r="AG1552" i="12" s="1"/>
  <c r="AM1552" i="12" s="1"/>
  <c r="AO1552" i="12" s="1"/>
  <c r="N1548" i="12"/>
  <c r="T1548" i="12" s="1"/>
  <c r="X1548" i="12" s="1"/>
  <c r="AD1548" i="12" s="1"/>
  <c r="AI1548" i="12" s="1"/>
  <c r="AS1548" i="12" s="1"/>
  <c r="AU1548" i="12" s="1"/>
  <c r="M1548" i="12"/>
  <c r="S1548" i="12" s="1"/>
  <c r="W1548" i="12" s="1"/>
  <c r="AC1548" i="12" s="1"/>
  <c r="AH1548" i="12" s="1"/>
  <c r="AP1548" i="12" s="1"/>
  <c r="AR1548" i="12" s="1"/>
  <c r="L1548" i="12"/>
  <c r="R1548" i="12" s="1"/>
  <c r="V1548" i="12" s="1"/>
  <c r="AB1548" i="12" s="1"/>
  <c r="AG1548" i="12" s="1"/>
  <c r="AM1548" i="12" s="1"/>
  <c r="AO1548" i="12" s="1"/>
  <c r="N1544" i="12"/>
  <c r="T1544" i="12" s="1"/>
  <c r="X1544" i="12" s="1"/>
  <c r="AD1544" i="12" s="1"/>
  <c r="AI1544" i="12" s="1"/>
  <c r="AS1544" i="12" s="1"/>
  <c r="AU1544" i="12" s="1"/>
  <c r="M1544" i="12"/>
  <c r="S1544" i="12" s="1"/>
  <c r="W1544" i="12" s="1"/>
  <c r="AC1544" i="12" s="1"/>
  <c r="AH1544" i="12" s="1"/>
  <c r="AP1544" i="12" s="1"/>
  <c r="AR1544" i="12" s="1"/>
  <c r="L1544" i="12"/>
  <c r="R1544" i="12" s="1"/>
  <c r="V1544" i="12" s="1"/>
  <c r="AB1544" i="12" s="1"/>
  <c r="AG1544" i="12" s="1"/>
  <c r="AM1544" i="12" s="1"/>
  <c r="AO1544" i="12" s="1"/>
  <c r="N1540" i="12"/>
  <c r="T1540" i="12" s="1"/>
  <c r="X1540" i="12" s="1"/>
  <c r="AD1540" i="12" s="1"/>
  <c r="AI1540" i="12" s="1"/>
  <c r="AS1540" i="12" s="1"/>
  <c r="AU1540" i="12" s="1"/>
  <c r="M1540" i="12"/>
  <c r="S1540" i="12" s="1"/>
  <c r="W1540" i="12" s="1"/>
  <c r="AC1540" i="12" s="1"/>
  <c r="AH1540" i="12" s="1"/>
  <c r="AP1540" i="12" s="1"/>
  <c r="AR1540" i="12" s="1"/>
  <c r="L1540" i="12"/>
  <c r="R1540" i="12" s="1"/>
  <c r="V1540" i="12" s="1"/>
  <c r="AB1540" i="12" s="1"/>
  <c r="AG1540" i="12" s="1"/>
  <c r="AM1540" i="12" s="1"/>
  <c r="AO1540" i="12" s="1"/>
  <c r="N1524" i="12"/>
  <c r="T1524" i="12" s="1"/>
  <c r="X1524" i="12" s="1"/>
  <c r="AD1524" i="12" s="1"/>
  <c r="AI1524" i="12" s="1"/>
  <c r="AS1524" i="12" s="1"/>
  <c r="AU1524" i="12" s="1"/>
  <c r="M1524" i="12"/>
  <c r="S1524" i="12" s="1"/>
  <c r="W1524" i="12" s="1"/>
  <c r="AC1524" i="12" s="1"/>
  <c r="AH1524" i="12" s="1"/>
  <c r="AP1524" i="12" s="1"/>
  <c r="AR1524" i="12" s="1"/>
  <c r="L1524" i="12"/>
  <c r="R1524" i="12" s="1"/>
  <c r="V1524" i="12" s="1"/>
  <c r="AB1524" i="12" s="1"/>
  <c r="AG1524" i="12" s="1"/>
  <c r="AM1524" i="12" s="1"/>
  <c r="AO1524" i="12" s="1"/>
  <c r="N1511" i="12"/>
  <c r="T1511" i="12" s="1"/>
  <c r="X1511" i="12" s="1"/>
  <c r="AD1511" i="12" s="1"/>
  <c r="AI1511" i="12" s="1"/>
  <c r="AS1511" i="12" s="1"/>
  <c r="M1511" i="12"/>
  <c r="S1511" i="12" s="1"/>
  <c r="W1511" i="12" s="1"/>
  <c r="AC1511" i="12" s="1"/>
  <c r="AH1511" i="12" s="1"/>
  <c r="AP1511" i="12" s="1"/>
  <c r="L1511" i="12"/>
  <c r="R1511" i="12" s="1"/>
  <c r="V1511" i="12" s="1"/>
  <c r="AB1511" i="12" s="1"/>
  <c r="AG1511" i="12" s="1"/>
  <c r="AM1511" i="12" s="1"/>
  <c r="N1507" i="12"/>
  <c r="T1507" i="12" s="1"/>
  <c r="X1507" i="12" s="1"/>
  <c r="AD1507" i="12" s="1"/>
  <c r="AI1507" i="12" s="1"/>
  <c r="AS1507" i="12" s="1"/>
  <c r="AU1507" i="12" s="1"/>
  <c r="M1507" i="12"/>
  <c r="S1507" i="12" s="1"/>
  <c r="W1507" i="12" s="1"/>
  <c r="AC1507" i="12" s="1"/>
  <c r="AH1507" i="12" s="1"/>
  <c r="AP1507" i="12" s="1"/>
  <c r="AR1507" i="12" s="1"/>
  <c r="L1507" i="12"/>
  <c r="R1507" i="12" s="1"/>
  <c r="V1507" i="12" s="1"/>
  <c r="AB1507" i="12" s="1"/>
  <c r="AG1507" i="12" s="1"/>
  <c r="AM1507" i="12" s="1"/>
  <c r="AO1507" i="12" s="1"/>
  <c r="N1503" i="12"/>
  <c r="T1503" i="12" s="1"/>
  <c r="X1503" i="12" s="1"/>
  <c r="AD1503" i="12" s="1"/>
  <c r="AI1503" i="12" s="1"/>
  <c r="AS1503" i="12" s="1"/>
  <c r="AU1503" i="12" s="1"/>
  <c r="M1503" i="12"/>
  <c r="S1503" i="12" s="1"/>
  <c r="W1503" i="12" s="1"/>
  <c r="AC1503" i="12" s="1"/>
  <c r="AH1503" i="12" s="1"/>
  <c r="AP1503" i="12" s="1"/>
  <c r="AR1503" i="12" s="1"/>
  <c r="L1503" i="12"/>
  <c r="R1503" i="12" s="1"/>
  <c r="V1503" i="12" s="1"/>
  <c r="AB1503" i="12" s="1"/>
  <c r="AG1503" i="12" s="1"/>
  <c r="AM1503" i="12" s="1"/>
  <c r="AO1503" i="12" s="1"/>
  <c r="N1499" i="12"/>
  <c r="T1499" i="12" s="1"/>
  <c r="X1499" i="12" s="1"/>
  <c r="AD1499" i="12" s="1"/>
  <c r="AI1499" i="12" s="1"/>
  <c r="AS1499" i="12" s="1"/>
  <c r="AU1499" i="12" s="1"/>
  <c r="M1499" i="12"/>
  <c r="S1499" i="12" s="1"/>
  <c r="W1499" i="12" s="1"/>
  <c r="AC1499" i="12" s="1"/>
  <c r="AH1499" i="12" s="1"/>
  <c r="AP1499" i="12" s="1"/>
  <c r="AR1499" i="12" s="1"/>
  <c r="L1499" i="12"/>
  <c r="R1499" i="12" s="1"/>
  <c r="V1499" i="12" s="1"/>
  <c r="AB1499" i="12" s="1"/>
  <c r="AG1499" i="12" s="1"/>
  <c r="AM1499" i="12" s="1"/>
  <c r="AO1499" i="12" s="1"/>
  <c r="N1496" i="12"/>
  <c r="T1496" i="12" s="1"/>
  <c r="X1496" i="12" s="1"/>
  <c r="AD1496" i="12" s="1"/>
  <c r="AI1496" i="12" s="1"/>
  <c r="AS1496" i="12" s="1"/>
  <c r="AU1496" i="12" s="1"/>
  <c r="M1496" i="12"/>
  <c r="S1496" i="12" s="1"/>
  <c r="W1496" i="12" s="1"/>
  <c r="AC1496" i="12" s="1"/>
  <c r="AH1496" i="12" s="1"/>
  <c r="AP1496" i="12" s="1"/>
  <c r="AR1496" i="12" s="1"/>
  <c r="L1496" i="12"/>
  <c r="R1496" i="12" s="1"/>
  <c r="V1496" i="12" s="1"/>
  <c r="AB1496" i="12" s="1"/>
  <c r="AG1496" i="12" s="1"/>
  <c r="AM1496" i="12" s="1"/>
  <c r="AO1496" i="12" s="1"/>
  <c r="N1490" i="12"/>
  <c r="T1490" i="12" s="1"/>
  <c r="X1490" i="12" s="1"/>
  <c r="AD1490" i="12" s="1"/>
  <c r="AI1490" i="12" s="1"/>
  <c r="AS1490" i="12" s="1"/>
  <c r="AU1490" i="12" s="1"/>
  <c r="M1490" i="12"/>
  <c r="S1490" i="12" s="1"/>
  <c r="W1490" i="12" s="1"/>
  <c r="AC1490" i="12" s="1"/>
  <c r="AH1490" i="12" s="1"/>
  <c r="AP1490" i="12" s="1"/>
  <c r="AR1490" i="12" s="1"/>
  <c r="L1490" i="12"/>
  <c r="R1490" i="12" s="1"/>
  <c r="V1490" i="12" s="1"/>
  <c r="AB1490" i="12" s="1"/>
  <c r="AG1490" i="12" s="1"/>
  <c r="AM1490" i="12" s="1"/>
  <c r="AO1490" i="12" s="1"/>
  <c r="N1487" i="12"/>
  <c r="T1487" i="12" s="1"/>
  <c r="X1487" i="12" s="1"/>
  <c r="AD1487" i="12" s="1"/>
  <c r="AI1487" i="12" s="1"/>
  <c r="AS1487" i="12" s="1"/>
  <c r="AU1487" i="12" s="1"/>
  <c r="M1487" i="12"/>
  <c r="S1487" i="12" s="1"/>
  <c r="W1487" i="12" s="1"/>
  <c r="AC1487" i="12" s="1"/>
  <c r="AH1487" i="12" s="1"/>
  <c r="AP1487" i="12" s="1"/>
  <c r="AR1487" i="12" s="1"/>
  <c r="L1487" i="12"/>
  <c r="R1487" i="12" s="1"/>
  <c r="V1487" i="12" s="1"/>
  <c r="AB1487" i="12" s="1"/>
  <c r="AG1487" i="12" s="1"/>
  <c r="AM1487" i="12" s="1"/>
  <c r="AO1487" i="12" s="1"/>
  <c r="N1478" i="12"/>
  <c r="T1478" i="12" s="1"/>
  <c r="X1478" i="12" s="1"/>
  <c r="AD1478" i="12" s="1"/>
  <c r="AI1478" i="12" s="1"/>
  <c r="AS1478" i="12" s="1"/>
  <c r="AU1478" i="12" s="1"/>
  <c r="M1478" i="12"/>
  <c r="S1478" i="12" s="1"/>
  <c r="W1478" i="12" s="1"/>
  <c r="AC1478" i="12" s="1"/>
  <c r="AH1478" i="12" s="1"/>
  <c r="AP1478" i="12" s="1"/>
  <c r="AR1478" i="12" s="1"/>
  <c r="L1478" i="12"/>
  <c r="R1478" i="12" s="1"/>
  <c r="V1478" i="12" s="1"/>
  <c r="AB1478" i="12" s="1"/>
  <c r="AG1478" i="12" s="1"/>
  <c r="AM1478" i="12" s="1"/>
  <c r="AO1478" i="12" s="1"/>
  <c r="N1474" i="12"/>
  <c r="T1474" i="12" s="1"/>
  <c r="X1474" i="12" s="1"/>
  <c r="AD1474" i="12" s="1"/>
  <c r="AI1474" i="12" s="1"/>
  <c r="AS1474" i="12" s="1"/>
  <c r="AU1474" i="12" s="1"/>
  <c r="M1474" i="12"/>
  <c r="S1474" i="12" s="1"/>
  <c r="W1474" i="12" s="1"/>
  <c r="AC1474" i="12" s="1"/>
  <c r="AH1474" i="12" s="1"/>
  <c r="AP1474" i="12" s="1"/>
  <c r="AR1474" i="12" s="1"/>
  <c r="L1474" i="12"/>
  <c r="R1474" i="12" s="1"/>
  <c r="V1474" i="12" s="1"/>
  <c r="AB1474" i="12" s="1"/>
  <c r="AG1474" i="12" s="1"/>
  <c r="AM1474" i="12" s="1"/>
  <c r="AO1474" i="12" s="1"/>
  <c r="N1469" i="12"/>
  <c r="T1469" i="12" s="1"/>
  <c r="X1469" i="12" s="1"/>
  <c r="AD1469" i="12" s="1"/>
  <c r="AI1469" i="12" s="1"/>
  <c r="AS1469" i="12" s="1"/>
  <c r="AU1469" i="12" s="1"/>
  <c r="M1469" i="12"/>
  <c r="S1469" i="12" s="1"/>
  <c r="W1469" i="12" s="1"/>
  <c r="AC1469" i="12" s="1"/>
  <c r="AH1469" i="12" s="1"/>
  <c r="AP1469" i="12" s="1"/>
  <c r="AR1469" i="12" s="1"/>
  <c r="L1469" i="12"/>
  <c r="R1469" i="12" s="1"/>
  <c r="V1469" i="12" s="1"/>
  <c r="AB1469" i="12" s="1"/>
  <c r="AG1469" i="12" s="1"/>
  <c r="AM1469" i="12" s="1"/>
  <c r="AO1469" i="12" s="1"/>
  <c r="N1463" i="12"/>
  <c r="T1463" i="12" s="1"/>
  <c r="X1463" i="12" s="1"/>
  <c r="AD1463" i="12" s="1"/>
  <c r="AI1463" i="12" s="1"/>
  <c r="AS1463" i="12" s="1"/>
  <c r="AU1463" i="12" s="1"/>
  <c r="M1463" i="12"/>
  <c r="S1463" i="12" s="1"/>
  <c r="W1463" i="12" s="1"/>
  <c r="AC1463" i="12" s="1"/>
  <c r="AH1463" i="12" s="1"/>
  <c r="AP1463" i="12" s="1"/>
  <c r="AR1463" i="12" s="1"/>
  <c r="L1463" i="12"/>
  <c r="R1463" i="12" s="1"/>
  <c r="V1463" i="12" s="1"/>
  <c r="AB1463" i="12" s="1"/>
  <c r="AG1463" i="12" s="1"/>
  <c r="AM1463" i="12" s="1"/>
  <c r="AO1463" i="12" s="1"/>
  <c r="N1462" i="12"/>
  <c r="T1462" i="12" s="1"/>
  <c r="X1462" i="12" s="1"/>
  <c r="AD1462" i="12" s="1"/>
  <c r="AI1462" i="12" s="1"/>
  <c r="AS1462" i="12" s="1"/>
  <c r="AU1462" i="12" s="1"/>
  <c r="M1462" i="12"/>
  <c r="S1462" i="12" s="1"/>
  <c r="W1462" i="12" s="1"/>
  <c r="AC1462" i="12" s="1"/>
  <c r="AH1462" i="12" s="1"/>
  <c r="AP1462" i="12" s="1"/>
  <c r="AR1462" i="12" s="1"/>
  <c r="L1462" i="12"/>
  <c r="R1462" i="12" s="1"/>
  <c r="V1462" i="12" s="1"/>
  <c r="AB1462" i="12" s="1"/>
  <c r="AG1462" i="12" s="1"/>
  <c r="AM1462" i="12" s="1"/>
  <c r="AO1462" i="12" s="1"/>
  <c r="N1457" i="12"/>
  <c r="T1457" i="12" s="1"/>
  <c r="X1457" i="12" s="1"/>
  <c r="AD1457" i="12" s="1"/>
  <c r="AI1457" i="12" s="1"/>
  <c r="AS1457" i="12" s="1"/>
  <c r="AU1457" i="12" s="1"/>
  <c r="M1457" i="12"/>
  <c r="S1457" i="12" s="1"/>
  <c r="W1457" i="12" s="1"/>
  <c r="AC1457" i="12" s="1"/>
  <c r="AH1457" i="12" s="1"/>
  <c r="AP1457" i="12" s="1"/>
  <c r="AR1457" i="12" s="1"/>
  <c r="L1457" i="12"/>
  <c r="R1457" i="12" s="1"/>
  <c r="V1457" i="12" s="1"/>
  <c r="AB1457" i="12" s="1"/>
  <c r="AG1457" i="12" s="1"/>
  <c r="AM1457" i="12" s="1"/>
  <c r="AO1457" i="12" s="1"/>
  <c r="N1456" i="12"/>
  <c r="T1456" i="12" s="1"/>
  <c r="X1456" i="12" s="1"/>
  <c r="AD1456" i="12" s="1"/>
  <c r="AI1456" i="12" s="1"/>
  <c r="AS1456" i="12" s="1"/>
  <c r="AU1456" i="12" s="1"/>
  <c r="M1456" i="12"/>
  <c r="S1456" i="12" s="1"/>
  <c r="W1456" i="12" s="1"/>
  <c r="AC1456" i="12" s="1"/>
  <c r="AH1456" i="12" s="1"/>
  <c r="AP1456" i="12" s="1"/>
  <c r="AR1456" i="12" s="1"/>
  <c r="L1456" i="12"/>
  <c r="R1456" i="12" s="1"/>
  <c r="V1456" i="12" s="1"/>
  <c r="AB1456" i="12" s="1"/>
  <c r="AG1456" i="12" s="1"/>
  <c r="AM1456" i="12" s="1"/>
  <c r="AO1456" i="12" s="1"/>
  <c r="N1453" i="12"/>
  <c r="T1453" i="12" s="1"/>
  <c r="X1453" i="12" s="1"/>
  <c r="AD1453" i="12" s="1"/>
  <c r="AI1453" i="12" s="1"/>
  <c r="AS1453" i="12" s="1"/>
  <c r="AU1453" i="12" s="1"/>
  <c r="M1453" i="12"/>
  <c r="S1453" i="12" s="1"/>
  <c r="W1453" i="12" s="1"/>
  <c r="AC1453" i="12" s="1"/>
  <c r="AH1453" i="12" s="1"/>
  <c r="AP1453" i="12" s="1"/>
  <c r="AR1453" i="12" s="1"/>
  <c r="L1453" i="12"/>
  <c r="R1453" i="12" s="1"/>
  <c r="V1453" i="12" s="1"/>
  <c r="AB1453" i="12" s="1"/>
  <c r="AG1453" i="12" s="1"/>
  <c r="AM1453" i="12" s="1"/>
  <c r="AO1453" i="12" s="1"/>
  <c r="N1452" i="12"/>
  <c r="T1452" i="12" s="1"/>
  <c r="X1452" i="12" s="1"/>
  <c r="AD1452" i="12" s="1"/>
  <c r="AI1452" i="12" s="1"/>
  <c r="AS1452" i="12" s="1"/>
  <c r="AU1452" i="12" s="1"/>
  <c r="M1452" i="12"/>
  <c r="S1452" i="12" s="1"/>
  <c r="W1452" i="12" s="1"/>
  <c r="AC1452" i="12" s="1"/>
  <c r="AH1452" i="12" s="1"/>
  <c r="AP1452" i="12" s="1"/>
  <c r="AR1452" i="12" s="1"/>
  <c r="L1452" i="12"/>
  <c r="R1452" i="12" s="1"/>
  <c r="V1452" i="12" s="1"/>
  <c r="AB1452" i="12" s="1"/>
  <c r="AG1452" i="12" s="1"/>
  <c r="AM1452" i="12" s="1"/>
  <c r="AO1452" i="12" s="1"/>
  <c r="N1432" i="12"/>
  <c r="T1432" i="12" s="1"/>
  <c r="X1432" i="12" s="1"/>
  <c r="AD1432" i="12" s="1"/>
  <c r="AI1432" i="12" s="1"/>
  <c r="AS1432" i="12" s="1"/>
  <c r="AU1432" i="12" s="1"/>
  <c r="M1432" i="12"/>
  <c r="S1432" i="12" s="1"/>
  <c r="W1432" i="12" s="1"/>
  <c r="AC1432" i="12" s="1"/>
  <c r="AH1432" i="12" s="1"/>
  <c r="AP1432" i="12" s="1"/>
  <c r="AR1432" i="12" s="1"/>
  <c r="L1432" i="12"/>
  <c r="R1432" i="12" s="1"/>
  <c r="V1432" i="12" s="1"/>
  <c r="AB1432" i="12" s="1"/>
  <c r="AG1432" i="12" s="1"/>
  <c r="AM1432" i="12" s="1"/>
  <c r="AO1432" i="12" s="1"/>
  <c r="N1427" i="12"/>
  <c r="T1427" i="12" s="1"/>
  <c r="X1427" i="12" s="1"/>
  <c r="AD1427" i="12" s="1"/>
  <c r="AI1427" i="12" s="1"/>
  <c r="AS1427" i="12" s="1"/>
  <c r="AU1427" i="12" s="1"/>
  <c r="M1427" i="12"/>
  <c r="S1427" i="12" s="1"/>
  <c r="W1427" i="12" s="1"/>
  <c r="AC1427" i="12" s="1"/>
  <c r="AH1427" i="12" s="1"/>
  <c r="AP1427" i="12" s="1"/>
  <c r="AR1427" i="12" s="1"/>
  <c r="L1427" i="12"/>
  <c r="R1427" i="12" s="1"/>
  <c r="V1427" i="12" s="1"/>
  <c r="AB1427" i="12" s="1"/>
  <c r="AG1427" i="12" s="1"/>
  <c r="AM1427" i="12" s="1"/>
  <c r="AO1427" i="12" s="1"/>
  <c r="N1422" i="12"/>
  <c r="T1422" i="12" s="1"/>
  <c r="X1422" i="12" s="1"/>
  <c r="AD1422" i="12" s="1"/>
  <c r="AI1422" i="12" s="1"/>
  <c r="AS1422" i="12" s="1"/>
  <c r="AU1422" i="12" s="1"/>
  <c r="M1422" i="12"/>
  <c r="S1422" i="12" s="1"/>
  <c r="W1422" i="12" s="1"/>
  <c r="AC1422" i="12" s="1"/>
  <c r="AH1422" i="12" s="1"/>
  <c r="AP1422" i="12" s="1"/>
  <c r="AR1422" i="12" s="1"/>
  <c r="L1422" i="12"/>
  <c r="R1422" i="12" s="1"/>
  <c r="V1422" i="12" s="1"/>
  <c r="AB1422" i="12" s="1"/>
  <c r="AG1422" i="12" s="1"/>
  <c r="AM1422" i="12" s="1"/>
  <c r="AO1422" i="12" s="1"/>
  <c r="N1418" i="12"/>
  <c r="T1418" i="12" s="1"/>
  <c r="X1418" i="12" s="1"/>
  <c r="AD1418" i="12" s="1"/>
  <c r="AI1418" i="12" s="1"/>
  <c r="AS1418" i="12" s="1"/>
  <c r="AU1418" i="12" s="1"/>
  <c r="M1418" i="12"/>
  <c r="S1418" i="12" s="1"/>
  <c r="W1418" i="12" s="1"/>
  <c r="AC1418" i="12" s="1"/>
  <c r="AH1418" i="12" s="1"/>
  <c r="AP1418" i="12" s="1"/>
  <c r="AR1418" i="12" s="1"/>
  <c r="L1418" i="12"/>
  <c r="R1418" i="12" s="1"/>
  <c r="V1418" i="12" s="1"/>
  <c r="AB1418" i="12" s="1"/>
  <c r="AG1418" i="12" s="1"/>
  <c r="AM1418" i="12" s="1"/>
  <c r="AO1418" i="12" s="1"/>
  <c r="N1409" i="12"/>
  <c r="T1409" i="12" s="1"/>
  <c r="X1409" i="12" s="1"/>
  <c r="AD1409" i="12" s="1"/>
  <c r="AI1409" i="12" s="1"/>
  <c r="AS1409" i="12" s="1"/>
  <c r="AU1409" i="12" s="1"/>
  <c r="M1409" i="12"/>
  <c r="S1409" i="12" s="1"/>
  <c r="W1409" i="12" s="1"/>
  <c r="AC1409" i="12" s="1"/>
  <c r="AH1409" i="12" s="1"/>
  <c r="AP1409" i="12" s="1"/>
  <c r="AR1409" i="12" s="1"/>
  <c r="L1409" i="12"/>
  <c r="R1409" i="12" s="1"/>
  <c r="V1409" i="12" s="1"/>
  <c r="AB1409" i="12" s="1"/>
  <c r="AG1409" i="12" s="1"/>
  <c r="AM1409" i="12" s="1"/>
  <c r="AO1409" i="12" s="1"/>
  <c r="N1401" i="12"/>
  <c r="T1401" i="12" s="1"/>
  <c r="X1401" i="12" s="1"/>
  <c r="AD1401" i="12" s="1"/>
  <c r="AI1401" i="12" s="1"/>
  <c r="AS1401" i="12" s="1"/>
  <c r="AU1401" i="12" s="1"/>
  <c r="M1401" i="12"/>
  <c r="S1401" i="12" s="1"/>
  <c r="W1401" i="12" s="1"/>
  <c r="AC1401" i="12" s="1"/>
  <c r="AH1401" i="12" s="1"/>
  <c r="AP1401" i="12" s="1"/>
  <c r="AR1401" i="12" s="1"/>
  <c r="L1401" i="12"/>
  <c r="R1401" i="12" s="1"/>
  <c r="V1401" i="12" s="1"/>
  <c r="AB1401" i="12" s="1"/>
  <c r="AG1401" i="12" s="1"/>
  <c r="AM1401" i="12" s="1"/>
  <c r="AO1401" i="12" s="1"/>
  <c r="N1397" i="12"/>
  <c r="T1397" i="12" s="1"/>
  <c r="X1397" i="12" s="1"/>
  <c r="AD1397" i="12" s="1"/>
  <c r="AI1397" i="12" s="1"/>
  <c r="AS1397" i="12" s="1"/>
  <c r="AU1397" i="12" s="1"/>
  <c r="M1397" i="12"/>
  <c r="S1397" i="12" s="1"/>
  <c r="W1397" i="12" s="1"/>
  <c r="AC1397" i="12" s="1"/>
  <c r="AH1397" i="12" s="1"/>
  <c r="AP1397" i="12" s="1"/>
  <c r="AR1397" i="12" s="1"/>
  <c r="L1397" i="12"/>
  <c r="R1397" i="12" s="1"/>
  <c r="V1397" i="12" s="1"/>
  <c r="AB1397" i="12" s="1"/>
  <c r="AG1397" i="12" s="1"/>
  <c r="AM1397" i="12" s="1"/>
  <c r="AO1397" i="12" s="1"/>
  <c r="N1393" i="12"/>
  <c r="T1393" i="12" s="1"/>
  <c r="X1393" i="12" s="1"/>
  <c r="AD1393" i="12" s="1"/>
  <c r="AI1393" i="12" s="1"/>
  <c r="AS1393" i="12" s="1"/>
  <c r="AU1393" i="12" s="1"/>
  <c r="M1393" i="12"/>
  <c r="S1393" i="12" s="1"/>
  <c r="W1393" i="12" s="1"/>
  <c r="AC1393" i="12" s="1"/>
  <c r="AH1393" i="12" s="1"/>
  <c r="AP1393" i="12" s="1"/>
  <c r="AR1393" i="12" s="1"/>
  <c r="L1393" i="12"/>
  <c r="R1393" i="12" s="1"/>
  <c r="V1393" i="12" s="1"/>
  <c r="AB1393" i="12" s="1"/>
  <c r="AG1393" i="12" s="1"/>
  <c r="AM1393" i="12" s="1"/>
  <c r="AO1393" i="12" s="1"/>
  <c r="N1389" i="12"/>
  <c r="T1389" i="12" s="1"/>
  <c r="X1389" i="12" s="1"/>
  <c r="AD1389" i="12" s="1"/>
  <c r="AI1389" i="12" s="1"/>
  <c r="AS1389" i="12" s="1"/>
  <c r="AU1389" i="12" s="1"/>
  <c r="M1389" i="12"/>
  <c r="S1389" i="12" s="1"/>
  <c r="W1389" i="12" s="1"/>
  <c r="AC1389" i="12" s="1"/>
  <c r="AH1389" i="12" s="1"/>
  <c r="AP1389" i="12" s="1"/>
  <c r="AR1389" i="12" s="1"/>
  <c r="L1389" i="12"/>
  <c r="R1389" i="12" s="1"/>
  <c r="V1389" i="12" s="1"/>
  <c r="AB1389" i="12" s="1"/>
  <c r="AG1389" i="12" s="1"/>
  <c r="AM1389" i="12" s="1"/>
  <c r="AO1389" i="12" s="1"/>
  <c r="N1385" i="12"/>
  <c r="T1385" i="12" s="1"/>
  <c r="X1385" i="12" s="1"/>
  <c r="AD1385" i="12" s="1"/>
  <c r="AI1385" i="12" s="1"/>
  <c r="AS1385" i="12" s="1"/>
  <c r="AU1385" i="12" s="1"/>
  <c r="M1385" i="12"/>
  <c r="S1385" i="12" s="1"/>
  <c r="W1385" i="12" s="1"/>
  <c r="AC1385" i="12" s="1"/>
  <c r="AH1385" i="12" s="1"/>
  <c r="AP1385" i="12" s="1"/>
  <c r="AR1385" i="12" s="1"/>
  <c r="L1385" i="12"/>
  <c r="R1385" i="12" s="1"/>
  <c r="V1385" i="12" s="1"/>
  <c r="AB1385" i="12" s="1"/>
  <c r="AG1385" i="12" s="1"/>
  <c r="AM1385" i="12" s="1"/>
  <c r="AO1385" i="12" s="1"/>
  <c r="N1381" i="12"/>
  <c r="T1381" i="12" s="1"/>
  <c r="X1381" i="12" s="1"/>
  <c r="AD1381" i="12" s="1"/>
  <c r="AI1381" i="12" s="1"/>
  <c r="AS1381" i="12" s="1"/>
  <c r="AU1381" i="12" s="1"/>
  <c r="M1381" i="12"/>
  <c r="S1381" i="12" s="1"/>
  <c r="W1381" i="12" s="1"/>
  <c r="AC1381" i="12" s="1"/>
  <c r="AH1381" i="12" s="1"/>
  <c r="AP1381" i="12" s="1"/>
  <c r="AR1381" i="12" s="1"/>
  <c r="L1381" i="12"/>
  <c r="R1381" i="12" s="1"/>
  <c r="V1381" i="12" s="1"/>
  <c r="AB1381" i="12" s="1"/>
  <c r="AG1381" i="12" s="1"/>
  <c r="AM1381" i="12" s="1"/>
  <c r="AO1381" i="12" s="1"/>
  <c r="N1377" i="12"/>
  <c r="T1377" i="12" s="1"/>
  <c r="X1377" i="12" s="1"/>
  <c r="AD1377" i="12" s="1"/>
  <c r="AI1377" i="12" s="1"/>
  <c r="AS1377" i="12" s="1"/>
  <c r="AU1377" i="12" s="1"/>
  <c r="M1377" i="12"/>
  <c r="S1377" i="12" s="1"/>
  <c r="W1377" i="12" s="1"/>
  <c r="AC1377" i="12" s="1"/>
  <c r="AH1377" i="12" s="1"/>
  <c r="AP1377" i="12" s="1"/>
  <c r="AR1377" i="12" s="1"/>
  <c r="L1377" i="12"/>
  <c r="R1377" i="12" s="1"/>
  <c r="V1377" i="12" s="1"/>
  <c r="AB1377" i="12" s="1"/>
  <c r="AG1377" i="12" s="1"/>
  <c r="AM1377" i="12" s="1"/>
  <c r="AO1377" i="12" s="1"/>
  <c r="N1373" i="12"/>
  <c r="T1373" i="12" s="1"/>
  <c r="X1373" i="12" s="1"/>
  <c r="AD1373" i="12" s="1"/>
  <c r="AI1373" i="12" s="1"/>
  <c r="AS1373" i="12" s="1"/>
  <c r="AU1373" i="12" s="1"/>
  <c r="M1373" i="12"/>
  <c r="S1373" i="12" s="1"/>
  <c r="W1373" i="12" s="1"/>
  <c r="AC1373" i="12" s="1"/>
  <c r="AH1373" i="12" s="1"/>
  <c r="AP1373" i="12" s="1"/>
  <c r="AR1373" i="12" s="1"/>
  <c r="L1373" i="12"/>
  <c r="R1373" i="12" s="1"/>
  <c r="V1373" i="12" s="1"/>
  <c r="AB1373" i="12" s="1"/>
  <c r="AG1373" i="12" s="1"/>
  <c r="AM1373" i="12" s="1"/>
  <c r="AO1373" i="12" s="1"/>
  <c r="N1369" i="12"/>
  <c r="T1369" i="12" s="1"/>
  <c r="X1369" i="12" s="1"/>
  <c r="AD1369" i="12" s="1"/>
  <c r="AI1369" i="12" s="1"/>
  <c r="AS1369" i="12" s="1"/>
  <c r="AU1369" i="12" s="1"/>
  <c r="M1369" i="12"/>
  <c r="S1369" i="12" s="1"/>
  <c r="W1369" i="12" s="1"/>
  <c r="AC1369" i="12" s="1"/>
  <c r="AH1369" i="12" s="1"/>
  <c r="AP1369" i="12" s="1"/>
  <c r="AR1369" i="12" s="1"/>
  <c r="L1369" i="12"/>
  <c r="R1369" i="12" s="1"/>
  <c r="V1369" i="12" s="1"/>
  <c r="AB1369" i="12" s="1"/>
  <c r="AG1369" i="12" s="1"/>
  <c r="AM1369" i="12" s="1"/>
  <c r="AO1369" i="12" s="1"/>
  <c r="N1365" i="12"/>
  <c r="T1365" i="12" s="1"/>
  <c r="X1365" i="12" s="1"/>
  <c r="AD1365" i="12" s="1"/>
  <c r="AI1365" i="12" s="1"/>
  <c r="AS1365" i="12" s="1"/>
  <c r="AU1365" i="12" s="1"/>
  <c r="M1365" i="12"/>
  <c r="S1365" i="12" s="1"/>
  <c r="W1365" i="12" s="1"/>
  <c r="AC1365" i="12" s="1"/>
  <c r="AH1365" i="12" s="1"/>
  <c r="AP1365" i="12" s="1"/>
  <c r="AR1365" i="12" s="1"/>
  <c r="L1365" i="12"/>
  <c r="R1365" i="12" s="1"/>
  <c r="V1365" i="12" s="1"/>
  <c r="AB1365" i="12" s="1"/>
  <c r="AG1365" i="12" s="1"/>
  <c r="AM1365" i="12" s="1"/>
  <c r="AO1365" i="12" s="1"/>
  <c r="N1361" i="12"/>
  <c r="T1361" i="12" s="1"/>
  <c r="X1361" i="12" s="1"/>
  <c r="AD1361" i="12" s="1"/>
  <c r="AI1361" i="12" s="1"/>
  <c r="AS1361" i="12" s="1"/>
  <c r="AU1361" i="12" s="1"/>
  <c r="M1361" i="12"/>
  <c r="S1361" i="12" s="1"/>
  <c r="W1361" i="12" s="1"/>
  <c r="AC1361" i="12" s="1"/>
  <c r="AH1361" i="12" s="1"/>
  <c r="AP1361" i="12" s="1"/>
  <c r="AR1361" i="12" s="1"/>
  <c r="L1361" i="12"/>
  <c r="R1361" i="12" s="1"/>
  <c r="V1361" i="12" s="1"/>
  <c r="AB1361" i="12" s="1"/>
  <c r="AG1361" i="12" s="1"/>
  <c r="AM1361" i="12" s="1"/>
  <c r="AO1361" i="12" s="1"/>
  <c r="N1357" i="12"/>
  <c r="T1357" i="12" s="1"/>
  <c r="X1357" i="12" s="1"/>
  <c r="AD1357" i="12" s="1"/>
  <c r="AI1357" i="12" s="1"/>
  <c r="AS1357" i="12" s="1"/>
  <c r="M1357" i="12"/>
  <c r="S1357" i="12" s="1"/>
  <c r="W1357" i="12" s="1"/>
  <c r="AC1357" i="12" s="1"/>
  <c r="AH1357" i="12" s="1"/>
  <c r="AP1357" i="12" s="1"/>
  <c r="L1357" i="12"/>
  <c r="R1357" i="12" s="1"/>
  <c r="V1357" i="12" s="1"/>
  <c r="AB1357" i="12" s="1"/>
  <c r="AG1357" i="12" s="1"/>
  <c r="AM1357" i="12" s="1"/>
  <c r="N1353" i="12"/>
  <c r="T1353" i="12" s="1"/>
  <c r="X1353" i="12" s="1"/>
  <c r="AD1353" i="12" s="1"/>
  <c r="AI1353" i="12" s="1"/>
  <c r="AS1353" i="12" s="1"/>
  <c r="M1353" i="12"/>
  <c r="S1353" i="12" s="1"/>
  <c r="W1353" i="12" s="1"/>
  <c r="AC1353" i="12" s="1"/>
  <c r="AH1353" i="12" s="1"/>
  <c r="AP1353" i="12" s="1"/>
  <c r="L1353" i="12"/>
  <c r="R1353" i="12" s="1"/>
  <c r="V1353" i="12" s="1"/>
  <c r="AB1353" i="12" s="1"/>
  <c r="AG1353" i="12" s="1"/>
  <c r="AM1353" i="12" s="1"/>
  <c r="N1349" i="12"/>
  <c r="T1349" i="12" s="1"/>
  <c r="X1349" i="12" s="1"/>
  <c r="AD1349" i="12" s="1"/>
  <c r="AI1349" i="12" s="1"/>
  <c r="AS1349" i="12" s="1"/>
  <c r="AU1349" i="12" s="1"/>
  <c r="M1349" i="12"/>
  <c r="S1349" i="12" s="1"/>
  <c r="W1349" i="12" s="1"/>
  <c r="AC1349" i="12" s="1"/>
  <c r="AH1349" i="12" s="1"/>
  <c r="AP1349" i="12" s="1"/>
  <c r="AR1349" i="12" s="1"/>
  <c r="L1349" i="12"/>
  <c r="R1349" i="12" s="1"/>
  <c r="V1349" i="12" s="1"/>
  <c r="AB1349" i="12" s="1"/>
  <c r="AG1349" i="12" s="1"/>
  <c r="AM1349" i="12" s="1"/>
  <c r="AO1349" i="12" s="1"/>
  <c r="N1345" i="12"/>
  <c r="T1345" i="12" s="1"/>
  <c r="X1345" i="12" s="1"/>
  <c r="AD1345" i="12" s="1"/>
  <c r="AI1345" i="12" s="1"/>
  <c r="AS1345" i="12" s="1"/>
  <c r="AU1345" i="12" s="1"/>
  <c r="M1345" i="12"/>
  <c r="S1345" i="12" s="1"/>
  <c r="W1345" i="12" s="1"/>
  <c r="AC1345" i="12" s="1"/>
  <c r="AH1345" i="12" s="1"/>
  <c r="AP1345" i="12" s="1"/>
  <c r="AR1345" i="12" s="1"/>
  <c r="L1345" i="12"/>
  <c r="R1345" i="12" s="1"/>
  <c r="V1345" i="12" s="1"/>
  <c r="AB1345" i="12" s="1"/>
  <c r="AG1345" i="12" s="1"/>
  <c r="AM1345" i="12" s="1"/>
  <c r="AO1345" i="12" s="1"/>
  <c r="N1341" i="12"/>
  <c r="T1341" i="12" s="1"/>
  <c r="X1341" i="12" s="1"/>
  <c r="AD1341" i="12" s="1"/>
  <c r="AI1341" i="12" s="1"/>
  <c r="AS1341" i="12" s="1"/>
  <c r="AU1341" i="12" s="1"/>
  <c r="M1341" i="12"/>
  <c r="S1341" i="12" s="1"/>
  <c r="W1341" i="12" s="1"/>
  <c r="AC1341" i="12" s="1"/>
  <c r="AH1341" i="12" s="1"/>
  <c r="AP1341" i="12" s="1"/>
  <c r="AR1341" i="12" s="1"/>
  <c r="L1341" i="12"/>
  <c r="R1341" i="12" s="1"/>
  <c r="V1341" i="12" s="1"/>
  <c r="AB1341" i="12" s="1"/>
  <c r="AG1341" i="12" s="1"/>
  <c r="AM1341" i="12" s="1"/>
  <c r="AO1341" i="12" s="1"/>
  <c r="N1337" i="12"/>
  <c r="T1337" i="12" s="1"/>
  <c r="X1337" i="12" s="1"/>
  <c r="AD1337" i="12" s="1"/>
  <c r="AI1337" i="12" s="1"/>
  <c r="AS1337" i="12" s="1"/>
  <c r="AU1337" i="12" s="1"/>
  <c r="M1337" i="12"/>
  <c r="S1337" i="12" s="1"/>
  <c r="W1337" i="12" s="1"/>
  <c r="AC1337" i="12" s="1"/>
  <c r="AH1337" i="12" s="1"/>
  <c r="AP1337" i="12" s="1"/>
  <c r="AR1337" i="12" s="1"/>
  <c r="L1337" i="12"/>
  <c r="R1337" i="12" s="1"/>
  <c r="V1337" i="12" s="1"/>
  <c r="AB1337" i="12" s="1"/>
  <c r="AG1337" i="12" s="1"/>
  <c r="AM1337" i="12" s="1"/>
  <c r="AO1337" i="12" s="1"/>
  <c r="N1329" i="12"/>
  <c r="T1329" i="12" s="1"/>
  <c r="X1329" i="12" s="1"/>
  <c r="AD1329" i="12" s="1"/>
  <c r="AI1329" i="12" s="1"/>
  <c r="AS1329" i="12" s="1"/>
  <c r="AU1329" i="12" s="1"/>
  <c r="M1329" i="12"/>
  <c r="S1329" i="12" s="1"/>
  <c r="W1329" i="12" s="1"/>
  <c r="AC1329" i="12" s="1"/>
  <c r="AH1329" i="12" s="1"/>
  <c r="AP1329" i="12" s="1"/>
  <c r="AR1329" i="12" s="1"/>
  <c r="L1329" i="12"/>
  <c r="R1329" i="12" s="1"/>
  <c r="V1329" i="12" s="1"/>
  <c r="AB1329" i="12" s="1"/>
  <c r="AG1329" i="12" s="1"/>
  <c r="AM1329" i="12" s="1"/>
  <c r="AO1329" i="12" s="1"/>
  <c r="N1325" i="12"/>
  <c r="T1325" i="12" s="1"/>
  <c r="X1325" i="12" s="1"/>
  <c r="AD1325" i="12" s="1"/>
  <c r="AI1325" i="12" s="1"/>
  <c r="AS1325" i="12" s="1"/>
  <c r="AU1325" i="12" s="1"/>
  <c r="M1325" i="12"/>
  <c r="S1325" i="12" s="1"/>
  <c r="W1325" i="12" s="1"/>
  <c r="AC1325" i="12" s="1"/>
  <c r="AH1325" i="12" s="1"/>
  <c r="AP1325" i="12" s="1"/>
  <c r="AR1325" i="12" s="1"/>
  <c r="L1325" i="12"/>
  <c r="R1325" i="12" s="1"/>
  <c r="V1325" i="12" s="1"/>
  <c r="AB1325" i="12" s="1"/>
  <c r="AG1325" i="12" s="1"/>
  <c r="AM1325" i="12" s="1"/>
  <c r="AO1325" i="12" s="1"/>
  <c r="N1321" i="12"/>
  <c r="T1321" i="12" s="1"/>
  <c r="X1321" i="12" s="1"/>
  <c r="AD1321" i="12" s="1"/>
  <c r="AI1321" i="12" s="1"/>
  <c r="AS1321" i="12" s="1"/>
  <c r="AU1321" i="12" s="1"/>
  <c r="M1321" i="12"/>
  <c r="S1321" i="12" s="1"/>
  <c r="W1321" i="12" s="1"/>
  <c r="AC1321" i="12" s="1"/>
  <c r="AH1321" i="12" s="1"/>
  <c r="AP1321" i="12" s="1"/>
  <c r="AR1321" i="12" s="1"/>
  <c r="L1321" i="12"/>
  <c r="R1321" i="12" s="1"/>
  <c r="V1321" i="12" s="1"/>
  <c r="AB1321" i="12" s="1"/>
  <c r="AG1321" i="12" s="1"/>
  <c r="AM1321" i="12" s="1"/>
  <c r="AO1321" i="12" s="1"/>
  <c r="N1313" i="12"/>
  <c r="T1313" i="12" s="1"/>
  <c r="X1313" i="12" s="1"/>
  <c r="AD1313" i="12" s="1"/>
  <c r="AI1313" i="12" s="1"/>
  <c r="AS1313" i="12" s="1"/>
  <c r="AU1313" i="12" s="1"/>
  <c r="M1313" i="12"/>
  <c r="S1313" i="12" s="1"/>
  <c r="W1313" i="12" s="1"/>
  <c r="AC1313" i="12" s="1"/>
  <c r="AH1313" i="12" s="1"/>
  <c r="AP1313" i="12" s="1"/>
  <c r="AR1313" i="12" s="1"/>
  <c r="L1313" i="12"/>
  <c r="R1313" i="12" s="1"/>
  <c r="V1313" i="12" s="1"/>
  <c r="AB1313" i="12" s="1"/>
  <c r="AG1313" i="12" s="1"/>
  <c r="AM1313" i="12" s="1"/>
  <c r="AO1313" i="12" s="1"/>
  <c r="N1309" i="12"/>
  <c r="T1309" i="12" s="1"/>
  <c r="X1309" i="12" s="1"/>
  <c r="AD1309" i="12" s="1"/>
  <c r="AI1309" i="12" s="1"/>
  <c r="AS1309" i="12" s="1"/>
  <c r="AU1309" i="12" s="1"/>
  <c r="M1309" i="12"/>
  <c r="S1309" i="12" s="1"/>
  <c r="W1309" i="12" s="1"/>
  <c r="AC1309" i="12" s="1"/>
  <c r="AH1309" i="12" s="1"/>
  <c r="AP1309" i="12" s="1"/>
  <c r="AR1309" i="12" s="1"/>
  <c r="L1309" i="12"/>
  <c r="R1309" i="12" s="1"/>
  <c r="V1309" i="12" s="1"/>
  <c r="AB1309" i="12" s="1"/>
  <c r="AG1309" i="12" s="1"/>
  <c r="AM1309" i="12" s="1"/>
  <c r="AO1309" i="12" s="1"/>
  <c r="N1301" i="12"/>
  <c r="T1301" i="12" s="1"/>
  <c r="X1301" i="12" s="1"/>
  <c r="AD1301" i="12" s="1"/>
  <c r="AI1301" i="12" s="1"/>
  <c r="AS1301" i="12" s="1"/>
  <c r="AU1301" i="12" s="1"/>
  <c r="M1301" i="12"/>
  <c r="S1301" i="12" s="1"/>
  <c r="W1301" i="12" s="1"/>
  <c r="AC1301" i="12" s="1"/>
  <c r="AH1301" i="12" s="1"/>
  <c r="AP1301" i="12" s="1"/>
  <c r="AR1301" i="12" s="1"/>
  <c r="L1301" i="12"/>
  <c r="R1301" i="12" s="1"/>
  <c r="V1301" i="12" s="1"/>
  <c r="AB1301" i="12" s="1"/>
  <c r="AG1301" i="12" s="1"/>
  <c r="AM1301" i="12" s="1"/>
  <c r="AO1301" i="12" s="1"/>
  <c r="N1293" i="12"/>
  <c r="T1293" i="12" s="1"/>
  <c r="X1293" i="12" s="1"/>
  <c r="AD1293" i="12" s="1"/>
  <c r="AI1293" i="12" s="1"/>
  <c r="AS1293" i="12" s="1"/>
  <c r="AU1293" i="12" s="1"/>
  <c r="M1293" i="12"/>
  <c r="S1293" i="12" s="1"/>
  <c r="W1293" i="12" s="1"/>
  <c r="AC1293" i="12" s="1"/>
  <c r="AH1293" i="12" s="1"/>
  <c r="AP1293" i="12" s="1"/>
  <c r="AR1293" i="12" s="1"/>
  <c r="L1293" i="12"/>
  <c r="R1293" i="12" s="1"/>
  <c r="V1293" i="12" s="1"/>
  <c r="AB1293" i="12" s="1"/>
  <c r="AG1293" i="12" s="1"/>
  <c r="AM1293" i="12" s="1"/>
  <c r="AO1293" i="12" s="1"/>
  <c r="N1287" i="12"/>
  <c r="T1287" i="12" s="1"/>
  <c r="X1287" i="12" s="1"/>
  <c r="AD1287" i="12" s="1"/>
  <c r="AI1287" i="12" s="1"/>
  <c r="AS1287" i="12" s="1"/>
  <c r="AU1287" i="12" s="1"/>
  <c r="M1287" i="12"/>
  <c r="S1287" i="12" s="1"/>
  <c r="W1287" i="12" s="1"/>
  <c r="AC1287" i="12" s="1"/>
  <c r="AH1287" i="12" s="1"/>
  <c r="AP1287" i="12" s="1"/>
  <c r="AR1287" i="12" s="1"/>
  <c r="L1287" i="12"/>
  <c r="R1287" i="12" s="1"/>
  <c r="V1287" i="12" s="1"/>
  <c r="AB1287" i="12" s="1"/>
  <c r="AG1287" i="12" s="1"/>
  <c r="AM1287" i="12" s="1"/>
  <c r="AO1287" i="12" s="1"/>
  <c r="N1282" i="12"/>
  <c r="T1282" i="12" s="1"/>
  <c r="X1282" i="12" s="1"/>
  <c r="AD1282" i="12" s="1"/>
  <c r="AI1282" i="12" s="1"/>
  <c r="AS1282" i="12" s="1"/>
  <c r="AU1282" i="12" s="1"/>
  <c r="M1282" i="12"/>
  <c r="S1282" i="12" s="1"/>
  <c r="W1282" i="12" s="1"/>
  <c r="AC1282" i="12" s="1"/>
  <c r="AH1282" i="12" s="1"/>
  <c r="AP1282" i="12" s="1"/>
  <c r="AR1282" i="12" s="1"/>
  <c r="L1282" i="12"/>
  <c r="R1282" i="12" s="1"/>
  <c r="V1282" i="12" s="1"/>
  <c r="AB1282" i="12" s="1"/>
  <c r="AG1282" i="12" s="1"/>
  <c r="AM1282" i="12" s="1"/>
  <c r="AO1282" i="12" s="1"/>
  <c r="N1277" i="12"/>
  <c r="T1277" i="12" s="1"/>
  <c r="X1277" i="12" s="1"/>
  <c r="AD1277" i="12" s="1"/>
  <c r="AI1277" i="12" s="1"/>
  <c r="AS1277" i="12" s="1"/>
  <c r="AU1277" i="12" s="1"/>
  <c r="M1277" i="12"/>
  <c r="S1277" i="12" s="1"/>
  <c r="W1277" i="12" s="1"/>
  <c r="AC1277" i="12" s="1"/>
  <c r="AH1277" i="12" s="1"/>
  <c r="AP1277" i="12" s="1"/>
  <c r="AR1277" i="12" s="1"/>
  <c r="L1277" i="12"/>
  <c r="R1277" i="12" s="1"/>
  <c r="V1277" i="12" s="1"/>
  <c r="AB1277" i="12" s="1"/>
  <c r="AG1277" i="12" s="1"/>
  <c r="AM1277" i="12" s="1"/>
  <c r="AO1277" i="12" s="1"/>
  <c r="N1273" i="12"/>
  <c r="T1273" i="12" s="1"/>
  <c r="X1273" i="12" s="1"/>
  <c r="AD1273" i="12" s="1"/>
  <c r="AI1273" i="12" s="1"/>
  <c r="AS1273" i="12" s="1"/>
  <c r="AU1273" i="12" s="1"/>
  <c r="M1273" i="12"/>
  <c r="S1273" i="12" s="1"/>
  <c r="W1273" i="12" s="1"/>
  <c r="AC1273" i="12" s="1"/>
  <c r="AH1273" i="12" s="1"/>
  <c r="AP1273" i="12" s="1"/>
  <c r="AR1273" i="12" s="1"/>
  <c r="L1273" i="12"/>
  <c r="R1273" i="12" s="1"/>
  <c r="V1273" i="12" s="1"/>
  <c r="AB1273" i="12" s="1"/>
  <c r="AG1273" i="12" s="1"/>
  <c r="AM1273" i="12" s="1"/>
  <c r="AO1273" i="12" s="1"/>
  <c r="N1268" i="12"/>
  <c r="T1268" i="12" s="1"/>
  <c r="X1268" i="12" s="1"/>
  <c r="AD1268" i="12" s="1"/>
  <c r="AI1268" i="12" s="1"/>
  <c r="AS1268" i="12" s="1"/>
  <c r="AU1268" i="12" s="1"/>
  <c r="M1268" i="12"/>
  <c r="S1268" i="12" s="1"/>
  <c r="W1268" i="12" s="1"/>
  <c r="AC1268" i="12" s="1"/>
  <c r="AH1268" i="12" s="1"/>
  <c r="AP1268" i="12" s="1"/>
  <c r="AR1268" i="12" s="1"/>
  <c r="L1268" i="12"/>
  <c r="R1268" i="12" s="1"/>
  <c r="V1268" i="12" s="1"/>
  <c r="AB1268" i="12" s="1"/>
  <c r="AG1268" i="12" s="1"/>
  <c r="AM1268" i="12" s="1"/>
  <c r="AO1268" i="12" s="1"/>
  <c r="N1264" i="12"/>
  <c r="T1264" i="12" s="1"/>
  <c r="X1264" i="12" s="1"/>
  <c r="AD1264" i="12" s="1"/>
  <c r="AI1264" i="12" s="1"/>
  <c r="AS1264" i="12" s="1"/>
  <c r="AU1264" i="12" s="1"/>
  <c r="M1264" i="12"/>
  <c r="S1264" i="12" s="1"/>
  <c r="W1264" i="12" s="1"/>
  <c r="AC1264" i="12" s="1"/>
  <c r="AH1264" i="12" s="1"/>
  <c r="AP1264" i="12" s="1"/>
  <c r="AR1264" i="12" s="1"/>
  <c r="L1264" i="12"/>
  <c r="R1264" i="12" s="1"/>
  <c r="V1264" i="12" s="1"/>
  <c r="AB1264" i="12" s="1"/>
  <c r="AG1264" i="12" s="1"/>
  <c r="AM1264" i="12" s="1"/>
  <c r="AO1264" i="12" s="1"/>
  <c r="N1260" i="12"/>
  <c r="T1260" i="12" s="1"/>
  <c r="X1260" i="12" s="1"/>
  <c r="AD1260" i="12" s="1"/>
  <c r="AI1260" i="12" s="1"/>
  <c r="AS1260" i="12" s="1"/>
  <c r="AU1260" i="12" s="1"/>
  <c r="M1260" i="12"/>
  <c r="S1260" i="12" s="1"/>
  <c r="W1260" i="12" s="1"/>
  <c r="AC1260" i="12" s="1"/>
  <c r="AH1260" i="12" s="1"/>
  <c r="AP1260" i="12" s="1"/>
  <c r="AR1260" i="12" s="1"/>
  <c r="L1260" i="12"/>
  <c r="R1260" i="12" s="1"/>
  <c r="V1260" i="12" s="1"/>
  <c r="AB1260" i="12" s="1"/>
  <c r="AG1260" i="12" s="1"/>
  <c r="AM1260" i="12" s="1"/>
  <c r="AO1260" i="12" s="1"/>
  <c r="N1252" i="12"/>
  <c r="T1252" i="12" s="1"/>
  <c r="X1252" i="12" s="1"/>
  <c r="AD1252" i="12" s="1"/>
  <c r="AI1252" i="12" s="1"/>
  <c r="AS1252" i="12" s="1"/>
  <c r="AU1252" i="12" s="1"/>
  <c r="M1252" i="12"/>
  <c r="S1252" i="12" s="1"/>
  <c r="W1252" i="12" s="1"/>
  <c r="AC1252" i="12" s="1"/>
  <c r="AH1252" i="12" s="1"/>
  <c r="AP1252" i="12" s="1"/>
  <c r="AR1252" i="12" s="1"/>
  <c r="L1252" i="12"/>
  <c r="R1252" i="12" s="1"/>
  <c r="V1252" i="12" s="1"/>
  <c r="AB1252" i="12" s="1"/>
  <c r="AG1252" i="12" s="1"/>
  <c r="AM1252" i="12" s="1"/>
  <c r="AO1252" i="12" s="1"/>
  <c r="N1248" i="12"/>
  <c r="T1248" i="12" s="1"/>
  <c r="X1248" i="12" s="1"/>
  <c r="AD1248" i="12" s="1"/>
  <c r="AI1248" i="12" s="1"/>
  <c r="AS1248" i="12" s="1"/>
  <c r="AU1248" i="12" s="1"/>
  <c r="M1248" i="12"/>
  <c r="S1248" i="12" s="1"/>
  <c r="W1248" i="12" s="1"/>
  <c r="AC1248" i="12" s="1"/>
  <c r="AH1248" i="12" s="1"/>
  <c r="AP1248" i="12" s="1"/>
  <c r="AR1248" i="12" s="1"/>
  <c r="L1248" i="12"/>
  <c r="R1248" i="12" s="1"/>
  <c r="V1248" i="12" s="1"/>
  <c r="AB1248" i="12" s="1"/>
  <c r="AG1248" i="12" s="1"/>
  <c r="AM1248" i="12" s="1"/>
  <c r="AO1248" i="12" s="1"/>
  <c r="N1244" i="12"/>
  <c r="T1244" i="12" s="1"/>
  <c r="X1244" i="12" s="1"/>
  <c r="AD1244" i="12" s="1"/>
  <c r="AI1244" i="12" s="1"/>
  <c r="AS1244" i="12" s="1"/>
  <c r="AU1244" i="12" s="1"/>
  <c r="M1244" i="12"/>
  <c r="S1244" i="12" s="1"/>
  <c r="W1244" i="12" s="1"/>
  <c r="AC1244" i="12" s="1"/>
  <c r="AH1244" i="12" s="1"/>
  <c r="AP1244" i="12" s="1"/>
  <c r="AR1244" i="12" s="1"/>
  <c r="L1244" i="12"/>
  <c r="R1244" i="12" s="1"/>
  <c r="V1244" i="12" s="1"/>
  <c r="AB1244" i="12" s="1"/>
  <c r="AG1244" i="12" s="1"/>
  <c r="AM1244" i="12" s="1"/>
  <c r="AO1244" i="12" s="1"/>
  <c r="N1240" i="12"/>
  <c r="T1240" i="12" s="1"/>
  <c r="X1240" i="12" s="1"/>
  <c r="AD1240" i="12" s="1"/>
  <c r="AI1240" i="12" s="1"/>
  <c r="AS1240" i="12" s="1"/>
  <c r="AU1240" i="12" s="1"/>
  <c r="M1240" i="12"/>
  <c r="S1240" i="12" s="1"/>
  <c r="W1240" i="12" s="1"/>
  <c r="AC1240" i="12" s="1"/>
  <c r="AH1240" i="12" s="1"/>
  <c r="AP1240" i="12" s="1"/>
  <c r="AR1240" i="12" s="1"/>
  <c r="L1240" i="12"/>
  <c r="R1240" i="12" s="1"/>
  <c r="V1240" i="12" s="1"/>
  <c r="AB1240" i="12" s="1"/>
  <c r="AG1240" i="12" s="1"/>
  <c r="AM1240" i="12" s="1"/>
  <c r="AO1240" i="12" s="1"/>
  <c r="N1235" i="12"/>
  <c r="T1235" i="12" s="1"/>
  <c r="X1235" i="12" s="1"/>
  <c r="AD1235" i="12" s="1"/>
  <c r="AI1235" i="12" s="1"/>
  <c r="AS1235" i="12" s="1"/>
  <c r="AU1235" i="12" s="1"/>
  <c r="M1235" i="12"/>
  <c r="S1235" i="12" s="1"/>
  <c r="W1235" i="12" s="1"/>
  <c r="AC1235" i="12" s="1"/>
  <c r="AH1235" i="12" s="1"/>
  <c r="AP1235" i="12" s="1"/>
  <c r="AR1235" i="12" s="1"/>
  <c r="L1235" i="12"/>
  <c r="R1235" i="12" s="1"/>
  <c r="V1235" i="12" s="1"/>
  <c r="AB1235" i="12" s="1"/>
  <c r="AG1235" i="12" s="1"/>
  <c r="AM1235" i="12" s="1"/>
  <c r="AO1235" i="12" s="1"/>
  <c r="N1231" i="12"/>
  <c r="T1231" i="12" s="1"/>
  <c r="X1231" i="12" s="1"/>
  <c r="AD1231" i="12" s="1"/>
  <c r="AI1231" i="12" s="1"/>
  <c r="AS1231" i="12" s="1"/>
  <c r="AU1231" i="12" s="1"/>
  <c r="M1231" i="12"/>
  <c r="S1231" i="12" s="1"/>
  <c r="W1231" i="12" s="1"/>
  <c r="AC1231" i="12" s="1"/>
  <c r="AH1231" i="12" s="1"/>
  <c r="AP1231" i="12" s="1"/>
  <c r="AR1231" i="12" s="1"/>
  <c r="L1231" i="12"/>
  <c r="R1231" i="12" s="1"/>
  <c r="V1231" i="12" s="1"/>
  <c r="AB1231" i="12" s="1"/>
  <c r="AG1231" i="12" s="1"/>
  <c r="AM1231" i="12" s="1"/>
  <c r="AO1231" i="12" s="1"/>
  <c r="N1227" i="12"/>
  <c r="T1227" i="12" s="1"/>
  <c r="X1227" i="12" s="1"/>
  <c r="AD1227" i="12" s="1"/>
  <c r="AI1227" i="12" s="1"/>
  <c r="AS1227" i="12" s="1"/>
  <c r="AU1227" i="12" s="1"/>
  <c r="M1227" i="12"/>
  <c r="S1227" i="12" s="1"/>
  <c r="W1227" i="12" s="1"/>
  <c r="AC1227" i="12" s="1"/>
  <c r="AH1227" i="12" s="1"/>
  <c r="AP1227" i="12" s="1"/>
  <c r="AR1227" i="12" s="1"/>
  <c r="L1227" i="12"/>
  <c r="R1227" i="12" s="1"/>
  <c r="V1227" i="12" s="1"/>
  <c r="AB1227" i="12" s="1"/>
  <c r="AG1227" i="12" s="1"/>
  <c r="AM1227" i="12" s="1"/>
  <c r="AO1227" i="12" s="1"/>
  <c r="N1223" i="12"/>
  <c r="T1223" i="12" s="1"/>
  <c r="X1223" i="12" s="1"/>
  <c r="AD1223" i="12" s="1"/>
  <c r="AI1223" i="12" s="1"/>
  <c r="AS1223" i="12" s="1"/>
  <c r="AU1223" i="12" s="1"/>
  <c r="M1223" i="12"/>
  <c r="S1223" i="12" s="1"/>
  <c r="W1223" i="12" s="1"/>
  <c r="AC1223" i="12" s="1"/>
  <c r="AH1223" i="12" s="1"/>
  <c r="AP1223" i="12" s="1"/>
  <c r="AR1223" i="12" s="1"/>
  <c r="L1223" i="12"/>
  <c r="R1223" i="12" s="1"/>
  <c r="V1223" i="12" s="1"/>
  <c r="AB1223" i="12" s="1"/>
  <c r="AG1223" i="12" s="1"/>
  <c r="AM1223" i="12" s="1"/>
  <c r="AO1223" i="12" s="1"/>
  <c r="N1216" i="12"/>
  <c r="T1216" i="12" s="1"/>
  <c r="X1216" i="12" s="1"/>
  <c r="AD1216" i="12" s="1"/>
  <c r="AI1216" i="12" s="1"/>
  <c r="AS1216" i="12" s="1"/>
  <c r="AU1216" i="12" s="1"/>
  <c r="M1216" i="12"/>
  <c r="S1216" i="12" s="1"/>
  <c r="W1216" i="12" s="1"/>
  <c r="AC1216" i="12" s="1"/>
  <c r="AH1216" i="12" s="1"/>
  <c r="AP1216" i="12" s="1"/>
  <c r="AR1216" i="12" s="1"/>
  <c r="L1216" i="12"/>
  <c r="R1216" i="12" s="1"/>
  <c r="V1216" i="12" s="1"/>
  <c r="AB1216" i="12" s="1"/>
  <c r="AG1216" i="12" s="1"/>
  <c r="AM1216" i="12" s="1"/>
  <c r="AO1216" i="12" s="1"/>
  <c r="N1213" i="12"/>
  <c r="T1213" i="12" s="1"/>
  <c r="X1213" i="12" s="1"/>
  <c r="AD1213" i="12" s="1"/>
  <c r="AI1213" i="12" s="1"/>
  <c r="AS1213" i="12" s="1"/>
  <c r="AU1213" i="12" s="1"/>
  <c r="M1213" i="12"/>
  <c r="S1213" i="12" s="1"/>
  <c r="W1213" i="12" s="1"/>
  <c r="AC1213" i="12" s="1"/>
  <c r="AH1213" i="12" s="1"/>
  <c r="AP1213" i="12" s="1"/>
  <c r="AR1213" i="12" s="1"/>
  <c r="L1213" i="12"/>
  <c r="R1213" i="12" s="1"/>
  <c r="V1213" i="12" s="1"/>
  <c r="AB1213" i="12" s="1"/>
  <c r="AG1213" i="12" s="1"/>
  <c r="AM1213" i="12" s="1"/>
  <c r="AO1213" i="12" s="1"/>
  <c r="N1209" i="12"/>
  <c r="T1209" i="12" s="1"/>
  <c r="X1209" i="12" s="1"/>
  <c r="AD1209" i="12" s="1"/>
  <c r="AI1209" i="12" s="1"/>
  <c r="AS1209" i="12" s="1"/>
  <c r="AU1209" i="12" s="1"/>
  <c r="M1209" i="12"/>
  <c r="S1209" i="12" s="1"/>
  <c r="W1209" i="12" s="1"/>
  <c r="AC1209" i="12" s="1"/>
  <c r="AH1209" i="12" s="1"/>
  <c r="AP1209" i="12" s="1"/>
  <c r="AR1209" i="12" s="1"/>
  <c r="L1209" i="12"/>
  <c r="R1209" i="12" s="1"/>
  <c r="V1209" i="12" s="1"/>
  <c r="AB1209" i="12" s="1"/>
  <c r="AG1209" i="12" s="1"/>
  <c r="AM1209" i="12" s="1"/>
  <c r="AO1209" i="12" s="1"/>
  <c r="N1204" i="12"/>
  <c r="T1204" i="12" s="1"/>
  <c r="X1204" i="12" s="1"/>
  <c r="AD1204" i="12" s="1"/>
  <c r="AI1204" i="12" s="1"/>
  <c r="AS1204" i="12" s="1"/>
  <c r="AU1204" i="12" s="1"/>
  <c r="M1204" i="12"/>
  <c r="S1204" i="12" s="1"/>
  <c r="W1204" i="12" s="1"/>
  <c r="AC1204" i="12" s="1"/>
  <c r="AH1204" i="12" s="1"/>
  <c r="AP1204" i="12" s="1"/>
  <c r="AR1204" i="12" s="1"/>
  <c r="L1204" i="12"/>
  <c r="R1204" i="12" s="1"/>
  <c r="V1204" i="12" s="1"/>
  <c r="AB1204" i="12" s="1"/>
  <c r="AG1204" i="12" s="1"/>
  <c r="AM1204" i="12" s="1"/>
  <c r="AO1204" i="12" s="1"/>
  <c r="N1199" i="12"/>
  <c r="T1199" i="12" s="1"/>
  <c r="X1199" i="12" s="1"/>
  <c r="AD1199" i="12" s="1"/>
  <c r="AI1199" i="12" s="1"/>
  <c r="AS1199" i="12" s="1"/>
  <c r="AU1199" i="12" s="1"/>
  <c r="M1199" i="12"/>
  <c r="S1199" i="12" s="1"/>
  <c r="W1199" i="12" s="1"/>
  <c r="AC1199" i="12" s="1"/>
  <c r="AH1199" i="12" s="1"/>
  <c r="AP1199" i="12" s="1"/>
  <c r="AR1199" i="12" s="1"/>
  <c r="L1199" i="12"/>
  <c r="R1199" i="12" s="1"/>
  <c r="V1199" i="12" s="1"/>
  <c r="AB1199" i="12" s="1"/>
  <c r="AG1199" i="12" s="1"/>
  <c r="AM1199" i="12" s="1"/>
  <c r="AO1199" i="12" s="1"/>
  <c r="N1193" i="12"/>
  <c r="T1193" i="12" s="1"/>
  <c r="X1193" i="12" s="1"/>
  <c r="AD1193" i="12" s="1"/>
  <c r="AI1193" i="12" s="1"/>
  <c r="AS1193" i="12" s="1"/>
  <c r="AU1193" i="12" s="1"/>
  <c r="M1193" i="12"/>
  <c r="S1193" i="12" s="1"/>
  <c r="W1193" i="12" s="1"/>
  <c r="AC1193" i="12" s="1"/>
  <c r="AH1193" i="12" s="1"/>
  <c r="AP1193" i="12" s="1"/>
  <c r="AR1193" i="12" s="1"/>
  <c r="L1193" i="12"/>
  <c r="R1193" i="12" s="1"/>
  <c r="V1193" i="12" s="1"/>
  <c r="AB1193" i="12" s="1"/>
  <c r="AG1193" i="12" s="1"/>
  <c r="AM1193" i="12" s="1"/>
  <c r="AO1193" i="12" s="1"/>
  <c r="N1189" i="12"/>
  <c r="T1189" i="12" s="1"/>
  <c r="X1189" i="12" s="1"/>
  <c r="AD1189" i="12" s="1"/>
  <c r="AI1189" i="12" s="1"/>
  <c r="AS1189" i="12" s="1"/>
  <c r="AU1189" i="12" s="1"/>
  <c r="M1189" i="12"/>
  <c r="S1189" i="12" s="1"/>
  <c r="W1189" i="12" s="1"/>
  <c r="AC1189" i="12" s="1"/>
  <c r="AH1189" i="12" s="1"/>
  <c r="AP1189" i="12" s="1"/>
  <c r="AR1189" i="12" s="1"/>
  <c r="L1189" i="12"/>
  <c r="R1189" i="12" s="1"/>
  <c r="V1189" i="12" s="1"/>
  <c r="AB1189" i="12" s="1"/>
  <c r="AG1189" i="12" s="1"/>
  <c r="AM1189" i="12" s="1"/>
  <c r="AO1189" i="12" s="1"/>
  <c r="N1185" i="12"/>
  <c r="T1185" i="12" s="1"/>
  <c r="X1185" i="12" s="1"/>
  <c r="AD1185" i="12" s="1"/>
  <c r="AI1185" i="12" s="1"/>
  <c r="AS1185" i="12" s="1"/>
  <c r="AU1185" i="12" s="1"/>
  <c r="M1185" i="12"/>
  <c r="S1185" i="12" s="1"/>
  <c r="W1185" i="12" s="1"/>
  <c r="AC1185" i="12" s="1"/>
  <c r="AH1185" i="12" s="1"/>
  <c r="AP1185" i="12" s="1"/>
  <c r="AR1185" i="12" s="1"/>
  <c r="L1185" i="12"/>
  <c r="R1185" i="12" s="1"/>
  <c r="V1185" i="12" s="1"/>
  <c r="AB1185" i="12" s="1"/>
  <c r="AG1185" i="12" s="1"/>
  <c r="AM1185" i="12" s="1"/>
  <c r="AO1185" i="12" s="1"/>
  <c r="N1180" i="12"/>
  <c r="T1180" i="12" s="1"/>
  <c r="X1180" i="12" s="1"/>
  <c r="AD1180" i="12" s="1"/>
  <c r="AI1180" i="12" s="1"/>
  <c r="AS1180" i="12" s="1"/>
  <c r="AU1180" i="12" s="1"/>
  <c r="M1180" i="12"/>
  <c r="S1180" i="12" s="1"/>
  <c r="W1180" i="12" s="1"/>
  <c r="AC1180" i="12" s="1"/>
  <c r="AH1180" i="12" s="1"/>
  <c r="AP1180" i="12" s="1"/>
  <c r="AR1180" i="12" s="1"/>
  <c r="L1180" i="12"/>
  <c r="R1180" i="12" s="1"/>
  <c r="V1180" i="12" s="1"/>
  <c r="AB1180" i="12" s="1"/>
  <c r="AG1180" i="12" s="1"/>
  <c r="AM1180" i="12" s="1"/>
  <c r="AO1180" i="12" s="1"/>
  <c r="N1177" i="12"/>
  <c r="T1177" i="12" s="1"/>
  <c r="X1177" i="12" s="1"/>
  <c r="AD1177" i="12" s="1"/>
  <c r="AI1177" i="12" s="1"/>
  <c r="AS1177" i="12" s="1"/>
  <c r="AU1177" i="12" s="1"/>
  <c r="M1177" i="12"/>
  <c r="S1177" i="12" s="1"/>
  <c r="W1177" i="12" s="1"/>
  <c r="AC1177" i="12" s="1"/>
  <c r="AH1177" i="12" s="1"/>
  <c r="AP1177" i="12" s="1"/>
  <c r="AR1177" i="12" s="1"/>
  <c r="L1177" i="12"/>
  <c r="R1177" i="12" s="1"/>
  <c r="V1177" i="12" s="1"/>
  <c r="AB1177" i="12" s="1"/>
  <c r="AG1177" i="12" s="1"/>
  <c r="AM1177" i="12" s="1"/>
  <c r="AO1177" i="12" s="1"/>
  <c r="N1173" i="12"/>
  <c r="T1173" i="12" s="1"/>
  <c r="X1173" i="12" s="1"/>
  <c r="AD1173" i="12" s="1"/>
  <c r="AI1173" i="12" s="1"/>
  <c r="AS1173" i="12" s="1"/>
  <c r="AU1173" i="12" s="1"/>
  <c r="M1173" i="12"/>
  <c r="S1173" i="12" s="1"/>
  <c r="W1173" i="12" s="1"/>
  <c r="AC1173" i="12" s="1"/>
  <c r="AH1173" i="12" s="1"/>
  <c r="AP1173" i="12" s="1"/>
  <c r="AR1173" i="12" s="1"/>
  <c r="L1173" i="12"/>
  <c r="R1173" i="12" s="1"/>
  <c r="V1173" i="12" s="1"/>
  <c r="AB1173" i="12" s="1"/>
  <c r="AG1173" i="12" s="1"/>
  <c r="AM1173" i="12" s="1"/>
  <c r="AO1173" i="12" s="1"/>
  <c r="N1170" i="12"/>
  <c r="T1170" i="12" s="1"/>
  <c r="X1170" i="12" s="1"/>
  <c r="AD1170" i="12" s="1"/>
  <c r="AI1170" i="12" s="1"/>
  <c r="AS1170" i="12" s="1"/>
  <c r="AU1170" i="12" s="1"/>
  <c r="M1170" i="12"/>
  <c r="S1170" i="12" s="1"/>
  <c r="W1170" i="12" s="1"/>
  <c r="AC1170" i="12" s="1"/>
  <c r="AH1170" i="12" s="1"/>
  <c r="AP1170" i="12" s="1"/>
  <c r="AR1170" i="12" s="1"/>
  <c r="L1170" i="12"/>
  <c r="R1170" i="12" s="1"/>
  <c r="V1170" i="12" s="1"/>
  <c r="AB1170" i="12" s="1"/>
  <c r="AG1170" i="12" s="1"/>
  <c r="AM1170" i="12" s="1"/>
  <c r="AO1170" i="12" s="1"/>
  <c r="N1167" i="12"/>
  <c r="T1167" i="12" s="1"/>
  <c r="X1167" i="12" s="1"/>
  <c r="AD1167" i="12" s="1"/>
  <c r="AI1167" i="12" s="1"/>
  <c r="AS1167" i="12" s="1"/>
  <c r="AU1167" i="12" s="1"/>
  <c r="M1167" i="12"/>
  <c r="S1167" i="12" s="1"/>
  <c r="W1167" i="12" s="1"/>
  <c r="AC1167" i="12" s="1"/>
  <c r="AH1167" i="12" s="1"/>
  <c r="AP1167" i="12" s="1"/>
  <c r="AR1167" i="12" s="1"/>
  <c r="L1167" i="12"/>
  <c r="R1167" i="12" s="1"/>
  <c r="V1167" i="12" s="1"/>
  <c r="AB1167" i="12" s="1"/>
  <c r="AG1167" i="12" s="1"/>
  <c r="AM1167" i="12" s="1"/>
  <c r="AO1167" i="12" s="1"/>
  <c r="N1161" i="12"/>
  <c r="T1161" i="12" s="1"/>
  <c r="X1161" i="12" s="1"/>
  <c r="AD1161" i="12" s="1"/>
  <c r="AI1161" i="12" s="1"/>
  <c r="AS1161" i="12" s="1"/>
  <c r="AU1161" i="12" s="1"/>
  <c r="M1161" i="12"/>
  <c r="S1161" i="12" s="1"/>
  <c r="W1161" i="12" s="1"/>
  <c r="AC1161" i="12" s="1"/>
  <c r="AH1161" i="12" s="1"/>
  <c r="AP1161" i="12" s="1"/>
  <c r="AR1161" i="12" s="1"/>
  <c r="L1161" i="12"/>
  <c r="R1161" i="12" s="1"/>
  <c r="V1161" i="12" s="1"/>
  <c r="AB1161" i="12" s="1"/>
  <c r="AG1161" i="12" s="1"/>
  <c r="AM1161" i="12" s="1"/>
  <c r="AO1161" i="12" s="1"/>
  <c r="N1158" i="12"/>
  <c r="T1158" i="12" s="1"/>
  <c r="X1158" i="12" s="1"/>
  <c r="AD1158" i="12" s="1"/>
  <c r="AI1158" i="12" s="1"/>
  <c r="AS1158" i="12" s="1"/>
  <c r="AU1158" i="12" s="1"/>
  <c r="M1158" i="12"/>
  <c r="S1158" i="12" s="1"/>
  <c r="W1158" i="12" s="1"/>
  <c r="AC1158" i="12" s="1"/>
  <c r="AH1158" i="12" s="1"/>
  <c r="AP1158" i="12" s="1"/>
  <c r="AR1158" i="12" s="1"/>
  <c r="L1158" i="12"/>
  <c r="R1158" i="12" s="1"/>
  <c r="V1158" i="12" s="1"/>
  <c r="AB1158" i="12" s="1"/>
  <c r="AG1158" i="12" s="1"/>
  <c r="AM1158" i="12" s="1"/>
  <c r="AO1158" i="12" s="1"/>
  <c r="N1153" i="12"/>
  <c r="T1153" i="12" s="1"/>
  <c r="X1153" i="12" s="1"/>
  <c r="AD1153" i="12" s="1"/>
  <c r="AI1153" i="12" s="1"/>
  <c r="AS1153" i="12" s="1"/>
  <c r="AU1153" i="12" s="1"/>
  <c r="M1153" i="12"/>
  <c r="S1153" i="12" s="1"/>
  <c r="W1153" i="12" s="1"/>
  <c r="AC1153" i="12" s="1"/>
  <c r="AH1153" i="12" s="1"/>
  <c r="AP1153" i="12" s="1"/>
  <c r="AR1153" i="12" s="1"/>
  <c r="L1153" i="12"/>
  <c r="R1153" i="12" s="1"/>
  <c r="V1153" i="12" s="1"/>
  <c r="AB1153" i="12" s="1"/>
  <c r="AG1153" i="12" s="1"/>
  <c r="AM1153" i="12" s="1"/>
  <c r="AO1153" i="12" s="1"/>
  <c r="N1141" i="12"/>
  <c r="T1141" i="12" s="1"/>
  <c r="X1141" i="12" s="1"/>
  <c r="AD1141" i="12" s="1"/>
  <c r="AI1141" i="12" s="1"/>
  <c r="AS1141" i="12" s="1"/>
  <c r="M1141" i="12"/>
  <c r="S1141" i="12" s="1"/>
  <c r="W1141" i="12" s="1"/>
  <c r="AC1141" i="12" s="1"/>
  <c r="AH1141" i="12" s="1"/>
  <c r="AP1141" i="12" s="1"/>
  <c r="L1141" i="12"/>
  <c r="R1141" i="12" s="1"/>
  <c r="V1141" i="12" s="1"/>
  <c r="AB1141" i="12" s="1"/>
  <c r="AG1141" i="12" s="1"/>
  <c r="AM1141" i="12" s="1"/>
  <c r="N1132" i="12"/>
  <c r="T1132" i="12" s="1"/>
  <c r="X1132" i="12" s="1"/>
  <c r="AD1132" i="12" s="1"/>
  <c r="AI1132" i="12" s="1"/>
  <c r="AS1132" i="12" s="1"/>
  <c r="AU1132" i="12" s="1"/>
  <c r="M1132" i="12"/>
  <c r="S1132" i="12" s="1"/>
  <c r="W1132" i="12" s="1"/>
  <c r="AC1132" i="12" s="1"/>
  <c r="AH1132" i="12" s="1"/>
  <c r="AP1132" i="12" s="1"/>
  <c r="AR1132" i="12" s="1"/>
  <c r="L1132" i="12"/>
  <c r="R1132" i="12" s="1"/>
  <c r="V1132" i="12" s="1"/>
  <c r="AB1132" i="12" s="1"/>
  <c r="AG1132" i="12" s="1"/>
  <c r="AM1132" i="12" s="1"/>
  <c r="AO1132" i="12" s="1"/>
  <c r="N1131" i="12"/>
  <c r="T1131" i="12" s="1"/>
  <c r="X1131" i="12" s="1"/>
  <c r="AD1131" i="12" s="1"/>
  <c r="AI1131" i="12" s="1"/>
  <c r="AS1131" i="12" s="1"/>
  <c r="AU1131" i="12" s="1"/>
  <c r="M1131" i="12"/>
  <c r="S1131" i="12" s="1"/>
  <c r="W1131" i="12" s="1"/>
  <c r="AC1131" i="12" s="1"/>
  <c r="AH1131" i="12" s="1"/>
  <c r="AP1131" i="12" s="1"/>
  <c r="AR1131" i="12" s="1"/>
  <c r="L1131" i="12"/>
  <c r="R1131" i="12" s="1"/>
  <c r="V1131" i="12" s="1"/>
  <c r="AB1131" i="12" s="1"/>
  <c r="AG1131" i="12" s="1"/>
  <c r="AM1131" i="12" s="1"/>
  <c r="AO1131" i="12" s="1"/>
  <c r="N1130" i="12"/>
  <c r="T1130" i="12" s="1"/>
  <c r="X1130" i="12" s="1"/>
  <c r="AD1130" i="12" s="1"/>
  <c r="AI1130" i="12" s="1"/>
  <c r="AS1130" i="12" s="1"/>
  <c r="AU1130" i="12" s="1"/>
  <c r="M1130" i="12"/>
  <c r="S1130" i="12" s="1"/>
  <c r="W1130" i="12" s="1"/>
  <c r="AC1130" i="12" s="1"/>
  <c r="AH1130" i="12" s="1"/>
  <c r="AP1130" i="12" s="1"/>
  <c r="AR1130" i="12" s="1"/>
  <c r="L1130" i="12"/>
  <c r="R1130" i="12" s="1"/>
  <c r="V1130" i="12" s="1"/>
  <c r="AB1130" i="12" s="1"/>
  <c r="AG1130" i="12" s="1"/>
  <c r="AM1130" i="12" s="1"/>
  <c r="AO1130" i="12" s="1"/>
  <c r="N1128" i="12"/>
  <c r="T1128" i="12" s="1"/>
  <c r="X1128" i="12" s="1"/>
  <c r="AD1128" i="12" s="1"/>
  <c r="AI1128" i="12" s="1"/>
  <c r="AS1128" i="12" s="1"/>
  <c r="M1128" i="12"/>
  <c r="S1128" i="12" s="1"/>
  <c r="W1128" i="12" s="1"/>
  <c r="AC1128" i="12" s="1"/>
  <c r="AH1128" i="12" s="1"/>
  <c r="AP1128" i="12" s="1"/>
  <c r="L1128" i="12"/>
  <c r="R1128" i="12" s="1"/>
  <c r="V1128" i="12" s="1"/>
  <c r="AB1128" i="12" s="1"/>
  <c r="AG1128" i="12" s="1"/>
  <c r="AM1128" i="12" s="1"/>
  <c r="N1124" i="12"/>
  <c r="T1124" i="12" s="1"/>
  <c r="X1124" i="12" s="1"/>
  <c r="AD1124" i="12" s="1"/>
  <c r="AI1124" i="12" s="1"/>
  <c r="AS1124" i="12" s="1"/>
  <c r="AU1124" i="12" s="1"/>
  <c r="M1124" i="12"/>
  <c r="S1124" i="12" s="1"/>
  <c r="W1124" i="12" s="1"/>
  <c r="AC1124" i="12" s="1"/>
  <c r="AH1124" i="12" s="1"/>
  <c r="AP1124" i="12" s="1"/>
  <c r="AR1124" i="12" s="1"/>
  <c r="L1124" i="12"/>
  <c r="R1124" i="12" s="1"/>
  <c r="V1124" i="12" s="1"/>
  <c r="AB1124" i="12" s="1"/>
  <c r="AG1124" i="12" s="1"/>
  <c r="AM1124" i="12" s="1"/>
  <c r="AO1124" i="12" s="1"/>
  <c r="N1123" i="12"/>
  <c r="T1123" i="12" s="1"/>
  <c r="X1123" i="12" s="1"/>
  <c r="AD1123" i="12" s="1"/>
  <c r="AI1123" i="12" s="1"/>
  <c r="AS1123" i="12" s="1"/>
  <c r="AU1123" i="12" s="1"/>
  <c r="M1123" i="12"/>
  <c r="S1123" i="12" s="1"/>
  <c r="W1123" i="12" s="1"/>
  <c r="AC1123" i="12" s="1"/>
  <c r="AH1123" i="12" s="1"/>
  <c r="AP1123" i="12" s="1"/>
  <c r="AR1123" i="12" s="1"/>
  <c r="L1123" i="12"/>
  <c r="R1123" i="12" s="1"/>
  <c r="V1123" i="12" s="1"/>
  <c r="AB1123" i="12" s="1"/>
  <c r="AG1123" i="12" s="1"/>
  <c r="AM1123" i="12" s="1"/>
  <c r="AO1123" i="12" s="1"/>
  <c r="N1122" i="12"/>
  <c r="T1122" i="12" s="1"/>
  <c r="X1122" i="12" s="1"/>
  <c r="AD1122" i="12" s="1"/>
  <c r="AI1122" i="12" s="1"/>
  <c r="AS1122" i="12" s="1"/>
  <c r="AU1122" i="12" s="1"/>
  <c r="M1122" i="12"/>
  <c r="S1122" i="12" s="1"/>
  <c r="W1122" i="12" s="1"/>
  <c r="AC1122" i="12" s="1"/>
  <c r="AH1122" i="12" s="1"/>
  <c r="AP1122" i="12" s="1"/>
  <c r="AR1122" i="12" s="1"/>
  <c r="L1122" i="12"/>
  <c r="R1122" i="12" s="1"/>
  <c r="V1122" i="12" s="1"/>
  <c r="AB1122" i="12" s="1"/>
  <c r="AG1122" i="12" s="1"/>
  <c r="AM1122" i="12" s="1"/>
  <c r="AO1122" i="12" s="1"/>
  <c r="N1120" i="12"/>
  <c r="T1120" i="12" s="1"/>
  <c r="X1120" i="12" s="1"/>
  <c r="AD1120" i="12" s="1"/>
  <c r="AI1120" i="12" s="1"/>
  <c r="AS1120" i="12" s="1"/>
  <c r="AU1120" i="12" s="1"/>
  <c r="M1120" i="12"/>
  <c r="S1120" i="12" s="1"/>
  <c r="W1120" i="12" s="1"/>
  <c r="AC1120" i="12" s="1"/>
  <c r="AH1120" i="12" s="1"/>
  <c r="AP1120" i="12" s="1"/>
  <c r="AR1120" i="12" s="1"/>
  <c r="L1120" i="12"/>
  <c r="R1120" i="12" s="1"/>
  <c r="V1120" i="12" s="1"/>
  <c r="AB1120" i="12" s="1"/>
  <c r="AG1120" i="12" s="1"/>
  <c r="AM1120" i="12" s="1"/>
  <c r="AO1120" i="12" s="1"/>
  <c r="N1117" i="12"/>
  <c r="T1117" i="12" s="1"/>
  <c r="X1117" i="12" s="1"/>
  <c r="AD1117" i="12" s="1"/>
  <c r="AI1117" i="12" s="1"/>
  <c r="AS1117" i="12" s="1"/>
  <c r="AU1117" i="12" s="1"/>
  <c r="M1117" i="12"/>
  <c r="S1117" i="12" s="1"/>
  <c r="W1117" i="12" s="1"/>
  <c r="AC1117" i="12" s="1"/>
  <c r="AH1117" i="12" s="1"/>
  <c r="AP1117" i="12" s="1"/>
  <c r="AR1117" i="12" s="1"/>
  <c r="L1117" i="12"/>
  <c r="R1117" i="12" s="1"/>
  <c r="V1117" i="12" s="1"/>
  <c r="AB1117" i="12" s="1"/>
  <c r="AG1117" i="12" s="1"/>
  <c r="AM1117" i="12" s="1"/>
  <c r="AO1117" i="12" s="1"/>
  <c r="N1108" i="12"/>
  <c r="T1108" i="12" s="1"/>
  <c r="X1108" i="12" s="1"/>
  <c r="AD1108" i="12" s="1"/>
  <c r="AI1108" i="12" s="1"/>
  <c r="AS1108" i="12" s="1"/>
  <c r="M1108" i="12"/>
  <c r="S1108" i="12" s="1"/>
  <c r="W1108" i="12" s="1"/>
  <c r="AC1108" i="12" s="1"/>
  <c r="AH1108" i="12" s="1"/>
  <c r="AP1108" i="12" s="1"/>
  <c r="L1108" i="12"/>
  <c r="R1108" i="12" s="1"/>
  <c r="V1108" i="12" s="1"/>
  <c r="AB1108" i="12" s="1"/>
  <c r="AG1108" i="12" s="1"/>
  <c r="AM1108" i="12" s="1"/>
  <c r="M1097" i="12"/>
  <c r="S1097" i="12" s="1"/>
  <c r="W1097" i="12" s="1"/>
  <c r="AC1097" i="12" s="1"/>
  <c r="AH1097" i="12" s="1"/>
  <c r="AP1097" i="12" s="1"/>
  <c r="AR1097" i="12" s="1"/>
  <c r="L1097" i="12"/>
  <c r="R1097" i="12" s="1"/>
  <c r="V1097" i="12" s="1"/>
  <c r="AB1097" i="12" s="1"/>
  <c r="AG1097" i="12" s="1"/>
  <c r="AM1097" i="12" s="1"/>
  <c r="AO1097" i="12" s="1"/>
  <c r="N1088" i="12"/>
  <c r="T1088" i="12" s="1"/>
  <c r="X1088" i="12" s="1"/>
  <c r="AD1088" i="12" s="1"/>
  <c r="AI1088" i="12" s="1"/>
  <c r="AS1088" i="12" s="1"/>
  <c r="AU1088" i="12" s="1"/>
  <c r="M1088" i="12"/>
  <c r="S1088" i="12" s="1"/>
  <c r="W1088" i="12" s="1"/>
  <c r="AC1088" i="12" s="1"/>
  <c r="AH1088" i="12" s="1"/>
  <c r="AP1088" i="12" s="1"/>
  <c r="AR1088" i="12" s="1"/>
  <c r="L1088" i="12"/>
  <c r="R1088" i="12" s="1"/>
  <c r="V1088" i="12" s="1"/>
  <c r="AB1088" i="12" s="1"/>
  <c r="AG1088" i="12" s="1"/>
  <c r="AM1088" i="12" s="1"/>
  <c r="AO1088" i="12" s="1"/>
  <c r="N1084" i="12"/>
  <c r="T1084" i="12" s="1"/>
  <c r="X1084" i="12" s="1"/>
  <c r="AD1084" i="12" s="1"/>
  <c r="AI1084" i="12" s="1"/>
  <c r="AS1084" i="12" s="1"/>
  <c r="AU1084" i="12" s="1"/>
  <c r="M1084" i="12"/>
  <c r="S1084" i="12" s="1"/>
  <c r="W1084" i="12" s="1"/>
  <c r="AC1084" i="12" s="1"/>
  <c r="AH1084" i="12" s="1"/>
  <c r="AP1084" i="12" s="1"/>
  <c r="AR1084" i="12" s="1"/>
  <c r="L1084" i="12"/>
  <c r="R1084" i="12" s="1"/>
  <c r="V1084" i="12" s="1"/>
  <c r="AB1084" i="12" s="1"/>
  <c r="AG1084" i="12" s="1"/>
  <c r="AM1084" i="12" s="1"/>
  <c r="AO1084" i="12" s="1"/>
  <c r="N1076" i="12"/>
  <c r="T1076" i="12" s="1"/>
  <c r="X1076" i="12" s="1"/>
  <c r="AD1076" i="12" s="1"/>
  <c r="AI1076" i="12" s="1"/>
  <c r="AS1076" i="12" s="1"/>
  <c r="AU1076" i="12" s="1"/>
  <c r="M1076" i="12"/>
  <c r="S1076" i="12" s="1"/>
  <c r="W1076" i="12" s="1"/>
  <c r="AC1076" i="12" s="1"/>
  <c r="AH1076" i="12" s="1"/>
  <c r="AP1076" i="12" s="1"/>
  <c r="AR1076" i="12" s="1"/>
  <c r="L1076" i="12"/>
  <c r="R1076" i="12" s="1"/>
  <c r="V1076" i="12" s="1"/>
  <c r="AB1076" i="12" s="1"/>
  <c r="AG1076" i="12" s="1"/>
  <c r="AM1076" i="12" s="1"/>
  <c r="AO1076" i="12" s="1"/>
  <c r="N1072" i="12"/>
  <c r="T1072" i="12" s="1"/>
  <c r="X1072" i="12" s="1"/>
  <c r="AD1072" i="12" s="1"/>
  <c r="AI1072" i="12" s="1"/>
  <c r="AS1072" i="12" s="1"/>
  <c r="AU1072" i="12" s="1"/>
  <c r="M1072" i="12"/>
  <c r="S1072" i="12" s="1"/>
  <c r="W1072" i="12" s="1"/>
  <c r="AC1072" i="12" s="1"/>
  <c r="AH1072" i="12" s="1"/>
  <c r="AP1072" i="12" s="1"/>
  <c r="AR1072" i="12" s="1"/>
  <c r="L1072" i="12"/>
  <c r="R1072" i="12" s="1"/>
  <c r="V1072" i="12" s="1"/>
  <c r="AB1072" i="12" s="1"/>
  <c r="AG1072" i="12" s="1"/>
  <c r="AM1072" i="12" s="1"/>
  <c r="AO1072" i="12" s="1"/>
  <c r="N1068" i="12"/>
  <c r="T1068" i="12" s="1"/>
  <c r="X1068" i="12" s="1"/>
  <c r="AD1068" i="12" s="1"/>
  <c r="AI1068" i="12" s="1"/>
  <c r="AS1068" i="12" s="1"/>
  <c r="AU1068" i="12" s="1"/>
  <c r="M1068" i="12"/>
  <c r="S1068" i="12" s="1"/>
  <c r="W1068" i="12" s="1"/>
  <c r="AC1068" i="12" s="1"/>
  <c r="AH1068" i="12" s="1"/>
  <c r="AP1068" i="12" s="1"/>
  <c r="AR1068" i="12" s="1"/>
  <c r="L1068" i="12"/>
  <c r="R1068" i="12" s="1"/>
  <c r="V1068" i="12" s="1"/>
  <c r="AB1068" i="12" s="1"/>
  <c r="AG1068" i="12" s="1"/>
  <c r="AM1068" i="12" s="1"/>
  <c r="AO1068" i="12" s="1"/>
  <c r="N1064" i="12"/>
  <c r="T1064" i="12" s="1"/>
  <c r="X1064" i="12" s="1"/>
  <c r="AD1064" i="12" s="1"/>
  <c r="AI1064" i="12" s="1"/>
  <c r="AS1064" i="12" s="1"/>
  <c r="AU1064" i="12" s="1"/>
  <c r="M1064" i="12"/>
  <c r="S1064" i="12" s="1"/>
  <c r="W1064" i="12" s="1"/>
  <c r="AC1064" i="12" s="1"/>
  <c r="AH1064" i="12" s="1"/>
  <c r="AP1064" i="12" s="1"/>
  <c r="AR1064" i="12" s="1"/>
  <c r="L1064" i="12"/>
  <c r="R1064" i="12" s="1"/>
  <c r="V1064" i="12" s="1"/>
  <c r="AB1064" i="12" s="1"/>
  <c r="AG1064" i="12" s="1"/>
  <c r="AM1064" i="12" s="1"/>
  <c r="AO1064" i="12" s="1"/>
  <c r="N1060" i="12"/>
  <c r="T1060" i="12" s="1"/>
  <c r="X1060" i="12" s="1"/>
  <c r="AD1060" i="12" s="1"/>
  <c r="AI1060" i="12" s="1"/>
  <c r="AS1060" i="12" s="1"/>
  <c r="AU1060" i="12" s="1"/>
  <c r="M1060" i="12"/>
  <c r="S1060" i="12" s="1"/>
  <c r="W1060" i="12" s="1"/>
  <c r="AC1060" i="12" s="1"/>
  <c r="AH1060" i="12" s="1"/>
  <c r="AP1060" i="12" s="1"/>
  <c r="AR1060" i="12" s="1"/>
  <c r="L1060" i="12"/>
  <c r="R1060" i="12" s="1"/>
  <c r="V1060" i="12" s="1"/>
  <c r="AB1060" i="12" s="1"/>
  <c r="AG1060" i="12" s="1"/>
  <c r="AM1060" i="12" s="1"/>
  <c r="AO1060" i="12" s="1"/>
  <c r="N1056" i="12"/>
  <c r="T1056" i="12" s="1"/>
  <c r="X1056" i="12" s="1"/>
  <c r="AD1056" i="12" s="1"/>
  <c r="AI1056" i="12" s="1"/>
  <c r="AS1056" i="12" s="1"/>
  <c r="AU1056" i="12" s="1"/>
  <c r="M1056" i="12"/>
  <c r="S1056" i="12" s="1"/>
  <c r="W1056" i="12" s="1"/>
  <c r="AC1056" i="12" s="1"/>
  <c r="AH1056" i="12" s="1"/>
  <c r="AP1056" i="12" s="1"/>
  <c r="AR1056" i="12" s="1"/>
  <c r="L1056" i="12"/>
  <c r="R1056" i="12" s="1"/>
  <c r="V1056" i="12" s="1"/>
  <c r="AB1056" i="12" s="1"/>
  <c r="AG1056" i="12" s="1"/>
  <c r="AM1056" i="12" s="1"/>
  <c r="AO1056" i="12" s="1"/>
  <c r="N1052" i="12"/>
  <c r="T1052" i="12" s="1"/>
  <c r="X1052" i="12" s="1"/>
  <c r="AD1052" i="12" s="1"/>
  <c r="AI1052" i="12" s="1"/>
  <c r="AS1052" i="12" s="1"/>
  <c r="AU1052" i="12" s="1"/>
  <c r="M1052" i="12"/>
  <c r="S1052" i="12" s="1"/>
  <c r="W1052" i="12" s="1"/>
  <c r="AC1052" i="12" s="1"/>
  <c r="AH1052" i="12" s="1"/>
  <c r="AP1052" i="12" s="1"/>
  <c r="AR1052" i="12" s="1"/>
  <c r="L1052" i="12"/>
  <c r="R1052" i="12" s="1"/>
  <c r="V1052" i="12" s="1"/>
  <c r="AB1052" i="12" s="1"/>
  <c r="AG1052" i="12" s="1"/>
  <c r="AM1052" i="12" s="1"/>
  <c r="AO1052" i="12" s="1"/>
  <c r="N1048" i="12"/>
  <c r="T1048" i="12" s="1"/>
  <c r="X1048" i="12" s="1"/>
  <c r="AD1048" i="12" s="1"/>
  <c r="AI1048" i="12" s="1"/>
  <c r="AS1048" i="12" s="1"/>
  <c r="AU1048" i="12" s="1"/>
  <c r="M1048" i="12"/>
  <c r="S1048" i="12" s="1"/>
  <c r="W1048" i="12" s="1"/>
  <c r="AC1048" i="12" s="1"/>
  <c r="AH1048" i="12" s="1"/>
  <c r="AP1048" i="12" s="1"/>
  <c r="AR1048" i="12" s="1"/>
  <c r="L1048" i="12"/>
  <c r="R1048" i="12" s="1"/>
  <c r="V1048" i="12" s="1"/>
  <c r="AB1048" i="12" s="1"/>
  <c r="AG1048" i="12" s="1"/>
  <c r="AM1048" i="12" s="1"/>
  <c r="AO1048" i="12" s="1"/>
  <c r="N1031" i="12"/>
  <c r="T1031" i="12" s="1"/>
  <c r="X1031" i="12" s="1"/>
  <c r="AD1031" i="12" s="1"/>
  <c r="AI1031" i="12" s="1"/>
  <c r="AS1031" i="12" s="1"/>
  <c r="AU1031" i="12" s="1"/>
  <c r="M1031" i="12"/>
  <c r="S1031" i="12" s="1"/>
  <c r="W1031" i="12" s="1"/>
  <c r="AC1031" i="12" s="1"/>
  <c r="AH1031" i="12" s="1"/>
  <c r="AP1031" i="12" s="1"/>
  <c r="AR1031" i="12" s="1"/>
  <c r="L1031" i="12"/>
  <c r="R1031" i="12" s="1"/>
  <c r="V1031" i="12" s="1"/>
  <c r="AB1031" i="12" s="1"/>
  <c r="AG1031" i="12" s="1"/>
  <c r="AM1031" i="12" s="1"/>
  <c r="AO1031" i="12" s="1"/>
  <c r="N1027" i="12"/>
  <c r="T1027" i="12" s="1"/>
  <c r="X1027" i="12" s="1"/>
  <c r="AD1027" i="12" s="1"/>
  <c r="AI1027" i="12" s="1"/>
  <c r="AS1027" i="12" s="1"/>
  <c r="AU1027" i="12" s="1"/>
  <c r="M1027" i="12"/>
  <c r="S1027" i="12" s="1"/>
  <c r="W1027" i="12" s="1"/>
  <c r="AC1027" i="12" s="1"/>
  <c r="AH1027" i="12" s="1"/>
  <c r="AP1027" i="12" s="1"/>
  <c r="AR1027" i="12" s="1"/>
  <c r="L1027" i="12"/>
  <c r="R1027" i="12" s="1"/>
  <c r="V1027" i="12" s="1"/>
  <c r="AB1027" i="12" s="1"/>
  <c r="AG1027" i="12" s="1"/>
  <c r="AM1027" i="12" s="1"/>
  <c r="AO1027" i="12" s="1"/>
  <c r="N1023" i="12"/>
  <c r="T1023" i="12" s="1"/>
  <c r="X1023" i="12" s="1"/>
  <c r="AD1023" i="12" s="1"/>
  <c r="AI1023" i="12" s="1"/>
  <c r="AS1023" i="12" s="1"/>
  <c r="AU1023" i="12" s="1"/>
  <c r="M1023" i="12"/>
  <c r="S1023" i="12" s="1"/>
  <c r="W1023" i="12" s="1"/>
  <c r="AC1023" i="12" s="1"/>
  <c r="AH1023" i="12" s="1"/>
  <c r="AP1023" i="12" s="1"/>
  <c r="AR1023" i="12" s="1"/>
  <c r="L1023" i="12"/>
  <c r="R1023" i="12" s="1"/>
  <c r="V1023" i="12" s="1"/>
  <c r="AB1023" i="12" s="1"/>
  <c r="AG1023" i="12" s="1"/>
  <c r="AM1023" i="12" s="1"/>
  <c r="AO1023" i="12" s="1"/>
  <c r="N1019" i="12"/>
  <c r="T1019" i="12" s="1"/>
  <c r="X1019" i="12" s="1"/>
  <c r="AD1019" i="12" s="1"/>
  <c r="AI1019" i="12" s="1"/>
  <c r="AS1019" i="12" s="1"/>
  <c r="AU1019" i="12" s="1"/>
  <c r="M1019" i="12"/>
  <c r="S1019" i="12" s="1"/>
  <c r="W1019" i="12" s="1"/>
  <c r="AC1019" i="12" s="1"/>
  <c r="AH1019" i="12" s="1"/>
  <c r="AP1019" i="12" s="1"/>
  <c r="AR1019" i="12" s="1"/>
  <c r="L1019" i="12"/>
  <c r="R1019" i="12" s="1"/>
  <c r="V1019" i="12" s="1"/>
  <c r="AB1019" i="12" s="1"/>
  <c r="AG1019" i="12" s="1"/>
  <c r="AM1019" i="12" s="1"/>
  <c r="AO1019" i="12" s="1"/>
  <c r="N1015" i="12"/>
  <c r="T1015" i="12" s="1"/>
  <c r="X1015" i="12" s="1"/>
  <c r="AD1015" i="12" s="1"/>
  <c r="AI1015" i="12" s="1"/>
  <c r="AS1015" i="12" s="1"/>
  <c r="AU1015" i="12" s="1"/>
  <c r="M1015" i="12"/>
  <c r="S1015" i="12" s="1"/>
  <c r="W1015" i="12" s="1"/>
  <c r="AC1015" i="12" s="1"/>
  <c r="AH1015" i="12" s="1"/>
  <c r="AP1015" i="12" s="1"/>
  <c r="AR1015" i="12" s="1"/>
  <c r="N1011" i="12"/>
  <c r="T1011" i="12" s="1"/>
  <c r="X1011" i="12" s="1"/>
  <c r="AD1011" i="12" s="1"/>
  <c r="AI1011" i="12" s="1"/>
  <c r="AS1011" i="12" s="1"/>
  <c r="AU1011" i="12" s="1"/>
  <c r="M1011" i="12"/>
  <c r="S1011" i="12" s="1"/>
  <c r="W1011" i="12" s="1"/>
  <c r="AC1011" i="12" s="1"/>
  <c r="AH1011" i="12" s="1"/>
  <c r="AP1011" i="12" s="1"/>
  <c r="AR1011" i="12" s="1"/>
  <c r="L1011" i="12"/>
  <c r="R1011" i="12" s="1"/>
  <c r="V1011" i="12" s="1"/>
  <c r="AB1011" i="12" s="1"/>
  <c r="AG1011" i="12" s="1"/>
  <c r="AM1011" i="12" s="1"/>
  <c r="AO1011" i="12" s="1"/>
  <c r="N1009" i="12"/>
  <c r="T1009" i="12" s="1"/>
  <c r="X1009" i="12" s="1"/>
  <c r="AD1009" i="12" s="1"/>
  <c r="AI1009" i="12" s="1"/>
  <c r="AS1009" i="12" s="1"/>
  <c r="AU1009" i="12" s="1"/>
  <c r="M1009" i="12"/>
  <c r="S1009" i="12" s="1"/>
  <c r="W1009" i="12" s="1"/>
  <c r="AC1009" i="12" s="1"/>
  <c r="AH1009" i="12" s="1"/>
  <c r="AP1009" i="12" s="1"/>
  <c r="AR1009" i="12" s="1"/>
  <c r="L1009" i="12"/>
  <c r="R1009" i="12" s="1"/>
  <c r="V1009" i="12" s="1"/>
  <c r="AB1009" i="12" s="1"/>
  <c r="AG1009" i="12" s="1"/>
  <c r="AM1009" i="12" s="1"/>
  <c r="AO1009" i="12" s="1"/>
  <c r="N1005" i="12"/>
  <c r="T1005" i="12" s="1"/>
  <c r="X1005" i="12" s="1"/>
  <c r="AD1005" i="12" s="1"/>
  <c r="AI1005" i="12" s="1"/>
  <c r="AS1005" i="12" s="1"/>
  <c r="AU1005" i="12" s="1"/>
  <c r="M1005" i="12"/>
  <c r="S1005" i="12" s="1"/>
  <c r="W1005" i="12" s="1"/>
  <c r="AC1005" i="12" s="1"/>
  <c r="AH1005" i="12" s="1"/>
  <c r="AP1005" i="12" s="1"/>
  <c r="AR1005" i="12" s="1"/>
  <c r="L1005" i="12"/>
  <c r="R1005" i="12" s="1"/>
  <c r="V1005" i="12" s="1"/>
  <c r="AB1005" i="12" s="1"/>
  <c r="AG1005" i="12" s="1"/>
  <c r="AM1005" i="12" s="1"/>
  <c r="AO1005" i="12" s="1"/>
  <c r="N997" i="12"/>
  <c r="T997" i="12" s="1"/>
  <c r="X997" i="12" s="1"/>
  <c r="AD997" i="12" s="1"/>
  <c r="AI997" i="12" s="1"/>
  <c r="AS997" i="12" s="1"/>
  <c r="AU997" i="12" s="1"/>
  <c r="M997" i="12"/>
  <c r="S997" i="12" s="1"/>
  <c r="W997" i="12" s="1"/>
  <c r="AC997" i="12" s="1"/>
  <c r="AH997" i="12" s="1"/>
  <c r="AP997" i="12" s="1"/>
  <c r="AR997" i="12" s="1"/>
  <c r="L997" i="12"/>
  <c r="R997" i="12" s="1"/>
  <c r="V997" i="12" s="1"/>
  <c r="AB997" i="12" s="1"/>
  <c r="AG997" i="12" s="1"/>
  <c r="AM997" i="12" s="1"/>
  <c r="AO997" i="12" s="1"/>
  <c r="N993" i="12"/>
  <c r="T993" i="12" s="1"/>
  <c r="X993" i="12" s="1"/>
  <c r="AD993" i="12" s="1"/>
  <c r="AI993" i="12" s="1"/>
  <c r="AS993" i="12" s="1"/>
  <c r="AU993" i="12" s="1"/>
  <c r="M993" i="12"/>
  <c r="S993" i="12" s="1"/>
  <c r="W993" i="12" s="1"/>
  <c r="AC993" i="12" s="1"/>
  <c r="AH993" i="12" s="1"/>
  <c r="AP993" i="12" s="1"/>
  <c r="AR993" i="12" s="1"/>
  <c r="L993" i="12"/>
  <c r="R993" i="12" s="1"/>
  <c r="V993" i="12" s="1"/>
  <c r="AB993" i="12" s="1"/>
  <c r="AG993" i="12" s="1"/>
  <c r="AM993" i="12" s="1"/>
  <c r="AO993" i="12" s="1"/>
  <c r="N989" i="12"/>
  <c r="T989" i="12" s="1"/>
  <c r="X989" i="12" s="1"/>
  <c r="AD989" i="12" s="1"/>
  <c r="AI989" i="12" s="1"/>
  <c r="AS989" i="12" s="1"/>
  <c r="AU989" i="12" s="1"/>
  <c r="M989" i="12"/>
  <c r="S989" i="12" s="1"/>
  <c r="W989" i="12" s="1"/>
  <c r="AC989" i="12" s="1"/>
  <c r="AH989" i="12" s="1"/>
  <c r="AP989" i="12" s="1"/>
  <c r="AR989" i="12" s="1"/>
  <c r="L989" i="12"/>
  <c r="R989" i="12" s="1"/>
  <c r="V989" i="12" s="1"/>
  <c r="AB989" i="12" s="1"/>
  <c r="AG989" i="12" s="1"/>
  <c r="AM989" i="12" s="1"/>
  <c r="AO989" i="12" s="1"/>
  <c r="N985" i="12"/>
  <c r="T985" i="12" s="1"/>
  <c r="X985" i="12" s="1"/>
  <c r="AD985" i="12" s="1"/>
  <c r="AI985" i="12" s="1"/>
  <c r="AS985" i="12" s="1"/>
  <c r="M985" i="12"/>
  <c r="S985" i="12" s="1"/>
  <c r="W985" i="12" s="1"/>
  <c r="AC985" i="12" s="1"/>
  <c r="AH985" i="12" s="1"/>
  <c r="AP985" i="12" s="1"/>
  <c r="L985" i="12"/>
  <c r="R985" i="12" s="1"/>
  <c r="V985" i="12" s="1"/>
  <c r="AB985" i="12" s="1"/>
  <c r="AG985" i="12" s="1"/>
  <c r="AM985" i="12" s="1"/>
  <c r="N977" i="12"/>
  <c r="T977" i="12" s="1"/>
  <c r="X977" i="12" s="1"/>
  <c r="AD977" i="12" s="1"/>
  <c r="AI977" i="12" s="1"/>
  <c r="AS977" i="12" s="1"/>
  <c r="AU977" i="12" s="1"/>
  <c r="M977" i="12"/>
  <c r="S977" i="12" s="1"/>
  <c r="W977" i="12" s="1"/>
  <c r="AC977" i="12" s="1"/>
  <c r="AH977" i="12" s="1"/>
  <c r="AP977" i="12" s="1"/>
  <c r="AR977" i="12" s="1"/>
  <c r="L977" i="12"/>
  <c r="R977" i="12" s="1"/>
  <c r="V977" i="12" s="1"/>
  <c r="AB977" i="12" s="1"/>
  <c r="AG977" i="12" s="1"/>
  <c r="AM977" i="12" s="1"/>
  <c r="AO977" i="12" s="1"/>
  <c r="N969" i="12"/>
  <c r="T969" i="12" s="1"/>
  <c r="X969" i="12" s="1"/>
  <c r="AD969" i="12" s="1"/>
  <c r="AI969" i="12" s="1"/>
  <c r="AS969" i="12" s="1"/>
  <c r="AU969" i="12" s="1"/>
  <c r="M969" i="12"/>
  <c r="S969" i="12" s="1"/>
  <c r="W969" i="12" s="1"/>
  <c r="AC969" i="12" s="1"/>
  <c r="AH969" i="12" s="1"/>
  <c r="AP969" i="12" s="1"/>
  <c r="AR969" i="12" s="1"/>
  <c r="L969" i="12"/>
  <c r="R969" i="12" s="1"/>
  <c r="V969" i="12" s="1"/>
  <c r="AB969" i="12" s="1"/>
  <c r="AG969" i="12" s="1"/>
  <c r="AM969" i="12" s="1"/>
  <c r="AO969" i="12" s="1"/>
  <c r="N961" i="12"/>
  <c r="T961" i="12" s="1"/>
  <c r="X961" i="12" s="1"/>
  <c r="AD961" i="12" s="1"/>
  <c r="AI961" i="12" s="1"/>
  <c r="AS961" i="12" s="1"/>
  <c r="AU961" i="12" s="1"/>
  <c r="M961" i="12"/>
  <c r="S961" i="12" s="1"/>
  <c r="W961" i="12" s="1"/>
  <c r="AC961" i="12" s="1"/>
  <c r="AH961" i="12" s="1"/>
  <c r="AP961" i="12" s="1"/>
  <c r="AR961" i="12" s="1"/>
  <c r="L961" i="12"/>
  <c r="R961" i="12" s="1"/>
  <c r="V961" i="12" s="1"/>
  <c r="AB961" i="12" s="1"/>
  <c r="AG961" i="12" s="1"/>
  <c r="AM961" i="12" s="1"/>
  <c r="AO961" i="12" s="1"/>
  <c r="N951" i="12"/>
  <c r="T951" i="12" s="1"/>
  <c r="X951" i="12" s="1"/>
  <c r="AD951" i="12" s="1"/>
  <c r="AI951" i="12" s="1"/>
  <c r="AS951" i="12" s="1"/>
  <c r="AU951" i="12" s="1"/>
  <c r="M951" i="12"/>
  <c r="S951" i="12" s="1"/>
  <c r="W951" i="12" s="1"/>
  <c r="AC951" i="12" s="1"/>
  <c r="AH951" i="12" s="1"/>
  <c r="AP951" i="12" s="1"/>
  <c r="AR951" i="12" s="1"/>
  <c r="L951" i="12"/>
  <c r="R951" i="12" s="1"/>
  <c r="V951" i="12" s="1"/>
  <c r="AB951" i="12" s="1"/>
  <c r="AG951" i="12" s="1"/>
  <c r="AM951" i="12" s="1"/>
  <c r="AO951" i="12" s="1"/>
  <c r="N946" i="12"/>
  <c r="T946" i="12" s="1"/>
  <c r="X946" i="12" s="1"/>
  <c r="AD946" i="12" s="1"/>
  <c r="AI946" i="12" s="1"/>
  <c r="AS946" i="12" s="1"/>
  <c r="AU946" i="12" s="1"/>
  <c r="M946" i="12"/>
  <c r="S946" i="12" s="1"/>
  <c r="W946" i="12" s="1"/>
  <c r="AC946" i="12" s="1"/>
  <c r="AH946" i="12" s="1"/>
  <c r="AP946" i="12" s="1"/>
  <c r="AR946" i="12" s="1"/>
  <c r="L946" i="12"/>
  <c r="R946" i="12" s="1"/>
  <c r="V946" i="12" s="1"/>
  <c r="AB946" i="12" s="1"/>
  <c r="AG946" i="12" s="1"/>
  <c r="AM946" i="12" s="1"/>
  <c r="AO946" i="12" s="1"/>
  <c r="N942" i="12"/>
  <c r="T942" i="12" s="1"/>
  <c r="X942" i="12" s="1"/>
  <c r="AD942" i="12" s="1"/>
  <c r="AI942" i="12" s="1"/>
  <c r="AS942" i="12" s="1"/>
  <c r="AU942" i="12" s="1"/>
  <c r="M942" i="12"/>
  <c r="S942" i="12" s="1"/>
  <c r="W942" i="12" s="1"/>
  <c r="AC942" i="12" s="1"/>
  <c r="AH942" i="12" s="1"/>
  <c r="AP942" i="12" s="1"/>
  <c r="AR942" i="12" s="1"/>
  <c r="L942" i="12"/>
  <c r="R942" i="12" s="1"/>
  <c r="V942" i="12" s="1"/>
  <c r="AB942" i="12" s="1"/>
  <c r="AG942" i="12" s="1"/>
  <c r="AM942" i="12" s="1"/>
  <c r="AO942" i="12" s="1"/>
  <c r="N938" i="12"/>
  <c r="T938" i="12" s="1"/>
  <c r="X938" i="12" s="1"/>
  <c r="AD938" i="12" s="1"/>
  <c r="AI938" i="12" s="1"/>
  <c r="AS938" i="12" s="1"/>
  <c r="AU938" i="12" s="1"/>
  <c r="M938" i="12"/>
  <c r="S938" i="12" s="1"/>
  <c r="W938" i="12" s="1"/>
  <c r="AC938" i="12" s="1"/>
  <c r="AH938" i="12" s="1"/>
  <c r="AP938" i="12" s="1"/>
  <c r="AR938" i="12" s="1"/>
  <c r="L938" i="12"/>
  <c r="R938" i="12" s="1"/>
  <c r="V938" i="12" s="1"/>
  <c r="AB938" i="12" s="1"/>
  <c r="AG938" i="12" s="1"/>
  <c r="AM938" i="12" s="1"/>
  <c r="AO938" i="12" s="1"/>
  <c r="N930" i="12"/>
  <c r="T930" i="12" s="1"/>
  <c r="X930" i="12" s="1"/>
  <c r="AD930" i="12" s="1"/>
  <c r="AI930" i="12" s="1"/>
  <c r="AS930" i="12" s="1"/>
  <c r="AU930" i="12" s="1"/>
  <c r="M930" i="12"/>
  <c r="S930" i="12" s="1"/>
  <c r="W930" i="12" s="1"/>
  <c r="AC930" i="12" s="1"/>
  <c r="AH930" i="12" s="1"/>
  <c r="AP930" i="12" s="1"/>
  <c r="AR930" i="12" s="1"/>
  <c r="L930" i="12"/>
  <c r="R930" i="12" s="1"/>
  <c r="V930" i="12" s="1"/>
  <c r="AB930" i="12" s="1"/>
  <c r="AG930" i="12" s="1"/>
  <c r="AM930" i="12" s="1"/>
  <c r="AO930" i="12" s="1"/>
  <c r="N927" i="12"/>
  <c r="T927" i="12" s="1"/>
  <c r="X927" i="12" s="1"/>
  <c r="AD927" i="12" s="1"/>
  <c r="AI927" i="12" s="1"/>
  <c r="AS927" i="12" s="1"/>
  <c r="AU927" i="12" s="1"/>
  <c r="M927" i="12"/>
  <c r="S927" i="12" s="1"/>
  <c r="W927" i="12" s="1"/>
  <c r="AC927" i="12" s="1"/>
  <c r="AH927" i="12" s="1"/>
  <c r="AP927" i="12" s="1"/>
  <c r="AR927" i="12" s="1"/>
  <c r="L927" i="12"/>
  <c r="R927" i="12" s="1"/>
  <c r="V927" i="12" s="1"/>
  <c r="AB927" i="12" s="1"/>
  <c r="AG927" i="12" s="1"/>
  <c r="AM927" i="12" s="1"/>
  <c r="AO927" i="12" s="1"/>
  <c r="N923" i="12"/>
  <c r="T923" i="12" s="1"/>
  <c r="X923" i="12" s="1"/>
  <c r="AD923" i="12" s="1"/>
  <c r="AI923" i="12" s="1"/>
  <c r="AS923" i="12" s="1"/>
  <c r="AU923" i="12" s="1"/>
  <c r="M923" i="12"/>
  <c r="S923" i="12" s="1"/>
  <c r="W923" i="12" s="1"/>
  <c r="AC923" i="12" s="1"/>
  <c r="AH923" i="12" s="1"/>
  <c r="AP923" i="12" s="1"/>
  <c r="AR923" i="12" s="1"/>
  <c r="L923" i="12"/>
  <c r="R923" i="12" s="1"/>
  <c r="V923" i="12" s="1"/>
  <c r="AB923" i="12" s="1"/>
  <c r="AG923" i="12" s="1"/>
  <c r="AM923" i="12" s="1"/>
  <c r="AO923" i="12" s="1"/>
  <c r="N915" i="12"/>
  <c r="T915" i="12" s="1"/>
  <c r="X915" i="12" s="1"/>
  <c r="AD915" i="12" s="1"/>
  <c r="AI915" i="12" s="1"/>
  <c r="AS915" i="12" s="1"/>
  <c r="AU915" i="12" s="1"/>
  <c r="M915" i="12"/>
  <c r="S915" i="12" s="1"/>
  <c r="W915" i="12" s="1"/>
  <c r="AC915" i="12" s="1"/>
  <c r="AH915" i="12" s="1"/>
  <c r="AP915" i="12" s="1"/>
  <c r="AR915" i="12" s="1"/>
  <c r="N911" i="12"/>
  <c r="T911" i="12" s="1"/>
  <c r="X911" i="12" s="1"/>
  <c r="AD911" i="12" s="1"/>
  <c r="AI911" i="12" s="1"/>
  <c r="AS911" i="12" s="1"/>
  <c r="AU911" i="12" s="1"/>
  <c r="M911" i="12"/>
  <c r="S911" i="12" s="1"/>
  <c r="W911" i="12" s="1"/>
  <c r="AC911" i="12" s="1"/>
  <c r="AH911" i="12" s="1"/>
  <c r="AP911" i="12" s="1"/>
  <c r="AR911" i="12" s="1"/>
  <c r="N907" i="12"/>
  <c r="T907" i="12" s="1"/>
  <c r="X907" i="12" s="1"/>
  <c r="AD907" i="12" s="1"/>
  <c r="AI907" i="12" s="1"/>
  <c r="AS907" i="12" s="1"/>
  <c r="M907" i="12"/>
  <c r="S907" i="12" s="1"/>
  <c r="W907" i="12" s="1"/>
  <c r="AC907" i="12" s="1"/>
  <c r="AH907" i="12" s="1"/>
  <c r="AP907" i="12" s="1"/>
  <c r="L907" i="12"/>
  <c r="R907" i="12" s="1"/>
  <c r="V907" i="12" s="1"/>
  <c r="AB907" i="12" s="1"/>
  <c r="AG907" i="12" s="1"/>
  <c r="AM907" i="12" s="1"/>
  <c r="N903" i="12"/>
  <c r="T903" i="12" s="1"/>
  <c r="X903" i="12" s="1"/>
  <c r="AD903" i="12" s="1"/>
  <c r="AI903" i="12" s="1"/>
  <c r="AS903" i="12" s="1"/>
  <c r="AU903" i="12" s="1"/>
  <c r="M903" i="12"/>
  <c r="S903" i="12" s="1"/>
  <c r="W903" i="12" s="1"/>
  <c r="AC903" i="12" s="1"/>
  <c r="AH903" i="12" s="1"/>
  <c r="AP903" i="12" s="1"/>
  <c r="AR903" i="12" s="1"/>
  <c r="L903" i="12"/>
  <c r="R903" i="12" s="1"/>
  <c r="V903" i="12" s="1"/>
  <c r="AB903" i="12" s="1"/>
  <c r="AG903" i="12" s="1"/>
  <c r="AM903" i="12" s="1"/>
  <c r="AO903" i="12" s="1"/>
  <c r="N896" i="12"/>
  <c r="T896" i="12" s="1"/>
  <c r="X896" i="12" s="1"/>
  <c r="AD896" i="12" s="1"/>
  <c r="AI896" i="12" s="1"/>
  <c r="AS896" i="12" s="1"/>
  <c r="AU896" i="12" s="1"/>
  <c r="M896" i="12"/>
  <c r="S896" i="12" s="1"/>
  <c r="W896" i="12" s="1"/>
  <c r="AC896" i="12" s="1"/>
  <c r="AH896" i="12" s="1"/>
  <c r="AP896" i="12" s="1"/>
  <c r="AR896" i="12" s="1"/>
  <c r="L896" i="12"/>
  <c r="R896" i="12" s="1"/>
  <c r="V896" i="12" s="1"/>
  <c r="AB896" i="12" s="1"/>
  <c r="AG896" i="12" s="1"/>
  <c r="AM896" i="12" s="1"/>
  <c r="AO896" i="12" s="1"/>
  <c r="N893" i="12"/>
  <c r="T893" i="12" s="1"/>
  <c r="X893" i="12" s="1"/>
  <c r="AD893" i="12" s="1"/>
  <c r="AI893" i="12" s="1"/>
  <c r="AS893" i="12" s="1"/>
  <c r="AU893" i="12" s="1"/>
  <c r="M893" i="12"/>
  <c r="S893" i="12" s="1"/>
  <c r="W893" i="12" s="1"/>
  <c r="AC893" i="12" s="1"/>
  <c r="AH893" i="12" s="1"/>
  <c r="AP893" i="12" s="1"/>
  <c r="AR893" i="12" s="1"/>
  <c r="L893" i="12"/>
  <c r="R893" i="12" s="1"/>
  <c r="V893" i="12" s="1"/>
  <c r="AB893" i="12" s="1"/>
  <c r="AG893" i="12" s="1"/>
  <c r="AM893" i="12" s="1"/>
  <c r="AO893" i="12" s="1"/>
  <c r="N892" i="12"/>
  <c r="T892" i="12" s="1"/>
  <c r="X892" i="12" s="1"/>
  <c r="AD892" i="12" s="1"/>
  <c r="AI892" i="12" s="1"/>
  <c r="AS892" i="12" s="1"/>
  <c r="AU892" i="12" s="1"/>
  <c r="M892" i="12"/>
  <c r="S892" i="12" s="1"/>
  <c r="W892" i="12" s="1"/>
  <c r="AC892" i="12" s="1"/>
  <c r="AH892" i="12" s="1"/>
  <c r="AP892" i="12" s="1"/>
  <c r="AR892" i="12" s="1"/>
  <c r="L892" i="12"/>
  <c r="R892" i="12" s="1"/>
  <c r="V892" i="12" s="1"/>
  <c r="AB892" i="12" s="1"/>
  <c r="AG892" i="12" s="1"/>
  <c r="AM892" i="12" s="1"/>
  <c r="AO892" i="12" s="1"/>
  <c r="N889" i="12"/>
  <c r="T889" i="12" s="1"/>
  <c r="X889" i="12" s="1"/>
  <c r="AD889" i="12" s="1"/>
  <c r="AI889" i="12" s="1"/>
  <c r="AS889" i="12" s="1"/>
  <c r="AU889" i="12" s="1"/>
  <c r="M889" i="12"/>
  <c r="S889" i="12" s="1"/>
  <c r="W889" i="12" s="1"/>
  <c r="AC889" i="12" s="1"/>
  <c r="AH889" i="12" s="1"/>
  <c r="AP889" i="12" s="1"/>
  <c r="AR889" i="12" s="1"/>
  <c r="L889" i="12"/>
  <c r="R889" i="12" s="1"/>
  <c r="V889" i="12" s="1"/>
  <c r="AB889" i="12" s="1"/>
  <c r="AG889" i="12" s="1"/>
  <c r="AM889" i="12" s="1"/>
  <c r="AO889" i="12" s="1"/>
  <c r="N886" i="12"/>
  <c r="T886" i="12" s="1"/>
  <c r="X886" i="12" s="1"/>
  <c r="AD886" i="12" s="1"/>
  <c r="AI886" i="12" s="1"/>
  <c r="AS886" i="12" s="1"/>
  <c r="AU886" i="12" s="1"/>
  <c r="M886" i="12"/>
  <c r="S886" i="12" s="1"/>
  <c r="W886" i="12" s="1"/>
  <c r="AC886" i="12" s="1"/>
  <c r="AH886" i="12" s="1"/>
  <c r="AP886" i="12" s="1"/>
  <c r="AR886" i="12" s="1"/>
  <c r="L886" i="12"/>
  <c r="R886" i="12" s="1"/>
  <c r="V886" i="12" s="1"/>
  <c r="AB886" i="12" s="1"/>
  <c r="AG886" i="12" s="1"/>
  <c r="AM886" i="12" s="1"/>
  <c r="AO886" i="12" s="1"/>
  <c r="N881" i="12"/>
  <c r="T881" i="12" s="1"/>
  <c r="X881" i="12" s="1"/>
  <c r="AD881" i="12" s="1"/>
  <c r="AI881" i="12" s="1"/>
  <c r="AS881" i="12" s="1"/>
  <c r="AU881" i="12" s="1"/>
  <c r="M881" i="12"/>
  <c r="S881" i="12" s="1"/>
  <c r="W881" i="12" s="1"/>
  <c r="AC881" i="12" s="1"/>
  <c r="AH881" i="12" s="1"/>
  <c r="AP881" i="12" s="1"/>
  <c r="AR881" i="12" s="1"/>
  <c r="L881" i="12"/>
  <c r="R881" i="12" s="1"/>
  <c r="V881" i="12" s="1"/>
  <c r="AB881" i="12" s="1"/>
  <c r="AG881" i="12" s="1"/>
  <c r="AM881" i="12" s="1"/>
  <c r="AO881" i="12" s="1"/>
  <c r="N877" i="12"/>
  <c r="T877" i="12" s="1"/>
  <c r="X877" i="12" s="1"/>
  <c r="AD877" i="12" s="1"/>
  <c r="AI877" i="12" s="1"/>
  <c r="AS877" i="12" s="1"/>
  <c r="AU877" i="12" s="1"/>
  <c r="M877" i="12"/>
  <c r="S877" i="12" s="1"/>
  <c r="W877" i="12" s="1"/>
  <c r="AC877" i="12" s="1"/>
  <c r="AH877" i="12" s="1"/>
  <c r="AP877" i="12" s="1"/>
  <c r="AR877" i="12" s="1"/>
  <c r="L877" i="12"/>
  <c r="R877" i="12" s="1"/>
  <c r="V877" i="12" s="1"/>
  <c r="AB877" i="12" s="1"/>
  <c r="AG877" i="12" s="1"/>
  <c r="AM877" i="12" s="1"/>
  <c r="AO877" i="12" s="1"/>
  <c r="N873" i="12"/>
  <c r="T873" i="12" s="1"/>
  <c r="X873" i="12" s="1"/>
  <c r="AD873" i="12" s="1"/>
  <c r="AI873" i="12" s="1"/>
  <c r="AS873" i="12" s="1"/>
  <c r="AU873" i="12" s="1"/>
  <c r="M873" i="12"/>
  <c r="S873" i="12" s="1"/>
  <c r="W873" i="12" s="1"/>
  <c r="AC873" i="12" s="1"/>
  <c r="AH873" i="12" s="1"/>
  <c r="AP873" i="12" s="1"/>
  <c r="AR873" i="12" s="1"/>
  <c r="L873" i="12"/>
  <c r="R873" i="12" s="1"/>
  <c r="V873" i="12" s="1"/>
  <c r="AB873" i="12" s="1"/>
  <c r="AG873" i="12" s="1"/>
  <c r="AM873" i="12" s="1"/>
  <c r="AO873" i="12" s="1"/>
  <c r="N869" i="12"/>
  <c r="T869" i="12" s="1"/>
  <c r="X869" i="12" s="1"/>
  <c r="AD869" i="12" s="1"/>
  <c r="AI869" i="12" s="1"/>
  <c r="AS869" i="12" s="1"/>
  <c r="AU869" i="12" s="1"/>
  <c r="M869" i="12"/>
  <c r="S869" i="12" s="1"/>
  <c r="W869" i="12" s="1"/>
  <c r="AC869" i="12" s="1"/>
  <c r="AH869" i="12" s="1"/>
  <c r="AP869" i="12" s="1"/>
  <c r="AR869" i="12" s="1"/>
  <c r="L869" i="12"/>
  <c r="R869" i="12" s="1"/>
  <c r="V869" i="12" s="1"/>
  <c r="AB869" i="12" s="1"/>
  <c r="AG869" i="12" s="1"/>
  <c r="AM869" i="12" s="1"/>
  <c r="AO869" i="12" s="1"/>
  <c r="N866" i="12"/>
  <c r="T866" i="12" s="1"/>
  <c r="X866" i="12" s="1"/>
  <c r="AD866" i="12" s="1"/>
  <c r="AI866" i="12" s="1"/>
  <c r="AS866" i="12" s="1"/>
  <c r="AU866" i="12" s="1"/>
  <c r="M866" i="12"/>
  <c r="S866" i="12" s="1"/>
  <c r="W866" i="12" s="1"/>
  <c r="AC866" i="12" s="1"/>
  <c r="AH866" i="12" s="1"/>
  <c r="AP866" i="12" s="1"/>
  <c r="AR866" i="12" s="1"/>
  <c r="L866" i="12"/>
  <c r="R866" i="12" s="1"/>
  <c r="V866" i="12" s="1"/>
  <c r="AB866" i="12" s="1"/>
  <c r="AG866" i="12" s="1"/>
  <c r="AM866" i="12" s="1"/>
  <c r="AO866" i="12" s="1"/>
  <c r="N860" i="12"/>
  <c r="T860" i="12" s="1"/>
  <c r="X860" i="12" s="1"/>
  <c r="AD860" i="12" s="1"/>
  <c r="AI860" i="12" s="1"/>
  <c r="AS860" i="12" s="1"/>
  <c r="AU860" i="12" s="1"/>
  <c r="M860" i="12"/>
  <c r="S860" i="12" s="1"/>
  <c r="W860" i="12" s="1"/>
  <c r="AC860" i="12" s="1"/>
  <c r="AH860" i="12" s="1"/>
  <c r="AP860" i="12" s="1"/>
  <c r="AR860" i="12" s="1"/>
  <c r="L860" i="12"/>
  <c r="R860" i="12" s="1"/>
  <c r="V860" i="12" s="1"/>
  <c r="AB860" i="12" s="1"/>
  <c r="AG860" i="12" s="1"/>
  <c r="AM860" i="12" s="1"/>
  <c r="AO860" i="12" s="1"/>
  <c r="N857" i="12"/>
  <c r="T857" i="12" s="1"/>
  <c r="X857" i="12" s="1"/>
  <c r="AD857" i="12" s="1"/>
  <c r="AI857" i="12" s="1"/>
  <c r="AS857" i="12" s="1"/>
  <c r="AU857" i="12" s="1"/>
  <c r="M857" i="12"/>
  <c r="S857" i="12" s="1"/>
  <c r="W857" i="12" s="1"/>
  <c r="AC857" i="12" s="1"/>
  <c r="AH857" i="12" s="1"/>
  <c r="AP857" i="12" s="1"/>
  <c r="AR857" i="12" s="1"/>
  <c r="L857" i="12"/>
  <c r="R857" i="12" s="1"/>
  <c r="V857" i="12" s="1"/>
  <c r="AB857" i="12" s="1"/>
  <c r="AG857" i="12" s="1"/>
  <c r="AM857" i="12" s="1"/>
  <c r="AO857" i="12" s="1"/>
  <c r="N852" i="12"/>
  <c r="T852" i="12" s="1"/>
  <c r="X852" i="12" s="1"/>
  <c r="AD852" i="12" s="1"/>
  <c r="AI852" i="12" s="1"/>
  <c r="AS852" i="12" s="1"/>
  <c r="AU852" i="12" s="1"/>
  <c r="M852" i="12"/>
  <c r="S852" i="12" s="1"/>
  <c r="W852" i="12" s="1"/>
  <c r="AC852" i="12" s="1"/>
  <c r="AH852" i="12" s="1"/>
  <c r="AP852" i="12" s="1"/>
  <c r="AR852" i="12" s="1"/>
  <c r="L852" i="12"/>
  <c r="R852" i="12" s="1"/>
  <c r="V852" i="12" s="1"/>
  <c r="AB852" i="12" s="1"/>
  <c r="AG852" i="12" s="1"/>
  <c r="AM852" i="12" s="1"/>
  <c r="AO852" i="12" s="1"/>
  <c r="N850" i="12"/>
  <c r="T850" i="12" s="1"/>
  <c r="X850" i="12" s="1"/>
  <c r="AD850" i="12" s="1"/>
  <c r="AI850" i="12" s="1"/>
  <c r="AS850" i="12" s="1"/>
  <c r="AU850" i="12" s="1"/>
  <c r="M850" i="12"/>
  <c r="S850" i="12" s="1"/>
  <c r="W850" i="12" s="1"/>
  <c r="AC850" i="12" s="1"/>
  <c r="AH850" i="12" s="1"/>
  <c r="AP850" i="12" s="1"/>
  <c r="AR850" i="12" s="1"/>
  <c r="L850" i="12"/>
  <c r="R850" i="12" s="1"/>
  <c r="V850" i="12" s="1"/>
  <c r="AB850" i="12" s="1"/>
  <c r="AG850" i="12" s="1"/>
  <c r="AM850" i="12" s="1"/>
  <c r="AO850" i="12" s="1"/>
  <c r="N848" i="12"/>
  <c r="T848" i="12" s="1"/>
  <c r="X848" i="12" s="1"/>
  <c r="AD848" i="12" s="1"/>
  <c r="AI848" i="12" s="1"/>
  <c r="AS848" i="12" s="1"/>
  <c r="AU848" i="12" s="1"/>
  <c r="M848" i="12"/>
  <c r="S848" i="12" s="1"/>
  <c r="W848" i="12" s="1"/>
  <c r="AC848" i="12" s="1"/>
  <c r="AH848" i="12" s="1"/>
  <c r="AP848" i="12" s="1"/>
  <c r="AR848" i="12" s="1"/>
  <c r="L848" i="12"/>
  <c r="R848" i="12" s="1"/>
  <c r="V848" i="12" s="1"/>
  <c r="AB848" i="12" s="1"/>
  <c r="AG848" i="12" s="1"/>
  <c r="AM848" i="12" s="1"/>
  <c r="AO848" i="12" s="1"/>
  <c r="N843" i="12"/>
  <c r="T843" i="12" s="1"/>
  <c r="X843" i="12" s="1"/>
  <c r="AD843" i="12" s="1"/>
  <c r="AI843" i="12" s="1"/>
  <c r="AS843" i="12" s="1"/>
  <c r="AU843" i="12" s="1"/>
  <c r="M843" i="12"/>
  <c r="S843" i="12" s="1"/>
  <c r="W843" i="12" s="1"/>
  <c r="AC843" i="12" s="1"/>
  <c r="AH843" i="12" s="1"/>
  <c r="AP843" i="12" s="1"/>
  <c r="AR843" i="12" s="1"/>
  <c r="L843" i="12"/>
  <c r="R843" i="12" s="1"/>
  <c r="V843" i="12" s="1"/>
  <c r="AB843" i="12" s="1"/>
  <c r="AG843" i="12" s="1"/>
  <c r="AM843" i="12" s="1"/>
  <c r="AO843" i="12" s="1"/>
  <c r="N840" i="12"/>
  <c r="T840" i="12" s="1"/>
  <c r="X840" i="12" s="1"/>
  <c r="AD840" i="12" s="1"/>
  <c r="AI840" i="12" s="1"/>
  <c r="AS840" i="12" s="1"/>
  <c r="AU840" i="12" s="1"/>
  <c r="M840" i="12"/>
  <c r="S840" i="12" s="1"/>
  <c r="W840" i="12" s="1"/>
  <c r="AC840" i="12" s="1"/>
  <c r="AH840" i="12" s="1"/>
  <c r="AP840" i="12" s="1"/>
  <c r="AR840" i="12" s="1"/>
  <c r="L840" i="12"/>
  <c r="R840" i="12" s="1"/>
  <c r="V840" i="12" s="1"/>
  <c r="AB840" i="12" s="1"/>
  <c r="AG840" i="12" s="1"/>
  <c r="AM840" i="12" s="1"/>
  <c r="AO840" i="12" s="1"/>
  <c r="N837" i="12"/>
  <c r="T837" i="12" s="1"/>
  <c r="X837" i="12" s="1"/>
  <c r="AD837" i="12" s="1"/>
  <c r="AI837" i="12" s="1"/>
  <c r="AS837" i="12" s="1"/>
  <c r="AU837" i="12" s="1"/>
  <c r="M837" i="12"/>
  <c r="S837" i="12" s="1"/>
  <c r="W837" i="12" s="1"/>
  <c r="AC837" i="12" s="1"/>
  <c r="AH837" i="12" s="1"/>
  <c r="AP837" i="12" s="1"/>
  <c r="AR837" i="12" s="1"/>
  <c r="L837" i="12"/>
  <c r="R837" i="12" s="1"/>
  <c r="V837" i="12" s="1"/>
  <c r="AB837" i="12" s="1"/>
  <c r="AG837" i="12" s="1"/>
  <c r="AM837" i="12" s="1"/>
  <c r="AO837" i="12" s="1"/>
  <c r="N833" i="12"/>
  <c r="T833" i="12" s="1"/>
  <c r="X833" i="12" s="1"/>
  <c r="AD833" i="12" s="1"/>
  <c r="AI833" i="12" s="1"/>
  <c r="AS833" i="12" s="1"/>
  <c r="AU833" i="12" s="1"/>
  <c r="M833" i="12"/>
  <c r="S833" i="12" s="1"/>
  <c r="W833" i="12" s="1"/>
  <c r="AC833" i="12" s="1"/>
  <c r="AH833" i="12" s="1"/>
  <c r="AP833" i="12" s="1"/>
  <c r="AR833" i="12" s="1"/>
  <c r="L833" i="12"/>
  <c r="R833" i="12" s="1"/>
  <c r="V833" i="12" s="1"/>
  <c r="AB833" i="12" s="1"/>
  <c r="AG833" i="12" s="1"/>
  <c r="AM833" i="12" s="1"/>
  <c r="AO833" i="12" s="1"/>
  <c r="N831" i="12"/>
  <c r="T831" i="12" s="1"/>
  <c r="X831" i="12" s="1"/>
  <c r="AD831" i="12" s="1"/>
  <c r="AI831" i="12" s="1"/>
  <c r="AS831" i="12" s="1"/>
  <c r="AU831" i="12" s="1"/>
  <c r="M831" i="12"/>
  <c r="S831" i="12" s="1"/>
  <c r="W831" i="12" s="1"/>
  <c r="AC831" i="12" s="1"/>
  <c r="AH831" i="12" s="1"/>
  <c r="AP831" i="12" s="1"/>
  <c r="AR831" i="12" s="1"/>
  <c r="L831" i="12"/>
  <c r="R831" i="12" s="1"/>
  <c r="V831" i="12" s="1"/>
  <c r="AB831" i="12" s="1"/>
  <c r="AG831" i="12" s="1"/>
  <c r="AM831" i="12" s="1"/>
  <c r="AO831" i="12" s="1"/>
  <c r="N827" i="12"/>
  <c r="T827" i="12" s="1"/>
  <c r="X827" i="12" s="1"/>
  <c r="AD827" i="12" s="1"/>
  <c r="AI827" i="12" s="1"/>
  <c r="AS827" i="12" s="1"/>
  <c r="AU827" i="12" s="1"/>
  <c r="M827" i="12"/>
  <c r="S827" i="12" s="1"/>
  <c r="W827" i="12" s="1"/>
  <c r="AC827" i="12" s="1"/>
  <c r="AH827" i="12" s="1"/>
  <c r="AP827" i="12" s="1"/>
  <c r="AR827" i="12" s="1"/>
  <c r="L827" i="12"/>
  <c r="R827" i="12" s="1"/>
  <c r="V827" i="12" s="1"/>
  <c r="AB827" i="12" s="1"/>
  <c r="AG827" i="12" s="1"/>
  <c r="AM827" i="12" s="1"/>
  <c r="AO827" i="12" s="1"/>
  <c r="N822" i="12"/>
  <c r="T822" i="12" s="1"/>
  <c r="X822" i="12" s="1"/>
  <c r="AD822" i="12" s="1"/>
  <c r="AI822" i="12" s="1"/>
  <c r="AS822" i="12" s="1"/>
  <c r="AU822" i="12" s="1"/>
  <c r="M822" i="12"/>
  <c r="S822" i="12" s="1"/>
  <c r="W822" i="12" s="1"/>
  <c r="AC822" i="12" s="1"/>
  <c r="AH822" i="12" s="1"/>
  <c r="AP822" i="12" s="1"/>
  <c r="AR822" i="12" s="1"/>
  <c r="L822" i="12"/>
  <c r="R822" i="12" s="1"/>
  <c r="V822" i="12" s="1"/>
  <c r="AB822" i="12" s="1"/>
  <c r="AG822" i="12" s="1"/>
  <c r="AM822" i="12" s="1"/>
  <c r="AO822" i="12" s="1"/>
  <c r="N820" i="12"/>
  <c r="T820" i="12" s="1"/>
  <c r="X820" i="12" s="1"/>
  <c r="AD820" i="12" s="1"/>
  <c r="AI820" i="12" s="1"/>
  <c r="AS820" i="12" s="1"/>
  <c r="AU820" i="12" s="1"/>
  <c r="M820" i="12"/>
  <c r="S820" i="12" s="1"/>
  <c r="W820" i="12" s="1"/>
  <c r="AC820" i="12" s="1"/>
  <c r="AH820" i="12" s="1"/>
  <c r="AP820" i="12" s="1"/>
  <c r="AR820" i="12" s="1"/>
  <c r="L820" i="12"/>
  <c r="R820" i="12" s="1"/>
  <c r="V820" i="12" s="1"/>
  <c r="AB820" i="12" s="1"/>
  <c r="AG820" i="12" s="1"/>
  <c r="AM820" i="12" s="1"/>
  <c r="AO820" i="12" s="1"/>
  <c r="N816" i="12"/>
  <c r="T816" i="12" s="1"/>
  <c r="X816" i="12" s="1"/>
  <c r="AD816" i="12" s="1"/>
  <c r="AI816" i="12" s="1"/>
  <c r="AS816" i="12" s="1"/>
  <c r="AU816" i="12" s="1"/>
  <c r="M816" i="12"/>
  <c r="S816" i="12" s="1"/>
  <c r="W816" i="12" s="1"/>
  <c r="AC816" i="12" s="1"/>
  <c r="AH816" i="12" s="1"/>
  <c r="AP816" i="12" s="1"/>
  <c r="AR816" i="12" s="1"/>
  <c r="L816" i="12"/>
  <c r="R816" i="12" s="1"/>
  <c r="V816" i="12" s="1"/>
  <c r="AB816" i="12" s="1"/>
  <c r="AG816" i="12" s="1"/>
  <c r="AM816" i="12" s="1"/>
  <c r="AO816" i="12" s="1"/>
  <c r="N813" i="12"/>
  <c r="T813" i="12" s="1"/>
  <c r="X813" i="12" s="1"/>
  <c r="AD813" i="12" s="1"/>
  <c r="AI813" i="12" s="1"/>
  <c r="AS813" i="12" s="1"/>
  <c r="AU813" i="12" s="1"/>
  <c r="M813" i="12"/>
  <c r="S813" i="12" s="1"/>
  <c r="W813" i="12" s="1"/>
  <c r="AC813" i="12" s="1"/>
  <c r="AH813" i="12" s="1"/>
  <c r="AP813" i="12" s="1"/>
  <c r="AR813" i="12" s="1"/>
  <c r="L813" i="12"/>
  <c r="R813" i="12" s="1"/>
  <c r="V813" i="12" s="1"/>
  <c r="AB813" i="12" s="1"/>
  <c r="AG813" i="12" s="1"/>
  <c r="AM813" i="12" s="1"/>
  <c r="AO813" i="12" s="1"/>
  <c r="N812" i="12"/>
  <c r="T812" i="12" s="1"/>
  <c r="X812" i="12" s="1"/>
  <c r="AD812" i="12" s="1"/>
  <c r="AI812" i="12" s="1"/>
  <c r="AS812" i="12" s="1"/>
  <c r="AU812" i="12" s="1"/>
  <c r="M812" i="12"/>
  <c r="S812" i="12" s="1"/>
  <c r="W812" i="12" s="1"/>
  <c r="AC812" i="12" s="1"/>
  <c r="AH812" i="12" s="1"/>
  <c r="AP812" i="12" s="1"/>
  <c r="AR812" i="12" s="1"/>
  <c r="L812" i="12"/>
  <c r="R812" i="12" s="1"/>
  <c r="V812" i="12" s="1"/>
  <c r="AB812" i="12" s="1"/>
  <c r="AG812" i="12" s="1"/>
  <c r="AM812" i="12" s="1"/>
  <c r="AO812" i="12" s="1"/>
  <c r="N810" i="12"/>
  <c r="T810" i="12" s="1"/>
  <c r="X810" i="12" s="1"/>
  <c r="AD810" i="12" s="1"/>
  <c r="AI810" i="12" s="1"/>
  <c r="AS810" i="12" s="1"/>
  <c r="AU810" i="12" s="1"/>
  <c r="M810" i="12"/>
  <c r="S810" i="12" s="1"/>
  <c r="W810" i="12" s="1"/>
  <c r="AC810" i="12" s="1"/>
  <c r="AH810" i="12" s="1"/>
  <c r="AP810" i="12" s="1"/>
  <c r="AR810" i="12" s="1"/>
  <c r="L810" i="12"/>
  <c r="R810" i="12" s="1"/>
  <c r="V810" i="12" s="1"/>
  <c r="AB810" i="12" s="1"/>
  <c r="AG810" i="12" s="1"/>
  <c r="AM810" i="12" s="1"/>
  <c r="AO810" i="12" s="1"/>
  <c r="N807" i="12"/>
  <c r="T807" i="12" s="1"/>
  <c r="X807" i="12" s="1"/>
  <c r="AD807" i="12" s="1"/>
  <c r="AI807" i="12" s="1"/>
  <c r="AS807" i="12" s="1"/>
  <c r="AU807" i="12" s="1"/>
  <c r="M807" i="12"/>
  <c r="S807" i="12" s="1"/>
  <c r="W807" i="12" s="1"/>
  <c r="AC807" i="12" s="1"/>
  <c r="AH807" i="12" s="1"/>
  <c r="AP807" i="12" s="1"/>
  <c r="AR807" i="12" s="1"/>
  <c r="L807" i="12"/>
  <c r="R807" i="12" s="1"/>
  <c r="V807" i="12" s="1"/>
  <c r="AB807" i="12" s="1"/>
  <c r="AG807" i="12" s="1"/>
  <c r="AM807" i="12" s="1"/>
  <c r="AO807" i="12" s="1"/>
  <c r="N804" i="12"/>
  <c r="T804" i="12" s="1"/>
  <c r="X804" i="12" s="1"/>
  <c r="AD804" i="12" s="1"/>
  <c r="AI804" i="12" s="1"/>
  <c r="AS804" i="12" s="1"/>
  <c r="AU804" i="12" s="1"/>
  <c r="M804" i="12"/>
  <c r="S804" i="12" s="1"/>
  <c r="W804" i="12" s="1"/>
  <c r="AC804" i="12" s="1"/>
  <c r="AH804" i="12" s="1"/>
  <c r="AP804" i="12" s="1"/>
  <c r="AR804" i="12" s="1"/>
  <c r="L804" i="12"/>
  <c r="R804" i="12" s="1"/>
  <c r="V804" i="12" s="1"/>
  <c r="AB804" i="12" s="1"/>
  <c r="AG804" i="12" s="1"/>
  <c r="AM804" i="12" s="1"/>
  <c r="AO804" i="12" s="1"/>
  <c r="N798" i="12"/>
  <c r="T798" i="12" s="1"/>
  <c r="X798" i="12" s="1"/>
  <c r="AD798" i="12" s="1"/>
  <c r="AI798" i="12" s="1"/>
  <c r="AS798" i="12" s="1"/>
  <c r="AU798" i="12" s="1"/>
  <c r="M798" i="12"/>
  <c r="S798" i="12" s="1"/>
  <c r="W798" i="12" s="1"/>
  <c r="AC798" i="12" s="1"/>
  <c r="AH798" i="12" s="1"/>
  <c r="AP798" i="12" s="1"/>
  <c r="AR798" i="12" s="1"/>
  <c r="L798" i="12"/>
  <c r="R798" i="12" s="1"/>
  <c r="V798" i="12" s="1"/>
  <c r="AB798" i="12" s="1"/>
  <c r="AG798" i="12" s="1"/>
  <c r="AM798" i="12" s="1"/>
  <c r="AO798" i="12" s="1"/>
  <c r="N797" i="12"/>
  <c r="T797" i="12" s="1"/>
  <c r="X797" i="12" s="1"/>
  <c r="AD797" i="12" s="1"/>
  <c r="AI797" i="12" s="1"/>
  <c r="AS797" i="12" s="1"/>
  <c r="AU797" i="12" s="1"/>
  <c r="M797" i="12"/>
  <c r="S797" i="12" s="1"/>
  <c r="W797" i="12" s="1"/>
  <c r="AC797" i="12" s="1"/>
  <c r="AH797" i="12" s="1"/>
  <c r="AP797" i="12" s="1"/>
  <c r="AR797" i="12" s="1"/>
  <c r="L797" i="12"/>
  <c r="R797" i="12" s="1"/>
  <c r="V797" i="12" s="1"/>
  <c r="AB797" i="12" s="1"/>
  <c r="AG797" i="12" s="1"/>
  <c r="AM797" i="12" s="1"/>
  <c r="AO797" i="12" s="1"/>
  <c r="N794" i="12"/>
  <c r="T794" i="12" s="1"/>
  <c r="X794" i="12" s="1"/>
  <c r="AD794" i="12" s="1"/>
  <c r="AI794" i="12" s="1"/>
  <c r="AS794" i="12" s="1"/>
  <c r="AU794" i="12" s="1"/>
  <c r="M794" i="12"/>
  <c r="S794" i="12" s="1"/>
  <c r="W794" i="12" s="1"/>
  <c r="AC794" i="12" s="1"/>
  <c r="AH794" i="12" s="1"/>
  <c r="AP794" i="12" s="1"/>
  <c r="AR794" i="12" s="1"/>
  <c r="L794" i="12"/>
  <c r="R794" i="12" s="1"/>
  <c r="V794" i="12" s="1"/>
  <c r="AB794" i="12" s="1"/>
  <c r="AG794" i="12" s="1"/>
  <c r="AM794" i="12" s="1"/>
  <c r="AO794" i="12" s="1"/>
  <c r="N790" i="12"/>
  <c r="T790" i="12" s="1"/>
  <c r="X790" i="12" s="1"/>
  <c r="AD790" i="12" s="1"/>
  <c r="AI790" i="12" s="1"/>
  <c r="AS790" i="12" s="1"/>
  <c r="AU790" i="12" s="1"/>
  <c r="M790" i="12"/>
  <c r="S790" i="12" s="1"/>
  <c r="W790" i="12" s="1"/>
  <c r="AC790" i="12" s="1"/>
  <c r="AH790" i="12" s="1"/>
  <c r="AP790" i="12" s="1"/>
  <c r="AR790" i="12" s="1"/>
  <c r="L790" i="12"/>
  <c r="R790" i="12" s="1"/>
  <c r="V790" i="12" s="1"/>
  <c r="AB790" i="12" s="1"/>
  <c r="AG790" i="12" s="1"/>
  <c r="AM790" i="12" s="1"/>
  <c r="AO790" i="12" s="1"/>
  <c r="N786" i="12"/>
  <c r="T786" i="12" s="1"/>
  <c r="X786" i="12" s="1"/>
  <c r="AD786" i="12" s="1"/>
  <c r="AI786" i="12" s="1"/>
  <c r="AS786" i="12" s="1"/>
  <c r="AU786" i="12" s="1"/>
  <c r="M786" i="12"/>
  <c r="S786" i="12" s="1"/>
  <c r="W786" i="12" s="1"/>
  <c r="AC786" i="12" s="1"/>
  <c r="AH786" i="12" s="1"/>
  <c r="AP786" i="12" s="1"/>
  <c r="AR786" i="12" s="1"/>
  <c r="L786" i="12"/>
  <c r="R786" i="12" s="1"/>
  <c r="V786" i="12" s="1"/>
  <c r="AB786" i="12" s="1"/>
  <c r="AG786" i="12" s="1"/>
  <c r="AM786" i="12" s="1"/>
  <c r="AO786" i="12" s="1"/>
  <c r="N782" i="12"/>
  <c r="T782" i="12" s="1"/>
  <c r="X782" i="12" s="1"/>
  <c r="AD782" i="12" s="1"/>
  <c r="AI782" i="12" s="1"/>
  <c r="AS782" i="12" s="1"/>
  <c r="AU782" i="12" s="1"/>
  <c r="M782" i="12"/>
  <c r="S782" i="12" s="1"/>
  <c r="W782" i="12" s="1"/>
  <c r="AC782" i="12" s="1"/>
  <c r="AH782" i="12" s="1"/>
  <c r="AP782" i="12" s="1"/>
  <c r="AR782" i="12" s="1"/>
  <c r="L782" i="12"/>
  <c r="R782" i="12" s="1"/>
  <c r="V782" i="12" s="1"/>
  <c r="AB782" i="12" s="1"/>
  <c r="AG782" i="12" s="1"/>
  <c r="AM782" i="12" s="1"/>
  <c r="AO782" i="12" s="1"/>
  <c r="N779" i="12"/>
  <c r="T779" i="12" s="1"/>
  <c r="X779" i="12" s="1"/>
  <c r="AD779" i="12" s="1"/>
  <c r="AI779" i="12" s="1"/>
  <c r="AS779" i="12" s="1"/>
  <c r="AU779" i="12" s="1"/>
  <c r="M779" i="12"/>
  <c r="S779" i="12" s="1"/>
  <c r="W779" i="12" s="1"/>
  <c r="AC779" i="12" s="1"/>
  <c r="AH779" i="12" s="1"/>
  <c r="AP779" i="12" s="1"/>
  <c r="AR779" i="12" s="1"/>
  <c r="L779" i="12"/>
  <c r="R779" i="12" s="1"/>
  <c r="V779" i="12" s="1"/>
  <c r="AB779" i="12" s="1"/>
  <c r="AG779" i="12" s="1"/>
  <c r="AM779" i="12" s="1"/>
  <c r="AO779" i="12" s="1"/>
  <c r="N776" i="12"/>
  <c r="T776" i="12" s="1"/>
  <c r="X776" i="12" s="1"/>
  <c r="AD776" i="12" s="1"/>
  <c r="AI776" i="12" s="1"/>
  <c r="AS776" i="12" s="1"/>
  <c r="AU776" i="12" s="1"/>
  <c r="M776" i="12"/>
  <c r="S776" i="12" s="1"/>
  <c r="W776" i="12" s="1"/>
  <c r="AC776" i="12" s="1"/>
  <c r="AH776" i="12" s="1"/>
  <c r="AP776" i="12" s="1"/>
  <c r="AR776" i="12" s="1"/>
  <c r="N773" i="12"/>
  <c r="T773" i="12" s="1"/>
  <c r="X773" i="12" s="1"/>
  <c r="AD773" i="12" s="1"/>
  <c r="AI773" i="12" s="1"/>
  <c r="AS773" i="12" s="1"/>
  <c r="AU773" i="12" s="1"/>
  <c r="M773" i="12"/>
  <c r="S773" i="12" s="1"/>
  <c r="W773" i="12" s="1"/>
  <c r="AC773" i="12" s="1"/>
  <c r="AH773" i="12" s="1"/>
  <c r="AP773" i="12" s="1"/>
  <c r="AR773" i="12" s="1"/>
  <c r="L773" i="12"/>
  <c r="R773" i="12" s="1"/>
  <c r="V773" i="12" s="1"/>
  <c r="AB773" i="12" s="1"/>
  <c r="AG773" i="12" s="1"/>
  <c r="AM773" i="12" s="1"/>
  <c r="AO773" i="12" s="1"/>
  <c r="N767" i="12"/>
  <c r="T767" i="12" s="1"/>
  <c r="X767" i="12" s="1"/>
  <c r="AD767" i="12" s="1"/>
  <c r="AI767" i="12" s="1"/>
  <c r="AS767" i="12" s="1"/>
  <c r="AU767" i="12" s="1"/>
  <c r="M767" i="12"/>
  <c r="S767" i="12" s="1"/>
  <c r="W767" i="12" s="1"/>
  <c r="AC767" i="12" s="1"/>
  <c r="AH767" i="12" s="1"/>
  <c r="AP767" i="12" s="1"/>
  <c r="AR767" i="12" s="1"/>
  <c r="L767" i="12"/>
  <c r="R767" i="12" s="1"/>
  <c r="V767" i="12" s="1"/>
  <c r="AB767" i="12" s="1"/>
  <c r="AG767" i="12" s="1"/>
  <c r="AM767" i="12" s="1"/>
  <c r="AO767" i="12" s="1"/>
  <c r="N765" i="12"/>
  <c r="T765" i="12" s="1"/>
  <c r="X765" i="12" s="1"/>
  <c r="AD765" i="12" s="1"/>
  <c r="AI765" i="12" s="1"/>
  <c r="AS765" i="12" s="1"/>
  <c r="AU765" i="12" s="1"/>
  <c r="M765" i="12"/>
  <c r="S765" i="12" s="1"/>
  <c r="W765" i="12" s="1"/>
  <c r="AC765" i="12" s="1"/>
  <c r="AH765" i="12" s="1"/>
  <c r="AP765" i="12" s="1"/>
  <c r="AR765" i="12" s="1"/>
  <c r="L765" i="12"/>
  <c r="R765" i="12" s="1"/>
  <c r="V765" i="12" s="1"/>
  <c r="AB765" i="12" s="1"/>
  <c r="AG765" i="12" s="1"/>
  <c r="AM765" i="12" s="1"/>
  <c r="AO765" i="12" s="1"/>
  <c r="N761" i="12"/>
  <c r="T761" i="12" s="1"/>
  <c r="X761" i="12" s="1"/>
  <c r="AD761" i="12" s="1"/>
  <c r="AI761" i="12" s="1"/>
  <c r="AS761" i="12" s="1"/>
  <c r="AU761" i="12" s="1"/>
  <c r="M761" i="12"/>
  <c r="S761" i="12" s="1"/>
  <c r="W761" i="12" s="1"/>
  <c r="AC761" i="12" s="1"/>
  <c r="AH761" i="12" s="1"/>
  <c r="AP761" i="12" s="1"/>
  <c r="AR761" i="12" s="1"/>
  <c r="L761" i="12"/>
  <c r="R761" i="12" s="1"/>
  <c r="V761" i="12" s="1"/>
  <c r="AB761" i="12" s="1"/>
  <c r="AG761" i="12" s="1"/>
  <c r="AM761" i="12" s="1"/>
  <c r="AO761" i="12" s="1"/>
  <c r="N758" i="12"/>
  <c r="T758" i="12" s="1"/>
  <c r="X758" i="12" s="1"/>
  <c r="AD758" i="12" s="1"/>
  <c r="AI758" i="12" s="1"/>
  <c r="AS758" i="12" s="1"/>
  <c r="AU758" i="12" s="1"/>
  <c r="M758" i="12"/>
  <c r="S758" i="12" s="1"/>
  <c r="W758" i="12" s="1"/>
  <c r="AC758" i="12" s="1"/>
  <c r="AH758" i="12" s="1"/>
  <c r="AP758" i="12" s="1"/>
  <c r="AR758" i="12" s="1"/>
  <c r="L758" i="12"/>
  <c r="R758" i="12" s="1"/>
  <c r="V758" i="12" s="1"/>
  <c r="AB758" i="12" s="1"/>
  <c r="AG758" i="12" s="1"/>
  <c r="AM758" i="12" s="1"/>
  <c r="AO758" i="12" s="1"/>
  <c r="N754" i="12"/>
  <c r="T754" i="12" s="1"/>
  <c r="X754" i="12" s="1"/>
  <c r="AD754" i="12" s="1"/>
  <c r="AI754" i="12" s="1"/>
  <c r="AS754" i="12" s="1"/>
  <c r="AU754" i="12" s="1"/>
  <c r="M754" i="12"/>
  <c r="S754" i="12" s="1"/>
  <c r="W754" i="12" s="1"/>
  <c r="AC754" i="12" s="1"/>
  <c r="AH754" i="12" s="1"/>
  <c r="AP754" i="12" s="1"/>
  <c r="AR754" i="12" s="1"/>
  <c r="L754" i="12"/>
  <c r="R754" i="12" s="1"/>
  <c r="V754" i="12" s="1"/>
  <c r="AB754" i="12" s="1"/>
  <c r="AG754" i="12" s="1"/>
  <c r="AM754" i="12" s="1"/>
  <c r="AO754" i="12" s="1"/>
  <c r="N752" i="12"/>
  <c r="T752" i="12" s="1"/>
  <c r="X752" i="12" s="1"/>
  <c r="AD752" i="12" s="1"/>
  <c r="AI752" i="12" s="1"/>
  <c r="AS752" i="12" s="1"/>
  <c r="AU752" i="12" s="1"/>
  <c r="M752" i="12"/>
  <c r="S752" i="12" s="1"/>
  <c r="W752" i="12" s="1"/>
  <c r="AC752" i="12" s="1"/>
  <c r="AH752" i="12" s="1"/>
  <c r="AP752" i="12" s="1"/>
  <c r="AR752" i="12" s="1"/>
  <c r="L752" i="12"/>
  <c r="R752" i="12" s="1"/>
  <c r="V752" i="12" s="1"/>
  <c r="AB752" i="12" s="1"/>
  <c r="AG752" i="12" s="1"/>
  <c r="AM752" i="12" s="1"/>
  <c r="AO752" i="12" s="1"/>
  <c r="N751" i="12"/>
  <c r="T751" i="12" s="1"/>
  <c r="X751" i="12" s="1"/>
  <c r="AD751" i="12" s="1"/>
  <c r="AI751" i="12" s="1"/>
  <c r="AS751" i="12" s="1"/>
  <c r="AU751" i="12" s="1"/>
  <c r="M751" i="12"/>
  <c r="S751" i="12" s="1"/>
  <c r="W751" i="12" s="1"/>
  <c r="AC751" i="12" s="1"/>
  <c r="AH751" i="12" s="1"/>
  <c r="AP751" i="12" s="1"/>
  <c r="AR751" i="12" s="1"/>
  <c r="L751" i="12"/>
  <c r="R751" i="12" s="1"/>
  <c r="V751" i="12" s="1"/>
  <c r="AB751" i="12" s="1"/>
  <c r="AG751" i="12" s="1"/>
  <c r="AM751" i="12" s="1"/>
  <c r="AO751" i="12" s="1"/>
  <c r="N749" i="12"/>
  <c r="T749" i="12" s="1"/>
  <c r="X749" i="12" s="1"/>
  <c r="AD749" i="12" s="1"/>
  <c r="AI749" i="12" s="1"/>
  <c r="AS749" i="12" s="1"/>
  <c r="AU749" i="12" s="1"/>
  <c r="M749" i="12"/>
  <c r="S749" i="12" s="1"/>
  <c r="W749" i="12" s="1"/>
  <c r="AC749" i="12" s="1"/>
  <c r="AH749" i="12" s="1"/>
  <c r="AP749" i="12" s="1"/>
  <c r="AR749" i="12" s="1"/>
  <c r="L749" i="12"/>
  <c r="R749" i="12" s="1"/>
  <c r="V749" i="12" s="1"/>
  <c r="AB749" i="12" s="1"/>
  <c r="AG749" i="12" s="1"/>
  <c r="AM749" i="12" s="1"/>
  <c r="AO749" i="12" s="1"/>
  <c r="N748" i="12"/>
  <c r="T748" i="12" s="1"/>
  <c r="X748" i="12" s="1"/>
  <c r="AD748" i="12" s="1"/>
  <c r="AI748" i="12" s="1"/>
  <c r="AS748" i="12" s="1"/>
  <c r="AU748" i="12" s="1"/>
  <c r="M748" i="12"/>
  <c r="S748" i="12" s="1"/>
  <c r="W748" i="12" s="1"/>
  <c r="AC748" i="12" s="1"/>
  <c r="AH748" i="12" s="1"/>
  <c r="AP748" i="12" s="1"/>
  <c r="AR748" i="12" s="1"/>
  <c r="L748" i="12"/>
  <c r="R748" i="12" s="1"/>
  <c r="V748" i="12" s="1"/>
  <c r="AB748" i="12" s="1"/>
  <c r="AG748" i="12" s="1"/>
  <c r="AM748" i="12" s="1"/>
  <c r="AO748" i="12" s="1"/>
  <c r="N745" i="12"/>
  <c r="T745" i="12" s="1"/>
  <c r="X745" i="12" s="1"/>
  <c r="AD745" i="12" s="1"/>
  <c r="AI745" i="12" s="1"/>
  <c r="AS745" i="12" s="1"/>
  <c r="AU745" i="12" s="1"/>
  <c r="M745" i="12"/>
  <c r="S745" i="12" s="1"/>
  <c r="W745" i="12" s="1"/>
  <c r="AC745" i="12" s="1"/>
  <c r="AH745" i="12" s="1"/>
  <c r="AP745" i="12" s="1"/>
  <c r="AR745" i="12" s="1"/>
  <c r="L745" i="12"/>
  <c r="R745" i="12" s="1"/>
  <c r="V745" i="12" s="1"/>
  <c r="AB745" i="12" s="1"/>
  <c r="AG745" i="12" s="1"/>
  <c r="AM745" i="12" s="1"/>
  <c r="AO745" i="12" s="1"/>
  <c r="N740" i="12"/>
  <c r="T740" i="12" s="1"/>
  <c r="X740" i="12" s="1"/>
  <c r="AD740" i="12" s="1"/>
  <c r="AI740" i="12" s="1"/>
  <c r="AS740" i="12" s="1"/>
  <c r="AU740" i="12" s="1"/>
  <c r="M740" i="12"/>
  <c r="S740" i="12" s="1"/>
  <c r="W740" i="12" s="1"/>
  <c r="AC740" i="12" s="1"/>
  <c r="AH740" i="12" s="1"/>
  <c r="AP740" i="12" s="1"/>
  <c r="AR740" i="12" s="1"/>
  <c r="L740" i="12"/>
  <c r="R740" i="12" s="1"/>
  <c r="V740" i="12" s="1"/>
  <c r="AB740" i="12" s="1"/>
  <c r="AG740" i="12" s="1"/>
  <c r="AM740" i="12" s="1"/>
  <c r="AO740" i="12" s="1"/>
  <c r="N738" i="12"/>
  <c r="T738" i="12" s="1"/>
  <c r="X738" i="12" s="1"/>
  <c r="AD738" i="12" s="1"/>
  <c r="AI738" i="12" s="1"/>
  <c r="AS738" i="12" s="1"/>
  <c r="AU738" i="12" s="1"/>
  <c r="M738" i="12"/>
  <c r="S738" i="12" s="1"/>
  <c r="W738" i="12" s="1"/>
  <c r="AC738" i="12" s="1"/>
  <c r="AH738" i="12" s="1"/>
  <c r="AP738" i="12" s="1"/>
  <c r="AR738" i="12" s="1"/>
  <c r="L738" i="12"/>
  <c r="R738" i="12" s="1"/>
  <c r="V738" i="12" s="1"/>
  <c r="AB738" i="12" s="1"/>
  <c r="AG738" i="12" s="1"/>
  <c r="AM738" i="12" s="1"/>
  <c r="AO738" i="12" s="1"/>
  <c r="N734" i="12"/>
  <c r="T734" i="12" s="1"/>
  <c r="X734" i="12" s="1"/>
  <c r="AD734" i="12" s="1"/>
  <c r="AI734" i="12" s="1"/>
  <c r="AS734" i="12" s="1"/>
  <c r="AU734" i="12" s="1"/>
  <c r="M734" i="12"/>
  <c r="S734" i="12" s="1"/>
  <c r="W734" i="12" s="1"/>
  <c r="AC734" i="12" s="1"/>
  <c r="AH734" i="12" s="1"/>
  <c r="AP734" i="12" s="1"/>
  <c r="AR734" i="12" s="1"/>
  <c r="L734" i="12"/>
  <c r="R734" i="12" s="1"/>
  <c r="V734" i="12" s="1"/>
  <c r="AB734" i="12" s="1"/>
  <c r="AG734" i="12" s="1"/>
  <c r="AM734" i="12" s="1"/>
  <c r="AO734" i="12" s="1"/>
  <c r="N730" i="12"/>
  <c r="T730" i="12" s="1"/>
  <c r="X730" i="12" s="1"/>
  <c r="AD730" i="12" s="1"/>
  <c r="AI730" i="12" s="1"/>
  <c r="AS730" i="12" s="1"/>
  <c r="AU730" i="12" s="1"/>
  <c r="M730" i="12"/>
  <c r="S730" i="12" s="1"/>
  <c r="W730" i="12" s="1"/>
  <c r="AC730" i="12" s="1"/>
  <c r="AH730" i="12" s="1"/>
  <c r="AP730" i="12" s="1"/>
  <c r="AR730" i="12" s="1"/>
  <c r="L730" i="12"/>
  <c r="R730" i="12" s="1"/>
  <c r="V730" i="12" s="1"/>
  <c r="AB730" i="12" s="1"/>
  <c r="AG730" i="12" s="1"/>
  <c r="AM730" i="12" s="1"/>
  <c r="AO730" i="12" s="1"/>
  <c r="N728" i="12"/>
  <c r="T728" i="12" s="1"/>
  <c r="X728" i="12" s="1"/>
  <c r="AD728" i="12" s="1"/>
  <c r="AI728" i="12" s="1"/>
  <c r="AS728" i="12" s="1"/>
  <c r="AU728" i="12" s="1"/>
  <c r="M728" i="12"/>
  <c r="S728" i="12" s="1"/>
  <c r="W728" i="12" s="1"/>
  <c r="AC728" i="12" s="1"/>
  <c r="AH728" i="12" s="1"/>
  <c r="AP728" i="12" s="1"/>
  <c r="AR728" i="12" s="1"/>
  <c r="L728" i="12"/>
  <c r="R728" i="12" s="1"/>
  <c r="V728" i="12" s="1"/>
  <c r="AB728" i="12" s="1"/>
  <c r="AG728" i="12" s="1"/>
  <c r="AM728" i="12" s="1"/>
  <c r="AO728" i="12" s="1"/>
  <c r="N724" i="12"/>
  <c r="T724" i="12" s="1"/>
  <c r="X724" i="12" s="1"/>
  <c r="AD724" i="12" s="1"/>
  <c r="AI724" i="12" s="1"/>
  <c r="AS724" i="12" s="1"/>
  <c r="AU724" i="12" s="1"/>
  <c r="M724" i="12"/>
  <c r="S724" i="12" s="1"/>
  <c r="W724" i="12" s="1"/>
  <c r="AC724" i="12" s="1"/>
  <c r="AH724" i="12" s="1"/>
  <c r="AP724" i="12" s="1"/>
  <c r="AR724" i="12" s="1"/>
  <c r="L724" i="12"/>
  <c r="R724" i="12" s="1"/>
  <c r="V724" i="12" s="1"/>
  <c r="AB724" i="12" s="1"/>
  <c r="AG724" i="12" s="1"/>
  <c r="AM724" i="12" s="1"/>
  <c r="AO724" i="12" s="1"/>
  <c r="N720" i="12"/>
  <c r="T720" i="12" s="1"/>
  <c r="X720" i="12" s="1"/>
  <c r="AD720" i="12" s="1"/>
  <c r="AI720" i="12" s="1"/>
  <c r="AS720" i="12" s="1"/>
  <c r="AU720" i="12" s="1"/>
  <c r="M720" i="12"/>
  <c r="S720" i="12" s="1"/>
  <c r="W720" i="12" s="1"/>
  <c r="AC720" i="12" s="1"/>
  <c r="AH720" i="12" s="1"/>
  <c r="AP720" i="12" s="1"/>
  <c r="AR720" i="12" s="1"/>
  <c r="L720" i="12"/>
  <c r="R720" i="12" s="1"/>
  <c r="V720" i="12" s="1"/>
  <c r="AB720" i="12" s="1"/>
  <c r="AG720" i="12" s="1"/>
  <c r="AM720" i="12" s="1"/>
  <c r="AO720" i="12" s="1"/>
  <c r="N710" i="12"/>
  <c r="T710" i="12" s="1"/>
  <c r="X710" i="12" s="1"/>
  <c r="AD710" i="12" s="1"/>
  <c r="AI710" i="12" s="1"/>
  <c r="AS710" i="12" s="1"/>
  <c r="AU710" i="12" s="1"/>
  <c r="M710" i="12"/>
  <c r="S710" i="12" s="1"/>
  <c r="W710" i="12" s="1"/>
  <c r="AC710" i="12" s="1"/>
  <c r="AH710" i="12" s="1"/>
  <c r="AP710" i="12" s="1"/>
  <c r="AR710" i="12" s="1"/>
  <c r="L710" i="12"/>
  <c r="R710" i="12" s="1"/>
  <c r="V710" i="12" s="1"/>
  <c r="AB710" i="12" s="1"/>
  <c r="AG710" i="12" s="1"/>
  <c r="AM710" i="12" s="1"/>
  <c r="AO710" i="12" s="1"/>
  <c r="N706" i="12"/>
  <c r="T706" i="12" s="1"/>
  <c r="X706" i="12" s="1"/>
  <c r="AD706" i="12" s="1"/>
  <c r="AI706" i="12" s="1"/>
  <c r="AS706" i="12" s="1"/>
  <c r="AU706" i="12" s="1"/>
  <c r="M706" i="12"/>
  <c r="S706" i="12" s="1"/>
  <c r="W706" i="12" s="1"/>
  <c r="AC706" i="12" s="1"/>
  <c r="AH706" i="12" s="1"/>
  <c r="AP706" i="12" s="1"/>
  <c r="AR706" i="12" s="1"/>
  <c r="L706" i="12"/>
  <c r="R706" i="12" s="1"/>
  <c r="V706" i="12" s="1"/>
  <c r="AB706" i="12" s="1"/>
  <c r="AG706" i="12" s="1"/>
  <c r="AM706" i="12" s="1"/>
  <c r="AO706" i="12" s="1"/>
  <c r="N704" i="12"/>
  <c r="T704" i="12" s="1"/>
  <c r="X704" i="12" s="1"/>
  <c r="AD704" i="12" s="1"/>
  <c r="AI704" i="12" s="1"/>
  <c r="AS704" i="12" s="1"/>
  <c r="AU704" i="12" s="1"/>
  <c r="M704" i="12"/>
  <c r="S704" i="12" s="1"/>
  <c r="W704" i="12" s="1"/>
  <c r="AC704" i="12" s="1"/>
  <c r="AH704" i="12" s="1"/>
  <c r="AP704" i="12" s="1"/>
  <c r="AR704" i="12" s="1"/>
  <c r="L704" i="12"/>
  <c r="R704" i="12" s="1"/>
  <c r="V704" i="12" s="1"/>
  <c r="AB704" i="12" s="1"/>
  <c r="AG704" i="12" s="1"/>
  <c r="AM704" i="12" s="1"/>
  <c r="AO704" i="12" s="1"/>
  <c r="N698" i="12"/>
  <c r="T698" i="12" s="1"/>
  <c r="X698" i="12" s="1"/>
  <c r="AD698" i="12" s="1"/>
  <c r="AI698" i="12" s="1"/>
  <c r="AS698" i="12" s="1"/>
  <c r="AU698" i="12" s="1"/>
  <c r="M698" i="12"/>
  <c r="S698" i="12" s="1"/>
  <c r="W698" i="12" s="1"/>
  <c r="AC698" i="12" s="1"/>
  <c r="AH698" i="12" s="1"/>
  <c r="AP698" i="12" s="1"/>
  <c r="AR698" i="12" s="1"/>
  <c r="N694" i="12"/>
  <c r="T694" i="12" s="1"/>
  <c r="X694" i="12" s="1"/>
  <c r="AD694" i="12" s="1"/>
  <c r="AI694" i="12" s="1"/>
  <c r="AS694" i="12" s="1"/>
  <c r="AU694" i="12" s="1"/>
  <c r="M694" i="12"/>
  <c r="S694" i="12" s="1"/>
  <c r="W694" i="12" s="1"/>
  <c r="AC694" i="12" s="1"/>
  <c r="AH694" i="12" s="1"/>
  <c r="AP694" i="12" s="1"/>
  <c r="AR694" i="12" s="1"/>
  <c r="L694" i="12"/>
  <c r="R694" i="12" s="1"/>
  <c r="V694" i="12" s="1"/>
  <c r="AB694" i="12" s="1"/>
  <c r="AG694" i="12" s="1"/>
  <c r="AM694" i="12" s="1"/>
  <c r="AO694" i="12" s="1"/>
  <c r="N693" i="12"/>
  <c r="T693" i="12" s="1"/>
  <c r="X693" i="12" s="1"/>
  <c r="AD693" i="12" s="1"/>
  <c r="AI693" i="12" s="1"/>
  <c r="AS693" i="12" s="1"/>
  <c r="AU693" i="12" s="1"/>
  <c r="M693" i="12"/>
  <c r="S693" i="12" s="1"/>
  <c r="W693" i="12" s="1"/>
  <c r="AC693" i="12" s="1"/>
  <c r="AH693" i="12" s="1"/>
  <c r="AP693" i="12" s="1"/>
  <c r="AR693" i="12" s="1"/>
  <c r="L693" i="12"/>
  <c r="R693" i="12" s="1"/>
  <c r="V693" i="12" s="1"/>
  <c r="AB693" i="12" s="1"/>
  <c r="AG693" i="12" s="1"/>
  <c r="AM693" i="12" s="1"/>
  <c r="AO693" i="12" s="1"/>
  <c r="N692" i="12"/>
  <c r="T692" i="12" s="1"/>
  <c r="X692" i="12" s="1"/>
  <c r="AD692" i="12" s="1"/>
  <c r="AI692" i="12" s="1"/>
  <c r="AS692" i="12" s="1"/>
  <c r="AU692" i="12" s="1"/>
  <c r="M692" i="12"/>
  <c r="S692" i="12" s="1"/>
  <c r="W692" i="12" s="1"/>
  <c r="AC692" i="12" s="1"/>
  <c r="AH692" i="12" s="1"/>
  <c r="AP692" i="12" s="1"/>
  <c r="AR692" i="12" s="1"/>
  <c r="L692" i="12"/>
  <c r="R692" i="12" s="1"/>
  <c r="V692" i="12" s="1"/>
  <c r="AB692" i="12" s="1"/>
  <c r="AG692" i="12" s="1"/>
  <c r="AM692" i="12" s="1"/>
  <c r="AO692" i="12" s="1"/>
  <c r="N690" i="12"/>
  <c r="T690" i="12" s="1"/>
  <c r="X690" i="12" s="1"/>
  <c r="AD690" i="12" s="1"/>
  <c r="AI690" i="12" s="1"/>
  <c r="AS690" i="12" s="1"/>
  <c r="AU690" i="12" s="1"/>
  <c r="M690" i="12"/>
  <c r="S690" i="12" s="1"/>
  <c r="W690" i="12" s="1"/>
  <c r="AC690" i="12" s="1"/>
  <c r="AH690" i="12" s="1"/>
  <c r="AP690" i="12" s="1"/>
  <c r="AR690" i="12" s="1"/>
  <c r="L690" i="12"/>
  <c r="R690" i="12" s="1"/>
  <c r="V690" i="12" s="1"/>
  <c r="AB690" i="12" s="1"/>
  <c r="AG690" i="12" s="1"/>
  <c r="AM690" i="12" s="1"/>
  <c r="AO690" i="12" s="1"/>
  <c r="N689" i="12"/>
  <c r="T689" i="12" s="1"/>
  <c r="X689" i="12" s="1"/>
  <c r="AD689" i="12" s="1"/>
  <c r="AI689" i="12" s="1"/>
  <c r="AS689" i="12" s="1"/>
  <c r="AU689" i="12" s="1"/>
  <c r="M689" i="12"/>
  <c r="S689" i="12" s="1"/>
  <c r="W689" i="12" s="1"/>
  <c r="AC689" i="12" s="1"/>
  <c r="AH689" i="12" s="1"/>
  <c r="AP689" i="12" s="1"/>
  <c r="AR689" i="12" s="1"/>
  <c r="L689" i="12"/>
  <c r="R689" i="12" s="1"/>
  <c r="V689" i="12" s="1"/>
  <c r="AB689" i="12" s="1"/>
  <c r="AG689" i="12" s="1"/>
  <c r="AM689" i="12" s="1"/>
  <c r="AO689" i="12" s="1"/>
  <c r="N688" i="12"/>
  <c r="T688" i="12" s="1"/>
  <c r="X688" i="12" s="1"/>
  <c r="AD688" i="12" s="1"/>
  <c r="AI688" i="12" s="1"/>
  <c r="AS688" i="12" s="1"/>
  <c r="AU688" i="12" s="1"/>
  <c r="M688" i="12"/>
  <c r="S688" i="12" s="1"/>
  <c r="W688" i="12" s="1"/>
  <c r="AC688" i="12" s="1"/>
  <c r="AH688" i="12" s="1"/>
  <c r="AP688" i="12" s="1"/>
  <c r="AR688" i="12" s="1"/>
  <c r="L688" i="12"/>
  <c r="R688" i="12" s="1"/>
  <c r="V688" i="12" s="1"/>
  <c r="AB688" i="12" s="1"/>
  <c r="AG688" i="12" s="1"/>
  <c r="AM688" i="12" s="1"/>
  <c r="AO688" i="12" s="1"/>
  <c r="N685" i="12"/>
  <c r="T685" i="12" s="1"/>
  <c r="X685" i="12" s="1"/>
  <c r="AD685" i="12" s="1"/>
  <c r="AI685" i="12" s="1"/>
  <c r="AS685" i="12" s="1"/>
  <c r="AU685" i="12" s="1"/>
  <c r="M685" i="12"/>
  <c r="S685" i="12" s="1"/>
  <c r="W685" i="12" s="1"/>
  <c r="AC685" i="12" s="1"/>
  <c r="AH685" i="12" s="1"/>
  <c r="AP685" i="12" s="1"/>
  <c r="AR685" i="12" s="1"/>
  <c r="L685" i="12"/>
  <c r="R685" i="12" s="1"/>
  <c r="V685" i="12" s="1"/>
  <c r="AB685" i="12" s="1"/>
  <c r="AG685" i="12" s="1"/>
  <c r="AM685" i="12" s="1"/>
  <c r="AO685" i="12" s="1"/>
  <c r="N682" i="12"/>
  <c r="T682" i="12" s="1"/>
  <c r="X682" i="12" s="1"/>
  <c r="AD682" i="12" s="1"/>
  <c r="AI682" i="12" s="1"/>
  <c r="AS682" i="12" s="1"/>
  <c r="AU682" i="12" s="1"/>
  <c r="M682" i="12"/>
  <c r="S682" i="12" s="1"/>
  <c r="W682" i="12" s="1"/>
  <c r="AC682" i="12" s="1"/>
  <c r="AH682" i="12" s="1"/>
  <c r="AP682" i="12" s="1"/>
  <c r="AR682" i="12" s="1"/>
  <c r="L682" i="12"/>
  <c r="R682" i="12" s="1"/>
  <c r="V682" i="12" s="1"/>
  <c r="AB682" i="12" s="1"/>
  <c r="AG682" i="12" s="1"/>
  <c r="AM682" i="12" s="1"/>
  <c r="AO682" i="12" s="1"/>
  <c r="N679" i="12"/>
  <c r="T679" i="12" s="1"/>
  <c r="X679" i="12" s="1"/>
  <c r="AD679" i="12" s="1"/>
  <c r="AI679" i="12" s="1"/>
  <c r="AS679" i="12" s="1"/>
  <c r="AU679" i="12" s="1"/>
  <c r="M679" i="12"/>
  <c r="S679" i="12" s="1"/>
  <c r="W679" i="12" s="1"/>
  <c r="AC679" i="12" s="1"/>
  <c r="AH679" i="12" s="1"/>
  <c r="AP679" i="12" s="1"/>
  <c r="AR679" i="12" s="1"/>
  <c r="L679" i="12"/>
  <c r="R679" i="12" s="1"/>
  <c r="V679" i="12" s="1"/>
  <c r="AB679" i="12" s="1"/>
  <c r="AG679" i="12" s="1"/>
  <c r="AM679" i="12" s="1"/>
  <c r="AO679" i="12" s="1"/>
  <c r="N668" i="12"/>
  <c r="T668" i="12" s="1"/>
  <c r="X668" i="12" s="1"/>
  <c r="AD668" i="12" s="1"/>
  <c r="AI668" i="12" s="1"/>
  <c r="AS668" i="12" s="1"/>
  <c r="AU668" i="12" s="1"/>
  <c r="M668" i="12"/>
  <c r="S668" i="12" s="1"/>
  <c r="W668" i="12" s="1"/>
  <c r="AC668" i="12" s="1"/>
  <c r="AH668" i="12" s="1"/>
  <c r="AP668" i="12" s="1"/>
  <c r="AR668" i="12" s="1"/>
  <c r="L668" i="12"/>
  <c r="R668" i="12" s="1"/>
  <c r="V668" i="12" s="1"/>
  <c r="AB668" i="12" s="1"/>
  <c r="AG668" i="12" s="1"/>
  <c r="AM668" i="12" s="1"/>
  <c r="AO668" i="12" s="1"/>
  <c r="N666" i="12"/>
  <c r="T666" i="12" s="1"/>
  <c r="X666" i="12" s="1"/>
  <c r="AD666" i="12" s="1"/>
  <c r="AI666" i="12" s="1"/>
  <c r="AS666" i="12" s="1"/>
  <c r="AU666" i="12" s="1"/>
  <c r="M666" i="12"/>
  <c r="S666" i="12" s="1"/>
  <c r="W666" i="12" s="1"/>
  <c r="AC666" i="12" s="1"/>
  <c r="AH666" i="12" s="1"/>
  <c r="AP666" i="12" s="1"/>
  <c r="AR666" i="12" s="1"/>
  <c r="N662" i="12"/>
  <c r="T662" i="12" s="1"/>
  <c r="X662" i="12" s="1"/>
  <c r="AD662" i="12" s="1"/>
  <c r="AI662" i="12" s="1"/>
  <c r="AS662" i="12" s="1"/>
  <c r="AU662" i="12" s="1"/>
  <c r="M662" i="12"/>
  <c r="S662" i="12" s="1"/>
  <c r="W662" i="12" s="1"/>
  <c r="AC662" i="12" s="1"/>
  <c r="AH662" i="12" s="1"/>
  <c r="AP662" i="12" s="1"/>
  <c r="AR662" i="12" s="1"/>
  <c r="L662" i="12"/>
  <c r="R662" i="12" s="1"/>
  <c r="V662" i="12" s="1"/>
  <c r="AB662" i="12" s="1"/>
  <c r="AG662" i="12" s="1"/>
  <c r="AM662" i="12" s="1"/>
  <c r="AO662" i="12" s="1"/>
  <c r="N660" i="12"/>
  <c r="T660" i="12" s="1"/>
  <c r="X660" i="12" s="1"/>
  <c r="AD660" i="12" s="1"/>
  <c r="AI660" i="12" s="1"/>
  <c r="AS660" i="12" s="1"/>
  <c r="AU660" i="12" s="1"/>
  <c r="M660" i="12"/>
  <c r="S660" i="12" s="1"/>
  <c r="W660" i="12" s="1"/>
  <c r="AC660" i="12" s="1"/>
  <c r="AH660" i="12" s="1"/>
  <c r="AP660" i="12" s="1"/>
  <c r="AR660" i="12" s="1"/>
  <c r="L660" i="12"/>
  <c r="R660" i="12" s="1"/>
  <c r="V660" i="12" s="1"/>
  <c r="AB660" i="12" s="1"/>
  <c r="AG660" i="12" s="1"/>
  <c r="AM660" i="12" s="1"/>
  <c r="AO660" i="12" s="1"/>
  <c r="N653" i="12"/>
  <c r="T653" i="12" s="1"/>
  <c r="X653" i="12" s="1"/>
  <c r="AD653" i="12" s="1"/>
  <c r="AI653" i="12" s="1"/>
  <c r="AS653" i="12" s="1"/>
  <c r="AU653" i="12" s="1"/>
  <c r="M653" i="12"/>
  <c r="S653" i="12" s="1"/>
  <c r="W653" i="12" s="1"/>
  <c r="AC653" i="12" s="1"/>
  <c r="AH653" i="12" s="1"/>
  <c r="AP653" i="12" s="1"/>
  <c r="AR653" i="12" s="1"/>
  <c r="L653" i="12"/>
  <c r="R653" i="12" s="1"/>
  <c r="V653" i="12" s="1"/>
  <c r="AB653" i="12" s="1"/>
  <c r="AG653" i="12" s="1"/>
  <c r="AM653" i="12" s="1"/>
  <c r="AO653" i="12" s="1"/>
  <c r="N648" i="12"/>
  <c r="T648" i="12" s="1"/>
  <c r="X648" i="12" s="1"/>
  <c r="AD648" i="12" s="1"/>
  <c r="AI648" i="12" s="1"/>
  <c r="AS648" i="12" s="1"/>
  <c r="AU648" i="12" s="1"/>
  <c r="M648" i="12"/>
  <c r="S648" i="12" s="1"/>
  <c r="W648" i="12" s="1"/>
  <c r="AC648" i="12" s="1"/>
  <c r="AH648" i="12" s="1"/>
  <c r="AP648" i="12" s="1"/>
  <c r="AR648" i="12" s="1"/>
  <c r="L648" i="12"/>
  <c r="R648" i="12" s="1"/>
  <c r="V648" i="12" s="1"/>
  <c r="AB648" i="12" s="1"/>
  <c r="AG648" i="12" s="1"/>
  <c r="AM648" i="12" s="1"/>
  <c r="AO648" i="12" s="1"/>
  <c r="N645" i="12"/>
  <c r="T645" i="12" s="1"/>
  <c r="X645" i="12" s="1"/>
  <c r="AD645" i="12" s="1"/>
  <c r="AI645" i="12" s="1"/>
  <c r="AS645" i="12" s="1"/>
  <c r="AU645" i="12" s="1"/>
  <c r="M645" i="12"/>
  <c r="S645" i="12" s="1"/>
  <c r="W645" i="12" s="1"/>
  <c r="AC645" i="12" s="1"/>
  <c r="AH645" i="12" s="1"/>
  <c r="AP645" i="12" s="1"/>
  <c r="AR645" i="12" s="1"/>
  <c r="L645" i="12"/>
  <c r="R645" i="12" s="1"/>
  <c r="V645" i="12" s="1"/>
  <c r="AB645" i="12" s="1"/>
  <c r="AG645" i="12" s="1"/>
  <c r="AM645" i="12" s="1"/>
  <c r="AO645" i="12" s="1"/>
  <c r="N640" i="12"/>
  <c r="T640" i="12" s="1"/>
  <c r="X640" i="12" s="1"/>
  <c r="AD640" i="12" s="1"/>
  <c r="AI640" i="12" s="1"/>
  <c r="AS640" i="12" s="1"/>
  <c r="AU640" i="12" s="1"/>
  <c r="M640" i="12"/>
  <c r="S640" i="12" s="1"/>
  <c r="W640" i="12" s="1"/>
  <c r="AC640" i="12" s="1"/>
  <c r="AH640" i="12" s="1"/>
  <c r="AP640" i="12" s="1"/>
  <c r="AR640" i="12" s="1"/>
  <c r="L640" i="12"/>
  <c r="R640" i="12" s="1"/>
  <c r="V640" i="12" s="1"/>
  <c r="AB640" i="12" s="1"/>
  <c r="AG640" i="12" s="1"/>
  <c r="AM640" i="12" s="1"/>
  <c r="AO640" i="12" s="1"/>
  <c r="N637" i="12"/>
  <c r="T637" i="12" s="1"/>
  <c r="X637" i="12" s="1"/>
  <c r="AD637" i="12" s="1"/>
  <c r="AI637" i="12" s="1"/>
  <c r="AS637" i="12" s="1"/>
  <c r="AU637" i="12" s="1"/>
  <c r="M637" i="12"/>
  <c r="S637" i="12" s="1"/>
  <c r="W637" i="12" s="1"/>
  <c r="AC637" i="12" s="1"/>
  <c r="AH637" i="12" s="1"/>
  <c r="AP637" i="12" s="1"/>
  <c r="AR637" i="12" s="1"/>
  <c r="L637" i="12"/>
  <c r="R637" i="12" s="1"/>
  <c r="V637" i="12" s="1"/>
  <c r="AB637" i="12" s="1"/>
  <c r="AG637" i="12" s="1"/>
  <c r="AM637" i="12" s="1"/>
  <c r="AO637" i="12" s="1"/>
  <c r="N633" i="12"/>
  <c r="T633" i="12" s="1"/>
  <c r="X633" i="12" s="1"/>
  <c r="AD633" i="12" s="1"/>
  <c r="AI633" i="12" s="1"/>
  <c r="AS633" i="12" s="1"/>
  <c r="AU633" i="12" s="1"/>
  <c r="M633" i="12"/>
  <c r="S633" i="12" s="1"/>
  <c r="W633" i="12" s="1"/>
  <c r="AC633" i="12" s="1"/>
  <c r="AH633" i="12" s="1"/>
  <c r="AP633" i="12" s="1"/>
  <c r="AR633" i="12" s="1"/>
  <c r="L633" i="12"/>
  <c r="R633" i="12" s="1"/>
  <c r="V633" i="12" s="1"/>
  <c r="AB633" i="12" s="1"/>
  <c r="AG633" i="12" s="1"/>
  <c r="AM633" i="12" s="1"/>
  <c r="AO633" i="12" s="1"/>
  <c r="N629" i="12"/>
  <c r="T629" i="12" s="1"/>
  <c r="X629" i="12" s="1"/>
  <c r="AD629" i="12" s="1"/>
  <c r="AI629" i="12" s="1"/>
  <c r="AS629" i="12" s="1"/>
  <c r="AU629" i="12" s="1"/>
  <c r="M629" i="12"/>
  <c r="S629" i="12" s="1"/>
  <c r="W629" i="12" s="1"/>
  <c r="AC629" i="12" s="1"/>
  <c r="AH629" i="12" s="1"/>
  <c r="AP629" i="12" s="1"/>
  <c r="AR629" i="12" s="1"/>
  <c r="L629" i="12"/>
  <c r="R629" i="12" s="1"/>
  <c r="V629" i="12" s="1"/>
  <c r="AB629" i="12" s="1"/>
  <c r="AG629" i="12" s="1"/>
  <c r="AM629" i="12" s="1"/>
  <c r="AO629" i="12" s="1"/>
  <c r="N627" i="12"/>
  <c r="T627" i="12" s="1"/>
  <c r="X627" i="12" s="1"/>
  <c r="AD627" i="12" s="1"/>
  <c r="AI627" i="12" s="1"/>
  <c r="AS627" i="12" s="1"/>
  <c r="AU627" i="12" s="1"/>
  <c r="M627" i="12"/>
  <c r="S627" i="12" s="1"/>
  <c r="W627" i="12" s="1"/>
  <c r="AC627" i="12" s="1"/>
  <c r="AH627" i="12" s="1"/>
  <c r="AP627" i="12" s="1"/>
  <c r="AR627" i="12" s="1"/>
  <c r="L627" i="12"/>
  <c r="R627" i="12" s="1"/>
  <c r="V627" i="12" s="1"/>
  <c r="AB627" i="12" s="1"/>
  <c r="AG627" i="12" s="1"/>
  <c r="AM627" i="12" s="1"/>
  <c r="AO627" i="12" s="1"/>
  <c r="N622" i="12"/>
  <c r="T622" i="12" s="1"/>
  <c r="X622" i="12" s="1"/>
  <c r="AD622" i="12" s="1"/>
  <c r="AI622" i="12" s="1"/>
  <c r="AS622" i="12" s="1"/>
  <c r="AU622" i="12" s="1"/>
  <c r="M622" i="12"/>
  <c r="S622" i="12" s="1"/>
  <c r="W622" i="12" s="1"/>
  <c r="AC622" i="12" s="1"/>
  <c r="AH622" i="12" s="1"/>
  <c r="AP622" i="12" s="1"/>
  <c r="AR622" i="12" s="1"/>
  <c r="L622" i="12"/>
  <c r="R622" i="12" s="1"/>
  <c r="V622" i="12" s="1"/>
  <c r="AB622" i="12" s="1"/>
  <c r="AG622" i="12" s="1"/>
  <c r="AM622" i="12" s="1"/>
  <c r="AO622" i="12" s="1"/>
  <c r="N619" i="12"/>
  <c r="T619" i="12" s="1"/>
  <c r="X619" i="12" s="1"/>
  <c r="AD619" i="12" s="1"/>
  <c r="AI619" i="12" s="1"/>
  <c r="AS619" i="12" s="1"/>
  <c r="AU619" i="12" s="1"/>
  <c r="M619" i="12"/>
  <c r="S619" i="12" s="1"/>
  <c r="W619" i="12" s="1"/>
  <c r="AC619" i="12" s="1"/>
  <c r="AH619" i="12" s="1"/>
  <c r="AP619" i="12" s="1"/>
  <c r="AR619" i="12" s="1"/>
  <c r="L619" i="12"/>
  <c r="R619" i="12" s="1"/>
  <c r="V619" i="12" s="1"/>
  <c r="AB619" i="12" s="1"/>
  <c r="AG619" i="12" s="1"/>
  <c r="AM619" i="12" s="1"/>
  <c r="AO619" i="12" s="1"/>
  <c r="N616" i="12"/>
  <c r="T616" i="12" s="1"/>
  <c r="X616" i="12" s="1"/>
  <c r="AD616" i="12" s="1"/>
  <c r="AI616" i="12" s="1"/>
  <c r="AS616" i="12" s="1"/>
  <c r="AU616" i="12" s="1"/>
  <c r="M616" i="12"/>
  <c r="S616" i="12" s="1"/>
  <c r="W616" i="12" s="1"/>
  <c r="AC616" i="12" s="1"/>
  <c r="AH616" i="12" s="1"/>
  <c r="AP616" i="12" s="1"/>
  <c r="AR616" i="12" s="1"/>
  <c r="L616" i="12"/>
  <c r="R616" i="12" s="1"/>
  <c r="V616" i="12" s="1"/>
  <c r="AB616" i="12" s="1"/>
  <c r="AG616" i="12" s="1"/>
  <c r="AM616" i="12" s="1"/>
  <c r="AO616" i="12" s="1"/>
  <c r="N613" i="12"/>
  <c r="T613" i="12" s="1"/>
  <c r="X613" i="12" s="1"/>
  <c r="AD613" i="12" s="1"/>
  <c r="AI613" i="12" s="1"/>
  <c r="AS613" i="12" s="1"/>
  <c r="AU613" i="12" s="1"/>
  <c r="M613" i="12"/>
  <c r="S613" i="12" s="1"/>
  <c r="W613" i="12" s="1"/>
  <c r="AC613" i="12" s="1"/>
  <c r="AH613" i="12" s="1"/>
  <c r="AP613" i="12" s="1"/>
  <c r="AR613" i="12" s="1"/>
  <c r="L613" i="12"/>
  <c r="R613" i="12" s="1"/>
  <c r="V613" i="12" s="1"/>
  <c r="AB613" i="12" s="1"/>
  <c r="AG613" i="12" s="1"/>
  <c r="AM613" i="12" s="1"/>
  <c r="AO613" i="12" s="1"/>
  <c r="N610" i="12"/>
  <c r="T610" i="12" s="1"/>
  <c r="X610" i="12" s="1"/>
  <c r="AD610" i="12" s="1"/>
  <c r="AI610" i="12" s="1"/>
  <c r="AS610" i="12" s="1"/>
  <c r="AU610" i="12" s="1"/>
  <c r="M610" i="12"/>
  <c r="S610" i="12" s="1"/>
  <c r="W610" i="12" s="1"/>
  <c r="AC610" i="12" s="1"/>
  <c r="AH610" i="12" s="1"/>
  <c r="AP610" i="12" s="1"/>
  <c r="AR610" i="12" s="1"/>
  <c r="L610" i="12"/>
  <c r="R610" i="12" s="1"/>
  <c r="V610" i="12" s="1"/>
  <c r="AB610" i="12" s="1"/>
  <c r="AG610" i="12" s="1"/>
  <c r="AM610" i="12" s="1"/>
  <c r="AO610" i="12" s="1"/>
  <c r="N604" i="12"/>
  <c r="T604" i="12" s="1"/>
  <c r="X604" i="12" s="1"/>
  <c r="AD604" i="12" s="1"/>
  <c r="AI604" i="12" s="1"/>
  <c r="AS604" i="12" s="1"/>
  <c r="AU604" i="12" s="1"/>
  <c r="M604" i="12"/>
  <c r="S604" i="12" s="1"/>
  <c r="W604" i="12" s="1"/>
  <c r="AC604" i="12" s="1"/>
  <c r="AH604" i="12" s="1"/>
  <c r="AP604" i="12" s="1"/>
  <c r="AR604" i="12" s="1"/>
  <c r="L604" i="12"/>
  <c r="R604" i="12" s="1"/>
  <c r="V604" i="12" s="1"/>
  <c r="AB604" i="12" s="1"/>
  <c r="AG604" i="12" s="1"/>
  <c r="AM604" i="12" s="1"/>
  <c r="AO604" i="12" s="1"/>
  <c r="N601" i="12"/>
  <c r="T601" i="12" s="1"/>
  <c r="X601" i="12" s="1"/>
  <c r="AD601" i="12" s="1"/>
  <c r="AI601" i="12" s="1"/>
  <c r="AS601" i="12" s="1"/>
  <c r="AU601" i="12" s="1"/>
  <c r="M601" i="12"/>
  <c r="S601" i="12" s="1"/>
  <c r="W601" i="12" s="1"/>
  <c r="AC601" i="12" s="1"/>
  <c r="AH601" i="12" s="1"/>
  <c r="AP601" i="12" s="1"/>
  <c r="AR601" i="12" s="1"/>
  <c r="L601" i="12"/>
  <c r="R601" i="12" s="1"/>
  <c r="V601" i="12" s="1"/>
  <c r="AB601" i="12" s="1"/>
  <c r="AG601" i="12" s="1"/>
  <c r="AM601" i="12" s="1"/>
  <c r="AO601" i="12" s="1"/>
  <c r="N596" i="12"/>
  <c r="T596" i="12" s="1"/>
  <c r="X596" i="12" s="1"/>
  <c r="AD596" i="12" s="1"/>
  <c r="AI596" i="12" s="1"/>
  <c r="AS596" i="12" s="1"/>
  <c r="AU596" i="12" s="1"/>
  <c r="M596" i="12"/>
  <c r="S596" i="12" s="1"/>
  <c r="W596" i="12" s="1"/>
  <c r="AC596" i="12" s="1"/>
  <c r="AH596" i="12" s="1"/>
  <c r="AP596" i="12" s="1"/>
  <c r="AR596" i="12" s="1"/>
  <c r="L596" i="12"/>
  <c r="R596" i="12" s="1"/>
  <c r="V596" i="12" s="1"/>
  <c r="AB596" i="12" s="1"/>
  <c r="AG596" i="12" s="1"/>
  <c r="AM596" i="12" s="1"/>
  <c r="AO596" i="12" s="1"/>
  <c r="N591" i="12"/>
  <c r="T591" i="12" s="1"/>
  <c r="X591" i="12" s="1"/>
  <c r="AD591" i="12" s="1"/>
  <c r="AI591" i="12" s="1"/>
  <c r="AS591" i="12" s="1"/>
  <c r="AU591" i="12" s="1"/>
  <c r="M591" i="12"/>
  <c r="S591" i="12" s="1"/>
  <c r="W591" i="12" s="1"/>
  <c r="AC591" i="12" s="1"/>
  <c r="AH591" i="12" s="1"/>
  <c r="AP591" i="12" s="1"/>
  <c r="AR591" i="12" s="1"/>
  <c r="L591" i="12"/>
  <c r="R591" i="12" s="1"/>
  <c r="V591" i="12" s="1"/>
  <c r="AB591" i="12" s="1"/>
  <c r="AG591" i="12" s="1"/>
  <c r="AM591" i="12" s="1"/>
  <c r="AO591" i="12" s="1"/>
  <c r="N588" i="12"/>
  <c r="T588" i="12" s="1"/>
  <c r="X588" i="12" s="1"/>
  <c r="AD588" i="12" s="1"/>
  <c r="AI588" i="12" s="1"/>
  <c r="AS588" i="12" s="1"/>
  <c r="AU588" i="12" s="1"/>
  <c r="M588" i="12"/>
  <c r="S588" i="12" s="1"/>
  <c r="W588" i="12" s="1"/>
  <c r="AC588" i="12" s="1"/>
  <c r="AH588" i="12" s="1"/>
  <c r="AP588" i="12" s="1"/>
  <c r="AR588" i="12" s="1"/>
  <c r="L588" i="12"/>
  <c r="R588" i="12" s="1"/>
  <c r="V588" i="12" s="1"/>
  <c r="AB588" i="12" s="1"/>
  <c r="AG588" i="12" s="1"/>
  <c r="AM588" i="12" s="1"/>
  <c r="AO588" i="12" s="1"/>
  <c r="N582" i="12"/>
  <c r="T582" i="12" s="1"/>
  <c r="X582" i="12" s="1"/>
  <c r="AD582" i="12" s="1"/>
  <c r="AI582" i="12" s="1"/>
  <c r="AS582" i="12" s="1"/>
  <c r="AU582" i="12" s="1"/>
  <c r="M582" i="12"/>
  <c r="S582" i="12" s="1"/>
  <c r="W582" i="12" s="1"/>
  <c r="AC582" i="12" s="1"/>
  <c r="AH582" i="12" s="1"/>
  <c r="AP582" i="12" s="1"/>
  <c r="AR582" i="12" s="1"/>
  <c r="L582" i="12"/>
  <c r="R582" i="12" s="1"/>
  <c r="V582" i="12" s="1"/>
  <c r="AB582" i="12" s="1"/>
  <c r="AG582" i="12" s="1"/>
  <c r="AM582" i="12" s="1"/>
  <c r="AO582" i="12" s="1"/>
  <c r="N578" i="12"/>
  <c r="T578" i="12" s="1"/>
  <c r="X578" i="12" s="1"/>
  <c r="AD578" i="12" s="1"/>
  <c r="AI578" i="12" s="1"/>
  <c r="AS578" i="12" s="1"/>
  <c r="AU578" i="12" s="1"/>
  <c r="M578" i="12"/>
  <c r="S578" i="12" s="1"/>
  <c r="W578" i="12" s="1"/>
  <c r="AC578" i="12" s="1"/>
  <c r="AH578" i="12" s="1"/>
  <c r="AP578" i="12" s="1"/>
  <c r="AR578" i="12" s="1"/>
  <c r="L578" i="12"/>
  <c r="R578" i="12" s="1"/>
  <c r="V578" i="12" s="1"/>
  <c r="AB578" i="12" s="1"/>
  <c r="AG578" i="12" s="1"/>
  <c r="AM578" i="12" s="1"/>
  <c r="AO578" i="12" s="1"/>
  <c r="N577" i="12"/>
  <c r="T577" i="12" s="1"/>
  <c r="X577" i="12" s="1"/>
  <c r="AD577" i="12" s="1"/>
  <c r="AI577" i="12" s="1"/>
  <c r="AS577" i="12" s="1"/>
  <c r="AU577" i="12" s="1"/>
  <c r="M577" i="12"/>
  <c r="S577" i="12" s="1"/>
  <c r="W577" i="12" s="1"/>
  <c r="AC577" i="12" s="1"/>
  <c r="AH577" i="12" s="1"/>
  <c r="AP577" i="12" s="1"/>
  <c r="AR577" i="12" s="1"/>
  <c r="L577" i="12"/>
  <c r="R577" i="12" s="1"/>
  <c r="V577" i="12" s="1"/>
  <c r="AB577" i="12" s="1"/>
  <c r="AG577" i="12" s="1"/>
  <c r="AM577" i="12" s="1"/>
  <c r="AO577" i="12" s="1"/>
  <c r="N576" i="12"/>
  <c r="T576" i="12" s="1"/>
  <c r="X576" i="12" s="1"/>
  <c r="AD576" i="12" s="1"/>
  <c r="AI576" i="12" s="1"/>
  <c r="AS576" i="12" s="1"/>
  <c r="AU576" i="12" s="1"/>
  <c r="M576" i="12"/>
  <c r="S576" i="12" s="1"/>
  <c r="W576" i="12" s="1"/>
  <c r="AC576" i="12" s="1"/>
  <c r="AH576" i="12" s="1"/>
  <c r="AP576" i="12" s="1"/>
  <c r="AR576" i="12" s="1"/>
  <c r="L576" i="12"/>
  <c r="R576" i="12" s="1"/>
  <c r="V576" i="12" s="1"/>
  <c r="AB576" i="12" s="1"/>
  <c r="AG576" i="12" s="1"/>
  <c r="AM576" i="12" s="1"/>
  <c r="AO576" i="12" s="1"/>
  <c r="N575" i="12"/>
  <c r="T575" i="12" s="1"/>
  <c r="X575" i="12" s="1"/>
  <c r="AD575" i="12" s="1"/>
  <c r="AI575" i="12" s="1"/>
  <c r="AS575" i="12" s="1"/>
  <c r="AU575" i="12" s="1"/>
  <c r="M575" i="12"/>
  <c r="S575" i="12" s="1"/>
  <c r="W575" i="12" s="1"/>
  <c r="AC575" i="12" s="1"/>
  <c r="AH575" i="12" s="1"/>
  <c r="AP575" i="12" s="1"/>
  <c r="AR575" i="12" s="1"/>
  <c r="L575" i="12"/>
  <c r="R575" i="12" s="1"/>
  <c r="V575" i="12" s="1"/>
  <c r="AB575" i="12" s="1"/>
  <c r="AG575" i="12" s="1"/>
  <c r="AM575" i="12" s="1"/>
  <c r="AO575" i="12" s="1"/>
  <c r="N573" i="12"/>
  <c r="T573" i="12" s="1"/>
  <c r="X573" i="12" s="1"/>
  <c r="AD573" i="12" s="1"/>
  <c r="AI573" i="12" s="1"/>
  <c r="AS573" i="12" s="1"/>
  <c r="AU573" i="12" s="1"/>
  <c r="M573" i="12"/>
  <c r="S573" i="12" s="1"/>
  <c r="W573" i="12" s="1"/>
  <c r="AC573" i="12" s="1"/>
  <c r="AH573" i="12" s="1"/>
  <c r="AP573" i="12" s="1"/>
  <c r="AR573" i="12" s="1"/>
  <c r="L573" i="12"/>
  <c r="R573" i="12" s="1"/>
  <c r="V573" i="12" s="1"/>
  <c r="AB573" i="12" s="1"/>
  <c r="AG573" i="12" s="1"/>
  <c r="AM573" i="12" s="1"/>
  <c r="AO573" i="12" s="1"/>
  <c r="N572" i="12"/>
  <c r="T572" i="12" s="1"/>
  <c r="X572" i="12" s="1"/>
  <c r="AD572" i="12" s="1"/>
  <c r="AI572" i="12" s="1"/>
  <c r="AS572" i="12" s="1"/>
  <c r="AU572" i="12" s="1"/>
  <c r="M572" i="12"/>
  <c r="S572" i="12" s="1"/>
  <c r="W572" i="12" s="1"/>
  <c r="AC572" i="12" s="1"/>
  <c r="AH572" i="12" s="1"/>
  <c r="AP572" i="12" s="1"/>
  <c r="AR572" i="12" s="1"/>
  <c r="L572" i="12"/>
  <c r="R572" i="12" s="1"/>
  <c r="V572" i="12" s="1"/>
  <c r="AB572" i="12" s="1"/>
  <c r="AG572" i="12" s="1"/>
  <c r="AM572" i="12" s="1"/>
  <c r="AO572" i="12" s="1"/>
  <c r="N571" i="12"/>
  <c r="T571" i="12" s="1"/>
  <c r="X571" i="12" s="1"/>
  <c r="AD571" i="12" s="1"/>
  <c r="AI571" i="12" s="1"/>
  <c r="AS571" i="12" s="1"/>
  <c r="AU571" i="12" s="1"/>
  <c r="M571" i="12"/>
  <c r="S571" i="12" s="1"/>
  <c r="W571" i="12" s="1"/>
  <c r="AC571" i="12" s="1"/>
  <c r="AH571" i="12" s="1"/>
  <c r="AP571" i="12" s="1"/>
  <c r="AR571" i="12" s="1"/>
  <c r="L571" i="12"/>
  <c r="R571" i="12" s="1"/>
  <c r="V571" i="12" s="1"/>
  <c r="AB571" i="12" s="1"/>
  <c r="AG571" i="12" s="1"/>
  <c r="AM571" i="12" s="1"/>
  <c r="AO571" i="12" s="1"/>
  <c r="N565" i="12"/>
  <c r="T565" i="12" s="1"/>
  <c r="X565" i="12" s="1"/>
  <c r="AD565" i="12" s="1"/>
  <c r="AI565" i="12" s="1"/>
  <c r="AS565" i="12" s="1"/>
  <c r="AU565" i="12" s="1"/>
  <c r="M565" i="12"/>
  <c r="S565" i="12" s="1"/>
  <c r="W565" i="12" s="1"/>
  <c r="AC565" i="12" s="1"/>
  <c r="AH565" i="12" s="1"/>
  <c r="AP565" i="12" s="1"/>
  <c r="AR565" i="12" s="1"/>
  <c r="L565" i="12"/>
  <c r="R565" i="12" s="1"/>
  <c r="V565" i="12" s="1"/>
  <c r="AB565" i="12" s="1"/>
  <c r="AG565" i="12" s="1"/>
  <c r="AM565" i="12" s="1"/>
  <c r="AO565" i="12" s="1"/>
  <c r="N561" i="12"/>
  <c r="T561" i="12" s="1"/>
  <c r="X561" i="12" s="1"/>
  <c r="AD561" i="12" s="1"/>
  <c r="AI561" i="12" s="1"/>
  <c r="AS561" i="12" s="1"/>
  <c r="AU561" i="12" s="1"/>
  <c r="M561" i="12"/>
  <c r="S561" i="12" s="1"/>
  <c r="W561" i="12" s="1"/>
  <c r="AC561" i="12" s="1"/>
  <c r="AH561" i="12" s="1"/>
  <c r="AP561" i="12" s="1"/>
  <c r="AR561" i="12" s="1"/>
  <c r="L561" i="12"/>
  <c r="R561" i="12" s="1"/>
  <c r="V561" i="12" s="1"/>
  <c r="AB561" i="12" s="1"/>
  <c r="AG561" i="12" s="1"/>
  <c r="AM561" i="12" s="1"/>
  <c r="AO561" i="12" s="1"/>
  <c r="N557" i="12"/>
  <c r="T557" i="12" s="1"/>
  <c r="X557" i="12" s="1"/>
  <c r="AD557" i="12" s="1"/>
  <c r="AI557" i="12" s="1"/>
  <c r="AS557" i="12" s="1"/>
  <c r="AU557" i="12" s="1"/>
  <c r="M557" i="12"/>
  <c r="S557" i="12" s="1"/>
  <c r="W557" i="12" s="1"/>
  <c r="AC557" i="12" s="1"/>
  <c r="AH557" i="12" s="1"/>
  <c r="AP557" i="12" s="1"/>
  <c r="AR557" i="12" s="1"/>
  <c r="L557" i="12"/>
  <c r="R557" i="12" s="1"/>
  <c r="V557" i="12" s="1"/>
  <c r="AB557" i="12" s="1"/>
  <c r="AG557" i="12" s="1"/>
  <c r="AM557" i="12" s="1"/>
  <c r="AO557" i="12" s="1"/>
  <c r="N554" i="12"/>
  <c r="T554" i="12" s="1"/>
  <c r="X554" i="12" s="1"/>
  <c r="AD554" i="12" s="1"/>
  <c r="AI554" i="12" s="1"/>
  <c r="AS554" i="12" s="1"/>
  <c r="AU554" i="12" s="1"/>
  <c r="M554" i="12"/>
  <c r="S554" i="12" s="1"/>
  <c r="W554" i="12" s="1"/>
  <c r="AC554" i="12" s="1"/>
  <c r="AH554" i="12" s="1"/>
  <c r="AP554" i="12" s="1"/>
  <c r="AR554" i="12" s="1"/>
  <c r="L554" i="12"/>
  <c r="R554" i="12" s="1"/>
  <c r="V554" i="12" s="1"/>
  <c r="AB554" i="12" s="1"/>
  <c r="AG554" i="12" s="1"/>
  <c r="AM554" i="12" s="1"/>
  <c r="AO554" i="12" s="1"/>
  <c r="N549" i="12"/>
  <c r="T549" i="12" s="1"/>
  <c r="X549" i="12" s="1"/>
  <c r="AD549" i="12" s="1"/>
  <c r="AI549" i="12" s="1"/>
  <c r="AS549" i="12" s="1"/>
  <c r="AU549" i="12" s="1"/>
  <c r="M549" i="12"/>
  <c r="S549" i="12" s="1"/>
  <c r="W549" i="12" s="1"/>
  <c r="AC549" i="12" s="1"/>
  <c r="AH549" i="12" s="1"/>
  <c r="AP549" i="12" s="1"/>
  <c r="AR549" i="12" s="1"/>
  <c r="L549" i="12"/>
  <c r="R549" i="12" s="1"/>
  <c r="V549" i="12" s="1"/>
  <c r="AB549" i="12" s="1"/>
  <c r="AG549" i="12" s="1"/>
  <c r="AM549" i="12" s="1"/>
  <c r="AO549" i="12" s="1"/>
  <c r="N547" i="12"/>
  <c r="T547" i="12" s="1"/>
  <c r="X547" i="12" s="1"/>
  <c r="AD547" i="12" s="1"/>
  <c r="AI547" i="12" s="1"/>
  <c r="AS547" i="12" s="1"/>
  <c r="AU547" i="12" s="1"/>
  <c r="M547" i="12"/>
  <c r="S547" i="12" s="1"/>
  <c r="W547" i="12" s="1"/>
  <c r="AC547" i="12" s="1"/>
  <c r="AH547" i="12" s="1"/>
  <c r="AP547" i="12" s="1"/>
  <c r="AR547" i="12" s="1"/>
  <c r="L547" i="12"/>
  <c r="R547" i="12" s="1"/>
  <c r="V547" i="12" s="1"/>
  <c r="AB547" i="12" s="1"/>
  <c r="AG547" i="12" s="1"/>
  <c r="AM547" i="12" s="1"/>
  <c r="AO547" i="12" s="1"/>
  <c r="N543" i="12"/>
  <c r="T543" i="12" s="1"/>
  <c r="X543" i="12" s="1"/>
  <c r="AD543" i="12" s="1"/>
  <c r="AI543" i="12" s="1"/>
  <c r="AS543" i="12" s="1"/>
  <c r="AU543" i="12" s="1"/>
  <c r="M543" i="12"/>
  <c r="S543" i="12" s="1"/>
  <c r="W543" i="12" s="1"/>
  <c r="AC543" i="12" s="1"/>
  <c r="AH543" i="12" s="1"/>
  <c r="AP543" i="12" s="1"/>
  <c r="AR543" i="12" s="1"/>
  <c r="L543" i="12"/>
  <c r="R543" i="12" s="1"/>
  <c r="V543" i="12" s="1"/>
  <c r="AB543" i="12" s="1"/>
  <c r="AG543" i="12" s="1"/>
  <c r="AM543" i="12" s="1"/>
  <c r="AO543" i="12" s="1"/>
  <c r="N539" i="12"/>
  <c r="T539" i="12" s="1"/>
  <c r="X539" i="12" s="1"/>
  <c r="AD539" i="12" s="1"/>
  <c r="AI539" i="12" s="1"/>
  <c r="AS539" i="12" s="1"/>
  <c r="AU539" i="12" s="1"/>
  <c r="M539" i="12"/>
  <c r="S539" i="12" s="1"/>
  <c r="W539" i="12" s="1"/>
  <c r="AC539" i="12" s="1"/>
  <c r="AH539" i="12" s="1"/>
  <c r="AP539" i="12" s="1"/>
  <c r="AR539" i="12" s="1"/>
  <c r="L539" i="12"/>
  <c r="R539" i="12" s="1"/>
  <c r="V539" i="12" s="1"/>
  <c r="AB539" i="12" s="1"/>
  <c r="AG539" i="12" s="1"/>
  <c r="AM539" i="12" s="1"/>
  <c r="AO539" i="12" s="1"/>
  <c r="N535" i="12"/>
  <c r="T535" i="12" s="1"/>
  <c r="X535" i="12" s="1"/>
  <c r="AD535" i="12" s="1"/>
  <c r="AI535" i="12" s="1"/>
  <c r="AS535" i="12" s="1"/>
  <c r="AU535" i="12" s="1"/>
  <c r="M535" i="12"/>
  <c r="S535" i="12" s="1"/>
  <c r="W535" i="12" s="1"/>
  <c r="AC535" i="12" s="1"/>
  <c r="AH535" i="12" s="1"/>
  <c r="AP535" i="12" s="1"/>
  <c r="AR535" i="12" s="1"/>
  <c r="L535" i="12"/>
  <c r="R535" i="12" s="1"/>
  <c r="V535" i="12" s="1"/>
  <c r="AB535" i="12" s="1"/>
  <c r="AG535" i="12" s="1"/>
  <c r="AM535" i="12" s="1"/>
  <c r="AO535" i="12" s="1"/>
  <c r="N531" i="12"/>
  <c r="T531" i="12" s="1"/>
  <c r="X531" i="12" s="1"/>
  <c r="AD531" i="12" s="1"/>
  <c r="AI531" i="12" s="1"/>
  <c r="AS531" i="12" s="1"/>
  <c r="AU531" i="12" s="1"/>
  <c r="M531" i="12"/>
  <c r="S531" i="12" s="1"/>
  <c r="W531" i="12" s="1"/>
  <c r="AC531" i="12" s="1"/>
  <c r="AH531" i="12" s="1"/>
  <c r="AP531" i="12" s="1"/>
  <c r="AR531" i="12" s="1"/>
  <c r="L531" i="12"/>
  <c r="R531" i="12" s="1"/>
  <c r="V531" i="12" s="1"/>
  <c r="AB531" i="12" s="1"/>
  <c r="AG531" i="12" s="1"/>
  <c r="AM531" i="12" s="1"/>
  <c r="AO531" i="12" s="1"/>
  <c r="N528" i="12"/>
  <c r="T528" i="12" s="1"/>
  <c r="X528" i="12" s="1"/>
  <c r="AD528" i="12" s="1"/>
  <c r="AI528" i="12" s="1"/>
  <c r="AS528" i="12" s="1"/>
  <c r="AU528" i="12" s="1"/>
  <c r="M528" i="12"/>
  <c r="S528" i="12" s="1"/>
  <c r="W528" i="12" s="1"/>
  <c r="AC528" i="12" s="1"/>
  <c r="AH528" i="12" s="1"/>
  <c r="AP528" i="12" s="1"/>
  <c r="AR528" i="12" s="1"/>
  <c r="L528" i="12"/>
  <c r="R528" i="12" s="1"/>
  <c r="V528" i="12" s="1"/>
  <c r="AB528" i="12" s="1"/>
  <c r="AG528" i="12" s="1"/>
  <c r="AM528" i="12" s="1"/>
  <c r="AO528" i="12" s="1"/>
  <c r="N524" i="12"/>
  <c r="T524" i="12" s="1"/>
  <c r="X524" i="12" s="1"/>
  <c r="AD524" i="12" s="1"/>
  <c r="AI524" i="12" s="1"/>
  <c r="AS524" i="12" s="1"/>
  <c r="AU524" i="12" s="1"/>
  <c r="M524" i="12"/>
  <c r="S524" i="12" s="1"/>
  <c r="W524" i="12" s="1"/>
  <c r="AC524" i="12" s="1"/>
  <c r="AH524" i="12" s="1"/>
  <c r="AP524" i="12" s="1"/>
  <c r="AR524" i="12" s="1"/>
  <c r="L524" i="12"/>
  <c r="R524" i="12" s="1"/>
  <c r="V524" i="12" s="1"/>
  <c r="AB524" i="12" s="1"/>
  <c r="AG524" i="12" s="1"/>
  <c r="AM524" i="12" s="1"/>
  <c r="AO524" i="12" s="1"/>
  <c r="N521" i="12"/>
  <c r="T521" i="12" s="1"/>
  <c r="X521" i="12" s="1"/>
  <c r="AD521" i="12" s="1"/>
  <c r="AI521" i="12" s="1"/>
  <c r="AS521" i="12" s="1"/>
  <c r="AU521" i="12" s="1"/>
  <c r="M521" i="12"/>
  <c r="S521" i="12" s="1"/>
  <c r="W521" i="12" s="1"/>
  <c r="AC521" i="12" s="1"/>
  <c r="AH521" i="12" s="1"/>
  <c r="AP521" i="12" s="1"/>
  <c r="AR521" i="12" s="1"/>
  <c r="L521" i="12"/>
  <c r="R521" i="12" s="1"/>
  <c r="V521" i="12" s="1"/>
  <c r="AB521" i="12" s="1"/>
  <c r="AG521" i="12" s="1"/>
  <c r="AM521" i="12" s="1"/>
  <c r="AO521" i="12" s="1"/>
  <c r="N517" i="12"/>
  <c r="T517" i="12" s="1"/>
  <c r="X517" i="12" s="1"/>
  <c r="AD517" i="12" s="1"/>
  <c r="AI517" i="12" s="1"/>
  <c r="AS517" i="12" s="1"/>
  <c r="AU517" i="12" s="1"/>
  <c r="M517" i="12"/>
  <c r="S517" i="12" s="1"/>
  <c r="W517" i="12" s="1"/>
  <c r="AC517" i="12" s="1"/>
  <c r="AH517" i="12" s="1"/>
  <c r="AP517" i="12" s="1"/>
  <c r="AR517" i="12" s="1"/>
  <c r="L517" i="12"/>
  <c r="R517" i="12" s="1"/>
  <c r="V517" i="12" s="1"/>
  <c r="AB517" i="12" s="1"/>
  <c r="AG517" i="12" s="1"/>
  <c r="AM517" i="12" s="1"/>
  <c r="AO517" i="12" s="1"/>
  <c r="N510" i="12"/>
  <c r="T510" i="12" s="1"/>
  <c r="X510" i="12" s="1"/>
  <c r="AD510" i="12" s="1"/>
  <c r="AI510" i="12" s="1"/>
  <c r="AS510" i="12" s="1"/>
  <c r="AU510" i="12" s="1"/>
  <c r="M510" i="12"/>
  <c r="S510" i="12" s="1"/>
  <c r="W510" i="12" s="1"/>
  <c r="AC510" i="12" s="1"/>
  <c r="AH510" i="12" s="1"/>
  <c r="AP510" i="12" s="1"/>
  <c r="AR510" i="12" s="1"/>
  <c r="L510" i="12"/>
  <c r="R510" i="12" s="1"/>
  <c r="V510" i="12" s="1"/>
  <c r="AB510" i="12" s="1"/>
  <c r="AG510" i="12" s="1"/>
  <c r="AM510" i="12" s="1"/>
  <c r="AO510" i="12" s="1"/>
  <c r="N506" i="12"/>
  <c r="T506" i="12" s="1"/>
  <c r="X506" i="12" s="1"/>
  <c r="AD506" i="12" s="1"/>
  <c r="AI506" i="12" s="1"/>
  <c r="AS506" i="12" s="1"/>
  <c r="AU506" i="12" s="1"/>
  <c r="M506" i="12"/>
  <c r="S506" i="12" s="1"/>
  <c r="W506" i="12" s="1"/>
  <c r="AC506" i="12" s="1"/>
  <c r="AH506" i="12" s="1"/>
  <c r="AP506" i="12" s="1"/>
  <c r="AR506" i="12" s="1"/>
  <c r="L506" i="12"/>
  <c r="R506" i="12" s="1"/>
  <c r="V506" i="12" s="1"/>
  <c r="AB506" i="12" s="1"/>
  <c r="AG506" i="12" s="1"/>
  <c r="AM506" i="12" s="1"/>
  <c r="AO506" i="12" s="1"/>
  <c r="N502" i="12"/>
  <c r="T502" i="12" s="1"/>
  <c r="X502" i="12" s="1"/>
  <c r="AD502" i="12" s="1"/>
  <c r="AI502" i="12" s="1"/>
  <c r="AS502" i="12" s="1"/>
  <c r="AU502" i="12" s="1"/>
  <c r="M502" i="12"/>
  <c r="S502" i="12" s="1"/>
  <c r="W502" i="12" s="1"/>
  <c r="AC502" i="12" s="1"/>
  <c r="AH502" i="12" s="1"/>
  <c r="AP502" i="12" s="1"/>
  <c r="AR502" i="12" s="1"/>
  <c r="L502" i="12"/>
  <c r="R502" i="12" s="1"/>
  <c r="V502" i="12" s="1"/>
  <c r="AB502" i="12" s="1"/>
  <c r="AG502" i="12" s="1"/>
  <c r="AM502" i="12" s="1"/>
  <c r="AO502" i="12" s="1"/>
  <c r="N498" i="12"/>
  <c r="T498" i="12" s="1"/>
  <c r="X498" i="12" s="1"/>
  <c r="AD498" i="12" s="1"/>
  <c r="AI498" i="12" s="1"/>
  <c r="AS498" i="12" s="1"/>
  <c r="AU498" i="12" s="1"/>
  <c r="M498" i="12"/>
  <c r="S498" i="12" s="1"/>
  <c r="W498" i="12" s="1"/>
  <c r="AC498" i="12" s="1"/>
  <c r="AH498" i="12" s="1"/>
  <c r="AP498" i="12" s="1"/>
  <c r="AR498" i="12" s="1"/>
  <c r="L498" i="12"/>
  <c r="R498" i="12" s="1"/>
  <c r="V498" i="12" s="1"/>
  <c r="AB498" i="12" s="1"/>
  <c r="AG498" i="12" s="1"/>
  <c r="AM498" i="12" s="1"/>
  <c r="AO498" i="12" s="1"/>
  <c r="N494" i="12"/>
  <c r="T494" i="12" s="1"/>
  <c r="X494" i="12" s="1"/>
  <c r="AD494" i="12" s="1"/>
  <c r="AI494" i="12" s="1"/>
  <c r="AS494" i="12" s="1"/>
  <c r="AU494" i="12" s="1"/>
  <c r="M494" i="12"/>
  <c r="S494" i="12" s="1"/>
  <c r="W494" i="12" s="1"/>
  <c r="AC494" i="12" s="1"/>
  <c r="AH494" i="12" s="1"/>
  <c r="AP494" i="12" s="1"/>
  <c r="AR494" i="12" s="1"/>
  <c r="N493" i="12"/>
  <c r="T493" i="12" s="1"/>
  <c r="X493" i="12" s="1"/>
  <c r="AD493" i="12" s="1"/>
  <c r="AI493" i="12" s="1"/>
  <c r="AS493" i="12" s="1"/>
  <c r="AU493" i="12" s="1"/>
  <c r="M493" i="12"/>
  <c r="S493" i="12" s="1"/>
  <c r="W493" i="12" s="1"/>
  <c r="AC493" i="12" s="1"/>
  <c r="AH493" i="12" s="1"/>
  <c r="AP493" i="12" s="1"/>
  <c r="AR493" i="12" s="1"/>
  <c r="N484" i="12"/>
  <c r="T484" i="12" s="1"/>
  <c r="X484" i="12" s="1"/>
  <c r="AD484" i="12" s="1"/>
  <c r="AI484" i="12" s="1"/>
  <c r="AS484" i="12" s="1"/>
  <c r="AU484" i="12" s="1"/>
  <c r="M484" i="12"/>
  <c r="S484" i="12" s="1"/>
  <c r="W484" i="12" s="1"/>
  <c r="AC484" i="12" s="1"/>
  <c r="AH484" i="12" s="1"/>
  <c r="AP484" i="12" s="1"/>
  <c r="AR484" i="12" s="1"/>
  <c r="L484" i="12"/>
  <c r="R484" i="12" s="1"/>
  <c r="V484" i="12" s="1"/>
  <c r="AB484" i="12" s="1"/>
  <c r="AG484" i="12" s="1"/>
  <c r="AM484" i="12" s="1"/>
  <c r="AO484" i="12" s="1"/>
  <c r="N482" i="12"/>
  <c r="T482" i="12" s="1"/>
  <c r="X482" i="12" s="1"/>
  <c r="AD482" i="12" s="1"/>
  <c r="AI482" i="12" s="1"/>
  <c r="AS482" i="12" s="1"/>
  <c r="AU482" i="12" s="1"/>
  <c r="M482" i="12"/>
  <c r="S482" i="12" s="1"/>
  <c r="W482" i="12" s="1"/>
  <c r="AC482" i="12" s="1"/>
  <c r="AH482" i="12" s="1"/>
  <c r="AP482" i="12" s="1"/>
  <c r="AR482" i="12" s="1"/>
  <c r="L482" i="12"/>
  <c r="R482" i="12" s="1"/>
  <c r="V482" i="12" s="1"/>
  <c r="AB482" i="12" s="1"/>
  <c r="AG482" i="12" s="1"/>
  <c r="AM482" i="12" s="1"/>
  <c r="AO482" i="12" s="1"/>
  <c r="N478" i="12"/>
  <c r="T478" i="12" s="1"/>
  <c r="X478" i="12" s="1"/>
  <c r="AD478" i="12" s="1"/>
  <c r="AI478" i="12" s="1"/>
  <c r="AS478" i="12" s="1"/>
  <c r="AU478" i="12" s="1"/>
  <c r="M478" i="12"/>
  <c r="S478" i="12" s="1"/>
  <c r="W478" i="12" s="1"/>
  <c r="AC478" i="12" s="1"/>
  <c r="AH478" i="12" s="1"/>
  <c r="AP478" i="12" s="1"/>
  <c r="AR478" i="12" s="1"/>
  <c r="L478" i="12"/>
  <c r="R478" i="12" s="1"/>
  <c r="V478" i="12" s="1"/>
  <c r="AB478" i="12" s="1"/>
  <c r="AG478" i="12" s="1"/>
  <c r="AM478" i="12" s="1"/>
  <c r="AO478" i="12" s="1"/>
  <c r="N473" i="12"/>
  <c r="T473" i="12" s="1"/>
  <c r="X473" i="12" s="1"/>
  <c r="AD473" i="12" s="1"/>
  <c r="AI473" i="12" s="1"/>
  <c r="AS473" i="12" s="1"/>
  <c r="AU473" i="12" s="1"/>
  <c r="M473" i="12"/>
  <c r="S473" i="12" s="1"/>
  <c r="W473" i="12" s="1"/>
  <c r="AC473" i="12" s="1"/>
  <c r="AH473" i="12" s="1"/>
  <c r="AP473" i="12" s="1"/>
  <c r="AR473" i="12" s="1"/>
  <c r="L473" i="12"/>
  <c r="R473" i="12" s="1"/>
  <c r="V473" i="12" s="1"/>
  <c r="AB473" i="12" s="1"/>
  <c r="AG473" i="12" s="1"/>
  <c r="AM473" i="12" s="1"/>
  <c r="AO473" i="12" s="1"/>
  <c r="N467" i="12"/>
  <c r="T467" i="12" s="1"/>
  <c r="X467" i="12" s="1"/>
  <c r="AD467" i="12" s="1"/>
  <c r="AI467" i="12" s="1"/>
  <c r="AS467" i="12" s="1"/>
  <c r="AU467" i="12" s="1"/>
  <c r="M467" i="12"/>
  <c r="S467" i="12" s="1"/>
  <c r="W467" i="12" s="1"/>
  <c r="AC467" i="12" s="1"/>
  <c r="AH467" i="12" s="1"/>
  <c r="AP467" i="12" s="1"/>
  <c r="AR467" i="12" s="1"/>
  <c r="L467" i="12"/>
  <c r="R467" i="12" s="1"/>
  <c r="V467" i="12" s="1"/>
  <c r="AB467" i="12" s="1"/>
  <c r="AG467" i="12" s="1"/>
  <c r="AM467" i="12" s="1"/>
  <c r="AO467" i="12" s="1"/>
  <c r="N465" i="12"/>
  <c r="T465" i="12" s="1"/>
  <c r="X465" i="12" s="1"/>
  <c r="AD465" i="12" s="1"/>
  <c r="AI465" i="12" s="1"/>
  <c r="AS465" i="12" s="1"/>
  <c r="AU465" i="12" s="1"/>
  <c r="M465" i="12"/>
  <c r="S465" i="12" s="1"/>
  <c r="W465" i="12" s="1"/>
  <c r="AC465" i="12" s="1"/>
  <c r="AH465" i="12" s="1"/>
  <c r="AP465" i="12" s="1"/>
  <c r="AR465" i="12" s="1"/>
  <c r="L465" i="12"/>
  <c r="R465" i="12" s="1"/>
  <c r="V465" i="12" s="1"/>
  <c r="AB465" i="12" s="1"/>
  <c r="AG465" i="12" s="1"/>
  <c r="AM465" i="12" s="1"/>
  <c r="AO465" i="12" s="1"/>
  <c r="N460" i="12"/>
  <c r="T460" i="12" s="1"/>
  <c r="X460" i="12" s="1"/>
  <c r="AD460" i="12" s="1"/>
  <c r="AI460" i="12" s="1"/>
  <c r="AS460" i="12" s="1"/>
  <c r="AU460" i="12" s="1"/>
  <c r="M460" i="12"/>
  <c r="S460" i="12" s="1"/>
  <c r="W460" i="12" s="1"/>
  <c r="AC460" i="12" s="1"/>
  <c r="AH460" i="12" s="1"/>
  <c r="AP460" i="12" s="1"/>
  <c r="AR460" i="12" s="1"/>
  <c r="L460" i="12"/>
  <c r="R460" i="12" s="1"/>
  <c r="V460" i="12" s="1"/>
  <c r="AB460" i="12" s="1"/>
  <c r="AG460" i="12" s="1"/>
  <c r="AM460" i="12" s="1"/>
  <c r="AO460" i="12" s="1"/>
  <c r="N456" i="12"/>
  <c r="T456" i="12" s="1"/>
  <c r="X456" i="12" s="1"/>
  <c r="AD456" i="12" s="1"/>
  <c r="AI456" i="12" s="1"/>
  <c r="AS456" i="12" s="1"/>
  <c r="AU456" i="12" s="1"/>
  <c r="M456" i="12"/>
  <c r="S456" i="12" s="1"/>
  <c r="W456" i="12" s="1"/>
  <c r="AC456" i="12" s="1"/>
  <c r="AH456" i="12" s="1"/>
  <c r="AP456" i="12" s="1"/>
  <c r="AR456" i="12" s="1"/>
  <c r="L456" i="12"/>
  <c r="R456" i="12" s="1"/>
  <c r="V456" i="12" s="1"/>
  <c r="AB456" i="12" s="1"/>
  <c r="AG456" i="12" s="1"/>
  <c r="AM456" i="12" s="1"/>
  <c r="AO456" i="12" s="1"/>
  <c r="N454" i="12"/>
  <c r="T454" i="12" s="1"/>
  <c r="X454" i="12" s="1"/>
  <c r="AD454" i="12" s="1"/>
  <c r="AI454" i="12" s="1"/>
  <c r="AS454" i="12" s="1"/>
  <c r="AU454" i="12" s="1"/>
  <c r="M454" i="12"/>
  <c r="S454" i="12" s="1"/>
  <c r="W454" i="12" s="1"/>
  <c r="AC454" i="12" s="1"/>
  <c r="AH454" i="12" s="1"/>
  <c r="AP454" i="12" s="1"/>
  <c r="AR454" i="12" s="1"/>
  <c r="L454" i="12"/>
  <c r="R454" i="12" s="1"/>
  <c r="V454" i="12" s="1"/>
  <c r="AB454" i="12" s="1"/>
  <c r="AG454" i="12" s="1"/>
  <c r="AM454" i="12" s="1"/>
  <c r="AO454" i="12" s="1"/>
  <c r="N450" i="12"/>
  <c r="T450" i="12" s="1"/>
  <c r="X450" i="12" s="1"/>
  <c r="AD450" i="12" s="1"/>
  <c r="AI450" i="12" s="1"/>
  <c r="AS450" i="12" s="1"/>
  <c r="AU450" i="12" s="1"/>
  <c r="M450" i="12"/>
  <c r="S450" i="12" s="1"/>
  <c r="W450" i="12" s="1"/>
  <c r="AC450" i="12" s="1"/>
  <c r="AH450" i="12" s="1"/>
  <c r="AP450" i="12" s="1"/>
  <c r="AR450" i="12" s="1"/>
  <c r="L450" i="12"/>
  <c r="R450" i="12" s="1"/>
  <c r="V450" i="12" s="1"/>
  <c r="AB450" i="12" s="1"/>
  <c r="AG450" i="12" s="1"/>
  <c r="AM450" i="12" s="1"/>
  <c r="AO450" i="12" s="1"/>
  <c r="N448" i="12"/>
  <c r="T448" i="12" s="1"/>
  <c r="X448" i="12" s="1"/>
  <c r="AD448" i="12" s="1"/>
  <c r="AI448" i="12" s="1"/>
  <c r="AS448" i="12" s="1"/>
  <c r="AU448" i="12" s="1"/>
  <c r="M448" i="12"/>
  <c r="S448" i="12" s="1"/>
  <c r="W448" i="12" s="1"/>
  <c r="AC448" i="12" s="1"/>
  <c r="AH448" i="12" s="1"/>
  <c r="AP448" i="12" s="1"/>
  <c r="AR448" i="12" s="1"/>
  <c r="L448" i="12"/>
  <c r="R448" i="12" s="1"/>
  <c r="V448" i="12" s="1"/>
  <c r="AB448" i="12" s="1"/>
  <c r="AG448" i="12" s="1"/>
  <c r="AM448" i="12" s="1"/>
  <c r="AO448" i="12" s="1"/>
  <c r="N443" i="12"/>
  <c r="T443" i="12" s="1"/>
  <c r="X443" i="12" s="1"/>
  <c r="AD443" i="12" s="1"/>
  <c r="AI443" i="12" s="1"/>
  <c r="AS443" i="12" s="1"/>
  <c r="AU443" i="12" s="1"/>
  <c r="M443" i="12"/>
  <c r="S443" i="12" s="1"/>
  <c r="W443" i="12" s="1"/>
  <c r="AC443" i="12" s="1"/>
  <c r="AH443" i="12" s="1"/>
  <c r="AP443" i="12" s="1"/>
  <c r="AR443" i="12" s="1"/>
  <c r="L443" i="12"/>
  <c r="R443" i="12" s="1"/>
  <c r="V443" i="12" s="1"/>
  <c r="AB443" i="12" s="1"/>
  <c r="AG443" i="12" s="1"/>
  <c r="AM443" i="12" s="1"/>
  <c r="AO443" i="12" s="1"/>
  <c r="N439" i="12"/>
  <c r="T439" i="12" s="1"/>
  <c r="X439" i="12" s="1"/>
  <c r="AD439" i="12" s="1"/>
  <c r="AI439" i="12" s="1"/>
  <c r="AS439" i="12" s="1"/>
  <c r="AU439" i="12" s="1"/>
  <c r="M439" i="12"/>
  <c r="S439" i="12" s="1"/>
  <c r="W439" i="12" s="1"/>
  <c r="AC439" i="12" s="1"/>
  <c r="AH439" i="12" s="1"/>
  <c r="AP439" i="12" s="1"/>
  <c r="AR439" i="12" s="1"/>
  <c r="L439" i="12"/>
  <c r="R439" i="12" s="1"/>
  <c r="V439" i="12" s="1"/>
  <c r="AB439" i="12" s="1"/>
  <c r="AG439" i="12" s="1"/>
  <c r="AM439" i="12" s="1"/>
  <c r="AO439" i="12" s="1"/>
  <c r="N438" i="12"/>
  <c r="T438" i="12" s="1"/>
  <c r="X438" i="12" s="1"/>
  <c r="AD438" i="12" s="1"/>
  <c r="AI438" i="12" s="1"/>
  <c r="AS438" i="12" s="1"/>
  <c r="AU438" i="12" s="1"/>
  <c r="M438" i="12"/>
  <c r="S438" i="12" s="1"/>
  <c r="W438" i="12" s="1"/>
  <c r="AC438" i="12" s="1"/>
  <c r="AH438" i="12" s="1"/>
  <c r="AP438" i="12" s="1"/>
  <c r="AR438" i="12" s="1"/>
  <c r="L438" i="12"/>
  <c r="R438" i="12" s="1"/>
  <c r="V438" i="12" s="1"/>
  <c r="AB438" i="12" s="1"/>
  <c r="AG438" i="12" s="1"/>
  <c r="AM438" i="12" s="1"/>
  <c r="AO438" i="12" s="1"/>
  <c r="N436" i="12"/>
  <c r="T436" i="12" s="1"/>
  <c r="X436" i="12" s="1"/>
  <c r="AD436" i="12" s="1"/>
  <c r="AI436" i="12" s="1"/>
  <c r="AS436" i="12" s="1"/>
  <c r="AU436" i="12" s="1"/>
  <c r="M436" i="12"/>
  <c r="S436" i="12" s="1"/>
  <c r="W436" i="12" s="1"/>
  <c r="AC436" i="12" s="1"/>
  <c r="AH436" i="12" s="1"/>
  <c r="AP436" i="12" s="1"/>
  <c r="AR436" i="12" s="1"/>
  <c r="L436" i="12"/>
  <c r="R436" i="12" s="1"/>
  <c r="V436" i="12" s="1"/>
  <c r="AB436" i="12" s="1"/>
  <c r="AG436" i="12" s="1"/>
  <c r="AM436" i="12" s="1"/>
  <c r="AO436" i="12" s="1"/>
  <c r="N432" i="12"/>
  <c r="T432" i="12" s="1"/>
  <c r="X432" i="12" s="1"/>
  <c r="AD432" i="12" s="1"/>
  <c r="AI432" i="12" s="1"/>
  <c r="AS432" i="12" s="1"/>
  <c r="AU432" i="12" s="1"/>
  <c r="M432" i="12"/>
  <c r="S432" i="12" s="1"/>
  <c r="W432" i="12" s="1"/>
  <c r="AC432" i="12" s="1"/>
  <c r="AH432" i="12" s="1"/>
  <c r="AP432" i="12" s="1"/>
  <c r="AR432" i="12" s="1"/>
  <c r="L432" i="12"/>
  <c r="R432" i="12" s="1"/>
  <c r="V432" i="12" s="1"/>
  <c r="AB432" i="12" s="1"/>
  <c r="AG432" i="12" s="1"/>
  <c r="AM432" i="12" s="1"/>
  <c r="AO432" i="12" s="1"/>
  <c r="N430" i="12"/>
  <c r="T430" i="12" s="1"/>
  <c r="X430" i="12" s="1"/>
  <c r="AD430" i="12" s="1"/>
  <c r="AI430" i="12" s="1"/>
  <c r="AS430" i="12" s="1"/>
  <c r="AU430" i="12" s="1"/>
  <c r="M430" i="12"/>
  <c r="S430" i="12" s="1"/>
  <c r="W430" i="12" s="1"/>
  <c r="AC430" i="12" s="1"/>
  <c r="AH430" i="12" s="1"/>
  <c r="AP430" i="12" s="1"/>
  <c r="AR430" i="12" s="1"/>
  <c r="L430" i="12"/>
  <c r="R430" i="12" s="1"/>
  <c r="V430" i="12" s="1"/>
  <c r="AB430" i="12" s="1"/>
  <c r="AG430" i="12" s="1"/>
  <c r="AM430" i="12" s="1"/>
  <c r="AO430" i="12" s="1"/>
  <c r="N425" i="12"/>
  <c r="T425" i="12" s="1"/>
  <c r="X425" i="12" s="1"/>
  <c r="AD425" i="12" s="1"/>
  <c r="AI425" i="12" s="1"/>
  <c r="AS425" i="12" s="1"/>
  <c r="AU425" i="12" s="1"/>
  <c r="M425" i="12"/>
  <c r="S425" i="12" s="1"/>
  <c r="W425" i="12" s="1"/>
  <c r="AC425" i="12" s="1"/>
  <c r="AH425" i="12" s="1"/>
  <c r="AP425" i="12" s="1"/>
  <c r="AR425" i="12" s="1"/>
  <c r="L425" i="12"/>
  <c r="R425" i="12" s="1"/>
  <c r="V425" i="12" s="1"/>
  <c r="AB425" i="12" s="1"/>
  <c r="AG425" i="12" s="1"/>
  <c r="AM425" i="12" s="1"/>
  <c r="AO425" i="12" s="1"/>
  <c r="N421" i="12"/>
  <c r="T421" i="12" s="1"/>
  <c r="X421" i="12" s="1"/>
  <c r="AD421" i="12" s="1"/>
  <c r="AI421" i="12" s="1"/>
  <c r="AS421" i="12" s="1"/>
  <c r="AU421" i="12" s="1"/>
  <c r="M421" i="12"/>
  <c r="S421" i="12" s="1"/>
  <c r="W421" i="12" s="1"/>
  <c r="AC421" i="12" s="1"/>
  <c r="AH421" i="12" s="1"/>
  <c r="AP421" i="12" s="1"/>
  <c r="AR421" i="12" s="1"/>
  <c r="L421" i="12"/>
  <c r="R421" i="12" s="1"/>
  <c r="V421" i="12" s="1"/>
  <c r="AB421" i="12" s="1"/>
  <c r="AG421" i="12" s="1"/>
  <c r="AM421" i="12" s="1"/>
  <c r="AO421" i="12" s="1"/>
  <c r="N417" i="12"/>
  <c r="T417" i="12" s="1"/>
  <c r="X417" i="12" s="1"/>
  <c r="AD417" i="12" s="1"/>
  <c r="AI417" i="12" s="1"/>
  <c r="AS417" i="12" s="1"/>
  <c r="AU417" i="12" s="1"/>
  <c r="M417" i="12"/>
  <c r="S417" i="12" s="1"/>
  <c r="W417" i="12" s="1"/>
  <c r="AC417" i="12" s="1"/>
  <c r="AH417" i="12" s="1"/>
  <c r="AP417" i="12" s="1"/>
  <c r="AR417" i="12" s="1"/>
  <c r="L417" i="12"/>
  <c r="R417" i="12" s="1"/>
  <c r="V417" i="12" s="1"/>
  <c r="AB417" i="12" s="1"/>
  <c r="AG417" i="12" s="1"/>
  <c r="AM417" i="12" s="1"/>
  <c r="AO417" i="12" s="1"/>
  <c r="N413" i="12"/>
  <c r="T413" i="12" s="1"/>
  <c r="X413" i="12" s="1"/>
  <c r="AD413" i="12" s="1"/>
  <c r="AI413" i="12" s="1"/>
  <c r="AS413" i="12" s="1"/>
  <c r="AU413" i="12" s="1"/>
  <c r="M413" i="12"/>
  <c r="S413" i="12" s="1"/>
  <c r="W413" i="12" s="1"/>
  <c r="AC413" i="12" s="1"/>
  <c r="AH413" i="12" s="1"/>
  <c r="AP413" i="12" s="1"/>
  <c r="AR413" i="12" s="1"/>
  <c r="L413" i="12"/>
  <c r="R413" i="12" s="1"/>
  <c r="V413" i="12" s="1"/>
  <c r="AB413" i="12" s="1"/>
  <c r="AG413" i="12" s="1"/>
  <c r="AM413" i="12" s="1"/>
  <c r="AO413" i="12" s="1"/>
  <c r="N409" i="12"/>
  <c r="T409" i="12" s="1"/>
  <c r="X409" i="12" s="1"/>
  <c r="AD409" i="12" s="1"/>
  <c r="AI409" i="12" s="1"/>
  <c r="AS409" i="12" s="1"/>
  <c r="AU409" i="12" s="1"/>
  <c r="M409" i="12"/>
  <c r="S409" i="12" s="1"/>
  <c r="W409" i="12" s="1"/>
  <c r="AC409" i="12" s="1"/>
  <c r="AH409" i="12" s="1"/>
  <c r="AP409" i="12" s="1"/>
  <c r="AR409" i="12" s="1"/>
  <c r="L409" i="12"/>
  <c r="R409" i="12" s="1"/>
  <c r="V409" i="12" s="1"/>
  <c r="AB409" i="12" s="1"/>
  <c r="AG409" i="12" s="1"/>
  <c r="AM409" i="12" s="1"/>
  <c r="AO409" i="12" s="1"/>
  <c r="N405" i="12"/>
  <c r="T405" i="12" s="1"/>
  <c r="X405" i="12" s="1"/>
  <c r="AD405" i="12" s="1"/>
  <c r="AI405" i="12" s="1"/>
  <c r="AS405" i="12" s="1"/>
  <c r="AU405" i="12" s="1"/>
  <c r="M405" i="12"/>
  <c r="S405" i="12" s="1"/>
  <c r="W405" i="12" s="1"/>
  <c r="AC405" i="12" s="1"/>
  <c r="AH405" i="12" s="1"/>
  <c r="AP405" i="12" s="1"/>
  <c r="AR405" i="12" s="1"/>
  <c r="L405" i="12"/>
  <c r="R405" i="12" s="1"/>
  <c r="V405" i="12" s="1"/>
  <c r="AB405" i="12" s="1"/>
  <c r="AG405" i="12" s="1"/>
  <c r="AM405" i="12" s="1"/>
  <c r="AO405" i="12" s="1"/>
  <c r="N397" i="12"/>
  <c r="T397" i="12" s="1"/>
  <c r="X397" i="12" s="1"/>
  <c r="AD397" i="12" s="1"/>
  <c r="AI397" i="12" s="1"/>
  <c r="AS397" i="12" s="1"/>
  <c r="AU397" i="12" s="1"/>
  <c r="M397" i="12"/>
  <c r="S397" i="12" s="1"/>
  <c r="W397" i="12" s="1"/>
  <c r="AC397" i="12" s="1"/>
  <c r="AH397" i="12" s="1"/>
  <c r="AP397" i="12" s="1"/>
  <c r="AR397" i="12" s="1"/>
  <c r="L397" i="12"/>
  <c r="R397" i="12" s="1"/>
  <c r="V397" i="12" s="1"/>
  <c r="AB397" i="12" s="1"/>
  <c r="AG397" i="12" s="1"/>
  <c r="AM397" i="12" s="1"/>
  <c r="AO397" i="12" s="1"/>
  <c r="N390" i="12"/>
  <c r="T390" i="12" s="1"/>
  <c r="X390" i="12" s="1"/>
  <c r="AD390" i="12" s="1"/>
  <c r="AI390" i="12" s="1"/>
  <c r="AS390" i="12" s="1"/>
  <c r="AU390" i="12" s="1"/>
  <c r="M390" i="12"/>
  <c r="S390" i="12" s="1"/>
  <c r="W390" i="12" s="1"/>
  <c r="AC390" i="12" s="1"/>
  <c r="AH390" i="12" s="1"/>
  <c r="AP390" i="12" s="1"/>
  <c r="AR390" i="12" s="1"/>
  <c r="L390" i="12"/>
  <c r="R390" i="12" s="1"/>
  <c r="V390" i="12" s="1"/>
  <c r="AB390" i="12" s="1"/>
  <c r="AG390" i="12" s="1"/>
  <c r="AM390" i="12" s="1"/>
  <c r="AO390" i="12" s="1"/>
  <c r="N386" i="12"/>
  <c r="T386" i="12" s="1"/>
  <c r="X386" i="12" s="1"/>
  <c r="AD386" i="12" s="1"/>
  <c r="AI386" i="12" s="1"/>
  <c r="AS386" i="12" s="1"/>
  <c r="AU386" i="12" s="1"/>
  <c r="M386" i="12"/>
  <c r="S386" i="12" s="1"/>
  <c r="W386" i="12" s="1"/>
  <c r="AC386" i="12" s="1"/>
  <c r="AH386" i="12" s="1"/>
  <c r="AP386" i="12" s="1"/>
  <c r="AR386" i="12" s="1"/>
  <c r="L386" i="12"/>
  <c r="R386" i="12" s="1"/>
  <c r="V386" i="12" s="1"/>
  <c r="AB386" i="12" s="1"/>
  <c r="AG386" i="12" s="1"/>
  <c r="AM386" i="12" s="1"/>
  <c r="AO386" i="12" s="1"/>
  <c r="N380" i="12"/>
  <c r="T380" i="12" s="1"/>
  <c r="X380" i="12" s="1"/>
  <c r="AD380" i="12" s="1"/>
  <c r="AI380" i="12" s="1"/>
  <c r="AS380" i="12" s="1"/>
  <c r="AU380" i="12" s="1"/>
  <c r="M380" i="12"/>
  <c r="S380" i="12" s="1"/>
  <c r="W380" i="12" s="1"/>
  <c r="AC380" i="12" s="1"/>
  <c r="AH380" i="12" s="1"/>
  <c r="AP380" i="12" s="1"/>
  <c r="AR380" i="12" s="1"/>
  <c r="L380" i="12"/>
  <c r="R380" i="12" s="1"/>
  <c r="V380" i="12" s="1"/>
  <c r="AB380" i="12" s="1"/>
  <c r="AG380" i="12" s="1"/>
  <c r="AM380" i="12" s="1"/>
  <c r="AO380" i="12" s="1"/>
  <c r="N375" i="12"/>
  <c r="T375" i="12" s="1"/>
  <c r="X375" i="12" s="1"/>
  <c r="AD375" i="12" s="1"/>
  <c r="AI375" i="12" s="1"/>
  <c r="AS375" i="12" s="1"/>
  <c r="AU375" i="12" s="1"/>
  <c r="M375" i="12"/>
  <c r="S375" i="12" s="1"/>
  <c r="W375" i="12" s="1"/>
  <c r="AC375" i="12" s="1"/>
  <c r="AH375" i="12" s="1"/>
  <c r="AP375" i="12" s="1"/>
  <c r="AR375" i="12" s="1"/>
  <c r="L375" i="12"/>
  <c r="R375" i="12" s="1"/>
  <c r="V375" i="12" s="1"/>
  <c r="AB375" i="12" s="1"/>
  <c r="AG375" i="12" s="1"/>
  <c r="AM375" i="12" s="1"/>
  <c r="AO375" i="12" s="1"/>
  <c r="N371" i="12"/>
  <c r="T371" i="12" s="1"/>
  <c r="X371" i="12" s="1"/>
  <c r="AD371" i="12" s="1"/>
  <c r="AI371" i="12" s="1"/>
  <c r="AS371" i="12" s="1"/>
  <c r="AU371" i="12" s="1"/>
  <c r="M371" i="12"/>
  <c r="S371" i="12" s="1"/>
  <c r="W371" i="12" s="1"/>
  <c r="AC371" i="12" s="1"/>
  <c r="AH371" i="12" s="1"/>
  <c r="AP371" i="12" s="1"/>
  <c r="AR371" i="12" s="1"/>
  <c r="L371" i="12"/>
  <c r="R371" i="12" s="1"/>
  <c r="V371" i="12" s="1"/>
  <c r="AB371" i="12" s="1"/>
  <c r="AG371" i="12" s="1"/>
  <c r="AM371" i="12" s="1"/>
  <c r="AO371" i="12" s="1"/>
  <c r="N368" i="12"/>
  <c r="T368" i="12" s="1"/>
  <c r="X368" i="12" s="1"/>
  <c r="AD368" i="12" s="1"/>
  <c r="AI368" i="12" s="1"/>
  <c r="AS368" i="12" s="1"/>
  <c r="AU368" i="12" s="1"/>
  <c r="M368" i="12"/>
  <c r="S368" i="12" s="1"/>
  <c r="W368" i="12" s="1"/>
  <c r="AC368" i="12" s="1"/>
  <c r="AH368" i="12" s="1"/>
  <c r="AP368" i="12" s="1"/>
  <c r="AR368" i="12" s="1"/>
  <c r="L368" i="12"/>
  <c r="R368" i="12" s="1"/>
  <c r="V368" i="12" s="1"/>
  <c r="AB368" i="12" s="1"/>
  <c r="AG368" i="12" s="1"/>
  <c r="AM368" i="12" s="1"/>
  <c r="AO368" i="12" s="1"/>
  <c r="N365" i="12"/>
  <c r="T365" i="12" s="1"/>
  <c r="X365" i="12" s="1"/>
  <c r="AD365" i="12" s="1"/>
  <c r="AI365" i="12" s="1"/>
  <c r="AS365" i="12" s="1"/>
  <c r="AU365" i="12" s="1"/>
  <c r="M365" i="12"/>
  <c r="S365" i="12" s="1"/>
  <c r="W365" i="12" s="1"/>
  <c r="AC365" i="12" s="1"/>
  <c r="AH365" i="12" s="1"/>
  <c r="AP365" i="12" s="1"/>
  <c r="AR365" i="12" s="1"/>
  <c r="L365" i="12"/>
  <c r="R365" i="12" s="1"/>
  <c r="V365" i="12" s="1"/>
  <c r="AB365" i="12" s="1"/>
  <c r="AG365" i="12" s="1"/>
  <c r="AM365" i="12" s="1"/>
  <c r="AO365" i="12" s="1"/>
  <c r="N357" i="12"/>
  <c r="T357" i="12" s="1"/>
  <c r="X357" i="12" s="1"/>
  <c r="AD357" i="12" s="1"/>
  <c r="AI357" i="12" s="1"/>
  <c r="AS357" i="12" s="1"/>
  <c r="AU357" i="12" s="1"/>
  <c r="M357" i="12"/>
  <c r="S357" i="12" s="1"/>
  <c r="W357" i="12" s="1"/>
  <c r="AC357" i="12" s="1"/>
  <c r="AH357" i="12" s="1"/>
  <c r="AP357" i="12" s="1"/>
  <c r="AR357" i="12" s="1"/>
  <c r="L357" i="12"/>
  <c r="R357" i="12" s="1"/>
  <c r="V357" i="12" s="1"/>
  <c r="AB357" i="12" s="1"/>
  <c r="AG357" i="12" s="1"/>
  <c r="AM357" i="12" s="1"/>
  <c r="AO357" i="12" s="1"/>
  <c r="N350" i="12"/>
  <c r="T350" i="12" s="1"/>
  <c r="X350" i="12" s="1"/>
  <c r="AD350" i="12" s="1"/>
  <c r="AI350" i="12" s="1"/>
  <c r="AS350" i="12" s="1"/>
  <c r="AU350" i="12" s="1"/>
  <c r="M350" i="12"/>
  <c r="S350" i="12" s="1"/>
  <c r="W350" i="12" s="1"/>
  <c r="AC350" i="12" s="1"/>
  <c r="AH350" i="12" s="1"/>
  <c r="AP350" i="12" s="1"/>
  <c r="AR350" i="12" s="1"/>
  <c r="L350" i="12"/>
  <c r="R350" i="12" s="1"/>
  <c r="V350" i="12" s="1"/>
  <c r="AB350" i="12" s="1"/>
  <c r="AG350" i="12" s="1"/>
  <c r="AM350" i="12" s="1"/>
  <c r="AO350" i="12" s="1"/>
  <c r="N344" i="12"/>
  <c r="T344" i="12" s="1"/>
  <c r="X344" i="12" s="1"/>
  <c r="AD344" i="12" s="1"/>
  <c r="AI344" i="12" s="1"/>
  <c r="AS344" i="12" s="1"/>
  <c r="AU344" i="12" s="1"/>
  <c r="M344" i="12"/>
  <c r="S344" i="12" s="1"/>
  <c r="W344" i="12" s="1"/>
  <c r="AC344" i="12" s="1"/>
  <c r="AH344" i="12" s="1"/>
  <c r="AP344" i="12" s="1"/>
  <c r="AR344" i="12" s="1"/>
  <c r="L344" i="12"/>
  <c r="R344" i="12" s="1"/>
  <c r="V344" i="12" s="1"/>
  <c r="AB344" i="12" s="1"/>
  <c r="AG344" i="12" s="1"/>
  <c r="AM344" i="12" s="1"/>
  <c r="AO344" i="12" s="1"/>
  <c r="N340" i="12"/>
  <c r="T340" i="12" s="1"/>
  <c r="X340" i="12" s="1"/>
  <c r="AD340" i="12" s="1"/>
  <c r="AI340" i="12" s="1"/>
  <c r="AS340" i="12" s="1"/>
  <c r="AU340" i="12" s="1"/>
  <c r="M340" i="12"/>
  <c r="S340" i="12" s="1"/>
  <c r="W340" i="12" s="1"/>
  <c r="AC340" i="12" s="1"/>
  <c r="AH340" i="12" s="1"/>
  <c r="AP340" i="12" s="1"/>
  <c r="AR340" i="12" s="1"/>
  <c r="L340" i="12"/>
  <c r="R340" i="12" s="1"/>
  <c r="V340" i="12" s="1"/>
  <c r="AB340" i="12" s="1"/>
  <c r="AG340" i="12" s="1"/>
  <c r="AM340" i="12" s="1"/>
  <c r="AO340" i="12" s="1"/>
  <c r="N339" i="12"/>
  <c r="T339" i="12" s="1"/>
  <c r="X339" i="12" s="1"/>
  <c r="AD339" i="12" s="1"/>
  <c r="AI339" i="12" s="1"/>
  <c r="AS339" i="12" s="1"/>
  <c r="AU339" i="12" s="1"/>
  <c r="M339" i="12"/>
  <c r="S339" i="12" s="1"/>
  <c r="W339" i="12" s="1"/>
  <c r="AC339" i="12" s="1"/>
  <c r="AH339" i="12" s="1"/>
  <c r="AP339" i="12" s="1"/>
  <c r="AR339" i="12" s="1"/>
  <c r="L339" i="12"/>
  <c r="R339" i="12" s="1"/>
  <c r="V339" i="12" s="1"/>
  <c r="AB339" i="12" s="1"/>
  <c r="AG339" i="12" s="1"/>
  <c r="AM339" i="12" s="1"/>
  <c r="AO339" i="12" s="1"/>
  <c r="N335" i="12"/>
  <c r="T335" i="12" s="1"/>
  <c r="X335" i="12" s="1"/>
  <c r="AD335" i="12" s="1"/>
  <c r="AI335" i="12" s="1"/>
  <c r="AS335" i="12" s="1"/>
  <c r="AU335" i="12" s="1"/>
  <c r="M335" i="12"/>
  <c r="S335" i="12" s="1"/>
  <c r="W335" i="12" s="1"/>
  <c r="AC335" i="12" s="1"/>
  <c r="AH335" i="12" s="1"/>
  <c r="AP335" i="12" s="1"/>
  <c r="AR335" i="12" s="1"/>
  <c r="L335" i="12"/>
  <c r="R335" i="12" s="1"/>
  <c r="V335" i="12" s="1"/>
  <c r="AB335" i="12" s="1"/>
  <c r="AG335" i="12" s="1"/>
  <c r="AM335" i="12" s="1"/>
  <c r="AO335" i="12" s="1"/>
  <c r="N331" i="12"/>
  <c r="T331" i="12" s="1"/>
  <c r="X331" i="12" s="1"/>
  <c r="AD331" i="12" s="1"/>
  <c r="AI331" i="12" s="1"/>
  <c r="AS331" i="12" s="1"/>
  <c r="AU331" i="12" s="1"/>
  <c r="M331" i="12"/>
  <c r="S331" i="12" s="1"/>
  <c r="W331" i="12" s="1"/>
  <c r="AC331" i="12" s="1"/>
  <c r="AH331" i="12" s="1"/>
  <c r="AP331" i="12" s="1"/>
  <c r="AR331" i="12" s="1"/>
  <c r="L331" i="12"/>
  <c r="R331" i="12" s="1"/>
  <c r="V331" i="12" s="1"/>
  <c r="AB331" i="12" s="1"/>
  <c r="AG331" i="12" s="1"/>
  <c r="AM331" i="12" s="1"/>
  <c r="AO331" i="12" s="1"/>
  <c r="N328" i="12"/>
  <c r="T328" i="12" s="1"/>
  <c r="X328" i="12" s="1"/>
  <c r="AD328" i="12" s="1"/>
  <c r="AI328" i="12" s="1"/>
  <c r="AS328" i="12" s="1"/>
  <c r="AU328" i="12" s="1"/>
  <c r="M328" i="12"/>
  <c r="S328" i="12" s="1"/>
  <c r="W328" i="12" s="1"/>
  <c r="AC328" i="12" s="1"/>
  <c r="AH328" i="12" s="1"/>
  <c r="AP328" i="12" s="1"/>
  <c r="AR328" i="12" s="1"/>
  <c r="L328" i="12"/>
  <c r="R328" i="12" s="1"/>
  <c r="V328" i="12" s="1"/>
  <c r="AB328" i="12" s="1"/>
  <c r="AG328" i="12" s="1"/>
  <c r="AM328" i="12" s="1"/>
  <c r="AO328" i="12" s="1"/>
  <c r="N324" i="12"/>
  <c r="T324" i="12" s="1"/>
  <c r="X324" i="12" s="1"/>
  <c r="AD324" i="12" s="1"/>
  <c r="AI324" i="12" s="1"/>
  <c r="AS324" i="12" s="1"/>
  <c r="AU324" i="12" s="1"/>
  <c r="M324" i="12"/>
  <c r="S324" i="12" s="1"/>
  <c r="W324" i="12" s="1"/>
  <c r="AC324" i="12" s="1"/>
  <c r="AH324" i="12" s="1"/>
  <c r="AP324" i="12" s="1"/>
  <c r="AR324" i="12" s="1"/>
  <c r="L324" i="12"/>
  <c r="R324" i="12" s="1"/>
  <c r="V324" i="12" s="1"/>
  <c r="AB324" i="12" s="1"/>
  <c r="AG324" i="12" s="1"/>
  <c r="AM324" i="12" s="1"/>
  <c r="AO324" i="12" s="1"/>
  <c r="N316" i="12"/>
  <c r="T316" i="12" s="1"/>
  <c r="X316" i="12" s="1"/>
  <c r="AD316" i="12" s="1"/>
  <c r="AI316" i="12" s="1"/>
  <c r="AS316" i="12" s="1"/>
  <c r="AU316" i="12" s="1"/>
  <c r="M316" i="12"/>
  <c r="S316" i="12" s="1"/>
  <c r="W316" i="12" s="1"/>
  <c r="AC316" i="12" s="1"/>
  <c r="AH316" i="12" s="1"/>
  <c r="AP316" i="12" s="1"/>
  <c r="AR316" i="12" s="1"/>
  <c r="L316" i="12"/>
  <c r="R316" i="12" s="1"/>
  <c r="V316" i="12" s="1"/>
  <c r="AB316" i="12" s="1"/>
  <c r="AG316" i="12" s="1"/>
  <c r="AM316" i="12" s="1"/>
  <c r="AO316" i="12" s="1"/>
  <c r="N306" i="12"/>
  <c r="T306" i="12" s="1"/>
  <c r="X306" i="12" s="1"/>
  <c r="AD306" i="12" s="1"/>
  <c r="AI306" i="12" s="1"/>
  <c r="AS306" i="12" s="1"/>
  <c r="AU306" i="12" s="1"/>
  <c r="M306" i="12"/>
  <c r="S306" i="12" s="1"/>
  <c r="W306" i="12" s="1"/>
  <c r="AC306" i="12" s="1"/>
  <c r="AH306" i="12" s="1"/>
  <c r="AP306" i="12" s="1"/>
  <c r="AR306" i="12" s="1"/>
  <c r="L306" i="12"/>
  <c r="R306" i="12" s="1"/>
  <c r="V306" i="12" s="1"/>
  <c r="AB306" i="12" s="1"/>
  <c r="AG306" i="12" s="1"/>
  <c r="AM306" i="12" s="1"/>
  <c r="AO306" i="12" s="1"/>
  <c r="N305" i="12"/>
  <c r="T305" i="12" s="1"/>
  <c r="X305" i="12" s="1"/>
  <c r="AD305" i="12" s="1"/>
  <c r="AI305" i="12" s="1"/>
  <c r="AS305" i="12" s="1"/>
  <c r="AU305" i="12" s="1"/>
  <c r="M305" i="12"/>
  <c r="S305" i="12" s="1"/>
  <c r="W305" i="12" s="1"/>
  <c r="AC305" i="12" s="1"/>
  <c r="AH305" i="12" s="1"/>
  <c r="AP305" i="12" s="1"/>
  <c r="AR305" i="12" s="1"/>
  <c r="L305" i="12"/>
  <c r="R305" i="12" s="1"/>
  <c r="V305" i="12" s="1"/>
  <c r="AB305" i="12" s="1"/>
  <c r="AG305" i="12" s="1"/>
  <c r="AM305" i="12" s="1"/>
  <c r="AO305" i="12" s="1"/>
  <c r="N303" i="12"/>
  <c r="T303" i="12" s="1"/>
  <c r="X303" i="12" s="1"/>
  <c r="AD303" i="12" s="1"/>
  <c r="AI303" i="12" s="1"/>
  <c r="AS303" i="12" s="1"/>
  <c r="AU303" i="12" s="1"/>
  <c r="M303" i="12"/>
  <c r="S303" i="12" s="1"/>
  <c r="W303" i="12" s="1"/>
  <c r="AC303" i="12" s="1"/>
  <c r="AH303" i="12" s="1"/>
  <c r="AP303" i="12" s="1"/>
  <c r="AR303" i="12" s="1"/>
  <c r="L303" i="12"/>
  <c r="R303" i="12" s="1"/>
  <c r="V303" i="12" s="1"/>
  <c r="AB303" i="12" s="1"/>
  <c r="AG303" i="12" s="1"/>
  <c r="AM303" i="12" s="1"/>
  <c r="AO303" i="12" s="1"/>
  <c r="N299" i="12"/>
  <c r="T299" i="12" s="1"/>
  <c r="X299" i="12" s="1"/>
  <c r="AD299" i="12" s="1"/>
  <c r="AI299" i="12" s="1"/>
  <c r="AS299" i="12" s="1"/>
  <c r="AU299" i="12" s="1"/>
  <c r="M299" i="12"/>
  <c r="S299" i="12" s="1"/>
  <c r="W299" i="12" s="1"/>
  <c r="AC299" i="12" s="1"/>
  <c r="AH299" i="12" s="1"/>
  <c r="AP299" i="12" s="1"/>
  <c r="AR299" i="12" s="1"/>
  <c r="L299" i="12"/>
  <c r="R299" i="12" s="1"/>
  <c r="V299" i="12" s="1"/>
  <c r="AB299" i="12" s="1"/>
  <c r="AG299" i="12" s="1"/>
  <c r="AM299" i="12" s="1"/>
  <c r="AO299" i="12" s="1"/>
  <c r="N298" i="12"/>
  <c r="T298" i="12" s="1"/>
  <c r="X298" i="12" s="1"/>
  <c r="AD298" i="12" s="1"/>
  <c r="AI298" i="12" s="1"/>
  <c r="AS298" i="12" s="1"/>
  <c r="AU298" i="12" s="1"/>
  <c r="M298" i="12"/>
  <c r="S298" i="12" s="1"/>
  <c r="W298" i="12" s="1"/>
  <c r="AC298" i="12" s="1"/>
  <c r="AH298" i="12" s="1"/>
  <c r="AP298" i="12" s="1"/>
  <c r="AR298" i="12" s="1"/>
  <c r="L298" i="12"/>
  <c r="R298" i="12" s="1"/>
  <c r="V298" i="12" s="1"/>
  <c r="AB298" i="12" s="1"/>
  <c r="AG298" i="12" s="1"/>
  <c r="AM298" i="12" s="1"/>
  <c r="AO298" i="12" s="1"/>
  <c r="N296" i="12"/>
  <c r="T296" i="12" s="1"/>
  <c r="X296" i="12" s="1"/>
  <c r="AD296" i="12" s="1"/>
  <c r="AI296" i="12" s="1"/>
  <c r="AS296" i="12" s="1"/>
  <c r="AU296" i="12" s="1"/>
  <c r="M296" i="12"/>
  <c r="S296" i="12" s="1"/>
  <c r="W296" i="12" s="1"/>
  <c r="AC296" i="12" s="1"/>
  <c r="AH296" i="12" s="1"/>
  <c r="AP296" i="12" s="1"/>
  <c r="AR296" i="12" s="1"/>
  <c r="L296" i="12"/>
  <c r="R296" i="12" s="1"/>
  <c r="V296" i="12" s="1"/>
  <c r="AB296" i="12" s="1"/>
  <c r="AG296" i="12" s="1"/>
  <c r="AM296" i="12" s="1"/>
  <c r="AO296" i="12" s="1"/>
  <c r="N292" i="12"/>
  <c r="T292" i="12" s="1"/>
  <c r="X292" i="12" s="1"/>
  <c r="AD292" i="12" s="1"/>
  <c r="AI292" i="12" s="1"/>
  <c r="AS292" i="12" s="1"/>
  <c r="AU292" i="12" s="1"/>
  <c r="M292" i="12"/>
  <c r="S292" i="12" s="1"/>
  <c r="W292" i="12" s="1"/>
  <c r="AC292" i="12" s="1"/>
  <c r="AH292" i="12" s="1"/>
  <c r="AP292" i="12" s="1"/>
  <c r="AR292" i="12" s="1"/>
  <c r="L292" i="12"/>
  <c r="R292" i="12" s="1"/>
  <c r="V292" i="12" s="1"/>
  <c r="AB292" i="12" s="1"/>
  <c r="AG292" i="12" s="1"/>
  <c r="AM292" i="12" s="1"/>
  <c r="AO292" i="12" s="1"/>
  <c r="N286" i="12"/>
  <c r="T286" i="12" s="1"/>
  <c r="X286" i="12" s="1"/>
  <c r="AD286" i="12" s="1"/>
  <c r="AI286" i="12" s="1"/>
  <c r="AS286" i="12" s="1"/>
  <c r="AU286" i="12" s="1"/>
  <c r="M286" i="12"/>
  <c r="S286" i="12" s="1"/>
  <c r="W286" i="12" s="1"/>
  <c r="AC286" i="12" s="1"/>
  <c r="AH286" i="12" s="1"/>
  <c r="AP286" i="12" s="1"/>
  <c r="AR286" i="12" s="1"/>
  <c r="L286" i="12"/>
  <c r="R286" i="12" s="1"/>
  <c r="V286" i="12" s="1"/>
  <c r="AB286" i="12" s="1"/>
  <c r="AG286" i="12" s="1"/>
  <c r="AM286" i="12" s="1"/>
  <c r="AO286" i="12" s="1"/>
  <c r="N282" i="12"/>
  <c r="T282" i="12" s="1"/>
  <c r="X282" i="12" s="1"/>
  <c r="AD282" i="12" s="1"/>
  <c r="AI282" i="12" s="1"/>
  <c r="AS282" i="12" s="1"/>
  <c r="AU282" i="12" s="1"/>
  <c r="M282" i="12"/>
  <c r="S282" i="12" s="1"/>
  <c r="W282" i="12" s="1"/>
  <c r="AC282" i="12" s="1"/>
  <c r="AH282" i="12" s="1"/>
  <c r="AP282" i="12" s="1"/>
  <c r="AR282" i="12" s="1"/>
  <c r="L282" i="12"/>
  <c r="R282" i="12" s="1"/>
  <c r="V282" i="12" s="1"/>
  <c r="AB282" i="12" s="1"/>
  <c r="AG282" i="12" s="1"/>
  <c r="AM282" i="12" s="1"/>
  <c r="AO282" i="12" s="1"/>
  <c r="N280" i="12"/>
  <c r="T280" i="12" s="1"/>
  <c r="X280" i="12" s="1"/>
  <c r="AD280" i="12" s="1"/>
  <c r="AI280" i="12" s="1"/>
  <c r="AS280" i="12" s="1"/>
  <c r="AU280" i="12" s="1"/>
  <c r="M280" i="12"/>
  <c r="S280" i="12" s="1"/>
  <c r="W280" i="12" s="1"/>
  <c r="AC280" i="12" s="1"/>
  <c r="AH280" i="12" s="1"/>
  <c r="AP280" i="12" s="1"/>
  <c r="AR280" i="12" s="1"/>
  <c r="L280" i="12"/>
  <c r="R280" i="12" s="1"/>
  <c r="V280" i="12" s="1"/>
  <c r="AB280" i="12" s="1"/>
  <c r="AG280" i="12" s="1"/>
  <c r="AM280" i="12" s="1"/>
  <c r="AO280" i="12" s="1"/>
  <c r="N276" i="12"/>
  <c r="T276" i="12" s="1"/>
  <c r="X276" i="12" s="1"/>
  <c r="AD276" i="12" s="1"/>
  <c r="AI276" i="12" s="1"/>
  <c r="AS276" i="12" s="1"/>
  <c r="AU276" i="12" s="1"/>
  <c r="M276" i="12"/>
  <c r="S276" i="12" s="1"/>
  <c r="W276" i="12" s="1"/>
  <c r="AC276" i="12" s="1"/>
  <c r="AH276" i="12" s="1"/>
  <c r="AP276" i="12" s="1"/>
  <c r="AR276" i="12" s="1"/>
  <c r="L276" i="12"/>
  <c r="R276" i="12" s="1"/>
  <c r="V276" i="12" s="1"/>
  <c r="AB276" i="12" s="1"/>
  <c r="AG276" i="12" s="1"/>
  <c r="AM276" i="12" s="1"/>
  <c r="AO276" i="12" s="1"/>
  <c r="N261" i="12"/>
  <c r="T261" i="12" s="1"/>
  <c r="X261" i="12" s="1"/>
  <c r="AD261" i="12" s="1"/>
  <c r="AI261" i="12" s="1"/>
  <c r="AS261" i="12" s="1"/>
  <c r="AU261" i="12" s="1"/>
  <c r="M261" i="12"/>
  <c r="S261" i="12" s="1"/>
  <c r="W261" i="12" s="1"/>
  <c r="AC261" i="12" s="1"/>
  <c r="AH261" i="12" s="1"/>
  <c r="AP261" i="12" s="1"/>
  <c r="AR261" i="12" s="1"/>
  <c r="L261" i="12"/>
  <c r="R261" i="12" s="1"/>
  <c r="V261" i="12" s="1"/>
  <c r="AB261" i="12" s="1"/>
  <c r="AG261" i="12" s="1"/>
  <c r="AM261" i="12" s="1"/>
  <c r="AO261" i="12" s="1"/>
  <c r="N259" i="12"/>
  <c r="T259" i="12" s="1"/>
  <c r="X259" i="12" s="1"/>
  <c r="AD259" i="12" s="1"/>
  <c r="AI259" i="12" s="1"/>
  <c r="AS259" i="12" s="1"/>
  <c r="AU259" i="12" s="1"/>
  <c r="M259" i="12"/>
  <c r="S259" i="12" s="1"/>
  <c r="W259" i="12" s="1"/>
  <c r="AC259" i="12" s="1"/>
  <c r="AH259" i="12" s="1"/>
  <c r="AP259" i="12" s="1"/>
  <c r="AR259" i="12" s="1"/>
  <c r="L259" i="12"/>
  <c r="R259" i="12" s="1"/>
  <c r="V259" i="12" s="1"/>
  <c r="AB259" i="12" s="1"/>
  <c r="AG259" i="12" s="1"/>
  <c r="AM259" i="12" s="1"/>
  <c r="AO259" i="12" s="1"/>
  <c r="N251" i="12"/>
  <c r="T251" i="12" s="1"/>
  <c r="X251" i="12" s="1"/>
  <c r="AD251" i="12" s="1"/>
  <c r="AI251" i="12" s="1"/>
  <c r="AS251" i="12" s="1"/>
  <c r="AU251" i="12" s="1"/>
  <c r="M251" i="12"/>
  <c r="S251" i="12" s="1"/>
  <c r="W251" i="12" s="1"/>
  <c r="AC251" i="12" s="1"/>
  <c r="AH251" i="12" s="1"/>
  <c r="AP251" i="12" s="1"/>
  <c r="AR251" i="12" s="1"/>
  <c r="L251" i="12"/>
  <c r="R251" i="12" s="1"/>
  <c r="V251" i="12" s="1"/>
  <c r="AB251" i="12" s="1"/>
  <c r="AG251" i="12" s="1"/>
  <c r="AM251" i="12" s="1"/>
  <c r="AO251" i="12" s="1"/>
  <c r="N241" i="12"/>
  <c r="T241" i="12" s="1"/>
  <c r="X241" i="12" s="1"/>
  <c r="AD241" i="12" s="1"/>
  <c r="AI241" i="12" s="1"/>
  <c r="AS241" i="12" s="1"/>
  <c r="AU241" i="12" s="1"/>
  <c r="M241" i="12"/>
  <c r="S241" i="12" s="1"/>
  <c r="W241" i="12" s="1"/>
  <c r="AC241" i="12" s="1"/>
  <c r="AH241" i="12" s="1"/>
  <c r="AP241" i="12" s="1"/>
  <c r="AR241" i="12" s="1"/>
  <c r="L241" i="12"/>
  <c r="R241" i="12" s="1"/>
  <c r="V241" i="12" s="1"/>
  <c r="AB241" i="12" s="1"/>
  <c r="AG241" i="12" s="1"/>
  <c r="AM241" i="12" s="1"/>
  <c r="AO241" i="12" s="1"/>
  <c r="N239" i="12"/>
  <c r="T239" i="12" s="1"/>
  <c r="X239" i="12" s="1"/>
  <c r="AD239" i="12" s="1"/>
  <c r="AI239" i="12" s="1"/>
  <c r="AS239" i="12" s="1"/>
  <c r="AU239" i="12" s="1"/>
  <c r="M239" i="12"/>
  <c r="S239" i="12" s="1"/>
  <c r="W239" i="12" s="1"/>
  <c r="AC239" i="12" s="1"/>
  <c r="AH239" i="12" s="1"/>
  <c r="AP239" i="12" s="1"/>
  <c r="AR239" i="12" s="1"/>
  <c r="L239" i="12"/>
  <c r="R239" i="12" s="1"/>
  <c r="V239" i="12" s="1"/>
  <c r="AB239" i="12" s="1"/>
  <c r="AG239" i="12" s="1"/>
  <c r="AM239" i="12" s="1"/>
  <c r="AO239" i="12" s="1"/>
  <c r="N229" i="12"/>
  <c r="T229" i="12" s="1"/>
  <c r="X229" i="12" s="1"/>
  <c r="AD229" i="12" s="1"/>
  <c r="AI229" i="12" s="1"/>
  <c r="AS229" i="12" s="1"/>
  <c r="AU229" i="12" s="1"/>
  <c r="M229" i="12"/>
  <c r="S229" i="12" s="1"/>
  <c r="W229" i="12" s="1"/>
  <c r="AC229" i="12" s="1"/>
  <c r="AH229" i="12" s="1"/>
  <c r="AP229" i="12" s="1"/>
  <c r="AR229" i="12" s="1"/>
  <c r="L229" i="12"/>
  <c r="R229" i="12" s="1"/>
  <c r="V229" i="12" s="1"/>
  <c r="AB229" i="12" s="1"/>
  <c r="AG229" i="12" s="1"/>
  <c r="AM229" i="12" s="1"/>
  <c r="AO229" i="12" s="1"/>
  <c r="N225" i="12"/>
  <c r="T225" i="12" s="1"/>
  <c r="X225" i="12" s="1"/>
  <c r="AD225" i="12" s="1"/>
  <c r="AI225" i="12" s="1"/>
  <c r="AS225" i="12" s="1"/>
  <c r="AU225" i="12" s="1"/>
  <c r="M225" i="12"/>
  <c r="S225" i="12" s="1"/>
  <c r="W225" i="12" s="1"/>
  <c r="AC225" i="12" s="1"/>
  <c r="AH225" i="12" s="1"/>
  <c r="AP225" i="12" s="1"/>
  <c r="AR225" i="12" s="1"/>
  <c r="L225" i="12"/>
  <c r="R225" i="12" s="1"/>
  <c r="V225" i="12" s="1"/>
  <c r="AB225" i="12" s="1"/>
  <c r="AG225" i="12" s="1"/>
  <c r="AM225" i="12" s="1"/>
  <c r="AO225" i="12" s="1"/>
  <c r="N222" i="12"/>
  <c r="T222" i="12" s="1"/>
  <c r="X222" i="12" s="1"/>
  <c r="AD222" i="12" s="1"/>
  <c r="AI222" i="12" s="1"/>
  <c r="AS222" i="12" s="1"/>
  <c r="AU222" i="12" s="1"/>
  <c r="M222" i="12"/>
  <c r="S222" i="12" s="1"/>
  <c r="W222" i="12" s="1"/>
  <c r="AC222" i="12" s="1"/>
  <c r="AH222" i="12" s="1"/>
  <c r="AP222" i="12" s="1"/>
  <c r="AR222" i="12" s="1"/>
  <c r="L222" i="12"/>
  <c r="R222" i="12" s="1"/>
  <c r="V222" i="12" s="1"/>
  <c r="AB222" i="12" s="1"/>
  <c r="AG222" i="12" s="1"/>
  <c r="AM222" i="12" s="1"/>
  <c r="AO222" i="12" s="1"/>
  <c r="N218" i="12"/>
  <c r="T218" i="12" s="1"/>
  <c r="X218" i="12" s="1"/>
  <c r="AD218" i="12" s="1"/>
  <c r="AI218" i="12" s="1"/>
  <c r="AS218" i="12" s="1"/>
  <c r="AU218" i="12" s="1"/>
  <c r="M218" i="12"/>
  <c r="S218" i="12" s="1"/>
  <c r="W218" i="12" s="1"/>
  <c r="AC218" i="12" s="1"/>
  <c r="AH218" i="12" s="1"/>
  <c r="AP218" i="12" s="1"/>
  <c r="AR218" i="12" s="1"/>
  <c r="N216" i="12"/>
  <c r="T216" i="12" s="1"/>
  <c r="X216" i="12" s="1"/>
  <c r="AD216" i="12" s="1"/>
  <c r="AI216" i="12" s="1"/>
  <c r="AS216" i="12" s="1"/>
  <c r="AU216" i="12" s="1"/>
  <c r="M216" i="12"/>
  <c r="S216" i="12" s="1"/>
  <c r="W216" i="12" s="1"/>
  <c r="AC216" i="12" s="1"/>
  <c r="AH216" i="12" s="1"/>
  <c r="AP216" i="12" s="1"/>
  <c r="AR216" i="12" s="1"/>
  <c r="L216" i="12"/>
  <c r="R216" i="12" s="1"/>
  <c r="V216" i="12" s="1"/>
  <c r="AB216" i="12" s="1"/>
  <c r="AG216" i="12" s="1"/>
  <c r="AM216" i="12" s="1"/>
  <c r="AO216" i="12" s="1"/>
  <c r="N212" i="12"/>
  <c r="T212" i="12" s="1"/>
  <c r="X212" i="12" s="1"/>
  <c r="AD212" i="12" s="1"/>
  <c r="AI212" i="12" s="1"/>
  <c r="AS212" i="12" s="1"/>
  <c r="AU212" i="12" s="1"/>
  <c r="M212" i="12"/>
  <c r="S212" i="12" s="1"/>
  <c r="W212" i="12" s="1"/>
  <c r="AC212" i="12" s="1"/>
  <c r="AH212" i="12" s="1"/>
  <c r="AP212" i="12" s="1"/>
  <c r="AR212" i="12" s="1"/>
  <c r="L212" i="12"/>
  <c r="R212" i="12" s="1"/>
  <c r="V212" i="12" s="1"/>
  <c r="AB212" i="12" s="1"/>
  <c r="AG212" i="12" s="1"/>
  <c r="AM212" i="12" s="1"/>
  <c r="AO212" i="12" s="1"/>
  <c r="N210" i="12"/>
  <c r="T210" i="12" s="1"/>
  <c r="X210" i="12" s="1"/>
  <c r="AD210" i="12" s="1"/>
  <c r="AI210" i="12" s="1"/>
  <c r="AS210" i="12" s="1"/>
  <c r="AU210" i="12" s="1"/>
  <c r="M210" i="12"/>
  <c r="S210" i="12" s="1"/>
  <c r="W210" i="12" s="1"/>
  <c r="AC210" i="12" s="1"/>
  <c r="AH210" i="12" s="1"/>
  <c r="AP210" i="12" s="1"/>
  <c r="AR210" i="12" s="1"/>
  <c r="L210" i="12"/>
  <c r="R210" i="12" s="1"/>
  <c r="V210" i="12" s="1"/>
  <c r="AB210" i="12" s="1"/>
  <c r="AG210" i="12" s="1"/>
  <c r="AM210" i="12" s="1"/>
  <c r="AO210" i="12" s="1"/>
  <c r="N203" i="12"/>
  <c r="T203" i="12" s="1"/>
  <c r="X203" i="12" s="1"/>
  <c r="AD203" i="12" s="1"/>
  <c r="AI203" i="12" s="1"/>
  <c r="AS203" i="12" s="1"/>
  <c r="AU203" i="12" s="1"/>
  <c r="M203" i="12"/>
  <c r="S203" i="12" s="1"/>
  <c r="W203" i="12" s="1"/>
  <c r="AC203" i="12" s="1"/>
  <c r="AH203" i="12" s="1"/>
  <c r="AP203" i="12" s="1"/>
  <c r="AR203" i="12" s="1"/>
  <c r="L203" i="12"/>
  <c r="R203" i="12" s="1"/>
  <c r="V203" i="12" s="1"/>
  <c r="AB203" i="12" s="1"/>
  <c r="AG203" i="12" s="1"/>
  <c r="AM203" i="12" s="1"/>
  <c r="AO203" i="12" s="1"/>
  <c r="N199" i="12"/>
  <c r="T199" i="12" s="1"/>
  <c r="X199" i="12" s="1"/>
  <c r="AD199" i="12" s="1"/>
  <c r="AI199" i="12" s="1"/>
  <c r="AS199" i="12" s="1"/>
  <c r="AU199" i="12" s="1"/>
  <c r="M199" i="12"/>
  <c r="S199" i="12" s="1"/>
  <c r="W199" i="12" s="1"/>
  <c r="AC199" i="12" s="1"/>
  <c r="AH199" i="12" s="1"/>
  <c r="AP199" i="12" s="1"/>
  <c r="AR199" i="12" s="1"/>
  <c r="L199" i="12"/>
  <c r="R199" i="12" s="1"/>
  <c r="V199" i="12" s="1"/>
  <c r="AB199" i="12" s="1"/>
  <c r="AG199" i="12" s="1"/>
  <c r="AM199" i="12" s="1"/>
  <c r="AO199" i="12" s="1"/>
  <c r="N195" i="12"/>
  <c r="T195" i="12" s="1"/>
  <c r="X195" i="12" s="1"/>
  <c r="AD195" i="12" s="1"/>
  <c r="AI195" i="12" s="1"/>
  <c r="AS195" i="12" s="1"/>
  <c r="AU195" i="12" s="1"/>
  <c r="M195" i="12"/>
  <c r="S195" i="12" s="1"/>
  <c r="W195" i="12" s="1"/>
  <c r="AC195" i="12" s="1"/>
  <c r="AH195" i="12" s="1"/>
  <c r="AP195" i="12" s="1"/>
  <c r="AR195" i="12" s="1"/>
  <c r="L195" i="12"/>
  <c r="R195" i="12" s="1"/>
  <c r="V195" i="12" s="1"/>
  <c r="AB195" i="12" s="1"/>
  <c r="AG195" i="12" s="1"/>
  <c r="AM195" i="12" s="1"/>
  <c r="AO195" i="12" s="1"/>
  <c r="N190" i="12"/>
  <c r="T190" i="12" s="1"/>
  <c r="X190" i="12" s="1"/>
  <c r="AD190" i="12" s="1"/>
  <c r="AI190" i="12" s="1"/>
  <c r="AS190" i="12" s="1"/>
  <c r="AU190" i="12" s="1"/>
  <c r="M190" i="12"/>
  <c r="S190" i="12" s="1"/>
  <c r="W190" i="12" s="1"/>
  <c r="AC190" i="12" s="1"/>
  <c r="AH190" i="12" s="1"/>
  <c r="AP190" i="12" s="1"/>
  <c r="AR190" i="12" s="1"/>
  <c r="L190" i="12"/>
  <c r="R190" i="12" s="1"/>
  <c r="V190" i="12" s="1"/>
  <c r="AB190" i="12" s="1"/>
  <c r="AG190" i="12" s="1"/>
  <c r="AM190" i="12" s="1"/>
  <c r="AO190" i="12" s="1"/>
  <c r="N186" i="12"/>
  <c r="T186" i="12" s="1"/>
  <c r="X186" i="12" s="1"/>
  <c r="AD186" i="12" s="1"/>
  <c r="AI186" i="12" s="1"/>
  <c r="AS186" i="12" s="1"/>
  <c r="AU186" i="12" s="1"/>
  <c r="M186" i="12"/>
  <c r="S186" i="12" s="1"/>
  <c r="W186" i="12" s="1"/>
  <c r="AC186" i="12" s="1"/>
  <c r="AH186" i="12" s="1"/>
  <c r="AP186" i="12" s="1"/>
  <c r="AR186" i="12" s="1"/>
  <c r="L186" i="12"/>
  <c r="R186" i="12" s="1"/>
  <c r="V186" i="12" s="1"/>
  <c r="AB186" i="12" s="1"/>
  <c r="AG186" i="12" s="1"/>
  <c r="AM186" i="12" s="1"/>
  <c r="AO186" i="12" s="1"/>
  <c r="N181" i="12"/>
  <c r="T181" i="12" s="1"/>
  <c r="X181" i="12" s="1"/>
  <c r="AD181" i="12" s="1"/>
  <c r="AI181" i="12" s="1"/>
  <c r="AS181" i="12" s="1"/>
  <c r="AU181" i="12" s="1"/>
  <c r="M181" i="12"/>
  <c r="S181" i="12" s="1"/>
  <c r="W181" i="12" s="1"/>
  <c r="AC181" i="12" s="1"/>
  <c r="AH181" i="12" s="1"/>
  <c r="AP181" i="12" s="1"/>
  <c r="AR181" i="12" s="1"/>
  <c r="L181" i="12"/>
  <c r="R181" i="12" s="1"/>
  <c r="V181" i="12" s="1"/>
  <c r="AB181" i="12" s="1"/>
  <c r="AG181" i="12" s="1"/>
  <c r="AM181" i="12" s="1"/>
  <c r="AO181" i="12" s="1"/>
  <c r="N178" i="12"/>
  <c r="T178" i="12" s="1"/>
  <c r="X178" i="12" s="1"/>
  <c r="AD178" i="12" s="1"/>
  <c r="AI178" i="12" s="1"/>
  <c r="AS178" i="12" s="1"/>
  <c r="AU178" i="12" s="1"/>
  <c r="M178" i="12"/>
  <c r="S178" i="12" s="1"/>
  <c r="W178" i="12" s="1"/>
  <c r="AC178" i="12" s="1"/>
  <c r="AH178" i="12" s="1"/>
  <c r="AP178" i="12" s="1"/>
  <c r="AR178" i="12" s="1"/>
  <c r="L178" i="12"/>
  <c r="R178" i="12" s="1"/>
  <c r="V178" i="12" s="1"/>
  <c r="AB178" i="12" s="1"/>
  <c r="AG178" i="12" s="1"/>
  <c r="AM178" i="12" s="1"/>
  <c r="AO178" i="12" s="1"/>
  <c r="N174" i="12"/>
  <c r="T174" i="12" s="1"/>
  <c r="X174" i="12" s="1"/>
  <c r="AD174" i="12" s="1"/>
  <c r="AI174" i="12" s="1"/>
  <c r="AS174" i="12" s="1"/>
  <c r="AU174" i="12" s="1"/>
  <c r="M174" i="12"/>
  <c r="S174" i="12" s="1"/>
  <c r="W174" i="12" s="1"/>
  <c r="AC174" i="12" s="1"/>
  <c r="AH174" i="12" s="1"/>
  <c r="AP174" i="12" s="1"/>
  <c r="AR174" i="12" s="1"/>
  <c r="L174" i="12"/>
  <c r="R174" i="12" s="1"/>
  <c r="V174" i="12" s="1"/>
  <c r="AB174" i="12" s="1"/>
  <c r="AG174" i="12" s="1"/>
  <c r="AM174" i="12" s="1"/>
  <c r="AO174" i="12" s="1"/>
  <c r="N168" i="12"/>
  <c r="T168" i="12" s="1"/>
  <c r="X168" i="12" s="1"/>
  <c r="AD168" i="12" s="1"/>
  <c r="AI168" i="12" s="1"/>
  <c r="AS168" i="12" s="1"/>
  <c r="AU168" i="12" s="1"/>
  <c r="M168" i="12"/>
  <c r="S168" i="12" s="1"/>
  <c r="W168" i="12" s="1"/>
  <c r="AC168" i="12" s="1"/>
  <c r="AH168" i="12" s="1"/>
  <c r="AP168" i="12" s="1"/>
  <c r="AR168" i="12" s="1"/>
  <c r="L168" i="12"/>
  <c r="R168" i="12" s="1"/>
  <c r="V168" i="12" s="1"/>
  <c r="AB168" i="12" s="1"/>
  <c r="AG168" i="12" s="1"/>
  <c r="AM168" i="12" s="1"/>
  <c r="AO168" i="12" s="1"/>
  <c r="N164" i="12"/>
  <c r="T164" i="12" s="1"/>
  <c r="X164" i="12" s="1"/>
  <c r="AD164" i="12" s="1"/>
  <c r="AI164" i="12" s="1"/>
  <c r="AS164" i="12" s="1"/>
  <c r="AU164" i="12" s="1"/>
  <c r="M164" i="12"/>
  <c r="S164" i="12" s="1"/>
  <c r="W164" i="12" s="1"/>
  <c r="AC164" i="12" s="1"/>
  <c r="AH164" i="12" s="1"/>
  <c r="AP164" i="12" s="1"/>
  <c r="AR164" i="12" s="1"/>
  <c r="L164" i="12"/>
  <c r="R164" i="12" s="1"/>
  <c r="V164" i="12" s="1"/>
  <c r="AB164" i="12" s="1"/>
  <c r="AG164" i="12" s="1"/>
  <c r="AM164" i="12" s="1"/>
  <c r="AO164" i="12" s="1"/>
  <c r="N159" i="12"/>
  <c r="T159" i="12" s="1"/>
  <c r="X159" i="12" s="1"/>
  <c r="AD159" i="12" s="1"/>
  <c r="AI159" i="12" s="1"/>
  <c r="AS159" i="12" s="1"/>
  <c r="AU159" i="12" s="1"/>
  <c r="M159" i="12"/>
  <c r="S159" i="12" s="1"/>
  <c r="W159" i="12" s="1"/>
  <c r="AC159" i="12" s="1"/>
  <c r="AH159" i="12" s="1"/>
  <c r="AP159" i="12" s="1"/>
  <c r="AR159" i="12" s="1"/>
  <c r="L159" i="12"/>
  <c r="R159" i="12" s="1"/>
  <c r="V159" i="12" s="1"/>
  <c r="AB159" i="12" s="1"/>
  <c r="AG159" i="12" s="1"/>
  <c r="AM159" i="12" s="1"/>
  <c r="AO159" i="12" s="1"/>
  <c r="N156" i="12"/>
  <c r="T156" i="12" s="1"/>
  <c r="X156" i="12" s="1"/>
  <c r="AD156" i="12" s="1"/>
  <c r="AI156" i="12" s="1"/>
  <c r="AS156" i="12" s="1"/>
  <c r="AU156" i="12" s="1"/>
  <c r="M156" i="12"/>
  <c r="S156" i="12" s="1"/>
  <c r="W156" i="12" s="1"/>
  <c r="AC156" i="12" s="1"/>
  <c r="AH156" i="12" s="1"/>
  <c r="AP156" i="12" s="1"/>
  <c r="AR156" i="12" s="1"/>
  <c r="L156" i="12"/>
  <c r="R156" i="12" s="1"/>
  <c r="V156" i="12" s="1"/>
  <c r="AB156" i="12" s="1"/>
  <c r="AG156" i="12" s="1"/>
  <c r="AM156" i="12" s="1"/>
  <c r="AO156" i="12" s="1"/>
  <c r="N152" i="12"/>
  <c r="T152" i="12" s="1"/>
  <c r="X152" i="12" s="1"/>
  <c r="AD152" i="12" s="1"/>
  <c r="AI152" i="12" s="1"/>
  <c r="AS152" i="12" s="1"/>
  <c r="AU152" i="12" s="1"/>
  <c r="M152" i="12"/>
  <c r="S152" i="12" s="1"/>
  <c r="W152" i="12" s="1"/>
  <c r="AC152" i="12" s="1"/>
  <c r="AH152" i="12" s="1"/>
  <c r="AP152" i="12" s="1"/>
  <c r="AR152" i="12" s="1"/>
  <c r="L152" i="12"/>
  <c r="R152" i="12" s="1"/>
  <c r="V152" i="12" s="1"/>
  <c r="AB152" i="12" s="1"/>
  <c r="AG152" i="12" s="1"/>
  <c r="AM152" i="12" s="1"/>
  <c r="AO152" i="12" s="1"/>
  <c r="N149" i="12"/>
  <c r="T149" i="12" s="1"/>
  <c r="X149" i="12" s="1"/>
  <c r="AD149" i="12" s="1"/>
  <c r="AI149" i="12" s="1"/>
  <c r="AS149" i="12" s="1"/>
  <c r="AU149" i="12" s="1"/>
  <c r="M149" i="12"/>
  <c r="S149" i="12" s="1"/>
  <c r="W149" i="12" s="1"/>
  <c r="AC149" i="12" s="1"/>
  <c r="AH149" i="12" s="1"/>
  <c r="AP149" i="12" s="1"/>
  <c r="AR149" i="12" s="1"/>
  <c r="L149" i="12"/>
  <c r="R149" i="12" s="1"/>
  <c r="V149" i="12" s="1"/>
  <c r="AB149" i="12" s="1"/>
  <c r="AG149" i="12" s="1"/>
  <c r="AM149" i="12" s="1"/>
  <c r="AO149" i="12" s="1"/>
  <c r="N146" i="12"/>
  <c r="T146" i="12" s="1"/>
  <c r="X146" i="12" s="1"/>
  <c r="AD146" i="12" s="1"/>
  <c r="AI146" i="12" s="1"/>
  <c r="AS146" i="12" s="1"/>
  <c r="AU146" i="12" s="1"/>
  <c r="M146" i="12"/>
  <c r="S146" i="12" s="1"/>
  <c r="W146" i="12" s="1"/>
  <c r="AC146" i="12" s="1"/>
  <c r="AH146" i="12" s="1"/>
  <c r="AP146" i="12" s="1"/>
  <c r="AR146" i="12" s="1"/>
  <c r="L146" i="12"/>
  <c r="R146" i="12" s="1"/>
  <c r="V146" i="12" s="1"/>
  <c r="AB146" i="12" s="1"/>
  <c r="AG146" i="12" s="1"/>
  <c r="AM146" i="12" s="1"/>
  <c r="AO146" i="12" s="1"/>
  <c r="N141" i="12"/>
  <c r="T141" i="12" s="1"/>
  <c r="X141" i="12" s="1"/>
  <c r="AD141" i="12" s="1"/>
  <c r="AI141" i="12" s="1"/>
  <c r="AS141" i="12" s="1"/>
  <c r="AU141" i="12" s="1"/>
  <c r="M141" i="12"/>
  <c r="S141" i="12" s="1"/>
  <c r="W141" i="12" s="1"/>
  <c r="AC141" i="12" s="1"/>
  <c r="AH141" i="12" s="1"/>
  <c r="AP141" i="12" s="1"/>
  <c r="AR141" i="12" s="1"/>
  <c r="L141" i="12"/>
  <c r="R141" i="12" s="1"/>
  <c r="V141" i="12" s="1"/>
  <c r="AB141" i="12" s="1"/>
  <c r="AG141" i="12" s="1"/>
  <c r="AM141" i="12" s="1"/>
  <c r="AO141" i="12" s="1"/>
  <c r="N137" i="12"/>
  <c r="T137" i="12" s="1"/>
  <c r="X137" i="12" s="1"/>
  <c r="AD137" i="12" s="1"/>
  <c r="AI137" i="12" s="1"/>
  <c r="AS137" i="12" s="1"/>
  <c r="AU137" i="12" s="1"/>
  <c r="M137" i="12"/>
  <c r="S137" i="12" s="1"/>
  <c r="W137" i="12" s="1"/>
  <c r="AC137" i="12" s="1"/>
  <c r="AH137" i="12" s="1"/>
  <c r="AP137" i="12" s="1"/>
  <c r="AR137" i="12" s="1"/>
  <c r="L137" i="12"/>
  <c r="R137" i="12" s="1"/>
  <c r="V137" i="12" s="1"/>
  <c r="AB137" i="12" s="1"/>
  <c r="AG137" i="12" s="1"/>
  <c r="AM137" i="12" s="1"/>
  <c r="AO137" i="12" s="1"/>
  <c r="N132" i="12"/>
  <c r="T132" i="12" s="1"/>
  <c r="X132" i="12" s="1"/>
  <c r="AD132" i="12" s="1"/>
  <c r="AI132" i="12" s="1"/>
  <c r="AS132" i="12" s="1"/>
  <c r="AU132" i="12" s="1"/>
  <c r="M132" i="12"/>
  <c r="S132" i="12" s="1"/>
  <c r="W132" i="12" s="1"/>
  <c r="AC132" i="12" s="1"/>
  <c r="AH132" i="12" s="1"/>
  <c r="AP132" i="12" s="1"/>
  <c r="AR132" i="12" s="1"/>
  <c r="L132" i="12"/>
  <c r="R132" i="12" s="1"/>
  <c r="V132" i="12" s="1"/>
  <c r="AB132" i="12" s="1"/>
  <c r="AG132" i="12" s="1"/>
  <c r="AM132" i="12" s="1"/>
  <c r="AO132" i="12" s="1"/>
  <c r="N128" i="12"/>
  <c r="T128" i="12" s="1"/>
  <c r="X128" i="12" s="1"/>
  <c r="AD128" i="12" s="1"/>
  <c r="AI128" i="12" s="1"/>
  <c r="AS128" i="12" s="1"/>
  <c r="AU128" i="12" s="1"/>
  <c r="M128" i="12"/>
  <c r="S128" i="12" s="1"/>
  <c r="W128" i="12" s="1"/>
  <c r="AC128" i="12" s="1"/>
  <c r="AH128" i="12" s="1"/>
  <c r="AP128" i="12" s="1"/>
  <c r="AR128" i="12" s="1"/>
  <c r="L128" i="12"/>
  <c r="R128" i="12" s="1"/>
  <c r="V128" i="12" s="1"/>
  <c r="AB128" i="12" s="1"/>
  <c r="AG128" i="12" s="1"/>
  <c r="AM128" i="12" s="1"/>
  <c r="AO128" i="12" s="1"/>
  <c r="N125" i="12"/>
  <c r="T125" i="12" s="1"/>
  <c r="X125" i="12" s="1"/>
  <c r="AD125" i="12" s="1"/>
  <c r="AI125" i="12" s="1"/>
  <c r="AS125" i="12" s="1"/>
  <c r="AU125" i="12" s="1"/>
  <c r="M125" i="12"/>
  <c r="S125" i="12" s="1"/>
  <c r="W125" i="12" s="1"/>
  <c r="AC125" i="12" s="1"/>
  <c r="AH125" i="12" s="1"/>
  <c r="AP125" i="12" s="1"/>
  <c r="AR125" i="12" s="1"/>
  <c r="L125" i="12"/>
  <c r="R125" i="12" s="1"/>
  <c r="V125" i="12" s="1"/>
  <c r="AB125" i="12" s="1"/>
  <c r="AG125" i="12" s="1"/>
  <c r="AM125" i="12" s="1"/>
  <c r="AO125" i="12" s="1"/>
  <c r="N121" i="12"/>
  <c r="T121" i="12" s="1"/>
  <c r="X121" i="12" s="1"/>
  <c r="AD121" i="12" s="1"/>
  <c r="AI121" i="12" s="1"/>
  <c r="AS121" i="12" s="1"/>
  <c r="AU121" i="12" s="1"/>
  <c r="M121" i="12"/>
  <c r="S121" i="12" s="1"/>
  <c r="W121" i="12" s="1"/>
  <c r="AC121" i="12" s="1"/>
  <c r="AH121" i="12" s="1"/>
  <c r="AP121" i="12" s="1"/>
  <c r="AR121" i="12" s="1"/>
  <c r="L121" i="12"/>
  <c r="R121" i="12" s="1"/>
  <c r="V121" i="12" s="1"/>
  <c r="AB121" i="12" s="1"/>
  <c r="AG121" i="12" s="1"/>
  <c r="AM121" i="12" s="1"/>
  <c r="AO121" i="12" s="1"/>
  <c r="N118" i="12"/>
  <c r="T118" i="12" s="1"/>
  <c r="X118" i="12" s="1"/>
  <c r="AD118" i="12" s="1"/>
  <c r="AI118" i="12" s="1"/>
  <c r="AS118" i="12" s="1"/>
  <c r="AU118" i="12" s="1"/>
  <c r="M118" i="12"/>
  <c r="S118" i="12" s="1"/>
  <c r="W118" i="12" s="1"/>
  <c r="AC118" i="12" s="1"/>
  <c r="AH118" i="12" s="1"/>
  <c r="AP118" i="12" s="1"/>
  <c r="AR118" i="12" s="1"/>
  <c r="L118" i="12"/>
  <c r="R118" i="12" s="1"/>
  <c r="V118" i="12" s="1"/>
  <c r="AB118" i="12" s="1"/>
  <c r="AG118" i="12" s="1"/>
  <c r="AM118" i="12" s="1"/>
  <c r="AO118" i="12" s="1"/>
  <c r="N115" i="12"/>
  <c r="T115" i="12" s="1"/>
  <c r="X115" i="12" s="1"/>
  <c r="AD115" i="12" s="1"/>
  <c r="AI115" i="12" s="1"/>
  <c r="AS115" i="12" s="1"/>
  <c r="AU115" i="12" s="1"/>
  <c r="M115" i="12"/>
  <c r="S115" i="12" s="1"/>
  <c r="W115" i="12" s="1"/>
  <c r="AC115" i="12" s="1"/>
  <c r="AH115" i="12" s="1"/>
  <c r="AP115" i="12" s="1"/>
  <c r="AR115" i="12" s="1"/>
  <c r="L115" i="12"/>
  <c r="R115" i="12" s="1"/>
  <c r="V115" i="12" s="1"/>
  <c r="AB115" i="12" s="1"/>
  <c r="AG115" i="12" s="1"/>
  <c r="AM115" i="12" s="1"/>
  <c r="AO115" i="12" s="1"/>
  <c r="N109" i="12"/>
  <c r="T109" i="12" s="1"/>
  <c r="X109" i="12" s="1"/>
  <c r="AD109" i="12" s="1"/>
  <c r="AI109" i="12" s="1"/>
  <c r="AS109" i="12" s="1"/>
  <c r="AU109" i="12" s="1"/>
  <c r="M109" i="12"/>
  <c r="S109" i="12" s="1"/>
  <c r="W109" i="12" s="1"/>
  <c r="AC109" i="12" s="1"/>
  <c r="AH109" i="12" s="1"/>
  <c r="AP109" i="12" s="1"/>
  <c r="AR109" i="12" s="1"/>
  <c r="L109" i="12"/>
  <c r="R109" i="12" s="1"/>
  <c r="V109" i="12" s="1"/>
  <c r="AB109" i="12" s="1"/>
  <c r="AG109" i="12" s="1"/>
  <c r="AM109" i="12" s="1"/>
  <c r="AO109" i="12" s="1"/>
  <c r="N108" i="12"/>
  <c r="T108" i="12" s="1"/>
  <c r="X108" i="12" s="1"/>
  <c r="AD108" i="12" s="1"/>
  <c r="AI108" i="12" s="1"/>
  <c r="AS108" i="12" s="1"/>
  <c r="AU108" i="12" s="1"/>
  <c r="M108" i="12"/>
  <c r="S108" i="12" s="1"/>
  <c r="W108" i="12" s="1"/>
  <c r="AC108" i="12" s="1"/>
  <c r="AH108" i="12" s="1"/>
  <c r="AP108" i="12" s="1"/>
  <c r="AR108" i="12" s="1"/>
  <c r="L108" i="12"/>
  <c r="R108" i="12" s="1"/>
  <c r="V108" i="12" s="1"/>
  <c r="AB108" i="12" s="1"/>
  <c r="AG108" i="12" s="1"/>
  <c r="AM108" i="12" s="1"/>
  <c r="AO108" i="12" s="1"/>
  <c r="N106" i="12"/>
  <c r="T106" i="12" s="1"/>
  <c r="X106" i="12" s="1"/>
  <c r="AD106" i="12" s="1"/>
  <c r="AI106" i="12" s="1"/>
  <c r="AS106" i="12" s="1"/>
  <c r="AU106" i="12" s="1"/>
  <c r="M106" i="12"/>
  <c r="S106" i="12" s="1"/>
  <c r="W106" i="12" s="1"/>
  <c r="AC106" i="12" s="1"/>
  <c r="AH106" i="12" s="1"/>
  <c r="AP106" i="12" s="1"/>
  <c r="AR106" i="12" s="1"/>
  <c r="L106" i="12"/>
  <c r="R106" i="12" s="1"/>
  <c r="V106" i="12" s="1"/>
  <c r="AB106" i="12" s="1"/>
  <c r="AG106" i="12" s="1"/>
  <c r="AM106" i="12" s="1"/>
  <c r="AO106" i="12" s="1"/>
  <c r="N101" i="12"/>
  <c r="T101" i="12" s="1"/>
  <c r="X101" i="12" s="1"/>
  <c r="AD101" i="12" s="1"/>
  <c r="AI101" i="12" s="1"/>
  <c r="AS101" i="12" s="1"/>
  <c r="AU101" i="12" s="1"/>
  <c r="M101" i="12"/>
  <c r="S101" i="12" s="1"/>
  <c r="W101" i="12" s="1"/>
  <c r="AC101" i="12" s="1"/>
  <c r="AH101" i="12" s="1"/>
  <c r="AP101" i="12" s="1"/>
  <c r="AR101" i="12" s="1"/>
  <c r="L101" i="12"/>
  <c r="R101" i="12" s="1"/>
  <c r="V101" i="12" s="1"/>
  <c r="AB101" i="12" s="1"/>
  <c r="AG101" i="12" s="1"/>
  <c r="AM101" i="12" s="1"/>
  <c r="AO101" i="12" s="1"/>
  <c r="N96" i="12"/>
  <c r="T96" i="12" s="1"/>
  <c r="X96" i="12" s="1"/>
  <c r="AD96" i="12" s="1"/>
  <c r="AI96" i="12" s="1"/>
  <c r="AS96" i="12" s="1"/>
  <c r="AU96" i="12" s="1"/>
  <c r="M96" i="12"/>
  <c r="S96" i="12" s="1"/>
  <c r="W96" i="12" s="1"/>
  <c r="AC96" i="12" s="1"/>
  <c r="AH96" i="12" s="1"/>
  <c r="AP96" i="12" s="1"/>
  <c r="AR96" i="12" s="1"/>
  <c r="L96" i="12"/>
  <c r="R96" i="12" s="1"/>
  <c r="V96" i="12" s="1"/>
  <c r="AB96" i="12" s="1"/>
  <c r="AG96" i="12" s="1"/>
  <c r="AM96" i="12" s="1"/>
  <c r="AO96" i="12" s="1"/>
  <c r="N89" i="12"/>
  <c r="T89" i="12" s="1"/>
  <c r="X89" i="12" s="1"/>
  <c r="AD89" i="12" s="1"/>
  <c r="AI89" i="12" s="1"/>
  <c r="AS89" i="12" s="1"/>
  <c r="AU89" i="12" s="1"/>
  <c r="M89" i="12"/>
  <c r="S89" i="12" s="1"/>
  <c r="W89" i="12" s="1"/>
  <c r="AC89" i="12" s="1"/>
  <c r="AH89" i="12" s="1"/>
  <c r="AP89" i="12" s="1"/>
  <c r="AR89" i="12" s="1"/>
  <c r="L89" i="12"/>
  <c r="R89" i="12" s="1"/>
  <c r="V89" i="12" s="1"/>
  <c r="AB89" i="12" s="1"/>
  <c r="AG89" i="12" s="1"/>
  <c r="AM89" i="12" s="1"/>
  <c r="AO89" i="12" s="1"/>
  <c r="N85" i="12"/>
  <c r="T85" i="12" s="1"/>
  <c r="X85" i="12" s="1"/>
  <c r="AD85" i="12" s="1"/>
  <c r="AI85" i="12" s="1"/>
  <c r="AS85" i="12" s="1"/>
  <c r="AU85" i="12" s="1"/>
  <c r="M85" i="12"/>
  <c r="S85" i="12" s="1"/>
  <c r="W85" i="12" s="1"/>
  <c r="AC85" i="12" s="1"/>
  <c r="AH85" i="12" s="1"/>
  <c r="AP85" i="12" s="1"/>
  <c r="AR85" i="12" s="1"/>
  <c r="L85" i="12"/>
  <c r="R85" i="12" s="1"/>
  <c r="V85" i="12" s="1"/>
  <c r="AB85" i="12" s="1"/>
  <c r="AG85" i="12" s="1"/>
  <c r="AM85" i="12" s="1"/>
  <c r="AO85" i="12" s="1"/>
  <c r="N83" i="12"/>
  <c r="T83" i="12" s="1"/>
  <c r="X83" i="12" s="1"/>
  <c r="AD83" i="12" s="1"/>
  <c r="AI83" i="12" s="1"/>
  <c r="AS83" i="12" s="1"/>
  <c r="AU83" i="12" s="1"/>
  <c r="M83" i="12"/>
  <c r="S83" i="12" s="1"/>
  <c r="W83" i="12" s="1"/>
  <c r="AC83" i="12" s="1"/>
  <c r="AH83" i="12" s="1"/>
  <c r="AP83" i="12" s="1"/>
  <c r="AR83" i="12" s="1"/>
  <c r="L83" i="12"/>
  <c r="R83" i="12" s="1"/>
  <c r="V83" i="12" s="1"/>
  <c r="AB83" i="12" s="1"/>
  <c r="AG83" i="12" s="1"/>
  <c r="AM83" i="12" s="1"/>
  <c r="AO83" i="12" s="1"/>
  <c r="N82" i="12"/>
  <c r="T82" i="12" s="1"/>
  <c r="X82" i="12" s="1"/>
  <c r="AD82" i="12" s="1"/>
  <c r="AI82" i="12" s="1"/>
  <c r="AS82" i="12" s="1"/>
  <c r="AU82" i="12" s="1"/>
  <c r="M82" i="12"/>
  <c r="S82" i="12" s="1"/>
  <c r="W82" i="12" s="1"/>
  <c r="AC82" i="12" s="1"/>
  <c r="AH82" i="12" s="1"/>
  <c r="AP82" i="12" s="1"/>
  <c r="AR82" i="12" s="1"/>
  <c r="L82" i="12"/>
  <c r="R82" i="12" s="1"/>
  <c r="V82" i="12" s="1"/>
  <c r="AB82" i="12" s="1"/>
  <c r="AG82" i="12" s="1"/>
  <c r="AM82" i="12" s="1"/>
  <c r="AO82" i="12" s="1"/>
  <c r="N80" i="12"/>
  <c r="T80" i="12" s="1"/>
  <c r="X80" i="12" s="1"/>
  <c r="AD80" i="12" s="1"/>
  <c r="AI80" i="12" s="1"/>
  <c r="AS80" i="12" s="1"/>
  <c r="AU80" i="12" s="1"/>
  <c r="M80" i="12"/>
  <c r="S80" i="12" s="1"/>
  <c r="W80" i="12" s="1"/>
  <c r="AC80" i="12" s="1"/>
  <c r="AH80" i="12" s="1"/>
  <c r="AP80" i="12" s="1"/>
  <c r="AR80" i="12" s="1"/>
  <c r="L80" i="12"/>
  <c r="R80" i="12" s="1"/>
  <c r="V80" i="12" s="1"/>
  <c r="AB80" i="12" s="1"/>
  <c r="AG80" i="12" s="1"/>
  <c r="AM80" i="12" s="1"/>
  <c r="AO80" i="12" s="1"/>
  <c r="N79" i="12"/>
  <c r="T79" i="12" s="1"/>
  <c r="X79" i="12" s="1"/>
  <c r="AD79" i="12" s="1"/>
  <c r="AI79" i="12" s="1"/>
  <c r="AS79" i="12" s="1"/>
  <c r="AU79" i="12" s="1"/>
  <c r="M79" i="12"/>
  <c r="S79" i="12" s="1"/>
  <c r="W79" i="12" s="1"/>
  <c r="AC79" i="12" s="1"/>
  <c r="AH79" i="12" s="1"/>
  <c r="AP79" i="12" s="1"/>
  <c r="AR79" i="12" s="1"/>
  <c r="L79" i="12"/>
  <c r="R79" i="12" s="1"/>
  <c r="V79" i="12" s="1"/>
  <c r="AB79" i="12" s="1"/>
  <c r="AG79" i="12" s="1"/>
  <c r="AM79" i="12" s="1"/>
  <c r="AO79" i="12" s="1"/>
  <c r="N76" i="12"/>
  <c r="T76" i="12" s="1"/>
  <c r="X76" i="12" s="1"/>
  <c r="AD76" i="12" s="1"/>
  <c r="AI76" i="12" s="1"/>
  <c r="AS76" i="12" s="1"/>
  <c r="AU76" i="12" s="1"/>
  <c r="M76" i="12"/>
  <c r="S76" i="12" s="1"/>
  <c r="W76" i="12" s="1"/>
  <c r="AC76" i="12" s="1"/>
  <c r="AH76" i="12" s="1"/>
  <c r="AP76" i="12" s="1"/>
  <c r="AR76" i="12" s="1"/>
  <c r="L76" i="12"/>
  <c r="R76" i="12" s="1"/>
  <c r="V76" i="12" s="1"/>
  <c r="AB76" i="12" s="1"/>
  <c r="AG76" i="12" s="1"/>
  <c r="AM76" i="12" s="1"/>
  <c r="AO76" i="12" s="1"/>
  <c r="N75" i="12"/>
  <c r="T75" i="12" s="1"/>
  <c r="X75" i="12" s="1"/>
  <c r="AD75" i="12" s="1"/>
  <c r="AI75" i="12" s="1"/>
  <c r="AS75" i="12" s="1"/>
  <c r="AU75" i="12" s="1"/>
  <c r="M75" i="12"/>
  <c r="S75" i="12" s="1"/>
  <c r="W75" i="12" s="1"/>
  <c r="AC75" i="12" s="1"/>
  <c r="AH75" i="12" s="1"/>
  <c r="AP75" i="12" s="1"/>
  <c r="AR75" i="12" s="1"/>
  <c r="L75" i="12"/>
  <c r="R75" i="12" s="1"/>
  <c r="V75" i="12" s="1"/>
  <c r="AB75" i="12" s="1"/>
  <c r="AG75" i="12" s="1"/>
  <c r="AM75" i="12" s="1"/>
  <c r="AO75" i="12" s="1"/>
  <c r="N71" i="12"/>
  <c r="T71" i="12" s="1"/>
  <c r="X71" i="12" s="1"/>
  <c r="AD71" i="12" s="1"/>
  <c r="AI71" i="12" s="1"/>
  <c r="AS71" i="12" s="1"/>
  <c r="AU71" i="12" s="1"/>
  <c r="M71" i="12"/>
  <c r="S71" i="12" s="1"/>
  <c r="W71" i="12" s="1"/>
  <c r="AC71" i="12" s="1"/>
  <c r="AH71" i="12" s="1"/>
  <c r="AP71" i="12" s="1"/>
  <c r="AR71" i="12" s="1"/>
  <c r="L71" i="12"/>
  <c r="R71" i="12" s="1"/>
  <c r="V71" i="12" s="1"/>
  <c r="AB71" i="12" s="1"/>
  <c r="AG71" i="12" s="1"/>
  <c r="AM71" i="12" s="1"/>
  <c r="AO71" i="12" s="1"/>
  <c r="N69" i="12"/>
  <c r="T69" i="12" s="1"/>
  <c r="X69" i="12" s="1"/>
  <c r="AD69" i="12" s="1"/>
  <c r="AI69" i="12" s="1"/>
  <c r="AS69" i="12" s="1"/>
  <c r="AU69" i="12" s="1"/>
  <c r="M69" i="12"/>
  <c r="S69" i="12" s="1"/>
  <c r="W69" i="12" s="1"/>
  <c r="AC69" i="12" s="1"/>
  <c r="AH69" i="12" s="1"/>
  <c r="AP69" i="12" s="1"/>
  <c r="AR69" i="12" s="1"/>
  <c r="L69" i="12"/>
  <c r="R69" i="12" s="1"/>
  <c r="V69" i="12" s="1"/>
  <c r="AB69" i="12" s="1"/>
  <c r="AG69" i="12" s="1"/>
  <c r="AM69" i="12" s="1"/>
  <c r="AO69" i="12" s="1"/>
  <c r="N66" i="12"/>
  <c r="T66" i="12" s="1"/>
  <c r="X66" i="12" s="1"/>
  <c r="AD66" i="12" s="1"/>
  <c r="AI66" i="12" s="1"/>
  <c r="AS66" i="12" s="1"/>
  <c r="AU66" i="12" s="1"/>
  <c r="M66" i="12"/>
  <c r="S66" i="12" s="1"/>
  <c r="W66" i="12" s="1"/>
  <c r="AC66" i="12" s="1"/>
  <c r="AH66" i="12" s="1"/>
  <c r="AP66" i="12" s="1"/>
  <c r="AR66" i="12" s="1"/>
  <c r="L66" i="12"/>
  <c r="R66" i="12" s="1"/>
  <c r="V66" i="12" s="1"/>
  <c r="AB66" i="12" s="1"/>
  <c r="AG66" i="12" s="1"/>
  <c r="AM66" i="12" s="1"/>
  <c r="AO66" i="12" s="1"/>
  <c r="N60" i="12"/>
  <c r="T60" i="12" s="1"/>
  <c r="X60" i="12" s="1"/>
  <c r="AD60" i="12" s="1"/>
  <c r="AI60" i="12" s="1"/>
  <c r="AS60" i="12" s="1"/>
  <c r="AU60" i="12" s="1"/>
  <c r="M60" i="12"/>
  <c r="S60" i="12" s="1"/>
  <c r="W60" i="12" s="1"/>
  <c r="AC60" i="12" s="1"/>
  <c r="AH60" i="12" s="1"/>
  <c r="AP60" i="12" s="1"/>
  <c r="AR60" i="12" s="1"/>
  <c r="L60" i="12"/>
  <c r="R60" i="12" s="1"/>
  <c r="V60" i="12" s="1"/>
  <c r="AB60" i="12" s="1"/>
  <c r="AG60" i="12" s="1"/>
  <c r="AM60" i="12" s="1"/>
  <c r="AO60" i="12" s="1"/>
  <c r="N57" i="12"/>
  <c r="T57" i="12" s="1"/>
  <c r="X57" i="12" s="1"/>
  <c r="AD57" i="12" s="1"/>
  <c r="AI57" i="12" s="1"/>
  <c r="AS57" i="12" s="1"/>
  <c r="AU57" i="12" s="1"/>
  <c r="M57" i="12"/>
  <c r="S57" i="12" s="1"/>
  <c r="W57" i="12" s="1"/>
  <c r="AC57" i="12" s="1"/>
  <c r="AH57" i="12" s="1"/>
  <c r="AP57" i="12" s="1"/>
  <c r="AR57" i="12" s="1"/>
  <c r="L57" i="12"/>
  <c r="R57" i="12" s="1"/>
  <c r="V57" i="12" s="1"/>
  <c r="AB57" i="12" s="1"/>
  <c r="AG57" i="12" s="1"/>
  <c r="AM57" i="12" s="1"/>
  <c r="AO57" i="12" s="1"/>
  <c r="N52" i="12"/>
  <c r="T52" i="12" s="1"/>
  <c r="X52" i="12" s="1"/>
  <c r="AD52" i="12" s="1"/>
  <c r="AI52" i="12" s="1"/>
  <c r="AS52" i="12" s="1"/>
  <c r="AU52" i="12" s="1"/>
  <c r="M52" i="12"/>
  <c r="S52" i="12" s="1"/>
  <c r="W52" i="12" s="1"/>
  <c r="AC52" i="12" s="1"/>
  <c r="AH52" i="12" s="1"/>
  <c r="AP52" i="12" s="1"/>
  <c r="AR52" i="12" s="1"/>
  <c r="L52" i="12"/>
  <c r="R52" i="12" s="1"/>
  <c r="V52" i="12" s="1"/>
  <c r="AB52" i="12" s="1"/>
  <c r="AG52" i="12" s="1"/>
  <c r="AM52" i="12" s="1"/>
  <c r="AO52" i="12" s="1"/>
  <c r="N48" i="12"/>
  <c r="T48" i="12" s="1"/>
  <c r="X48" i="12" s="1"/>
  <c r="AD48" i="12" s="1"/>
  <c r="AI48" i="12" s="1"/>
  <c r="AS48" i="12" s="1"/>
  <c r="AU48" i="12" s="1"/>
  <c r="M48" i="12"/>
  <c r="S48" i="12" s="1"/>
  <c r="W48" i="12" s="1"/>
  <c r="AC48" i="12" s="1"/>
  <c r="AH48" i="12" s="1"/>
  <c r="AP48" i="12" s="1"/>
  <c r="AR48" i="12" s="1"/>
  <c r="L48" i="12"/>
  <c r="R48" i="12" s="1"/>
  <c r="V48" i="12" s="1"/>
  <c r="AB48" i="12" s="1"/>
  <c r="AG48" i="12" s="1"/>
  <c r="AM48" i="12" s="1"/>
  <c r="AO48" i="12" s="1"/>
  <c r="N44" i="12"/>
  <c r="T44" i="12" s="1"/>
  <c r="X44" i="12" s="1"/>
  <c r="AD44" i="12" s="1"/>
  <c r="AI44" i="12" s="1"/>
  <c r="AS44" i="12" s="1"/>
  <c r="AU44" i="12" s="1"/>
  <c r="M44" i="12"/>
  <c r="S44" i="12" s="1"/>
  <c r="W44" i="12" s="1"/>
  <c r="AC44" i="12" s="1"/>
  <c r="AH44" i="12" s="1"/>
  <c r="AP44" i="12" s="1"/>
  <c r="AR44" i="12" s="1"/>
  <c r="L44" i="12"/>
  <c r="R44" i="12" s="1"/>
  <c r="V44" i="12" s="1"/>
  <c r="AB44" i="12" s="1"/>
  <c r="AG44" i="12" s="1"/>
  <c r="AM44" i="12" s="1"/>
  <c r="AO44" i="12" s="1"/>
  <c r="N39" i="12"/>
  <c r="T39" i="12" s="1"/>
  <c r="X39" i="12" s="1"/>
  <c r="AD39" i="12" s="1"/>
  <c r="AI39" i="12" s="1"/>
  <c r="AS39" i="12" s="1"/>
  <c r="AU39" i="12" s="1"/>
  <c r="M39" i="12"/>
  <c r="S39" i="12" s="1"/>
  <c r="W39" i="12" s="1"/>
  <c r="AC39" i="12" s="1"/>
  <c r="AH39" i="12" s="1"/>
  <c r="AP39" i="12" s="1"/>
  <c r="AR39" i="12" s="1"/>
  <c r="L39" i="12"/>
  <c r="R39" i="12" s="1"/>
  <c r="V39" i="12" s="1"/>
  <c r="AB39" i="12" s="1"/>
  <c r="AG39" i="12" s="1"/>
  <c r="AM39" i="12" s="1"/>
  <c r="AO39" i="12" s="1"/>
  <c r="N35" i="12"/>
  <c r="T35" i="12" s="1"/>
  <c r="X35" i="12" s="1"/>
  <c r="AD35" i="12" s="1"/>
  <c r="AI35" i="12" s="1"/>
  <c r="AS35" i="12" s="1"/>
  <c r="AU35" i="12" s="1"/>
  <c r="M35" i="12"/>
  <c r="S35" i="12" s="1"/>
  <c r="W35" i="12" s="1"/>
  <c r="AC35" i="12" s="1"/>
  <c r="AH35" i="12" s="1"/>
  <c r="AP35" i="12" s="1"/>
  <c r="AR35" i="12" s="1"/>
  <c r="L35" i="12"/>
  <c r="R35" i="12" s="1"/>
  <c r="V35" i="12" s="1"/>
  <c r="AB35" i="12" s="1"/>
  <c r="AG35" i="12" s="1"/>
  <c r="AM35" i="12" s="1"/>
  <c r="AO35" i="12" s="1"/>
  <c r="N31" i="12"/>
  <c r="T31" i="12" s="1"/>
  <c r="X31" i="12" s="1"/>
  <c r="AD31" i="12" s="1"/>
  <c r="AI31" i="12" s="1"/>
  <c r="AS31" i="12" s="1"/>
  <c r="AU31" i="12" s="1"/>
  <c r="M31" i="12"/>
  <c r="S31" i="12" s="1"/>
  <c r="W31" i="12" s="1"/>
  <c r="AC31" i="12" s="1"/>
  <c r="AH31" i="12" s="1"/>
  <c r="AP31" i="12" s="1"/>
  <c r="AR31" i="12" s="1"/>
  <c r="L31" i="12"/>
  <c r="R31" i="12" s="1"/>
  <c r="V31" i="12" s="1"/>
  <c r="AB31" i="12" s="1"/>
  <c r="AG31" i="12" s="1"/>
  <c r="AM31" i="12" s="1"/>
  <c r="AO31" i="12" s="1"/>
  <c r="N27" i="12"/>
  <c r="T27" i="12" s="1"/>
  <c r="X27" i="12" s="1"/>
  <c r="AD27" i="12" s="1"/>
  <c r="AI27" i="12" s="1"/>
  <c r="AS27" i="12" s="1"/>
  <c r="AU27" i="12" s="1"/>
  <c r="M27" i="12"/>
  <c r="S27" i="12" s="1"/>
  <c r="W27" i="12" s="1"/>
  <c r="AC27" i="12" s="1"/>
  <c r="AH27" i="12" s="1"/>
  <c r="AP27" i="12" s="1"/>
  <c r="AR27" i="12" s="1"/>
  <c r="L27" i="12"/>
  <c r="R27" i="12" s="1"/>
  <c r="V27" i="12" s="1"/>
  <c r="AB27" i="12" s="1"/>
  <c r="AG27" i="12" s="1"/>
  <c r="AM27" i="12" s="1"/>
  <c r="AO27" i="12" s="1"/>
  <c r="N24" i="12"/>
  <c r="T24" i="12" s="1"/>
  <c r="X24" i="12" s="1"/>
  <c r="AD24" i="12" s="1"/>
  <c r="AI24" i="12" s="1"/>
  <c r="AS24" i="12" s="1"/>
  <c r="AU24" i="12" s="1"/>
  <c r="M24" i="12"/>
  <c r="S24" i="12" s="1"/>
  <c r="W24" i="12" s="1"/>
  <c r="AC24" i="12" s="1"/>
  <c r="AH24" i="12" s="1"/>
  <c r="AP24" i="12" s="1"/>
  <c r="AR24" i="12" s="1"/>
  <c r="L24" i="12"/>
  <c r="R24" i="12" s="1"/>
  <c r="V24" i="12" s="1"/>
  <c r="AB24" i="12" s="1"/>
  <c r="AG24" i="12" s="1"/>
  <c r="AM24" i="12" s="1"/>
  <c r="AO24" i="12" s="1"/>
  <c r="I2564" i="12"/>
  <c r="L2564" i="12" s="1"/>
  <c r="R2564" i="12" s="1"/>
  <c r="V2564" i="12" s="1"/>
  <c r="AB2564" i="12" s="1"/>
  <c r="AG2564" i="12" s="1"/>
  <c r="AM2564" i="12" s="1"/>
  <c r="AO2564" i="12" s="1"/>
  <c r="K2603" i="12"/>
  <c r="N2603" i="12" s="1"/>
  <c r="T2603" i="12" s="1"/>
  <c r="X2603" i="12" s="1"/>
  <c r="AD2603" i="12" s="1"/>
  <c r="AI2603" i="12" s="1"/>
  <c r="AS2603" i="12" s="1"/>
  <c r="AU2603" i="12" s="1"/>
  <c r="J2603" i="12"/>
  <c r="M2603" i="12" s="1"/>
  <c r="S2603" i="12" s="1"/>
  <c r="W2603" i="12" s="1"/>
  <c r="AC2603" i="12" s="1"/>
  <c r="AH2603" i="12" s="1"/>
  <c r="AP2603" i="12" s="1"/>
  <c r="AR2603" i="12" s="1"/>
  <c r="P956" i="12" l="1"/>
  <c r="Q956" i="12"/>
  <c r="Q1892" i="12"/>
  <c r="Q1891" i="12" s="1"/>
  <c r="Q1870" i="12" s="1"/>
  <c r="P1892" i="12"/>
  <c r="P1891" i="12" s="1"/>
  <c r="P1870" i="12" s="1"/>
  <c r="O1892" i="12"/>
  <c r="O1891" i="12" s="1"/>
  <c r="O1870" i="12" s="1"/>
  <c r="P235" i="12"/>
  <c r="P234" i="12" s="1"/>
  <c r="O235" i="12"/>
  <c r="O234" i="12" s="1"/>
  <c r="O1109" i="12"/>
  <c r="O1103" i="12" s="1"/>
  <c r="P1109" i="12"/>
  <c r="P1103" i="12" s="1"/>
  <c r="Q1109" i="12"/>
  <c r="Q1103" i="12" s="1"/>
  <c r="O288" i="12"/>
  <c r="O287" i="12" s="1"/>
  <c r="P288" i="12"/>
  <c r="P287" i="12" s="1"/>
  <c r="Q288" i="12"/>
  <c r="Q287" i="12" s="1"/>
  <c r="P1829" i="12"/>
  <c r="Q1829" i="12"/>
  <c r="P2022" i="12"/>
  <c r="P2021" i="12" s="1"/>
  <c r="O2022" i="12"/>
  <c r="O2021" i="12" s="1"/>
  <c r="Q2022" i="12"/>
  <c r="Q2021" i="12" s="1"/>
  <c r="Q1492" i="12"/>
  <c r="P1288" i="12"/>
  <c r="O1288" i="12"/>
  <c r="P1492" i="12"/>
  <c r="O1492" i="12"/>
  <c r="Q769" i="12"/>
  <c r="Q768" i="12" s="1"/>
  <c r="P2272" i="12"/>
  <c r="O2272" i="12"/>
  <c r="Q2272" i="12"/>
  <c r="O2172" i="12"/>
  <c r="Q1288" i="12"/>
  <c r="Q474" i="12"/>
  <c r="Q468" i="12" s="1"/>
  <c r="O769" i="12"/>
  <c r="O768" i="12" s="1"/>
  <c r="O656" i="12"/>
  <c r="O655" i="12" s="1"/>
  <c r="Q823" i="12"/>
  <c r="Q583" i="12"/>
  <c r="Q142" i="12"/>
  <c r="P513" i="12"/>
  <c r="P512" i="12" s="1"/>
  <c r="Q2419" i="12"/>
  <c r="P769" i="12"/>
  <c r="P768" i="12" s="1"/>
  <c r="O1569" i="12"/>
  <c r="P1811" i="12"/>
  <c r="P1810" i="12" s="1"/>
  <c r="O1163" i="12"/>
  <c r="O1162" i="12" s="1"/>
  <c r="O1147" i="12" s="1"/>
  <c r="O1768" i="12"/>
  <c r="O2204" i="12"/>
  <c r="Q898" i="12"/>
  <c r="O898" i="12"/>
  <c r="P898" i="12"/>
  <c r="Q234" i="12"/>
  <c r="P111" i="12"/>
  <c r="Q426" i="12"/>
  <c r="Q2235" i="12"/>
  <c r="O444" i="12"/>
  <c r="Q656" i="12"/>
  <c r="Q655" i="12" s="1"/>
  <c r="Q111" i="12"/>
  <c r="P1464" i="12"/>
  <c r="Q1811" i="12"/>
  <c r="Q1810" i="12" s="1"/>
  <c r="O623" i="12"/>
  <c r="O605" i="12" s="1"/>
  <c r="O2235" i="12"/>
  <c r="P474" i="12"/>
  <c r="P468" i="12" s="1"/>
  <c r="Q444" i="12"/>
  <c r="O583" i="12"/>
  <c r="P1768" i="12"/>
  <c r="P823" i="12"/>
  <c r="O2419" i="12"/>
  <c r="Q623" i="12"/>
  <c r="Q605" i="12" s="1"/>
  <c r="P1569" i="12"/>
  <c r="O700" i="12"/>
  <c r="P623" i="12"/>
  <c r="P605" i="12" s="1"/>
  <c r="O1811" i="12"/>
  <c r="O1810" i="12" s="1"/>
  <c r="P861" i="12"/>
  <c r="P426" i="12"/>
  <c r="Q206" i="12"/>
  <c r="Q205" i="12" s="1"/>
  <c r="P2143" i="12"/>
  <c r="P444" i="12"/>
  <c r="Q2080" i="12"/>
  <c r="Q2079" i="12" s="1"/>
  <c r="O426" i="12"/>
  <c r="P656" i="12"/>
  <c r="P655" i="12" s="1"/>
  <c r="Q700" i="12"/>
  <c r="O1464" i="12"/>
  <c r="O206" i="12"/>
  <c r="O205" i="12" s="1"/>
  <c r="Q2172" i="12"/>
  <c r="O351" i="12"/>
  <c r="P206" i="12"/>
  <c r="P205" i="12" s="1"/>
  <c r="P142" i="12"/>
  <c r="O169" i="12"/>
  <c r="P2172" i="12"/>
  <c r="Q513" i="12"/>
  <c r="Q512" i="12" s="1"/>
  <c r="Q1569" i="12"/>
  <c r="O2143" i="12"/>
  <c r="P1218" i="12"/>
  <c r="P2235" i="12"/>
  <c r="O800" i="12"/>
  <c r="P700" i="12"/>
  <c r="Q800" i="12"/>
  <c r="P19" i="12"/>
  <c r="O474" i="12"/>
  <c r="O468" i="12" s="1"/>
  <c r="O741" i="12"/>
  <c r="O861" i="12"/>
  <c r="P2419" i="12"/>
  <c r="Q2204" i="12"/>
  <c r="P1601" i="12"/>
  <c r="P1600" i="12" s="1"/>
  <c r="O513" i="12"/>
  <c r="O512" i="12" s="1"/>
  <c r="O823" i="12"/>
  <c r="Q1464" i="12"/>
  <c r="O2080" i="12"/>
  <c r="O2079" i="12" s="1"/>
  <c r="P2080" i="12"/>
  <c r="P2079" i="12" s="1"/>
  <c r="Q741" i="12"/>
  <c r="O2480" i="12"/>
  <c r="Q62" i="12"/>
  <c r="Q61" i="12" s="1"/>
  <c r="O111" i="12"/>
  <c r="Q169" i="12"/>
  <c r="P351" i="12"/>
  <c r="Q1710" i="12"/>
  <c r="O1912" i="12"/>
  <c r="P2480" i="12"/>
  <c r="Q2480" i="12"/>
  <c r="Q1912" i="12"/>
  <c r="O62" i="12"/>
  <c r="O61" i="12" s="1"/>
  <c r="O19" i="12"/>
  <c r="P800" i="12"/>
  <c r="Q1163" i="12"/>
  <c r="Q1162" i="12" s="1"/>
  <c r="Q1147" i="12" s="1"/>
  <c r="P1710" i="12"/>
  <c r="O142" i="12"/>
  <c r="P62" i="12"/>
  <c r="P61" i="12" s="1"/>
  <c r="P169" i="12"/>
  <c r="Q351" i="12"/>
  <c r="Q1768" i="12"/>
  <c r="P1163" i="12"/>
  <c r="P1162" i="12" s="1"/>
  <c r="P1147" i="12" s="1"/>
  <c r="P1912" i="12"/>
  <c r="P741" i="12"/>
  <c r="Q2143" i="12"/>
  <c r="P583" i="12"/>
  <c r="Q1218" i="12"/>
  <c r="O1601" i="12"/>
  <c r="O1600" i="12" s="1"/>
  <c r="O1710" i="12"/>
  <c r="P2204" i="12"/>
  <c r="Q19" i="12"/>
  <c r="Q861" i="12"/>
  <c r="O1218" i="12"/>
  <c r="Q1601" i="12"/>
  <c r="Q1600" i="12" s="1"/>
  <c r="I2249" i="12"/>
  <c r="L2249" i="12" s="1"/>
  <c r="R2249" i="12" s="1"/>
  <c r="V2249" i="12" s="1"/>
  <c r="AB2249" i="12" s="1"/>
  <c r="AG2249" i="12" s="1"/>
  <c r="AM2249" i="12" s="1"/>
  <c r="AO2249" i="12" s="1"/>
  <c r="I2242" i="12"/>
  <c r="L2242" i="12" s="1"/>
  <c r="R2242" i="12" s="1"/>
  <c r="V2242" i="12" s="1"/>
  <c r="AB2242" i="12" s="1"/>
  <c r="AG2242" i="12" s="1"/>
  <c r="AM2242" i="12" s="1"/>
  <c r="AO2242" i="12" s="1"/>
  <c r="AV2248" i="12"/>
  <c r="AV2247" i="12" s="1"/>
  <c r="AV2246" i="12" s="1"/>
  <c r="J2248" i="12"/>
  <c r="K2248" i="12"/>
  <c r="N2248" i="12" s="1"/>
  <c r="T2248" i="12" s="1"/>
  <c r="X2248" i="12" s="1"/>
  <c r="AD2248" i="12" s="1"/>
  <c r="AI2248" i="12" s="1"/>
  <c r="AS2248" i="12" s="1"/>
  <c r="AU2248" i="12" s="1"/>
  <c r="J709" i="12"/>
  <c r="M709" i="12" s="1"/>
  <c r="S709" i="12" s="1"/>
  <c r="W709" i="12" s="1"/>
  <c r="AC709" i="12" s="1"/>
  <c r="AH709" i="12" s="1"/>
  <c r="AP709" i="12" s="1"/>
  <c r="AR709" i="12" s="1"/>
  <c r="K709" i="12"/>
  <c r="AV709" i="12"/>
  <c r="AV708" i="12" s="1"/>
  <c r="AV707" i="12" s="1"/>
  <c r="I709" i="12"/>
  <c r="L709" i="12" s="1"/>
  <c r="R709" i="12" s="1"/>
  <c r="V709" i="12" s="1"/>
  <c r="AB709" i="12" s="1"/>
  <c r="AG709" i="12" s="1"/>
  <c r="AM709" i="12" s="1"/>
  <c r="AO709" i="12" s="1"/>
  <c r="I666" i="12"/>
  <c r="L666" i="12" s="1"/>
  <c r="R666" i="12" s="1"/>
  <c r="V666" i="12" s="1"/>
  <c r="AB666" i="12" s="1"/>
  <c r="AG666" i="12" s="1"/>
  <c r="AM666" i="12" s="1"/>
  <c r="AO666" i="12" s="1"/>
  <c r="J691" i="12"/>
  <c r="K691" i="12"/>
  <c r="AV691" i="12"/>
  <c r="I691" i="12"/>
  <c r="J687" i="12"/>
  <c r="K687" i="12"/>
  <c r="AV687" i="12"/>
  <c r="I687" i="12"/>
  <c r="I2248" i="12" l="1"/>
  <c r="L2248" i="12" s="1"/>
  <c r="R2248" i="12" s="1"/>
  <c r="V2248" i="12" s="1"/>
  <c r="AB2248" i="12" s="1"/>
  <c r="AG2248" i="12" s="1"/>
  <c r="AM2248" i="12" s="1"/>
  <c r="AO2248" i="12" s="1"/>
  <c r="Q1491" i="12"/>
  <c r="P1911" i="12"/>
  <c r="Q1911" i="12"/>
  <c r="O1911" i="12"/>
  <c r="O1491" i="12"/>
  <c r="Q110" i="12"/>
  <c r="Q90" i="12" s="1"/>
  <c r="Q799" i="12"/>
  <c r="Q897" i="12"/>
  <c r="P799" i="12"/>
  <c r="Q699" i="12"/>
  <c r="P1217" i="12"/>
  <c r="P110" i="12"/>
  <c r="P90" i="12" s="1"/>
  <c r="P1491" i="12"/>
  <c r="O1217" i="12"/>
  <c r="P699" i="12"/>
  <c r="O699" i="12"/>
  <c r="O1767" i="12"/>
  <c r="P897" i="12"/>
  <c r="Q392" i="12"/>
  <c r="Q391" i="12" s="1"/>
  <c r="P392" i="12"/>
  <c r="P391" i="12" s="1"/>
  <c r="O2171" i="12"/>
  <c r="O392" i="12"/>
  <c r="O391" i="12" s="1"/>
  <c r="Q1767" i="12"/>
  <c r="P1767" i="12"/>
  <c r="O897" i="12"/>
  <c r="Q204" i="12"/>
  <c r="Q2171" i="12"/>
  <c r="Q18" i="12"/>
  <c r="O799" i="12"/>
  <c r="P18" i="12"/>
  <c r="P2171" i="12"/>
  <c r="O511" i="12"/>
  <c r="O204" i="12"/>
  <c r="O110" i="12"/>
  <c r="O90" i="12" s="1"/>
  <c r="Q511" i="12"/>
  <c r="P204" i="12"/>
  <c r="P511" i="12"/>
  <c r="Q1217" i="12"/>
  <c r="O18" i="12"/>
  <c r="K708" i="12"/>
  <c r="N709" i="12"/>
  <c r="T709" i="12" s="1"/>
  <c r="X709" i="12" s="1"/>
  <c r="AD709" i="12" s="1"/>
  <c r="AI709" i="12" s="1"/>
  <c r="AS709" i="12" s="1"/>
  <c r="AU709" i="12" s="1"/>
  <c r="J2247" i="12"/>
  <c r="M2248" i="12"/>
  <c r="S2248" i="12" s="1"/>
  <c r="W2248" i="12" s="1"/>
  <c r="AC2248" i="12" s="1"/>
  <c r="AH2248" i="12" s="1"/>
  <c r="AP2248" i="12" s="1"/>
  <c r="AR2248" i="12" s="1"/>
  <c r="I2247" i="12"/>
  <c r="K2247" i="12"/>
  <c r="N2247" i="12" s="1"/>
  <c r="T2247" i="12" s="1"/>
  <c r="X2247" i="12" s="1"/>
  <c r="AD2247" i="12" s="1"/>
  <c r="AI2247" i="12" s="1"/>
  <c r="AS2247" i="12" s="1"/>
  <c r="AU2247" i="12" s="1"/>
  <c r="I708" i="12"/>
  <c r="J708" i="12"/>
  <c r="M708" i="12" s="1"/>
  <c r="S708" i="12" s="1"/>
  <c r="W708" i="12" s="1"/>
  <c r="AC708" i="12" s="1"/>
  <c r="AH708" i="12" s="1"/>
  <c r="AP708" i="12" s="1"/>
  <c r="AR708" i="12" s="1"/>
  <c r="J1633" i="12"/>
  <c r="M1633" i="12" s="1"/>
  <c r="S1633" i="12" s="1"/>
  <c r="W1633" i="12" s="1"/>
  <c r="AC1633" i="12" s="1"/>
  <c r="AH1633" i="12" s="1"/>
  <c r="AP1633" i="12" s="1"/>
  <c r="AR1633" i="12" s="1"/>
  <c r="K1633" i="12"/>
  <c r="N1633" i="12" s="1"/>
  <c r="T1633" i="12" s="1"/>
  <c r="X1633" i="12" s="1"/>
  <c r="AD1633" i="12" s="1"/>
  <c r="AI1633" i="12" s="1"/>
  <c r="AS1633" i="12" s="1"/>
  <c r="AU1633" i="12" s="1"/>
  <c r="AV1633" i="12"/>
  <c r="AV1632" i="12" s="1"/>
  <c r="AV1631" i="12" s="1"/>
  <c r="I1633" i="12"/>
  <c r="Q654" i="12" l="1"/>
  <c r="Q2604" i="12" s="1"/>
  <c r="Q15" i="12" s="1"/>
  <c r="O654" i="12"/>
  <c r="O2604" i="12" s="1"/>
  <c r="O15" i="12" s="1"/>
  <c r="P654" i="12"/>
  <c r="P2604" i="12" s="1"/>
  <c r="P15" i="12" s="1"/>
  <c r="I707" i="12"/>
  <c r="L707" i="12" s="1"/>
  <c r="R707" i="12" s="1"/>
  <c r="V707" i="12" s="1"/>
  <c r="AB707" i="12" s="1"/>
  <c r="AG707" i="12" s="1"/>
  <c r="AM707" i="12" s="1"/>
  <c r="AO707" i="12" s="1"/>
  <c r="L708" i="12"/>
  <c r="R708" i="12" s="1"/>
  <c r="V708" i="12" s="1"/>
  <c r="AB708" i="12" s="1"/>
  <c r="AG708" i="12" s="1"/>
  <c r="AM708" i="12" s="1"/>
  <c r="AO708" i="12" s="1"/>
  <c r="J2246" i="12"/>
  <c r="M2246" i="12" s="1"/>
  <c r="S2246" i="12" s="1"/>
  <c r="W2246" i="12" s="1"/>
  <c r="AC2246" i="12" s="1"/>
  <c r="AH2246" i="12" s="1"/>
  <c r="AP2246" i="12" s="1"/>
  <c r="AR2246" i="12" s="1"/>
  <c r="M2247" i="12"/>
  <c r="S2247" i="12" s="1"/>
  <c r="W2247" i="12" s="1"/>
  <c r="AC2247" i="12" s="1"/>
  <c r="AH2247" i="12" s="1"/>
  <c r="AP2247" i="12" s="1"/>
  <c r="AR2247" i="12" s="1"/>
  <c r="I1632" i="12"/>
  <c r="L1633" i="12"/>
  <c r="R1633" i="12" s="1"/>
  <c r="V1633" i="12" s="1"/>
  <c r="AB1633" i="12" s="1"/>
  <c r="AG1633" i="12" s="1"/>
  <c r="AM1633" i="12" s="1"/>
  <c r="AO1633" i="12" s="1"/>
  <c r="I2246" i="12"/>
  <c r="L2246" i="12" s="1"/>
  <c r="R2246" i="12" s="1"/>
  <c r="V2246" i="12" s="1"/>
  <c r="AB2246" i="12" s="1"/>
  <c r="AG2246" i="12" s="1"/>
  <c r="AM2246" i="12" s="1"/>
  <c r="AO2246" i="12" s="1"/>
  <c r="L2247" i="12"/>
  <c r="R2247" i="12" s="1"/>
  <c r="V2247" i="12" s="1"/>
  <c r="AB2247" i="12" s="1"/>
  <c r="AG2247" i="12" s="1"/>
  <c r="AM2247" i="12" s="1"/>
  <c r="AO2247" i="12" s="1"/>
  <c r="K707" i="12"/>
  <c r="N707" i="12" s="1"/>
  <c r="T707" i="12" s="1"/>
  <c r="X707" i="12" s="1"/>
  <c r="AD707" i="12" s="1"/>
  <c r="AI707" i="12" s="1"/>
  <c r="AS707" i="12" s="1"/>
  <c r="AU707" i="12" s="1"/>
  <c r="N708" i="12"/>
  <c r="T708" i="12" s="1"/>
  <c r="X708" i="12" s="1"/>
  <c r="AD708" i="12" s="1"/>
  <c r="AI708" i="12" s="1"/>
  <c r="AS708" i="12" s="1"/>
  <c r="AU708" i="12" s="1"/>
  <c r="K2246" i="12"/>
  <c r="N2246" i="12" s="1"/>
  <c r="T2246" i="12" s="1"/>
  <c r="X2246" i="12" s="1"/>
  <c r="AD2246" i="12" s="1"/>
  <c r="AI2246" i="12" s="1"/>
  <c r="AS2246" i="12" s="1"/>
  <c r="AU2246" i="12" s="1"/>
  <c r="J707" i="12"/>
  <c r="M707" i="12" s="1"/>
  <c r="S707" i="12" s="1"/>
  <c r="W707" i="12" s="1"/>
  <c r="AC707" i="12" s="1"/>
  <c r="AH707" i="12" s="1"/>
  <c r="AP707" i="12" s="1"/>
  <c r="AR707" i="12" s="1"/>
  <c r="K1632" i="12"/>
  <c r="J1632" i="12"/>
  <c r="M1632" i="12" s="1"/>
  <c r="S1632" i="12" s="1"/>
  <c r="W1632" i="12" s="1"/>
  <c r="AC1632" i="12" s="1"/>
  <c r="AH1632" i="12" s="1"/>
  <c r="AP1632" i="12" s="1"/>
  <c r="AR1632" i="12" s="1"/>
  <c r="J167" i="12"/>
  <c r="K167" i="12"/>
  <c r="AV167" i="12"/>
  <c r="AV166" i="12" s="1"/>
  <c r="AV165" i="12" s="1"/>
  <c r="I167" i="12"/>
  <c r="K166" i="12" l="1"/>
  <c r="N167" i="12"/>
  <c r="T167" i="12" s="1"/>
  <c r="X167" i="12" s="1"/>
  <c r="AD167" i="12" s="1"/>
  <c r="AI167" i="12" s="1"/>
  <c r="AS167" i="12" s="1"/>
  <c r="AU167" i="12" s="1"/>
  <c r="J166" i="12"/>
  <c r="M166" i="12" s="1"/>
  <c r="S166" i="12" s="1"/>
  <c r="W166" i="12" s="1"/>
  <c r="AC166" i="12" s="1"/>
  <c r="AH166" i="12" s="1"/>
  <c r="AP166" i="12" s="1"/>
  <c r="AR166" i="12" s="1"/>
  <c r="M167" i="12"/>
  <c r="S167" i="12" s="1"/>
  <c r="W167" i="12" s="1"/>
  <c r="AC167" i="12" s="1"/>
  <c r="AH167" i="12" s="1"/>
  <c r="AP167" i="12" s="1"/>
  <c r="AR167" i="12" s="1"/>
  <c r="I166" i="12"/>
  <c r="L167" i="12"/>
  <c r="R167" i="12" s="1"/>
  <c r="V167" i="12" s="1"/>
  <c r="AB167" i="12" s="1"/>
  <c r="AG167" i="12" s="1"/>
  <c r="AM167" i="12" s="1"/>
  <c r="AO167" i="12" s="1"/>
  <c r="K1631" i="12"/>
  <c r="N1631" i="12" s="1"/>
  <c r="T1631" i="12" s="1"/>
  <c r="X1631" i="12" s="1"/>
  <c r="AD1631" i="12" s="1"/>
  <c r="AI1631" i="12" s="1"/>
  <c r="AS1631" i="12" s="1"/>
  <c r="AU1631" i="12" s="1"/>
  <c r="N1632" i="12"/>
  <c r="T1632" i="12" s="1"/>
  <c r="X1632" i="12" s="1"/>
  <c r="AD1632" i="12" s="1"/>
  <c r="AI1632" i="12" s="1"/>
  <c r="AS1632" i="12" s="1"/>
  <c r="AU1632" i="12" s="1"/>
  <c r="I1631" i="12"/>
  <c r="L1631" i="12" s="1"/>
  <c r="R1631" i="12" s="1"/>
  <c r="V1631" i="12" s="1"/>
  <c r="AB1631" i="12" s="1"/>
  <c r="AG1631" i="12" s="1"/>
  <c r="AM1631" i="12" s="1"/>
  <c r="AO1631" i="12" s="1"/>
  <c r="L1632" i="12"/>
  <c r="R1632" i="12" s="1"/>
  <c r="V1632" i="12" s="1"/>
  <c r="AB1632" i="12" s="1"/>
  <c r="AG1632" i="12" s="1"/>
  <c r="AM1632" i="12" s="1"/>
  <c r="AO1632" i="12" s="1"/>
  <c r="J1631" i="12"/>
  <c r="M1631" i="12" s="1"/>
  <c r="S1631" i="12" s="1"/>
  <c r="W1631" i="12" s="1"/>
  <c r="AC1631" i="12" s="1"/>
  <c r="AH1631" i="12" s="1"/>
  <c r="AP1631" i="12" s="1"/>
  <c r="AR1631" i="12" s="1"/>
  <c r="J165" i="12" l="1"/>
  <c r="M165" i="12" s="1"/>
  <c r="S165" i="12" s="1"/>
  <c r="W165" i="12" s="1"/>
  <c r="AC165" i="12" s="1"/>
  <c r="AH165" i="12" s="1"/>
  <c r="AP165" i="12" s="1"/>
  <c r="AR165" i="12" s="1"/>
  <c r="I165" i="12"/>
  <c r="L165" i="12" s="1"/>
  <c r="R165" i="12" s="1"/>
  <c r="V165" i="12" s="1"/>
  <c r="AB165" i="12" s="1"/>
  <c r="AG165" i="12" s="1"/>
  <c r="AM165" i="12" s="1"/>
  <c r="AO165" i="12" s="1"/>
  <c r="L166" i="12"/>
  <c r="R166" i="12" s="1"/>
  <c r="V166" i="12" s="1"/>
  <c r="AB166" i="12" s="1"/>
  <c r="AG166" i="12" s="1"/>
  <c r="AM166" i="12" s="1"/>
  <c r="AO166" i="12" s="1"/>
  <c r="K165" i="12"/>
  <c r="N165" i="12" s="1"/>
  <c r="T165" i="12" s="1"/>
  <c r="X165" i="12" s="1"/>
  <c r="AD165" i="12" s="1"/>
  <c r="AI165" i="12" s="1"/>
  <c r="AS165" i="12" s="1"/>
  <c r="AU165" i="12" s="1"/>
  <c r="N166" i="12"/>
  <c r="T166" i="12" s="1"/>
  <c r="X166" i="12" s="1"/>
  <c r="AD166" i="12" s="1"/>
  <c r="AI166" i="12" s="1"/>
  <c r="AS166" i="12" s="1"/>
  <c r="AU166" i="12" s="1"/>
  <c r="AV250" i="12"/>
  <c r="AV249" i="12" s="1"/>
  <c r="AV248" i="12" s="1"/>
  <c r="J250" i="12"/>
  <c r="K250" i="12"/>
  <c r="N250" i="12" s="1"/>
  <c r="T250" i="12" s="1"/>
  <c r="X250" i="12" s="1"/>
  <c r="AD250" i="12" s="1"/>
  <c r="AI250" i="12" s="1"/>
  <c r="AS250" i="12" s="1"/>
  <c r="AU250" i="12" s="1"/>
  <c r="I250" i="12"/>
  <c r="I249" i="12" l="1"/>
  <c r="L250" i="12"/>
  <c r="R250" i="12" s="1"/>
  <c r="V250" i="12" s="1"/>
  <c r="AB250" i="12" s="1"/>
  <c r="AG250" i="12" s="1"/>
  <c r="AM250" i="12" s="1"/>
  <c r="AO250" i="12" s="1"/>
  <c r="J249" i="12"/>
  <c r="M250" i="12"/>
  <c r="S250" i="12" s="1"/>
  <c r="W250" i="12" s="1"/>
  <c r="AC250" i="12" s="1"/>
  <c r="AH250" i="12" s="1"/>
  <c r="AP250" i="12" s="1"/>
  <c r="AR250" i="12" s="1"/>
  <c r="K249" i="12"/>
  <c r="N249" i="12" s="1"/>
  <c r="T249" i="12" s="1"/>
  <c r="X249" i="12" s="1"/>
  <c r="AD249" i="12" s="1"/>
  <c r="AI249" i="12" s="1"/>
  <c r="AS249" i="12" s="1"/>
  <c r="AU249" i="12" s="1"/>
  <c r="I218" i="12"/>
  <c r="L218" i="12" s="1"/>
  <c r="R218" i="12" s="1"/>
  <c r="V218" i="12" s="1"/>
  <c r="AB218" i="12" s="1"/>
  <c r="AG218" i="12" s="1"/>
  <c r="AM218" i="12" s="1"/>
  <c r="AO218" i="12" s="1"/>
  <c r="J248" i="12" l="1"/>
  <c r="M248" i="12" s="1"/>
  <c r="S248" i="12" s="1"/>
  <c r="W248" i="12" s="1"/>
  <c r="AC248" i="12" s="1"/>
  <c r="AH248" i="12" s="1"/>
  <c r="AP248" i="12" s="1"/>
  <c r="AR248" i="12" s="1"/>
  <c r="M249" i="12"/>
  <c r="S249" i="12" s="1"/>
  <c r="W249" i="12" s="1"/>
  <c r="AC249" i="12" s="1"/>
  <c r="AH249" i="12" s="1"/>
  <c r="AP249" i="12" s="1"/>
  <c r="AR249" i="12" s="1"/>
  <c r="I248" i="12"/>
  <c r="L248" i="12" s="1"/>
  <c r="R248" i="12" s="1"/>
  <c r="V248" i="12" s="1"/>
  <c r="AB248" i="12" s="1"/>
  <c r="AG248" i="12" s="1"/>
  <c r="AM248" i="12" s="1"/>
  <c r="AO248" i="12" s="1"/>
  <c r="L249" i="12"/>
  <c r="R249" i="12" s="1"/>
  <c r="V249" i="12" s="1"/>
  <c r="AB249" i="12" s="1"/>
  <c r="AG249" i="12" s="1"/>
  <c r="AM249" i="12" s="1"/>
  <c r="AO249" i="12" s="1"/>
  <c r="K248" i="12"/>
  <c r="N248" i="12" s="1"/>
  <c r="T248" i="12" s="1"/>
  <c r="X248" i="12" s="1"/>
  <c r="AD248" i="12" s="1"/>
  <c r="AI248" i="12" s="1"/>
  <c r="AS248" i="12" s="1"/>
  <c r="AU248" i="12" s="1"/>
  <c r="I915" i="12"/>
  <c r="L915" i="12" s="1"/>
  <c r="R915" i="12" s="1"/>
  <c r="V915" i="12" s="1"/>
  <c r="AB915" i="12" s="1"/>
  <c r="AG915" i="12" s="1"/>
  <c r="AM915" i="12" s="1"/>
  <c r="AO915" i="12" s="1"/>
  <c r="I911" i="12"/>
  <c r="L911" i="12" s="1"/>
  <c r="R911" i="12" s="1"/>
  <c r="V911" i="12" s="1"/>
  <c r="AB911" i="12" s="1"/>
  <c r="AG911" i="12" s="1"/>
  <c r="AM911" i="12" s="1"/>
  <c r="AO911" i="12" s="1"/>
  <c r="I2377" i="12" l="1"/>
  <c r="L2377" i="12" s="1"/>
  <c r="R2377" i="12" s="1"/>
  <c r="V2377" i="12" s="1"/>
  <c r="AB2377" i="12" s="1"/>
  <c r="AG2377" i="12" s="1"/>
  <c r="AM2377" i="12" s="1"/>
  <c r="AO2377" i="12" s="1"/>
  <c r="I1876" i="12"/>
  <c r="L1876" i="12" s="1"/>
  <c r="R1876" i="12" s="1"/>
  <c r="V1876" i="12" s="1"/>
  <c r="AB1876" i="12" s="1"/>
  <c r="AG1876" i="12" s="1"/>
  <c r="AM1876" i="12" s="1"/>
  <c r="AO1876" i="12" s="1"/>
  <c r="I23" i="12" l="1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38" i="12"/>
  <c r="I37" i="12" s="1"/>
  <c r="I36" i="12" s="1"/>
  <c r="J38" i="12"/>
  <c r="J37" i="12" s="1"/>
  <c r="J36" i="12" s="1"/>
  <c r="K38" i="12"/>
  <c r="K37" i="12" s="1"/>
  <c r="K36" i="12" s="1"/>
  <c r="I43" i="12"/>
  <c r="I42" i="12" s="1"/>
  <c r="I41" i="12" s="1"/>
  <c r="J43" i="12"/>
  <c r="J42" i="12" s="1"/>
  <c r="J41" i="12" s="1"/>
  <c r="K43" i="12"/>
  <c r="K42" i="12" s="1"/>
  <c r="K41" i="12" s="1"/>
  <c r="I47" i="12"/>
  <c r="I46" i="12" s="1"/>
  <c r="I45" i="12" s="1"/>
  <c r="J47" i="12"/>
  <c r="J46" i="12" s="1"/>
  <c r="J45" i="12" s="1"/>
  <c r="K47" i="12"/>
  <c r="K46" i="12" s="1"/>
  <c r="K45" i="12" s="1"/>
  <c r="I51" i="12"/>
  <c r="I50" i="12" s="1"/>
  <c r="I49" i="12" s="1"/>
  <c r="J51" i="12"/>
  <c r="J50" i="12" s="1"/>
  <c r="J49" i="12" s="1"/>
  <c r="K51" i="12"/>
  <c r="K50" i="12" s="1"/>
  <c r="K49" i="12" s="1"/>
  <c r="I56" i="12"/>
  <c r="I55" i="12" s="1"/>
  <c r="J56" i="12"/>
  <c r="J55" i="12" s="1"/>
  <c r="K56" i="12"/>
  <c r="K55" i="12" s="1"/>
  <c r="I59" i="12"/>
  <c r="I58" i="12" s="1"/>
  <c r="J59" i="12"/>
  <c r="J58" i="12" s="1"/>
  <c r="K59" i="12"/>
  <c r="K58" i="12" s="1"/>
  <c r="I65" i="12"/>
  <c r="I64" i="12" s="1"/>
  <c r="J65" i="12"/>
  <c r="J64" i="12" s="1"/>
  <c r="K65" i="12"/>
  <c r="K64" i="12" s="1"/>
  <c r="I68" i="12"/>
  <c r="J68" i="12"/>
  <c r="K68" i="12"/>
  <c r="I70" i="12"/>
  <c r="J70" i="12"/>
  <c r="K70" i="12"/>
  <c r="I74" i="12"/>
  <c r="I73" i="12" s="1"/>
  <c r="J74" i="12"/>
  <c r="J73" i="12" s="1"/>
  <c r="K74" i="12"/>
  <c r="K73" i="12" s="1"/>
  <c r="I78" i="12"/>
  <c r="J78" i="12"/>
  <c r="K78" i="12"/>
  <c r="I81" i="12"/>
  <c r="J81" i="12"/>
  <c r="K81" i="12"/>
  <c r="I84" i="12"/>
  <c r="J84" i="12"/>
  <c r="K84" i="12"/>
  <c r="I88" i="12"/>
  <c r="I87" i="12" s="1"/>
  <c r="I86" i="12" s="1"/>
  <c r="J88" i="12"/>
  <c r="J87" i="12" s="1"/>
  <c r="J86" i="12" s="1"/>
  <c r="K88" i="12"/>
  <c r="K87" i="12" s="1"/>
  <c r="K86" i="12" s="1"/>
  <c r="I95" i="12"/>
  <c r="I94" i="12" s="1"/>
  <c r="I93" i="12" s="1"/>
  <c r="I92" i="12" s="1"/>
  <c r="J95" i="12"/>
  <c r="J94" i="12" s="1"/>
  <c r="J93" i="12" s="1"/>
  <c r="J92" i="12" s="1"/>
  <c r="K95" i="12"/>
  <c r="K94" i="12" s="1"/>
  <c r="K93" i="12" s="1"/>
  <c r="K92" i="12" s="1"/>
  <c r="I100" i="12"/>
  <c r="I99" i="12" s="1"/>
  <c r="I98" i="12" s="1"/>
  <c r="I97" i="12" s="1"/>
  <c r="J100" i="12"/>
  <c r="J99" i="12" s="1"/>
  <c r="J98" i="12" s="1"/>
  <c r="J97" i="12" s="1"/>
  <c r="K100" i="12"/>
  <c r="K99" i="12" s="1"/>
  <c r="K98" i="12" s="1"/>
  <c r="K97" i="12" s="1"/>
  <c r="I105" i="12"/>
  <c r="J105" i="12"/>
  <c r="K105" i="12"/>
  <c r="I107" i="12"/>
  <c r="J107" i="12"/>
  <c r="K107" i="12"/>
  <c r="I114" i="12"/>
  <c r="I113" i="12" s="1"/>
  <c r="J114" i="12"/>
  <c r="J113" i="12" s="1"/>
  <c r="K114" i="12"/>
  <c r="K113" i="12" s="1"/>
  <c r="I117" i="12"/>
  <c r="I116" i="12" s="1"/>
  <c r="J117" i="12"/>
  <c r="J116" i="12" s="1"/>
  <c r="K117" i="12"/>
  <c r="K116" i="12" s="1"/>
  <c r="I120" i="12"/>
  <c r="I119" i="12" s="1"/>
  <c r="J120" i="12"/>
  <c r="J119" i="12" s="1"/>
  <c r="K120" i="12"/>
  <c r="K119" i="12" s="1"/>
  <c r="I124" i="12"/>
  <c r="I123" i="12" s="1"/>
  <c r="J124" i="12"/>
  <c r="J123" i="12" s="1"/>
  <c r="K124" i="12"/>
  <c r="K123" i="12" s="1"/>
  <c r="I127" i="12"/>
  <c r="I126" i="12" s="1"/>
  <c r="J127" i="12"/>
  <c r="J126" i="12" s="1"/>
  <c r="K127" i="12"/>
  <c r="K126" i="12" s="1"/>
  <c r="I131" i="12"/>
  <c r="I130" i="12" s="1"/>
  <c r="I129" i="12" s="1"/>
  <c r="J131" i="12"/>
  <c r="J130" i="12" s="1"/>
  <c r="J129" i="12" s="1"/>
  <c r="K131" i="12"/>
  <c r="K130" i="12" s="1"/>
  <c r="K129" i="12" s="1"/>
  <c r="I136" i="12"/>
  <c r="I135" i="12" s="1"/>
  <c r="I134" i="12" s="1"/>
  <c r="J136" i="12"/>
  <c r="J135" i="12" s="1"/>
  <c r="J134" i="12" s="1"/>
  <c r="K136" i="12"/>
  <c r="K135" i="12" s="1"/>
  <c r="K134" i="12" s="1"/>
  <c r="I140" i="12"/>
  <c r="I139" i="12" s="1"/>
  <c r="I138" i="12" s="1"/>
  <c r="J140" i="12"/>
  <c r="J139" i="12" s="1"/>
  <c r="J138" i="12" s="1"/>
  <c r="K140" i="12"/>
  <c r="K139" i="12" s="1"/>
  <c r="K138" i="12" s="1"/>
  <c r="I145" i="12"/>
  <c r="I144" i="12" s="1"/>
  <c r="J145" i="12"/>
  <c r="J144" i="12" s="1"/>
  <c r="K145" i="12"/>
  <c r="K144" i="12" s="1"/>
  <c r="I148" i="12"/>
  <c r="I147" i="12" s="1"/>
  <c r="J148" i="12"/>
  <c r="J147" i="12" s="1"/>
  <c r="K148" i="12"/>
  <c r="K147" i="12" s="1"/>
  <c r="I151" i="12"/>
  <c r="I150" i="12" s="1"/>
  <c r="J151" i="12"/>
  <c r="J150" i="12" s="1"/>
  <c r="K151" i="12"/>
  <c r="K150" i="12" s="1"/>
  <c r="I155" i="12"/>
  <c r="I154" i="12" s="1"/>
  <c r="J155" i="12"/>
  <c r="J154" i="12" s="1"/>
  <c r="K155" i="12"/>
  <c r="K154" i="12" s="1"/>
  <c r="I158" i="12"/>
  <c r="I157" i="12" s="1"/>
  <c r="J158" i="12"/>
  <c r="J157" i="12" s="1"/>
  <c r="K158" i="12"/>
  <c r="K157" i="12" s="1"/>
  <c r="I163" i="12"/>
  <c r="I162" i="12" s="1"/>
  <c r="I161" i="12" s="1"/>
  <c r="I160" i="12" s="1"/>
  <c r="J163" i="12"/>
  <c r="J162" i="12" s="1"/>
  <c r="J161" i="12" s="1"/>
  <c r="J160" i="12" s="1"/>
  <c r="K163" i="12"/>
  <c r="K162" i="12" s="1"/>
  <c r="K161" i="12" s="1"/>
  <c r="K160" i="12" s="1"/>
  <c r="I173" i="12"/>
  <c r="I172" i="12" s="1"/>
  <c r="I171" i="12" s="1"/>
  <c r="J173" i="12"/>
  <c r="J172" i="12" s="1"/>
  <c r="J171" i="12" s="1"/>
  <c r="K173" i="12"/>
  <c r="K172" i="12" s="1"/>
  <c r="K171" i="12" s="1"/>
  <c r="I177" i="12"/>
  <c r="I176" i="12" s="1"/>
  <c r="J177" i="12"/>
  <c r="J176" i="12" s="1"/>
  <c r="K177" i="12"/>
  <c r="K176" i="12" s="1"/>
  <c r="I180" i="12"/>
  <c r="I179" i="12" s="1"/>
  <c r="J180" i="12"/>
  <c r="J179" i="12" s="1"/>
  <c r="K180" i="12"/>
  <c r="K179" i="12" s="1"/>
  <c r="I185" i="12"/>
  <c r="I184" i="12" s="1"/>
  <c r="I183" i="12" s="1"/>
  <c r="J185" i="12"/>
  <c r="J184" i="12" s="1"/>
  <c r="J183" i="12" s="1"/>
  <c r="K185" i="12"/>
  <c r="K184" i="12" s="1"/>
  <c r="K183" i="12" s="1"/>
  <c r="I189" i="12"/>
  <c r="I188" i="12" s="1"/>
  <c r="I187" i="12" s="1"/>
  <c r="J189" i="12"/>
  <c r="J188" i="12" s="1"/>
  <c r="J187" i="12" s="1"/>
  <c r="K189" i="12"/>
  <c r="K188" i="12" s="1"/>
  <c r="K187" i="12" s="1"/>
  <c r="I194" i="12"/>
  <c r="I193" i="12" s="1"/>
  <c r="I192" i="12" s="1"/>
  <c r="J194" i="12"/>
  <c r="J193" i="12" s="1"/>
  <c r="J192" i="12" s="1"/>
  <c r="K194" i="12"/>
  <c r="K193" i="12" s="1"/>
  <c r="K192" i="12" s="1"/>
  <c r="I198" i="12"/>
  <c r="I197" i="12" s="1"/>
  <c r="I196" i="12" s="1"/>
  <c r="J198" i="12"/>
  <c r="J197" i="12" s="1"/>
  <c r="J196" i="12" s="1"/>
  <c r="K198" i="12"/>
  <c r="K197" i="12" s="1"/>
  <c r="K196" i="12" s="1"/>
  <c r="I202" i="12"/>
  <c r="I201" i="12" s="1"/>
  <c r="I200" i="12" s="1"/>
  <c r="J202" i="12"/>
  <c r="J201" i="12" s="1"/>
  <c r="J200" i="12" s="1"/>
  <c r="K202" i="12"/>
  <c r="K201" i="12" s="1"/>
  <c r="K200" i="12" s="1"/>
  <c r="I209" i="12"/>
  <c r="J209" i="12"/>
  <c r="K209" i="12"/>
  <c r="I211" i="12"/>
  <c r="J211" i="12"/>
  <c r="K211" i="12"/>
  <c r="I215" i="12"/>
  <c r="J215" i="12"/>
  <c r="K215" i="12"/>
  <c r="I217" i="12"/>
  <c r="J217" i="12"/>
  <c r="K217" i="12"/>
  <c r="I221" i="12"/>
  <c r="I220" i="12" s="1"/>
  <c r="J221" i="12"/>
  <c r="J220" i="12" s="1"/>
  <c r="K221" i="12"/>
  <c r="K220" i="12" s="1"/>
  <c r="I224" i="12"/>
  <c r="I223" i="12" s="1"/>
  <c r="J224" i="12"/>
  <c r="J223" i="12" s="1"/>
  <c r="K224" i="12"/>
  <c r="K223" i="12" s="1"/>
  <c r="I228" i="12"/>
  <c r="I227" i="12" s="1"/>
  <c r="I226" i="12" s="1"/>
  <c r="J228" i="12"/>
  <c r="J227" i="12" s="1"/>
  <c r="J226" i="12" s="1"/>
  <c r="K228" i="12"/>
  <c r="K227" i="12" s="1"/>
  <c r="K226" i="12" s="1"/>
  <c r="I238" i="12"/>
  <c r="J238" i="12"/>
  <c r="K238" i="12"/>
  <c r="I240" i="12"/>
  <c r="J240" i="12"/>
  <c r="K240" i="12"/>
  <c r="I258" i="12"/>
  <c r="J258" i="12"/>
  <c r="K258" i="12"/>
  <c r="I260" i="12"/>
  <c r="J260" i="12"/>
  <c r="K260" i="12"/>
  <c r="I275" i="12"/>
  <c r="I274" i="12" s="1"/>
  <c r="I273" i="12" s="1"/>
  <c r="J275" i="12"/>
  <c r="J274" i="12" s="1"/>
  <c r="J273" i="12" s="1"/>
  <c r="K275" i="12"/>
  <c r="K274" i="12" s="1"/>
  <c r="K273" i="12" s="1"/>
  <c r="I279" i="12"/>
  <c r="J279" i="12"/>
  <c r="K279" i="12"/>
  <c r="I281" i="12"/>
  <c r="J281" i="12"/>
  <c r="K281" i="12"/>
  <c r="I285" i="12"/>
  <c r="I284" i="12" s="1"/>
  <c r="I283" i="12" s="1"/>
  <c r="J285" i="12"/>
  <c r="J284" i="12" s="1"/>
  <c r="J283" i="12" s="1"/>
  <c r="K285" i="12"/>
  <c r="K284" i="12" s="1"/>
  <c r="K283" i="12" s="1"/>
  <c r="I291" i="12"/>
  <c r="I290" i="12" s="1"/>
  <c r="I289" i="12" s="1"/>
  <c r="J291" i="12"/>
  <c r="J290" i="12" s="1"/>
  <c r="J289" i="12" s="1"/>
  <c r="K291" i="12"/>
  <c r="K290" i="12" s="1"/>
  <c r="K289" i="12" s="1"/>
  <c r="I295" i="12"/>
  <c r="J295" i="12"/>
  <c r="K295" i="12"/>
  <c r="I297" i="12"/>
  <c r="J297" i="12"/>
  <c r="K297" i="12"/>
  <c r="I302" i="12"/>
  <c r="J302" i="12"/>
  <c r="K302" i="12"/>
  <c r="I304" i="12"/>
  <c r="J304" i="12"/>
  <c r="K304" i="12"/>
  <c r="I315" i="12"/>
  <c r="I314" i="12" s="1"/>
  <c r="I313" i="12" s="1"/>
  <c r="J315" i="12"/>
  <c r="J314" i="12" s="1"/>
  <c r="J313" i="12" s="1"/>
  <c r="K315" i="12"/>
  <c r="K314" i="12" s="1"/>
  <c r="K313" i="12" s="1"/>
  <c r="I323" i="12"/>
  <c r="I322" i="12" s="1"/>
  <c r="I321" i="12" s="1"/>
  <c r="J323" i="12"/>
  <c r="J322" i="12" s="1"/>
  <c r="J321" i="12" s="1"/>
  <c r="K323" i="12"/>
  <c r="K322" i="12" s="1"/>
  <c r="K321" i="12" s="1"/>
  <c r="I327" i="12"/>
  <c r="I326" i="12" s="1"/>
  <c r="J327" i="12"/>
  <c r="J326" i="12" s="1"/>
  <c r="K327" i="12"/>
  <c r="K326" i="12" s="1"/>
  <c r="I330" i="12"/>
  <c r="I329" i="12" s="1"/>
  <c r="J330" i="12"/>
  <c r="J329" i="12" s="1"/>
  <c r="K330" i="12"/>
  <c r="K329" i="12" s="1"/>
  <c r="I334" i="12"/>
  <c r="I333" i="12" s="1"/>
  <c r="I332" i="12" s="1"/>
  <c r="J334" i="12"/>
  <c r="J333" i="12" s="1"/>
  <c r="J332" i="12" s="1"/>
  <c r="K334" i="12"/>
  <c r="K333" i="12" s="1"/>
  <c r="K332" i="12" s="1"/>
  <c r="I338" i="12"/>
  <c r="I337" i="12" s="1"/>
  <c r="I336" i="12" s="1"/>
  <c r="J338" i="12"/>
  <c r="J337" i="12" s="1"/>
  <c r="J336" i="12" s="1"/>
  <c r="K338" i="12"/>
  <c r="K337" i="12" s="1"/>
  <c r="K336" i="12" s="1"/>
  <c r="I343" i="12"/>
  <c r="I342" i="12" s="1"/>
  <c r="I341" i="12" s="1"/>
  <c r="J343" i="12"/>
  <c r="J342" i="12" s="1"/>
  <c r="J341" i="12" s="1"/>
  <c r="K343" i="12"/>
  <c r="K342" i="12" s="1"/>
  <c r="K341" i="12" s="1"/>
  <c r="I349" i="12"/>
  <c r="I348" i="12" s="1"/>
  <c r="I347" i="12" s="1"/>
  <c r="I346" i="12" s="1"/>
  <c r="I345" i="12" s="1"/>
  <c r="J349" i="12"/>
  <c r="J348" i="12" s="1"/>
  <c r="J347" i="12" s="1"/>
  <c r="J346" i="12" s="1"/>
  <c r="J345" i="12" s="1"/>
  <c r="K349" i="12"/>
  <c r="K348" i="12" s="1"/>
  <c r="K347" i="12" s="1"/>
  <c r="K346" i="12" s="1"/>
  <c r="K345" i="12" s="1"/>
  <c r="I356" i="12"/>
  <c r="I355" i="12" s="1"/>
  <c r="I354" i="12" s="1"/>
  <c r="J356" i="12"/>
  <c r="J355" i="12" s="1"/>
  <c r="J354" i="12" s="1"/>
  <c r="K356" i="12"/>
  <c r="K355" i="12" s="1"/>
  <c r="K354" i="12" s="1"/>
  <c r="I364" i="12"/>
  <c r="I363" i="12" s="1"/>
  <c r="J364" i="12"/>
  <c r="J363" i="12" s="1"/>
  <c r="K364" i="12"/>
  <c r="K363" i="12" s="1"/>
  <c r="I367" i="12"/>
  <c r="I366" i="12" s="1"/>
  <c r="J367" i="12"/>
  <c r="J366" i="12" s="1"/>
  <c r="K367" i="12"/>
  <c r="K366" i="12" s="1"/>
  <c r="I370" i="12"/>
  <c r="I369" i="12" s="1"/>
  <c r="J370" i="12"/>
  <c r="J369" i="12" s="1"/>
  <c r="K370" i="12"/>
  <c r="K369" i="12" s="1"/>
  <c r="I374" i="12"/>
  <c r="I373" i="12" s="1"/>
  <c r="I372" i="12" s="1"/>
  <c r="J374" i="12"/>
  <c r="J373" i="12" s="1"/>
  <c r="J372" i="12" s="1"/>
  <c r="K374" i="12"/>
  <c r="K373" i="12" s="1"/>
  <c r="K372" i="12" s="1"/>
  <c r="I379" i="12"/>
  <c r="I378" i="12" s="1"/>
  <c r="I377" i="12" s="1"/>
  <c r="I376" i="12" s="1"/>
  <c r="J379" i="12"/>
  <c r="J378" i="12" s="1"/>
  <c r="J377" i="12" s="1"/>
  <c r="J376" i="12" s="1"/>
  <c r="K379" i="12"/>
  <c r="K378" i="12" s="1"/>
  <c r="K377" i="12" s="1"/>
  <c r="K376" i="12" s="1"/>
  <c r="I385" i="12"/>
  <c r="I384" i="12" s="1"/>
  <c r="I383" i="12" s="1"/>
  <c r="J385" i="12"/>
  <c r="J384" i="12" s="1"/>
  <c r="J383" i="12" s="1"/>
  <c r="K385" i="12"/>
  <c r="K384" i="12" s="1"/>
  <c r="K383" i="12" s="1"/>
  <c r="I389" i="12"/>
  <c r="I388" i="12" s="1"/>
  <c r="I387" i="12" s="1"/>
  <c r="J389" i="12"/>
  <c r="J388" i="12" s="1"/>
  <c r="J387" i="12" s="1"/>
  <c r="K389" i="12"/>
  <c r="K388" i="12" s="1"/>
  <c r="K387" i="12" s="1"/>
  <c r="I396" i="12"/>
  <c r="I395" i="12" s="1"/>
  <c r="I394" i="12" s="1"/>
  <c r="J396" i="12"/>
  <c r="J395" i="12" s="1"/>
  <c r="J394" i="12" s="1"/>
  <c r="K396" i="12"/>
  <c r="K395" i="12" s="1"/>
  <c r="K394" i="12" s="1"/>
  <c r="I404" i="12"/>
  <c r="I403" i="12" s="1"/>
  <c r="I402" i="12" s="1"/>
  <c r="J404" i="12"/>
  <c r="J403" i="12" s="1"/>
  <c r="J402" i="12" s="1"/>
  <c r="K404" i="12"/>
  <c r="K403" i="12" s="1"/>
  <c r="K402" i="12" s="1"/>
  <c r="I408" i="12"/>
  <c r="I407" i="12" s="1"/>
  <c r="I406" i="12" s="1"/>
  <c r="J408" i="12"/>
  <c r="J407" i="12" s="1"/>
  <c r="J406" i="12" s="1"/>
  <c r="K408" i="12"/>
  <c r="K407" i="12" s="1"/>
  <c r="K406" i="12" s="1"/>
  <c r="I412" i="12"/>
  <c r="J412" i="12"/>
  <c r="J411" i="12" s="1"/>
  <c r="J410" i="12" s="1"/>
  <c r="K412" i="12"/>
  <c r="K411" i="12" s="1"/>
  <c r="K410" i="12" s="1"/>
  <c r="I416" i="12"/>
  <c r="I415" i="12" s="1"/>
  <c r="I414" i="12" s="1"/>
  <c r="J416" i="12"/>
  <c r="J415" i="12" s="1"/>
  <c r="J414" i="12" s="1"/>
  <c r="K416" i="12"/>
  <c r="K415" i="12" s="1"/>
  <c r="K414" i="12" s="1"/>
  <c r="I420" i="12"/>
  <c r="I419" i="12" s="1"/>
  <c r="I418" i="12" s="1"/>
  <c r="J420" i="12"/>
  <c r="J419" i="12" s="1"/>
  <c r="J418" i="12" s="1"/>
  <c r="K420" i="12"/>
  <c r="K419" i="12" s="1"/>
  <c r="K418" i="12" s="1"/>
  <c r="I424" i="12"/>
  <c r="I423" i="12" s="1"/>
  <c r="I422" i="12" s="1"/>
  <c r="J424" i="12"/>
  <c r="J423" i="12" s="1"/>
  <c r="J422" i="12" s="1"/>
  <c r="K424" i="12"/>
  <c r="K423" i="12" s="1"/>
  <c r="K422" i="12" s="1"/>
  <c r="I429" i="12"/>
  <c r="J429" i="12"/>
  <c r="K429" i="12"/>
  <c r="I431" i="12"/>
  <c r="J431" i="12"/>
  <c r="K431" i="12"/>
  <c r="I435" i="12"/>
  <c r="J435" i="12"/>
  <c r="K435" i="12"/>
  <c r="I437" i="12"/>
  <c r="J437" i="12"/>
  <c r="K437" i="12"/>
  <c r="I442" i="12"/>
  <c r="I441" i="12" s="1"/>
  <c r="I440" i="12" s="1"/>
  <c r="J442" i="12"/>
  <c r="J441" i="12" s="1"/>
  <c r="J440" i="12" s="1"/>
  <c r="K442" i="12"/>
  <c r="K441" i="12" s="1"/>
  <c r="K440" i="12" s="1"/>
  <c r="I447" i="12"/>
  <c r="J447" i="12"/>
  <c r="K447" i="12"/>
  <c r="I449" i="12"/>
  <c r="J449" i="12"/>
  <c r="K449" i="12"/>
  <c r="I453" i="12"/>
  <c r="J453" i="12"/>
  <c r="K453" i="12"/>
  <c r="I455" i="12"/>
  <c r="J455" i="12"/>
  <c r="K455" i="12"/>
  <c r="I459" i="12"/>
  <c r="I458" i="12" s="1"/>
  <c r="I457" i="12" s="1"/>
  <c r="J459" i="12"/>
  <c r="J458" i="12" s="1"/>
  <c r="J457" i="12" s="1"/>
  <c r="K459" i="12"/>
  <c r="K458" i="12" s="1"/>
  <c r="K457" i="12" s="1"/>
  <c r="I464" i="12"/>
  <c r="J464" i="12"/>
  <c r="K464" i="12"/>
  <c r="I466" i="12"/>
  <c r="J466" i="12"/>
  <c r="K466" i="12"/>
  <c r="I472" i="12"/>
  <c r="I471" i="12" s="1"/>
  <c r="I470" i="12" s="1"/>
  <c r="I469" i="12" s="1"/>
  <c r="J472" i="12"/>
  <c r="J471" i="12" s="1"/>
  <c r="J470" i="12" s="1"/>
  <c r="J469" i="12" s="1"/>
  <c r="K472" i="12"/>
  <c r="K471" i="12" s="1"/>
  <c r="K470" i="12" s="1"/>
  <c r="K469" i="12" s="1"/>
  <c r="I477" i="12"/>
  <c r="I476" i="12" s="1"/>
  <c r="I475" i="12" s="1"/>
  <c r="J477" i="12"/>
  <c r="J476" i="12" s="1"/>
  <c r="J475" i="12" s="1"/>
  <c r="K477" i="12"/>
  <c r="K476" i="12" s="1"/>
  <c r="K475" i="12" s="1"/>
  <c r="I481" i="12"/>
  <c r="J481" i="12"/>
  <c r="K481" i="12"/>
  <c r="I483" i="12"/>
  <c r="J483" i="12"/>
  <c r="K483" i="12"/>
  <c r="I487" i="12"/>
  <c r="I486" i="12" s="1"/>
  <c r="J487" i="12"/>
  <c r="J486" i="12" s="1"/>
  <c r="K487" i="12"/>
  <c r="K486" i="12" s="1"/>
  <c r="I490" i="12"/>
  <c r="J490" i="12"/>
  <c r="K490" i="12"/>
  <c r="I492" i="12"/>
  <c r="J492" i="12"/>
  <c r="K492" i="12"/>
  <c r="I497" i="12"/>
  <c r="I496" i="12" s="1"/>
  <c r="I495" i="12" s="1"/>
  <c r="J497" i="12"/>
  <c r="J496" i="12" s="1"/>
  <c r="J495" i="12" s="1"/>
  <c r="K497" i="12"/>
  <c r="K496" i="12" s="1"/>
  <c r="K495" i="12" s="1"/>
  <c r="I501" i="12"/>
  <c r="I500" i="12" s="1"/>
  <c r="I499" i="12" s="1"/>
  <c r="J501" i="12"/>
  <c r="J500" i="12" s="1"/>
  <c r="J499" i="12" s="1"/>
  <c r="K501" i="12"/>
  <c r="K500" i="12" s="1"/>
  <c r="K499" i="12" s="1"/>
  <c r="I505" i="12"/>
  <c r="I504" i="12" s="1"/>
  <c r="I503" i="12" s="1"/>
  <c r="J505" i="12"/>
  <c r="J504" i="12" s="1"/>
  <c r="J503" i="12" s="1"/>
  <c r="K505" i="12"/>
  <c r="K504" i="12" s="1"/>
  <c r="K503" i="12" s="1"/>
  <c r="I509" i="12"/>
  <c r="I508" i="12" s="1"/>
  <c r="I507" i="12" s="1"/>
  <c r="J509" i="12"/>
  <c r="J508" i="12" s="1"/>
  <c r="J507" i="12" s="1"/>
  <c r="K509" i="12"/>
  <c r="K508" i="12" s="1"/>
  <c r="K507" i="12" s="1"/>
  <c r="I516" i="12"/>
  <c r="I515" i="12" s="1"/>
  <c r="I514" i="12" s="1"/>
  <c r="J516" i="12"/>
  <c r="J515" i="12" s="1"/>
  <c r="J514" i="12" s="1"/>
  <c r="K516" i="12"/>
  <c r="K515" i="12" s="1"/>
  <c r="K514" i="12" s="1"/>
  <c r="I520" i="12"/>
  <c r="I519" i="12" s="1"/>
  <c r="J520" i="12"/>
  <c r="J519" i="12" s="1"/>
  <c r="K520" i="12"/>
  <c r="K519" i="12" s="1"/>
  <c r="I523" i="12"/>
  <c r="I522" i="12" s="1"/>
  <c r="J523" i="12"/>
  <c r="J522" i="12" s="1"/>
  <c r="K523" i="12"/>
  <c r="K522" i="12" s="1"/>
  <c r="I527" i="12"/>
  <c r="I526" i="12" s="1"/>
  <c r="J527" i="12"/>
  <c r="J526" i="12" s="1"/>
  <c r="K527" i="12"/>
  <c r="K526" i="12" s="1"/>
  <c r="I530" i="12"/>
  <c r="I529" i="12" s="1"/>
  <c r="J530" i="12"/>
  <c r="J529" i="12" s="1"/>
  <c r="K530" i="12"/>
  <c r="K529" i="12" s="1"/>
  <c r="I534" i="12"/>
  <c r="I533" i="12" s="1"/>
  <c r="I532" i="12" s="1"/>
  <c r="J534" i="12"/>
  <c r="J533" i="12" s="1"/>
  <c r="J532" i="12" s="1"/>
  <c r="K534" i="12"/>
  <c r="K533" i="12" s="1"/>
  <c r="K532" i="12" s="1"/>
  <c r="I538" i="12"/>
  <c r="I537" i="12" s="1"/>
  <c r="I536" i="12" s="1"/>
  <c r="J538" i="12"/>
  <c r="J537" i="12" s="1"/>
  <c r="J536" i="12" s="1"/>
  <c r="K538" i="12"/>
  <c r="K537" i="12" s="1"/>
  <c r="K536" i="12" s="1"/>
  <c r="I542" i="12"/>
  <c r="I541" i="12" s="1"/>
  <c r="I540" i="12" s="1"/>
  <c r="J542" i="12"/>
  <c r="J541" i="12" s="1"/>
  <c r="J540" i="12" s="1"/>
  <c r="K542" i="12"/>
  <c r="K541" i="12" s="1"/>
  <c r="K540" i="12" s="1"/>
  <c r="I546" i="12"/>
  <c r="J546" i="12"/>
  <c r="K546" i="12"/>
  <c r="I548" i="12"/>
  <c r="J548" i="12"/>
  <c r="K548" i="12"/>
  <c r="I553" i="12"/>
  <c r="I552" i="12" s="1"/>
  <c r="J553" i="12"/>
  <c r="J552" i="12" s="1"/>
  <c r="K553" i="12"/>
  <c r="K552" i="12" s="1"/>
  <c r="I556" i="12"/>
  <c r="I555" i="12" s="1"/>
  <c r="J556" i="12"/>
  <c r="J555" i="12" s="1"/>
  <c r="K556" i="12"/>
  <c r="K555" i="12" s="1"/>
  <c r="I560" i="12"/>
  <c r="I559" i="12" s="1"/>
  <c r="I558" i="12" s="1"/>
  <c r="J560" i="12"/>
  <c r="J559" i="12" s="1"/>
  <c r="J558" i="12" s="1"/>
  <c r="K560" i="12"/>
  <c r="K559" i="12" s="1"/>
  <c r="K558" i="12" s="1"/>
  <c r="I564" i="12"/>
  <c r="I563" i="12" s="1"/>
  <c r="I562" i="12" s="1"/>
  <c r="J564" i="12"/>
  <c r="J563" i="12" s="1"/>
  <c r="J562" i="12" s="1"/>
  <c r="K564" i="12"/>
  <c r="K563" i="12" s="1"/>
  <c r="K562" i="12" s="1"/>
  <c r="I570" i="12"/>
  <c r="J570" i="12"/>
  <c r="K570" i="12"/>
  <c r="I574" i="12"/>
  <c r="J574" i="12"/>
  <c r="K574" i="12"/>
  <c r="I581" i="12"/>
  <c r="I580" i="12" s="1"/>
  <c r="I579" i="12" s="1"/>
  <c r="J581" i="12"/>
  <c r="J580" i="12" s="1"/>
  <c r="J579" i="12" s="1"/>
  <c r="K581" i="12"/>
  <c r="K580" i="12" s="1"/>
  <c r="K579" i="12" s="1"/>
  <c r="I587" i="12"/>
  <c r="I586" i="12" s="1"/>
  <c r="J587" i="12"/>
  <c r="J586" i="12" s="1"/>
  <c r="K587" i="12"/>
  <c r="K586" i="12" s="1"/>
  <c r="I590" i="12"/>
  <c r="I589" i="12" s="1"/>
  <c r="J590" i="12"/>
  <c r="J589" i="12" s="1"/>
  <c r="K590" i="12"/>
  <c r="K589" i="12" s="1"/>
  <c r="I595" i="12"/>
  <c r="I594" i="12" s="1"/>
  <c r="I593" i="12" s="1"/>
  <c r="I592" i="12" s="1"/>
  <c r="J595" i="12"/>
  <c r="J594" i="12" s="1"/>
  <c r="J593" i="12" s="1"/>
  <c r="J592" i="12" s="1"/>
  <c r="K595" i="12"/>
  <c r="K594" i="12" s="1"/>
  <c r="K593" i="12" s="1"/>
  <c r="K592" i="12" s="1"/>
  <c r="I600" i="12"/>
  <c r="I599" i="12" s="1"/>
  <c r="J600" i="12"/>
  <c r="J599" i="12" s="1"/>
  <c r="K600" i="12"/>
  <c r="K599" i="12" s="1"/>
  <c r="I603" i="12"/>
  <c r="I602" i="12" s="1"/>
  <c r="J603" i="12"/>
  <c r="J602" i="12" s="1"/>
  <c r="K603" i="12"/>
  <c r="K602" i="12" s="1"/>
  <c r="I609" i="12"/>
  <c r="I608" i="12" s="1"/>
  <c r="J609" i="12"/>
  <c r="J608" i="12" s="1"/>
  <c r="K609" i="12"/>
  <c r="K608" i="12" s="1"/>
  <c r="I612" i="12"/>
  <c r="I611" i="12" s="1"/>
  <c r="J612" i="12"/>
  <c r="J611" i="12" s="1"/>
  <c r="K612" i="12"/>
  <c r="K611" i="12" s="1"/>
  <c r="I615" i="12"/>
  <c r="I614" i="12" s="1"/>
  <c r="J615" i="12"/>
  <c r="J614" i="12" s="1"/>
  <c r="K615" i="12"/>
  <c r="K614" i="12" s="1"/>
  <c r="I618" i="12"/>
  <c r="I617" i="12" s="1"/>
  <c r="J618" i="12"/>
  <c r="J617" i="12" s="1"/>
  <c r="K618" i="12"/>
  <c r="K617" i="12" s="1"/>
  <c r="I621" i="12"/>
  <c r="I620" i="12" s="1"/>
  <c r="J621" i="12"/>
  <c r="J620" i="12" s="1"/>
  <c r="K621" i="12"/>
  <c r="K620" i="12" s="1"/>
  <c r="I626" i="12"/>
  <c r="J626" i="12"/>
  <c r="K626" i="12"/>
  <c r="I628" i="12"/>
  <c r="J628" i="12"/>
  <c r="K628" i="12"/>
  <c r="I632" i="12"/>
  <c r="I631" i="12" s="1"/>
  <c r="I630" i="12" s="1"/>
  <c r="J632" i="12"/>
  <c r="J631" i="12" s="1"/>
  <c r="J630" i="12" s="1"/>
  <c r="K632" i="12"/>
  <c r="K631" i="12" s="1"/>
  <c r="K630" i="12" s="1"/>
  <c r="I636" i="12"/>
  <c r="J636" i="12"/>
  <c r="J635" i="12" s="1"/>
  <c r="K636" i="12"/>
  <c r="K635" i="12" s="1"/>
  <c r="I639" i="12"/>
  <c r="I638" i="12" s="1"/>
  <c r="J639" i="12"/>
  <c r="J638" i="12" s="1"/>
  <c r="K639" i="12"/>
  <c r="K638" i="12" s="1"/>
  <c r="I644" i="12"/>
  <c r="I643" i="12" s="1"/>
  <c r="J644" i="12"/>
  <c r="J643" i="12" s="1"/>
  <c r="K644" i="12"/>
  <c r="K643" i="12" s="1"/>
  <c r="I647" i="12"/>
  <c r="I646" i="12" s="1"/>
  <c r="J647" i="12"/>
  <c r="J646" i="12" s="1"/>
  <c r="K647" i="12"/>
  <c r="K646" i="12" s="1"/>
  <c r="I652" i="12"/>
  <c r="I651" i="12" s="1"/>
  <c r="I650" i="12" s="1"/>
  <c r="I649" i="12" s="1"/>
  <c r="J652" i="12"/>
  <c r="J651" i="12" s="1"/>
  <c r="J650" i="12" s="1"/>
  <c r="J649" i="12" s="1"/>
  <c r="K652" i="12"/>
  <c r="K651" i="12" s="1"/>
  <c r="K650" i="12" s="1"/>
  <c r="K649" i="12" s="1"/>
  <c r="I659" i="12"/>
  <c r="J659" i="12"/>
  <c r="K659" i="12"/>
  <c r="I661" i="12"/>
  <c r="J661" i="12"/>
  <c r="K661" i="12"/>
  <c r="I665" i="12"/>
  <c r="J665" i="12"/>
  <c r="K665" i="12"/>
  <c r="I667" i="12"/>
  <c r="J667" i="12"/>
  <c r="K667" i="12"/>
  <c r="I678" i="12"/>
  <c r="I677" i="12" s="1"/>
  <c r="J678" i="12"/>
  <c r="J677" i="12" s="1"/>
  <c r="K678" i="12"/>
  <c r="K677" i="12" s="1"/>
  <c r="I681" i="12"/>
  <c r="I680" i="12" s="1"/>
  <c r="J681" i="12"/>
  <c r="J680" i="12" s="1"/>
  <c r="K681" i="12"/>
  <c r="K680" i="12" s="1"/>
  <c r="I684" i="12"/>
  <c r="I683" i="12" s="1"/>
  <c r="J684" i="12"/>
  <c r="J683" i="12" s="1"/>
  <c r="K684" i="12"/>
  <c r="K683" i="12" s="1"/>
  <c r="I686" i="12"/>
  <c r="I697" i="12"/>
  <c r="I696" i="12" s="1"/>
  <c r="I695" i="12" s="1"/>
  <c r="J697" i="12"/>
  <c r="J696" i="12" s="1"/>
  <c r="J695" i="12" s="1"/>
  <c r="K697" i="12"/>
  <c r="K696" i="12" s="1"/>
  <c r="K695" i="12" s="1"/>
  <c r="I703" i="12"/>
  <c r="J703" i="12"/>
  <c r="K703" i="12"/>
  <c r="I705" i="12"/>
  <c r="J705" i="12"/>
  <c r="K705" i="12"/>
  <c r="I719" i="12"/>
  <c r="I718" i="12" s="1"/>
  <c r="I717" i="12" s="1"/>
  <c r="J719" i="12"/>
  <c r="J718" i="12" s="1"/>
  <c r="J717" i="12" s="1"/>
  <c r="K719" i="12"/>
  <c r="K718" i="12" s="1"/>
  <c r="K717" i="12" s="1"/>
  <c r="I723" i="12"/>
  <c r="I722" i="12" s="1"/>
  <c r="I721" i="12" s="1"/>
  <c r="J723" i="12"/>
  <c r="J722" i="12" s="1"/>
  <c r="J721" i="12" s="1"/>
  <c r="K723" i="12"/>
  <c r="K722" i="12" s="1"/>
  <c r="K721" i="12" s="1"/>
  <c r="I727" i="12"/>
  <c r="J727" i="12"/>
  <c r="K727" i="12"/>
  <c r="I729" i="12"/>
  <c r="J729" i="12"/>
  <c r="K729" i="12"/>
  <c r="I733" i="12"/>
  <c r="I732" i="12" s="1"/>
  <c r="I731" i="12" s="1"/>
  <c r="J733" i="12"/>
  <c r="J732" i="12" s="1"/>
  <c r="J731" i="12" s="1"/>
  <c r="K733" i="12"/>
  <c r="K732" i="12" s="1"/>
  <c r="K731" i="12" s="1"/>
  <c r="I737" i="12"/>
  <c r="J737" i="12"/>
  <c r="K737" i="12"/>
  <c r="I739" i="12"/>
  <c r="J739" i="12"/>
  <c r="K739" i="12"/>
  <c r="I744" i="12"/>
  <c r="I743" i="12" s="1"/>
  <c r="J744" i="12"/>
  <c r="J743" i="12" s="1"/>
  <c r="K744" i="12"/>
  <c r="K743" i="12" s="1"/>
  <c r="I747" i="12"/>
  <c r="J747" i="12"/>
  <c r="K747" i="12"/>
  <c r="I750" i="12"/>
  <c r="J750" i="12"/>
  <c r="K750" i="12"/>
  <c r="I753" i="12"/>
  <c r="J753" i="12"/>
  <c r="K753" i="12"/>
  <c r="I757" i="12"/>
  <c r="I756" i="12" s="1"/>
  <c r="J757" i="12"/>
  <c r="J756" i="12" s="1"/>
  <c r="K757" i="12"/>
  <c r="K756" i="12" s="1"/>
  <c r="I760" i="12"/>
  <c r="I759" i="12" s="1"/>
  <c r="J760" i="12"/>
  <c r="J759" i="12" s="1"/>
  <c r="K760" i="12"/>
  <c r="K759" i="12" s="1"/>
  <c r="I764" i="12"/>
  <c r="J764" i="12"/>
  <c r="K764" i="12"/>
  <c r="I766" i="12"/>
  <c r="J766" i="12"/>
  <c r="K766" i="12"/>
  <c r="I772" i="12"/>
  <c r="I771" i="12" s="1"/>
  <c r="J772" i="12"/>
  <c r="J771" i="12" s="1"/>
  <c r="K772" i="12"/>
  <c r="K771" i="12" s="1"/>
  <c r="I775" i="12"/>
  <c r="I774" i="12" s="1"/>
  <c r="J775" i="12"/>
  <c r="J774" i="12" s="1"/>
  <c r="K775" i="12"/>
  <c r="K774" i="12" s="1"/>
  <c r="I778" i="12"/>
  <c r="I777" i="12" s="1"/>
  <c r="J778" i="12"/>
  <c r="J777" i="12" s="1"/>
  <c r="K778" i="12"/>
  <c r="K777" i="12" s="1"/>
  <c r="I781" i="12"/>
  <c r="I780" i="12" s="1"/>
  <c r="J781" i="12"/>
  <c r="J780" i="12" s="1"/>
  <c r="K781" i="12"/>
  <c r="K780" i="12" s="1"/>
  <c r="I785" i="12"/>
  <c r="I784" i="12" s="1"/>
  <c r="I783" i="12" s="1"/>
  <c r="J785" i="12"/>
  <c r="J784" i="12" s="1"/>
  <c r="J783" i="12" s="1"/>
  <c r="K785" i="12"/>
  <c r="K784" i="12" s="1"/>
  <c r="K783" i="12" s="1"/>
  <c r="I789" i="12"/>
  <c r="I788" i="12" s="1"/>
  <c r="I787" i="12" s="1"/>
  <c r="J789" i="12"/>
  <c r="J788" i="12" s="1"/>
  <c r="J787" i="12" s="1"/>
  <c r="K789" i="12"/>
  <c r="K788" i="12" s="1"/>
  <c r="K787" i="12" s="1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803" i="12"/>
  <c r="I802" i="12" s="1"/>
  <c r="J803" i="12"/>
  <c r="J802" i="12" s="1"/>
  <c r="K803" i="12"/>
  <c r="K802" i="12" s="1"/>
  <c r="I806" i="12"/>
  <c r="I805" i="12" s="1"/>
  <c r="J806" i="12"/>
  <c r="J805" i="12" s="1"/>
  <c r="K806" i="12"/>
  <c r="K805" i="12" s="1"/>
  <c r="I809" i="12"/>
  <c r="J809" i="12"/>
  <c r="K809" i="12"/>
  <c r="I811" i="12"/>
  <c r="J811" i="12"/>
  <c r="K811" i="12"/>
  <c r="I815" i="12"/>
  <c r="I814" i="12" s="1"/>
  <c r="J815" i="12"/>
  <c r="J814" i="12" s="1"/>
  <c r="K815" i="12"/>
  <c r="K814" i="12" s="1"/>
  <c r="I819" i="12"/>
  <c r="J819" i="12"/>
  <c r="K819" i="12"/>
  <c r="I821" i="12"/>
  <c r="J821" i="12"/>
  <c r="K821" i="12"/>
  <c r="I826" i="12"/>
  <c r="I825" i="12" s="1"/>
  <c r="I824" i="12" s="1"/>
  <c r="J826" i="12"/>
  <c r="J825" i="12" s="1"/>
  <c r="J824" i="12" s="1"/>
  <c r="K826" i="12"/>
  <c r="K825" i="12" s="1"/>
  <c r="K824" i="12" s="1"/>
  <c r="I830" i="12"/>
  <c r="J830" i="12"/>
  <c r="K830" i="12"/>
  <c r="I832" i="12"/>
  <c r="J832" i="12"/>
  <c r="K832" i="12"/>
  <c r="I836" i="12"/>
  <c r="I835" i="12" s="1"/>
  <c r="J836" i="12"/>
  <c r="J835" i="12" s="1"/>
  <c r="K836" i="12"/>
  <c r="K835" i="12" s="1"/>
  <c r="I839" i="12"/>
  <c r="J839" i="12"/>
  <c r="J838" i="12" s="1"/>
  <c r="K839" i="12"/>
  <c r="K838" i="12" s="1"/>
  <c r="I842" i="12"/>
  <c r="J842" i="12"/>
  <c r="J841" i="12" s="1"/>
  <c r="K842" i="12"/>
  <c r="K841" i="12" s="1"/>
  <c r="I847" i="12"/>
  <c r="J847" i="12"/>
  <c r="K847" i="12"/>
  <c r="I849" i="12"/>
  <c r="J849" i="12"/>
  <c r="K849" i="12"/>
  <c r="I851" i="12"/>
  <c r="J851" i="12"/>
  <c r="K851" i="12"/>
  <c r="I856" i="12"/>
  <c r="I855" i="12" s="1"/>
  <c r="J856" i="12"/>
  <c r="J855" i="12" s="1"/>
  <c r="K856" i="12"/>
  <c r="K855" i="12" s="1"/>
  <c r="I859" i="12"/>
  <c r="I858" i="12" s="1"/>
  <c r="J859" i="12"/>
  <c r="J858" i="12" s="1"/>
  <c r="K859" i="12"/>
  <c r="K858" i="12" s="1"/>
  <c r="I865" i="12"/>
  <c r="I864" i="12" s="1"/>
  <c r="J865" i="12"/>
  <c r="J864" i="12" s="1"/>
  <c r="K865" i="12"/>
  <c r="K864" i="12" s="1"/>
  <c r="I868" i="12"/>
  <c r="I867" i="12" s="1"/>
  <c r="J868" i="12"/>
  <c r="J867" i="12" s="1"/>
  <c r="K868" i="12"/>
  <c r="K867" i="12" s="1"/>
  <c r="I872" i="12"/>
  <c r="I871" i="12" s="1"/>
  <c r="I870" i="12" s="1"/>
  <c r="J872" i="12"/>
  <c r="J871" i="12" s="1"/>
  <c r="J870" i="12" s="1"/>
  <c r="K872" i="12"/>
  <c r="K871" i="12" s="1"/>
  <c r="K870" i="12" s="1"/>
  <c r="I876" i="12"/>
  <c r="I875" i="12" s="1"/>
  <c r="I874" i="12" s="1"/>
  <c r="J876" i="12"/>
  <c r="J875" i="12" s="1"/>
  <c r="J874" i="12" s="1"/>
  <c r="K876" i="12"/>
  <c r="K875" i="12" s="1"/>
  <c r="K874" i="12" s="1"/>
  <c r="I880" i="12"/>
  <c r="I879" i="12" s="1"/>
  <c r="I878" i="12" s="1"/>
  <c r="J880" i="12"/>
  <c r="J879" i="12" s="1"/>
  <c r="J878" i="12" s="1"/>
  <c r="K880" i="12"/>
  <c r="K879" i="12" s="1"/>
  <c r="K878" i="12" s="1"/>
  <c r="I885" i="12"/>
  <c r="J885" i="12"/>
  <c r="J884" i="12" s="1"/>
  <c r="K885" i="12"/>
  <c r="K884" i="12" s="1"/>
  <c r="I888" i="12"/>
  <c r="J888" i="12"/>
  <c r="J887" i="12" s="1"/>
  <c r="K888" i="12"/>
  <c r="K887" i="12" s="1"/>
  <c r="I891" i="12"/>
  <c r="I890" i="12" s="1"/>
  <c r="J891" i="12"/>
  <c r="J890" i="12" s="1"/>
  <c r="K891" i="12"/>
  <c r="K890" i="12" s="1"/>
  <c r="I895" i="12"/>
  <c r="I894" i="12" s="1"/>
  <c r="J895" i="12"/>
  <c r="J894" i="12" s="1"/>
  <c r="K895" i="12"/>
  <c r="K894" i="12" s="1"/>
  <c r="I902" i="12"/>
  <c r="I901" i="12" s="1"/>
  <c r="I900" i="12" s="1"/>
  <c r="J902" i="12"/>
  <c r="J901" i="12" s="1"/>
  <c r="J900" i="12" s="1"/>
  <c r="K902" i="12"/>
  <c r="K901" i="12" s="1"/>
  <c r="K900" i="12" s="1"/>
  <c r="I906" i="12"/>
  <c r="I905" i="12" s="1"/>
  <c r="I904" i="12" s="1"/>
  <c r="J906" i="12"/>
  <c r="J905" i="12" s="1"/>
  <c r="J904" i="12" s="1"/>
  <c r="K906" i="12"/>
  <c r="K905" i="12" s="1"/>
  <c r="K904" i="12" s="1"/>
  <c r="I910" i="12"/>
  <c r="I909" i="12" s="1"/>
  <c r="I908" i="12" s="1"/>
  <c r="J910" i="12"/>
  <c r="J909" i="12" s="1"/>
  <c r="J908" i="12" s="1"/>
  <c r="K910" i="12"/>
  <c r="K909" i="12" s="1"/>
  <c r="K908" i="12" s="1"/>
  <c r="I914" i="12"/>
  <c r="I913" i="12" s="1"/>
  <c r="I912" i="12" s="1"/>
  <c r="J914" i="12"/>
  <c r="J913" i="12" s="1"/>
  <c r="J912" i="12" s="1"/>
  <c r="K914" i="12"/>
  <c r="K913" i="12" s="1"/>
  <c r="K912" i="12" s="1"/>
  <c r="I922" i="12"/>
  <c r="J922" i="12"/>
  <c r="J921" i="12" s="1"/>
  <c r="J920" i="12" s="1"/>
  <c r="K922" i="12"/>
  <c r="K921" i="12" s="1"/>
  <c r="K920" i="12" s="1"/>
  <c r="I926" i="12"/>
  <c r="I925" i="12" s="1"/>
  <c r="J926" i="12"/>
  <c r="J925" i="12" s="1"/>
  <c r="K926" i="12"/>
  <c r="K925" i="12" s="1"/>
  <c r="I929" i="12"/>
  <c r="I928" i="12" s="1"/>
  <c r="J929" i="12"/>
  <c r="J928" i="12" s="1"/>
  <c r="K929" i="12"/>
  <c r="K928" i="12" s="1"/>
  <c r="I937" i="12"/>
  <c r="J937" i="12"/>
  <c r="J936" i="12" s="1"/>
  <c r="J935" i="12" s="1"/>
  <c r="K937" i="12"/>
  <c r="K936" i="12" s="1"/>
  <c r="K935" i="12" s="1"/>
  <c r="I941" i="12"/>
  <c r="I940" i="12" s="1"/>
  <c r="I939" i="12" s="1"/>
  <c r="J941" i="12"/>
  <c r="J940" i="12" s="1"/>
  <c r="J939" i="12" s="1"/>
  <c r="K941" i="12"/>
  <c r="K940" i="12" s="1"/>
  <c r="K939" i="12" s="1"/>
  <c r="I945" i="12"/>
  <c r="J945" i="12"/>
  <c r="J944" i="12" s="1"/>
  <c r="J943" i="12" s="1"/>
  <c r="K945" i="12"/>
  <c r="K944" i="12" s="1"/>
  <c r="K943" i="12" s="1"/>
  <c r="I950" i="12"/>
  <c r="I949" i="12" s="1"/>
  <c r="I948" i="12" s="1"/>
  <c r="I947" i="12" s="1"/>
  <c r="J950" i="12"/>
  <c r="J949" i="12" s="1"/>
  <c r="J948" i="12" s="1"/>
  <c r="J947" i="12" s="1"/>
  <c r="K950" i="12"/>
  <c r="K949" i="12" s="1"/>
  <c r="K948" i="12" s="1"/>
  <c r="K947" i="12" s="1"/>
  <c r="I960" i="12"/>
  <c r="I959" i="12" s="1"/>
  <c r="I958" i="12" s="1"/>
  <c r="J960" i="12"/>
  <c r="J959" i="12" s="1"/>
  <c r="J958" i="12" s="1"/>
  <c r="K960" i="12"/>
  <c r="K959" i="12" s="1"/>
  <c r="K958" i="12" s="1"/>
  <c r="I968" i="12"/>
  <c r="I967" i="12" s="1"/>
  <c r="I966" i="12" s="1"/>
  <c r="J968" i="12"/>
  <c r="J967" i="12" s="1"/>
  <c r="J966" i="12" s="1"/>
  <c r="K968" i="12"/>
  <c r="K967" i="12" s="1"/>
  <c r="K966" i="12" s="1"/>
  <c r="I976" i="12"/>
  <c r="I975" i="12" s="1"/>
  <c r="I974" i="12" s="1"/>
  <c r="J976" i="12"/>
  <c r="J975" i="12" s="1"/>
  <c r="J974" i="12" s="1"/>
  <c r="K976" i="12"/>
  <c r="K975" i="12" s="1"/>
  <c r="K974" i="12" s="1"/>
  <c r="I984" i="12"/>
  <c r="I983" i="12" s="1"/>
  <c r="I982" i="12" s="1"/>
  <c r="J984" i="12"/>
  <c r="J983" i="12" s="1"/>
  <c r="J982" i="12" s="1"/>
  <c r="K984" i="12"/>
  <c r="K983" i="12" s="1"/>
  <c r="K982" i="12" s="1"/>
  <c r="I988" i="12"/>
  <c r="I987" i="12" s="1"/>
  <c r="I986" i="12" s="1"/>
  <c r="J988" i="12"/>
  <c r="J987" i="12" s="1"/>
  <c r="J986" i="12" s="1"/>
  <c r="K988" i="12"/>
  <c r="K987" i="12" s="1"/>
  <c r="K986" i="12" s="1"/>
  <c r="I992" i="12"/>
  <c r="I991" i="12" s="1"/>
  <c r="I990" i="12" s="1"/>
  <c r="J992" i="12"/>
  <c r="J991" i="12" s="1"/>
  <c r="J990" i="12" s="1"/>
  <c r="K992" i="12"/>
  <c r="K991" i="12" s="1"/>
  <c r="K990" i="12" s="1"/>
  <c r="I996" i="12"/>
  <c r="I995" i="12" s="1"/>
  <c r="I994" i="12" s="1"/>
  <c r="J996" i="12"/>
  <c r="J995" i="12" s="1"/>
  <c r="J994" i="12" s="1"/>
  <c r="K996" i="12"/>
  <c r="K995" i="12" s="1"/>
  <c r="K994" i="12" s="1"/>
  <c r="I1004" i="12"/>
  <c r="I1003" i="12" s="1"/>
  <c r="I1002" i="12" s="1"/>
  <c r="J1004" i="12"/>
  <c r="J1003" i="12" s="1"/>
  <c r="J1002" i="12" s="1"/>
  <c r="K1004" i="12"/>
  <c r="K1003" i="12" s="1"/>
  <c r="K1002" i="12" s="1"/>
  <c r="I1008" i="12"/>
  <c r="J1008" i="12"/>
  <c r="K1008" i="12"/>
  <c r="I1010" i="12"/>
  <c r="J1010" i="12"/>
  <c r="K1010" i="12"/>
  <c r="I1014" i="12"/>
  <c r="I1013" i="12" s="1"/>
  <c r="I1012" i="12" s="1"/>
  <c r="J1014" i="12"/>
  <c r="J1013" i="12" s="1"/>
  <c r="J1012" i="12" s="1"/>
  <c r="K1014" i="12"/>
  <c r="K1013" i="12" s="1"/>
  <c r="K1012" i="12" s="1"/>
  <c r="I1018" i="12"/>
  <c r="I1017" i="12" s="1"/>
  <c r="I1016" i="12" s="1"/>
  <c r="J1018" i="12"/>
  <c r="J1017" i="12" s="1"/>
  <c r="J1016" i="12" s="1"/>
  <c r="K1018" i="12"/>
  <c r="K1017" i="12" s="1"/>
  <c r="K1016" i="12" s="1"/>
  <c r="I1022" i="12"/>
  <c r="J1022" i="12"/>
  <c r="J1021" i="12" s="1"/>
  <c r="J1020" i="12" s="1"/>
  <c r="K1022" i="12"/>
  <c r="K1021" i="12" s="1"/>
  <c r="K1020" i="12" s="1"/>
  <c r="I1026" i="12"/>
  <c r="J1026" i="12"/>
  <c r="J1025" i="12" s="1"/>
  <c r="J1024" i="12" s="1"/>
  <c r="K1026" i="12"/>
  <c r="K1025" i="12" s="1"/>
  <c r="K1024" i="12" s="1"/>
  <c r="I1030" i="12"/>
  <c r="J1030" i="12"/>
  <c r="J1029" i="12" s="1"/>
  <c r="J1028" i="12" s="1"/>
  <c r="K1030" i="12"/>
  <c r="K1029" i="12" s="1"/>
  <c r="K1028" i="12" s="1"/>
  <c r="I1047" i="12"/>
  <c r="I1046" i="12" s="1"/>
  <c r="I1045" i="12" s="1"/>
  <c r="J1047" i="12"/>
  <c r="J1046" i="12" s="1"/>
  <c r="J1045" i="12" s="1"/>
  <c r="K1047" i="12"/>
  <c r="K1046" i="12" s="1"/>
  <c r="K1045" i="12" s="1"/>
  <c r="I1051" i="12"/>
  <c r="I1050" i="12" s="1"/>
  <c r="I1049" i="12" s="1"/>
  <c r="J1051" i="12"/>
  <c r="J1050" i="12" s="1"/>
  <c r="J1049" i="12" s="1"/>
  <c r="K1051" i="12"/>
  <c r="K1050" i="12" s="1"/>
  <c r="K1049" i="12" s="1"/>
  <c r="I1055" i="12"/>
  <c r="J1055" i="12"/>
  <c r="J1054" i="12" s="1"/>
  <c r="J1053" i="12" s="1"/>
  <c r="K1055" i="12"/>
  <c r="K1054" i="12" s="1"/>
  <c r="K1053" i="12" s="1"/>
  <c r="I1063" i="12"/>
  <c r="J1063" i="12"/>
  <c r="J1062" i="12" s="1"/>
  <c r="J1061" i="12" s="1"/>
  <c r="K1063" i="12"/>
  <c r="K1062" i="12" s="1"/>
  <c r="K1061" i="12" s="1"/>
  <c r="I1067" i="12"/>
  <c r="J1067" i="12"/>
  <c r="J1066" i="12" s="1"/>
  <c r="J1065" i="12" s="1"/>
  <c r="K1067" i="12"/>
  <c r="K1066" i="12" s="1"/>
  <c r="K1065" i="12" s="1"/>
  <c r="I1071" i="12"/>
  <c r="I1070" i="12" s="1"/>
  <c r="I1069" i="12" s="1"/>
  <c r="J1071" i="12"/>
  <c r="J1070" i="12" s="1"/>
  <c r="J1069" i="12" s="1"/>
  <c r="K1071" i="12"/>
  <c r="K1070" i="12" s="1"/>
  <c r="K1069" i="12" s="1"/>
  <c r="I1075" i="12"/>
  <c r="I1074" i="12" s="1"/>
  <c r="I1073" i="12" s="1"/>
  <c r="J1075" i="12"/>
  <c r="J1074" i="12" s="1"/>
  <c r="J1073" i="12" s="1"/>
  <c r="K1075" i="12"/>
  <c r="K1074" i="12" s="1"/>
  <c r="K1073" i="12" s="1"/>
  <c r="I1083" i="12"/>
  <c r="I1082" i="12" s="1"/>
  <c r="I1081" i="12" s="1"/>
  <c r="J1083" i="12"/>
  <c r="J1082" i="12" s="1"/>
  <c r="J1081" i="12" s="1"/>
  <c r="K1083" i="12"/>
  <c r="K1082" i="12" s="1"/>
  <c r="K1081" i="12" s="1"/>
  <c r="I1087" i="12"/>
  <c r="I1086" i="12" s="1"/>
  <c r="I1085" i="12" s="1"/>
  <c r="J1087" i="12"/>
  <c r="J1086" i="12" s="1"/>
  <c r="J1085" i="12" s="1"/>
  <c r="K1087" i="12"/>
  <c r="K1086" i="12" s="1"/>
  <c r="K1085" i="12" s="1"/>
  <c r="I1096" i="12"/>
  <c r="I1095" i="12" s="1"/>
  <c r="J1096" i="12"/>
  <c r="J1095" i="12" s="1"/>
  <c r="J1094" i="12" s="1"/>
  <c r="J1093" i="12" s="1"/>
  <c r="K1096" i="12"/>
  <c r="K1095" i="12" s="1"/>
  <c r="K1094" i="12" s="1"/>
  <c r="K1093" i="12" s="1"/>
  <c r="I1107" i="12"/>
  <c r="I1106" i="12" s="1"/>
  <c r="I1105" i="12" s="1"/>
  <c r="I1104" i="12" s="1"/>
  <c r="J1107" i="12"/>
  <c r="J1106" i="12" s="1"/>
  <c r="J1105" i="12" s="1"/>
  <c r="J1104" i="12" s="1"/>
  <c r="K1107" i="12"/>
  <c r="K1106" i="12" s="1"/>
  <c r="K1105" i="12" s="1"/>
  <c r="K1104" i="12" s="1"/>
  <c r="I1116" i="12"/>
  <c r="I1115" i="12" s="1"/>
  <c r="J1116" i="12"/>
  <c r="J1115" i="12" s="1"/>
  <c r="K1116" i="12"/>
  <c r="K1115" i="12" s="1"/>
  <c r="I1119" i="12"/>
  <c r="J1119" i="12"/>
  <c r="K1119" i="12"/>
  <c r="I1121" i="12"/>
  <c r="J1121" i="12"/>
  <c r="K1121" i="12"/>
  <c r="I1127" i="12"/>
  <c r="J1127" i="12"/>
  <c r="K1127" i="12"/>
  <c r="I1129" i="12"/>
  <c r="J1129" i="12"/>
  <c r="K1129" i="12"/>
  <c r="I1140" i="12"/>
  <c r="I1139" i="12" s="1"/>
  <c r="I1138" i="12" s="1"/>
  <c r="I1137" i="12" s="1"/>
  <c r="J1140" i="12"/>
  <c r="J1139" i="12" s="1"/>
  <c r="J1138" i="12" s="1"/>
  <c r="J1137" i="12" s="1"/>
  <c r="K1140" i="12"/>
  <c r="K1139" i="12" s="1"/>
  <c r="K1138" i="12" s="1"/>
  <c r="K1137" i="12" s="1"/>
  <c r="I1152" i="12"/>
  <c r="I1151" i="12" s="1"/>
  <c r="I1150" i="12" s="1"/>
  <c r="I1149" i="12" s="1"/>
  <c r="J1152" i="12"/>
  <c r="J1151" i="12" s="1"/>
  <c r="J1150" i="12" s="1"/>
  <c r="J1149" i="12" s="1"/>
  <c r="K1152" i="12"/>
  <c r="K1151" i="12" s="1"/>
  <c r="K1150" i="12" s="1"/>
  <c r="K1149" i="12" s="1"/>
  <c r="I1157" i="12"/>
  <c r="I1156" i="12" s="1"/>
  <c r="J1157" i="12"/>
  <c r="J1156" i="12" s="1"/>
  <c r="K1157" i="12"/>
  <c r="K1156" i="12" s="1"/>
  <c r="I1160" i="12"/>
  <c r="I1159" i="12" s="1"/>
  <c r="J1160" i="12"/>
  <c r="J1159" i="12" s="1"/>
  <c r="K1160" i="12"/>
  <c r="K1159" i="12" s="1"/>
  <c r="I1166" i="12"/>
  <c r="I1165" i="12" s="1"/>
  <c r="J1166" i="12"/>
  <c r="J1165" i="12" s="1"/>
  <c r="K1166" i="12"/>
  <c r="K1165" i="12" s="1"/>
  <c r="I1169" i="12"/>
  <c r="I1168" i="12" s="1"/>
  <c r="J1169" i="12"/>
  <c r="J1168" i="12" s="1"/>
  <c r="K1169" i="12"/>
  <c r="K1168" i="12" s="1"/>
  <c r="I1172" i="12"/>
  <c r="I1171" i="12" s="1"/>
  <c r="J1172" i="12"/>
  <c r="J1171" i="12" s="1"/>
  <c r="K1172" i="12"/>
  <c r="K1171" i="12" s="1"/>
  <c r="I1176" i="12"/>
  <c r="J1176" i="12"/>
  <c r="J1175" i="12" s="1"/>
  <c r="K1176" i="12"/>
  <c r="K1175" i="12" s="1"/>
  <c r="I1179" i="12"/>
  <c r="I1178" i="12" s="1"/>
  <c r="J1179" i="12"/>
  <c r="J1178" i="12" s="1"/>
  <c r="K1179" i="12"/>
  <c r="K1178" i="12" s="1"/>
  <c r="I1184" i="12"/>
  <c r="J1184" i="12"/>
  <c r="J1183" i="12" s="1"/>
  <c r="J1182" i="12" s="1"/>
  <c r="K1184" i="12"/>
  <c r="K1183" i="12" s="1"/>
  <c r="K1182" i="12" s="1"/>
  <c r="I1188" i="12"/>
  <c r="J1188" i="12"/>
  <c r="J1187" i="12" s="1"/>
  <c r="J1186" i="12" s="1"/>
  <c r="K1188" i="12"/>
  <c r="K1187" i="12" s="1"/>
  <c r="K1186" i="12" s="1"/>
  <c r="I1192" i="12"/>
  <c r="J1192" i="12"/>
  <c r="J1191" i="12" s="1"/>
  <c r="J1190" i="12" s="1"/>
  <c r="K1192" i="12"/>
  <c r="K1191" i="12" s="1"/>
  <c r="K1190" i="12" s="1"/>
  <c r="I1198" i="12"/>
  <c r="I1197" i="12" s="1"/>
  <c r="I1196" i="12" s="1"/>
  <c r="I1195" i="12" s="1"/>
  <c r="J1198" i="12"/>
  <c r="J1197" i="12" s="1"/>
  <c r="J1196" i="12" s="1"/>
  <c r="J1195" i="12" s="1"/>
  <c r="K1198" i="12"/>
  <c r="K1197" i="12" s="1"/>
  <c r="K1196" i="12" s="1"/>
  <c r="K1195" i="12" s="1"/>
  <c r="I1203" i="12"/>
  <c r="I1202" i="12" s="1"/>
  <c r="I1201" i="12" s="1"/>
  <c r="I1200" i="12" s="1"/>
  <c r="J1203" i="12"/>
  <c r="J1202" i="12" s="1"/>
  <c r="J1201" i="12" s="1"/>
  <c r="J1200" i="12" s="1"/>
  <c r="K1203" i="12"/>
  <c r="K1202" i="12" s="1"/>
  <c r="K1201" i="12" s="1"/>
  <c r="K1200" i="12" s="1"/>
  <c r="I1208" i="12"/>
  <c r="I1207" i="12" s="1"/>
  <c r="I1206" i="12" s="1"/>
  <c r="J1208" i="12"/>
  <c r="J1207" i="12" s="1"/>
  <c r="J1206" i="12" s="1"/>
  <c r="K1208" i="12"/>
  <c r="K1207" i="12" s="1"/>
  <c r="K1206" i="12" s="1"/>
  <c r="I1212" i="12"/>
  <c r="I1211" i="12" s="1"/>
  <c r="J1212" i="12"/>
  <c r="J1211" i="12" s="1"/>
  <c r="K1212" i="12"/>
  <c r="K1211" i="12" s="1"/>
  <c r="I1215" i="12"/>
  <c r="I1214" i="12" s="1"/>
  <c r="J1215" i="12"/>
  <c r="J1214" i="12" s="1"/>
  <c r="K1215" i="12"/>
  <c r="K1214" i="12" s="1"/>
  <c r="I1222" i="12"/>
  <c r="I1221" i="12" s="1"/>
  <c r="I1220" i="12" s="1"/>
  <c r="J1222" i="12"/>
  <c r="J1221" i="12" s="1"/>
  <c r="J1220" i="12" s="1"/>
  <c r="K1222" i="12"/>
  <c r="K1221" i="12" s="1"/>
  <c r="K1220" i="12" s="1"/>
  <c r="I1226" i="12"/>
  <c r="I1225" i="12" s="1"/>
  <c r="I1224" i="12" s="1"/>
  <c r="J1226" i="12"/>
  <c r="J1225" i="12" s="1"/>
  <c r="J1224" i="12" s="1"/>
  <c r="K1226" i="12"/>
  <c r="K1225" i="12" s="1"/>
  <c r="K1224" i="12" s="1"/>
  <c r="I1230" i="12"/>
  <c r="I1229" i="12" s="1"/>
  <c r="I1228" i="12" s="1"/>
  <c r="J1230" i="12"/>
  <c r="J1229" i="12" s="1"/>
  <c r="J1228" i="12" s="1"/>
  <c r="K1230" i="12"/>
  <c r="K1229" i="12" s="1"/>
  <c r="K1228" i="12" s="1"/>
  <c r="I1234" i="12"/>
  <c r="I1233" i="12" s="1"/>
  <c r="I1232" i="12" s="1"/>
  <c r="J1234" i="12"/>
  <c r="J1233" i="12" s="1"/>
  <c r="J1232" i="12" s="1"/>
  <c r="K1234" i="12"/>
  <c r="K1233" i="12" s="1"/>
  <c r="K1232" i="12" s="1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J1243" i="12"/>
  <c r="J1242" i="12" s="1"/>
  <c r="J1241" i="12" s="1"/>
  <c r="K1243" i="12"/>
  <c r="K1242" i="12" s="1"/>
  <c r="K1241" i="12" s="1"/>
  <c r="I1247" i="12"/>
  <c r="I1246" i="12" s="1"/>
  <c r="I1245" i="12" s="1"/>
  <c r="J1247" i="12"/>
  <c r="J1246" i="12" s="1"/>
  <c r="J1245" i="12" s="1"/>
  <c r="K1247" i="12"/>
  <c r="K1246" i="12" s="1"/>
  <c r="K1245" i="12" s="1"/>
  <c r="I1251" i="12"/>
  <c r="J1251" i="12"/>
  <c r="J1250" i="12" s="1"/>
  <c r="J1249" i="12" s="1"/>
  <c r="K1251" i="12"/>
  <c r="K1250" i="12" s="1"/>
  <c r="K1249" i="12" s="1"/>
  <c r="I1259" i="12"/>
  <c r="I1258" i="12" s="1"/>
  <c r="I1257" i="12" s="1"/>
  <c r="J1259" i="12"/>
  <c r="J1258" i="12" s="1"/>
  <c r="J1257" i="12" s="1"/>
  <c r="K1259" i="12"/>
  <c r="K1258" i="12" s="1"/>
  <c r="K1257" i="12" s="1"/>
  <c r="I1263" i="12"/>
  <c r="I1262" i="12" s="1"/>
  <c r="I1261" i="12" s="1"/>
  <c r="J1263" i="12"/>
  <c r="J1262" i="12" s="1"/>
  <c r="J1261" i="12" s="1"/>
  <c r="K1263" i="12"/>
  <c r="K1262" i="12" s="1"/>
  <c r="K1261" i="12" s="1"/>
  <c r="I1267" i="12"/>
  <c r="J1267" i="12"/>
  <c r="J1266" i="12" s="1"/>
  <c r="J1265" i="12" s="1"/>
  <c r="K1267" i="12"/>
  <c r="K1266" i="12" s="1"/>
  <c r="K1265" i="12" s="1"/>
  <c r="I1272" i="12"/>
  <c r="J1272" i="12"/>
  <c r="J1271" i="12" s="1"/>
  <c r="J1270" i="12" s="1"/>
  <c r="K1272" i="12"/>
  <c r="K1271" i="12" s="1"/>
  <c r="K1270" i="12" s="1"/>
  <c r="I1276" i="12"/>
  <c r="J1276" i="12"/>
  <c r="J1275" i="12" s="1"/>
  <c r="J1274" i="12" s="1"/>
  <c r="K1276" i="12"/>
  <c r="K1275" i="12" s="1"/>
  <c r="K1274" i="12" s="1"/>
  <c r="I1281" i="12"/>
  <c r="I1280" i="12" s="1"/>
  <c r="I1279" i="12" s="1"/>
  <c r="I1278" i="12" s="1"/>
  <c r="J1281" i="12"/>
  <c r="J1280" i="12" s="1"/>
  <c r="J1279" i="12" s="1"/>
  <c r="J1278" i="12" s="1"/>
  <c r="K1281" i="12"/>
  <c r="K1280" i="12" s="1"/>
  <c r="K1279" i="12" s="1"/>
  <c r="K1278" i="12" s="1"/>
  <c r="I1286" i="12"/>
  <c r="I1285" i="12" s="1"/>
  <c r="I1284" i="12" s="1"/>
  <c r="I1283" i="12" s="1"/>
  <c r="J1286" i="12"/>
  <c r="J1285" i="12" s="1"/>
  <c r="J1284" i="12" s="1"/>
  <c r="J1283" i="12" s="1"/>
  <c r="K1286" i="12"/>
  <c r="K1285" i="12" s="1"/>
  <c r="K1284" i="12" s="1"/>
  <c r="K1283" i="12" s="1"/>
  <c r="I1292" i="12"/>
  <c r="J1292" i="12"/>
  <c r="J1291" i="12" s="1"/>
  <c r="J1290" i="12" s="1"/>
  <c r="K1292" i="12"/>
  <c r="K1291" i="12" s="1"/>
  <c r="K1290" i="12" s="1"/>
  <c r="I1300" i="12"/>
  <c r="I1299" i="12" s="1"/>
  <c r="I1298" i="12" s="1"/>
  <c r="J1300" i="12"/>
  <c r="J1299" i="12" s="1"/>
  <c r="J1298" i="12" s="1"/>
  <c r="K1300" i="12"/>
  <c r="K1299" i="12" s="1"/>
  <c r="K1298" i="12" s="1"/>
  <c r="I1308" i="12"/>
  <c r="I1307" i="12" s="1"/>
  <c r="I1306" i="12" s="1"/>
  <c r="J1308" i="12"/>
  <c r="J1307" i="12" s="1"/>
  <c r="J1306" i="12" s="1"/>
  <c r="K1308" i="12"/>
  <c r="K1307" i="12" s="1"/>
  <c r="K1306" i="12" s="1"/>
  <c r="I1312" i="12"/>
  <c r="I1311" i="12" s="1"/>
  <c r="I1310" i="12" s="1"/>
  <c r="J1312" i="12"/>
  <c r="J1311" i="12" s="1"/>
  <c r="J1310" i="12" s="1"/>
  <c r="K1312" i="12"/>
  <c r="K1311" i="12" s="1"/>
  <c r="K1310" i="12" s="1"/>
  <c r="I1320" i="12"/>
  <c r="I1319" i="12" s="1"/>
  <c r="I1318" i="12" s="1"/>
  <c r="J1320" i="12"/>
  <c r="J1319" i="12" s="1"/>
  <c r="J1318" i="12" s="1"/>
  <c r="K1320" i="12"/>
  <c r="K1319" i="12" s="1"/>
  <c r="K1318" i="12" s="1"/>
  <c r="I1324" i="12"/>
  <c r="I1323" i="12" s="1"/>
  <c r="I1322" i="12" s="1"/>
  <c r="J1324" i="12"/>
  <c r="J1323" i="12" s="1"/>
  <c r="J1322" i="12" s="1"/>
  <c r="K1324" i="12"/>
  <c r="K1323" i="12" s="1"/>
  <c r="K1322" i="12" s="1"/>
  <c r="I1328" i="12"/>
  <c r="I1327" i="12" s="1"/>
  <c r="I1326" i="12" s="1"/>
  <c r="J1328" i="12"/>
  <c r="J1327" i="12" s="1"/>
  <c r="J1326" i="12" s="1"/>
  <c r="K1328" i="12"/>
  <c r="K1327" i="12" s="1"/>
  <c r="K1326" i="12" s="1"/>
  <c r="I1336" i="12"/>
  <c r="I1335" i="12" s="1"/>
  <c r="I1334" i="12" s="1"/>
  <c r="J1336" i="12"/>
  <c r="J1335" i="12" s="1"/>
  <c r="J1334" i="12" s="1"/>
  <c r="K1336" i="12"/>
  <c r="K1335" i="12" s="1"/>
  <c r="K1334" i="12" s="1"/>
  <c r="I1340" i="12"/>
  <c r="I1339" i="12" s="1"/>
  <c r="I1338" i="12" s="1"/>
  <c r="J1340" i="12"/>
  <c r="J1339" i="12" s="1"/>
  <c r="J1338" i="12" s="1"/>
  <c r="K1340" i="12"/>
  <c r="K1339" i="12" s="1"/>
  <c r="K1338" i="12" s="1"/>
  <c r="I1344" i="12"/>
  <c r="J1344" i="12"/>
  <c r="J1343" i="12" s="1"/>
  <c r="J1342" i="12" s="1"/>
  <c r="K1344" i="12"/>
  <c r="K1343" i="12" s="1"/>
  <c r="K1342" i="12" s="1"/>
  <c r="I1348" i="12"/>
  <c r="I1347" i="12" s="1"/>
  <c r="I1346" i="12" s="1"/>
  <c r="J1348" i="12"/>
  <c r="J1347" i="12" s="1"/>
  <c r="J1346" i="12" s="1"/>
  <c r="K1348" i="12"/>
  <c r="K1347" i="12" s="1"/>
  <c r="K1346" i="12" s="1"/>
  <c r="I1352" i="12"/>
  <c r="I1351" i="12" s="1"/>
  <c r="I1350" i="12" s="1"/>
  <c r="J1352" i="12"/>
  <c r="J1351" i="12" s="1"/>
  <c r="J1350" i="12" s="1"/>
  <c r="K1352" i="12"/>
  <c r="K1351" i="12" s="1"/>
  <c r="K1350" i="12" s="1"/>
  <c r="I1356" i="12"/>
  <c r="I1355" i="12" s="1"/>
  <c r="I1354" i="12" s="1"/>
  <c r="J1356" i="12"/>
  <c r="J1355" i="12" s="1"/>
  <c r="J1354" i="12" s="1"/>
  <c r="K1356" i="12"/>
  <c r="K1355" i="12" s="1"/>
  <c r="K1354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4" i="12"/>
  <c r="I1363" i="12" s="1"/>
  <c r="I1362" i="12" s="1"/>
  <c r="J1364" i="12"/>
  <c r="J1363" i="12" s="1"/>
  <c r="J1362" i="12" s="1"/>
  <c r="K1364" i="12"/>
  <c r="K1363" i="12" s="1"/>
  <c r="K1362" i="12" s="1"/>
  <c r="I1368" i="12"/>
  <c r="I1367" i="12" s="1"/>
  <c r="I1366" i="12" s="1"/>
  <c r="J1368" i="12"/>
  <c r="J1367" i="12" s="1"/>
  <c r="J1366" i="12" s="1"/>
  <c r="K1368" i="12"/>
  <c r="K1367" i="12" s="1"/>
  <c r="K1366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76" i="12"/>
  <c r="I1375" i="12" s="1"/>
  <c r="I1374" i="12" s="1"/>
  <c r="J1376" i="12"/>
  <c r="J1375" i="12" s="1"/>
  <c r="J1374" i="12" s="1"/>
  <c r="K1376" i="12"/>
  <c r="K1375" i="12" s="1"/>
  <c r="K1374" i="12" s="1"/>
  <c r="I1380" i="12"/>
  <c r="I1379" i="12" s="1"/>
  <c r="I1378" i="12" s="1"/>
  <c r="J1380" i="12"/>
  <c r="J1379" i="12" s="1"/>
  <c r="J1378" i="12" s="1"/>
  <c r="K1380" i="12"/>
  <c r="K1379" i="12" s="1"/>
  <c r="K1378" i="12" s="1"/>
  <c r="I1384" i="12"/>
  <c r="I1383" i="12" s="1"/>
  <c r="I1382" i="12" s="1"/>
  <c r="J1384" i="12"/>
  <c r="J1383" i="12" s="1"/>
  <c r="J1382" i="12" s="1"/>
  <c r="K1384" i="12"/>
  <c r="K1383" i="12" s="1"/>
  <c r="K1382" i="12" s="1"/>
  <c r="I1388" i="12"/>
  <c r="I1387" i="12" s="1"/>
  <c r="I1386" i="12" s="1"/>
  <c r="J1388" i="12"/>
  <c r="J1387" i="12" s="1"/>
  <c r="J1386" i="12" s="1"/>
  <c r="K1388" i="12"/>
  <c r="K1387" i="12" s="1"/>
  <c r="K1386" i="12" s="1"/>
  <c r="I1392" i="12"/>
  <c r="I1391" i="12" s="1"/>
  <c r="I1390" i="12" s="1"/>
  <c r="J1392" i="12"/>
  <c r="J1391" i="12" s="1"/>
  <c r="J1390" i="12" s="1"/>
  <c r="K1392" i="12"/>
  <c r="K1391" i="12" s="1"/>
  <c r="K1390" i="12" s="1"/>
  <c r="I1396" i="12"/>
  <c r="I1395" i="12" s="1"/>
  <c r="I1394" i="12" s="1"/>
  <c r="J1396" i="12"/>
  <c r="J1395" i="12" s="1"/>
  <c r="J1394" i="12" s="1"/>
  <c r="K1396" i="12"/>
  <c r="K1395" i="12" s="1"/>
  <c r="K1394" i="12" s="1"/>
  <c r="I1400" i="12"/>
  <c r="I1399" i="12" s="1"/>
  <c r="I1398" i="12" s="1"/>
  <c r="J1400" i="12"/>
  <c r="J1399" i="12" s="1"/>
  <c r="J1398" i="12" s="1"/>
  <c r="K1400" i="12"/>
  <c r="K1399" i="12" s="1"/>
  <c r="K1398" i="12" s="1"/>
  <c r="I1408" i="12"/>
  <c r="I1407" i="12" s="1"/>
  <c r="I1406" i="12" s="1"/>
  <c r="J1408" i="12"/>
  <c r="J1407" i="12" s="1"/>
  <c r="J1406" i="12" s="1"/>
  <c r="K1408" i="12"/>
  <c r="K1407" i="12" s="1"/>
  <c r="K1406" i="12" s="1"/>
  <c r="I1417" i="12"/>
  <c r="I1416" i="12" s="1"/>
  <c r="I1415" i="12" s="1"/>
  <c r="J1417" i="12"/>
  <c r="J1416" i="12" s="1"/>
  <c r="J1415" i="12" s="1"/>
  <c r="K1417" i="12"/>
  <c r="K1416" i="12" s="1"/>
  <c r="K1415" i="12" s="1"/>
  <c r="I1421" i="12"/>
  <c r="J1421" i="12"/>
  <c r="J1420" i="12" s="1"/>
  <c r="J1419" i="12" s="1"/>
  <c r="K1421" i="12"/>
  <c r="K1420" i="12" s="1"/>
  <c r="K1419" i="12" s="1"/>
  <c r="I1426" i="12"/>
  <c r="I1425" i="12" s="1"/>
  <c r="I1424" i="12" s="1"/>
  <c r="I1423" i="12" s="1"/>
  <c r="J1426" i="12"/>
  <c r="J1425" i="12" s="1"/>
  <c r="J1424" i="12" s="1"/>
  <c r="J1423" i="12" s="1"/>
  <c r="K1426" i="12"/>
  <c r="K1425" i="12" s="1"/>
  <c r="K1424" i="12" s="1"/>
  <c r="K1423" i="12" s="1"/>
  <c r="I1431" i="12"/>
  <c r="I1430" i="12" s="1"/>
  <c r="I1429" i="12" s="1"/>
  <c r="I1428" i="12" s="1"/>
  <c r="J1431" i="12"/>
  <c r="J1430" i="12" s="1"/>
  <c r="J1429" i="12" s="1"/>
  <c r="J1428" i="12" s="1"/>
  <c r="K1431" i="12"/>
  <c r="K1430" i="12" s="1"/>
  <c r="K1429" i="12" s="1"/>
  <c r="K1428" i="12" s="1"/>
  <c r="I1451" i="12"/>
  <c r="I1450" i="12" s="1"/>
  <c r="J1451" i="12"/>
  <c r="J1450" i="12" s="1"/>
  <c r="K1451" i="12"/>
  <c r="K1450" i="12" s="1"/>
  <c r="I1455" i="12"/>
  <c r="I1454" i="12" s="1"/>
  <c r="J1455" i="12"/>
  <c r="J1454" i="12" s="1"/>
  <c r="K1455" i="12"/>
  <c r="K1454" i="12" s="1"/>
  <c r="I1461" i="12"/>
  <c r="I1458" i="12" s="1"/>
  <c r="J1461" i="12"/>
  <c r="J1458" i="12" s="1"/>
  <c r="K1461" i="12"/>
  <c r="K1458" i="12" s="1"/>
  <c r="I1468" i="12"/>
  <c r="J1468" i="12"/>
  <c r="J1467" i="12" s="1"/>
  <c r="J1466" i="12" s="1"/>
  <c r="J1465" i="12" s="1"/>
  <c r="K1468" i="12"/>
  <c r="K1467" i="12" s="1"/>
  <c r="K1466" i="12" s="1"/>
  <c r="K1465" i="12" s="1"/>
  <c r="I1473" i="12"/>
  <c r="J1473" i="12"/>
  <c r="J1472" i="12" s="1"/>
  <c r="J1471" i="12" s="1"/>
  <c r="K1473" i="12"/>
  <c r="K1472" i="12" s="1"/>
  <c r="K1471" i="12" s="1"/>
  <c r="I1477" i="12"/>
  <c r="I1476" i="12" s="1"/>
  <c r="J1477" i="12"/>
  <c r="J1476" i="12" s="1"/>
  <c r="J1475" i="12" s="1"/>
  <c r="K1477" i="12"/>
  <c r="K1476" i="12" s="1"/>
  <c r="K1475" i="12" s="1"/>
  <c r="I1486" i="12"/>
  <c r="J1486" i="12"/>
  <c r="J1485" i="12" s="1"/>
  <c r="K1486" i="12"/>
  <c r="K1485" i="12" s="1"/>
  <c r="I1489" i="12"/>
  <c r="J1489" i="12"/>
  <c r="J1488" i="12" s="1"/>
  <c r="K1489" i="12"/>
  <c r="K1488" i="12" s="1"/>
  <c r="I1495" i="12"/>
  <c r="I1494" i="12" s="1"/>
  <c r="J1495" i="12"/>
  <c r="J1494" i="12" s="1"/>
  <c r="K1495" i="12"/>
  <c r="K1494" i="12" s="1"/>
  <c r="I1498" i="12"/>
  <c r="I1497" i="12" s="1"/>
  <c r="J1498" i="12"/>
  <c r="J1497" i="12" s="1"/>
  <c r="K1498" i="12"/>
  <c r="K1497" i="12" s="1"/>
  <c r="I1502" i="12"/>
  <c r="I1501" i="12" s="1"/>
  <c r="I1500" i="12" s="1"/>
  <c r="J1502" i="12"/>
  <c r="J1501" i="12" s="1"/>
  <c r="J1500" i="12" s="1"/>
  <c r="K1502" i="12"/>
  <c r="K1501" i="12" s="1"/>
  <c r="K1500" i="12" s="1"/>
  <c r="I1506" i="12"/>
  <c r="I1505" i="12" s="1"/>
  <c r="I1504" i="12" s="1"/>
  <c r="J1506" i="12"/>
  <c r="J1505" i="12" s="1"/>
  <c r="J1504" i="12" s="1"/>
  <c r="K1506" i="12"/>
  <c r="K1505" i="12" s="1"/>
  <c r="K1504" i="12" s="1"/>
  <c r="I1510" i="12"/>
  <c r="I1509" i="12" s="1"/>
  <c r="I1508" i="12" s="1"/>
  <c r="J1510" i="12"/>
  <c r="J1509" i="12" s="1"/>
  <c r="J1508" i="12" s="1"/>
  <c r="K1510" i="12"/>
  <c r="K1509" i="12" s="1"/>
  <c r="K1508" i="12" s="1"/>
  <c r="I1523" i="12"/>
  <c r="I1522" i="12" s="1"/>
  <c r="I1521" i="12" s="1"/>
  <c r="J1523" i="12"/>
  <c r="J1522" i="12" s="1"/>
  <c r="J1521" i="12" s="1"/>
  <c r="K1523" i="12"/>
  <c r="K1522" i="12" s="1"/>
  <c r="K1521" i="12" s="1"/>
  <c r="I1539" i="12"/>
  <c r="I1538" i="12" s="1"/>
  <c r="I1537" i="12" s="1"/>
  <c r="J1539" i="12"/>
  <c r="J1538" i="12" s="1"/>
  <c r="J1537" i="12" s="1"/>
  <c r="K1539" i="12"/>
  <c r="K1538" i="12" s="1"/>
  <c r="K1537" i="12" s="1"/>
  <c r="I1543" i="12"/>
  <c r="I1542" i="12" s="1"/>
  <c r="I1541" i="12" s="1"/>
  <c r="J1543" i="12"/>
  <c r="J1542" i="12" s="1"/>
  <c r="J1541" i="12" s="1"/>
  <c r="K1543" i="12"/>
  <c r="K1542" i="12" s="1"/>
  <c r="K1541" i="12" s="1"/>
  <c r="I1547" i="12"/>
  <c r="J1547" i="12"/>
  <c r="J1546" i="12" s="1"/>
  <c r="J1545" i="12" s="1"/>
  <c r="K1547" i="12"/>
  <c r="K1546" i="12" s="1"/>
  <c r="K1545" i="12" s="1"/>
  <c r="I1551" i="12"/>
  <c r="I1550" i="12" s="1"/>
  <c r="I1549" i="12" s="1"/>
  <c r="J1551" i="12"/>
  <c r="J1550" i="12" s="1"/>
  <c r="J1549" i="12" s="1"/>
  <c r="K1551" i="12"/>
  <c r="K1550" i="12" s="1"/>
  <c r="K1549" i="12" s="1"/>
  <c r="I1555" i="12"/>
  <c r="I1554" i="12" s="1"/>
  <c r="I1553" i="12" s="1"/>
  <c r="J1555" i="12"/>
  <c r="J1554" i="12" s="1"/>
  <c r="J1553" i="12" s="1"/>
  <c r="K1555" i="12"/>
  <c r="K1554" i="12" s="1"/>
  <c r="K1553" i="12" s="1"/>
  <c r="I1573" i="12"/>
  <c r="I1572" i="12" s="1"/>
  <c r="I1571" i="12" s="1"/>
  <c r="J1573" i="12"/>
  <c r="J1572" i="12" s="1"/>
  <c r="J1571" i="12" s="1"/>
  <c r="K1573" i="12"/>
  <c r="K1572" i="12" s="1"/>
  <c r="K1571" i="12" s="1"/>
  <c r="I1577" i="12"/>
  <c r="I1576" i="12" s="1"/>
  <c r="I1575" i="12" s="1"/>
  <c r="J1577" i="12"/>
  <c r="J1576" i="12" s="1"/>
  <c r="J1575" i="12" s="1"/>
  <c r="K1577" i="12"/>
  <c r="K1576" i="12" s="1"/>
  <c r="K1575" i="12" s="1"/>
  <c r="I1581" i="12"/>
  <c r="I1580" i="12" s="1"/>
  <c r="I1579" i="12" s="1"/>
  <c r="J1581" i="12"/>
  <c r="J1580" i="12" s="1"/>
  <c r="J1579" i="12" s="1"/>
  <c r="K1581" i="12"/>
  <c r="K1580" i="12" s="1"/>
  <c r="K1579" i="12" s="1"/>
  <c r="I1585" i="12"/>
  <c r="I1584" i="12" s="1"/>
  <c r="I1583" i="12" s="1"/>
  <c r="J1585" i="12"/>
  <c r="J1584" i="12" s="1"/>
  <c r="J1583" i="12" s="1"/>
  <c r="K1585" i="12"/>
  <c r="K1584" i="12" s="1"/>
  <c r="K1583" i="12" s="1"/>
  <c r="I1594" i="12"/>
  <c r="I1593" i="12" s="1"/>
  <c r="I1592" i="12" s="1"/>
  <c r="J1594" i="12"/>
  <c r="J1593" i="12" s="1"/>
  <c r="J1592" i="12" s="1"/>
  <c r="K1594" i="12"/>
  <c r="K1593" i="12" s="1"/>
  <c r="K1592" i="12" s="1"/>
  <c r="I1598" i="12"/>
  <c r="I1597" i="12" s="1"/>
  <c r="I1596" i="12" s="1"/>
  <c r="J1598" i="12"/>
  <c r="J1597" i="12" s="1"/>
  <c r="J1596" i="12" s="1"/>
  <c r="K1598" i="12"/>
  <c r="K1597" i="12" s="1"/>
  <c r="K1596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09" i="12"/>
  <c r="I1608" i="12" s="1"/>
  <c r="I1607" i="12" s="1"/>
  <c r="J1609" i="12"/>
  <c r="J1608" i="12" s="1"/>
  <c r="J1607" i="12" s="1"/>
  <c r="K1609" i="12"/>
  <c r="K1608" i="12" s="1"/>
  <c r="K1607" i="12" s="1"/>
  <c r="I1613" i="12"/>
  <c r="I1612" i="12" s="1"/>
  <c r="I1611" i="12" s="1"/>
  <c r="J1613" i="12"/>
  <c r="J1612" i="12" s="1"/>
  <c r="J1611" i="12" s="1"/>
  <c r="K1613" i="12"/>
  <c r="K1612" i="12" s="1"/>
  <c r="K1611" i="12" s="1"/>
  <c r="I1617" i="12"/>
  <c r="I1616" i="12" s="1"/>
  <c r="I1615" i="12" s="1"/>
  <c r="J1617" i="12"/>
  <c r="J1616" i="12" s="1"/>
  <c r="J1615" i="12" s="1"/>
  <c r="K1617" i="12"/>
  <c r="K1616" i="12" s="1"/>
  <c r="K1615" i="12" s="1"/>
  <c r="I1621" i="12"/>
  <c r="I1620" i="12" s="1"/>
  <c r="J1621" i="12"/>
  <c r="J1620" i="12" s="1"/>
  <c r="J1619" i="12" s="1"/>
  <c r="K1621" i="12"/>
  <c r="K1620" i="12" s="1"/>
  <c r="K1619" i="12" s="1"/>
  <c r="I1625" i="12"/>
  <c r="I1624" i="12" s="1"/>
  <c r="I1623" i="12" s="1"/>
  <c r="J1625" i="12"/>
  <c r="J1624" i="12" s="1"/>
  <c r="J1623" i="12" s="1"/>
  <c r="K1625" i="12"/>
  <c r="K1624" i="12" s="1"/>
  <c r="K1623" i="12" s="1"/>
  <c r="I1629" i="12"/>
  <c r="I1628" i="12" s="1"/>
  <c r="I1627" i="12" s="1"/>
  <c r="J1629" i="12"/>
  <c r="J1628" i="12" s="1"/>
  <c r="J1627" i="12" s="1"/>
  <c r="K1629" i="12"/>
  <c r="K1628" i="12" s="1"/>
  <c r="K1627" i="12" s="1"/>
  <c r="I1637" i="12"/>
  <c r="I1636" i="12" s="1"/>
  <c r="I1635" i="12" s="1"/>
  <c r="J1637" i="12"/>
  <c r="J1636" i="12" s="1"/>
  <c r="J1635" i="12" s="1"/>
  <c r="K1637" i="12"/>
  <c r="K1636" i="12" s="1"/>
  <c r="K1635" i="12" s="1"/>
  <c r="I1646" i="12"/>
  <c r="I1645" i="12" s="1"/>
  <c r="J1646" i="12"/>
  <c r="J1645" i="12" s="1"/>
  <c r="K1646" i="12"/>
  <c r="K1645" i="12" s="1"/>
  <c r="I1649" i="12"/>
  <c r="I1648" i="12" s="1"/>
  <c r="J1649" i="12"/>
  <c r="J1648" i="12" s="1"/>
  <c r="K1649" i="12"/>
  <c r="K1648" i="12" s="1"/>
  <c r="I1652" i="12"/>
  <c r="I1651" i="12" s="1"/>
  <c r="J1652" i="12"/>
  <c r="J1651" i="12" s="1"/>
  <c r="K1652" i="12"/>
  <c r="K1651" i="12" s="1"/>
  <c r="I1657" i="12"/>
  <c r="I1656" i="12" s="1"/>
  <c r="I1655" i="12" s="1"/>
  <c r="J1657" i="12"/>
  <c r="J1656" i="12" s="1"/>
  <c r="J1655" i="12" s="1"/>
  <c r="K1657" i="12"/>
  <c r="K1656" i="12" s="1"/>
  <c r="K1655" i="12" s="1"/>
  <c r="I1661" i="12"/>
  <c r="I1660" i="12" s="1"/>
  <c r="I1659" i="12" s="1"/>
  <c r="J1661" i="12"/>
  <c r="J1660" i="12" s="1"/>
  <c r="J1659" i="12" s="1"/>
  <c r="K1661" i="12"/>
  <c r="K1660" i="12" s="1"/>
  <c r="K1659" i="12" s="1"/>
  <c r="I1670" i="12"/>
  <c r="I1669" i="12" s="1"/>
  <c r="I1668" i="12" s="1"/>
  <c r="J1670" i="12"/>
  <c r="J1669" i="12" s="1"/>
  <c r="J1668" i="12" s="1"/>
  <c r="K1670" i="12"/>
  <c r="K1669" i="12" s="1"/>
  <c r="K1668" i="12" s="1"/>
  <c r="I1674" i="12"/>
  <c r="J1674" i="12"/>
  <c r="J1673" i="12" s="1"/>
  <c r="J1672" i="12" s="1"/>
  <c r="K1674" i="12"/>
  <c r="K1673" i="12" s="1"/>
  <c r="K1672" i="12" s="1"/>
  <c r="I1689" i="12"/>
  <c r="I1688" i="12" s="1"/>
  <c r="I1687" i="12" s="1"/>
  <c r="I1686" i="12" s="1"/>
  <c r="I1680" i="12" s="1"/>
  <c r="J1689" i="12"/>
  <c r="J1688" i="12" s="1"/>
  <c r="J1687" i="12" s="1"/>
  <c r="J1686" i="12" s="1"/>
  <c r="J1680" i="12" s="1"/>
  <c r="K1689" i="12"/>
  <c r="K1688" i="12" s="1"/>
  <c r="K1687" i="12" s="1"/>
  <c r="K1686" i="12" s="1"/>
  <c r="K1680" i="12" s="1"/>
  <c r="I1695" i="12"/>
  <c r="I1694" i="12" s="1"/>
  <c r="I1693" i="12" s="1"/>
  <c r="I1692" i="12" s="1"/>
  <c r="J1695" i="12"/>
  <c r="J1694" i="12" s="1"/>
  <c r="J1693" i="12" s="1"/>
  <c r="J1692" i="12" s="1"/>
  <c r="K1695" i="12"/>
  <c r="K1694" i="12" s="1"/>
  <c r="K1693" i="12" s="1"/>
  <c r="K1692" i="12" s="1"/>
  <c r="I1704" i="12"/>
  <c r="I1703" i="12" s="1"/>
  <c r="I1702" i="12" s="1"/>
  <c r="J1704" i="12"/>
  <c r="J1703" i="12" s="1"/>
  <c r="J1702" i="12" s="1"/>
  <c r="K1704" i="12"/>
  <c r="K1703" i="12" s="1"/>
  <c r="K1702" i="12" s="1"/>
  <c r="I1708" i="12"/>
  <c r="I1707" i="12" s="1"/>
  <c r="I1706" i="12" s="1"/>
  <c r="J1708" i="12"/>
  <c r="J1707" i="12" s="1"/>
  <c r="J1706" i="12" s="1"/>
  <c r="K1708" i="12"/>
  <c r="K1707" i="12" s="1"/>
  <c r="K1706" i="12" s="1"/>
  <c r="I1715" i="12"/>
  <c r="I1714" i="12" s="1"/>
  <c r="I1713" i="12" s="1"/>
  <c r="J1715" i="12"/>
  <c r="J1714" i="12" s="1"/>
  <c r="J1713" i="12" s="1"/>
  <c r="K1715" i="12"/>
  <c r="K1714" i="12" s="1"/>
  <c r="K1713" i="12" s="1"/>
  <c r="I1719" i="12"/>
  <c r="I1718" i="12" s="1"/>
  <c r="I1717" i="12" s="1"/>
  <c r="J1719" i="12"/>
  <c r="J1718" i="12" s="1"/>
  <c r="J1717" i="12" s="1"/>
  <c r="K1719" i="12"/>
  <c r="K1718" i="12" s="1"/>
  <c r="K1717" i="12" s="1"/>
  <c r="I1724" i="12"/>
  <c r="I1723" i="12" s="1"/>
  <c r="I1722" i="12" s="1"/>
  <c r="I1721" i="12" s="1"/>
  <c r="J1724" i="12"/>
  <c r="J1723" i="12" s="1"/>
  <c r="J1722" i="12" s="1"/>
  <c r="J1721" i="12" s="1"/>
  <c r="K1724" i="12"/>
  <c r="K1723" i="12" s="1"/>
  <c r="K1722" i="12" s="1"/>
  <c r="K1721" i="12" s="1"/>
  <c r="I1729" i="12"/>
  <c r="I1728" i="12" s="1"/>
  <c r="I1727" i="12" s="1"/>
  <c r="I1726" i="12" s="1"/>
  <c r="J1729" i="12"/>
  <c r="J1728" i="12" s="1"/>
  <c r="J1727" i="12" s="1"/>
  <c r="J1726" i="12" s="1"/>
  <c r="K1729" i="12"/>
  <c r="K1728" i="12" s="1"/>
  <c r="K1727" i="12" s="1"/>
  <c r="K1726" i="12" s="1"/>
  <c r="I1734" i="12"/>
  <c r="I1733" i="12" s="1"/>
  <c r="I1732" i="12" s="1"/>
  <c r="I1731" i="12" s="1"/>
  <c r="J1734" i="12"/>
  <c r="J1733" i="12" s="1"/>
  <c r="J1732" i="12" s="1"/>
  <c r="J1731" i="12" s="1"/>
  <c r="K1734" i="12"/>
  <c r="K1733" i="12" s="1"/>
  <c r="K1732" i="12" s="1"/>
  <c r="K1731" i="12" s="1"/>
  <c r="I1739" i="12"/>
  <c r="I1738" i="12" s="1"/>
  <c r="I1737" i="12" s="1"/>
  <c r="I1736" i="12" s="1"/>
  <c r="J1739" i="12"/>
  <c r="J1738" i="12" s="1"/>
  <c r="J1737" i="12" s="1"/>
  <c r="J1736" i="12" s="1"/>
  <c r="K1739" i="12"/>
  <c r="K1738" i="12" s="1"/>
  <c r="K1737" i="12" s="1"/>
  <c r="K1736" i="12" s="1"/>
  <c r="I1745" i="12"/>
  <c r="I1744" i="12" s="1"/>
  <c r="I1743" i="12" s="1"/>
  <c r="I1742" i="12" s="1"/>
  <c r="J1745" i="12"/>
  <c r="J1744" i="12" s="1"/>
  <c r="J1743" i="12" s="1"/>
  <c r="J1742" i="12" s="1"/>
  <c r="K1745" i="12"/>
  <c r="K1744" i="12" s="1"/>
  <c r="K1743" i="12" s="1"/>
  <c r="K1742" i="12" s="1"/>
  <c r="I1750" i="12"/>
  <c r="I1749" i="12" s="1"/>
  <c r="J1750" i="12"/>
  <c r="J1749" i="12" s="1"/>
  <c r="K1750" i="12"/>
  <c r="K1749" i="12" s="1"/>
  <c r="I1753" i="12"/>
  <c r="I1752" i="12" s="1"/>
  <c r="J1753" i="12"/>
  <c r="J1752" i="12" s="1"/>
  <c r="K1753" i="12"/>
  <c r="K1752" i="12" s="1"/>
  <c r="I1756" i="12"/>
  <c r="I1755" i="12" s="1"/>
  <c r="J1756" i="12"/>
  <c r="J1755" i="12" s="1"/>
  <c r="K1756" i="12"/>
  <c r="K1755" i="12" s="1"/>
  <c r="I1760" i="12"/>
  <c r="I1759" i="12" s="1"/>
  <c r="I1758" i="12" s="1"/>
  <c r="J1760" i="12"/>
  <c r="J1759" i="12" s="1"/>
  <c r="J1758" i="12" s="1"/>
  <c r="K1760" i="12"/>
  <c r="K1759" i="12" s="1"/>
  <c r="K1758" i="12" s="1"/>
  <c r="I1765" i="12"/>
  <c r="I1764" i="12" s="1"/>
  <c r="I1763" i="12" s="1"/>
  <c r="I1762" i="12" s="1"/>
  <c r="J1765" i="12"/>
  <c r="J1764" i="12" s="1"/>
  <c r="J1763" i="12" s="1"/>
  <c r="J1762" i="12" s="1"/>
  <c r="K1765" i="12"/>
  <c r="K1764" i="12" s="1"/>
  <c r="K1763" i="12" s="1"/>
  <c r="K1762" i="12" s="1"/>
  <c r="I1772" i="12"/>
  <c r="I1771" i="12" s="1"/>
  <c r="I1770" i="12" s="1"/>
  <c r="J1772" i="12"/>
  <c r="J1771" i="12" s="1"/>
  <c r="J1770" i="12" s="1"/>
  <c r="K1772" i="12"/>
  <c r="K1771" i="12" s="1"/>
  <c r="K1770" i="12" s="1"/>
  <c r="I1776" i="12"/>
  <c r="I1775" i="12" s="1"/>
  <c r="I1774" i="12" s="1"/>
  <c r="J1776" i="12"/>
  <c r="J1775" i="12" s="1"/>
  <c r="J1774" i="12" s="1"/>
  <c r="K1776" i="12"/>
  <c r="K1775" i="12" s="1"/>
  <c r="K1774" i="12" s="1"/>
  <c r="I1784" i="12"/>
  <c r="I1783" i="12" s="1"/>
  <c r="I1782" i="12" s="1"/>
  <c r="J1784" i="12"/>
  <c r="J1783" i="12" s="1"/>
  <c r="J1782" i="12" s="1"/>
  <c r="K1784" i="12"/>
  <c r="K1783" i="12" s="1"/>
  <c r="K1782" i="12" s="1"/>
  <c r="I1789" i="12"/>
  <c r="I1788" i="12" s="1"/>
  <c r="I1787" i="12" s="1"/>
  <c r="J1789" i="12"/>
  <c r="J1788" i="12" s="1"/>
  <c r="J1787" i="12" s="1"/>
  <c r="K1789" i="12"/>
  <c r="K1788" i="12" s="1"/>
  <c r="K1787" i="12" s="1"/>
  <c r="I1793" i="12"/>
  <c r="I1792" i="12" s="1"/>
  <c r="I1791" i="12" s="1"/>
  <c r="J1793" i="12"/>
  <c r="J1792" i="12" s="1"/>
  <c r="J1791" i="12" s="1"/>
  <c r="K1793" i="12"/>
  <c r="K1792" i="12" s="1"/>
  <c r="K1791" i="12" s="1"/>
  <c r="I1805" i="12"/>
  <c r="I1804" i="12" s="1"/>
  <c r="J1805" i="12"/>
  <c r="J1804" i="12" s="1"/>
  <c r="K1805" i="12"/>
  <c r="K1804" i="12" s="1"/>
  <c r="I1808" i="12"/>
  <c r="I1807" i="12" s="1"/>
  <c r="J1808" i="12"/>
  <c r="J1807" i="12" s="1"/>
  <c r="K1808" i="12"/>
  <c r="K1807" i="12" s="1"/>
  <c r="I1814" i="12"/>
  <c r="I1813" i="12" s="1"/>
  <c r="J1814" i="12"/>
  <c r="J1813" i="12" s="1"/>
  <c r="K1814" i="12"/>
  <c r="K1813" i="12" s="1"/>
  <c r="I1817" i="12"/>
  <c r="I1816" i="12" s="1"/>
  <c r="J1817" i="12"/>
  <c r="J1816" i="12" s="1"/>
  <c r="K1817" i="12"/>
  <c r="K1816" i="12" s="1"/>
  <c r="I1820" i="12"/>
  <c r="I1819" i="12" s="1"/>
  <c r="J1820" i="12"/>
  <c r="J1819" i="12" s="1"/>
  <c r="K1820" i="12"/>
  <c r="K1819" i="12" s="1"/>
  <c r="I1824" i="12"/>
  <c r="I1823" i="12" s="1"/>
  <c r="J1824" i="12"/>
  <c r="J1823" i="12" s="1"/>
  <c r="K1824" i="12"/>
  <c r="K1823" i="12" s="1"/>
  <c r="I1827" i="12"/>
  <c r="I1826" i="12" s="1"/>
  <c r="J1827" i="12"/>
  <c r="J1826" i="12" s="1"/>
  <c r="K1827" i="12"/>
  <c r="K1826" i="12" s="1"/>
  <c r="I1840" i="12"/>
  <c r="I1839" i="12" s="1"/>
  <c r="I1838" i="12" s="1"/>
  <c r="J1840" i="12"/>
  <c r="J1839" i="12" s="1"/>
  <c r="J1838" i="12" s="1"/>
  <c r="K1840" i="12"/>
  <c r="K1839" i="12" s="1"/>
  <c r="K1838" i="12" s="1"/>
  <c r="I1844" i="12"/>
  <c r="I1843" i="12" s="1"/>
  <c r="I1842" i="12" s="1"/>
  <c r="J1844" i="12"/>
  <c r="J1843" i="12" s="1"/>
  <c r="J1842" i="12" s="1"/>
  <c r="K1844" i="12"/>
  <c r="K1843" i="12" s="1"/>
  <c r="K1842" i="12" s="1"/>
  <c r="I1848" i="12"/>
  <c r="I1847" i="12" s="1"/>
  <c r="I1846" i="12" s="1"/>
  <c r="J1848" i="12"/>
  <c r="J1847" i="12" s="1"/>
  <c r="J1846" i="12" s="1"/>
  <c r="K1848" i="12"/>
  <c r="K1847" i="12" s="1"/>
  <c r="K1846" i="12" s="1"/>
  <c r="I1853" i="12"/>
  <c r="J1853" i="12"/>
  <c r="J1852" i="12" s="1"/>
  <c r="K1853" i="12"/>
  <c r="K1852" i="12" s="1"/>
  <c r="I1856" i="12"/>
  <c r="I1855" i="12" s="1"/>
  <c r="J1856" i="12"/>
  <c r="J1855" i="12" s="1"/>
  <c r="K1856" i="12"/>
  <c r="K1855" i="12" s="1"/>
  <c r="I1860" i="12"/>
  <c r="I1859" i="12" s="1"/>
  <c r="I1858" i="12" s="1"/>
  <c r="J1860" i="12"/>
  <c r="J1859" i="12" s="1"/>
  <c r="J1858" i="12" s="1"/>
  <c r="K1860" i="12"/>
  <c r="K1859" i="12" s="1"/>
  <c r="K1858" i="12" s="1"/>
  <c r="I1864" i="12"/>
  <c r="I1863" i="12" s="1"/>
  <c r="I1862" i="12" s="1"/>
  <c r="J1864" i="12"/>
  <c r="J1863" i="12" s="1"/>
  <c r="J1862" i="12" s="1"/>
  <c r="K1864" i="12"/>
  <c r="K1863" i="12" s="1"/>
  <c r="K1862" i="12" s="1"/>
  <c r="I1868" i="12"/>
  <c r="I1867" i="12" s="1"/>
  <c r="I1866" i="12" s="1"/>
  <c r="J1868" i="12"/>
  <c r="J1867" i="12" s="1"/>
  <c r="J1866" i="12" s="1"/>
  <c r="K1868" i="12"/>
  <c r="K1867" i="12" s="1"/>
  <c r="K1866" i="12" s="1"/>
  <c r="I1875" i="12"/>
  <c r="I1874" i="12" s="1"/>
  <c r="I1873" i="12" s="1"/>
  <c r="J1875" i="12"/>
  <c r="J1874" i="12" s="1"/>
  <c r="J1873" i="12" s="1"/>
  <c r="K1875" i="12"/>
  <c r="K1874" i="12" s="1"/>
  <c r="K1873" i="12" s="1"/>
  <c r="I1879" i="12"/>
  <c r="I1878" i="12" s="1"/>
  <c r="J1879" i="12"/>
  <c r="J1878" i="12" s="1"/>
  <c r="K1879" i="12"/>
  <c r="K1878" i="12" s="1"/>
  <c r="I1882" i="12"/>
  <c r="J1882" i="12"/>
  <c r="K1882" i="12"/>
  <c r="I1884" i="12"/>
  <c r="J1884" i="12"/>
  <c r="K1884" i="12"/>
  <c r="I1895" i="12"/>
  <c r="I1894" i="12" s="1"/>
  <c r="J1895" i="12"/>
  <c r="J1894" i="12" s="1"/>
  <c r="K1895" i="12"/>
  <c r="K1894" i="12" s="1"/>
  <c r="I1898" i="12"/>
  <c r="I1897" i="12" s="1"/>
  <c r="J1898" i="12"/>
  <c r="J1897" i="12" s="1"/>
  <c r="K1898" i="12"/>
  <c r="K1897" i="12" s="1"/>
  <c r="I1901" i="12"/>
  <c r="I1900" i="12" s="1"/>
  <c r="J1901" i="12"/>
  <c r="J1900" i="12" s="1"/>
  <c r="K1901" i="12"/>
  <c r="K1900" i="12" s="1"/>
  <c r="I1905" i="12"/>
  <c r="I1904" i="12" s="1"/>
  <c r="I1903" i="12" s="1"/>
  <c r="J1905" i="12"/>
  <c r="J1904" i="12" s="1"/>
  <c r="J1903" i="12" s="1"/>
  <c r="K1905" i="12"/>
  <c r="K1904" i="12" s="1"/>
  <c r="K1903" i="12" s="1"/>
  <c r="I1916" i="12"/>
  <c r="I1915" i="12" s="1"/>
  <c r="I1914" i="12" s="1"/>
  <c r="J1916" i="12"/>
  <c r="J1915" i="12" s="1"/>
  <c r="J1914" i="12" s="1"/>
  <c r="K1916" i="12"/>
  <c r="K1915" i="12" s="1"/>
  <c r="K1914" i="12" s="1"/>
  <c r="I1920" i="12"/>
  <c r="I1919" i="12" s="1"/>
  <c r="I1918" i="12" s="1"/>
  <c r="J1920" i="12"/>
  <c r="J1919" i="12" s="1"/>
  <c r="J1918" i="12" s="1"/>
  <c r="K1920" i="12"/>
  <c r="K1919" i="12" s="1"/>
  <c r="K1918" i="12" s="1"/>
  <c r="I1924" i="12"/>
  <c r="I1923" i="12" s="1"/>
  <c r="I1922" i="12" s="1"/>
  <c r="J1924" i="12"/>
  <c r="J1923" i="12" s="1"/>
  <c r="J1922" i="12" s="1"/>
  <c r="K1924" i="12"/>
  <c r="K1923" i="12" s="1"/>
  <c r="K1922" i="12" s="1"/>
  <c r="I1928" i="12"/>
  <c r="I1927" i="12" s="1"/>
  <c r="I1926" i="12" s="1"/>
  <c r="J1928" i="12"/>
  <c r="J1927" i="12" s="1"/>
  <c r="J1926" i="12" s="1"/>
  <c r="K1928" i="12"/>
  <c r="K1927" i="12" s="1"/>
  <c r="K1926" i="12" s="1"/>
  <c r="I1932" i="12"/>
  <c r="I1931" i="12" s="1"/>
  <c r="I1930" i="12" s="1"/>
  <c r="J1932" i="12"/>
  <c r="J1931" i="12" s="1"/>
  <c r="J1930" i="12" s="1"/>
  <c r="K1932" i="12"/>
  <c r="K1931" i="12" s="1"/>
  <c r="K1930" i="12" s="1"/>
  <c r="I1936" i="12"/>
  <c r="I1935" i="12" s="1"/>
  <c r="I1934" i="12" s="1"/>
  <c r="J1936" i="12"/>
  <c r="J1935" i="12" s="1"/>
  <c r="J1934" i="12" s="1"/>
  <c r="K1936" i="12"/>
  <c r="K1935" i="12" s="1"/>
  <c r="K1934" i="12" s="1"/>
  <c r="I1940" i="12"/>
  <c r="I1939" i="12" s="1"/>
  <c r="I1938" i="12" s="1"/>
  <c r="J1940" i="12"/>
  <c r="J1939" i="12" s="1"/>
  <c r="J1938" i="12" s="1"/>
  <c r="K1940" i="12"/>
  <c r="K1939" i="12" s="1"/>
  <c r="K1938" i="12" s="1"/>
  <c r="I1944" i="12"/>
  <c r="I1943" i="12" s="1"/>
  <c r="I1942" i="12" s="1"/>
  <c r="J1944" i="12"/>
  <c r="J1943" i="12" s="1"/>
  <c r="J1942" i="12" s="1"/>
  <c r="K1944" i="12"/>
  <c r="K1943" i="12" s="1"/>
  <c r="K1942" i="12" s="1"/>
  <c r="I1948" i="12"/>
  <c r="I1947" i="12" s="1"/>
  <c r="I1946" i="12" s="1"/>
  <c r="J1948" i="12"/>
  <c r="J1947" i="12" s="1"/>
  <c r="J1946" i="12" s="1"/>
  <c r="K1948" i="12"/>
  <c r="K1947" i="12" s="1"/>
  <c r="K1946" i="12" s="1"/>
  <c r="I1952" i="12"/>
  <c r="I1951" i="12" s="1"/>
  <c r="I1950" i="12" s="1"/>
  <c r="J1952" i="12"/>
  <c r="J1951" i="12" s="1"/>
  <c r="J1950" i="12" s="1"/>
  <c r="K1952" i="12"/>
  <c r="K1951" i="12" s="1"/>
  <c r="K1950" i="12" s="1"/>
  <c r="I1956" i="12"/>
  <c r="I1955" i="12" s="1"/>
  <c r="I1954" i="12" s="1"/>
  <c r="J1956" i="12"/>
  <c r="J1955" i="12" s="1"/>
  <c r="J1954" i="12" s="1"/>
  <c r="K1956" i="12"/>
  <c r="K1955" i="12" s="1"/>
  <c r="K1954" i="12" s="1"/>
  <c r="I1960" i="12"/>
  <c r="I1959" i="12" s="1"/>
  <c r="I1958" i="12" s="1"/>
  <c r="J1960" i="12"/>
  <c r="J1959" i="12" s="1"/>
  <c r="J1958" i="12" s="1"/>
  <c r="K1960" i="12"/>
  <c r="K1959" i="12" s="1"/>
  <c r="K1958" i="12" s="1"/>
  <c r="I1965" i="12"/>
  <c r="I1964" i="12" s="1"/>
  <c r="I1963" i="12" s="1"/>
  <c r="I1962" i="12" s="1"/>
  <c r="J1965" i="12"/>
  <c r="J1964" i="12" s="1"/>
  <c r="J1963" i="12" s="1"/>
  <c r="J1962" i="12" s="1"/>
  <c r="K1965" i="12"/>
  <c r="K1964" i="12" s="1"/>
  <c r="K1963" i="12" s="1"/>
  <c r="K1962" i="12" s="1"/>
  <c r="I1970" i="12"/>
  <c r="I1969" i="12" s="1"/>
  <c r="I1968" i="12" s="1"/>
  <c r="J1970" i="12"/>
  <c r="J1969" i="12" s="1"/>
  <c r="J1968" i="12" s="1"/>
  <c r="K1970" i="12"/>
  <c r="K1969" i="12" s="1"/>
  <c r="K1968" i="12" s="1"/>
  <c r="I1974" i="12"/>
  <c r="I1973" i="12" s="1"/>
  <c r="I1972" i="12" s="1"/>
  <c r="J1974" i="12"/>
  <c r="J1973" i="12" s="1"/>
  <c r="J1972" i="12" s="1"/>
  <c r="K1974" i="12"/>
  <c r="K1973" i="12" s="1"/>
  <c r="K1972" i="12" s="1"/>
  <c r="I1979" i="12"/>
  <c r="I1978" i="12" s="1"/>
  <c r="I1977" i="12" s="1"/>
  <c r="J1979" i="12"/>
  <c r="J1978" i="12" s="1"/>
  <c r="J1977" i="12" s="1"/>
  <c r="K1979" i="12"/>
  <c r="K1978" i="12" s="1"/>
  <c r="K1977" i="12" s="1"/>
  <c r="I1983" i="12"/>
  <c r="I1982" i="12" s="1"/>
  <c r="I1981" i="12" s="1"/>
  <c r="J1983" i="12"/>
  <c r="J1982" i="12" s="1"/>
  <c r="J1981" i="12" s="1"/>
  <c r="K1983" i="12"/>
  <c r="K1982" i="12" s="1"/>
  <c r="K1981" i="12" s="1"/>
  <c r="I1989" i="12"/>
  <c r="I1988" i="12" s="1"/>
  <c r="I1987" i="12" s="1"/>
  <c r="I1986" i="12" s="1"/>
  <c r="J1989" i="12"/>
  <c r="J1988" i="12" s="1"/>
  <c r="J1987" i="12" s="1"/>
  <c r="J1986" i="12" s="1"/>
  <c r="K1989" i="12"/>
  <c r="K1988" i="12" s="1"/>
  <c r="K1987" i="12" s="1"/>
  <c r="K1986" i="12" s="1"/>
  <c r="I1994" i="12"/>
  <c r="I1993" i="12" s="1"/>
  <c r="I1992" i="12" s="1"/>
  <c r="I1991" i="12" s="1"/>
  <c r="J1994" i="12"/>
  <c r="J1993" i="12" s="1"/>
  <c r="J1992" i="12" s="1"/>
  <c r="J1991" i="12" s="1"/>
  <c r="K1994" i="12"/>
  <c r="K1993" i="12" s="1"/>
  <c r="K1992" i="12" s="1"/>
  <c r="K1991" i="12" s="1"/>
  <c r="I2000" i="12"/>
  <c r="I1999" i="12" s="1"/>
  <c r="I1998" i="12" s="1"/>
  <c r="J2000" i="12"/>
  <c r="J1999" i="12" s="1"/>
  <c r="J1998" i="12" s="1"/>
  <c r="K2000" i="12"/>
  <c r="K1999" i="12" s="1"/>
  <c r="K1998" i="12" s="1"/>
  <c r="I2004" i="12"/>
  <c r="I2003" i="12" s="1"/>
  <c r="I2002" i="12" s="1"/>
  <c r="J2004" i="12"/>
  <c r="J2003" i="12" s="1"/>
  <c r="J2002" i="12" s="1"/>
  <c r="K2004" i="12"/>
  <c r="K2003" i="12" s="1"/>
  <c r="K2002" i="12" s="1"/>
  <c r="I2009" i="12"/>
  <c r="I2008" i="12" s="1"/>
  <c r="I2007" i="12" s="1"/>
  <c r="I2006" i="12" s="1"/>
  <c r="J2009" i="12"/>
  <c r="J2008" i="12" s="1"/>
  <c r="J2007" i="12" s="1"/>
  <c r="J2006" i="12" s="1"/>
  <c r="K2009" i="12"/>
  <c r="K2008" i="12" s="1"/>
  <c r="K2007" i="12" s="1"/>
  <c r="K2006" i="12" s="1"/>
  <c r="I2014" i="12"/>
  <c r="I2013" i="12" s="1"/>
  <c r="I2012" i="12" s="1"/>
  <c r="I2011" i="12" s="1"/>
  <c r="J2014" i="12"/>
  <c r="J2013" i="12" s="1"/>
  <c r="J2012" i="12" s="1"/>
  <c r="J2011" i="12" s="1"/>
  <c r="K2014" i="12"/>
  <c r="K2013" i="12" s="1"/>
  <c r="K2012" i="12" s="1"/>
  <c r="K2011" i="12" s="1"/>
  <c r="I2019" i="12"/>
  <c r="I2018" i="12" s="1"/>
  <c r="I2017" i="12" s="1"/>
  <c r="I2016" i="12" s="1"/>
  <c r="J2019" i="12"/>
  <c r="J2018" i="12" s="1"/>
  <c r="J2017" i="12" s="1"/>
  <c r="J2016" i="12" s="1"/>
  <c r="K2019" i="12"/>
  <c r="K2018" i="12" s="1"/>
  <c r="K2017" i="12" s="1"/>
  <c r="K2016" i="12" s="1"/>
  <c r="I2025" i="12"/>
  <c r="I2024" i="12" s="1"/>
  <c r="J2025" i="12"/>
  <c r="J2024" i="12" s="1"/>
  <c r="K2025" i="12"/>
  <c r="K2024" i="12" s="1"/>
  <c r="I2028" i="12"/>
  <c r="I2027" i="12" s="1"/>
  <c r="J2028" i="12"/>
  <c r="J2027" i="12" s="1"/>
  <c r="K2028" i="12"/>
  <c r="K2027" i="12" s="1"/>
  <c r="I2031" i="12"/>
  <c r="I2030" i="12" s="1"/>
  <c r="J2031" i="12"/>
  <c r="J2030" i="12" s="1"/>
  <c r="K2031" i="12"/>
  <c r="K2030" i="12" s="1"/>
  <c r="I2035" i="12"/>
  <c r="I2034" i="12" s="1"/>
  <c r="I2033" i="12" s="1"/>
  <c r="J2035" i="12"/>
  <c r="J2034" i="12" s="1"/>
  <c r="J2033" i="12" s="1"/>
  <c r="K2035" i="12"/>
  <c r="K2034" i="12" s="1"/>
  <c r="K2033" i="12" s="1"/>
  <c r="I2045" i="12"/>
  <c r="I2044" i="12" s="1"/>
  <c r="I2043" i="12" s="1"/>
  <c r="I2042" i="12" s="1"/>
  <c r="J2045" i="12"/>
  <c r="J2044" i="12" s="1"/>
  <c r="J2043" i="12" s="1"/>
  <c r="J2042" i="12" s="1"/>
  <c r="K2045" i="12"/>
  <c r="K2044" i="12" s="1"/>
  <c r="K2043" i="12" s="1"/>
  <c r="K2042" i="12" s="1"/>
  <c r="I2050" i="12"/>
  <c r="I2049" i="12" s="1"/>
  <c r="I2048" i="12" s="1"/>
  <c r="J2050" i="12"/>
  <c r="J2049" i="12" s="1"/>
  <c r="J2048" i="12" s="1"/>
  <c r="K2050" i="12"/>
  <c r="K2049" i="12" s="1"/>
  <c r="K2048" i="12" s="1"/>
  <c r="I2057" i="12"/>
  <c r="I2056" i="12" s="1"/>
  <c r="I2052" i="12" s="1"/>
  <c r="J2057" i="12"/>
  <c r="J2056" i="12" s="1"/>
  <c r="J2052" i="12" s="1"/>
  <c r="K2057" i="12"/>
  <c r="K2056" i="12" s="1"/>
  <c r="K2052" i="12" s="1"/>
  <c r="I2063" i="12"/>
  <c r="I2062" i="12" s="1"/>
  <c r="I2061" i="12" s="1"/>
  <c r="I2060" i="12" s="1"/>
  <c r="J2063" i="12"/>
  <c r="J2062" i="12" s="1"/>
  <c r="J2061" i="12" s="1"/>
  <c r="J2060" i="12" s="1"/>
  <c r="K2063" i="12"/>
  <c r="K2062" i="12" s="1"/>
  <c r="K2061" i="12" s="1"/>
  <c r="K2060" i="12" s="1"/>
  <c r="I2068" i="12"/>
  <c r="I2067" i="12" s="1"/>
  <c r="I2066" i="12" s="1"/>
  <c r="I2065" i="12" s="1"/>
  <c r="J2068" i="12"/>
  <c r="J2067" i="12" s="1"/>
  <c r="J2066" i="12" s="1"/>
  <c r="J2065" i="12" s="1"/>
  <c r="K2068" i="12"/>
  <c r="K2067" i="12" s="1"/>
  <c r="K2066" i="12" s="1"/>
  <c r="K2065" i="12" s="1"/>
  <c r="I2073" i="12"/>
  <c r="I2072" i="12" s="1"/>
  <c r="I2071" i="12" s="1"/>
  <c r="J2073" i="12"/>
  <c r="J2072" i="12" s="1"/>
  <c r="J2071" i="12" s="1"/>
  <c r="K2073" i="12"/>
  <c r="K2072" i="12" s="1"/>
  <c r="K2071" i="12" s="1"/>
  <c r="I2077" i="12"/>
  <c r="I2076" i="12" s="1"/>
  <c r="I2075" i="12" s="1"/>
  <c r="J2077" i="12"/>
  <c r="J2076" i="12" s="1"/>
  <c r="J2075" i="12" s="1"/>
  <c r="K2077" i="12"/>
  <c r="K2076" i="12" s="1"/>
  <c r="K2075" i="12" s="1"/>
  <c r="I2084" i="12"/>
  <c r="I2083" i="12" s="1"/>
  <c r="J2084" i="12"/>
  <c r="J2083" i="12" s="1"/>
  <c r="K2084" i="12"/>
  <c r="K2083" i="12" s="1"/>
  <c r="I2087" i="12"/>
  <c r="I2086" i="12" s="1"/>
  <c r="J2087" i="12"/>
  <c r="J2086" i="12" s="1"/>
  <c r="K2087" i="12"/>
  <c r="K2086" i="12" s="1"/>
  <c r="I2093" i="12"/>
  <c r="I2092" i="12" s="1"/>
  <c r="J2093" i="12"/>
  <c r="J2092" i="12" s="1"/>
  <c r="K2093" i="12"/>
  <c r="K2092" i="12" s="1"/>
  <c r="I2102" i="12"/>
  <c r="I2101" i="12" s="1"/>
  <c r="I2100" i="12" s="1"/>
  <c r="I2099" i="12" s="1"/>
  <c r="J2102" i="12"/>
  <c r="J2101" i="12" s="1"/>
  <c r="J2100" i="12" s="1"/>
  <c r="J2099" i="12" s="1"/>
  <c r="K2102" i="12"/>
  <c r="K2101" i="12" s="1"/>
  <c r="K2100" i="12" s="1"/>
  <c r="K2099" i="12" s="1"/>
  <c r="I2107" i="12"/>
  <c r="I2106" i="12" s="1"/>
  <c r="I2105" i="12" s="1"/>
  <c r="J2107" i="12"/>
  <c r="J2106" i="12" s="1"/>
  <c r="J2105" i="12" s="1"/>
  <c r="K2107" i="12"/>
  <c r="K2106" i="12" s="1"/>
  <c r="K2105" i="12" s="1"/>
  <c r="I2111" i="12"/>
  <c r="I2110" i="12" s="1"/>
  <c r="J2111" i="12"/>
  <c r="J2110" i="12" s="1"/>
  <c r="K2111" i="12"/>
  <c r="K2110" i="12" s="1"/>
  <c r="I2114" i="12"/>
  <c r="I2113" i="12" s="1"/>
  <c r="J2114" i="12"/>
  <c r="J2113" i="12" s="1"/>
  <c r="K2114" i="12"/>
  <c r="K2113" i="12" s="1"/>
  <c r="I2119" i="12"/>
  <c r="I2118" i="12" s="1"/>
  <c r="I2117" i="12" s="1"/>
  <c r="J2119" i="12"/>
  <c r="J2118" i="12" s="1"/>
  <c r="J2117" i="12" s="1"/>
  <c r="K2119" i="12"/>
  <c r="K2118" i="12" s="1"/>
  <c r="K2117" i="12" s="1"/>
  <c r="I2123" i="12"/>
  <c r="I2122" i="12" s="1"/>
  <c r="J2123" i="12"/>
  <c r="J2122" i="12" s="1"/>
  <c r="K2123" i="12"/>
  <c r="K2122" i="12" s="1"/>
  <c r="I2126" i="12"/>
  <c r="J2126" i="12"/>
  <c r="J2125" i="12" s="1"/>
  <c r="K2126" i="12"/>
  <c r="K2125" i="12" s="1"/>
  <c r="I2131" i="12"/>
  <c r="I2130" i="12" s="1"/>
  <c r="I2129" i="12" s="1"/>
  <c r="I2128" i="12" s="1"/>
  <c r="J2131" i="12"/>
  <c r="J2130" i="12" s="1"/>
  <c r="J2129" i="12" s="1"/>
  <c r="J2128" i="12" s="1"/>
  <c r="K2131" i="12"/>
  <c r="K2130" i="12" s="1"/>
  <c r="K2129" i="12" s="1"/>
  <c r="K2128" i="12" s="1"/>
  <c r="I2137" i="12"/>
  <c r="I2136" i="12" s="1"/>
  <c r="I2135" i="12" s="1"/>
  <c r="J2137" i="12"/>
  <c r="J2136" i="12" s="1"/>
  <c r="J2135" i="12" s="1"/>
  <c r="K2137" i="12"/>
  <c r="K2136" i="12" s="1"/>
  <c r="K2135" i="12" s="1"/>
  <c r="I2141" i="12"/>
  <c r="I2140" i="12" s="1"/>
  <c r="I2139" i="12" s="1"/>
  <c r="J2141" i="12"/>
  <c r="J2140" i="12" s="1"/>
  <c r="J2139" i="12" s="1"/>
  <c r="K2141" i="12"/>
  <c r="K2140" i="12" s="1"/>
  <c r="K2139" i="12" s="1"/>
  <c r="I2148" i="12"/>
  <c r="I2147" i="12" s="1"/>
  <c r="J2148" i="12"/>
  <c r="J2147" i="12" s="1"/>
  <c r="K2148" i="12"/>
  <c r="K2147" i="12" s="1"/>
  <c r="I2151" i="12"/>
  <c r="I2150" i="12" s="1"/>
  <c r="J2151" i="12"/>
  <c r="J2150" i="12" s="1"/>
  <c r="K2151" i="12"/>
  <c r="K2150" i="12" s="1"/>
  <c r="I2155" i="12"/>
  <c r="I2154" i="12" s="1"/>
  <c r="I2153" i="12" s="1"/>
  <c r="J2155" i="12"/>
  <c r="J2154" i="12" s="1"/>
  <c r="J2153" i="12" s="1"/>
  <c r="K2155" i="12"/>
  <c r="K2154" i="12" s="1"/>
  <c r="K2153" i="12" s="1"/>
  <c r="I2159" i="12"/>
  <c r="I2158" i="12" s="1"/>
  <c r="I2157" i="12" s="1"/>
  <c r="J2159" i="12"/>
  <c r="J2158" i="12" s="1"/>
  <c r="J2157" i="12" s="1"/>
  <c r="K2159" i="12"/>
  <c r="K2158" i="12" s="1"/>
  <c r="K2157" i="12" s="1"/>
  <c r="I2165" i="12"/>
  <c r="I2164" i="12" s="1"/>
  <c r="I2163" i="12" s="1"/>
  <c r="J2165" i="12"/>
  <c r="J2164" i="12" s="1"/>
  <c r="J2163" i="12" s="1"/>
  <c r="K2165" i="12"/>
  <c r="K2164" i="12" s="1"/>
  <c r="K2163" i="12" s="1"/>
  <c r="I2169" i="12"/>
  <c r="I2168" i="12" s="1"/>
  <c r="I2167" i="12" s="1"/>
  <c r="J2169" i="12"/>
  <c r="J2168" i="12" s="1"/>
  <c r="J2167" i="12" s="1"/>
  <c r="K2169" i="12"/>
  <c r="K2168" i="12" s="1"/>
  <c r="K2167" i="12" s="1"/>
  <c r="I2175" i="12"/>
  <c r="I2174" i="12" s="1"/>
  <c r="J2175" i="12"/>
  <c r="J2174" i="12" s="1"/>
  <c r="K2175" i="12"/>
  <c r="K2174" i="12" s="1"/>
  <c r="I2181" i="12"/>
  <c r="I2180" i="12" s="1"/>
  <c r="J2181" i="12"/>
  <c r="J2180" i="12" s="1"/>
  <c r="K2181" i="12"/>
  <c r="K2180" i="12" s="1"/>
  <c r="I2188" i="12"/>
  <c r="I2187" i="12" s="1"/>
  <c r="J2188" i="12"/>
  <c r="J2187" i="12" s="1"/>
  <c r="K2188" i="12"/>
  <c r="K2187" i="12" s="1"/>
  <c r="I2191" i="12"/>
  <c r="I2190" i="12" s="1"/>
  <c r="J2191" i="12"/>
  <c r="J2190" i="12" s="1"/>
  <c r="K2191" i="12"/>
  <c r="K2190" i="12" s="1"/>
  <c r="I2196" i="12"/>
  <c r="I2195" i="12" s="1"/>
  <c r="J2196" i="12"/>
  <c r="J2195" i="12" s="1"/>
  <c r="K2196" i="12"/>
  <c r="K2195" i="12" s="1"/>
  <c r="I2199" i="12"/>
  <c r="I2198" i="12" s="1"/>
  <c r="J2199" i="12"/>
  <c r="J2198" i="12" s="1"/>
  <c r="K2199" i="12"/>
  <c r="K2198" i="12" s="1"/>
  <c r="I2202" i="12"/>
  <c r="J2202" i="12"/>
  <c r="J2201" i="12" s="1"/>
  <c r="K2202" i="12"/>
  <c r="K2201" i="12" s="1"/>
  <c r="I2207" i="12"/>
  <c r="I2206" i="12" s="1"/>
  <c r="J2207" i="12"/>
  <c r="J2206" i="12" s="1"/>
  <c r="K2207" i="12"/>
  <c r="K2206" i="12" s="1"/>
  <c r="I2210" i="12"/>
  <c r="I2209" i="12" s="1"/>
  <c r="J2210" i="12"/>
  <c r="J2209" i="12" s="1"/>
  <c r="K2210" i="12"/>
  <c r="K2209" i="12" s="1"/>
  <c r="I2213" i="12"/>
  <c r="I2212" i="12" s="1"/>
  <c r="J2213" i="12"/>
  <c r="J2212" i="12" s="1"/>
  <c r="K2213" i="12"/>
  <c r="K2212" i="12" s="1"/>
  <c r="I2217" i="12"/>
  <c r="I2216" i="12" s="1"/>
  <c r="J2217" i="12"/>
  <c r="J2216" i="12" s="1"/>
  <c r="K2217" i="12"/>
  <c r="K2216" i="12" s="1"/>
  <c r="I2220" i="12"/>
  <c r="I2219" i="12" s="1"/>
  <c r="J2220" i="12"/>
  <c r="J2219" i="12" s="1"/>
  <c r="K2220" i="12"/>
  <c r="K2219" i="12" s="1"/>
  <c r="I2224" i="12"/>
  <c r="I2223" i="12" s="1"/>
  <c r="I2222" i="12" s="1"/>
  <c r="J2224" i="12"/>
  <c r="J2223" i="12" s="1"/>
  <c r="J2222" i="12" s="1"/>
  <c r="K2224" i="12"/>
  <c r="K2223" i="12" s="1"/>
  <c r="K2222" i="12" s="1"/>
  <c r="I2229" i="12"/>
  <c r="I2228" i="12" s="1"/>
  <c r="I2227" i="12" s="1"/>
  <c r="J2229" i="12"/>
  <c r="J2228" i="12" s="1"/>
  <c r="J2227" i="12" s="1"/>
  <c r="K2229" i="12"/>
  <c r="K2228" i="12" s="1"/>
  <c r="K2227" i="12" s="1"/>
  <c r="I2233" i="12"/>
  <c r="I2232" i="12" s="1"/>
  <c r="I2231" i="12" s="1"/>
  <c r="J2233" i="12"/>
  <c r="J2232" i="12" s="1"/>
  <c r="J2231" i="12" s="1"/>
  <c r="K2233" i="12"/>
  <c r="K2232" i="12" s="1"/>
  <c r="K2231" i="12" s="1"/>
  <c r="I2238" i="12"/>
  <c r="I2237" i="12" s="1"/>
  <c r="J2238" i="12"/>
  <c r="J2237" i="12" s="1"/>
  <c r="K2238" i="12"/>
  <c r="K2237" i="12" s="1"/>
  <c r="I2241" i="12"/>
  <c r="I2240" i="12" s="1"/>
  <c r="J2241" i="12"/>
  <c r="J2240" i="12" s="1"/>
  <c r="K2241" i="12"/>
  <c r="K2240" i="12" s="1"/>
  <c r="I2244" i="12"/>
  <c r="I2243" i="12" s="1"/>
  <c r="J2244" i="12"/>
  <c r="J2243" i="12" s="1"/>
  <c r="K2244" i="12"/>
  <c r="K2243" i="12" s="1"/>
  <c r="I2252" i="12"/>
  <c r="I2251" i="12" s="1"/>
  <c r="I2250" i="12" s="1"/>
  <c r="J2252" i="12"/>
  <c r="J2251" i="12" s="1"/>
  <c r="J2250" i="12" s="1"/>
  <c r="K2252" i="12"/>
  <c r="K2251" i="12" s="1"/>
  <c r="K2250" i="12" s="1"/>
  <c r="I2256" i="12"/>
  <c r="I2255" i="12" s="1"/>
  <c r="J2256" i="12"/>
  <c r="J2255" i="12" s="1"/>
  <c r="K2256" i="12"/>
  <c r="K2255" i="12" s="1"/>
  <c r="I2259" i="12"/>
  <c r="J2259" i="12"/>
  <c r="J2258" i="12" s="1"/>
  <c r="K2259" i="12"/>
  <c r="K2258" i="12" s="1"/>
  <c r="I2263" i="12"/>
  <c r="I2262" i="12" s="1"/>
  <c r="I2261" i="12" s="1"/>
  <c r="J2263" i="12"/>
  <c r="J2262" i="12" s="1"/>
  <c r="J2261" i="12" s="1"/>
  <c r="K2263" i="12"/>
  <c r="K2262" i="12" s="1"/>
  <c r="K2261" i="12" s="1"/>
  <c r="I2275" i="12"/>
  <c r="I2274" i="12" s="1"/>
  <c r="I2273" i="12" s="1"/>
  <c r="J2275" i="12"/>
  <c r="J2274" i="12" s="1"/>
  <c r="J2273" i="12" s="1"/>
  <c r="K2275" i="12"/>
  <c r="K2274" i="12" s="1"/>
  <c r="K2273" i="12" s="1"/>
  <c r="I2283" i="12"/>
  <c r="I2282" i="12" s="1"/>
  <c r="I2281" i="12" s="1"/>
  <c r="J2283" i="12"/>
  <c r="J2282" i="12" s="1"/>
  <c r="J2281" i="12" s="1"/>
  <c r="K2283" i="12"/>
  <c r="K2282" i="12" s="1"/>
  <c r="K2281" i="12" s="1"/>
  <c r="I2287" i="12"/>
  <c r="I2286" i="12" s="1"/>
  <c r="I2285" i="12" s="1"/>
  <c r="J2287" i="12"/>
  <c r="J2286" i="12" s="1"/>
  <c r="J2285" i="12" s="1"/>
  <c r="K2287" i="12"/>
  <c r="K2286" i="12" s="1"/>
  <c r="K2285" i="12" s="1"/>
  <c r="I2291" i="12"/>
  <c r="J2291" i="12"/>
  <c r="J2290" i="12" s="1"/>
  <c r="J2289" i="12" s="1"/>
  <c r="K2291" i="12"/>
  <c r="K2290" i="12" s="1"/>
  <c r="K2289" i="12" s="1"/>
  <c r="I2295" i="12"/>
  <c r="I2294" i="12" s="1"/>
  <c r="I2293" i="12" s="1"/>
  <c r="J2295" i="12"/>
  <c r="J2294" i="12" s="1"/>
  <c r="J2293" i="12" s="1"/>
  <c r="K2295" i="12"/>
  <c r="K2294" i="12" s="1"/>
  <c r="K2293" i="12" s="1"/>
  <c r="I2299" i="12"/>
  <c r="I2298" i="12" s="1"/>
  <c r="J2299" i="12"/>
  <c r="J2298" i="12" s="1"/>
  <c r="K2299" i="12"/>
  <c r="K2298" i="12" s="1"/>
  <c r="I2302" i="12"/>
  <c r="I2301" i="12" s="1"/>
  <c r="J2302" i="12"/>
  <c r="J2301" i="12" s="1"/>
  <c r="K2302" i="12"/>
  <c r="K2301" i="12" s="1"/>
  <c r="I2306" i="12"/>
  <c r="I2305" i="12" s="1"/>
  <c r="J2306" i="12"/>
  <c r="J2305" i="12" s="1"/>
  <c r="K2306" i="12"/>
  <c r="K2305" i="12" s="1"/>
  <c r="I2309" i="12"/>
  <c r="I2308" i="12" s="1"/>
  <c r="J2309" i="12"/>
  <c r="J2308" i="12" s="1"/>
  <c r="K2309" i="12"/>
  <c r="K2308" i="12" s="1"/>
  <c r="I2312" i="12"/>
  <c r="I2311" i="12" s="1"/>
  <c r="J2312" i="12"/>
  <c r="J2311" i="12" s="1"/>
  <c r="K2312" i="12"/>
  <c r="K2311" i="12" s="1"/>
  <c r="I2316" i="12"/>
  <c r="I2315" i="12" s="1"/>
  <c r="I2314" i="12" s="1"/>
  <c r="J2316" i="12"/>
  <c r="J2315" i="12" s="1"/>
  <c r="J2314" i="12" s="1"/>
  <c r="K2316" i="12"/>
  <c r="K2315" i="12" s="1"/>
  <c r="K2314" i="12" s="1"/>
  <c r="I2320" i="12"/>
  <c r="I2319" i="12" s="1"/>
  <c r="I2318" i="12" s="1"/>
  <c r="J2320" i="12"/>
  <c r="J2319" i="12" s="1"/>
  <c r="J2318" i="12" s="1"/>
  <c r="K2320" i="12"/>
  <c r="K2319" i="12" s="1"/>
  <c r="K2318" i="12" s="1"/>
  <c r="I2324" i="12"/>
  <c r="J2324" i="12"/>
  <c r="K2324" i="12"/>
  <c r="I2326" i="12"/>
  <c r="J2326" i="12"/>
  <c r="K2326" i="12"/>
  <c r="I2330" i="12"/>
  <c r="I2329" i="12" s="1"/>
  <c r="I2328" i="12" s="1"/>
  <c r="J2330" i="12"/>
  <c r="J2329" i="12" s="1"/>
  <c r="J2328" i="12" s="1"/>
  <c r="K2330" i="12"/>
  <c r="K2329" i="12" s="1"/>
  <c r="K2328" i="12" s="1"/>
  <c r="I2334" i="12"/>
  <c r="I2333" i="12" s="1"/>
  <c r="I2332" i="12" s="1"/>
  <c r="J2334" i="12"/>
  <c r="J2333" i="12" s="1"/>
  <c r="J2332" i="12" s="1"/>
  <c r="K2334" i="12"/>
  <c r="K2333" i="12" s="1"/>
  <c r="K2332" i="12" s="1"/>
  <c r="I2338" i="12"/>
  <c r="I2337" i="12" s="1"/>
  <c r="I2336" i="12" s="1"/>
  <c r="J2338" i="12"/>
  <c r="J2337" i="12" s="1"/>
  <c r="J2336" i="12" s="1"/>
  <c r="K2338" i="12"/>
  <c r="K2337" i="12" s="1"/>
  <c r="K2336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0" i="12"/>
  <c r="I2349" i="12" s="1"/>
  <c r="I2348" i="12" s="1"/>
  <c r="J2350" i="12"/>
  <c r="J2349" i="12" s="1"/>
  <c r="J2348" i="12" s="1"/>
  <c r="K2350" i="12"/>
  <c r="K2349" i="12" s="1"/>
  <c r="K2348" i="12" s="1"/>
  <c r="I2354" i="12"/>
  <c r="I2353" i="12" s="1"/>
  <c r="J2354" i="12"/>
  <c r="J2353" i="12" s="1"/>
  <c r="K2354" i="12"/>
  <c r="K2353" i="12" s="1"/>
  <c r="I2357" i="12"/>
  <c r="I2356" i="12" s="1"/>
  <c r="J2357" i="12"/>
  <c r="J2356" i="12" s="1"/>
  <c r="K2357" i="12"/>
  <c r="K2356" i="12" s="1"/>
  <c r="I2361" i="12"/>
  <c r="I2360" i="12" s="1"/>
  <c r="I2359" i="12" s="1"/>
  <c r="J2361" i="12"/>
  <c r="J2360" i="12" s="1"/>
  <c r="J2359" i="12" s="1"/>
  <c r="K2361" i="12"/>
  <c r="K2360" i="12" s="1"/>
  <c r="K2359" i="12" s="1"/>
  <c r="I2365" i="12"/>
  <c r="I2364" i="12" s="1"/>
  <c r="I2363" i="12" s="1"/>
  <c r="J2365" i="12"/>
  <c r="J2364" i="12" s="1"/>
  <c r="J2363" i="12" s="1"/>
  <c r="K2365" i="12"/>
  <c r="K2364" i="12" s="1"/>
  <c r="K2363" i="12" s="1"/>
  <c r="I2369" i="12"/>
  <c r="I2368" i="12" s="1"/>
  <c r="J2369" i="12"/>
  <c r="J2368" i="12" s="1"/>
  <c r="K2369" i="12"/>
  <c r="K2368" i="12" s="1"/>
  <c r="I2372" i="12"/>
  <c r="I2371" i="12" s="1"/>
  <c r="J2372" i="12"/>
  <c r="J2371" i="12" s="1"/>
  <c r="K2372" i="12"/>
  <c r="K2371" i="12" s="1"/>
  <c r="I2376" i="12"/>
  <c r="I2375" i="12" s="1"/>
  <c r="I2374" i="12" s="1"/>
  <c r="J2376" i="12"/>
  <c r="J2375" i="12" s="1"/>
  <c r="J2374" i="12" s="1"/>
  <c r="K2376" i="12"/>
  <c r="K2375" i="12" s="1"/>
  <c r="K2374" i="12" s="1"/>
  <c r="I2380" i="12"/>
  <c r="I2379" i="12" s="1"/>
  <c r="I2378" i="12" s="1"/>
  <c r="J2380" i="12"/>
  <c r="J2379" i="12" s="1"/>
  <c r="J2378" i="12" s="1"/>
  <c r="K2380" i="12"/>
  <c r="K2379" i="12" s="1"/>
  <c r="K2378" i="12" s="1"/>
  <c r="I2384" i="12"/>
  <c r="I2383" i="12" s="1"/>
  <c r="J2384" i="12"/>
  <c r="J2383" i="12" s="1"/>
  <c r="K2384" i="12"/>
  <c r="K2383" i="12" s="1"/>
  <c r="I2387" i="12"/>
  <c r="I2386" i="12" s="1"/>
  <c r="J2387" i="12"/>
  <c r="J2386" i="12" s="1"/>
  <c r="K2387" i="12"/>
  <c r="K2386" i="12" s="1"/>
  <c r="I2390" i="12"/>
  <c r="I2389" i="12" s="1"/>
  <c r="J2390" i="12"/>
  <c r="J2389" i="12" s="1"/>
  <c r="K2390" i="12"/>
  <c r="K2389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I2396" i="12" s="1"/>
  <c r="J2398" i="12"/>
  <c r="J2397" i="12" s="1"/>
  <c r="J2396" i="12" s="1"/>
  <c r="K2398" i="12"/>
  <c r="K2397" i="12" s="1"/>
  <c r="K2396" i="12" s="1"/>
  <c r="I2402" i="12"/>
  <c r="I2401" i="12" s="1"/>
  <c r="I2400" i="12" s="1"/>
  <c r="J2402" i="12"/>
  <c r="J2401" i="12" s="1"/>
  <c r="J2400" i="12" s="1"/>
  <c r="K2402" i="12"/>
  <c r="K2401" i="12" s="1"/>
  <c r="K2400" i="12" s="1"/>
  <c r="I2406" i="12"/>
  <c r="I2405" i="12" s="1"/>
  <c r="I2404" i="12" s="1"/>
  <c r="J2406" i="12"/>
  <c r="J2405" i="12" s="1"/>
  <c r="J2404" i="12" s="1"/>
  <c r="K2406" i="12"/>
  <c r="K2405" i="12" s="1"/>
  <c r="K2404" i="12" s="1"/>
  <c r="I2410" i="12"/>
  <c r="I2409" i="12" s="1"/>
  <c r="J2410" i="12"/>
  <c r="J2409" i="12" s="1"/>
  <c r="K2410" i="12"/>
  <c r="K2409" i="12" s="1"/>
  <c r="I2413" i="12"/>
  <c r="I2412" i="12" s="1"/>
  <c r="J2413" i="12"/>
  <c r="J2412" i="12" s="1"/>
  <c r="K2413" i="12"/>
  <c r="K2412" i="12" s="1"/>
  <c r="I2423" i="12"/>
  <c r="I2422" i="12" s="1"/>
  <c r="I2421" i="12" s="1"/>
  <c r="J2423" i="12"/>
  <c r="J2422" i="12" s="1"/>
  <c r="J2421" i="12" s="1"/>
  <c r="K2423" i="12"/>
  <c r="K2422" i="12" s="1"/>
  <c r="K2421" i="12" s="1"/>
  <c r="I2427" i="12"/>
  <c r="I2426" i="12" s="1"/>
  <c r="I2425" i="12" s="1"/>
  <c r="J2427" i="12"/>
  <c r="J2426" i="12" s="1"/>
  <c r="J2425" i="12" s="1"/>
  <c r="K2427" i="12"/>
  <c r="K2426" i="12" s="1"/>
  <c r="K2425" i="12" s="1"/>
  <c r="I2432" i="12"/>
  <c r="I2431" i="12" s="1"/>
  <c r="I2430" i="12" s="1"/>
  <c r="J2432" i="12"/>
  <c r="J2431" i="12" s="1"/>
  <c r="J2430" i="12" s="1"/>
  <c r="K2432" i="12"/>
  <c r="K2431" i="12" s="1"/>
  <c r="K2430" i="12" s="1"/>
  <c r="I2436" i="12"/>
  <c r="I2435" i="12" s="1"/>
  <c r="J2436" i="12"/>
  <c r="J2435" i="12" s="1"/>
  <c r="K2436" i="12"/>
  <c r="K2435" i="12" s="1"/>
  <c r="I2439" i="12"/>
  <c r="I2438" i="12" s="1"/>
  <c r="J2439" i="12"/>
  <c r="J2438" i="12" s="1"/>
  <c r="K2439" i="12"/>
  <c r="K2438" i="12" s="1"/>
  <c r="I2445" i="12"/>
  <c r="I2444" i="12" s="1"/>
  <c r="I2443" i="12" s="1"/>
  <c r="I2442" i="12" s="1"/>
  <c r="J2445" i="12"/>
  <c r="J2444" i="12" s="1"/>
  <c r="J2443" i="12" s="1"/>
  <c r="J2442" i="12" s="1"/>
  <c r="K2445" i="12"/>
  <c r="K2444" i="12" s="1"/>
  <c r="K2443" i="12" s="1"/>
  <c r="K2442" i="12" s="1"/>
  <c r="I2450" i="12"/>
  <c r="I2449" i="12" s="1"/>
  <c r="I2448" i="12" s="1"/>
  <c r="J2450" i="12"/>
  <c r="J2449" i="12" s="1"/>
  <c r="J2448" i="12" s="1"/>
  <c r="K2450" i="12"/>
  <c r="K2449" i="12" s="1"/>
  <c r="K2448" i="12" s="1"/>
  <c r="I2454" i="12"/>
  <c r="I2453" i="12" s="1"/>
  <c r="J2454" i="12"/>
  <c r="J2453" i="12" s="1"/>
  <c r="K2454" i="12"/>
  <c r="K2453" i="12" s="1"/>
  <c r="I2457" i="12"/>
  <c r="I2456" i="12" s="1"/>
  <c r="J2457" i="12"/>
  <c r="J2456" i="12" s="1"/>
  <c r="K2457" i="12"/>
  <c r="K2456" i="12" s="1"/>
  <c r="I2460" i="12"/>
  <c r="I2459" i="12" s="1"/>
  <c r="J2460" i="12"/>
  <c r="J2459" i="12" s="1"/>
  <c r="K2460" i="12"/>
  <c r="K2459" i="12" s="1"/>
  <c r="I2466" i="12"/>
  <c r="I2465" i="12" s="1"/>
  <c r="I2464" i="12" s="1"/>
  <c r="I2463" i="12" s="1"/>
  <c r="J2466" i="12"/>
  <c r="J2465" i="12" s="1"/>
  <c r="J2464" i="12" s="1"/>
  <c r="J2463" i="12" s="1"/>
  <c r="K2466" i="12"/>
  <c r="K2465" i="12" s="1"/>
  <c r="K2464" i="12" s="1"/>
  <c r="K2463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5" i="12"/>
  <c r="I2474" i="12" s="1"/>
  <c r="J2475" i="12"/>
  <c r="J2474" i="12" s="1"/>
  <c r="K2475" i="12"/>
  <c r="K2474" i="12" s="1"/>
  <c r="I2478" i="12"/>
  <c r="I2477" i="12" s="1"/>
  <c r="J2478" i="12"/>
  <c r="J2477" i="12" s="1"/>
  <c r="K2478" i="12"/>
  <c r="K2477" i="12" s="1"/>
  <c r="I2484" i="12"/>
  <c r="I2483" i="12" s="1"/>
  <c r="I2482" i="12" s="1"/>
  <c r="I2481" i="12" s="1"/>
  <c r="J2484" i="12"/>
  <c r="J2483" i="12" s="1"/>
  <c r="J2482" i="12" s="1"/>
  <c r="J2481" i="12" s="1"/>
  <c r="K2484" i="12"/>
  <c r="K2483" i="12" s="1"/>
  <c r="K2482" i="12" s="1"/>
  <c r="K2481" i="12" s="1"/>
  <c r="I2489" i="12"/>
  <c r="I2488" i="12" s="1"/>
  <c r="I2487" i="12" s="1"/>
  <c r="J2489" i="12"/>
  <c r="J2488" i="12" s="1"/>
  <c r="J2487" i="12" s="1"/>
  <c r="K2489" i="12"/>
  <c r="K2488" i="12" s="1"/>
  <c r="K2487" i="12" s="1"/>
  <c r="I2493" i="12"/>
  <c r="I2492" i="12" s="1"/>
  <c r="J2493" i="12"/>
  <c r="J2492" i="12" s="1"/>
  <c r="K2493" i="12"/>
  <c r="K2492" i="12" s="1"/>
  <c r="I2496" i="12"/>
  <c r="I2495" i="12" s="1"/>
  <c r="J2496" i="12"/>
  <c r="J2495" i="12" s="1"/>
  <c r="K2496" i="12"/>
  <c r="K2495" i="12" s="1"/>
  <c r="I2499" i="12"/>
  <c r="I2498" i="12" s="1"/>
  <c r="J2499" i="12"/>
  <c r="J2498" i="12" s="1"/>
  <c r="K2499" i="12"/>
  <c r="K2498" i="12" s="1"/>
  <c r="I2504" i="12"/>
  <c r="I2503" i="12" s="1"/>
  <c r="I2502" i="12" s="1"/>
  <c r="J2504" i="12"/>
  <c r="J2503" i="12" s="1"/>
  <c r="J2502" i="12" s="1"/>
  <c r="K2504" i="12"/>
  <c r="K2503" i="12" s="1"/>
  <c r="K2502" i="12" s="1"/>
  <c r="I2517" i="12"/>
  <c r="I2516" i="12" s="1"/>
  <c r="J2517" i="12"/>
  <c r="J2516" i="12" s="1"/>
  <c r="K2517" i="12"/>
  <c r="K2516" i="12" s="1"/>
  <c r="I2528" i="12"/>
  <c r="I2527" i="12" s="1"/>
  <c r="J2528" i="12"/>
  <c r="J2527" i="12" s="1"/>
  <c r="K2528" i="12"/>
  <c r="K2527" i="12" s="1"/>
  <c r="I2540" i="12"/>
  <c r="I2539" i="12" s="1"/>
  <c r="J2540" i="12"/>
  <c r="J2539" i="12" s="1"/>
  <c r="K2540" i="12"/>
  <c r="K2539" i="12" s="1"/>
  <c r="I2547" i="12"/>
  <c r="I2546" i="12" s="1"/>
  <c r="I2545" i="12" s="1"/>
  <c r="J2547" i="12"/>
  <c r="J2546" i="12" s="1"/>
  <c r="J2545" i="12" s="1"/>
  <c r="K2547" i="12"/>
  <c r="K2546" i="12" s="1"/>
  <c r="K2545" i="12" s="1"/>
  <c r="I2551" i="12"/>
  <c r="I2550" i="12" s="1"/>
  <c r="J2551" i="12"/>
  <c r="J2550" i="12" s="1"/>
  <c r="K2551" i="12"/>
  <c r="K2550" i="12" s="1"/>
  <c r="I2554" i="12"/>
  <c r="I2553" i="12" s="1"/>
  <c r="J2554" i="12"/>
  <c r="J2553" i="12" s="1"/>
  <c r="K2554" i="12"/>
  <c r="K2553" i="12" s="1"/>
  <c r="I2557" i="12"/>
  <c r="I2556" i="12" s="1"/>
  <c r="J2557" i="12"/>
  <c r="J2556" i="12" s="1"/>
  <c r="K2557" i="12"/>
  <c r="K2556" i="12" s="1"/>
  <c r="I2563" i="12"/>
  <c r="I2562" i="12" s="1"/>
  <c r="I2561" i="12" s="1"/>
  <c r="I2560" i="12" s="1"/>
  <c r="J2563" i="12"/>
  <c r="J2562" i="12" s="1"/>
  <c r="J2561" i="12" s="1"/>
  <c r="J2560" i="12" s="1"/>
  <c r="K2563" i="12"/>
  <c r="K2562" i="12" s="1"/>
  <c r="K2561" i="12" s="1"/>
  <c r="K2560" i="12" s="1"/>
  <c r="I2568" i="12"/>
  <c r="I2567" i="12" s="1"/>
  <c r="I2566" i="12" s="1"/>
  <c r="I2565" i="12" s="1"/>
  <c r="J2568" i="12"/>
  <c r="J2567" i="12" s="1"/>
  <c r="J2566" i="12" s="1"/>
  <c r="J2565" i="12" s="1"/>
  <c r="K2568" i="12"/>
  <c r="K2567" i="12" s="1"/>
  <c r="K2566" i="12" s="1"/>
  <c r="K2565" i="12" s="1"/>
  <c r="I2573" i="12"/>
  <c r="I2572" i="12" s="1"/>
  <c r="I2571" i="12" s="1"/>
  <c r="I2570" i="12" s="1"/>
  <c r="J2573" i="12"/>
  <c r="J2572" i="12" s="1"/>
  <c r="J2571" i="12" s="1"/>
  <c r="J2570" i="12" s="1"/>
  <c r="K2573" i="12"/>
  <c r="K2572" i="12" s="1"/>
  <c r="K2571" i="12" s="1"/>
  <c r="K2570" i="12" s="1"/>
  <c r="I2595" i="12"/>
  <c r="I2594" i="12" s="1"/>
  <c r="J2595" i="12"/>
  <c r="J2594" i="12" s="1"/>
  <c r="K2595" i="12"/>
  <c r="K2594" i="12" s="1"/>
  <c r="I2598" i="12"/>
  <c r="I2597" i="12" s="1"/>
  <c r="J2598" i="12"/>
  <c r="J2597" i="12" s="1"/>
  <c r="K2598" i="12"/>
  <c r="K2597" i="12" s="1"/>
  <c r="I2601" i="12"/>
  <c r="I2600" i="12" s="1"/>
  <c r="J2601" i="12"/>
  <c r="J2600" i="12" s="1"/>
  <c r="K2601" i="12"/>
  <c r="K2600" i="12" s="1"/>
  <c r="K1602" i="12" l="1"/>
  <c r="J1602" i="12"/>
  <c r="K2134" i="12"/>
  <c r="K2133" i="12" s="1"/>
  <c r="I2434" i="12"/>
  <c r="I2429" i="12" s="1"/>
  <c r="K2297" i="12"/>
  <c r="K664" i="12"/>
  <c r="K663" i="12" s="1"/>
  <c r="J133" i="12"/>
  <c r="I2420" i="12"/>
  <c r="K2367" i="12"/>
  <c r="J2109" i="12"/>
  <c r="J2104" i="12" s="1"/>
  <c r="K1881" i="12"/>
  <c r="K1877" i="12" s="1"/>
  <c r="K1872" i="12" s="1"/>
  <c r="K1871" i="12" s="1"/>
  <c r="K2452" i="12"/>
  <c r="K2447" i="12" s="1"/>
  <c r="K2441" i="12" s="1"/>
  <c r="K2434" i="12"/>
  <c r="K2429" i="12" s="1"/>
  <c r="K1654" i="12"/>
  <c r="K746" i="12"/>
  <c r="K742" i="12" s="1"/>
  <c r="J726" i="12"/>
  <c r="J725" i="12" s="1"/>
  <c r="K382" i="12"/>
  <c r="K381" i="12" s="1"/>
  <c r="K2515" i="12"/>
  <c r="K2501" i="12" s="1"/>
  <c r="J237" i="12"/>
  <c r="J236" i="12" s="1"/>
  <c r="I214" i="12"/>
  <c r="I213" i="12" s="1"/>
  <c r="K702" i="12"/>
  <c r="K701" i="12" s="1"/>
  <c r="J2236" i="12"/>
  <c r="K1786" i="12"/>
  <c r="J1174" i="12"/>
  <c r="I924" i="12"/>
  <c r="I791" i="12"/>
  <c r="I237" i="12"/>
  <c r="I236" i="12" s="1"/>
  <c r="K2323" i="12"/>
  <c r="K2322" i="12" s="1"/>
  <c r="J1786" i="12"/>
  <c r="K1769" i="12"/>
  <c r="K1701" i="12"/>
  <c r="K1691" i="12" s="1"/>
  <c r="K1679" i="12" s="1"/>
  <c r="J1449" i="12"/>
  <c r="J1448" i="12" s="1"/>
  <c r="J1447" i="12" s="1"/>
  <c r="J818" i="12"/>
  <c r="J817" i="12" s="1"/>
  <c r="I664" i="12"/>
  <c r="I663" i="12" s="1"/>
  <c r="K480" i="12"/>
  <c r="K479" i="12" s="1"/>
  <c r="K214" i="12"/>
  <c r="K213" i="12" s="1"/>
  <c r="J153" i="12"/>
  <c r="J77" i="12"/>
  <c r="J72" i="12" s="1"/>
  <c r="I2408" i="12"/>
  <c r="J2323" i="12"/>
  <c r="J2322" i="12" s="1"/>
  <c r="I763" i="12"/>
  <c r="I762" i="12" s="1"/>
  <c r="K726" i="12"/>
  <c r="K725" i="12" s="1"/>
  <c r="J585" i="12"/>
  <c r="J584" i="12" s="1"/>
  <c r="K446" i="12"/>
  <c r="K445" i="12" s="1"/>
  <c r="I434" i="12"/>
  <c r="I433" i="12" s="1"/>
  <c r="K428" i="12"/>
  <c r="K427" i="12" s="1"/>
  <c r="K237" i="12"/>
  <c r="K236" i="12" s="1"/>
  <c r="J67" i="12"/>
  <c r="J63" i="12" s="1"/>
  <c r="K54" i="12"/>
  <c r="K53" i="12" s="1"/>
  <c r="J2491" i="12"/>
  <c r="J2486" i="12" s="1"/>
  <c r="I2323" i="12"/>
  <c r="I2322" i="12" s="1"/>
  <c r="K2205" i="12"/>
  <c r="J1126" i="12"/>
  <c r="J1125" i="12" s="1"/>
  <c r="I1007" i="12"/>
  <c r="I1006" i="12" s="1"/>
  <c r="I808" i="12"/>
  <c r="I801" i="12" s="1"/>
  <c r="K686" i="12"/>
  <c r="K676" i="12" s="1"/>
  <c r="K675" i="12" s="1"/>
  <c r="K625" i="12"/>
  <c r="K624" i="12" s="1"/>
  <c r="J569" i="12"/>
  <c r="J568" i="12" s="1"/>
  <c r="J567" i="12" s="1"/>
  <c r="J566" i="12" s="1"/>
  <c r="I569" i="12"/>
  <c r="I568" i="12" s="1"/>
  <c r="I567" i="12" s="1"/>
  <c r="I566" i="12" s="1"/>
  <c r="J428" i="12"/>
  <c r="J427" i="12" s="1"/>
  <c r="K301" i="12"/>
  <c r="K300" i="12" s="1"/>
  <c r="J294" i="12"/>
  <c r="J293" i="12" s="1"/>
  <c r="J278" i="12"/>
  <c r="J277" i="12" s="1"/>
  <c r="J262" i="12" s="1"/>
  <c r="I104" i="12"/>
  <c r="I103" i="12" s="1"/>
  <c r="I102" i="12" s="1"/>
  <c r="I91" i="12" s="1"/>
  <c r="J2473" i="12"/>
  <c r="J2468" i="12" s="1"/>
  <c r="J2462" i="12" s="1"/>
  <c r="J2382" i="12"/>
  <c r="K2215" i="12"/>
  <c r="J2162" i="12"/>
  <c r="J2161" i="12" s="1"/>
  <c r="J2134" i="12"/>
  <c r="J2133" i="12" s="1"/>
  <c r="K818" i="12"/>
  <c r="K817" i="12" s="1"/>
  <c r="J763" i="12"/>
  <c r="J762" i="12" s="1"/>
  <c r="K489" i="12"/>
  <c r="K485" i="12" s="1"/>
  <c r="K191" i="12"/>
  <c r="K2082" i="12"/>
  <c r="K2081" i="12" s="1"/>
  <c r="K1997" i="12"/>
  <c r="K1996" i="12" s="1"/>
  <c r="K2254" i="12"/>
  <c r="I2047" i="12"/>
  <c r="I2041" i="12" s="1"/>
  <c r="J770" i="12"/>
  <c r="K2304" i="12"/>
  <c r="I2215" i="12"/>
  <c r="I2186" i="12"/>
  <c r="I1976" i="12"/>
  <c r="I1748" i="12"/>
  <c r="I1747" i="12" s="1"/>
  <c r="I1741" i="12" s="1"/>
  <c r="J1219" i="12"/>
  <c r="I1164" i="12"/>
  <c r="J808" i="12"/>
  <c r="J801" i="12" s="1"/>
  <c r="J607" i="12"/>
  <c r="J606" i="12" s="1"/>
  <c r="J480" i="12"/>
  <c r="J479" i="12" s="1"/>
  <c r="K452" i="12"/>
  <c r="K451" i="12" s="1"/>
  <c r="K434" i="12"/>
  <c r="K433" i="12" s="1"/>
  <c r="I428" i="12"/>
  <c r="I427" i="12" s="1"/>
  <c r="K278" i="12"/>
  <c r="K277" i="12" s="1"/>
  <c r="K262" i="12" s="1"/>
  <c r="J257" i="12"/>
  <c r="J256" i="12" s="1"/>
  <c r="I518" i="12"/>
  <c r="K143" i="12"/>
  <c r="I2297" i="12"/>
  <c r="J2215" i="12"/>
  <c r="K2070" i="12"/>
  <c r="K2059" i="12" s="1"/>
  <c r="I2023" i="12"/>
  <c r="I2022" i="12" s="1"/>
  <c r="I2021" i="12" s="1"/>
  <c r="I1985" i="12"/>
  <c r="J1881" i="12"/>
  <c r="J1877" i="12" s="1"/>
  <c r="J1872" i="12" s="1"/>
  <c r="J1871" i="12" s="1"/>
  <c r="I1701" i="12"/>
  <c r="I1691" i="12" s="1"/>
  <c r="I1679" i="12" s="1"/>
  <c r="K846" i="12"/>
  <c r="K845" i="12" s="1"/>
  <c r="K844" i="12" s="1"/>
  <c r="K791" i="12"/>
  <c r="I607" i="12"/>
  <c r="I606" i="12" s="1"/>
  <c r="K598" i="12"/>
  <c r="K597" i="12" s="1"/>
  <c r="I480" i="12"/>
  <c r="I479" i="12" s="1"/>
  <c r="J434" i="12"/>
  <c r="J433" i="12" s="1"/>
  <c r="J325" i="12"/>
  <c r="J312" i="12" s="1"/>
  <c r="J311" i="12" s="1"/>
  <c r="K208" i="12"/>
  <c r="K207" i="12" s="1"/>
  <c r="K122" i="12"/>
  <c r="K77" i="12"/>
  <c r="K72" i="12" s="1"/>
  <c r="I1449" i="12"/>
  <c r="I1448" i="12" s="1"/>
  <c r="J1164" i="12"/>
  <c r="I1126" i="12"/>
  <c r="I1125" i="12" s="1"/>
  <c r="J924" i="12"/>
  <c r="J899" i="12" s="1"/>
  <c r="J898" i="12" s="1"/>
  <c r="K834" i="12"/>
  <c r="K829" i="12"/>
  <c r="K828" i="12" s="1"/>
  <c r="K763" i="12"/>
  <c r="K762" i="12" s="1"/>
  <c r="J686" i="12"/>
  <c r="J676" i="12" s="1"/>
  <c r="J675" i="12" s="1"/>
  <c r="I676" i="12"/>
  <c r="I675" i="12" s="1"/>
  <c r="K642" i="12"/>
  <c r="K641" i="12" s="1"/>
  <c r="K607" i="12"/>
  <c r="K606" i="12" s="1"/>
  <c r="I585" i="12"/>
  <c r="I584" i="12" s="1"/>
  <c r="K545" i="12"/>
  <c r="K544" i="12" s="1"/>
  <c r="K518" i="12"/>
  <c r="J301" i="12"/>
  <c r="J300" i="12" s="1"/>
  <c r="K294" i="12"/>
  <c r="K293" i="12" s="1"/>
  <c r="I278" i="12"/>
  <c r="I277" i="12" s="1"/>
  <c r="I262" i="12" s="1"/>
  <c r="K257" i="12"/>
  <c r="K256" i="12" s="1"/>
  <c r="J104" i="12"/>
  <c r="J103" i="12" s="1"/>
  <c r="J102" i="12" s="1"/>
  <c r="J91" i="12" s="1"/>
  <c r="I67" i="12"/>
  <c r="I63" i="12" s="1"/>
  <c r="K2382" i="12"/>
  <c r="J2367" i="12"/>
  <c r="J2226" i="12"/>
  <c r="I2109" i="12"/>
  <c r="I2104" i="12" s="1"/>
  <c r="I2082" i="12"/>
  <c r="I2081" i="12" s="1"/>
  <c r="J2593" i="12"/>
  <c r="J2592" i="12" s="1"/>
  <c r="J2591" i="12" s="1"/>
  <c r="K2549" i="12"/>
  <c r="K2544" i="12" s="1"/>
  <c r="K2491" i="12"/>
  <c r="K2486" i="12" s="1"/>
  <c r="J2352" i="12"/>
  <c r="K2226" i="12"/>
  <c r="K2194" i="12"/>
  <c r="K2193" i="12" s="1"/>
  <c r="K2162" i="12"/>
  <c r="K2161" i="12" s="1"/>
  <c r="K2109" i="12"/>
  <c r="K2104" i="12" s="1"/>
  <c r="J2082" i="12"/>
  <c r="J2081" i="12" s="1"/>
  <c r="K2023" i="12"/>
  <c r="K2022" i="12" s="1"/>
  <c r="K2021" i="12" s="1"/>
  <c r="K1893" i="12"/>
  <c r="K1892" i="12" s="1"/>
  <c r="K1891" i="12" s="1"/>
  <c r="J1822" i="12"/>
  <c r="K1587" i="12"/>
  <c r="J1256" i="12"/>
  <c r="K2559" i="12"/>
  <c r="I1812" i="12"/>
  <c r="K2173" i="12"/>
  <c r="K2146" i="12"/>
  <c r="K2145" i="12" s="1"/>
  <c r="K2144" i="12" s="1"/>
  <c r="I1997" i="12"/>
  <c r="I1996" i="12" s="1"/>
  <c r="I1967" i="12"/>
  <c r="I1893" i="12"/>
  <c r="I1892" i="12" s="1"/>
  <c r="I1891" i="12" s="1"/>
  <c r="K1570" i="12"/>
  <c r="K1155" i="12"/>
  <c r="K1154" i="12" s="1"/>
  <c r="K1148" i="12" s="1"/>
  <c r="K863" i="12"/>
  <c r="K862" i="12" s="1"/>
  <c r="J854" i="12"/>
  <c r="J853" i="12" s="1"/>
  <c r="K755" i="12"/>
  <c r="K133" i="12"/>
  <c r="J2205" i="12"/>
  <c r="K1967" i="12"/>
  <c r="K1812" i="12"/>
  <c r="J1803" i="12"/>
  <c r="J1701" i="12"/>
  <c r="J1691" i="12" s="1"/>
  <c r="J1679" i="12" s="1"/>
  <c r="K1644" i="12"/>
  <c r="K1643" i="12" s="1"/>
  <c r="J1644" i="12"/>
  <c r="J1643" i="12" s="1"/>
  <c r="K1164" i="12"/>
  <c r="J362" i="12"/>
  <c r="J353" i="12" s="1"/>
  <c r="J352" i="12" s="1"/>
  <c r="J2549" i="12"/>
  <c r="J2544" i="12" s="1"/>
  <c r="I2515" i="12"/>
  <c r="I2501" i="12" s="1"/>
  <c r="K2473" i="12"/>
  <c r="K2468" i="12" s="1"/>
  <c r="K2462" i="12" s="1"/>
  <c r="I2452" i="12"/>
  <c r="I2447" i="12" s="1"/>
  <c r="I2441" i="12" s="1"/>
  <c r="K2352" i="12"/>
  <c r="J2297" i="12"/>
  <c r="K2236" i="12"/>
  <c r="K2235" i="12" s="1"/>
  <c r="J2194" i="12"/>
  <c r="J2193" i="12" s="1"/>
  <c r="J2146" i="12"/>
  <c r="J2145" i="12" s="1"/>
  <c r="J2144" i="12" s="1"/>
  <c r="I2134" i="12"/>
  <c r="I2133" i="12" s="1"/>
  <c r="J2121" i="12"/>
  <c r="J2116" i="12" s="1"/>
  <c r="I2070" i="12"/>
  <c r="I2059" i="12" s="1"/>
  <c r="J2070" i="12"/>
  <c r="J2059" i="12" s="1"/>
  <c r="J1893" i="12"/>
  <c r="J1892" i="12" s="1"/>
  <c r="J1891" i="12" s="1"/>
  <c r="K1822" i="12"/>
  <c r="I1803" i="12"/>
  <c r="K1712" i="12"/>
  <c r="K1711" i="12" s="1"/>
  <c r="K1493" i="12"/>
  <c r="I1210" i="12"/>
  <c r="I1205" i="12" s="1"/>
  <c r="I1118" i="12"/>
  <c r="I1114" i="12" s="1"/>
  <c r="J1007" i="12"/>
  <c r="J1006" i="12" s="1"/>
  <c r="J957" i="12" s="1"/>
  <c r="I854" i="12"/>
  <c r="I853" i="12" s="1"/>
  <c r="I818" i="12"/>
  <c r="I817" i="12" s="1"/>
  <c r="K770" i="12"/>
  <c r="I702" i="12"/>
  <c r="I701" i="12" s="1"/>
  <c r="I598" i="12"/>
  <c r="I597" i="12" s="1"/>
  <c r="K551" i="12"/>
  <c r="K550" i="12" s="1"/>
  <c r="K525" i="12"/>
  <c r="I362" i="12"/>
  <c r="I353" i="12" s="1"/>
  <c r="I352" i="12" s="1"/>
  <c r="K325" i="12"/>
  <c r="K312" i="12" s="1"/>
  <c r="K311" i="12" s="1"/>
  <c r="I208" i="12"/>
  <c r="I207" i="12" s="1"/>
  <c r="J143" i="12"/>
  <c r="K112" i="12"/>
  <c r="K104" i="12"/>
  <c r="K103" i="12" s="1"/>
  <c r="K102" i="12" s="1"/>
  <c r="K91" i="12" s="1"/>
  <c r="K67" i="12"/>
  <c r="K63" i="12" s="1"/>
  <c r="I54" i="12"/>
  <c r="I53" i="12" s="1"/>
  <c r="I21" i="12"/>
  <c r="I20" i="12" s="1"/>
  <c r="I863" i="12"/>
  <c r="I862" i="12" s="1"/>
  <c r="I755" i="12"/>
  <c r="J525" i="12"/>
  <c r="J382" i="12"/>
  <c r="J381" i="12" s="1"/>
  <c r="K362" i="12"/>
  <c r="K353" i="12" s="1"/>
  <c r="K352" i="12" s="1"/>
  <c r="K219" i="12"/>
  <c r="J219" i="12"/>
  <c r="K182" i="12"/>
  <c r="J175" i="12"/>
  <c r="J170" i="12" s="1"/>
  <c r="K153" i="12"/>
  <c r="I122" i="12"/>
  <c r="K2593" i="12"/>
  <c r="K2592" i="12" s="1"/>
  <c r="K2591" i="12" s="1"/>
  <c r="J2559" i="12"/>
  <c r="K2420" i="12"/>
  <c r="I2367" i="12"/>
  <c r="I2352" i="12"/>
  <c r="J2304" i="12"/>
  <c r="J2173" i="12"/>
  <c r="I2162" i="12"/>
  <c r="I2161" i="12" s="1"/>
  <c r="K2047" i="12"/>
  <c r="K2041" i="12" s="1"/>
  <c r="J1812" i="12"/>
  <c r="K1748" i="12"/>
  <c r="K1747" i="12" s="1"/>
  <c r="K1741" i="12" s="1"/>
  <c r="J1587" i="12"/>
  <c r="J1570" i="12"/>
  <c r="I1493" i="12"/>
  <c r="I1266" i="12"/>
  <c r="I1265" i="12" s="1"/>
  <c r="I1256" i="12" s="1"/>
  <c r="K1219" i="12"/>
  <c r="I1183" i="12"/>
  <c r="I1182" i="12" s="1"/>
  <c r="K1118" i="12"/>
  <c r="K1114" i="12" s="1"/>
  <c r="K883" i="12"/>
  <c r="K882" i="12" s="1"/>
  <c r="J863" i="12"/>
  <c r="J862" i="12" s="1"/>
  <c r="J829" i="12"/>
  <c r="J828" i="12" s="1"/>
  <c r="I829" i="12"/>
  <c r="I828" i="12" s="1"/>
  <c r="J755" i="12"/>
  <c r="J736" i="12"/>
  <c r="J735" i="12" s="1"/>
  <c r="I726" i="12"/>
  <c r="I725" i="12" s="1"/>
  <c r="K658" i="12"/>
  <c r="K657" i="12" s="1"/>
  <c r="J658" i="12"/>
  <c r="J657" i="12" s="1"/>
  <c r="J625" i="12"/>
  <c r="J624" i="12" s="1"/>
  <c r="I625" i="12"/>
  <c r="I624" i="12" s="1"/>
  <c r="J545" i="12"/>
  <c r="J544" i="12" s="1"/>
  <c r="J489" i="12"/>
  <c r="J485" i="12" s="1"/>
  <c r="J452" i="12"/>
  <c r="J451" i="12" s="1"/>
  <c r="I452" i="12"/>
  <c r="I451" i="12" s="1"/>
  <c r="J446" i="12"/>
  <c r="J445" i="12" s="1"/>
  <c r="I446" i="12"/>
  <c r="I445" i="12" s="1"/>
  <c r="I257" i="12"/>
  <c r="I256" i="12" s="1"/>
  <c r="I219" i="12"/>
  <c r="I175" i="12"/>
  <c r="I170" i="12" s="1"/>
  <c r="I133" i="12"/>
  <c r="I2593" i="12"/>
  <c r="I2592" i="12" s="1"/>
  <c r="I2591" i="12" s="1"/>
  <c r="I2491" i="12"/>
  <c r="I2486" i="12" s="1"/>
  <c r="I2473" i="12"/>
  <c r="I2468" i="12" s="1"/>
  <c r="I2462" i="12" s="1"/>
  <c r="J2452" i="12"/>
  <c r="J2447" i="12" s="1"/>
  <c r="J2441" i="12" s="1"/>
  <c r="J2408" i="12"/>
  <c r="I2304" i="12"/>
  <c r="J2254" i="12"/>
  <c r="I2226" i="12"/>
  <c r="K2186" i="12"/>
  <c r="I2173" i="12"/>
  <c r="J2047" i="12"/>
  <c r="J2041" i="12" s="1"/>
  <c r="J2023" i="12"/>
  <c r="J2022" i="12" s="1"/>
  <c r="J2021" i="12" s="1"/>
  <c r="K1985" i="12"/>
  <c r="K1976" i="12"/>
  <c r="I1822" i="12"/>
  <c r="K1803" i="12"/>
  <c r="J1748" i="12"/>
  <c r="J1747" i="12" s="1"/>
  <c r="J1741" i="12" s="1"/>
  <c r="I1712" i="12"/>
  <c r="I1711" i="12" s="1"/>
  <c r="I1587" i="12"/>
  <c r="I1570" i="12"/>
  <c r="K1126" i="12"/>
  <c r="K1125" i="12" s="1"/>
  <c r="J1118" i="12"/>
  <c r="J1114" i="12" s="1"/>
  <c r="K1007" i="12"/>
  <c r="K1006" i="12" s="1"/>
  <c r="K957" i="12" s="1"/>
  <c r="K924" i="12"/>
  <c r="K899" i="12" s="1"/>
  <c r="K898" i="12" s="1"/>
  <c r="K854" i="12"/>
  <c r="K853" i="12" s="1"/>
  <c r="K808" i="12"/>
  <c r="K801" i="12" s="1"/>
  <c r="J791" i="12"/>
  <c r="I770" i="12"/>
  <c r="I746" i="12"/>
  <c r="I742" i="12" s="1"/>
  <c r="I736" i="12"/>
  <c r="I735" i="12" s="1"/>
  <c r="J702" i="12"/>
  <c r="J701" i="12" s="1"/>
  <c r="J664" i="12"/>
  <c r="J663" i="12" s="1"/>
  <c r="I658" i="12"/>
  <c r="I657" i="12" s="1"/>
  <c r="J598" i="12"/>
  <c r="J597" i="12" s="1"/>
  <c r="K585" i="12"/>
  <c r="K584" i="12" s="1"/>
  <c r="K569" i="12"/>
  <c r="K568" i="12" s="1"/>
  <c r="K567" i="12" s="1"/>
  <c r="K566" i="12" s="1"/>
  <c r="I551" i="12"/>
  <c r="I550" i="12" s="1"/>
  <c r="I525" i="12"/>
  <c r="J518" i="12"/>
  <c r="I325" i="12"/>
  <c r="I312" i="12" s="1"/>
  <c r="I311" i="12" s="1"/>
  <c r="I301" i="12"/>
  <c r="I300" i="12" s="1"/>
  <c r="I294" i="12"/>
  <c r="I293" i="12" s="1"/>
  <c r="J208" i="12"/>
  <c r="J207" i="12" s="1"/>
  <c r="K175" i="12"/>
  <c r="K170" i="12" s="1"/>
  <c r="I153" i="12"/>
  <c r="J122" i="12"/>
  <c r="I112" i="12"/>
  <c r="I77" i="12"/>
  <c r="I72" i="12" s="1"/>
  <c r="J54" i="12"/>
  <c r="J53" i="12" s="1"/>
  <c r="J834" i="12"/>
  <c r="I1488" i="12"/>
  <c r="I1472" i="12"/>
  <c r="I1343" i="12"/>
  <c r="J1181" i="12"/>
  <c r="I936" i="12"/>
  <c r="I921" i="12"/>
  <c r="I841" i="12"/>
  <c r="J1667" i="12"/>
  <c r="I1475" i="12"/>
  <c r="I1275" i="12"/>
  <c r="I1241" i="12"/>
  <c r="J1210" i="12"/>
  <c r="J1205" i="12" s="1"/>
  <c r="J1194" i="12" s="1"/>
  <c r="I1094" i="12"/>
  <c r="I1021" i="12"/>
  <c r="I884" i="12"/>
  <c r="J463" i="12"/>
  <c r="J462" i="12" s="1"/>
  <c r="J461" i="12" s="1"/>
  <c r="I1619" i="12"/>
  <c r="I1602" i="12" s="1"/>
  <c r="I1546" i="12"/>
  <c r="K1470" i="12"/>
  <c r="I2290" i="12"/>
  <c r="I2258" i="12"/>
  <c r="I2254" i="12" s="1"/>
  <c r="I2125" i="12"/>
  <c r="I2121" i="12" s="1"/>
  <c r="I2116" i="12" s="1"/>
  <c r="K2121" i="12"/>
  <c r="K2116" i="12" s="1"/>
  <c r="I1852" i="12"/>
  <c r="I1673" i="12"/>
  <c r="I1485" i="12"/>
  <c r="I1467" i="12"/>
  <c r="I1420" i="12"/>
  <c r="I1291" i="12"/>
  <c r="J1236" i="12"/>
  <c r="K1236" i="12"/>
  <c r="I1054" i="12"/>
  <c r="I1029" i="12"/>
  <c r="I1025" i="12"/>
  <c r="I944" i="12"/>
  <c r="I887" i="12"/>
  <c r="I635" i="12"/>
  <c r="I489" i="12"/>
  <c r="K463" i="12"/>
  <c r="K462" i="12" s="1"/>
  <c r="K461" i="12" s="1"/>
  <c r="I1881" i="12"/>
  <c r="I1877" i="12" s="1"/>
  <c r="I1872" i="12" s="1"/>
  <c r="I2201" i="12"/>
  <c r="I2194" i="12" s="1"/>
  <c r="K1851" i="12"/>
  <c r="K1850" i="12" s="1"/>
  <c r="J1484" i="12"/>
  <c r="J1483" i="12" s="1"/>
  <c r="K1269" i="12"/>
  <c r="I1271" i="12"/>
  <c r="I1250" i="12"/>
  <c r="I1191" i="12"/>
  <c r="I1187" i="12"/>
  <c r="I1175" i="12"/>
  <c r="I1066" i="12"/>
  <c r="I1062" i="12"/>
  <c r="J846" i="12"/>
  <c r="J845" i="12" s="1"/>
  <c r="J844" i="12" s="1"/>
  <c r="I846" i="12"/>
  <c r="I838" i="12"/>
  <c r="J634" i="12"/>
  <c r="I411" i="12"/>
  <c r="K393" i="12"/>
  <c r="I2559" i="12"/>
  <c r="J2515" i="12"/>
  <c r="J2501" i="12" s="1"/>
  <c r="J2420" i="12"/>
  <c r="I2382" i="12"/>
  <c r="I2205" i="12"/>
  <c r="J2434" i="12"/>
  <c r="J2429" i="12" s="1"/>
  <c r="I2146" i="12"/>
  <c r="I2145" i="12" s="1"/>
  <c r="I2144" i="12" s="1"/>
  <c r="I2549" i="12"/>
  <c r="I2544" i="12" s="1"/>
  <c r="I2236" i="12"/>
  <c r="K2408" i="12"/>
  <c r="K1913" i="12"/>
  <c r="J1997" i="12"/>
  <c r="J1996" i="12" s="1"/>
  <c r="J1985" i="12"/>
  <c r="J1967" i="12"/>
  <c r="I1913" i="12"/>
  <c r="I1837" i="12"/>
  <c r="K1837" i="12"/>
  <c r="I1786" i="12"/>
  <c r="I1654" i="12"/>
  <c r="J1654" i="12"/>
  <c r="I1644" i="12"/>
  <c r="I1643" i="12" s="1"/>
  <c r="J1470" i="12"/>
  <c r="J1976" i="12"/>
  <c r="K1667" i="12"/>
  <c r="K1520" i="12"/>
  <c r="J2186" i="12"/>
  <c r="J1913" i="12"/>
  <c r="J1851" i="12"/>
  <c r="J1850" i="12" s="1"/>
  <c r="J1712" i="12"/>
  <c r="J1711" i="12" s="1"/>
  <c r="J1837" i="12"/>
  <c r="I1769" i="12"/>
  <c r="J1520" i="12"/>
  <c r="K1256" i="12"/>
  <c r="K1044" i="12"/>
  <c r="J1769" i="12"/>
  <c r="J1414" i="12"/>
  <c r="J1044" i="12"/>
  <c r="J1493" i="12"/>
  <c r="K1449" i="12"/>
  <c r="K1448" i="12" s="1"/>
  <c r="K1447" i="12" s="1"/>
  <c r="J1289" i="12"/>
  <c r="K1289" i="12"/>
  <c r="J1269" i="12"/>
  <c r="K1181" i="12"/>
  <c r="K1484" i="12"/>
  <c r="K1483" i="12" s="1"/>
  <c r="K1414" i="12"/>
  <c r="I1219" i="12"/>
  <c r="J1155" i="12"/>
  <c r="J1154" i="12" s="1"/>
  <c r="J1148" i="12" s="1"/>
  <c r="J883" i="12"/>
  <c r="J882" i="12" s="1"/>
  <c r="K1174" i="12"/>
  <c r="J642" i="12"/>
  <c r="J641" i="12" s="1"/>
  <c r="K1210" i="12"/>
  <c r="K1205" i="12" s="1"/>
  <c r="K1194" i="12" s="1"/>
  <c r="I1155" i="12"/>
  <c r="I1154" i="12" s="1"/>
  <c r="I1148" i="12" s="1"/>
  <c r="K736" i="12"/>
  <c r="K735" i="12" s="1"/>
  <c r="J551" i="12"/>
  <c r="J550" i="12" s="1"/>
  <c r="I545" i="12"/>
  <c r="I544" i="12" s="1"/>
  <c r="I463" i="12"/>
  <c r="J393" i="12"/>
  <c r="I642" i="12"/>
  <c r="I641" i="12" s="1"/>
  <c r="I382" i="12"/>
  <c r="I381" i="12" s="1"/>
  <c r="J746" i="12"/>
  <c r="J742" i="12" s="1"/>
  <c r="K634" i="12"/>
  <c r="I182" i="12"/>
  <c r="I143" i="12"/>
  <c r="J112" i="12"/>
  <c r="J40" i="12"/>
  <c r="K40" i="12"/>
  <c r="J21" i="12"/>
  <c r="J20" i="12" s="1"/>
  <c r="I191" i="12"/>
  <c r="J182" i="12"/>
  <c r="I40" i="12"/>
  <c r="J214" i="12"/>
  <c r="J213" i="12" s="1"/>
  <c r="J191" i="12"/>
  <c r="K21" i="12"/>
  <c r="K20" i="12" s="1"/>
  <c r="G323" i="12"/>
  <c r="M323" i="12" s="1"/>
  <c r="S323" i="12" s="1"/>
  <c r="W323" i="12" s="1"/>
  <c r="AC323" i="12" s="1"/>
  <c r="AH323" i="12" s="1"/>
  <c r="AP323" i="12" s="1"/>
  <c r="AR323" i="12" s="1"/>
  <c r="H323" i="12"/>
  <c r="N323" i="12" s="1"/>
  <c r="T323" i="12" s="1"/>
  <c r="X323" i="12" s="1"/>
  <c r="AD323" i="12" s="1"/>
  <c r="AI323" i="12" s="1"/>
  <c r="AS323" i="12" s="1"/>
  <c r="AU323" i="12" s="1"/>
  <c r="AV323" i="12"/>
  <c r="F323" i="12"/>
  <c r="L323" i="12" s="1"/>
  <c r="R323" i="12" s="1"/>
  <c r="V323" i="12" s="1"/>
  <c r="AB323" i="12" s="1"/>
  <c r="AG323" i="12" s="1"/>
  <c r="AM323" i="12" s="1"/>
  <c r="AO323" i="12" s="1"/>
  <c r="G723" i="12"/>
  <c r="M723" i="12" s="1"/>
  <c r="S723" i="12" s="1"/>
  <c r="W723" i="12" s="1"/>
  <c r="AC723" i="12" s="1"/>
  <c r="AH723" i="12" s="1"/>
  <c r="AP723" i="12" s="1"/>
  <c r="AR723" i="12" s="1"/>
  <c r="H723" i="12"/>
  <c r="N723" i="12" s="1"/>
  <c r="T723" i="12" s="1"/>
  <c r="X723" i="12" s="1"/>
  <c r="AD723" i="12" s="1"/>
  <c r="AI723" i="12" s="1"/>
  <c r="AS723" i="12" s="1"/>
  <c r="AU723" i="12" s="1"/>
  <c r="AV723" i="12"/>
  <c r="F723" i="12"/>
  <c r="L723" i="12" s="1"/>
  <c r="R723" i="12" s="1"/>
  <c r="V723" i="12" s="1"/>
  <c r="AB723" i="12" s="1"/>
  <c r="AG723" i="12" s="1"/>
  <c r="AM723" i="12" s="1"/>
  <c r="AO723" i="12" s="1"/>
  <c r="G733" i="12"/>
  <c r="M733" i="12" s="1"/>
  <c r="S733" i="12" s="1"/>
  <c r="W733" i="12" s="1"/>
  <c r="AC733" i="12" s="1"/>
  <c r="AH733" i="12" s="1"/>
  <c r="AP733" i="12" s="1"/>
  <c r="AR733" i="12" s="1"/>
  <c r="H733" i="12"/>
  <c r="N733" i="12" s="1"/>
  <c r="T733" i="12" s="1"/>
  <c r="X733" i="12" s="1"/>
  <c r="AD733" i="12" s="1"/>
  <c r="AI733" i="12" s="1"/>
  <c r="AS733" i="12" s="1"/>
  <c r="AU733" i="12" s="1"/>
  <c r="AV733" i="12"/>
  <c r="F733" i="12"/>
  <c r="L733" i="12" s="1"/>
  <c r="R733" i="12" s="1"/>
  <c r="V733" i="12" s="1"/>
  <c r="AB733" i="12" s="1"/>
  <c r="AG733" i="12" s="1"/>
  <c r="AM733" i="12" s="1"/>
  <c r="AO733" i="12" s="1"/>
  <c r="G778" i="12"/>
  <c r="M778" i="12" s="1"/>
  <c r="S778" i="12" s="1"/>
  <c r="W778" i="12" s="1"/>
  <c r="AC778" i="12" s="1"/>
  <c r="AH778" i="12" s="1"/>
  <c r="AP778" i="12" s="1"/>
  <c r="AR778" i="12" s="1"/>
  <c r="H778" i="12"/>
  <c r="N778" i="12" s="1"/>
  <c r="T778" i="12" s="1"/>
  <c r="X778" i="12" s="1"/>
  <c r="AD778" i="12" s="1"/>
  <c r="AI778" i="12" s="1"/>
  <c r="AS778" i="12" s="1"/>
  <c r="AU778" i="12" s="1"/>
  <c r="AV778" i="12"/>
  <c r="F778" i="12"/>
  <c r="L778" i="12" s="1"/>
  <c r="R778" i="12" s="1"/>
  <c r="V778" i="12" s="1"/>
  <c r="AB778" i="12" s="1"/>
  <c r="AG778" i="12" s="1"/>
  <c r="AM778" i="12" s="1"/>
  <c r="AO778" i="12" s="1"/>
  <c r="G1140" i="12"/>
  <c r="M1140" i="12" s="1"/>
  <c r="S1140" i="12" s="1"/>
  <c r="W1140" i="12" s="1"/>
  <c r="AC1140" i="12" s="1"/>
  <c r="AH1140" i="12" s="1"/>
  <c r="AP1140" i="12" s="1"/>
  <c r="H1140" i="12"/>
  <c r="N1140" i="12" s="1"/>
  <c r="T1140" i="12" s="1"/>
  <c r="X1140" i="12" s="1"/>
  <c r="AD1140" i="12" s="1"/>
  <c r="AI1140" i="12" s="1"/>
  <c r="AS1140" i="12" s="1"/>
  <c r="AV1140" i="12"/>
  <c r="F1140" i="12"/>
  <c r="L1140" i="12" s="1"/>
  <c r="R1140" i="12" s="1"/>
  <c r="V1140" i="12" s="1"/>
  <c r="AB1140" i="12" s="1"/>
  <c r="AG1140" i="12" s="1"/>
  <c r="AM1140" i="12" s="1"/>
  <c r="G1739" i="12"/>
  <c r="M1739" i="12" s="1"/>
  <c r="S1739" i="12" s="1"/>
  <c r="W1739" i="12" s="1"/>
  <c r="AC1739" i="12" s="1"/>
  <c r="AH1739" i="12" s="1"/>
  <c r="AP1739" i="12" s="1"/>
  <c r="AR1739" i="12" s="1"/>
  <c r="H1739" i="12"/>
  <c r="N1739" i="12" s="1"/>
  <c r="T1739" i="12" s="1"/>
  <c r="X1739" i="12" s="1"/>
  <c r="AD1739" i="12" s="1"/>
  <c r="AI1739" i="12" s="1"/>
  <c r="AS1739" i="12" s="1"/>
  <c r="AU1739" i="12" s="1"/>
  <c r="AV1739" i="12"/>
  <c r="F1739" i="12"/>
  <c r="L1739" i="12" s="1"/>
  <c r="R1739" i="12" s="1"/>
  <c r="V1739" i="12" s="1"/>
  <c r="AB1739" i="12" s="1"/>
  <c r="AG1739" i="12" s="1"/>
  <c r="AM1739" i="12" s="1"/>
  <c r="AO1739" i="12" s="1"/>
  <c r="AV2014" i="12"/>
  <c r="G2014" i="12"/>
  <c r="M2014" i="12" s="1"/>
  <c r="S2014" i="12" s="1"/>
  <c r="W2014" i="12" s="1"/>
  <c r="AC2014" i="12" s="1"/>
  <c r="AH2014" i="12" s="1"/>
  <c r="AP2014" i="12" s="1"/>
  <c r="AR2014" i="12" s="1"/>
  <c r="H2014" i="12"/>
  <c r="N2014" i="12" s="1"/>
  <c r="T2014" i="12" s="1"/>
  <c r="X2014" i="12" s="1"/>
  <c r="AD2014" i="12" s="1"/>
  <c r="AI2014" i="12" s="1"/>
  <c r="AS2014" i="12" s="1"/>
  <c r="AU2014" i="12" s="1"/>
  <c r="F2014" i="12"/>
  <c r="L2014" i="12" s="1"/>
  <c r="R2014" i="12" s="1"/>
  <c r="V2014" i="12" s="1"/>
  <c r="AB2014" i="12" s="1"/>
  <c r="AG2014" i="12" s="1"/>
  <c r="AM2014" i="12" s="1"/>
  <c r="AO2014" i="12" s="1"/>
  <c r="G2241" i="12"/>
  <c r="M2241" i="12" s="1"/>
  <c r="S2241" i="12" s="1"/>
  <c r="W2241" i="12" s="1"/>
  <c r="AC2241" i="12" s="1"/>
  <c r="AH2241" i="12" s="1"/>
  <c r="AP2241" i="12" s="1"/>
  <c r="AR2241" i="12" s="1"/>
  <c r="H2241" i="12"/>
  <c r="N2241" i="12" s="1"/>
  <c r="T2241" i="12" s="1"/>
  <c r="X2241" i="12" s="1"/>
  <c r="AD2241" i="12" s="1"/>
  <c r="AI2241" i="12" s="1"/>
  <c r="AS2241" i="12" s="1"/>
  <c r="AU2241" i="12" s="1"/>
  <c r="AV2241" i="12"/>
  <c r="F2241" i="12"/>
  <c r="L2241" i="12" s="1"/>
  <c r="R2241" i="12" s="1"/>
  <c r="V2241" i="12" s="1"/>
  <c r="AB2241" i="12" s="1"/>
  <c r="AG2241" i="12" s="1"/>
  <c r="AM2241" i="12" s="1"/>
  <c r="AO2241" i="12" s="1"/>
  <c r="G2263" i="12"/>
  <c r="M2263" i="12" s="1"/>
  <c r="S2263" i="12" s="1"/>
  <c r="W2263" i="12" s="1"/>
  <c r="AC2263" i="12" s="1"/>
  <c r="AH2263" i="12" s="1"/>
  <c r="AP2263" i="12" s="1"/>
  <c r="AR2263" i="12" s="1"/>
  <c r="H2263" i="12"/>
  <c r="N2263" i="12" s="1"/>
  <c r="T2263" i="12" s="1"/>
  <c r="X2263" i="12" s="1"/>
  <c r="AD2263" i="12" s="1"/>
  <c r="AI2263" i="12" s="1"/>
  <c r="AS2263" i="12" s="1"/>
  <c r="AU2263" i="12" s="1"/>
  <c r="F2263" i="12"/>
  <c r="L2263" i="12" s="1"/>
  <c r="R2263" i="12" s="1"/>
  <c r="V2263" i="12" s="1"/>
  <c r="AB2263" i="12" s="1"/>
  <c r="AG2263" i="12" s="1"/>
  <c r="AM2263" i="12" s="1"/>
  <c r="AO2263" i="12" s="1"/>
  <c r="G2517" i="12"/>
  <c r="M2517" i="12" s="1"/>
  <c r="S2517" i="12" s="1"/>
  <c r="W2517" i="12" s="1"/>
  <c r="AC2517" i="12" s="1"/>
  <c r="AH2517" i="12" s="1"/>
  <c r="AP2517" i="12" s="1"/>
  <c r="AR2517" i="12" s="1"/>
  <c r="H2517" i="12"/>
  <c r="N2517" i="12" s="1"/>
  <c r="T2517" i="12" s="1"/>
  <c r="X2517" i="12" s="1"/>
  <c r="AD2517" i="12" s="1"/>
  <c r="AI2517" i="12" s="1"/>
  <c r="AS2517" i="12" s="1"/>
  <c r="AU2517" i="12" s="1"/>
  <c r="AV2517" i="12"/>
  <c r="F2517" i="12"/>
  <c r="L2517" i="12" s="1"/>
  <c r="R2517" i="12" s="1"/>
  <c r="V2517" i="12" s="1"/>
  <c r="AB2517" i="12" s="1"/>
  <c r="AG2517" i="12" s="1"/>
  <c r="AM2517" i="12" s="1"/>
  <c r="AO2517" i="12" s="1"/>
  <c r="G2540" i="12"/>
  <c r="M2540" i="12" s="1"/>
  <c r="S2540" i="12" s="1"/>
  <c r="W2540" i="12" s="1"/>
  <c r="AC2540" i="12" s="1"/>
  <c r="AH2540" i="12" s="1"/>
  <c r="AP2540" i="12" s="1"/>
  <c r="AR2540" i="12" s="1"/>
  <c r="H2540" i="12"/>
  <c r="N2540" i="12" s="1"/>
  <c r="T2540" i="12" s="1"/>
  <c r="X2540" i="12" s="1"/>
  <c r="AD2540" i="12" s="1"/>
  <c r="AI2540" i="12" s="1"/>
  <c r="AS2540" i="12" s="1"/>
  <c r="AU2540" i="12" s="1"/>
  <c r="F2540" i="12"/>
  <c r="L2540" i="12" s="1"/>
  <c r="R2540" i="12" s="1"/>
  <c r="V2540" i="12" s="1"/>
  <c r="AB2540" i="12" s="1"/>
  <c r="AG2540" i="12" s="1"/>
  <c r="AM2540" i="12" s="1"/>
  <c r="AO2540" i="12" s="1"/>
  <c r="J700" i="12" l="1"/>
  <c r="I2235" i="12"/>
  <c r="J2235" i="12"/>
  <c r="I700" i="12"/>
  <c r="K700" i="12"/>
  <c r="K235" i="12"/>
  <c r="K234" i="12" s="1"/>
  <c r="I235" i="12"/>
  <c r="I234" i="12" s="1"/>
  <c r="J235" i="12"/>
  <c r="J234" i="12" s="1"/>
  <c r="I2419" i="12"/>
  <c r="K474" i="12"/>
  <c r="K468" i="12" s="1"/>
  <c r="I2172" i="12"/>
  <c r="K800" i="12"/>
  <c r="K2080" i="12"/>
  <c r="K2079" i="12" s="1"/>
  <c r="K583" i="12"/>
  <c r="I769" i="12"/>
  <c r="I768" i="12" s="1"/>
  <c r="J583" i="12"/>
  <c r="I656" i="12"/>
  <c r="I655" i="12" s="1"/>
  <c r="J1163" i="12"/>
  <c r="J1162" i="12" s="1"/>
  <c r="J1147" i="12" s="1"/>
  <c r="I583" i="12"/>
  <c r="J2143" i="12"/>
  <c r="I883" i="12"/>
  <c r="I882" i="12" s="1"/>
  <c r="I861" i="12" s="1"/>
  <c r="J444" i="12"/>
  <c r="K288" i="12"/>
  <c r="K287" i="12" s="1"/>
  <c r="I1484" i="12"/>
  <c r="I1483" i="12" s="1"/>
  <c r="K1163" i="12"/>
  <c r="K1162" i="12" s="1"/>
  <c r="K1147" i="12" s="1"/>
  <c r="K2419" i="12"/>
  <c r="J474" i="12"/>
  <c r="J468" i="12" s="1"/>
  <c r="K623" i="12"/>
  <c r="K605" i="12" s="1"/>
  <c r="K1464" i="12"/>
  <c r="K656" i="12"/>
  <c r="K655" i="12" s="1"/>
  <c r="J142" i="12"/>
  <c r="J2480" i="12"/>
  <c r="K351" i="12"/>
  <c r="J2204" i="12"/>
  <c r="I513" i="12"/>
  <c r="I512" i="12" s="1"/>
  <c r="J288" i="12"/>
  <c r="J287" i="12" s="1"/>
  <c r="K2204" i="12"/>
  <c r="I288" i="12"/>
  <c r="I287" i="12" s="1"/>
  <c r="J823" i="12"/>
  <c r="J2272" i="12"/>
  <c r="K2143" i="12"/>
  <c r="I1109" i="12"/>
  <c r="I1103" i="12" s="1"/>
  <c r="J62" i="12"/>
  <c r="J61" i="12" s="1"/>
  <c r="K444" i="12"/>
  <c r="K741" i="12"/>
  <c r="I800" i="12"/>
  <c r="J861" i="12"/>
  <c r="K206" i="12"/>
  <c r="K205" i="12" s="1"/>
  <c r="K1811" i="12"/>
  <c r="K1810" i="12" s="1"/>
  <c r="K823" i="12"/>
  <c r="J623" i="12"/>
  <c r="J605" i="12" s="1"/>
  <c r="I1569" i="12"/>
  <c r="J111" i="12"/>
  <c r="J1464" i="12"/>
  <c r="K2480" i="12"/>
  <c r="J1811" i="12"/>
  <c r="J1810" i="12" s="1"/>
  <c r="K111" i="12"/>
  <c r="J426" i="12"/>
  <c r="I426" i="12"/>
  <c r="K1768" i="12"/>
  <c r="J656" i="12"/>
  <c r="J655" i="12" s="1"/>
  <c r="K142" i="12"/>
  <c r="K426" i="12"/>
  <c r="J800" i="12"/>
  <c r="J1870" i="12"/>
  <c r="J741" i="12"/>
  <c r="J1218" i="12"/>
  <c r="K1218" i="12"/>
  <c r="I2204" i="12"/>
  <c r="I62" i="12"/>
  <c r="I61" i="12" s="1"/>
  <c r="J1109" i="12"/>
  <c r="J1103" i="12" s="1"/>
  <c r="K1569" i="12"/>
  <c r="K169" i="12"/>
  <c r="K1912" i="12"/>
  <c r="K1911" i="12" s="1"/>
  <c r="K62" i="12"/>
  <c r="K61" i="12" s="1"/>
  <c r="K769" i="12"/>
  <c r="K768" i="12" s="1"/>
  <c r="K1870" i="12"/>
  <c r="J769" i="12"/>
  <c r="J768" i="12" s="1"/>
  <c r="J351" i="12"/>
  <c r="J1288" i="12"/>
  <c r="J1601" i="12"/>
  <c r="J1600" i="12" s="1"/>
  <c r="K1601" i="12"/>
  <c r="K1600" i="12" s="1"/>
  <c r="K1492" i="12"/>
  <c r="I444" i="12"/>
  <c r="K1109" i="12"/>
  <c r="K1103" i="12" s="1"/>
  <c r="I206" i="12"/>
  <c r="I205" i="12" s="1"/>
  <c r="K513" i="12"/>
  <c r="K512" i="12" s="1"/>
  <c r="K2172" i="12"/>
  <c r="J19" i="12"/>
  <c r="K1829" i="12"/>
  <c r="J1569" i="12"/>
  <c r="J206" i="12"/>
  <c r="J205" i="12" s="1"/>
  <c r="I142" i="12"/>
  <c r="J1768" i="12"/>
  <c r="I2143" i="12"/>
  <c r="I169" i="12"/>
  <c r="J513" i="12"/>
  <c r="J512" i="12" s="1"/>
  <c r="J2172" i="12"/>
  <c r="K861" i="12"/>
  <c r="J956" i="12"/>
  <c r="K2272" i="12"/>
  <c r="I1912" i="12"/>
  <c r="I1911" i="12" s="1"/>
  <c r="I2080" i="12"/>
  <c r="I2079" i="12" s="1"/>
  <c r="I111" i="12"/>
  <c r="I741" i="12"/>
  <c r="I1811" i="12"/>
  <c r="I1810" i="12" s="1"/>
  <c r="J2080" i="12"/>
  <c r="J2079" i="12" s="1"/>
  <c r="J169" i="12"/>
  <c r="K956" i="12"/>
  <c r="I1194" i="12"/>
  <c r="I1710" i="12"/>
  <c r="J1492" i="12"/>
  <c r="I1061" i="12"/>
  <c r="I1186" i="12"/>
  <c r="I834" i="12"/>
  <c r="I1024" i="12"/>
  <c r="I1419" i="12"/>
  <c r="I1020" i="12"/>
  <c r="I462" i="12"/>
  <c r="I845" i="12"/>
  <c r="I1065" i="12"/>
  <c r="I1190" i="12"/>
  <c r="I1270" i="12"/>
  <c r="I1028" i="12"/>
  <c r="I1672" i="12"/>
  <c r="I1545" i="12"/>
  <c r="I1093" i="12"/>
  <c r="I634" i="12"/>
  <c r="I920" i="12"/>
  <c r="I1447" i="12"/>
  <c r="I1871" i="12"/>
  <c r="I410" i="12"/>
  <c r="I943" i="12"/>
  <c r="I1466" i="12"/>
  <c r="I2289" i="12"/>
  <c r="I1851" i="12"/>
  <c r="I1174" i="12"/>
  <c r="I1342" i="12"/>
  <c r="J1829" i="12"/>
  <c r="I2193" i="12"/>
  <c r="I1249" i="12"/>
  <c r="I1053" i="12"/>
  <c r="I1290" i="12"/>
  <c r="I1274" i="12"/>
  <c r="I485" i="12"/>
  <c r="I935" i="12"/>
  <c r="I1471" i="12"/>
  <c r="I2480" i="12"/>
  <c r="I351" i="12"/>
  <c r="K1710" i="12"/>
  <c r="I1768" i="12"/>
  <c r="K19" i="12"/>
  <c r="J2419" i="12"/>
  <c r="I19" i="12"/>
  <c r="K1288" i="12"/>
  <c r="J1710" i="12"/>
  <c r="J1912" i="12"/>
  <c r="J1911" i="12" s="1"/>
  <c r="H2218" i="12"/>
  <c r="N2218" i="12" s="1"/>
  <c r="T2218" i="12" s="1"/>
  <c r="X2218" i="12" s="1"/>
  <c r="AD2218" i="12" s="1"/>
  <c r="AI2218" i="12" s="1"/>
  <c r="AS2218" i="12" s="1"/>
  <c r="AU2218" i="12" s="1"/>
  <c r="G2218" i="12"/>
  <c r="M2218" i="12" s="1"/>
  <c r="S2218" i="12" s="1"/>
  <c r="W2218" i="12" s="1"/>
  <c r="AC2218" i="12" s="1"/>
  <c r="AH2218" i="12" s="1"/>
  <c r="AP2218" i="12" s="1"/>
  <c r="AR2218" i="12" s="1"/>
  <c r="F2218" i="12"/>
  <c r="L2218" i="12" s="1"/>
  <c r="R2218" i="12" s="1"/>
  <c r="V2218" i="12" s="1"/>
  <c r="AB2218" i="12" s="1"/>
  <c r="AG2218" i="12" s="1"/>
  <c r="AM2218" i="12" s="1"/>
  <c r="AO2218" i="12" s="1"/>
  <c r="H2555" i="12"/>
  <c r="N2555" i="12" s="1"/>
  <c r="T2555" i="12" s="1"/>
  <c r="X2555" i="12" s="1"/>
  <c r="AD2555" i="12" s="1"/>
  <c r="AI2555" i="12" s="1"/>
  <c r="AS2555" i="12" s="1"/>
  <c r="AU2555" i="12" s="1"/>
  <c r="G2555" i="12"/>
  <c r="M2555" i="12" s="1"/>
  <c r="S2555" i="12" s="1"/>
  <c r="W2555" i="12" s="1"/>
  <c r="AC2555" i="12" s="1"/>
  <c r="AH2555" i="12" s="1"/>
  <c r="AP2555" i="12" s="1"/>
  <c r="AR2555" i="12" s="1"/>
  <c r="F2555" i="12"/>
  <c r="L2555" i="12" s="1"/>
  <c r="R2555" i="12" s="1"/>
  <c r="V2555" i="12" s="1"/>
  <c r="AB2555" i="12" s="1"/>
  <c r="AG2555" i="12" s="1"/>
  <c r="AM2555" i="12" s="1"/>
  <c r="AO2555" i="12" s="1"/>
  <c r="J799" i="12" l="1"/>
  <c r="K799" i="12"/>
  <c r="K699" i="12"/>
  <c r="J110" i="12"/>
  <c r="J90" i="12" s="1"/>
  <c r="J18" i="12"/>
  <c r="J392" i="12"/>
  <c r="J391" i="12" s="1"/>
  <c r="K392" i="12"/>
  <c r="K391" i="12" s="1"/>
  <c r="J1491" i="12"/>
  <c r="J897" i="12"/>
  <c r="K511" i="12"/>
  <c r="J1767" i="12"/>
  <c r="J2171" i="12"/>
  <c r="I204" i="12"/>
  <c r="K897" i="12"/>
  <c r="I110" i="12"/>
  <c r="I90" i="12" s="1"/>
  <c r="I18" i="12"/>
  <c r="K1767" i="12"/>
  <c r="K18" i="12"/>
  <c r="I699" i="12"/>
  <c r="K204" i="12"/>
  <c r="K2171" i="12"/>
  <c r="J1217" i="12"/>
  <c r="K110" i="12"/>
  <c r="K90" i="12" s="1"/>
  <c r="J699" i="12"/>
  <c r="K1491" i="12"/>
  <c r="K1217" i="12"/>
  <c r="J511" i="12"/>
  <c r="J204" i="12"/>
  <c r="I1044" i="12"/>
  <c r="I1850" i="12"/>
  <c r="I1465" i="12"/>
  <c r="I1870" i="12"/>
  <c r="I1667" i="12"/>
  <c r="I1269" i="12"/>
  <c r="I957" i="12"/>
  <c r="I1289" i="12"/>
  <c r="I2272" i="12"/>
  <c r="I899" i="12"/>
  <c r="I823" i="12"/>
  <c r="I1470" i="12"/>
  <c r="I474" i="12"/>
  <c r="I1236" i="12"/>
  <c r="I623" i="12"/>
  <c r="I1520" i="12"/>
  <c r="I844" i="12"/>
  <c r="I461" i="12"/>
  <c r="I1414" i="12"/>
  <c r="I1163" i="12"/>
  <c r="I393" i="12"/>
  <c r="I1181" i="12"/>
  <c r="H2192" i="12"/>
  <c r="N2192" i="12" s="1"/>
  <c r="T2192" i="12" s="1"/>
  <c r="X2192" i="12" s="1"/>
  <c r="AD2192" i="12" s="1"/>
  <c r="AI2192" i="12" s="1"/>
  <c r="AS2192" i="12" s="1"/>
  <c r="AU2192" i="12" s="1"/>
  <c r="H1097" i="12"/>
  <c r="N1097" i="12" s="1"/>
  <c r="T1097" i="12" s="1"/>
  <c r="X1097" i="12" s="1"/>
  <c r="AD1097" i="12" s="1"/>
  <c r="AI1097" i="12" s="1"/>
  <c r="AS1097" i="12" s="1"/>
  <c r="AU1097" i="12" s="1"/>
  <c r="J654" i="12" l="1"/>
  <c r="J2604" i="12" s="1"/>
  <c r="J15" i="12" s="1"/>
  <c r="K654" i="12"/>
  <c r="K2604" i="12" s="1"/>
  <c r="K15" i="12" s="1"/>
  <c r="I392" i="12"/>
  <c r="I1162" i="12"/>
  <c r="I1492" i="12"/>
  <c r="I1218" i="12"/>
  <c r="I898" i="12"/>
  <c r="I1288" i="12"/>
  <c r="I1601" i="12"/>
  <c r="I1464" i="12"/>
  <c r="I605" i="12"/>
  <c r="I468" i="12"/>
  <c r="I799" i="12"/>
  <c r="I2171" i="12"/>
  <c r="I956" i="12"/>
  <c r="I1829" i="12"/>
  <c r="G697" i="12"/>
  <c r="M697" i="12" s="1"/>
  <c r="S697" i="12" s="1"/>
  <c r="W697" i="12" s="1"/>
  <c r="AC697" i="12" s="1"/>
  <c r="AH697" i="12" s="1"/>
  <c r="AP697" i="12" s="1"/>
  <c r="AR697" i="12" s="1"/>
  <c r="H697" i="12"/>
  <c r="N697" i="12" s="1"/>
  <c r="T697" i="12" s="1"/>
  <c r="X697" i="12" s="1"/>
  <c r="AD697" i="12" s="1"/>
  <c r="AI697" i="12" s="1"/>
  <c r="AS697" i="12" s="1"/>
  <c r="AU697" i="12" s="1"/>
  <c r="AV697" i="12"/>
  <c r="F698" i="12"/>
  <c r="F697" i="12" l="1"/>
  <c r="L697" i="12" s="1"/>
  <c r="R697" i="12" s="1"/>
  <c r="V697" i="12" s="1"/>
  <c r="AB697" i="12" s="1"/>
  <c r="AG697" i="12" s="1"/>
  <c r="AM697" i="12" s="1"/>
  <c r="AO697" i="12" s="1"/>
  <c r="L698" i="12"/>
  <c r="R698" i="12" s="1"/>
  <c r="V698" i="12" s="1"/>
  <c r="AB698" i="12" s="1"/>
  <c r="AG698" i="12" s="1"/>
  <c r="AM698" i="12" s="1"/>
  <c r="AO698" i="12" s="1"/>
  <c r="I511" i="12"/>
  <c r="I1217" i="12"/>
  <c r="I1147" i="12"/>
  <c r="I1600" i="12"/>
  <c r="I1491" i="12"/>
  <c r="I391" i="12"/>
  <c r="I1767" i="12"/>
  <c r="I654" i="12"/>
  <c r="I897" i="12"/>
  <c r="AV487" i="12"/>
  <c r="AV490" i="12"/>
  <c r="F494" i="12"/>
  <c r="L494" i="12" s="1"/>
  <c r="R494" i="12" s="1"/>
  <c r="V494" i="12" s="1"/>
  <c r="AB494" i="12" s="1"/>
  <c r="AG494" i="12" s="1"/>
  <c r="AM494" i="12" s="1"/>
  <c r="AO494" i="12" s="1"/>
  <c r="F493" i="12"/>
  <c r="L493" i="12" s="1"/>
  <c r="R493" i="12" s="1"/>
  <c r="V493" i="12" s="1"/>
  <c r="AB493" i="12" s="1"/>
  <c r="AG493" i="12" s="1"/>
  <c r="AM493" i="12" s="1"/>
  <c r="AO493" i="12" s="1"/>
  <c r="H491" i="12"/>
  <c r="G491" i="12"/>
  <c r="F491" i="12"/>
  <c r="H488" i="12"/>
  <c r="G488" i="12"/>
  <c r="F488" i="12"/>
  <c r="G487" i="12" l="1"/>
  <c r="M487" i="12" s="1"/>
  <c r="S487" i="12" s="1"/>
  <c r="W487" i="12" s="1"/>
  <c r="AC487" i="12" s="1"/>
  <c r="AH487" i="12" s="1"/>
  <c r="AP487" i="12" s="1"/>
  <c r="AR487" i="12" s="1"/>
  <c r="M488" i="12"/>
  <c r="S488" i="12" s="1"/>
  <c r="W488" i="12" s="1"/>
  <c r="AC488" i="12" s="1"/>
  <c r="AH488" i="12" s="1"/>
  <c r="AP488" i="12" s="1"/>
  <c r="AR488" i="12" s="1"/>
  <c r="H490" i="12"/>
  <c r="N490" i="12" s="1"/>
  <c r="T490" i="12" s="1"/>
  <c r="X490" i="12" s="1"/>
  <c r="AD490" i="12" s="1"/>
  <c r="AI490" i="12" s="1"/>
  <c r="AS490" i="12" s="1"/>
  <c r="AU490" i="12" s="1"/>
  <c r="N491" i="12"/>
  <c r="T491" i="12" s="1"/>
  <c r="X491" i="12" s="1"/>
  <c r="AD491" i="12" s="1"/>
  <c r="AI491" i="12" s="1"/>
  <c r="AS491" i="12" s="1"/>
  <c r="AU491" i="12" s="1"/>
  <c r="H487" i="12"/>
  <c r="N487" i="12" s="1"/>
  <c r="T487" i="12" s="1"/>
  <c r="X487" i="12" s="1"/>
  <c r="AD487" i="12" s="1"/>
  <c r="AI487" i="12" s="1"/>
  <c r="AS487" i="12" s="1"/>
  <c r="AU487" i="12" s="1"/>
  <c r="N488" i="12"/>
  <c r="T488" i="12" s="1"/>
  <c r="X488" i="12" s="1"/>
  <c r="AD488" i="12" s="1"/>
  <c r="AI488" i="12" s="1"/>
  <c r="AS488" i="12" s="1"/>
  <c r="AU488" i="12" s="1"/>
  <c r="F490" i="12"/>
  <c r="L490" i="12" s="1"/>
  <c r="R490" i="12" s="1"/>
  <c r="V490" i="12" s="1"/>
  <c r="AB490" i="12" s="1"/>
  <c r="AG490" i="12" s="1"/>
  <c r="AM490" i="12" s="1"/>
  <c r="AO490" i="12" s="1"/>
  <c r="L491" i="12"/>
  <c r="R491" i="12" s="1"/>
  <c r="V491" i="12" s="1"/>
  <c r="AB491" i="12" s="1"/>
  <c r="AG491" i="12" s="1"/>
  <c r="AM491" i="12" s="1"/>
  <c r="AO491" i="12" s="1"/>
  <c r="F487" i="12"/>
  <c r="L487" i="12" s="1"/>
  <c r="R487" i="12" s="1"/>
  <c r="V487" i="12" s="1"/>
  <c r="AB487" i="12" s="1"/>
  <c r="AG487" i="12" s="1"/>
  <c r="AM487" i="12" s="1"/>
  <c r="AO487" i="12" s="1"/>
  <c r="L488" i="12"/>
  <c r="R488" i="12" s="1"/>
  <c r="V488" i="12" s="1"/>
  <c r="AB488" i="12" s="1"/>
  <c r="AG488" i="12" s="1"/>
  <c r="AM488" i="12" s="1"/>
  <c r="AO488" i="12" s="1"/>
  <c r="G490" i="12"/>
  <c r="M490" i="12" s="1"/>
  <c r="S490" i="12" s="1"/>
  <c r="W490" i="12" s="1"/>
  <c r="AC490" i="12" s="1"/>
  <c r="AH490" i="12" s="1"/>
  <c r="AP490" i="12" s="1"/>
  <c r="AR490" i="12" s="1"/>
  <c r="M491" i="12"/>
  <c r="S491" i="12" s="1"/>
  <c r="W491" i="12" s="1"/>
  <c r="AC491" i="12" s="1"/>
  <c r="AH491" i="12" s="1"/>
  <c r="AP491" i="12" s="1"/>
  <c r="AR491" i="12" s="1"/>
  <c r="I2604" i="12"/>
  <c r="I15" i="12" s="1"/>
  <c r="G2291" i="12" l="1"/>
  <c r="M2291" i="12" s="1"/>
  <c r="S2291" i="12" s="1"/>
  <c r="W2291" i="12" s="1"/>
  <c r="AC2291" i="12" s="1"/>
  <c r="AH2291" i="12" s="1"/>
  <c r="AP2291" i="12" s="1"/>
  <c r="AR2291" i="12" s="1"/>
  <c r="H2291" i="12"/>
  <c r="N2291" i="12" s="1"/>
  <c r="T2291" i="12" s="1"/>
  <c r="X2291" i="12" s="1"/>
  <c r="AD2291" i="12" s="1"/>
  <c r="AI2291" i="12" s="1"/>
  <c r="AS2291" i="12" s="1"/>
  <c r="AU2291" i="12" s="1"/>
  <c r="AV2291" i="12"/>
  <c r="AV2290" i="12" s="1"/>
  <c r="AV2289" i="12" s="1"/>
  <c r="F2291" i="12"/>
  <c r="L2291" i="12" s="1"/>
  <c r="R2291" i="12" s="1"/>
  <c r="V2291" i="12" s="1"/>
  <c r="AB2291" i="12" s="1"/>
  <c r="AG2291" i="12" s="1"/>
  <c r="AM2291" i="12" s="1"/>
  <c r="AO2291" i="12" s="1"/>
  <c r="F2290" i="12" l="1"/>
  <c r="L2290" i="12" s="1"/>
  <c r="R2290" i="12" s="1"/>
  <c r="V2290" i="12" s="1"/>
  <c r="AB2290" i="12" s="1"/>
  <c r="AG2290" i="12" s="1"/>
  <c r="AM2290" i="12" s="1"/>
  <c r="AO2290" i="12" s="1"/>
  <c r="H2290" i="12"/>
  <c r="N2290" i="12" s="1"/>
  <c r="T2290" i="12" s="1"/>
  <c r="X2290" i="12" s="1"/>
  <c r="AD2290" i="12" s="1"/>
  <c r="AI2290" i="12" s="1"/>
  <c r="AS2290" i="12" s="1"/>
  <c r="AU2290" i="12" s="1"/>
  <c r="G2290" i="12"/>
  <c r="M2290" i="12" s="1"/>
  <c r="S2290" i="12" s="1"/>
  <c r="W2290" i="12" s="1"/>
  <c r="AC2290" i="12" s="1"/>
  <c r="AH2290" i="12" s="1"/>
  <c r="AP2290" i="12" s="1"/>
  <c r="AR2290" i="12" s="1"/>
  <c r="G2259" i="12"/>
  <c r="M2259" i="12" s="1"/>
  <c r="S2259" i="12" s="1"/>
  <c r="W2259" i="12" s="1"/>
  <c r="AC2259" i="12" s="1"/>
  <c r="AH2259" i="12" s="1"/>
  <c r="AP2259" i="12" s="1"/>
  <c r="AR2259" i="12" s="1"/>
  <c r="H2259" i="12"/>
  <c r="N2259" i="12" s="1"/>
  <c r="T2259" i="12" s="1"/>
  <c r="X2259" i="12" s="1"/>
  <c r="AD2259" i="12" s="1"/>
  <c r="AI2259" i="12" s="1"/>
  <c r="AS2259" i="12" s="1"/>
  <c r="AU2259" i="12" s="1"/>
  <c r="AV2259" i="12"/>
  <c r="AV2258" i="12" s="1"/>
  <c r="F2259" i="12"/>
  <c r="L2259" i="12" s="1"/>
  <c r="R2259" i="12" s="1"/>
  <c r="V2259" i="12" s="1"/>
  <c r="AB2259" i="12" s="1"/>
  <c r="AG2259" i="12" s="1"/>
  <c r="AM2259" i="12" s="1"/>
  <c r="AO2259" i="12" s="1"/>
  <c r="G2202" i="12"/>
  <c r="M2202" i="12" s="1"/>
  <c r="S2202" i="12" s="1"/>
  <c r="W2202" i="12" s="1"/>
  <c r="AC2202" i="12" s="1"/>
  <c r="AH2202" i="12" s="1"/>
  <c r="AP2202" i="12" s="1"/>
  <c r="AR2202" i="12" s="1"/>
  <c r="H2202" i="12"/>
  <c r="N2202" i="12" s="1"/>
  <c r="T2202" i="12" s="1"/>
  <c r="X2202" i="12" s="1"/>
  <c r="AD2202" i="12" s="1"/>
  <c r="AI2202" i="12" s="1"/>
  <c r="AS2202" i="12" s="1"/>
  <c r="AU2202" i="12" s="1"/>
  <c r="AV2202" i="12"/>
  <c r="AV2201" i="12" s="1"/>
  <c r="F2202" i="12"/>
  <c r="L2202" i="12" s="1"/>
  <c r="R2202" i="12" s="1"/>
  <c r="V2202" i="12" s="1"/>
  <c r="AB2202" i="12" s="1"/>
  <c r="AG2202" i="12" s="1"/>
  <c r="AM2202" i="12" s="1"/>
  <c r="AO2202" i="12" s="1"/>
  <c r="G2126" i="12"/>
  <c r="M2126" i="12" s="1"/>
  <c r="S2126" i="12" s="1"/>
  <c r="W2126" i="12" s="1"/>
  <c r="AC2126" i="12" s="1"/>
  <c r="AH2126" i="12" s="1"/>
  <c r="AP2126" i="12" s="1"/>
  <c r="AR2126" i="12" s="1"/>
  <c r="H2126" i="12"/>
  <c r="N2126" i="12" s="1"/>
  <c r="T2126" i="12" s="1"/>
  <c r="X2126" i="12" s="1"/>
  <c r="AD2126" i="12" s="1"/>
  <c r="AI2126" i="12" s="1"/>
  <c r="AS2126" i="12" s="1"/>
  <c r="AU2126" i="12" s="1"/>
  <c r="AV2126" i="12"/>
  <c r="AV2125" i="12" s="1"/>
  <c r="F2126" i="12"/>
  <c r="L2126" i="12" s="1"/>
  <c r="R2126" i="12" s="1"/>
  <c r="V2126" i="12" s="1"/>
  <c r="AB2126" i="12" s="1"/>
  <c r="AG2126" i="12" s="1"/>
  <c r="AM2126" i="12" s="1"/>
  <c r="AO2126" i="12" s="1"/>
  <c r="F2125" i="12" l="1"/>
  <c r="L2125" i="12" s="1"/>
  <c r="R2125" i="12" s="1"/>
  <c r="V2125" i="12" s="1"/>
  <c r="AB2125" i="12" s="1"/>
  <c r="AG2125" i="12" s="1"/>
  <c r="AM2125" i="12" s="1"/>
  <c r="AO2125" i="12" s="1"/>
  <c r="F2201" i="12"/>
  <c r="L2201" i="12" s="1"/>
  <c r="R2201" i="12" s="1"/>
  <c r="V2201" i="12" s="1"/>
  <c r="AB2201" i="12" s="1"/>
  <c r="AG2201" i="12" s="1"/>
  <c r="AM2201" i="12" s="1"/>
  <c r="AO2201" i="12" s="1"/>
  <c r="F2258" i="12"/>
  <c r="L2258" i="12" s="1"/>
  <c r="R2258" i="12" s="1"/>
  <c r="V2258" i="12" s="1"/>
  <c r="AB2258" i="12" s="1"/>
  <c r="AG2258" i="12" s="1"/>
  <c r="AM2258" i="12" s="1"/>
  <c r="AO2258" i="12" s="1"/>
  <c r="F2289" i="12"/>
  <c r="L2289" i="12" s="1"/>
  <c r="R2289" i="12" s="1"/>
  <c r="V2289" i="12" s="1"/>
  <c r="AB2289" i="12" s="1"/>
  <c r="AG2289" i="12" s="1"/>
  <c r="AM2289" i="12" s="1"/>
  <c r="AO2289" i="12" s="1"/>
  <c r="G2289" i="12"/>
  <c r="M2289" i="12" s="1"/>
  <c r="S2289" i="12" s="1"/>
  <c r="W2289" i="12" s="1"/>
  <c r="AC2289" i="12" s="1"/>
  <c r="AH2289" i="12" s="1"/>
  <c r="AP2289" i="12" s="1"/>
  <c r="AR2289" i="12" s="1"/>
  <c r="H2201" i="12"/>
  <c r="N2201" i="12" s="1"/>
  <c r="T2201" i="12" s="1"/>
  <c r="X2201" i="12" s="1"/>
  <c r="AD2201" i="12" s="1"/>
  <c r="AI2201" i="12" s="1"/>
  <c r="AS2201" i="12" s="1"/>
  <c r="AU2201" i="12" s="1"/>
  <c r="H2125" i="12"/>
  <c r="N2125" i="12" s="1"/>
  <c r="T2125" i="12" s="1"/>
  <c r="X2125" i="12" s="1"/>
  <c r="AD2125" i="12" s="1"/>
  <c r="AI2125" i="12" s="1"/>
  <c r="AS2125" i="12" s="1"/>
  <c r="AU2125" i="12" s="1"/>
  <c r="H2258" i="12"/>
  <c r="N2258" i="12" s="1"/>
  <c r="T2258" i="12" s="1"/>
  <c r="X2258" i="12" s="1"/>
  <c r="AD2258" i="12" s="1"/>
  <c r="AI2258" i="12" s="1"/>
  <c r="AS2258" i="12" s="1"/>
  <c r="AU2258" i="12" s="1"/>
  <c r="G2125" i="12"/>
  <c r="M2125" i="12" s="1"/>
  <c r="S2125" i="12" s="1"/>
  <c r="W2125" i="12" s="1"/>
  <c r="AC2125" i="12" s="1"/>
  <c r="AH2125" i="12" s="1"/>
  <c r="AP2125" i="12" s="1"/>
  <c r="AR2125" i="12" s="1"/>
  <c r="G2201" i="12"/>
  <c r="M2201" i="12" s="1"/>
  <c r="S2201" i="12" s="1"/>
  <c r="W2201" i="12" s="1"/>
  <c r="AC2201" i="12" s="1"/>
  <c r="AH2201" i="12" s="1"/>
  <c r="AP2201" i="12" s="1"/>
  <c r="AR2201" i="12" s="1"/>
  <c r="G2258" i="12"/>
  <c r="M2258" i="12" s="1"/>
  <c r="S2258" i="12" s="1"/>
  <c r="W2258" i="12" s="1"/>
  <c r="AC2258" i="12" s="1"/>
  <c r="AH2258" i="12" s="1"/>
  <c r="AP2258" i="12" s="1"/>
  <c r="AR2258" i="12" s="1"/>
  <c r="H2289" i="12"/>
  <c r="N2289" i="12" s="1"/>
  <c r="T2289" i="12" s="1"/>
  <c r="X2289" i="12" s="1"/>
  <c r="AD2289" i="12" s="1"/>
  <c r="AI2289" i="12" s="1"/>
  <c r="AS2289" i="12" s="1"/>
  <c r="AU2289" i="12" s="1"/>
  <c r="G1884" i="12"/>
  <c r="M1884" i="12" s="1"/>
  <c r="S1884" i="12" s="1"/>
  <c r="W1884" i="12" s="1"/>
  <c r="AC1884" i="12" s="1"/>
  <c r="AH1884" i="12" s="1"/>
  <c r="AP1884" i="12" s="1"/>
  <c r="AR1884" i="12" s="1"/>
  <c r="H1884" i="12"/>
  <c r="N1884" i="12" s="1"/>
  <c r="T1884" i="12" s="1"/>
  <c r="X1884" i="12" s="1"/>
  <c r="AD1884" i="12" s="1"/>
  <c r="AI1884" i="12" s="1"/>
  <c r="AS1884" i="12" s="1"/>
  <c r="AU1884" i="12" s="1"/>
  <c r="AV1884" i="12"/>
  <c r="F1884" i="12"/>
  <c r="L1884" i="12" s="1"/>
  <c r="R1884" i="12" s="1"/>
  <c r="V1884" i="12" s="1"/>
  <c r="AB1884" i="12" s="1"/>
  <c r="AG1884" i="12" s="1"/>
  <c r="AM1884" i="12" s="1"/>
  <c r="AO1884" i="12" s="1"/>
  <c r="G1853" i="12"/>
  <c r="M1853" i="12" s="1"/>
  <c r="S1853" i="12" s="1"/>
  <c r="W1853" i="12" s="1"/>
  <c r="AC1853" i="12" s="1"/>
  <c r="AH1853" i="12" s="1"/>
  <c r="AP1853" i="12" s="1"/>
  <c r="AR1853" i="12" s="1"/>
  <c r="H1853" i="12"/>
  <c r="N1853" i="12" s="1"/>
  <c r="T1853" i="12" s="1"/>
  <c r="X1853" i="12" s="1"/>
  <c r="AD1853" i="12" s="1"/>
  <c r="AI1853" i="12" s="1"/>
  <c r="AS1853" i="12" s="1"/>
  <c r="AU1853" i="12" s="1"/>
  <c r="AV1853" i="12"/>
  <c r="AV1852" i="12" s="1"/>
  <c r="F1853" i="12"/>
  <c r="L1853" i="12" s="1"/>
  <c r="R1853" i="12" s="1"/>
  <c r="V1853" i="12" s="1"/>
  <c r="AB1853" i="12" s="1"/>
  <c r="AG1853" i="12" s="1"/>
  <c r="AM1853" i="12" s="1"/>
  <c r="AO1853" i="12" s="1"/>
  <c r="G1674" i="12"/>
  <c r="M1674" i="12" s="1"/>
  <c r="S1674" i="12" s="1"/>
  <c r="W1674" i="12" s="1"/>
  <c r="AC1674" i="12" s="1"/>
  <c r="AH1674" i="12" s="1"/>
  <c r="AP1674" i="12" s="1"/>
  <c r="AR1674" i="12" s="1"/>
  <c r="H1674" i="12"/>
  <c r="N1674" i="12" s="1"/>
  <c r="T1674" i="12" s="1"/>
  <c r="X1674" i="12" s="1"/>
  <c r="AD1674" i="12" s="1"/>
  <c r="AI1674" i="12" s="1"/>
  <c r="AS1674" i="12" s="1"/>
  <c r="AU1674" i="12" s="1"/>
  <c r="AV1674" i="12"/>
  <c r="AV1673" i="12" s="1"/>
  <c r="AV1672" i="12" s="1"/>
  <c r="F1674" i="12"/>
  <c r="L1674" i="12" s="1"/>
  <c r="R1674" i="12" s="1"/>
  <c r="V1674" i="12" s="1"/>
  <c r="AB1674" i="12" s="1"/>
  <c r="AG1674" i="12" s="1"/>
  <c r="AM1674" i="12" s="1"/>
  <c r="AO1674" i="12" s="1"/>
  <c r="G1621" i="12"/>
  <c r="M1621" i="12" s="1"/>
  <c r="S1621" i="12" s="1"/>
  <c r="W1621" i="12" s="1"/>
  <c r="AC1621" i="12" s="1"/>
  <c r="AH1621" i="12" s="1"/>
  <c r="AP1621" i="12" s="1"/>
  <c r="AR1621" i="12" s="1"/>
  <c r="H1621" i="12"/>
  <c r="N1621" i="12" s="1"/>
  <c r="T1621" i="12" s="1"/>
  <c r="X1621" i="12" s="1"/>
  <c r="AD1621" i="12" s="1"/>
  <c r="AI1621" i="12" s="1"/>
  <c r="AS1621" i="12" s="1"/>
  <c r="AU1621" i="12" s="1"/>
  <c r="AV1621" i="12"/>
  <c r="AV1620" i="12" s="1"/>
  <c r="AV1619" i="12" s="1"/>
  <c r="F1621" i="12"/>
  <c r="L1621" i="12" s="1"/>
  <c r="R1621" i="12" s="1"/>
  <c r="V1621" i="12" s="1"/>
  <c r="AB1621" i="12" s="1"/>
  <c r="AG1621" i="12" s="1"/>
  <c r="AM1621" i="12" s="1"/>
  <c r="AO1621" i="12" s="1"/>
  <c r="G1547" i="12"/>
  <c r="M1547" i="12" s="1"/>
  <c r="S1547" i="12" s="1"/>
  <c r="W1547" i="12" s="1"/>
  <c r="AC1547" i="12" s="1"/>
  <c r="AH1547" i="12" s="1"/>
  <c r="AP1547" i="12" s="1"/>
  <c r="AR1547" i="12" s="1"/>
  <c r="H1547" i="12"/>
  <c r="N1547" i="12" s="1"/>
  <c r="T1547" i="12" s="1"/>
  <c r="X1547" i="12" s="1"/>
  <c r="AD1547" i="12" s="1"/>
  <c r="AI1547" i="12" s="1"/>
  <c r="AS1547" i="12" s="1"/>
  <c r="AU1547" i="12" s="1"/>
  <c r="AV1547" i="12"/>
  <c r="AV1546" i="12" s="1"/>
  <c r="AV1545" i="12" s="1"/>
  <c r="F1547" i="12"/>
  <c r="L1547" i="12" s="1"/>
  <c r="R1547" i="12" s="1"/>
  <c r="V1547" i="12" s="1"/>
  <c r="AB1547" i="12" s="1"/>
  <c r="AG1547" i="12" s="1"/>
  <c r="AM1547" i="12" s="1"/>
  <c r="AO1547" i="12" s="1"/>
  <c r="G1468" i="12"/>
  <c r="M1468" i="12" s="1"/>
  <c r="S1468" i="12" s="1"/>
  <c r="W1468" i="12" s="1"/>
  <c r="AC1468" i="12" s="1"/>
  <c r="AH1468" i="12" s="1"/>
  <c r="AP1468" i="12" s="1"/>
  <c r="AR1468" i="12" s="1"/>
  <c r="H1468" i="12"/>
  <c r="N1468" i="12" s="1"/>
  <c r="T1468" i="12" s="1"/>
  <c r="X1468" i="12" s="1"/>
  <c r="AD1468" i="12" s="1"/>
  <c r="AI1468" i="12" s="1"/>
  <c r="AS1468" i="12" s="1"/>
  <c r="AU1468" i="12" s="1"/>
  <c r="AV1468" i="12"/>
  <c r="AV1467" i="12" s="1"/>
  <c r="AV1466" i="12" s="1"/>
  <c r="AV1465" i="12" s="1"/>
  <c r="G1473" i="12"/>
  <c r="M1473" i="12" s="1"/>
  <c r="S1473" i="12" s="1"/>
  <c r="W1473" i="12" s="1"/>
  <c r="AC1473" i="12" s="1"/>
  <c r="AH1473" i="12" s="1"/>
  <c r="AP1473" i="12" s="1"/>
  <c r="AR1473" i="12" s="1"/>
  <c r="H1473" i="12"/>
  <c r="N1473" i="12" s="1"/>
  <c r="T1473" i="12" s="1"/>
  <c r="X1473" i="12" s="1"/>
  <c r="AD1473" i="12" s="1"/>
  <c r="AI1473" i="12" s="1"/>
  <c r="AS1473" i="12" s="1"/>
  <c r="AU1473" i="12" s="1"/>
  <c r="AV1473" i="12"/>
  <c r="AV1472" i="12" s="1"/>
  <c r="AV1471" i="12" s="1"/>
  <c r="G1477" i="12"/>
  <c r="M1477" i="12" s="1"/>
  <c r="S1477" i="12" s="1"/>
  <c r="W1477" i="12" s="1"/>
  <c r="AC1477" i="12" s="1"/>
  <c r="AH1477" i="12" s="1"/>
  <c r="AP1477" i="12" s="1"/>
  <c r="AR1477" i="12" s="1"/>
  <c r="H1477" i="12"/>
  <c r="N1477" i="12" s="1"/>
  <c r="T1477" i="12" s="1"/>
  <c r="X1477" i="12" s="1"/>
  <c r="AD1477" i="12" s="1"/>
  <c r="AI1477" i="12" s="1"/>
  <c r="AS1477" i="12" s="1"/>
  <c r="AU1477" i="12" s="1"/>
  <c r="AV1477" i="12"/>
  <c r="AV1476" i="12" s="1"/>
  <c r="AV1475" i="12" s="1"/>
  <c r="G1486" i="12"/>
  <c r="M1486" i="12" s="1"/>
  <c r="S1486" i="12" s="1"/>
  <c r="W1486" i="12" s="1"/>
  <c r="AC1486" i="12" s="1"/>
  <c r="AH1486" i="12" s="1"/>
  <c r="AP1486" i="12" s="1"/>
  <c r="AR1486" i="12" s="1"/>
  <c r="H1486" i="12"/>
  <c r="N1486" i="12" s="1"/>
  <c r="T1486" i="12" s="1"/>
  <c r="X1486" i="12" s="1"/>
  <c r="AD1486" i="12" s="1"/>
  <c r="AI1486" i="12" s="1"/>
  <c r="AS1486" i="12" s="1"/>
  <c r="AU1486" i="12" s="1"/>
  <c r="AV1486" i="12"/>
  <c r="AV1485" i="12" s="1"/>
  <c r="G1489" i="12"/>
  <c r="M1489" i="12" s="1"/>
  <c r="S1489" i="12" s="1"/>
  <c r="W1489" i="12" s="1"/>
  <c r="AC1489" i="12" s="1"/>
  <c r="AH1489" i="12" s="1"/>
  <c r="AP1489" i="12" s="1"/>
  <c r="AR1489" i="12" s="1"/>
  <c r="H1489" i="12"/>
  <c r="N1489" i="12" s="1"/>
  <c r="T1489" i="12" s="1"/>
  <c r="X1489" i="12" s="1"/>
  <c r="AD1489" i="12" s="1"/>
  <c r="AI1489" i="12" s="1"/>
  <c r="AS1489" i="12" s="1"/>
  <c r="AU1489" i="12" s="1"/>
  <c r="AV1489" i="12"/>
  <c r="AV1488" i="12" s="1"/>
  <c r="F1489" i="12"/>
  <c r="L1489" i="12" s="1"/>
  <c r="R1489" i="12" s="1"/>
  <c r="V1489" i="12" s="1"/>
  <c r="AB1489" i="12" s="1"/>
  <c r="AG1489" i="12" s="1"/>
  <c r="AM1489" i="12" s="1"/>
  <c r="AO1489" i="12" s="1"/>
  <c r="F1486" i="12"/>
  <c r="L1486" i="12" s="1"/>
  <c r="R1486" i="12" s="1"/>
  <c r="V1486" i="12" s="1"/>
  <c r="AB1486" i="12" s="1"/>
  <c r="AG1486" i="12" s="1"/>
  <c r="AM1486" i="12" s="1"/>
  <c r="AO1486" i="12" s="1"/>
  <c r="F1477" i="12"/>
  <c r="L1477" i="12" s="1"/>
  <c r="R1477" i="12" s="1"/>
  <c r="V1477" i="12" s="1"/>
  <c r="AB1477" i="12" s="1"/>
  <c r="AG1477" i="12" s="1"/>
  <c r="AM1477" i="12" s="1"/>
  <c r="AO1477" i="12" s="1"/>
  <c r="F1473" i="12"/>
  <c r="L1473" i="12" s="1"/>
  <c r="R1473" i="12" s="1"/>
  <c r="V1473" i="12" s="1"/>
  <c r="AB1473" i="12" s="1"/>
  <c r="AG1473" i="12" s="1"/>
  <c r="AM1473" i="12" s="1"/>
  <c r="AO1473" i="12" s="1"/>
  <c r="F1468" i="12"/>
  <c r="L1468" i="12" s="1"/>
  <c r="R1468" i="12" s="1"/>
  <c r="V1468" i="12" s="1"/>
  <c r="AB1468" i="12" s="1"/>
  <c r="AG1468" i="12" s="1"/>
  <c r="AM1468" i="12" s="1"/>
  <c r="AO1468" i="12" s="1"/>
  <c r="AV1470" i="12" l="1"/>
  <c r="F1472" i="12"/>
  <c r="L1472" i="12" s="1"/>
  <c r="R1472" i="12" s="1"/>
  <c r="V1472" i="12" s="1"/>
  <c r="AB1472" i="12" s="1"/>
  <c r="AG1472" i="12" s="1"/>
  <c r="AM1472" i="12" s="1"/>
  <c r="AO1472" i="12" s="1"/>
  <c r="F1467" i="12"/>
  <c r="L1467" i="12" s="1"/>
  <c r="R1467" i="12" s="1"/>
  <c r="V1467" i="12" s="1"/>
  <c r="AB1467" i="12" s="1"/>
  <c r="AG1467" i="12" s="1"/>
  <c r="AM1467" i="12" s="1"/>
  <c r="AO1467" i="12" s="1"/>
  <c r="F1488" i="12"/>
  <c r="L1488" i="12" s="1"/>
  <c r="R1488" i="12" s="1"/>
  <c r="V1488" i="12" s="1"/>
  <c r="AB1488" i="12" s="1"/>
  <c r="AG1488" i="12" s="1"/>
  <c r="AM1488" i="12" s="1"/>
  <c r="AO1488" i="12" s="1"/>
  <c r="F1546" i="12"/>
  <c r="L1546" i="12" s="1"/>
  <c r="R1546" i="12" s="1"/>
  <c r="V1546" i="12" s="1"/>
  <c r="AB1546" i="12" s="1"/>
  <c r="AG1546" i="12" s="1"/>
  <c r="AM1546" i="12" s="1"/>
  <c r="AO1546" i="12" s="1"/>
  <c r="F1620" i="12"/>
  <c r="L1620" i="12" s="1"/>
  <c r="R1620" i="12" s="1"/>
  <c r="V1620" i="12" s="1"/>
  <c r="AB1620" i="12" s="1"/>
  <c r="AG1620" i="12" s="1"/>
  <c r="AM1620" i="12" s="1"/>
  <c r="AO1620" i="12" s="1"/>
  <c r="F1673" i="12"/>
  <c r="L1673" i="12" s="1"/>
  <c r="R1673" i="12" s="1"/>
  <c r="V1673" i="12" s="1"/>
  <c r="AB1673" i="12" s="1"/>
  <c r="AG1673" i="12" s="1"/>
  <c r="AM1673" i="12" s="1"/>
  <c r="AO1673" i="12" s="1"/>
  <c r="F1852" i="12"/>
  <c r="L1852" i="12" s="1"/>
  <c r="R1852" i="12" s="1"/>
  <c r="V1852" i="12" s="1"/>
  <c r="AB1852" i="12" s="1"/>
  <c r="AG1852" i="12" s="1"/>
  <c r="AM1852" i="12" s="1"/>
  <c r="AO1852" i="12" s="1"/>
  <c r="F1476" i="12"/>
  <c r="L1476" i="12" s="1"/>
  <c r="R1476" i="12" s="1"/>
  <c r="V1476" i="12" s="1"/>
  <c r="AB1476" i="12" s="1"/>
  <c r="AG1476" i="12" s="1"/>
  <c r="AM1476" i="12" s="1"/>
  <c r="AO1476" i="12" s="1"/>
  <c r="F1485" i="12"/>
  <c r="L1485" i="12" s="1"/>
  <c r="R1485" i="12" s="1"/>
  <c r="V1485" i="12" s="1"/>
  <c r="AB1485" i="12" s="1"/>
  <c r="AG1485" i="12" s="1"/>
  <c r="AM1485" i="12" s="1"/>
  <c r="AO1485" i="12" s="1"/>
  <c r="G1476" i="12"/>
  <c r="M1476" i="12" s="1"/>
  <c r="S1476" i="12" s="1"/>
  <c r="W1476" i="12" s="1"/>
  <c r="AC1476" i="12" s="1"/>
  <c r="AH1476" i="12" s="1"/>
  <c r="AP1476" i="12" s="1"/>
  <c r="AR1476" i="12" s="1"/>
  <c r="G1485" i="12"/>
  <c r="M1485" i="12" s="1"/>
  <c r="S1485" i="12" s="1"/>
  <c r="W1485" i="12" s="1"/>
  <c r="AC1485" i="12" s="1"/>
  <c r="AH1485" i="12" s="1"/>
  <c r="AP1485" i="12" s="1"/>
  <c r="AR1485" i="12" s="1"/>
  <c r="H1467" i="12"/>
  <c r="N1467" i="12" s="1"/>
  <c r="T1467" i="12" s="1"/>
  <c r="X1467" i="12" s="1"/>
  <c r="AD1467" i="12" s="1"/>
  <c r="AI1467" i="12" s="1"/>
  <c r="AS1467" i="12" s="1"/>
  <c r="AU1467" i="12" s="1"/>
  <c r="H1472" i="12"/>
  <c r="N1472" i="12" s="1"/>
  <c r="T1472" i="12" s="1"/>
  <c r="X1472" i="12" s="1"/>
  <c r="AD1472" i="12" s="1"/>
  <c r="AI1472" i="12" s="1"/>
  <c r="AS1472" i="12" s="1"/>
  <c r="AU1472" i="12" s="1"/>
  <c r="G1546" i="12"/>
  <c r="M1546" i="12" s="1"/>
  <c r="S1546" i="12" s="1"/>
  <c r="W1546" i="12" s="1"/>
  <c r="AC1546" i="12" s="1"/>
  <c r="AH1546" i="12" s="1"/>
  <c r="AP1546" i="12" s="1"/>
  <c r="AR1546" i="12" s="1"/>
  <c r="H1476" i="12"/>
  <c r="N1476" i="12" s="1"/>
  <c r="T1476" i="12" s="1"/>
  <c r="X1476" i="12" s="1"/>
  <c r="AD1476" i="12" s="1"/>
  <c r="AI1476" i="12" s="1"/>
  <c r="AS1476" i="12" s="1"/>
  <c r="AU1476" i="12" s="1"/>
  <c r="G1472" i="12"/>
  <c r="M1472" i="12" s="1"/>
  <c r="S1472" i="12" s="1"/>
  <c r="W1472" i="12" s="1"/>
  <c r="AC1472" i="12" s="1"/>
  <c r="AH1472" i="12" s="1"/>
  <c r="AP1472" i="12" s="1"/>
  <c r="AR1472" i="12" s="1"/>
  <c r="H1485" i="12"/>
  <c r="N1485" i="12" s="1"/>
  <c r="T1485" i="12" s="1"/>
  <c r="X1485" i="12" s="1"/>
  <c r="AD1485" i="12" s="1"/>
  <c r="AI1485" i="12" s="1"/>
  <c r="AS1485" i="12" s="1"/>
  <c r="AU1485" i="12" s="1"/>
  <c r="H1546" i="12"/>
  <c r="N1546" i="12" s="1"/>
  <c r="T1546" i="12" s="1"/>
  <c r="X1546" i="12" s="1"/>
  <c r="AD1546" i="12" s="1"/>
  <c r="AI1546" i="12" s="1"/>
  <c r="AS1546" i="12" s="1"/>
  <c r="AU1546" i="12" s="1"/>
  <c r="H1620" i="12"/>
  <c r="N1620" i="12" s="1"/>
  <c r="T1620" i="12" s="1"/>
  <c r="X1620" i="12" s="1"/>
  <c r="AD1620" i="12" s="1"/>
  <c r="AI1620" i="12" s="1"/>
  <c r="AS1620" i="12" s="1"/>
  <c r="AU1620" i="12" s="1"/>
  <c r="H1673" i="12"/>
  <c r="N1673" i="12" s="1"/>
  <c r="T1673" i="12" s="1"/>
  <c r="X1673" i="12" s="1"/>
  <c r="AD1673" i="12" s="1"/>
  <c r="AI1673" i="12" s="1"/>
  <c r="AS1673" i="12" s="1"/>
  <c r="AU1673" i="12" s="1"/>
  <c r="H1852" i="12"/>
  <c r="N1852" i="12" s="1"/>
  <c r="T1852" i="12" s="1"/>
  <c r="X1852" i="12" s="1"/>
  <c r="AD1852" i="12" s="1"/>
  <c r="AI1852" i="12" s="1"/>
  <c r="AS1852" i="12" s="1"/>
  <c r="AU1852" i="12" s="1"/>
  <c r="H1488" i="12"/>
  <c r="N1488" i="12" s="1"/>
  <c r="T1488" i="12" s="1"/>
  <c r="X1488" i="12" s="1"/>
  <c r="AD1488" i="12" s="1"/>
  <c r="AI1488" i="12" s="1"/>
  <c r="AS1488" i="12" s="1"/>
  <c r="AU1488" i="12" s="1"/>
  <c r="G1488" i="12"/>
  <c r="M1488" i="12" s="1"/>
  <c r="S1488" i="12" s="1"/>
  <c r="W1488" i="12" s="1"/>
  <c r="AC1488" i="12" s="1"/>
  <c r="AH1488" i="12" s="1"/>
  <c r="AP1488" i="12" s="1"/>
  <c r="AR1488" i="12" s="1"/>
  <c r="G1467" i="12"/>
  <c r="M1467" i="12" s="1"/>
  <c r="S1467" i="12" s="1"/>
  <c r="W1467" i="12" s="1"/>
  <c r="AC1467" i="12" s="1"/>
  <c r="AH1467" i="12" s="1"/>
  <c r="AP1467" i="12" s="1"/>
  <c r="AR1467" i="12" s="1"/>
  <c r="G1620" i="12"/>
  <c r="M1620" i="12" s="1"/>
  <c r="S1620" i="12" s="1"/>
  <c r="W1620" i="12" s="1"/>
  <c r="AC1620" i="12" s="1"/>
  <c r="AH1620" i="12" s="1"/>
  <c r="AP1620" i="12" s="1"/>
  <c r="AR1620" i="12" s="1"/>
  <c r="G1673" i="12"/>
  <c r="M1673" i="12" s="1"/>
  <c r="S1673" i="12" s="1"/>
  <c r="W1673" i="12" s="1"/>
  <c r="AC1673" i="12" s="1"/>
  <c r="AH1673" i="12" s="1"/>
  <c r="AP1673" i="12" s="1"/>
  <c r="AR1673" i="12" s="1"/>
  <c r="G1852" i="12"/>
  <c r="M1852" i="12" s="1"/>
  <c r="S1852" i="12" s="1"/>
  <c r="W1852" i="12" s="1"/>
  <c r="AC1852" i="12" s="1"/>
  <c r="AH1852" i="12" s="1"/>
  <c r="AP1852" i="12" s="1"/>
  <c r="AR1852" i="12" s="1"/>
  <c r="AV1484" i="12"/>
  <c r="AV1483" i="12" s="1"/>
  <c r="F1484" i="12" l="1"/>
  <c r="L1484" i="12" s="1"/>
  <c r="R1484" i="12" s="1"/>
  <c r="V1484" i="12" s="1"/>
  <c r="AB1484" i="12" s="1"/>
  <c r="AG1484" i="12" s="1"/>
  <c r="AM1484" i="12" s="1"/>
  <c r="AO1484" i="12" s="1"/>
  <c r="F1672" i="12"/>
  <c r="L1672" i="12" s="1"/>
  <c r="R1672" i="12" s="1"/>
  <c r="V1672" i="12" s="1"/>
  <c r="AB1672" i="12" s="1"/>
  <c r="AG1672" i="12" s="1"/>
  <c r="AM1672" i="12" s="1"/>
  <c r="AO1672" i="12" s="1"/>
  <c r="F1466" i="12"/>
  <c r="L1466" i="12" s="1"/>
  <c r="R1466" i="12" s="1"/>
  <c r="V1466" i="12" s="1"/>
  <c r="AB1466" i="12" s="1"/>
  <c r="AG1466" i="12" s="1"/>
  <c r="AM1466" i="12" s="1"/>
  <c r="AO1466" i="12" s="1"/>
  <c r="H1484" i="12"/>
  <c r="N1484" i="12" s="1"/>
  <c r="T1484" i="12" s="1"/>
  <c r="X1484" i="12" s="1"/>
  <c r="AD1484" i="12" s="1"/>
  <c r="AI1484" i="12" s="1"/>
  <c r="AS1484" i="12" s="1"/>
  <c r="AU1484" i="12" s="1"/>
  <c r="F1475" i="12"/>
  <c r="L1475" i="12" s="1"/>
  <c r="R1475" i="12" s="1"/>
  <c r="V1475" i="12" s="1"/>
  <c r="AB1475" i="12" s="1"/>
  <c r="AG1475" i="12" s="1"/>
  <c r="AM1475" i="12" s="1"/>
  <c r="AO1475" i="12" s="1"/>
  <c r="F1545" i="12"/>
  <c r="L1545" i="12" s="1"/>
  <c r="R1545" i="12" s="1"/>
  <c r="V1545" i="12" s="1"/>
  <c r="AB1545" i="12" s="1"/>
  <c r="AG1545" i="12" s="1"/>
  <c r="AM1545" i="12" s="1"/>
  <c r="AO1545" i="12" s="1"/>
  <c r="F1619" i="12"/>
  <c r="L1619" i="12" s="1"/>
  <c r="R1619" i="12" s="1"/>
  <c r="V1619" i="12" s="1"/>
  <c r="AB1619" i="12" s="1"/>
  <c r="AG1619" i="12" s="1"/>
  <c r="AM1619" i="12" s="1"/>
  <c r="AO1619" i="12" s="1"/>
  <c r="F1471" i="12"/>
  <c r="L1471" i="12" s="1"/>
  <c r="R1471" i="12" s="1"/>
  <c r="V1471" i="12" s="1"/>
  <c r="AB1471" i="12" s="1"/>
  <c r="AG1471" i="12" s="1"/>
  <c r="AM1471" i="12" s="1"/>
  <c r="AO1471" i="12" s="1"/>
  <c r="G1484" i="12"/>
  <c r="M1484" i="12" s="1"/>
  <c r="S1484" i="12" s="1"/>
  <c r="W1484" i="12" s="1"/>
  <c r="AC1484" i="12" s="1"/>
  <c r="AH1484" i="12" s="1"/>
  <c r="AP1484" i="12" s="1"/>
  <c r="AR1484" i="12" s="1"/>
  <c r="H1619" i="12"/>
  <c r="N1619" i="12" s="1"/>
  <c r="T1619" i="12" s="1"/>
  <c r="X1619" i="12" s="1"/>
  <c r="AD1619" i="12" s="1"/>
  <c r="AI1619" i="12" s="1"/>
  <c r="AS1619" i="12" s="1"/>
  <c r="AU1619" i="12" s="1"/>
  <c r="H1475" i="12"/>
  <c r="N1475" i="12" s="1"/>
  <c r="T1475" i="12" s="1"/>
  <c r="X1475" i="12" s="1"/>
  <c r="AD1475" i="12" s="1"/>
  <c r="AI1475" i="12" s="1"/>
  <c r="AS1475" i="12" s="1"/>
  <c r="AU1475" i="12" s="1"/>
  <c r="H1471" i="12"/>
  <c r="N1471" i="12" s="1"/>
  <c r="T1471" i="12" s="1"/>
  <c r="X1471" i="12" s="1"/>
  <c r="AD1471" i="12" s="1"/>
  <c r="AI1471" i="12" s="1"/>
  <c r="AS1471" i="12" s="1"/>
  <c r="AU1471" i="12" s="1"/>
  <c r="G1619" i="12"/>
  <c r="M1619" i="12" s="1"/>
  <c r="S1619" i="12" s="1"/>
  <c r="W1619" i="12" s="1"/>
  <c r="AC1619" i="12" s="1"/>
  <c r="AH1619" i="12" s="1"/>
  <c r="AP1619" i="12" s="1"/>
  <c r="AR1619" i="12" s="1"/>
  <c r="G1672" i="12"/>
  <c r="M1672" i="12" s="1"/>
  <c r="S1672" i="12" s="1"/>
  <c r="W1672" i="12" s="1"/>
  <c r="AC1672" i="12" s="1"/>
  <c r="AH1672" i="12" s="1"/>
  <c r="AP1672" i="12" s="1"/>
  <c r="AR1672" i="12" s="1"/>
  <c r="G1466" i="12"/>
  <c r="M1466" i="12" s="1"/>
  <c r="S1466" i="12" s="1"/>
  <c r="W1466" i="12" s="1"/>
  <c r="AC1466" i="12" s="1"/>
  <c r="AH1466" i="12" s="1"/>
  <c r="AP1466" i="12" s="1"/>
  <c r="AR1466" i="12" s="1"/>
  <c r="H1672" i="12"/>
  <c r="N1672" i="12" s="1"/>
  <c r="T1672" i="12" s="1"/>
  <c r="X1672" i="12" s="1"/>
  <c r="AD1672" i="12" s="1"/>
  <c r="AI1672" i="12" s="1"/>
  <c r="AS1672" i="12" s="1"/>
  <c r="AU1672" i="12" s="1"/>
  <c r="H1545" i="12"/>
  <c r="N1545" i="12" s="1"/>
  <c r="T1545" i="12" s="1"/>
  <c r="X1545" i="12" s="1"/>
  <c r="AD1545" i="12" s="1"/>
  <c r="AI1545" i="12" s="1"/>
  <c r="AS1545" i="12" s="1"/>
  <c r="AU1545" i="12" s="1"/>
  <c r="G1471" i="12"/>
  <c r="M1471" i="12" s="1"/>
  <c r="S1471" i="12" s="1"/>
  <c r="W1471" i="12" s="1"/>
  <c r="AC1471" i="12" s="1"/>
  <c r="AH1471" i="12" s="1"/>
  <c r="AP1471" i="12" s="1"/>
  <c r="AR1471" i="12" s="1"/>
  <c r="G1545" i="12"/>
  <c r="M1545" i="12" s="1"/>
  <c r="S1545" i="12" s="1"/>
  <c r="W1545" i="12" s="1"/>
  <c r="AC1545" i="12" s="1"/>
  <c r="AH1545" i="12" s="1"/>
  <c r="AP1545" i="12" s="1"/>
  <c r="AR1545" i="12" s="1"/>
  <c r="H1466" i="12"/>
  <c r="N1466" i="12" s="1"/>
  <c r="T1466" i="12" s="1"/>
  <c r="X1466" i="12" s="1"/>
  <c r="AD1466" i="12" s="1"/>
  <c r="AI1466" i="12" s="1"/>
  <c r="AS1466" i="12" s="1"/>
  <c r="AU1466" i="12" s="1"/>
  <c r="G1475" i="12"/>
  <c r="M1475" i="12" s="1"/>
  <c r="S1475" i="12" s="1"/>
  <c r="W1475" i="12" s="1"/>
  <c r="AC1475" i="12" s="1"/>
  <c r="AH1475" i="12" s="1"/>
  <c r="AP1475" i="12" s="1"/>
  <c r="AR1475" i="12" s="1"/>
  <c r="AV1464" i="12"/>
  <c r="F1483" i="12" l="1"/>
  <c r="L1483" i="12" s="1"/>
  <c r="R1483" i="12" s="1"/>
  <c r="V1483" i="12" s="1"/>
  <c r="AB1483" i="12" s="1"/>
  <c r="AG1483" i="12" s="1"/>
  <c r="AM1483" i="12" s="1"/>
  <c r="AO1483" i="12" s="1"/>
  <c r="H1483" i="12"/>
  <c r="N1483" i="12" s="1"/>
  <c r="T1483" i="12" s="1"/>
  <c r="X1483" i="12" s="1"/>
  <c r="AD1483" i="12" s="1"/>
  <c r="AI1483" i="12" s="1"/>
  <c r="AS1483" i="12" s="1"/>
  <c r="AU1483" i="12" s="1"/>
  <c r="F1470" i="12"/>
  <c r="L1470" i="12" s="1"/>
  <c r="R1470" i="12" s="1"/>
  <c r="V1470" i="12" s="1"/>
  <c r="AB1470" i="12" s="1"/>
  <c r="AG1470" i="12" s="1"/>
  <c r="AM1470" i="12" s="1"/>
  <c r="AO1470" i="12" s="1"/>
  <c r="F1465" i="12"/>
  <c r="L1465" i="12" s="1"/>
  <c r="R1465" i="12" s="1"/>
  <c r="V1465" i="12" s="1"/>
  <c r="AB1465" i="12" s="1"/>
  <c r="AG1465" i="12" s="1"/>
  <c r="AM1465" i="12" s="1"/>
  <c r="AO1465" i="12" s="1"/>
  <c r="H1465" i="12"/>
  <c r="N1465" i="12" s="1"/>
  <c r="T1465" i="12" s="1"/>
  <c r="X1465" i="12" s="1"/>
  <c r="AD1465" i="12" s="1"/>
  <c r="AI1465" i="12" s="1"/>
  <c r="AS1465" i="12" s="1"/>
  <c r="AU1465" i="12" s="1"/>
  <c r="G1470" i="12"/>
  <c r="M1470" i="12" s="1"/>
  <c r="S1470" i="12" s="1"/>
  <c r="W1470" i="12" s="1"/>
  <c r="AC1470" i="12" s="1"/>
  <c r="AH1470" i="12" s="1"/>
  <c r="AP1470" i="12" s="1"/>
  <c r="AR1470" i="12" s="1"/>
  <c r="G1465" i="12"/>
  <c r="M1465" i="12" s="1"/>
  <c r="S1465" i="12" s="1"/>
  <c r="W1465" i="12" s="1"/>
  <c r="AC1465" i="12" s="1"/>
  <c r="AH1465" i="12" s="1"/>
  <c r="AP1465" i="12" s="1"/>
  <c r="AR1465" i="12" s="1"/>
  <c r="H1470" i="12"/>
  <c r="N1470" i="12" s="1"/>
  <c r="T1470" i="12" s="1"/>
  <c r="X1470" i="12" s="1"/>
  <c r="AD1470" i="12" s="1"/>
  <c r="AI1470" i="12" s="1"/>
  <c r="AS1470" i="12" s="1"/>
  <c r="AU1470" i="12" s="1"/>
  <c r="G1483" i="12"/>
  <c r="M1483" i="12" s="1"/>
  <c r="S1483" i="12" s="1"/>
  <c r="W1483" i="12" s="1"/>
  <c r="AC1483" i="12" s="1"/>
  <c r="AH1483" i="12" s="1"/>
  <c r="AP1483" i="12" s="1"/>
  <c r="AR1483" i="12" s="1"/>
  <c r="G1461" i="12"/>
  <c r="M1461" i="12" s="1"/>
  <c r="S1461" i="12" s="1"/>
  <c r="W1461" i="12" s="1"/>
  <c r="AC1461" i="12" s="1"/>
  <c r="AH1461" i="12" s="1"/>
  <c r="AP1461" i="12" s="1"/>
  <c r="AR1461" i="12" s="1"/>
  <c r="H1461" i="12"/>
  <c r="N1461" i="12" s="1"/>
  <c r="T1461" i="12" s="1"/>
  <c r="X1461" i="12" s="1"/>
  <c r="AD1461" i="12" s="1"/>
  <c r="AI1461" i="12" s="1"/>
  <c r="AS1461" i="12" s="1"/>
  <c r="AU1461" i="12" s="1"/>
  <c r="AV1461" i="12"/>
  <c r="AV1458" i="12" s="1"/>
  <c r="F1461" i="12"/>
  <c r="L1461" i="12" s="1"/>
  <c r="R1461" i="12" s="1"/>
  <c r="V1461" i="12" s="1"/>
  <c r="AB1461" i="12" s="1"/>
  <c r="AG1461" i="12" s="1"/>
  <c r="AM1461" i="12" s="1"/>
  <c r="AO1461" i="12" s="1"/>
  <c r="G1455" i="12"/>
  <c r="M1455" i="12" s="1"/>
  <c r="S1455" i="12" s="1"/>
  <c r="W1455" i="12" s="1"/>
  <c r="AC1455" i="12" s="1"/>
  <c r="AH1455" i="12" s="1"/>
  <c r="AP1455" i="12" s="1"/>
  <c r="AR1455" i="12" s="1"/>
  <c r="H1455" i="12"/>
  <c r="N1455" i="12" s="1"/>
  <c r="T1455" i="12" s="1"/>
  <c r="X1455" i="12" s="1"/>
  <c r="AD1455" i="12" s="1"/>
  <c r="AI1455" i="12" s="1"/>
  <c r="AS1455" i="12" s="1"/>
  <c r="AU1455" i="12" s="1"/>
  <c r="AV1455" i="12"/>
  <c r="F1455" i="12"/>
  <c r="L1455" i="12" s="1"/>
  <c r="R1455" i="12" s="1"/>
  <c r="V1455" i="12" s="1"/>
  <c r="AB1455" i="12" s="1"/>
  <c r="AG1455" i="12" s="1"/>
  <c r="AM1455" i="12" s="1"/>
  <c r="AO1455" i="12" s="1"/>
  <c r="G1451" i="12"/>
  <c r="M1451" i="12" s="1"/>
  <c r="S1451" i="12" s="1"/>
  <c r="W1451" i="12" s="1"/>
  <c r="AC1451" i="12" s="1"/>
  <c r="AH1451" i="12" s="1"/>
  <c r="AP1451" i="12" s="1"/>
  <c r="AR1451" i="12" s="1"/>
  <c r="H1451" i="12"/>
  <c r="N1451" i="12" s="1"/>
  <c r="T1451" i="12" s="1"/>
  <c r="X1451" i="12" s="1"/>
  <c r="AD1451" i="12" s="1"/>
  <c r="AI1451" i="12" s="1"/>
  <c r="AS1451" i="12" s="1"/>
  <c r="AU1451" i="12" s="1"/>
  <c r="AV1451" i="12"/>
  <c r="F1451" i="12"/>
  <c r="L1451" i="12" s="1"/>
  <c r="R1451" i="12" s="1"/>
  <c r="V1451" i="12" s="1"/>
  <c r="AB1451" i="12" s="1"/>
  <c r="AG1451" i="12" s="1"/>
  <c r="AM1451" i="12" s="1"/>
  <c r="AO1451" i="12" s="1"/>
  <c r="G1421" i="12"/>
  <c r="M1421" i="12" s="1"/>
  <c r="S1421" i="12" s="1"/>
  <c r="W1421" i="12" s="1"/>
  <c r="AC1421" i="12" s="1"/>
  <c r="AH1421" i="12" s="1"/>
  <c r="AP1421" i="12" s="1"/>
  <c r="AR1421" i="12" s="1"/>
  <c r="H1421" i="12"/>
  <c r="N1421" i="12" s="1"/>
  <c r="T1421" i="12" s="1"/>
  <c r="X1421" i="12" s="1"/>
  <c r="AD1421" i="12" s="1"/>
  <c r="AI1421" i="12" s="1"/>
  <c r="AS1421" i="12" s="1"/>
  <c r="AU1421" i="12" s="1"/>
  <c r="AV1421" i="12"/>
  <c r="AV1420" i="12" s="1"/>
  <c r="AV1419" i="12" s="1"/>
  <c r="F1421" i="12"/>
  <c r="L1421" i="12" s="1"/>
  <c r="R1421" i="12" s="1"/>
  <c r="V1421" i="12" s="1"/>
  <c r="AB1421" i="12" s="1"/>
  <c r="AG1421" i="12" s="1"/>
  <c r="AM1421" i="12" s="1"/>
  <c r="AO1421" i="12" s="1"/>
  <c r="G1417" i="12"/>
  <c r="M1417" i="12" s="1"/>
  <c r="S1417" i="12" s="1"/>
  <c r="W1417" i="12" s="1"/>
  <c r="AC1417" i="12" s="1"/>
  <c r="AH1417" i="12" s="1"/>
  <c r="AP1417" i="12" s="1"/>
  <c r="AR1417" i="12" s="1"/>
  <c r="H1417" i="12"/>
  <c r="N1417" i="12" s="1"/>
  <c r="T1417" i="12" s="1"/>
  <c r="X1417" i="12" s="1"/>
  <c r="AD1417" i="12" s="1"/>
  <c r="AI1417" i="12" s="1"/>
  <c r="AS1417" i="12" s="1"/>
  <c r="AU1417" i="12" s="1"/>
  <c r="AV1417" i="12"/>
  <c r="AV1416" i="12" s="1"/>
  <c r="AV1415" i="12" s="1"/>
  <c r="F1417" i="12"/>
  <c r="L1417" i="12" s="1"/>
  <c r="R1417" i="12" s="1"/>
  <c r="V1417" i="12" s="1"/>
  <c r="AB1417" i="12" s="1"/>
  <c r="AG1417" i="12" s="1"/>
  <c r="AM1417" i="12" s="1"/>
  <c r="AO1417" i="12" s="1"/>
  <c r="H1416" i="12" l="1"/>
  <c r="N1416" i="12" s="1"/>
  <c r="T1416" i="12" s="1"/>
  <c r="X1416" i="12" s="1"/>
  <c r="AD1416" i="12" s="1"/>
  <c r="AI1416" i="12" s="1"/>
  <c r="AS1416" i="12" s="1"/>
  <c r="AU1416" i="12" s="1"/>
  <c r="G1416" i="12"/>
  <c r="M1416" i="12" s="1"/>
  <c r="S1416" i="12" s="1"/>
  <c r="W1416" i="12" s="1"/>
  <c r="AC1416" i="12" s="1"/>
  <c r="AH1416" i="12" s="1"/>
  <c r="AP1416" i="12" s="1"/>
  <c r="AR1416" i="12" s="1"/>
  <c r="F1458" i="12"/>
  <c r="L1458" i="12" s="1"/>
  <c r="R1458" i="12" s="1"/>
  <c r="V1458" i="12" s="1"/>
  <c r="AB1458" i="12" s="1"/>
  <c r="AG1458" i="12" s="1"/>
  <c r="AM1458" i="12" s="1"/>
  <c r="AO1458" i="12" s="1"/>
  <c r="F1464" i="12"/>
  <c r="L1464" i="12" s="1"/>
  <c r="R1464" i="12" s="1"/>
  <c r="V1464" i="12" s="1"/>
  <c r="AB1464" i="12" s="1"/>
  <c r="AG1464" i="12" s="1"/>
  <c r="AM1464" i="12" s="1"/>
  <c r="AO1464" i="12" s="1"/>
  <c r="F1416" i="12"/>
  <c r="L1416" i="12" s="1"/>
  <c r="R1416" i="12" s="1"/>
  <c r="V1416" i="12" s="1"/>
  <c r="AB1416" i="12" s="1"/>
  <c r="AG1416" i="12" s="1"/>
  <c r="AM1416" i="12" s="1"/>
  <c r="AO1416" i="12" s="1"/>
  <c r="F1420" i="12"/>
  <c r="L1420" i="12" s="1"/>
  <c r="R1420" i="12" s="1"/>
  <c r="V1420" i="12" s="1"/>
  <c r="AB1420" i="12" s="1"/>
  <c r="AG1420" i="12" s="1"/>
  <c r="AM1420" i="12" s="1"/>
  <c r="AO1420" i="12" s="1"/>
  <c r="H1458" i="12"/>
  <c r="N1458" i="12" s="1"/>
  <c r="T1458" i="12" s="1"/>
  <c r="X1458" i="12" s="1"/>
  <c r="AD1458" i="12" s="1"/>
  <c r="AI1458" i="12" s="1"/>
  <c r="AS1458" i="12" s="1"/>
  <c r="AU1458" i="12" s="1"/>
  <c r="H1420" i="12"/>
  <c r="N1420" i="12" s="1"/>
  <c r="T1420" i="12" s="1"/>
  <c r="X1420" i="12" s="1"/>
  <c r="AD1420" i="12" s="1"/>
  <c r="AI1420" i="12" s="1"/>
  <c r="AS1420" i="12" s="1"/>
  <c r="AU1420" i="12" s="1"/>
  <c r="G1420" i="12"/>
  <c r="M1420" i="12" s="1"/>
  <c r="S1420" i="12" s="1"/>
  <c r="W1420" i="12" s="1"/>
  <c r="AC1420" i="12" s="1"/>
  <c r="AH1420" i="12" s="1"/>
  <c r="AP1420" i="12" s="1"/>
  <c r="AR1420" i="12" s="1"/>
  <c r="G1458" i="12"/>
  <c r="M1458" i="12" s="1"/>
  <c r="S1458" i="12" s="1"/>
  <c r="W1458" i="12" s="1"/>
  <c r="AC1458" i="12" s="1"/>
  <c r="AH1458" i="12" s="1"/>
  <c r="AP1458" i="12" s="1"/>
  <c r="AR1458" i="12" s="1"/>
  <c r="G1464" i="12"/>
  <c r="M1464" i="12" s="1"/>
  <c r="S1464" i="12" s="1"/>
  <c r="W1464" i="12" s="1"/>
  <c r="AC1464" i="12" s="1"/>
  <c r="AH1464" i="12" s="1"/>
  <c r="AP1464" i="12" s="1"/>
  <c r="AR1464" i="12" s="1"/>
  <c r="H1464" i="12"/>
  <c r="N1464" i="12" s="1"/>
  <c r="T1464" i="12" s="1"/>
  <c r="X1464" i="12" s="1"/>
  <c r="AD1464" i="12" s="1"/>
  <c r="AI1464" i="12" s="1"/>
  <c r="AS1464" i="12" s="1"/>
  <c r="AU1464" i="12" s="1"/>
  <c r="AV1414" i="12"/>
  <c r="F1419" i="12" l="1"/>
  <c r="L1419" i="12" s="1"/>
  <c r="R1419" i="12" s="1"/>
  <c r="V1419" i="12" s="1"/>
  <c r="AB1419" i="12" s="1"/>
  <c r="AG1419" i="12" s="1"/>
  <c r="AM1419" i="12" s="1"/>
  <c r="AO1419" i="12" s="1"/>
  <c r="G1415" i="12"/>
  <c r="M1415" i="12" s="1"/>
  <c r="S1415" i="12" s="1"/>
  <c r="W1415" i="12" s="1"/>
  <c r="AC1415" i="12" s="1"/>
  <c r="AH1415" i="12" s="1"/>
  <c r="AP1415" i="12" s="1"/>
  <c r="AR1415" i="12" s="1"/>
  <c r="F1415" i="12"/>
  <c r="L1415" i="12" s="1"/>
  <c r="R1415" i="12" s="1"/>
  <c r="V1415" i="12" s="1"/>
  <c r="AB1415" i="12" s="1"/>
  <c r="AG1415" i="12" s="1"/>
  <c r="AM1415" i="12" s="1"/>
  <c r="AO1415" i="12" s="1"/>
  <c r="H1415" i="12"/>
  <c r="N1415" i="12" s="1"/>
  <c r="T1415" i="12" s="1"/>
  <c r="X1415" i="12" s="1"/>
  <c r="AD1415" i="12" s="1"/>
  <c r="AI1415" i="12" s="1"/>
  <c r="AS1415" i="12" s="1"/>
  <c r="AU1415" i="12" s="1"/>
  <c r="H1419" i="12"/>
  <c r="N1419" i="12" s="1"/>
  <c r="T1419" i="12" s="1"/>
  <c r="X1419" i="12" s="1"/>
  <c r="AD1419" i="12" s="1"/>
  <c r="AI1419" i="12" s="1"/>
  <c r="AS1419" i="12" s="1"/>
  <c r="AU1419" i="12" s="1"/>
  <c r="G1419" i="12"/>
  <c r="M1419" i="12" s="1"/>
  <c r="S1419" i="12" s="1"/>
  <c r="W1419" i="12" s="1"/>
  <c r="AC1419" i="12" s="1"/>
  <c r="AH1419" i="12" s="1"/>
  <c r="AP1419" i="12" s="1"/>
  <c r="AR1419" i="12" s="1"/>
  <c r="G1344" i="12"/>
  <c r="M1344" i="12" s="1"/>
  <c r="S1344" i="12" s="1"/>
  <c r="W1344" i="12" s="1"/>
  <c r="AC1344" i="12" s="1"/>
  <c r="AH1344" i="12" s="1"/>
  <c r="AP1344" i="12" s="1"/>
  <c r="AR1344" i="12" s="1"/>
  <c r="H1344" i="12"/>
  <c r="N1344" i="12" s="1"/>
  <c r="T1344" i="12" s="1"/>
  <c r="X1344" i="12" s="1"/>
  <c r="AD1344" i="12" s="1"/>
  <c r="AI1344" i="12" s="1"/>
  <c r="AS1344" i="12" s="1"/>
  <c r="AU1344" i="12" s="1"/>
  <c r="AV1344" i="12"/>
  <c r="AV1343" i="12" s="1"/>
  <c r="AV1342" i="12" s="1"/>
  <c r="F1344" i="12"/>
  <c r="L1344" i="12" s="1"/>
  <c r="R1344" i="12" s="1"/>
  <c r="V1344" i="12" s="1"/>
  <c r="AB1344" i="12" s="1"/>
  <c r="AG1344" i="12" s="1"/>
  <c r="AM1344" i="12" s="1"/>
  <c r="AO1344" i="12" s="1"/>
  <c r="F1343" i="12" l="1"/>
  <c r="L1343" i="12" s="1"/>
  <c r="R1343" i="12" s="1"/>
  <c r="V1343" i="12" s="1"/>
  <c r="AB1343" i="12" s="1"/>
  <c r="AG1343" i="12" s="1"/>
  <c r="AM1343" i="12" s="1"/>
  <c r="AO1343" i="12" s="1"/>
  <c r="F1414" i="12"/>
  <c r="L1414" i="12" s="1"/>
  <c r="R1414" i="12" s="1"/>
  <c r="V1414" i="12" s="1"/>
  <c r="AB1414" i="12" s="1"/>
  <c r="AG1414" i="12" s="1"/>
  <c r="AM1414" i="12" s="1"/>
  <c r="AO1414" i="12" s="1"/>
  <c r="G1414" i="12"/>
  <c r="M1414" i="12" s="1"/>
  <c r="S1414" i="12" s="1"/>
  <c r="W1414" i="12" s="1"/>
  <c r="AC1414" i="12" s="1"/>
  <c r="AH1414" i="12" s="1"/>
  <c r="AP1414" i="12" s="1"/>
  <c r="AR1414" i="12" s="1"/>
  <c r="H1343" i="12"/>
  <c r="N1343" i="12" s="1"/>
  <c r="T1343" i="12" s="1"/>
  <c r="X1343" i="12" s="1"/>
  <c r="AD1343" i="12" s="1"/>
  <c r="AI1343" i="12" s="1"/>
  <c r="AS1343" i="12" s="1"/>
  <c r="AU1343" i="12" s="1"/>
  <c r="G1343" i="12"/>
  <c r="M1343" i="12" s="1"/>
  <c r="S1343" i="12" s="1"/>
  <c r="W1343" i="12" s="1"/>
  <c r="AC1343" i="12" s="1"/>
  <c r="AH1343" i="12" s="1"/>
  <c r="AP1343" i="12" s="1"/>
  <c r="AR1343" i="12" s="1"/>
  <c r="H1414" i="12"/>
  <c r="N1414" i="12" s="1"/>
  <c r="T1414" i="12" s="1"/>
  <c r="X1414" i="12" s="1"/>
  <c r="AD1414" i="12" s="1"/>
  <c r="AI1414" i="12" s="1"/>
  <c r="AS1414" i="12" s="1"/>
  <c r="AU1414" i="12" s="1"/>
  <c r="G1292" i="12"/>
  <c r="M1292" i="12" s="1"/>
  <c r="S1292" i="12" s="1"/>
  <c r="W1292" i="12" s="1"/>
  <c r="AC1292" i="12" s="1"/>
  <c r="AH1292" i="12" s="1"/>
  <c r="AP1292" i="12" s="1"/>
  <c r="AR1292" i="12" s="1"/>
  <c r="H1292" i="12"/>
  <c r="N1292" i="12" s="1"/>
  <c r="T1292" i="12" s="1"/>
  <c r="X1292" i="12" s="1"/>
  <c r="AD1292" i="12" s="1"/>
  <c r="AI1292" i="12" s="1"/>
  <c r="AS1292" i="12" s="1"/>
  <c r="AU1292" i="12" s="1"/>
  <c r="AV1292" i="12"/>
  <c r="AV1291" i="12" s="1"/>
  <c r="AV1290" i="12" s="1"/>
  <c r="F1292" i="12"/>
  <c r="L1292" i="12" s="1"/>
  <c r="R1292" i="12" s="1"/>
  <c r="V1292" i="12" s="1"/>
  <c r="AB1292" i="12" s="1"/>
  <c r="AG1292" i="12" s="1"/>
  <c r="AM1292" i="12" s="1"/>
  <c r="AO1292" i="12" s="1"/>
  <c r="F1291" i="12" l="1"/>
  <c r="L1291" i="12" s="1"/>
  <c r="R1291" i="12" s="1"/>
  <c r="V1291" i="12" s="1"/>
  <c r="AB1291" i="12" s="1"/>
  <c r="AG1291" i="12" s="1"/>
  <c r="AM1291" i="12" s="1"/>
  <c r="AO1291" i="12" s="1"/>
  <c r="F1342" i="12"/>
  <c r="L1342" i="12" s="1"/>
  <c r="R1342" i="12" s="1"/>
  <c r="V1342" i="12" s="1"/>
  <c r="AB1342" i="12" s="1"/>
  <c r="AG1342" i="12" s="1"/>
  <c r="AM1342" i="12" s="1"/>
  <c r="AO1342" i="12" s="1"/>
  <c r="H1342" i="12"/>
  <c r="N1342" i="12" s="1"/>
  <c r="T1342" i="12" s="1"/>
  <c r="X1342" i="12" s="1"/>
  <c r="AD1342" i="12" s="1"/>
  <c r="AI1342" i="12" s="1"/>
  <c r="AS1342" i="12" s="1"/>
  <c r="AU1342" i="12" s="1"/>
  <c r="H1291" i="12"/>
  <c r="N1291" i="12" s="1"/>
  <c r="T1291" i="12" s="1"/>
  <c r="X1291" i="12" s="1"/>
  <c r="AD1291" i="12" s="1"/>
  <c r="AI1291" i="12" s="1"/>
  <c r="AS1291" i="12" s="1"/>
  <c r="AU1291" i="12" s="1"/>
  <c r="G1291" i="12"/>
  <c r="M1291" i="12" s="1"/>
  <c r="S1291" i="12" s="1"/>
  <c r="W1291" i="12" s="1"/>
  <c r="AC1291" i="12" s="1"/>
  <c r="AH1291" i="12" s="1"/>
  <c r="AP1291" i="12" s="1"/>
  <c r="AR1291" i="12" s="1"/>
  <c r="G1342" i="12"/>
  <c r="M1342" i="12" s="1"/>
  <c r="S1342" i="12" s="1"/>
  <c r="W1342" i="12" s="1"/>
  <c r="AC1342" i="12" s="1"/>
  <c r="AH1342" i="12" s="1"/>
  <c r="AP1342" i="12" s="1"/>
  <c r="AR1342" i="12" s="1"/>
  <c r="G1276" i="12"/>
  <c r="M1276" i="12" s="1"/>
  <c r="S1276" i="12" s="1"/>
  <c r="W1276" i="12" s="1"/>
  <c r="AC1276" i="12" s="1"/>
  <c r="AH1276" i="12" s="1"/>
  <c r="AP1276" i="12" s="1"/>
  <c r="AR1276" i="12" s="1"/>
  <c r="H1276" i="12"/>
  <c r="N1276" i="12" s="1"/>
  <c r="T1276" i="12" s="1"/>
  <c r="X1276" i="12" s="1"/>
  <c r="AD1276" i="12" s="1"/>
  <c r="AI1276" i="12" s="1"/>
  <c r="AS1276" i="12" s="1"/>
  <c r="AU1276" i="12" s="1"/>
  <c r="AV1276" i="12"/>
  <c r="AV1275" i="12" s="1"/>
  <c r="AV1274" i="12" s="1"/>
  <c r="F1276" i="12"/>
  <c r="L1276" i="12" s="1"/>
  <c r="R1276" i="12" s="1"/>
  <c r="V1276" i="12" s="1"/>
  <c r="AB1276" i="12" s="1"/>
  <c r="AG1276" i="12" s="1"/>
  <c r="AM1276" i="12" s="1"/>
  <c r="AO1276" i="12" s="1"/>
  <c r="G1272" i="12"/>
  <c r="M1272" i="12" s="1"/>
  <c r="S1272" i="12" s="1"/>
  <c r="W1272" i="12" s="1"/>
  <c r="AC1272" i="12" s="1"/>
  <c r="AH1272" i="12" s="1"/>
  <c r="AP1272" i="12" s="1"/>
  <c r="AR1272" i="12" s="1"/>
  <c r="H1272" i="12"/>
  <c r="N1272" i="12" s="1"/>
  <c r="T1272" i="12" s="1"/>
  <c r="X1272" i="12" s="1"/>
  <c r="AD1272" i="12" s="1"/>
  <c r="AI1272" i="12" s="1"/>
  <c r="AS1272" i="12" s="1"/>
  <c r="AU1272" i="12" s="1"/>
  <c r="AV1272" i="12"/>
  <c r="AV1271" i="12" s="1"/>
  <c r="AV1270" i="12" s="1"/>
  <c r="F1272" i="12"/>
  <c r="L1272" i="12" s="1"/>
  <c r="R1272" i="12" s="1"/>
  <c r="V1272" i="12" s="1"/>
  <c r="AB1272" i="12" s="1"/>
  <c r="AG1272" i="12" s="1"/>
  <c r="AM1272" i="12" s="1"/>
  <c r="AO1272" i="12" s="1"/>
  <c r="F1275" i="12" l="1"/>
  <c r="L1275" i="12" s="1"/>
  <c r="R1275" i="12" s="1"/>
  <c r="V1275" i="12" s="1"/>
  <c r="AB1275" i="12" s="1"/>
  <c r="AG1275" i="12" s="1"/>
  <c r="AM1275" i="12" s="1"/>
  <c r="AO1275" i="12" s="1"/>
  <c r="F1271" i="12"/>
  <c r="L1271" i="12" s="1"/>
  <c r="R1271" i="12" s="1"/>
  <c r="V1271" i="12" s="1"/>
  <c r="AB1271" i="12" s="1"/>
  <c r="AG1271" i="12" s="1"/>
  <c r="AM1271" i="12" s="1"/>
  <c r="AO1271" i="12" s="1"/>
  <c r="F1290" i="12"/>
  <c r="L1290" i="12" s="1"/>
  <c r="R1290" i="12" s="1"/>
  <c r="V1290" i="12" s="1"/>
  <c r="AB1290" i="12" s="1"/>
  <c r="AG1290" i="12" s="1"/>
  <c r="AM1290" i="12" s="1"/>
  <c r="AO1290" i="12" s="1"/>
  <c r="H1290" i="12"/>
  <c r="N1290" i="12" s="1"/>
  <c r="T1290" i="12" s="1"/>
  <c r="X1290" i="12" s="1"/>
  <c r="AD1290" i="12" s="1"/>
  <c r="AI1290" i="12" s="1"/>
  <c r="AS1290" i="12" s="1"/>
  <c r="AU1290" i="12" s="1"/>
  <c r="H1271" i="12"/>
  <c r="N1271" i="12" s="1"/>
  <c r="T1271" i="12" s="1"/>
  <c r="X1271" i="12" s="1"/>
  <c r="AD1271" i="12" s="1"/>
  <c r="AI1271" i="12" s="1"/>
  <c r="AS1271" i="12" s="1"/>
  <c r="AU1271" i="12" s="1"/>
  <c r="H1275" i="12"/>
  <c r="N1275" i="12" s="1"/>
  <c r="T1275" i="12" s="1"/>
  <c r="X1275" i="12" s="1"/>
  <c r="AD1275" i="12" s="1"/>
  <c r="AI1275" i="12" s="1"/>
  <c r="AS1275" i="12" s="1"/>
  <c r="AU1275" i="12" s="1"/>
  <c r="G1271" i="12"/>
  <c r="M1271" i="12" s="1"/>
  <c r="S1271" i="12" s="1"/>
  <c r="W1271" i="12" s="1"/>
  <c r="AC1271" i="12" s="1"/>
  <c r="AH1271" i="12" s="1"/>
  <c r="AP1271" i="12" s="1"/>
  <c r="AR1271" i="12" s="1"/>
  <c r="G1275" i="12"/>
  <c r="M1275" i="12" s="1"/>
  <c r="S1275" i="12" s="1"/>
  <c r="W1275" i="12" s="1"/>
  <c r="AC1275" i="12" s="1"/>
  <c r="AH1275" i="12" s="1"/>
  <c r="AP1275" i="12" s="1"/>
  <c r="AR1275" i="12" s="1"/>
  <c r="G1290" i="12"/>
  <c r="M1290" i="12" s="1"/>
  <c r="S1290" i="12" s="1"/>
  <c r="W1290" i="12" s="1"/>
  <c r="AC1290" i="12" s="1"/>
  <c r="AH1290" i="12" s="1"/>
  <c r="AP1290" i="12" s="1"/>
  <c r="AR1290" i="12" s="1"/>
  <c r="AV1269" i="12"/>
  <c r="F1270" i="12" l="1"/>
  <c r="L1270" i="12" s="1"/>
  <c r="R1270" i="12" s="1"/>
  <c r="V1270" i="12" s="1"/>
  <c r="AB1270" i="12" s="1"/>
  <c r="AG1270" i="12" s="1"/>
  <c r="AM1270" i="12" s="1"/>
  <c r="AO1270" i="12" s="1"/>
  <c r="F1274" i="12"/>
  <c r="L1274" i="12" s="1"/>
  <c r="R1274" i="12" s="1"/>
  <c r="V1274" i="12" s="1"/>
  <c r="AB1274" i="12" s="1"/>
  <c r="AG1274" i="12" s="1"/>
  <c r="AM1274" i="12" s="1"/>
  <c r="AO1274" i="12" s="1"/>
  <c r="H1270" i="12"/>
  <c r="N1270" i="12" s="1"/>
  <c r="T1270" i="12" s="1"/>
  <c r="X1270" i="12" s="1"/>
  <c r="AD1270" i="12" s="1"/>
  <c r="AI1270" i="12" s="1"/>
  <c r="AS1270" i="12" s="1"/>
  <c r="AU1270" i="12" s="1"/>
  <c r="G1270" i="12"/>
  <c r="M1270" i="12" s="1"/>
  <c r="S1270" i="12" s="1"/>
  <c r="W1270" i="12" s="1"/>
  <c r="AC1270" i="12" s="1"/>
  <c r="AH1270" i="12" s="1"/>
  <c r="AP1270" i="12" s="1"/>
  <c r="AR1270" i="12" s="1"/>
  <c r="G1274" i="12"/>
  <c r="M1274" i="12" s="1"/>
  <c r="S1274" i="12" s="1"/>
  <c r="W1274" i="12" s="1"/>
  <c r="AC1274" i="12" s="1"/>
  <c r="AH1274" i="12" s="1"/>
  <c r="AP1274" i="12" s="1"/>
  <c r="AR1274" i="12" s="1"/>
  <c r="H1274" i="12"/>
  <c r="N1274" i="12" s="1"/>
  <c r="T1274" i="12" s="1"/>
  <c r="X1274" i="12" s="1"/>
  <c r="AD1274" i="12" s="1"/>
  <c r="AI1274" i="12" s="1"/>
  <c r="AS1274" i="12" s="1"/>
  <c r="AU1274" i="12" s="1"/>
  <c r="F776" i="12"/>
  <c r="L776" i="12" s="1"/>
  <c r="R776" i="12" s="1"/>
  <c r="V776" i="12" s="1"/>
  <c r="AB776" i="12" s="1"/>
  <c r="AG776" i="12" s="1"/>
  <c r="AM776" i="12" s="1"/>
  <c r="AO776" i="12" s="1"/>
  <c r="F1015" i="12"/>
  <c r="L1015" i="12" s="1"/>
  <c r="R1015" i="12" s="1"/>
  <c r="V1015" i="12" s="1"/>
  <c r="AB1015" i="12" s="1"/>
  <c r="AG1015" i="12" s="1"/>
  <c r="AM1015" i="12" s="1"/>
  <c r="AO1015" i="12" s="1"/>
  <c r="F1269" i="12" l="1"/>
  <c r="L1269" i="12" s="1"/>
  <c r="R1269" i="12" s="1"/>
  <c r="V1269" i="12" s="1"/>
  <c r="AB1269" i="12" s="1"/>
  <c r="AG1269" i="12" s="1"/>
  <c r="AM1269" i="12" s="1"/>
  <c r="AO1269" i="12" s="1"/>
  <c r="G1269" i="12"/>
  <c r="M1269" i="12" s="1"/>
  <c r="S1269" i="12" s="1"/>
  <c r="W1269" i="12" s="1"/>
  <c r="AC1269" i="12" s="1"/>
  <c r="AH1269" i="12" s="1"/>
  <c r="AP1269" i="12" s="1"/>
  <c r="AR1269" i="12" s="1"/>
  <c r="H1269" i="12"/>
  <c r="N1269" i="12" s="1"/>
  <c r="T1269" i="12" s="1"/>
  <c r="X1269" i="12" s="1"/>
  <c r="AD1269" i="12" s="1"/>
  <c r="AI1269" i="12" s="1"/>
  <c r="AS1269" i="12" s="1"/>
  <c r="AU1269" i="12" s="1"/>
  <c r="G1267" i="12"/>
  <c r="M1267" i="12" s="1"/>
  <c r="S1267" i="12" s="1"/>
  <c r="W1267" i="12" s="1"/>
  <c r="AC1267" i="12" s="1"/>
  <c r="AH1267" i="12" s="1"/>
  <c r="AP1267" i="12" s="1"/>
  <c r="AR1267" i="12" s="1"/>
  <c r="H1267" i="12"/>
  <c r="N1267" i="12" s="1"/>
  <c r="T1267" i="12" s="1"/>
  <c r="X1267" i="12" s="1"/>
  <c r="AD1267" i="12" s="1"/>
  <c r="AI1267" i="12" s="1"/>
  <c r="AS1267" i="12" s="1"/>
  <c r="AU1267" i="12" s="1"/>
  <c r="AV1267" i="12"/>
  <c r="AV1266" i="12" s="1"/>
  <c r="AV1265" i="12" s="1"/>
  <c r="F1267" i="12"/>
  <c r="L1267" i="12" s="1"/>
  <c r="R1267" i="12" s="1"/>
  <c r="V1267" i="12" s="1"/>
  <c r="AB1267" i="12" s="1"/>
  <c r="AG1267" i="12" s="1"/>
  <c r="AM1267" i="12" s="1"/>
  <c r="AO1267" i="12" s="1"/>
  <c r="G1251" i="12"/>
  <c r="M1251" i="12" s="1"/>
  <c r="S1251" i="12" s="1"/>
  <c r="W1251" i="12" s="1"/>
  <c r="AC1251" i="12" s="1"/>
  <c r="AH1251" i="12" s="1"/>
  <c r="AP1251" i="12" s="1"/>
  <c r="AR1251" i="12" s="1"/>
  <c r="H1251" i="12"/>
  <c r="N1251" i="12" s="1"/>
  <c r="T1251" i="12" s="1"/>
  <c r="X1251" i="12" s="1"/>
  <c r="AD1251" i="12" s="1"/>
  <c r="AI1251" i="12" s="1"/>
  <c r="AS1251" i="12" s="1"/>
  <c r="AU1251" i="12" s="1"/>
  <c r="AV1251" i="12"/>
  <c r="AV1250" i="12" s="1"/>
  <c r="AV1249" i="12" s="1"/>
  <c r="F1251" i="12"/>
  <c r="L1251" i="12" s="1"/>
  <c r="R1251" i="12" s="1"/>
  <c r="V1251" i="12" s="1"/>
  <c r="AB1251" i="12" s="1"/>
  <c r="AG1251" i="12" s="1"/>
  <c r="AM1251" i="12" s="1"/>
  <c r="AO1251" i="12" s="1"/>
  <c r="G1243" i="12"/>
  <c r="M1243" i="12" s="1"/>
  <c r="S1243" i="12" s="1"/>
  <c r="W1243" i="12" s="1"/>
  <c r="AC1243" i="12" s="1"/>
  <c r="AH1243" i="12" s="1"/>
  <c r="AP1243" i="12" s="1"/>
  <c r="AR1243" i="12" s="1"/>
  <c r="H1243" i="12"/>
  <c r="N1243" i="12" s="1"/>
  <c r="T1243" i="12" s="1"/>
  <c r="X1243" i="12" s="1"/>
  <c r="AD1243" i="12" s="1"/>
  <c r="AI1243" i="12" s="1"/>
  <c r="AS1243" i="12" s="1"/>
  <c r="AU1243" i="12" s="1"/>
  <c r="AV1243" i="12"/>
  <c r="AV1242" i="12" s="1"/>
  <c r="AV1241" i="12" s="1"/>
  <c r="F1243" i="12"/>
  <c r="L1243" i="12" s="1"/>
  <c r="R1243" i="12" s="1"/>
  <c r="V1243" i="12" s="1"/>
  <c r="AB1243" i="12" s="1"/>
  <c r="AG1243" i="12" s="1"/>
  <c r="AM1243" i="12" s="1"/>
  <c r="AO1243" i="12" s="1"/>
  <c r="F1242" i="12" l="1"/>
  <c r="L1242" i="12" s="1"/>
  <c r="R1242" i="12" s="1"/>
  <c r="V1242" i="12" s="1"/>
  <c r="AB1242" i="12" s="1"/>
  <c r="AG1242" i="12" s="1"/>
  <c r="AM1242" i="12" s="1"/>
  <c r="AO1242" i="12" s="1"/>
  <c r="F1266" i="12"/>
  <c r="L1266" i="12" s="1"/>
  <c r="R1266" i="12" s="1"/>
  <c r="V1266" i="12" s="1"/>
  <c r="AB1266" i="12" s="1"/>
  <c r="AG1266" i="12" s="1"/>
  <c r="AM1266" i="12" s="1"/>
  <c r="AO1266" i="12" s="1"/>
  <c r="F1250" i="12"/>
  <c r="L1250" i="12" s="1"/>
  <c r="R1250" i="12" s="1"/>
  <c r="V1250" i="12" s="1"/>
  <c r="AB1250" i="12" s="1"/>
  <c r="AG1250" i="12" s="1"/>
  <c r="AM1250" i="12" s="1"/>
  <c r="AO1250" i="12" s="1"/>
  <c r="H1250" i="12"/>
  <c r="N1250" i="12" s="1"/>
  <c r="T1250" i="12" s="1"/>
  <c r="X1250" i="12" s="1"/>
  <c r="AD1250" i="12" s="1"/>
  <c r="AI1250" i="12" s="1"/>
  <c r="AS1250" i="12" s="1"/>
  <c r="AU1250" i="12" s="1"/>
  <c r="H1266" i="12"/>
  <c r="N1266" i="12" s="1"/>
  <c r="T1266" i="12" s="1"/>
  <c r="X1266" i="12" s="1"/>
  <c r="AD1266" i="12" s="1"/>
  <c r="AI1266" i="12" s="1"/>
  <c r="AS1266" i="12" s="1"/>
  <c r="AU1266" i="12" s="1"/>
  <c r="H1242" i="12"/>
  <c r="N1242" i="12" s="1"/>
  <c r="T1242" i="12" s="1"/>
  <c r="X1242" i="12" s="1"/>
  <c r="AD1242" i="12" s="1"/>
  <c r="AI1242" i="12" s="1"/>
  <c r="AS1242" i="12" s="1"/>
  <c r="AU1242" i="12" s="1"/>
  <c r="G1242" i="12"/>
  <c r="M1242" i="12" s="1"/>
  <c r="S1242" i="12" s="1"/>
  <c r="W1242" i="12" s="1"/>
  <c r="AC1242" i="12" s="1"/>
  <c r="AH1242" i="12" s="1"/>
  <c r="AP1242" i="12" s="1"/>
  <c r="AR1242" i="12" s="1"/>
  <c r="G1250" i="12"/>
  <c r="M1250" i="12" s="1"/>
  <c r="S1250" i="12" s="1"/>
  <c r="W1250" i="12" s="1"/>
  <c r="AC1250" i="12" s="1"/>
  <c r="AH1250" i="12" s="1"/>
  <c r="AP1250" i="12" s="1"/>
  <c r="AR1250" i="12" s="1"/>
  <c r="G1266" i="12"/>
  <c r="M1266" i="12" s="1"/>
  <c r="S1266" i="12" s="1"/>
  <c r="W1266" i="12" s="1"/>
  <c r="AC1266" i="12" s="1"/>
  <c r="AH1266" i="12" s="1"/>
  <c r="AP1266" i="12" s="1"/>
  <c r="AR1266" i="12" s="1"/>
  <c r="G1212" i="12"/>
  <c r="M1212" i="12" s="1"/>
  <c r="S1212" i="12" s="1"/>
  <c r="W1212" i="12" s="1"/>
  <c r="AC1212" i="12" s="1"/>
  <c r="AH1212" i="12" s="1"/>
  <c r="AP1212" i="12" s="1"/>
  <c r="AR1212" i="12" s="1"/>
  <c r="H1212" i="12"/>
  <c r="N1212" i="12" s="1"/>
  <c r="T1212" i="12" s="1"/>
  <c r="X1212" i="12" s="1"/>
  <c r="AD1212" i="12" s="1"/>
  <c r="AI1212" i="12" s="1"/>
  <c r="AS1212" i="12" s="1"/>
  <c r="AU1212" i="12" s="1"/>
  <c r="AV1212" i="12"/>
  <c r="AV1211" i="12" s="1"/>
  <c r="F1212" i="12"/>
  <c r="L1212" i="12" s="1"/>
  <c r="R1212" i="12" s="1"/>
  <c r="V1212" i="12" s="1"/>
  <c r="AB1212" i="12" s="1"/>
  <c r="AG1212" i="12" s="1"/>
  <c r="AM1212" i="12" s="1"/>
  <c r="AO1212" i="12" s="1"/>
  <c r="G1192" i="12"/>
  <c r="M1192" i="12" s="1"/>
  <c r="S1192" i="12" s="1"/>
  <c r="W1192" i="12" s="1"/>
  <c r="AC1192" i="12" s="1"/>
  <c r="AH1192" i="12" s="1"/>
  <c r="AP1192" i="12" s="1"/>
  <c r="AR1192" i="12" s="1"/>
  <c r="H1192" i="12"/>
  <c r="N1192" i="12" s="1"/>
  <c r="T1192" i="12" s="1"/>
  <c r="X1192" i="12" s="1"/>
  <c r="AD1192" i="12" s="1"/>
  <c r="AI1192" i="12" s="1"/>
  <c r="AS1192" i="12" s="1"/>
  <c r="AU1192" i="12" s="1"/>
  <c r="AV1192" i="12"/>
  <c r="AV1191" i="12" s="1"/>
  <c r="AV1190" i="12" s="1"/>
  <c r="F1192" i="12"/>
  <c r="L1192" i="12" s="1"/>
  <c r="R1192" i="12" s="1"/>
  <c r="V1192" i="12" s="1"/>
  <c r="AB1192" i="12" s="1"/>
  <c r="AG1192" i="12" s="1"/>
  <c r="AM1192" i="12" s="1"/>
  <c r="AO1192" i="12" s="1"/>
  <c r="G1188" i="12"/>
  <c r="M1188" i="12" s="1"/>
  <c r="S1188" i="12" s="1"/>
  <c r="W1188" i="12" s="1"/>
  <c r="AC1188" i="12" s="1"/>
  <c r="AH1188" i="12" s="1"/>
  <c r="AP1188" i="12" s="1"/>
  <c r="AR1188" i="12" s="1"/>
  <c r="H1188" i="12"/>
  <c r="N1188" i="12" s="1"/>
  <c r="T1188" i="12" s="1"/>
  <c r="X1188" i="12" s="1"/>
  <c r="AD1188" i="12" s="1"/>
  <c r="AI1188" i="12" s="1"/>
  <c r="AS1188" i="12" s="1"/>
  <c r="AU1188" i="12" s="1"/>
  <c r="AV1188" i="12"/>
  <c r="AV1187" i="12" s="1"/>
  <c r="AV1186" i="12" s="1"/>
  <c r="F1188" i="12"/>
  <c r="L1188" i="12" s="1"/>
  <c r="R1188" i="12" s="1"/>
  <c r="V1188" i="12" s="1"/>
  <c r="AB1188" i="12" s="1"/>
  <c r="AG1188" i="12" s="1"/>
  <c r="AM1188" i="12" s="1"/>
  <c r="AO1188" i="12" s="1"/>
  <c r="G1184" i="12"/>
  <c r="M1184" i="12" s="1"/>
  <c r="S1184" i="12" s="1"/>
  <c r="W1184" i="12" s="1"/>
  <c r="AC1184" i="12" s="1"/>
  <c r="AH1184" i="12" s="1"/>
  <c r="AP1184" i="12" s="1"/>
  <c r="AR1184" i="12" s="1"/>
  <c r="H1184" i="12"/>
  <c r="N1184" i="12" s="1"/>
  <c r="T1184" i="12" s="1"/>
  <c r="X1184" i="12" s="1"/>
  <c r="AD1184" i="12" s="1"/>
  <c r="AI1184" i="12" s="1"/>
  <c r="AS1184" i="12" s="1"/>
  <c r="AU1184" i="12" s="1"/>
  <c r="AV1184" i="12"/>
  <c r="AV1183" i="12" s="1"/>
  <c r="AV1182" i="12" s="1"/>
  <c r="F1184" i="12"/>
  <c r="L1184" i="12" s="1"/>
  <c r="R1184" i="12" s="1"/>
  <c r="V1184" i="12" s="1"/>
  <c r="AB1184" i="12" s="1"/>
  <c r="AG1184" i="12" s="1"/>
  <c r="AM1184" i="12" s="1"/>
  <c r="AO1184" i="12" s="1"/>
  <c r="G1176" i="12"/>
  <c r="M1176" i="12" s="1"/>
  <c r="S1176" i="12" s="1"/>
  <c r="W1176" i="12" s="1"/>
  <c r="AC1176" i="12" s="1"/>
  <c r="AH1176" i="12" s="1"/>
  <c r="AP1176" i="12" s="1"/>
  <c r="AR1176" i="12" s="1"/>
  <c r="H1176" i="12"/>
  <c r="N1176" i="12" s="1"/>
  <c r="T1176" i="12" s="1"/>
  <c r="X1176" i="12" s="1"/>
  <c r="AD1176" i="12" s="1"/>
  <c r="AI1176" i="12" s="1"/>
  <c r="AS1176" i="12" s="1"/>
  <c r="AU1176" i="12" s="1"/>
  <c r="AV1176" i="12"/>
  <c r="AV1175" i="12" s="1"/>
  <c r="F1176" i="12"/>
  <c r="L1176" i="12" s="1"/>
  <c r="R1176" i="12" s="1"/>
  <c r="V1176" i="12" s="1"/>
  <c r="AB1176" i="12" s="1"/>
  <c r="AG1176" i="12" s="1"/>
  <c r="AM1176" i="12" s="1"/>
  <c r="AO1176" i="12" s="1"/>
  <c r="G1096" i="12"/>
  <c r="M1096" i="12" s="1"/>
  <c r="S1096" i="12" s="1"/>
  <c r="W1096" i="12" s="1"/>
  <c r="AC1096" i="12" s="1"/>
  <c r="AH1096" i="12" s="1"/>
  <c r="AP1096" i="12" s="1"/>
  <c r="AR1096" i="12" s="1"/>
  <c r="H1096" i="12"/>
  <c r="N1096" i="12" s="1"/>
  <c r="T1096" i="12" s="1"/>
  <c r="X1096" i="12" s="1"/>
  <c r="AD1096" i="12" s="1"/>
  <c r="AI1096" i="12" s="1"/>
  <c r="AS1096" i="12" s="1"/>
  <c r="AU1096" i="12" s="1"/>
  <c r="AV1096" i="12"/>
  <c r="AV1095" i="12" s="1"/>
  <c r="AV1094" i="12" s="1"/>
  <c r="AV1093" i="12" s="1"/>
  <c r="F1096" i="12"/>
  <c r="L1096" i="12" s="1"/>
  <c r="R1096" i="12" s="1"/>
  <c r="V1096" i="12" s="1"/>
  <c r="AB1096" i="12" s="1"/>
  <c r="AG1096" i="12" s="1"/>
  <c r="AM1096" i="12" s="1"/>
  <c r="AO1096" i="12" s="1"/>
  <c r="G1067" i="12"/>
  <c r="M1067" i="12" s="1"/>
  <c r="S1067" i="12" s="1"/>
  <c r="W1067" i="12" s="1"/>
  <c r="AC1067" i="12" s="1"/>
  <c r="AH1067" i="12" s="1"/>
  <c r="AP1067" i="12" s="1"/>
  <c r="AR1067" i="12" s="1"/>
  <c r="H1067" i="12"/>
  <c r="N1067" i="12" s="1"/>
  <c r="T1067" i="12" s="1"/>
  <c r="X1067" i="12" s="1"/>
  <c r="AD1067" i="12" s="1"/>
  <c r="AI1067" i="12" s="1"/>
  <c r="AS1067" i="12" s="1"/>
  <c r="AU1067" i="12" s="1"/>
  <c r="AV1067" i="12"/>
  <c r="AV1066" i="12" s="1"/>
  <c r="AV1065" i="12" s="1"/>
  <c r="F1067" i="12"/>
  <c r="L1067" i="12" s="1"/>
  <c r="R1067" i="12" s="1"/>
  <c r="V1067" i="12" s="1"/>
  <c r="AB1067" i="12" s="1"/>
  <c r="AG1067" i="12" s="1"/>
  <c r="AM1067" i="12" s="1"/>
  <c r="AO1067" i="12" s="1"/>
  <c r="G1063" i="12"/>
  <c r="M1063" i="12" s="1"/>
  <c r="S1063" i="12" s="1"/>
  <c r="W1063" i="12" s="1"/>
  <c r="AC1063" i="12" s="1"/>
  <c r="AH1063" i="12" s="1"/>
  <c r="AP1063" i="12" s="1"/>
  <c r="AR1063" i="12" s="1"/>
  <c r="H1063" i="12"/>
  <c r="N1063" i="12" s="1"/>
  <c r="T1063" i="12" s="1"/>
  <c r="X1063" i="12" s="1"/>
  <c r="AD1063" i="12" s="1"/>
  <c r="AI1063" i="12" s="1"/>
  <c r="AS1063" i="12" s="1"/>
  <c r="AU1063" i="12" s="1"/>
  <c r="AV1063" i="12"/>
  <c r="AV1062" i="12" s="1"/>
  <c r="AV1061" i="12" s="1"/>
  <c r="F1063" i="12"/>
  <c r="L1063" i="12" s="1"/>
  <c r="R1063" i="12" s="1"/>
  <c r="V1063" i="12" s="1"/>
  <c r="AB1063" i="12" s="1"/>
  <c r="AG1063" i="12" s="1"/>
  <c r="AM1063" i="12" s="1"/>
  <c r="AO1063" i="12" s="1"/>
  <c r="G1059" i="12"/>
  <c r="M1059" i="12" s="1"/>
  <c r="S1059" i="12" s="1"/>
  <c r="W1059" i="12" s="1"/>
  <c r="AC1059" i="12" s="1"/>
  <c r="AH1059" i="12" s="1"/>
  <c r="AP1059" i="12" s="1"/>
  <c r="AR1059" i="12" s="1"/>
  <c r="H1059" i="12"/>
  <c r="N1059" i="12" s="1"/>
  <c r="T1059" i="12" s="1"/>
  <c r="X1059" i="12" s="1"/>
  <c r="AD1059" i="12" s="1"/>
  <c r="AI1059" i="12" s="1"/>
  <c r="AS1059" i="12" s="1"/>
  <c r="AU1059" i="12" s="1"/>
  <c r="F1059" i="12"/>
  <c r="L1059" i="12" s="1"/>
  <c r="R1059" i="12" s="1"/>
  <c r="V1059" i="12" s="1"/>
  <c r="AB1059" i="12" s="1"/>
  <c r="AG1059" i="12" s="1"/>
  <c r="AM1059" i="12" s="1"/>
  <c r="AO1059" i="12" s="1"/>
  <c r="G1055" i="12"/>
  <c r="M1055" i="12" s="1"/>
  <c r="S1055" i="12" s="1"/>
  <c r="W1055" i="12" s="1"/>
  <c r="AC1055" i="12" s="1"/>
  <c r="AH1055" i="12" s="1"/>
  <c r="AP1055" i="12" s="1"/>
  <c r="AR1055" i="12" s="1"/>
  <c r="H1055" i="12"/>
  <c r="N1055" i="12" s="1"/>
  <c r="T1055" i="12" s="1"/>
  <c r="X1055" i="12" s="1"/>
  <c r="AD1055" i="12" s="1"/>
  <c r="AI1055" i="12" s="1"/>
  <c r="AS1055" i="12" s="1"/>
  <c r="AU1055" i="12" s="1"/>
  <c r="AV1055" i="12"/>
  <c r="AV1054" i="12" s="1"/>
  <c r="AV1053" i="12" s="1"/>
  <c r="F1055" i="12"/>
  <c r="L1055" i="12" s="1"/>
  <c r="R1055" i="12" s="1"/>
  <c r="V1055" i="12" s="1"/>
  <c r="AB1055" i="12" s="1"/>
  <c r="AG1055" i="12" s="1"/>
  <c r="AM1055" i="12" s="1"/>
  <c r="AO1055" i="12" s="1"/>
  <c r="H1058" i="12" l="1"/>
  <c r="N1058" i="12" s="1"/>
  <c r="T1058" i="12" s="1"/>
  <c r="X1058" i="12" s="1"/>
  <c r="AD1058" i="12" s="1"/>
  <c r="AI1058" i="12" s="1"/>
  <c r="AS1058" i="12" s="1"/>
  <c r="AU1058" i="12" s="1"/>
  <c r="F1265" i="12"/>
  <c r="L1265" i="12" s="1"/>
  <c r="R1265" i="12" s="1"/>
  <c r="V1265" i="12" s="1"/>
  <c r="AB1265" i="12" s="1"/>
  <c r="AG1265" i="12" s="1"/>
  <c r="AM1265" i="12" s="1"/>
  <c r="AO1265" i="12" s="1"/>
  <c r="F1062" i="12"/>
  <c r="L1062" i="12" s="1"/>
  <c r="R1062" i="12" s="1"/>
  <c r="V1062" i="12" s="1"/>
  <c r="AB1062" i="12" s="1"/>
  <c r="AG1062" i="12" s="1"/>
  <c r="AM1062" i="12" s="1"/>
  <c r="AO1062" i="12" s="1"/>
  <c r="F1066" i="12"/>
  <c r="L1066" i="12" s="1"/>
  <c r="R1066" i="12" s="1"/>
  <c r="V1066" i="12" s="1"/>
  <c r="AB1066" i="12" s="1"/>
  <c r="AG1066" i="12" s="1"/>
  <c r="AM1066" i="12" s="1"/>
  <c r="AO1066" i="12" s="1"/>
  <c r="F1095" i="12"/>
  <c r="L1095" i="12" s="1"/>
  <c r="R1095" i="12" s="1"/>
  <c r="V1095" i="12" s="1"/>
  <c r="AB1095" i="12" s="1"/>
  <c r="AG1095" i="12" s="1"/>
  <c r="AM1095" i="12" s="1"/>
  <c r="AO1095" i="12" s="1"/>
  <c r="F1175" i="12"/>
  <c r="L1175" i="12" s="1"/>
  <c r="R1175" i="12" s="1"/>
  <c r="V1175" i="12" s="1"/>
  <c r="AB1175" i="12" s="1"/>
  <c r="AG1175" i="12" s="1"/>
  <c r="AM1175" i="12" s="1"/>
  <c r="AO1175" i="12" s="1"/>
  <c r="F1183" i="12"/>
  <c r="L1183" i="12" s="1"/>
  <c r="R1183" i="12" s="1"/>
  <c r="V1183" i="12" s="1"/>
  <c r="AB1183" i="12" s="1"/>
  <c r="AG1183" i="12" s="1"/>
  <c r="AM1183" i="12" s="1"/>
  <c r="AO1183" i="12" s="1"/>
  <c r="F1187" i="12"/>
  <c r="L1187" i="12" s="1"/>
  <c r="R1187" i="12" s="1"/>
  <c r="V1187" i="12" s="1"/>
  <c r="AB1187" i="12" s="1"/>
  <c r="AG1187" i="12" s="1"/>
  <c r="AM1187" i="12" s="1"/>
  <c r="AO1187" i="12" s="1"/>
  <c r="F1191" i="12"/>
  <c r="L1191" i="12" s="1"/>
  <c r="R1191" i="12" s="1"/>
  <c r="V1191" i="12" s="1"/>
  <c r="AB1191" i="12" s="1"/>
  <c r="AG1191" i="12" s="1"/>
  <c r="AM1191" i="12" s="1"/>
  <c r="AO1191" i="12" s="1"/>
  <c r="F1211" i="12"/>
  <c r="L1211" i="12" s="1"/>
  <c r="R1211" i="12" s="1"/>
  <c r="V1211" i="12" s="1"/>
  <c r="AB1211" i="12" s="1"/>
  <c r="AG1211" i="12" s="1"/>
  <c r="AM1211" i="12" s="1"/>
  <c r="AO1211" i="12" s="1"/>
  <c r="G1058" i="12"/>
  <c r="M1058" i="12" s="1"/>
  <c r="S1058" i="12" s="1"/>
  <c r="W1058" i="12" s="1"/>
  <c r="AC1058" i="12" s="1"/>
  <c r="AH1058" i="12" s="1"/>
  <c r="AP1058" i="12" s="1"/>
  <c r="AR1058" i="12" s="1"/>
  <c r="F1054" i="12"/>
  <c r="L1054" i="12" s="1"/>
  <c r="R1054" i="12" s="1"/>
  <c r="V1054" i="12" s="1"/>
  <c r="AB1054" i="12" s="1"/>
  <c r="AG1054" i="12" s="1"/>
  <c r="AM1054" i="12" s="1"/>
  <c r="AO1054" i="12" s="1"/>
  <c r="F1058" i="12"/>
  <c r="L1058" i="12" s="1"/>
  <c r="R1058" i="12" s="1"/>
  <c r="V1058" i="12" s="1"/>
  <c r="AB1058" i="12" s="1"/>
  <c r="AG1058" i="12" s="1"/>
  <c r="AM1058" i="12" s="1"/>
  <c r="AO1058" i="12" s="1"/>
  <c r="F1249" i="12"/>
  <c r="L1249" i="12" s="1"/>
  <c r="R1249" i="12" s="1"/>
  <c r="V1249" i="12" s="1"/>
  <c r="AB1249" i="12" s="1"/>
  <c r="AG1249" i="12" s="1"/>
  <c r="AM1249" i="12" s="1"/>
  <c r="AO1249" i="12" s="1"/>
  <c r="F1241" i="12"/>
  <c r="L1241" i="12" s="1"/>
  <c r="R1241" i="12" s="1"/>
  <c r="V1241" i="12" s="1"/>
  <c r="AB1241" i="12" s="1"/>
  <c r="AG1241" i="12" s="1"/>
  <c r="AM1241" i="12" s="1"/>
  <c r="AO1241" i="12" s="1"/>
  <c r="H1066" i="12"/>
  <c r="N1066" i="12" s="1"/>
  <c r="T1066" i="12" s="1"/>
  <c r="X1066" i="12" s="1"/>
  <c r="AD1066" i="12" s="1"/>
  <c r="AI1066" i="12" s="1"/>
  <c r="AS1066" i="12" s="1"/>
  <c r="AU1066" i="12" s="1"/>
  <c r="G1054" i="12"/>
  <c r="M1054" i="12" s="1"/>
  <c r="S1054" i="12" s="1"/>
  <c r="W1054" i="12" s="1"/>
  <c r="AC1054" i="12" s="1"/>
  <c r="AH1054" i="12" s="1"/>
  <c r="AP1054" i="12" s="1"/>
  <c r="AR1054" i="12" s="1"/>
  <c r="G1265" i="12"/>
  <c r="M1265" i="12" s="1"/>
  <c r="S1265" i="12" s="1"/>
  <c r="W1265" i="12" s="1"/>
  <c r="AC1265" i="12" s="1"/>
  <c r="AH1265" i="12" s="1"/>
  <c r="AP1265" i="12" s="1"/>
  <c r="AR1265" i="12" s="1"/>
  <c r="G1241" i="12"/>
  <c r="M1241" i="12" s="1"/>
  <c r="S1241" i="12" s="1"/>
  <c r="W1241" i="12" s="1"/>
  <c r="AC1241" i="12" s="1"/>
  <c r="AH1241" i="12" s="1"/>
  <c r="AP1241" i="12" s="1"/>
  <c r="AR1241" i="12" s="1"/>
  <c r="H1265" i="12"/>
  <c r="N1265" i="12" s="1"/>
  <c r="T1265" i="12" s="1"/>
  <c r="X1265" i="12" s="1"/>
  <c r="AD1265" i="12" s="1"/>
  <c r="AI1265" i="12" s="1"/>
  <c r="AS1265" i="12" s="1"/>
  <c r="AU1265" i="12" s="1"/>
  <c r="H1175" i="12"/>
  <c r="N1175" i="12" s="1"/>
  <c r="T1175" i="12" s="1"/>
  <c r="X1175" i="12" s="1"/>
  <c r="AD1175" i="12" s="1"/>
  <c r="AI1175" i="12" s="1"/>
  <c r="AS1175" i="12" s="1"/>
  <c r="AU1175" i="12" s="1"/>
  <c r="H1187" i="12"/>
  <c r="N1187" i="12" s="1"/>
  <c r="T1187" i="12" s="1"/>
  <c r="X1187" i="12" s="1"/>
  <c r="AD1187" i="12" s="1"/>
  <c r="AI1187" i="12" s="1"/>
  <c r="AS1187" i="12" s="1"/>
  <c r="AU1187" i="12" s="1"/>
  <c r="H1191" i="12"/>
  <c r="N1191" i="12" s="1"/>
  <c r="T1191" i="12" s="1"/>
  <c r="X1191" i="12" s="1"/>
  <c r="AD1191" i="12" s="1"/>
  <c r="AI1191" i="12" s="1"/>
  <c r="AS1191" i="12" s="1"/>
  <c r="AU1191" i="12" s="1"/>
  <c r="H1211" i="12"/>
  <c r="N1211" i="12" s="1"/>
  <c r="T1211" i="12" s="1"/>
  <c r="X1211" i="12" s="1"/>
  <c r="AD1211" i="12" s="1"/>
  <c r="AI1211" i="12" s="1"/>
  <c r="AS1211" i="12" s="1"/>
  <c r="AU1211" i="12" s="1"/>
  <c r="H1062" i="12"/>
  <c r="N1062" i="12" s="1"/>
  <c r="T1062" i="12" s="1"/>
  <c r="X1062" i="12" s="1"/>
  <c r="AD1062" i="12" s="1"/>
  <c r="AI1062" i="12" s="1"/>
  <c r="AS1062" i="12" s="1"/>
  <c r="AU1062" i="12" s="1"/>
  <c r="H1095" i="12"/>
  <c r="N1095" i="12" s="1"/>
  <c r="T1095" i="12" s="1"/>
  <c r="X1095" i="12" s="1"/>
  <c r="AD1095" i="12" s="1"/>
  <c r="AI1095" i="12" s="1"/>
  <c r="AS1095" i="12" s="1"/>
  <c r="AU1095" i="12" s="1"/>
  <c r="H1183" i="12"/>
  <c r="N1183" i="12" s="1"/>
  <c r="T1183" i="12" s="1"/>
  <c r="X1183" i="12" s="1"/>
  <c r="AD1183" i="12" s="1"/>
  <c r="AI1183" i="12" s="1"/>
  <c r="AS1183" i="12" s="1"/>
  <c r="AU1183" i="12" s="1"/>
  <c r="H1054" i="12"/>
  <c r="N1054" i="12" s="1"/>
  <c r="T1054" i="12" s="1"/>
  <c r="X1054" i="12" s="1"/>
  <c r="AD1054" i="12" s="1"/>
  <c r="AI1054" i="12" s="1"/>
  <c r="AS1054" i="12" s="1"/>
  <c r="AU1054" i="12" s="1"/>
  <c r="G1062" i="12"/>
  <c r="M1062" i="12" s="1"/>
  <c r="S1062" i="12" s="1"/>
  <c r="W1062" i="12" s="1"/>
  <c r="AC1062" i="12" s="1"/>
  <c r="AH1062" i="12" s="1"/>
  <c r="AP1062" i="12" s="1"/>
  <c r="AR1062" i="12" s="1"/>
  <c r="G1066" i="12"/>
  <c r="M1066" i="12" s="1"/>
  <c r="S1066" i="12" s="1"/>
  <c r="W1066" i="12" s="1"/>
  <c r="AC1066" i="12" s="1"/>
  <c r="AH1066" i="12" s="1"/>
  <c r="AP1066" i="12" s="1"/>
  <c r="AR1066" i="12" s="1"/>
  <c r="G1095" i="12"/>
  <c r="M1095" i="12" s="1"/>
  <c r="S1095" i="12" s="1"/>
  <c r="W1095" i="12" s="1"/>
  <c r="AC1095" i="12" s="1"/>
  <c r="AH1095" i="12" s="1"/>
  <c r="AP1095" i="12" s="1"/>
  <c r="AR1095" i="12" s="1"/>
  <c r="G1175" i="12"/>
  <c r="M1175" i="12" s="1"/>
  <c r="S1175" i="12" s="1"/>
  <c r="W1175" i="12" s="1"/>
  <c r="AC1175" i="12" s="1"/>
  <c r="AH1175" i="12" s="1"/>
  <c r="AP1175" i="12" s="1"/>
  <c r="AR1175" i="12" s="1"/>
  <c r="G1183" i="12"/>
  <c r="M1183" i="12" s="1"/>
  <c r="S1183" i="12" s="1"/>
  <c r="W1183" i="12" s="1"/>
  <c r="AC1183" i="12" s="1"/>
  <c r="AH1183" i="12" s="1"/>
  <c r="AP1183" i="12" s="1"/>
  <c r="AR1183" i="12" s="1"/>
  <c r="G1187" i="12"/>
  <c r="M1187" i="12" s="1"/>
  <c r="S1187" i="12" s="1"/>
  <c r="W1187" i="12" s="1"/>
  <c r="AC1187" i="12" s="1"/>
  <c r="AH1187" i="12" s="1"/>
  <c r="AP1187" i="12" s="1"/>
  <c r="AR1187" i="12" s="1"/>
  <c r="G1191" i="12"/>
  <c r="M1191" i="12" s="1"/>
  <c r="S1191" i="12" s="1"/>
  <c r="W1191" i="12" s="1"/>
  <c r="AC1191" i="12" s="1"/>
  <c r="AH1191" i="12" s="1"/>
  <c r="AP1191" i="12" s="1"/>
  <c r="AR1191" i="12" s="1"/>
  <c r="G1211" i="12"/>
  <c r="M1211" i="12" s="1"/>
  <c r="S1211" i="12" s="1"/>
  <c r="W1211" i="12" s="1"/>
  <c r="AC1211" i="12" s="1"/>
  <c r="AH1211" i="12" s="1"/>
  <c r="AP1211" i="12" s="1"/>
  <c r="AR1211" i="12" s="1"/>
  <c r="G1249" i="12"/>
  <c r="M1249" i="12" s="1"/>
  <c r="S1249" i="12" s="1"/>
  <c r="W1249" i="12" s="1"/>
  <c r="AC1249" i="12" s="1"/>
  <c r="AH1249" i="12" s="1"/>
  <c r="AP1249" i="12" s="1"/>
  <c r="AR1249" i="12" s="1"/>
  <c r="H1241" i="12"/>
  <c r="N1241" i="12" s="1"/>
  <c r="T1241" i="12" s="1"/>
  <c r="X1241" i="12" s="1"/>
  <c r="AD1241" i="12" s="1"/>
  <c r="AI1241" i="12" s="1"/>
  <c r="AS1241" i="12" s="1"/>
  <c r="AU1241" i="12" s="1"/>
  <c r="H1249" i="12"/>
  <c r="N1249" i="12" s="1"/>
  <c r="T1249" i="12" s="1"/>
  <c r="X1249" i="12" s="1"/>
  <c r="AD1249" i="12" s="1"/>
  <c r="AI1249" i="12" s="1"/>
  <c r="AS1249" i="12" s="1"/>
  <c r="AU1249" i="12" s="1"/>
  <c r="AV1181" i="12"/>
  <c r="G1030" i="12"/>
  <c r="M1030" i="12" s="1"/>
  <c r="S1030" i="12" s="1"/>
  <c r="W1030" i="12" s="1"/>
  <c r="AC1030" i="12" s="1"/>
  <c r="AH1030" i="12" s="1"/>
  <c r="AP1030" i="12" s="1"/>
  <c r="AR1030" i="12" s="1"/>
  <c r="H1030" i="12"/>
  <c r="N1030" i="12" s="1"/>
  <c r="T1030" i="12" s="1"/>
  <c r="X1030" i="12" s="1"/>
  <c r="AD1030" i="12" s="1"/>
  <c r="AI1030" i="12" s="1"/>
  <c r="AS1030" i="12" s="1"/>
  <c r="AU1030" i="12" s="1"/>
  <c r="AV1030" i="12"/>
  <c r="AV1029" i="12" s="1"/>
  <c r="AV1028" i="12" s="1"/>
  <c r="F1030" i="12"/>
  <c r="L1030" i="12" s="1"/>
  <c r="R1030" i="12" s="1"/>
  <c r="V1030" i="12" s="1"/>
  <c r="AB1030" i="12" s="1"/>
  <c r="AG1030" i="12" s="1"/>
  <c r="AM1030" i="12" s="1"/>
  <c r="AO1030" i="12" s="1"/>
  <c r="G1026" i="12"/>
  <c r="M1026" i="12" s="1"/>
  <c r="S1026" i="12" s="1"/>
  <c r="W1026" i="12" s="1"/>
  <c r="AC1026" i="12" s="1"/>
  <c r="AH1026" i="12" s="1"/>
  <c r="AP1026" i="12" s="1"/>
  <c r="AR1026" i="12" s="1"/>
  <c r="H1026" i="12"/>
  <c r="N1026" i="12" s="1"/>
  <c r="T1026" i="12" s="1"/>
  <c r="X1026" i="12" s="1"/>
  <c r="AD1026" i="12" s="1"/>
  <c r="AI1026" i="12" s="1"/>
  <c r="AS1026" i="12" s="1"/>
  <c r="AU1026" i="12" s="1"/>
  <c r="AV1026" i="12"/>
  <c r="AV1025" i="12" s="1"/>
  <c r="AV1024" i="12" s="1"/>
  <c r="F1026" i="12"/>
  <c r="L1026" i="12" s="1"/>
  <c r="R1026" i="12" s="1"/>
  <c r="V1026" i="12" s="1"/>
  <c r="AB1026" i="12" s="1"/>
  <c r="AG1026" i="12" s="1"/>
  <c r="AM1026" i="12" s="1"/>
  <c r="AO1026" i="12" s="1"/>
  <c r="G1022" i="12"/>
  <c r="M1022" i="12" s="1"/>
  <c r="S1022" i="12" s="1"/>
  <c r="W1022" i="12" s="1"/>
  <c r="AC1022" i="12" s="1"/>
  <c r="AH1022" i="12" s="1"/>
  <c r="AP1022" i="12" s="1"/>
  <c r="AR1022" i="12" s="1"/>
  <c r="H1022" i="12"/>
  <c r="N1022" i="12" s="1"/>
  <c r="T1022" i="12" s="1"/>
  <c r="X1022" i="12" s="1"/>
  <c r="AD1022" i="12" s="1"/>
  <c r="AI1022" i="12" s="1"/>
  <c r="AS1022" i="12" s="1"/>
  <c r="AU1022" i="12" s="1"/>
  <c r="AV1022" i="12"/>
  <c r="AV1021" i="12" s="1"/>
  <c r="AV1020" i="12" s="1"/>
  <c r="F1022" i="12"/>
  <c r="L1022" i="12" s="1"/>
  <c r="R1022" i="12" s="1"/>
  <c r="V1022" i="12" s="1"/>
  <c r="AB1022" i="12" s="1"/>
  <c r="AG1022" i="12" s="1"/>
  <c r="AM1022" i="12" s="1"/>
  <c r="AO1022" i="12" s="1"/>
  <c r="F1053" i="12" l="1"/>
  <c r="L1053" i="12" s="1"/>
  <c r="R1053" i="12" s="1"/>
  <c r="V1053" i="12" s="1"/>
  <c r="AB1053" i="12" s="1"/>
  <c r="AG1053" i="12" s="1"/>
  <c r="AM1053" i="12" s="1"/>
  <c r="AO1053" i="12" s="1"/>
  <c r="F1021" i="12"/>
  <c r="L1021" i="12" s="1"/>
  <c r="R1021" i="12" s="1"/>
  <c r="V1021" i="12" s="1"/>
  <c r="AB1021" i="12" s="1"/>
  <c r="AG1021" i="12" s="1"/>
  <c r="AM1021" i="12" s="1"/>
  <c r="AO1021" i="12" s="1"/>
  <c r="F1025" i="12"/>
  <c r="L1025" i="12" s="1"/>
  <c r="R1025" i="12" s="1"/>
  <c r="V1025" i="12" s="1"/>
  <c r="AB1025" i="12" s="1"/>
  <c r="AG1025" i="12" s="1"/>
  <c r="AM1025" i="12" s="1"/>
  <c r="AO1025" i="12" s="1"/>
  <c r="F1029" i="12"/>
  <c r="L1029" i="12" s="1"/>
  <c r="R1029" i="12" s="1"/>
  <c r="V1029" i="12" s="1"/>
  <c r="AB1029" i="12" s="1"/>
  <c r="AG1029" i="12" s="1"/>
  <c r="AM1029" i="12" s="1"/>
  <c r="AO1029" i="12" s="1"/>
  <c r="F1186" i="12"/>
  <c r="L1186" i="12" s="1"/>
  <c r="R1186" i="12" s="1"/>
  <c r="V1186" i="12" s="1"/>
  <c r="AB1186" i="12" s="1"/>
  <c r="AG1186" i="12" s="1"/>
  <c r="AM1186" i="12" s="1"/>
  <c r="AO1186" i="12" s="1"/>
  <c r="F1065" i="12"/>
  <c r="L1065" i="12" s="1"/>
  <c r="R1065" i="12" s="1"/>
  <c r="V1065" i="12" s="1"/>
  <c r="AB1065" i="12" s="1"/>
  <c r="AG1065" i="12" s="1"/>
  <c r="AM1065" i="12" s="1"/>
  <c r="AO1065" i="12" s="1"/>
  <c r="F1057" i="12"/>
  <c r="L1057" i="12" s="1"/>
  <c r="R1057" i="12" s="1"/>
  <c r="V1057" i="12" s="1"/>
  <c r="AB1057" i="12" s="1"/>
  <c r="AG1057" i="12" s="1"/>
  <c r="AM1057" i="12" s="1"/>
  <c r="AO1057" i="12" s="1"/>
  <c r="G1057" i="12"/>
  <c r="M1057" i="12" s="1"/>
  <c r="S1057" i="12" s="1"/>
  <c r="W1057" i="12" s="1"/>
  <c r="AC1057" i="12" s="1"/>
  <c r="AH1057" i="12" s="1"/>
  <c r="AP1057" i="12" s="1"/>
  <c r="AR1057" i="12" s="1"/>
  <c r="F1190" i="12"/>
  <c r="L1190" i="12" s="1"/>
  <c r="R1190" i="12" s="1"/>
  <c r="V1190" i="12" s="1"/>
  <c r="AB1190" i="12" s="1"/>
  <c r="AG1190" i="12" s="1"/>
  <c r="AM1190" i="12" s="1"/>
  <c r="AO1190" i="12" s="1"/>
  <c r="F1182" i="12"/>
  <c r="L1182" i="12" s="1"/>
  <c r="R1182" i="12" s="1"/>
  <c r="V1182" i="12" s="1"/>
  <c r="AB1182" i="12" s="1"/>
  <c r="AG1182" i="12" s="1"/>
  <c r="AM1182" i="12" s="1"/>
  <c r="AO1182" i="12" s="1"/>
  <c r="F1094" i="12"/>
  <c r="L1094" i="12" s="1"/>
  <c r="R1094" i="12" s="1"/>
  <c r="V1094" i="12" s="1"/>
  <c r="AB1094" i="12" s="1"/>
  <c r="AG1094" i="12" s="1"/>
  <c r="AM1094" i="12" s="1"/>
  <c r="AO1094" i="12" s="1"/>
  <c r="F1061" i="12"/>
  <c r="L1061" i="12" s="1"/>
  <c r="R1061" i="12" s="1"/>
  <c r="V1061" i="12" s="1"/>
  <c r="AB1061" i="12" s="1"/>
  <c r="AG1061" i="12" s="1"/>
  <c r="AM1061" i="12" s="1"/>
  <c r="AO1061" i="12" s="1"/>
  <c r="H1057" i="12"/>
  <c r="N1057" i="12" s="1"/>
  <c r="T1057" i="12" s="1"/>
  <c r="X1057" i="12" s="1"/>
  <c r="AD1057" i="12" s="1"/>
  <c r="AI1057" i="12" s="1"/>
  <c r="AS1057" i="12" s="1"/>
  <c r="AU1057" i="12" s="1"/>
  <c r="H1021" i="12"/>
  <c r="N1021" i="12" s="1"/>
  <c r="T1021" i="12" s="1"/>
  <c r="X1021" i="12" s="1"/>
  <c r="AD1021" i="12" s="1"/>
  <c r="AI1021" i="12" s="1"/>
  <c r="AS1021" i="12" s="1"/>
  <c r="AU1021" i="12" s="1"/>
  <c r="G1025" i="12"/>
  <c r="M1025" i="12" s="1"/>
  <c r="S1025" i="12" s="1"/>
  <c r="W1025" i="12" s="1"/>
  <c r="AC1025" i="12" s="1"/>
  <c r="AH1025" i="12" s="1"/>
  <c r="AP1025" i="12" s="1"/>
  <c r="AR1025" i="12" s="1"/>
  <c r="G1029" i="12"/>
  <c r="M1029" i="12" s="1"/>
  <c r="S1029" i="12" s="1"/>
  <c r="W1029" i="12" s="1"/>
  <c r="AC1029" i="12" s="1"/>
  <c r="AH1029" i="12" s="1"/>
  <c r="AP1029" i="12" s="1"/>
  <c r="AR1029" i="12" s="1"/>
  <c r="G1190" i="12"/>
  <c r="M1190" i="12" s="1"/>
  <c r="S1190" i="12" s="1"/>
  <c r="W1190" i="12" s="1"/>
  <c r="AC1190" i="12" s="1"/>
  <c r="AH1190" i="12" s="1"/>
  <c r="AP1190" i="12" s="1"/>
  <c r="AR1190" i="12" s="1"/>
  <c r="G1182" i="12"/>
  <c r="M1182" i="12" s="1"/>
  <c r="S1182" i="12" s="1"/>
  <c r="W1182" i="12" s="1"/>
  <c r="AC1182" i="12" s="1"/>
  <c r="AH1182" i="12" s="1"/>
  <c r="AP1182" i="12" s="1"/>
  <c r="AR1182" i="12" s="1"/>
  <c r="G1094" i="12"/>
  <c r="M1094" i="12" s="1"/>
  <c r="S1094" i="12" s="1"/>
  <c r="W1094" i="12" s="1"/>
  <c r="AC1094" i="12" s="1"/>
  <c r="AH1094" i="12" s="1"/>
  <c r="AP1094" i="12" s="1"/>
  <c r="AR1094" i="12" s="1"/>
  <c r="G1061" i="12"/>
  <c r="M1061" i="12" s="1"/>
  <c r="S1061" i="12" s="1"/>
  <c r="W1061" i="12" s="1"/>
  <c r="AC1061" i="12" s="1"/>
  <c r="AH1061" i="12" s="1"/>
  <c r="AP1061" i="12" s="1"/>
  <c r="AR1061" i="12" s="1"/>
  <c r="H1182" i="12"/>
  <c r="N1182" i="12" s="1"/>
  <c r="T1182" i="12" s="1"/>
  <c r="X1182" i="12" s="1"/>
  <c r="AD1182" i="12" s="1"/>
  <c r="AI1182" i="12" s="1"/>
  <c r="AS1182" i="12" s="1"/>
  <c r="AU1182" i="12" s="1"/>
  <c r="H1061" i="12"/>
  <c r="N1061" i="12" s="1"/>
  <c r="T1061" i="12" s="1"/>
  <c r="X1061" i="12" s="1"/>
  <c r="AD1061" i="12" s="1"/>
  <c r="AI1061" i="12" s="1"/>
  <c r="AS1061" i="12" s="1"/>
  <c r="AU1061" i="12" s="1"/>
  <c r="H1190" i="12"/>
  <c r="N1190" i="12" s="1"/>
  <c r="T1190" i="12" s="1"/>
  <c r="X1190" i="12" s="1"/>
  <c r="AD1190" i="12" s="1"/>
  <c r="AI1190" i="12" s="1"/>
  <c r="AS1190" i="12" s="1"/>
  <c r="AU1190" i="12" s="1"/>
  <c r="G1053" i="12"/>
  <c r="M1053" i="12" s="1"/>
  <c r="S1053" i="12" s="1"/>
  <c r="W1053" i="12" s="1"/>
  <c r="AC1053" i="12" s="1"/>
  <c r="AH1053" i="12" s="1"/>
  <c r="AP1053" i="12" s="1"/>
  <c r="AR1053" i="12" s="1"/>
  <c r="H1025" i="12"/>
  <c r="N1025" i="12" s="1"/>
  <c r="T1025" i="12" s="1"/>
  <c r="X1025" i="12" s="1"/>
  <c r="AD1025" i="12" s="1"/>
  <c r="AI1025" i="12" s="1"/>
  <c r="AS1025" i="12" s="1"/>
  <c r="AU1025" i="12" s="1"/>
  <c r="H1029" i="12"/>
  <c r="N1029" i="12" s="1"/>
  <c r="T1029" i="12" s="1"/>
  <c r="X1029" i="12" s="1"/>
  <c r="AD1029" i="12" s="1"/>
  <c r="AI1029" i="12" s="1"/>
  <c r="AS1029" i="12" s="1"/>
  <c r="AU1029" i="12" s="1"/>
  <c r="G1021" i="12"/>
  <c r="M1021" i="12" s="1"/>
  <c r="S1021" i="12" s="1"/>
  <c r="W1021" i="12" s="1"/>
  <c r="AC1021" i="12" s="1"/>
  <c r="AH1021" i="12" s="1"/>
  <c r="AP1021" i="12" s="1"/>
  <c r="AR1021" i="12" s="1"/>
  <c r="G1186" i="12"/>
  <c r="M1186" i="12" s="1"/>
  <c r="S1186" i="12" s="1"/>
  <c r="W1186" i="12" s="1"/>
  <c r="AC1186" i="12" s="1"/>
  <c r="AH1186" i="12" s="1"/>
  <c r="AP1186" i="12" s="1"/>
  <c r="AR1186" i="12" s="1"/>
  <c r="G1065" i="12"/>
  <c r="M1065" i="12" s="1"/>
  <c r="S1065" i="12" s="1"/>
  <c r="W1065" i="12" s="1"/>
  <c r="AC1065" i="12" s="1"/>
  <c r="AH1065" i="12" s="1"/>
  <c r="AP1065" i="12" s="1"/>
  <c r="AR1065" i="12" s="1"/>
  <c r="H1053" i="12"/>
  <c r="N1053" i="12" s="1"/>
  <c r="T1053" i="12" s="1"/>
  <c r="X1053" i="12" s="1"/>
  <c r="AD1053" i="12" s="1"/>
  <c r="AI1053" i="12" s="1"/>
  <c r="AS1053" i="12" s="1"/>
  <c r="AU1053" i="12" s="1"/>
  <c r="H1094" i="12"/>
  <c r="N1094" i="12" s="1"/>
  <c r="T1094" i="12" s="1"/>
  <c r="X1094" i="12" s="1"/>
  <c r="AD1094" i="12" s="1"/>
  <c r="AI1094" i="12" s="1"/>
  <c r="AS1094" i="12" s="1"/>
  <c r="AU1094" i="12" s="1"/>
  <c r="H1186" i="12"/>
  <c r="N1186" i="12" s="1"/>
  <c r="T1186" i="12" s="1"/>
  <c r="X1186" i="12" s="1"/>
  <c r="AD1186" i="12" s="1"/>
  <c r="AI1186" i="12" s="1"/>
  <c r="AS1186" i="12" s="1"/>
  <c r="AU1186" i="12" s="1"/>
  <c r="H1065" i="12"/>
  <c r="N1065" i="12" s="1"/>
  <c r="T1065" i="12" s="1"/>
  <c r="X1065" i="12" s="1"/>
  <c r="AD1065" i="12" s="1"/>
  <c r="AI1065" i="12" s="1"/>
  <c r="AS1065" i="12" s="1"/>
  <c r="AU1065" i="12" s="1"/>
  <c r="G937" i="12"/>
  <c r="M937" i="12" s="1"/>
  <c r="S937" i="12" s="1"/>
  <c r="W937" i="12" s="1"/>
  <c r="AC937" i="12" s="1"/>
  <c r="AH937" i="12" s="1"/>
  <c r="AP937" i="12" s="1"/>
  <c r="AR937" i="12" s="1"/>
  <c r="H937" i="12"/>
  <c r="N937" i="12" s="1"/>
  <c r="T937" i="12" s="1"/>
  <c r="X937" i="12" s="1"/>
  <c r="AD937" i="12" s="1"/>
  <c r="AI937" i="12" s="1"/>
  <c r="AS937" i="12" s="1"/>
  <c r="AU937" i="12" s="1"/>
  <c r="AV937" i="12"/>
  <c r="AV936" i="12" s="1"/>
  <c r="AV935" i="12" s="1"/>
  <c r="G941" i="12"/>
  <c r="M941" i="12" s="1"/>
  <c r="S941" i="12" s="1"/>
  <c r="W941" i="12" s="1"/>
  <c r="AC941" i="12" s="1"/>
  <c r="AH941" i="12" s="1"/>
  <c r="AP941" i="12" s="1"/>
  <c r="AR941" i="12" s="1"/>
  <c r="H941" i="12"/>
  <c r="N941" i="12" s="1"/>
  <c r="T941" i="12" s="1"/>
  <c r="X941" i="12" s="1"/>
  <c r="AD941" i="12" s="1"/>
  <c r="AI941" i="12" s="1"/>
  <c r="AS941" i="12" s="1"/>
  <c r="AU941" i="12" s="1"/>
  <c r="AV941" i="12"/>
  <c r="AV940" i="12" s="1"/>
  <c r="AV939" i="12" s="1"/>
  <c r="G945" i="12"/>
  <c r="M945" i="12" s="1"/>
  <c r="S945" i="12" s="1"/>
  <c r="W945" i="12" s="1"/>
  <c r="AC945" i="12" s="1"/>
  <c r="AH945" i="12" s="1"/>
  <c r="AP945" i="12" s="1"/>
  <c r="AR945" i="12" s="1"/>
  <c r="H945" i="12"/>
  <c r="N945" i="12" s="1"/>
  <c r="T945" i="12" s="1"/>
  <c r="X945" i="12" s="1"/>
  <c r="AD945" i="12" s="1"/>
  <c r="AI945" i="12" s="1"/>
  <c r="AS945" i="12" s="1"/>
  <c r="AU945" i="12" s="1"/>
  <c r="AV945" i="12"/>
  <c r="AV944" i="12" s="1"/>
  <c r="AV943" i="12" s="1"/>
  <c r="F945" i="12"/>
  <c r="L945" i="12" s="1"/>
  <c r="R945" i="12" s="1"/>
  <c r="V945" i="12" s="1"/>
  <c r="AB945" i="12" s="1"/>
  <c r="AG945" i="12" s="1"/>
  <c r="AM945" i="12" s="1"/>
  <c r="AO945" i="12" s="1"/>
  <c r="F941" i="12"/>
  <c r="L941" i="12" s="1"/>
  <c r="R941" i="12" s="1"/>
  <c r="V941" i="12" s="1"/>
  <c r="AB941" i="12" s="1"/>
  <c r="AG941" i="12" s="1"/>
  <c r="AM941" i="12" s="1"/>
  <c r="AO941" i="12" s="1"/>
  <c r="F937" i="12"/>
  <c r="L937" i="12" s="1"/>
  <c r="R937" i="12" s="1"/>
  <c r="V937" i="12" s="1"/>
  <c r="AB937" i="12" s="1"/>
  <c r="AG937" i="12" s="1"/>
  <c r="AM937" i="12" s="1"/>
  <c r="AO937" i="12" s="1"/>
  <c r="F1020" i="12" l="1"/>
  <c r="L1020" i="12" s="1"/>
  <c r="R1020" i="12" s="1"/>
  <c r="V1020" i="12" s="1"/>
  <c r="AB1020" i="12" s="1"/>
  <c r="AG1020" i="12" s="1"/>
  <c r="AM1020" i="12" s="1"/>
  <c r="AO1020" i="12" s="1"/>
  <c r="F944" i="12"/>
  <c r="L944" i="12" s="1"/>
  <c r="R944" i="12" s="1"/>
  <c r="V944" i="12" s="1"/>
  <c r="AB944" i="12" s="1"/>
  <c r="AG944" i="12" s="1"/>
  <c r="AM944" i="12" s="1"/>
  <c r="AO944" i="12" s="1"/>
  <c r="F936" i="12"/>
  <c r="L936" i="12" s="1"/>
  <c r="R936" i="12" s="1"/>
  <c r="V936" i="12" s="1"/>
  <c r="AB936" i="12" s="1"/>
  <c r="AG936" i="12" s="1"/>
  <c r="AM936" i="12" s="1"/>
  <c r="AO936" i="12" s="1"/>
  <c r="F1181" i="12"/>
  <c r="L1181" i="12" s="1"/>
  <c r="R1181" i="12" s="1"/>
  <c r="V1181" i="12" s="1"/>
  <c r="AB1181" i="12" s="1"/>
  <c r="AG1181" i="12" s="1"/>
  <c r="AM1181" i="12" s="1"/>
  <c r="AO1181" i="12" s="1"/>
  <c r="F1028" i="12"/>
  <c r="L1028" i="12" s="1"/>
  <c r="R1028" i="12" s="1"/>
  <c r="V1028" i="12" s="1"/>
  <c r="AB1028" i="12" s="1"/>
  <c r="AG1028" i="12" s="1"/>
  <c r="AM1028" i="12" s="1"/>
  <c r="AO1028" i="12" s="1"/>
  <c r="F940" i="12"/>
  <c r="L940" i="12" s="1"/>
  <c r="R940" i="12" s="1"/>
  <c r="V940" i="12" s="1"/>
  <c r="AB940" i="12" s="1"/>
  <c r="AG940" i="12" s="1"/>
  <c r="AM940" i="12" s="1"/>
  <c r="AO940" i="12" s="1"/>
  <c r="F1093" i="12"/>
  <c r="L1093" i="12" s="1"/>
  <c r="R1093" i="12" s="1"/>
  <c r="V1093" i="12" s="1"/>
  <c r="AB1093" i="12" s="1"/>
  <c r="AG1093" i="12" s="1"/>
  <c r="AM1093" i="12" s="1"/>
  <c r="AO1093" i="12" s="1"/>
  <c r="F1024" i="12"/>
  <c r="L1024" i="12" s="1"/>
  <c r="R1024" i="12" s="1"/>
  <c r="V1024" i="12" s="1"/>
  <c r="AB1024" i="12" s="1"/>
  <c r="AG1024" i="12" s="1"/>
  <c r="AM1024" i="12" s="1"/>
  <c r="AO1024" i="12" s="1"/>
  <c r="H1093" i="12"/>
  <c r="N1093" i="12" s="1"/>
  <c r="T1093" i="12" s="1"/>
  <c r="X1093" i="12" s="1"/>
  <c r="AD1093" i="12" s="1"/>
  <c r="AI1093" i="12" s="1"/>
  <c r="AS1093" i="12" s="1"/>
  <c r="AU1093" i="12" s="1"/>
  <c r="H936" i="12"/>
  <c r="N936" i="12" s="1"/>
  <c r="T936" i="12" s="1"/>
  <c r="X936" i="12" s="1"/>
  <c r="AD936" i="12" s="1"/>
  <c r="AI936" i="12" s="1"/>
  <c r="AS936" i="12" s="1"/>
  <c r="AU936" i="12" s="1"/>
  <c r="H944" i="12"/>
  <c r="N944" i="12" s="1"/>
  <c r="T944" i="12" s="1"/>
  <c r="X944" i="12" s="1"/>
  <c r="AD944" i="12" s="1"/>
  <c r="AI944" i="12" s="1"/>
  <c r="AS944" i="12" s="1"/>
  <c r="AU944" i="12" s="1"/>
  <c r="G940" i="12"/>
  <c r="M940" i="12" s="1"/>
  <c r="S940" i="12" s="1"/>
  <c r="W940" i="12" s="1"/>
  <c r="AC940" i="12" s="1"/>
  <c r="AH940" i="12" s="1"/>
  <c r="AP940" i="12" s="1"/>
  <c r="AR940" i="12" s="1"/>
  <c r="G944" i="12"/>
  <c r="M944" i="12" s="1"/>
  <c r="S944" i="12" s="1"/>
  <c r="W944" i="12" s="1"/>
  <c r="AC944" i="12" s="1"/>
  <c r="AH944" i="12" s="1"/>
  <c r="AP944" i="12" s="1"/>
  <c r="AR944" i="12" s="1"/>
  <c r="G1020" i="12"/>
  <c r="M1020" i="12" s="1"/>
  <c r="S1020" i="12" s="1"/>
  <c r="W1020" i="12" s="1"/>
  <c r="AC1020" i="12" s="1"/>
  <c r="AH1020" i="12" s="1"/>
  <c r="AP1020" i="12" s="1"/>
  <c r="AR1020" i="12" s="1"/>
  <c r="H1024" i="12"/>
  <c r="N1024" i="12" s="1"/>
  <c r="T1024" i="12" s="1"/>
  <c r="X1024" i="12" s="1"/>
  <c r="AD1024" i="12" s="1"/>
  <c r="AI1024" i="12" s="1"/>
  <c r="AS1024" i="12" s="1"/>
  <c r="AU1024" i="12" s="1"/>
  <c r="H1181" i="12"/>
  <c r="N1181" i="12" s="1"/>
  <c r="T1181" i="12" s="1"/>
  <c r="X1181" i="12" s="1"/>
  <c r="AD1181" i="12" s="1"/>
  <c r="AI1181" i="12" s="1"/>
  <c r="AS1181" i="12" s="1"/>
  <c r="AU1181" i="12" s="1"/>
  <c r="G1093" i="12"/>
  <c r="M1093" i="12" s="1"/>
  <c r="S1093" i="12" s="1"/>
  <c r="W1093" i="12" s="1"/>
  <c r="AC1093" i="12" s="1"/>
  <c r="AH1093" i="12" s="1"/>
  <c r="AP1093" i="12" s="1"/>
  <c r="AR1093" i="12" s="1"/>
  <c r="G1024" i="12"/>
  <c r="M1024" i="12" s="1"/>
  <c r="S1024" i="12" s="1"/>
  <c r="W1024" i="12" s="1"/>
  <c r="AC1024" i="12" s="1"/>
  <c r="AH1024" i="12" s="1"/>
  <c r="AP1024" i="12" s="1"/>
  <c r="AR1024" i="12" s="1"/>
  <c r="H940" i="12"/>
  <c r="N940" i="12" s="1"/>
  <c r="T940" i="12" s="1"/>
  <c r="X940" i="12" s="1"/>
  <c r="AD940" i="12" s="1"/>
  <c r="AI940" i="12" s="1"/>
  <c r="AS940" i="12" s="1"/>
  <c r="AU940" i="12" s="1"/>
  <c r="G936" i="12"/>
  <c r="M936" i="12" s="1"/>
  <c r="S936" i="12" s="1"/>
  <c r="W936" i="12" s="1"/>
  <c r="AC936" i="12" s="1"/>
  <c r="AH936" i="12" s="1"/>
  <c r="AP936" i="12" s="1"/>
  <c r="AR936" i="12" s="1"/>
  <c r="H1028" i="12"/>
  <c r="N1028" i="12" s="1"/>
  <c r="T1028" i="12" s="1"/>
  <c r="X1028" i="12" s="1"/>
  <c r="AD1028" i="12" s="1"/>
  <c r="AI1028" i="12" s="1"/>
  <c r="AS1028" i="12" s="1"/>
  <c r="AU1028" i="12" s="1"/>
  <c r="G1181" i="12"/>
  <c r="M1181" i="12" s="1"/>
  <c r="S1181" i="12" s="1"/>
  <c r="W1181" i="12" s="1"/>
  <c r="AC1181" i="12" s="1"/>
  <c r="AH1181" i="12" s="1"/>
  <c r="AP1181" i="12" s="1"/>
  <c r="AR1181" i="12" s="1"/>
  <c r="G1028" i="12"/>
  <c r="M1028" i="12" s="1"/>
  <c r="S1028" i="12" s="1"/>
  <c r="W1028" i="12" s="1"/>
  <c r="AC1028" i="12" s="1"/>
  <c r="AH1028" i="12" s="1"/>
  <c r="AP1028" i="12" s="1"/>
  <c r="AR1028" i="12" s="1"/>
  <c r="H1020" i="12"/>
  <c r="N1020" i="12" s="1"/>
  <c r="T1020" i="12" s="1"/>
  <c r="X1020" i="12" s="1"/>
  <c r="AD1020" i="12" s="1"/>
  <c r="AI1020" i="12" s="1"/>
  <c r="AS1020" i="12" s="1"/>
  <c r="AU1020" i="12" s="1"/>
  <c r="G922" i="12"/>
  <c r="M922" i="12" s="1"/>
  <c r="S922" i="12" s="1"/>
  <c r="W922" i="12" s="1"/>
  <c r="AC922" i="12" s="1"/>
  <c r="AH922" i="12" s="1"/>
  <c r="AP922" i="12" s="1"/>
  <c r="AR922" i="12" s="1"/>
  <c r="H922" i="12"/>
  <c r="N922" i="12" s="1"/>
  <c r="T922" i="12" s="1"/>
  <c r="X922" i="12" s="1"/>
  <c r="AD922" i="12" s="1"/>
  <c r="AI922" i="12" s="1"/>
  <c r="AS922" i="12" s="1"/>
  <c r="AU922" i="12" s="1"/>
  <c r="AV922" i="12"/>
  <c r="AV921" i="12" s="1"/>
  <c r="AV920" i="12" s="1"/>
  <c r="F922" i="12"/>
  <c r="L922" i="12" s="1"/>
  <c r="R922" i="12" s="1"/>
  <c r="V922" i="12" s="1"/>
  <c r="AB922" i="12" s="1"/>
  <c r="AG922" i="12" s="1"/>
  <c r="AM922" i="12" s="1"/>
  <c r="AO922" i="12" s="1"/>
  <c r="F921" i="12" l="1"/>
  <c r="L921" i="12" s="1"/>
  <c r="R921" i="12" s="1"/>
  <c r="V921" i="12" s="1"/>
  <c r="AB921" i="12" s="1"/>
  <c r="AG921" i="12" s="1"/>
  <c r="AM921" i="12" s="1"/>
  <c r="AO921" i="12" s="1"/>
  <c r="F939" i="12"/>
  <c r="L939" i="12" s="1"/>
  <c r="R939" i="12" s="1"/>
  <c r="V939" i="12" s="1"/>
  <c r="AB939" i="12" s="1"/>
  <c r="AG939" i="12" s="1"/>
  <c r="AM939" i="12" s="1"/>
  <c r="AO939" i="12" s="1"/>
  <c r="F943" i="12"/>
  <c r="L943" i="12" s="1"/>
  <c r="R943" i="12" s="1"/>
  <c r="V943" i="12" s="1"/>
  <c r="AB943" i="12" s="1"/>
  <c r="AG943" i="12" s="1"/>
  <c r="AM943" i="12" s="1"/>
  <c r="AO943" i="12" s="1"/>
  <c r="F935" i="12"/>
  <c r="L935" i="12" s="1"/>
  <c r="R935" i="12" s="1"/>
  <c r="V935" i="12" s="1"/>
  <c r="AB935" i="12" s="1"/>
  <c r="AG935" i="12" s="1"/>
  <c r="AM935" i="12" s="1"/>
  <c r="AO935" i="12" s="1"/>
  <c r="G939" i="12"/>
  <c r="M939" i="12" s="1"/>
  <c r="S939" i="12" s="1"/>
  <c r="W939" i="12" s="1"/>
  <c r="AC939" i="12" s="1"/>
  <c r="AH939" i="12" s="1"/>
  <c r="AP939" i="12" s="1"/>
  <c r="AR939" i="12" s="1"/>
  <c r="H935" i="12"/>
  <c r="N935" i="12" s="1"/>
  <c r="T935" i="12" s="1"/>
  <c r="X935" i="12" s="1"/>
  <c r="AD935" i="12" s="1"/>
  <c r="AI935" i="12" s="1"/>
  <c r="AS935" i="12" s="1"/>
  <c r="AU935" i="12" s="1"/>
  <c r="H921" i="12"/>
  <c r="N921" i="12" s="1"/>
  <c r="T921" i="12" s="1"/>
  <c r="X921" i="12" s="1"/>
  <c r="AD921" i="12" s="1"/>
  <c r="AI921" i="12" s="1"/>
  <c r="AS921" i="12" s="1"/>
  <c r="AU921" i="12" s="1"/>
  <c r="G935" i="12"/>
  <c r="M935" i="12" s="1"/>
  <c r="S935" i="12" s="1"/>
  <c r="W935" i="12" s="1"/>
  <c r="AC935" i="12" s="1"/>
  <c r="AH935" i="12" s="1"/>
  <c r="AP935" i="12" s="1"/>
  <c r="AR935" i="12" s="1"/>
  <c r="G921" i="12"/>
  <c r="M921" i="12" s="1"/>
  <c r="S921" i="12" s="1"/>
  <c r="W921" i="12" s="1"/>
  <c r="AC921" i="12" s="1"/>
  <c r="AH921" i="12" s="1"/>
  <c r="AP921" i="12" s="1"/>
  <c r="AR921" i="12" s="1"/>
  <c r="H939" i="12"/>
  <c r="N939" i="12" s="1"/>
  <c r="T939" i="12" s="1"/>
  <c r="X939" i="12" s="1"/>
  <c r="AD939" i="12" s="1"/>
  <c r="AI939" i="12" s="1"/>
  <c r="AS939" i="12" s="1"/>
  <c r="AU939" i="12" s="1"/>
  <c r="G943" i="12"/>
  <c r="M943" i="12" s="1"/>
  <c r="S943" i="12" s="1"/>
  <c r="W943" i="12" s="1"/>
  <c r="AC943" i="12" s="1"/>
  <c r="AH943" i="12" s="1"/>
  <c r="AP943" i="12" s="1"/>
  <c r="AR943" i="12" s="1"/>
  <c r="H943" i="12"/>
  <c r="N943" i="12" s="1"/>
  <c r="T943" i="12" s="1"/>
  <c r="X943" i="12" s="1"/>
  <c r="AD943" i="12" s="1"/>
  <c r="AI943" i="12" s="1"/>
  <c r="AS943" i="12" s="1"/>
  <c r="AU943" i="12" s="1"/>
  <c r="G885" i="12"/>
  <c r="M885" i="12" s="1"/>
  <c r="S885" i="12" s="1"/>
  <c r="W885" i="12" s="1"/>
  <c r="AC885" i="12" s="1"/>
  <c r="AH885" i="12" s="1"/>
  <c r="AP885" i="12" s="1"/>
  <c r="AR885" i="12" s="1"/>
  <c r="H885" i="12"/>
  <c r="N885" i="12" s="1"/>
  <c r="T885" i="12" s="1"/>
  <c r="X885" i="12" s="1"/>
  <c r="AD885" i="12" s="1"/>
  <c r="AI885" i="12" s="1"/>
  <c r="AS885" i="12" s="1"/>
  <c r="AU885" i="12" s="1"/>
  <c r="AV885" i="12"/>
  <c r="AV884" i="12" s="1"/>
  <c r="G888" i="12"/>
  <c r="M888" i="12" s="1"/>
  <c r="S888" i="12" s="1"/>
  <c r="W888" i="12" s="1"/>
  <c r="AC888" i="12" s="1"/>
  <c r="AH888" i="12" s="1"/>
  <c r="AP888" i="12" s="1"/>
  <c r="AR888" i="12" s="1"/>
  <c r="H888" i="12"/>
  <c r="N888" i="12" s="1"/>
  <c r="T888" i="12" s="1"/>
  <c r="X888" i="12" s="1"/>
  <c r="AD888" i="12" s="1"/>
  <c r="AI888" i="12" s="1"/>
  <c r="AS888" i="12" s="1"/>
  <c r="AU888" i="12" s="1"/>
  <c r="AV888" i="12"/>
  <c r="AV887" i="12" s="1"/>
  <c r="G891" i="12"/>
  <c r="M891" i="12" s="1"/>
  <c r="S891" i="12" s="1"/>
  <c r="W891" i="12" s="1"/>
  <c r="AC891" i="12" s="1"/>
  <c r="AH891" i="12" s="1"/>
  <c r="AP891" i="12" s="1"/>
  <c r="AR891" i="12" s="1"/>
  <c r="H891" i="12"/>
  <c r="N891" i="12" s="1"/>
  <c r="T891" i="12" s="1"/>
  <c r="X891" i="12" s="1"/>
  <c r="AD891" i="12" s="1"/>
  <c r="AI891" i="12" s="1"/>
  <c r="AS891" i="12" s="1"/>
  <c r="AU891" i="12" s="1"/>
  <c r="AV891" i="12"/>
  <c r="AV890" i="12" s="1"/>
  <c r="G895" i="12"/>
  <c r="M895" i="12" s="1"/>
  <c r="S895" i="12" s="1"/>
  <c r="W895" i="12" s="1"/>
  <c r="AC895" i="12" s="1"/>
  <c r="AH895" i="12" s="1"/>
  <c r="AP895" i="12" s="1"/>
  <c r="AR895" i="12" s="1"/>
  <c r="H895" i="12"/>
  <c r="N895" i="12" s="1"/>
  <c r="T895" i="12" s="1"/>
  <c r="X895" i="12" s="1"/>
  <c r="AD895" i="12" s="1"/>
  <c r="AI895" i="12" s="1"/>
  <c r="AS895" i="12" s="1"/>
  <c r="AU895" i="12" s="1"/>
  <c r="AV895" i="12"/>
  <c r="AV894" i="12" s="1"/>
  <c r="F895" i="12"/>
  <c r="L895" i="12" s="1"/>
  <c r="R895" i="12" s="1"/>
  <c r="V895" i="12" s="1"/>
  <c r="AB895" i="12" s="1"/>
  <c r="AG895" i="12" s="1"/>
  <c r="AM895" i="12" s="1"/>
  <c r="AO895" i="12" s="1"/>
  <c r="F891" i="12"/>
  <c r="L891" i="12" s="1"/>
  <c r="R891" i="12" s="1"/>
  <c r="V891" i="12" s="1"/>
  <c r="AB891" i="12" s="1"/>
  <c r="AG891" i="12" s="1"/>
  <c r="AM891" i="12" s="1"/>
  <c r="AO891" i="12" s="1"/>
  <c r="F888" i="12"/>
  <c r="L888" i="12" s="1"/>
  <c r="R888" i="12" s="1"/>
  <c r="V888" i="12" s="1"/>
  <c r="AB888" i="12" s="1"/>
  <c r="AG888" i="12" s="1"/>
  <c r="AM888" i="12" s="1"/>
  <c r="AO888" i="12" s="1"/>
  <c r="F885" i="12"/>
  <c r="L885" i="12" s="1"/>
  <c r="R885" i="12" s="1"/>
  <c r="V885" i="12" s="1"/>
  <c r="AB885" i="12" s="1"/>
  <c r="AG885" i="12" s="1"/>
  <c r="AM885" i="12" s="1"/>
  <c r="AO885" i="12" s="1"/>
  <c r="F887" i="12" l="1"/>
  <c r="L887" i="12" s="1"/>
  <c r="R887" i="12" s="1"/>
  <c r="V887" i="12" s="1"/>
  <c r="AB887" i="12" s="1"/>
  <c r="AG887" i="12" s="1"/>
  <c r="AM887" i="12" s="1"/>
  <c r="AO887" i="12" s="1"/>
  <c r="F884" i="12"/>
  <c r="L884" i="12" s="1"/>
  <c r="R884" i="12" s="1"/>
  <c r="V884" i="12" s="1"/>
  <c r="AB884" i="12" s="1"/>
  <c r="AG884" i="12" s="1"/>
  <c r="AM884" i="12" s="1"/>
  <c r="AO884" i="12" s="1"/>
  <c r="F890" i="12"/>
  <c r="L890" i="12" s="1"/>
  <c r="R890" i="12" s="1"/>
  <c r="V890" i="12" s="1"/>
  <c r="AB890" i="12" s="1"/>
  <c r="AG890" i="12" s="1"/>
  <c r="AM890" i="12" s="1"/>
  <c r="AO890" i="12" s="1"/>
  <c r="F894" i="12"/>
  <c r="L894" i="12" s="1"/>
  <c r="R894" i="12" s="1"/>
  <c r="V894" i="12" s="1"/>
  <c r="AB894" i="12" s="1"/>
  <c r="AG894" i="12" s="1"/>
  <c r="AM894" i="12" s="1"/>
  <c r="AO894" i="12" s="1"/>
  <c r="F920" i="12"/>
  <c r="L920" i="12" s="1"/>
  <c r="R920" i="12" s="1"/>
  <c r="V920" i="12" s="1"/>
  <c r="AB920" i="12" s="1"/>
  <c r="AG920" i="12" s="1"/>
  <c r="AM920" i="12" s="1"/>
  <c r="AO920" i="12" s="1"/>
  <c r="G890" i="12"/>
  <c r="M890" i="12" s="1"/>
  <c r="S890" i="12" s="1"/>
  <c r="W890" i="12" s="1"/>
  <c r="AC890" i="12" s="1"/>
  <c r="AH890" i="12" s="1"/>
  <c r="AP890" i="12" s="1"/>
  <c r="AR890" i="12" s="1"/>
  <c r="H890" i="12"/>
  <c r="N890" i="12" s="1"/>
  <c r="T890" i="12" s="1"/>
  <c r="X890" i="12" s="1"/>
  <c r="AD890" i="12" s="1"/>
  <c r="AI890" i="12" s="1"/>
  <c r="AS890" i="12" s="1"/>
  <c r="AU890" i="12" s="1"/>
  <c r="G887" i="12"/>
  <c r="M887" i="12" s="1"/>
  <c r="S887" i="12" s="1"/>
  <c r="W887" i="12" s="1"/>
  <c r="AC887" i="12" s="1"/>
  <c r="AH887" i="12" s="1"/>
  <c r="AP887" i="12" s="1"/>
  <c r="AR887" i="12" s="1"/>
  <c r="H894" i="12"/>
  <c r="N894" i="12" s="1"/>
  <c r="T894" i="12" s="1"/>
  <c r="X894" i="12" s="1"/>
  <c r="AD894" i="12" s="1"/>
  <c r="AI894" i="12" s="1"/>
  <c r="AS894" i="12" s="1"/>
  <c r="AU894" i="12" s="1"/>
  <c r="H884" i="12"/>
  <c r="N884" i="12" s="1"/>
  <c r="T884" i="12" s="1"/>
  <c r="X884" i="12" s="1"/>
  <c r="AD884" i="12" s="1"/>
  <c r="AI884" i="12" s="1"/>
  <c r="AS884" i="12" s="1"/>
  <c r="AU884" i="12" s="1"/>
  <c r="G894" i="12"/>
  <c r="M894" i="12" s="1"/>
  <c r="S894" i="12" s="1"/>
  <c r="W894" i="12" s="1"/>
  <c r="AC894" i="12" s="1"/>
  <c r="AH894" i="12" s="1"/>
  <c r="AP894" i="12" s="1"/>
  <c r="AR894" i="12" s="1"/>
  <c r="H887" i="12"/>
  <c r="N887" i="12" s="1"/>
  <c r="T887" i="12" s="1"/>
  <c r="X887" i="12" s="1"/>
  <c r="AD887" i="12" s="1"/>
  <c r="AI887" i="12" s="1"/>
  <c r="AS887" i="12" s="1"/>
  <c r="AU887" i="12" s="1"/>
  <c r="G884" i="12"/>
  <c r="M884" i="12" s="1"/>
  <c r="S884" i="12" s="1"/>
  <c r="W884" i="12" s="1"/>
  <c r="AC884" i="12" s="1"/>
  <c r="AH884" i="12" s="1"/>
  <c r="AP884" i="12" s="1"/>
  <c r="AR884" i="12" s="1"/>
  <c r="G920" i="12"/>
  <c r="M920" i="12" s="1"/>
  <c r="S920" i="12" s="1"/>
  <c r="W920" i="12" s="1"/>
  <c r="AC920" i="12" s="1"/>
  <c r="AH920" i="12" s="1"/>
  <c r="AP920" i="12" s="1"/>
  <c r="AR920" i="12" s="1"/>
  <c r="H920" i="12"/>
  <c r="N920" i="12" s="1"/>
  <c r="T920" i="12" s="1"/>
  <c r="X920" i="12" s="1"/>
  <c r="AD920" i="12" s="1"/>
  <c r="AI920" i="12" s="1"/>
  <c r="AS920" i="12" s="1"/>
  <c r="AU920" i="12" s="1"/>
  <c r="AV883" i="12"/>
  <c r="AV882" i="12" s="1"/>
  <c r="G851" i="12"/>
  <c r="M851" i="12" s="1"/>
  <c r="S851" i="12" s="1"/>
  <c r="W851" i="12" s="1"/>
  <c r="AC851" i="12" s="1"/>
  <c r="AH851" i="12" s="1"/>
  <c r="AP851" i="12" s="1"/>
  <c r="AR851" i="12" s="1"/>
  <c r="H851" i="12"/>
  <c r="N851" i="12" s="1"/>
  <c r="T851" i="12" s="1"/>
  <c r="X851" i="12" s="1"/>
  <c r="AD851" i="12" s="1"/>
  <c r="AI851" i="12" s="1"/>
  <c r="AS851" i="12" s="1"/>
  <c r="AU851" i="12" s="1"/>
  <c r="AV851" i="12"/>
  <c r="F851" i="12"/>
  <c r="L851" i="12" s="1"/>
  <c r="R851" i="12" s="1"/>
  <c r="V851" i="12" s="1"/>
  <c r="AB851" i="12" s="1"/>
  <c r="AG851" i="12" s="1"/>
  <c r="AM851" i="12" s="1"/>
  <c r="AO851" i="12" s="1"/>
  <c r="G839" i="12"/>
  <c r="M839" i="12" s="1"/>
  <c r="S839" i="12" s="1"/>
  <c r="W839" i="12" s="1"/>
  <c r="AC839" i="12" s="1"/>
  <c r="AH839" i="12" s="1"/>
  <c r="AP839" i="12" s="1"/>
  <c r="AR839" i="12" s="1"/>
  <c r="H839" i="12"/>
  <c r="N839" i="12" s="1"/>
  <c r="T839" i="12" s="1"/>
  <c r="X839" i="12" s="1"/>
  <c r="AD839" i="12" s="1"/>
  <c r="AI839" i="12" s="1"/>
  <c r="AS839" i="12" s="1"/>
  <c r="AU839" i="12" s="1"/>
  <c r="AV839" i="12"/>
  <c r="AV838" i="12" s="1"/>
  <c r="G842" i="12"/>
  <c r="M842" i="12" s="1"/>
  <c r="S842" i="12" s="1"/>
  <c r="W842" i="12" s="1"/>
  <c r="AC842" i="12" s="1"/>
  <c r="AH842" i="12" s="1"/>
  <c r="AP842" i="12" s="1"/>
  <c r="AR842" i="12" s="1"/>
  <c r="H842" i="12"/>
  <c r="N842" i="12" s="1"/>
  <c r="T842" i="12" s="1"/>
  <c r="X842" i="12" s="1"/>
  <c r="AD842" i="12" s="1"/>
  <c r="AI842" i="12" s="1"/>
  <c r="AS842" i="12" s="1"/>
  <c r="AU842" i="12" s="1"/>
  <c r="AV842" i="12"/>
  <c r="AV841" i="12" s="1"/>
  <c r="F842" i="12"/>
  <c r="L842" i="12" s="1"/>
  <c r="R842" i="12" s="1"/>
  <c r="V842" i="12" s="1"/>
  <c r="AB842" i="12" s="1"/>
  <c r="AG842" i="12" s="1"/>
  <c r="AM842" i="12" s="1"/>
  <c r="AO842" i="12" s="1"/>
  <c r="F839" i="12"/>
  <c r="L839" i="12" s="1"/>
  <c r="R839" i="12" s="1"/>
  <c r="V839" i="12" s="1"/>
  <c r="AB839" i="12" s="1"/>
  <c r="AG839" i="12" s="1"/>
  <c r="AM839" i="12" s="1"/>
  <c r="AO839" i="12" s="1"/>
  <c r="F841" i="12" l="1"/>
  <c r="L841" i="12" s="1"/>
  <c r="R841" i="12" s="1"/>
  <c r="V841" i="12" s="1"/>
  <c r="AB841" i="12" s="1"/>
  <c r="AG841" i="12" s="1"/>
  <c r="AM841" i="12" s="1"/>
  <c r="AO841" i="12" s="1"/>
  <c r="H883" i="12"/>
  <c r="F838" i="12"/>
  <c r="L838" i="12" s="1"/>
  <c r="R838" i="12" s="1"/>
  <c r="V838" i="12" s="1"/>
  <c r="AB838" i="12" s="1"/>
  <c r="AG838" i="12" s="1"/>
  <c r="AM838" i="12" s="1"/>
  <c r="AO838" i="12" s="1"/>
  <c r="F883" i="12"/>
  <c r="L883" i="12" s="1"/>
  <c r="R883" i="12" s="1"/>
  <c r="V883" i="12" s="1"/>
  <c r="AB883" i="12" s="1"/>
  <c r="AG883" i="12" s="1"/>
  <c r="AM883" i="12" s="1"/>
  <c r="AO883" i="12" s="1"/>
  <c r="H838" i="12"/>
  <c r="N838" i="12" s="1"/>
  <c r="T838" i="12" s="1"/>
  <c r="X838" i="12" s="1"/>
  <c r="AD838" i="12" s="1"/>
  <c r="AI838" i="12" s="1"/>
  <c r="AS838" i="12" s="1"/>
  <c r="AU838" i="12" s="1"/>
  <c r="G838" i="12"/>
  <c r="M838" i="12" s="1"/>
  <c r="S838" i="12" s="1"/>
  <c r="W838" i="12" s="1"/>
  <c r="AC838" i="12" s="1"/>
  <c r="AH838" i="12" s="1"/>
  <c r="AP838" i="12" s="1"/>
  <c r="AR838" i="12" s="1"/>
  <c r="G841" i="12"/>
  <c r="M841" i="12" s="1"/>
  <c r="S841" i="12" s="1"/>
  <c r="W841" i="12" s="1"/>
  <c r="AC841" i="12" s="1"/>
  <c r="AH841" i="12" s="1"/>
  <c r="AP841" i="12" s="1"/>
  <c r="AR841" i="12" s="1"/>
  <c r="G883" i="12"/>
  <c r="M883" i="12" s="1"/>
  <c r="S883" i="12" s="1"/>
  <c r="W883" i="12" s="1"/>
  <c r="AC883" i="12" s="1"/>
  <c r="AH883" i="12" s="1"/>
  <c r="AP883" i="12" s="1"/>
  <c r="AR883" i="12" s="1"/>
  <c r="H841" i="12"/>
  <c r="N841" i="12" s="1"/>
  <c r="T841" i="12" s="1"/>
  <c r="X841" i="12" s="1"/>
  <c r="AD841" i="12" s="1"/>
  <c r="AI841" i="12" s="1"/>
  <c r="AS841" i="12" s="1"/>
  <c r="AU841" i="12" s="1"/>
  <c r="G687" i="12"/>
  <c r="M687" i="12" s="1"/>
  <c r="S687" i="12" s="1"/>
  <c r="W687" i="12" s="1"/>
  <c r="AC687" i="12" s="1"/>
  <c r="AH687" i="12" s="1"/>
  <c r="AP687" i="12" s="1"/>
  <c r="AR687" i="12" s="1"/>
  <c r="H687" i="12"/>
  <c r="N687" i="12" s="1"/>
  <c r="T687" i="12" s="1"/>
  <c r="X687" i="12" s="1"/>
  <c r="AD687" i="12" s="1"/>
  <c r="AI687" i="12" s="1"/>
  <c r="AS687" i="12" s="1"/>
  <c r="AU687" i="12" s="1"/>
  <c r="F687" i="12"/>
  <c r="L687" i="12" s="1"/>
  <c r="R687" i="12" s="1"/>
  <c r="V687" i="12" s="1"/>
  <c r="AB687" i="12" s="1"/>
  <c r="AG687" i="12" s="1"/>
  <c r="AM687" i="12" s="1"/>
  <c r="AO687" i="12" s="1"/>
  <c r="G636" i="12"/>
  <c r="M636" i="12" s="1"/>
  <c r="S636" i="12" s="1"/>
  <c r="W636" i="12" s="1"/>
  <c r="AC636" i="12" s="1"/>
  <c r="AH636" i="12" s="1"/>
  <c r="AP636" i="12" s="1"/>
  <c r="AR636" i="12" s="1"/>
  <c r="H636" i="12"/>
  <c r="N636" i="12" s="1"/>
  <c r="T636" i="12" s="1"/>
  <c r="X636" i="12" s="1"/>
  <c r="AD636" i="12" s="1"/>
  <c r="AI636" i="12" s="1"/>
  <c r="AS636" i="12" s="1"/>
  <c r="AU636" i="12" s="1"/>
  <c r="AV636" i="12"/>
  <c r="AV635" i="12" s="1"/>
  <c r="F636" i="12"/>
  <c r="L636" i="12" s="1"/>
  <c r="R636" i="12" s="1"/>
  <c r="V636" i="12" s="1"/>
  <c r="AB636" i="12" s="1"/>
  <c r="AG636" i="12" s="1"/>
  <c r="AM636" i="12" s="1"/>
  <c r="AO636" i="12" s="1"/>
  <c r="H882" i="12" l="1"/>
  <c r="N882" i="12" s="1"/>
  <c r="T882" i="12" s="1"/>
  <c r="X882" i="12" s="1"/>
  <c r="AD882" i="12" s="1"/>
  <c r="AI882" i="12" s="1"/>
  <c r="AS882" i="12" s="1"/>
  <c r="AU882" i="12" s="1"/>
  <c r="N883" i="12"/>
  <c r="T883" i="12" s="1"/>
  <c r="X883" i="12" s="1"/>
  <c r="AD883" i="12" s="1"/>
  <c r="AI883" i="12" s="1"/>
  <c r="AS883" i="12" s="1"/>
  <c r="AU883" i="12" s="1"/>
  <c r="F882" i="12"/>
  <c r="L882" i="12" s="1"/>
  <c r="R882" i="12" s="1"/>
  <c r="V882" i="12" s="1"/>
  <c r="AB882" i="12" s="1"/>
  <c r="AG882" i="12" s="1"/>
  <c r="AM882" i="12" s="1"/>
  <c r="AO882" i="12" s="1"/>
  <c r="F635" i="12"/>
  <c r="L635" i="12" s="1"/>
  <c r="R635" i="12" s="1"/>
  <c r="V635" i="12" s="1"/>
  <c r="AB635" i="12" s="1"/>
  <c r="AG635" i="12" s="1"/>
  <c r="AM635" i="12" s="1"/>
  <c r="AO635" i="12" s="1"/>
  <c r="G635" i="12"/>
  <c r="M635" i="12" s="1"/>
  <c r="S635" i="12" s="1"/>
  <c r="W635" i="12" s="1"/>
  <c r="AC635" i="12" s="1"/>
  <c r="AH635" i="12" s="1"/>
  <c r="AP635" i="12" s="1"/>
  <c r="AR635" i="12" s="1"/>
  <c r="H635" i="12"/>
  <c r="N635" i="12" s="1"/>
  <c r="T635" i="12" s="1"/>
  <c r="X635" i="12" s="1"/>
  <c r="AD635" i="12" s="1"/>
  <c r="AI635" i="12" s="1"/>
  <c r="AS635" i="12" s="1"/>
  <c r="AU635" i="12" s="1"/>
  <c r="G882" i="12"/>
  <c r="M882" i="12" s="1"/>
  <c r="S882" i="12" s="1"/>
  <c r="W882" i="12" s="1"/>
  <c r="AC882" i="12" s="1"/>
  <c r="AH882" i="12" s="1"/>
  <c r="AP882" i="12" s="1"/>
  <c r="AR882" i="12" s="1"/>
  <c r="G464" i="12"/>
  <c r="M464" i="12" s="1"/>
  <c r="S464" i="12" s="1"/>
  <c r="W464" i="12" s="1"/>
  <c r="AC464" i="12" s="1"/>
  <c r="AH464" i="12" s="1"/>
  <c r="AP464" i="12" s="1"/>
  <c r="AR464" i="12" s="1"/>
  <c r="H464" i="12"/>
  <c r="N464" i="12" s="1"/>
  <c r="T464" i="12" s="1"/>
  <c r="X464" i="12" s="1"/>
  <c r="AD464" i="12" s="1"/>
  <c r="AI464" i="12" s="1"/>
  <c r="AS464" i="12" s="1"/>
  <c r="AU464" i="12" s="1"/>
  <c r="AV464" i="12"/>
  <c r="F464" i="12"/>
  <c r="L464" i="12" s="1"/>
  <c r="R464" i="12" s="1"/>
  <c r="V464" i="12" s="1"/>
  <c r="AB464" i="12" s="1"/>
  <c r="AG464" i="12" s="1"/>
  <c r="AM464" i="12" s="1"/>
  <c r="AO464" i="12" s="1"/>
  <c r="G437" i="12"/>
  <c r="M437" i="12" s="1"/>
  <c r="S437" i="12" s="1"/>
  <c r="W437" i="12" s="1"/>
  <c r="AC437" i="12" s="1"/>
  <c r="AH437" i="12" s="1"/>
  <c r="AP437" i="12" s="1"/>
  <c r="AR437" i="12" s="1"/>
  <c r="H437" i="12"/>
  <c r="N437" i="12" s="1"/>
  <c r="T437" i="12" s="1"/>
  <c r="X437" i="12" s="1"/>
  <c r="AD437" i="12" s="1"/>
  <c r="AI437" i="12" s="1"/>
  <c r="AS437" i="12" s="1"/>
  <c r="AU437" i="12" s="1"/>
  <c r="AV437" i="12"/>
  <c r="F437" i="12"/>
  <c r="L437" i="12" s="1"/>
  <c r="R437" i="12" s="1"/>
  <c r="V437" i="12" s="1"/>
  <c r="AB437" i="12" s="1"/>
  <c r="AG437" i="12" s="1"/>
  <c r="AM437" i="12" s="1"/>
  <c r="AO437" i="12" s="1"/>
  <c r="G416" i="12"/>
  <c r="M416" i="12" s="1"/>
  <c r="S416" i="12" s="1"/>
  <c r="W416" i="12" s="1"/>
  <c r="AC416" i="12" s="1"/>
  <c r="AH416" i="12" s="1"/>
  <c r="AP416" i="12" s="1"/>
  <c r="AR416" i="12" s="1"/>
  <c r="H416" i="12"/>
  <c r="N416" i="12" s="1"/>
  <c r="T416" i="12" s="1"/>
  <c r="X416" i="12" s="1"/>
  <c r="AD416" i="12" s="1"/>
  <c r="AI416" i="12" s="1"/>
  <c r="AS416" i="12" s="1"/>
  <c r="AU416" i="12" s="1"/>
  <c r="AV416" i="12"/>
  <c r="AV415" i="12" s="1"/>
  <c r="AV414" i="12" s="1"/>
  <c r="F416" i="12"/>
  <c r="L416" i="12" s="1"/>
  <c r="R416" i="12" s="1"/>
  <c r="V416" i="12" s="1"/>
  <c r="AB416" i="12" s="1"/>
  <c r="AG416" i="12" s="1"/>
  <c r="AM416" i="12" s="1"/>
  <c r="AO416" i="12" s="1"/>
  <c r="G412" i="12"/>
  <c r="M412" i="12" s="1"/>
  <c r="S412" i="12" s="1"/>
  <c r="W412" i="12" s="1"/>
  <c r="AC412" i="12" s="1"/>
  <c r="AH412" i="12" s="1"/>
  <c r="AP412" i="12" s="1"/>
  <c r="AR412" i="12" s="1"/>
  <c r="H412" i="12"/>
  <c r="N412" i="12" s="1"/>
  <c r="T412" i="12" s="1"/>
  <c r="X412" i="12" s="1"/>
  <c r="AD412" i="12" s="1"/>
  <c r="AI412" i="12" s="1"/>
  <c r="AS412" i="12" s="1"/>
  <c r="AU412" i="12" s="1"/>
  <c r="AV412" i="12"/>
  <c r="AV411" i="12" s="1"/>
  <c r="AV410" i="12" s="1"/>
  <c r="F412" i="12"/>
  <c r="L412" i="12" s="1"/>
  <c r="R412" i="12" s="1"/>
  <c r="V412" i="12" s="1"/>
  <c r="AB412" i="12" s="1"/>
  <c r="AG412" i="12" s="1"/>
  <c r="AM412" i="12" s="1"/>
  <c r="AO412" i="12" s="1"/>
  <c r="F411" i="12" l="1"/>
  <c r="L411" i="12" s="1"/>
  <c r="R411" i="12" s="1"/>
  <c r="V411" i="12" s="1"/>
  <c r="AB411" i="12" s="1"/>
  <c r="AG411" i="12" s="1"/>
  <c r="AM411" i="12" s="1"/>
  <c r="AO411" i="12" s="1"/>
  <c r="F415" i="12"/>
  <c r="L415" i="12" s="1"/>
  <c r="R415" i="12" s="1"/>
  <c r="V415" i="12" s="1"/>
  <c r="AB415" i="12" s="1"/>
  <c r="AG415" i="12" s="1"/>
  <c r="AM415" i="12" s="1"/>
  <c r="AO415" i="12" s="1"/>
  <c r="H415" i="12"/>
  <c r="N415" i="12" s="1"/>
  <c r="T415" i="12" s="1"/>
  <c r="X415" i="12" s="1"/>
  <c r="AD415" i="12" s="1"/>
  <c r="AI415" i="12" s="1"/>
  <c r="AS415" i="12" s="1"/>
  <c r="AU415" i="12" s="1"/>
  <c r="G411" i="12"/>
  <c r="M411" i="12" s="1"/>
  <c r="S411" i="12" s="1"/>
  <c r="W411" i="12" s="1"/>
  <c r="AC411" i="12" s="1"/>
  <c r="AH411" i="12" s="1"/>
  <c r="AP411" i="12" s="1"/>
  <c r="AR411" i="12" s="1"/>
  <c r="H411" i="12"/>
  <c r="N411" i="12" s="1"/>
  <c r="T411" i="12" s="1"/>
  <c r="X411" i="12" s="1"/>
  <c r="AD411" i="12" s="1"/>
  <c r="AI411" i="12" s="1"/>
  <c r="AS411" i="12" s="1"/>
  <c r="AU411" i="12" s="1"/>
  <c r="G415" i="12"/>
  <c r="M415" i="12" s="1"/>
  <c r="S415" i="12" s="1"/>
  <c r="W415" i="12" s="1"/>
  <c r="AC415" i="12" s="1"/>
  <c r="AH415" i="12" s="1"/>
  <c r="AP415" i="12" s="1"/>
  <c r="AR415" i="12" s="1"/>
  <c r="G228" i="12"/>
  <c r="M228" i="12" s="1"/>
  <c r="S228" i="12" s="1"/>
  <c r="W228" i="12" s="1"/>
  <c r="AC228" i="12" s="1"/>
  <c r="AH228" i="12" s="1"/>
  <c r="AP228" i="12" s="1"/>
  <c r="AR228" i="12" s="1"/>
  <c r="H228" i="12"/>
  <c r="N228" i="12" s="1"/>
  <c r="T228" i="12" s="1"/>
  <c r="X228" i="12" s="1"/>
  <c r="AD228" i="12" s="1"/>
  <c r="AI228" i="12" s="1"/>
  <c r="AS228" i="12" s="1"/>
  <c r="AU228" i="12" s="1"/>
  <c r="AV228" i="12"/>
  <c r="AV227" i="12" s="1"/>
  <c r="AV226" i="12" s="1"/>
  <c r="F228" i="12"/>
  <c r="L228" i="12" s="1"/>
  <c r="R228" i="12" s="1"/>
  <c r="V228" i="12" s="1"/>
  <c r="AB228" i="12" s="1"/>
  <c r="AG228" i="12" s="1"/>
  <c r="AM228" i="12" s="1"/>
  <c r="AO228" i="12" s="1"/>
  <c r="F227" i="12" l="1"/>
  <c r="L227" i="12" s="1"/>
  <c r="R227" i="12" s="1"/>
  <c r="V227" i="12" s="1"/>
  <c r="AB227" i="12" s="1"/>
  <c r="AG227" i="12" s="1"/>
  <c r="AM227" i="12" s="1"/>
  <c r="AO227" i="12" s="1"/>
  <c r="F414" i="12"/>
  <c r="L414" i="12" s="1"/>
  <c r="R414" i="12" s="1"/>
  <c r="V414" i="12" s="1"/>
  <c r="AB414" i="12" s="1"/>
  <c r="AG414" i="12" s="1"/>
  <c r="AM414" i="12" s="1"/>
  <c r="AO414" i="12" s="1"/>
  <c r="F410" i="12"/>
  <c r="L410" i="12" s="1"/>
  <c r="R410" i="12" s="1"/>
  <c r="V410" i="12" s="1"/>
  <c r="AB410" i="12" s="1"/>
  <c r="AG410" i="12" s="1"/>
  <c r="AM410" i="12" s="1"/>
  <c r="AO410" i="12" s="1"/>
  <c r="G410" i="12"/>
  <c r="M410" i="12" s="1"/>
  <c r="S410" i="12" s="1"/>
  <c r="W410" i="12" s="1"/>
  <c r="AC410" i="12" s="1"/>
  <c r="AH410" i="12" s="1"/>
  <c r="AP410" i="12" s="1"/>
  <c r="AR410" i="12" s="1"/>
  <c r="H227" i="12"/>
  <c r="N227" i="12" s="1"/>
  <c r="T227" i="12" s="1"/>
  <c r="X227" i="12" s="1"/>
  <c r="AD227" i="12" s="1"/>
  <c r="AI227" i="12" s="1"/>
  <c r="AS227" i="12" s="1"/>
  <c r="AU227" i="12" s="1"/>
  <c r="G414" i="12"/>
  <c r="M414" i="12" s="1"/>
  <c r="S414" i="12" s="1"/>
  <c r="W414" i="12" s="1"/>
  <c r="AC414" i="12" s="1"/>
  <c r="AH414" i="12" s="1"/>
  <c r="AP414" i="12" s="1"/>
  <c r="AR414" i="12" s="1"/>
  <c r="G227" i="12"/>
  <c r="M227" i="12" s="1"/>
  <c r="S227" i="12" s="1"/>
  <c r="W227" i="12" s="1"/>
  <c r="AC227" i="12" s="1"/>
  <c r="AH227" i="12" s="1"/>
  <c r="AP227" i="12" s="1"/>
  <c r="AR227" i="12" s="1"/>
  <c r="H410" i="12"/>
  <c r="N410" i="12" s="1"/>
  <c r="T410" i="12" s="1"/>
  <c r="X410" i="12" s="1"/>
  <c r="AD410" i="12" s="1"/>
  <c r="AI410" i="12" s="1"/>
  <c r="AS410" i="12" s="1"/>
  <c r="AU410" i="12" s="1"/>
  <c r="H414" i="12"/>
  <c r="N414" i="12" s="1"/>
  <c r="T414" i="12" s="1"/>
  <c r="X414" i="12" s="1"/>
  <c r="AD414" i="12" s="1"/>
  <c r="AI414" i="12" s="1"/>
  <c r="AS414" i="12" s="1"/>
  <c r="AU414" i="12" s="1"/>
  <c r="F23" i="12"/>
  <c r="L23" i="12" s="1"/>
  <c r="R23" i="12" s="1"/>
  <c r="V23" i="12" s="1"/>
  <c r="AB23" i="12" s="1"/>
  <c r="AG23" i="12" s="1"/>
  <c r="AM23" i="12" s="1"/>
  <c r="AO23" i="12" s="1"/>
  <c r="G23" i="12"/>
  <c r="M23" i="12" s="1"/>
  <c r="S23" i="12" s="1"/>
  <c r="W23" i="12" s="1"/>
  <c r="AC23" i="12" s="1"/>
  <c r="AH23" i="12" s="1"/>
  <c r="AP23" i="12" s="1"/>
  <c r="AR23" i="12" s="1"/>
  <c r="H23" i="12"/>
  <c r="N23" i="12" s="1"/>
  <c r="T23" i="12" s="1"/>
  <c r="X23" i="12" s="1"/>
  <c r="AD23" i="12" s="1"/>
  <c r="AI23" i="12" s="1"/>
  <c r="AS23" i="12" s="1"/>
  <c r="AU23" i="12" s="1"/>
  <c r="F26" i="12"/>
  <c r="L26" i="12" s="1"/>
  <c r="R26" i="12" s="1"/>
  <c r="V26" i="12" s="1"/>
  <c r="AB26" i="12" s="1"/>
  <c r="AG26" i="12" s="1"/>
  <c r="AM26" i="12" s="1"/>
  <c r="AO26" i="12" s="1"/>
  <c r="G26" i="12"/>
  <c r="M26" i="12" s="1"/>
  <c r="S26" i="12" s="1"/>
  <c r="W26" i="12" s="1"/>
  <c r="AC26" i="12" s="1"/>
  <c r="AH26" i="12" s="1"/>
  <c r="AP26" i="12" s="1"/>
  <c r="AR26" i="12" s="1"/>
  <c r="H26" i="12"/>
  <c r="N26" i="12" s="1"/>
  <c r="T26" i="12" s="1"/>
  <c r="X26" i="12" s="1"/>
  <c r="AD26" i="12" s="1"/>
  <c r="AI26" i="12" s="1"/>
  <c r="AS26" i="12" s="1"/>
  <c r="AU26" i="12" s="1"/>
  <c r="F30" i="12"/>
  <c r="L30" i="12" s="1"/>
  <c r="R30" i="12" s="1"/>
  <c r="V30" i="12" s="1"/>
  <c r="AB30" i="12" s="1"/>
  <c r="AG30" i="12" s="1"/>
  <c r="AM30" i="12" s="1"/>
  <c r="AO30" i="12" s="1"/>
  <c r="G30" i="12"/>
  <c r="M30" i="12" s="1"/>
  <c r="S30" i="12" s="1"/>
  <c r="W30" i="12" s="1"/>
  <c r="AC30" i="12" s="1"/>
  <c r="AH30" i="12" s="1"/>
  <c r="AP30" i="12" s="1"/>
  <c r="AR30" i="12" s="1"/>
  <c r="H30" i="12"/>
  <c r="N30" i="12" s="1"/>
  <c r="T30" i="12" s="1"/>
  <c r="X30" i="12" s="1"/>
  <c r="AD30" i="12" s="1"/>
  <c r="AI30" i="12" s="1"/>
  <c r="AS30" i="12" s="1"/>
  <c r="AU30" i="12" s="1"/>
  <c r="F34" i="12"/>
  <c r="L34" i="12" s="1"/>
  <c r="R34" i="12" s="1"/>
  <c r="V34" i="12" s="1"/>
  <c r="AB34" i="12" s="1"/>
  <c r="AG34" i="12" s="1"/>
  <c r="AM34" i="12" s="1"/>
  <c r="AO34" i="12" s="1"/>
  <c r="G34" i="12"/>
  <c r="M34" i="12" s="1"/>
  <c r="S34" i="12" s="1"/>
  <c r="W34" i="12" s="1"/>
  <c r="AC34" i="12" s="1"/>
  <c r="AH34" i="12" s="1"/>
  <c r="AP34" i="12" s="1"/>
  <c r="AR34" i="12" s="1"/>
  <c r="H34" i="12"/>
  <c r="N34" i="12" s="1"/>
  <c r="T34" i="12" s="1"/>
  <c r="X34" i="12" s="1"/>
  <c r="AD34" i="12" s="1"/>
  <c r="AI34" i="12" s="1"/>
  <c r="AS34" i="12" s="1"/>
  <c r="AU34" i="12" s="1"/>
  <c r="F38" i="12"/>
  <c r="L38" i="12" s="1"/>
  <c r="R38" i="12" s="1"/>
  <c r="V38" i="12" s="1"/>
  <c r="AB38" i="12" s="1"/>
  <c r="AG38" i="12" s="1"/>
  <c r="AM38" i="12" s="1"/>
  <c r="AO38" i="12" s="1"/>
  <c r="G38" i="12"/>
  <c r="M38" i="12" s="1"/>
  <c r="S38" i="12" s="1"/>
  <c r="W38" i="12" s="1"/>
  <c r="AC38" i="12" s="1"/>
  <c r="AH38" i="12" s="1"/>
  <c r="AP38" i="12" s="1"/>
  <c r="AR38" i="12" s="1"/>
  <c r="H38" i="12"/>
  <c r="N38" i="12" s="1"/>
  <c r="T38" i="12" s="1"/>
  <c r="X38" i="12" s="1"/>
  <c r="AD38" i="12" s="1"/>
  <c r="AI38" i="12" s="1"/>
  <c r="AS38" i="12" s="1"/>
  <c r="AU38" i="12" s="1"/>
  <c r="F43" i="12"/>
  <c r="L43" i="12" s="1"/>
  <c r="R43" i="12" s="1"/>
  <c r="V43" i="12" s="1"/>
  <c r="AB43" i="12" s="1"/>
  <c r="AG43" i="12" s="1"/>
  <c r="AM43" i="12" s="1"/>
  <c r="AO43" i="12" s="1"/>
  <c r="G43" i="12"/>
  <c r="M43" i="12" s="1"/>
  <c r="S43" i="12" s="1"/>
  <c r="W43" i="12" s="1"/>
  <c r="AC43" i="12" s="1"/>
  <c r="AH43" i="12" s="1"/>
  <c r="AP43" i="12" s="1"/>
  <c r="AR43" i="12" s="1"/>
  <c r="H43" i="12"/>
  <c r="N43" i="12" s="1"/>
  <c r="T43" i="12" s="1"/>
  <c r="X43" i="12" s="1"/>
  <c r="AD43" i="12" s="1"/>
  <c r="AI43" i="12" s="1"/>
  <c r="AS43" i="12" s="1"/>
  <c r="AU43" i="12" s="1"/>
  <c r="F47" i="12"/>
  <c r="L47" i="12" s="1"/>
  <c r="R47" i="12" s="1"/>
  <c r="V47" i="12" s="1"/>
  <c r="AB47" i="12" s="1"/>
  <c r="AG47" i="12" s="1"/>
  <c r="AM47" i="12" s="1"/>
  <c r="AO47" i="12" s="1"/>
  <c r="G47" i="12"/>
  <c r="M47" i="12" s="1"/>
  <c r="S47" i="12" s="1"/>
  <c r="W47" i="12" s="1"/>
  <c r="AC47" i="12" s="1"/>
  <c r="AH47" i="12" s="1"/>
  <c r="AP47" i="12" s="1"/>
  <c r="AR47" i="12" s="1"/>
  <c r="H47" i="12"/>
  <c r="N47" i="12" s="1"/>
  <c r="T47" i="12" s="1"/>
  <c r="X47" i="12" s="1"/>
  <c r="AD47" i="12" s="1"/>
  <c r="AI47" i="12" s="1"/>
  <c r="AS47" i="12" s="1"/>
  <c r="AU47" i="12" s="1"/>
  <c r="F51" i="12"/>
  <c r="L51" i="12" s="1"/>
  <c r="R51" i="12" s="1"/>
  <c r="V51" i="12" s="1"/>
  <c r="AB51" i="12" s="1"/>
  <c r="AG51" i="12" s="1"/>
  <c r="AM51" i="12" s="1"/>
  <c r="AO51" i="12" s="1"/>
  <c r="G51" i="12"/>
  <c r="M51" i="12" s="1"/>
  <c r="S51" i="12" s="1"/>
  <c r="W51" i="12" s="1"/>
  <c r="AC51" i="12" s="1"/>
  <c r="AH51" i="12" s="1"/>
  <c r="AP51" i="12" s="1"/>
  <c r="AR51" i="12" s="1"/>
  <c r="H51" i="12"/>
  <c r="N51" i="12" s="1"/>
  <c r="T51" i="12" s="1"/>
  <c r="X51" i="12" s="1"/>
  <c r="AD51" i="12" s="1"/>
  <c r="AI51" i="12" s="1"/>
  <c r="AS51" i="12" s="1"/>
  <c r="AU51" i="12" s="1"/>
  <c r="F56" i="12"/>
  <c r="L56" i="12" s="1"/>
  <c r="R56" i="12" s="1"/>
  <c r="V56" i="12" s="1"/>
  <c r="AB56" i="12" s="1"/>
  <c r="AG56" i="12" s="1"/>
  <c r="AM56" i="12" s="1"/>
  <c r="AO56" i="12" s="1"/>
  <c r="G56" i="12"/>
  <c r="M56" i="12" s="1"/>
  <c r="S56" i="12" s="1"/>
  <c r="W56" i="12" s="1"/>
  <c r="AC56" i="12" s="1"/>
  <c r="AH56" i="12" s="1"/>
  <c r="AP56" i="12" s="1"/>
  <c r="AR56" i="12" s="1"/>
  <c r="H56" i="12"/>
  <c r="N56" i="12" s="1"/>
  <c r="T56" i="12" s="1"/>
  <c r="X56" i="12" s="1"/>
  <c r="AD56" i="12" s="1"/>
  <c r="AI56" i="12" s="1"/>
  <c r="AS56" i="12" s="1"/>
  <c r="AU56" i="12" s="1"/>
  <c r="F59" i="12"/>
  <c r="L59" i="12" s="1"/>
  <c r="R59" i="12" s="1"/>
  <c r="V59" i="12" s="1"/>
  <c r="AB59" i="12" s="1"/>
  <c r="AG59" i="12" s="1"/>
  <c r="AM59" i="12" s="1"/>
  <c r="AO59" i="12" s="1"/>
  <c r="G59" i="12"/>
  <c r="M59" i="12" s="1"/>
  <c r="S59" i="12" s="1"/>
  <c r="W59" i="12" s="1"/>
  <c r="AC59" i="12" s="1"/>
  <c r="AH59" i="12" s="1"/>
  <c r="AP59" i="12" s="1"/>
  <c r="AR59" i="12" s="1"/>
  <c r="H59" i="12"/>
  <c r="N59" i="12" s="1"/>
  <c r="T59" i="12" s="1"/>
  <c r="X59" i="12" s="1"/>
  <c r="AD59" i="12" s="1"/>
  <c r="AI59" i="12" s="1"/>
  <c r="AS59" i="12" s="1"/>
  <c r="AU59" i="12" s="1"/>
  <c r="F65" i="12"/>
  <c r="L65" i="12" s="1"/>
  <c r="R65" i="12" s="1"/>
  <c r="V65" i="12" s="1"/>
  <c r="AB65" i="12" s="1"/>
  <c r="AG65" i="12" s="1"/>
  <c r="AM65" i="12" s="1"/>
  <c r="AO65" i="12" s="1"/>
  <c r="G65" i="12"/>
  <c r="M65" i="12" s="1"/>
  <c r="S65" i="12" s="1"/>
  <c r="W65" i="12" s="1"/>
  <c r="AC65" i="12" s="1"/>
  <c r="AH65" i="12" s="1"/>
  <c r="AP65" i="12" s="1"/>
  <c r="AR65" i="12" s="1"/>
  <c r="H65" i="12"/>
  <c r="N65" i="12" s="1"/>
  <c r="T65" i="12" s="1"/>
  <c r="X65" i="12" s="1"/>
  <c r="AD65" i="12" s="1"/>
  <c r="AI65" i="12" s="1"/>
  <c r="AS65" i="12" s="1"/>
  <c r="AU65" i="12" s="1"/>
  <c r="F68" i="12"/>
  <c r="L68" i="12" s="1"/>
  <c r="R68" i="12" s="1"/>
  <c r="V68" i="12" s="1"/>
  <c r="AB68" i="12" s="1"/>
  <c r="AG68" i="12" s="1"/>
  <c r="AM68" i="12" s="1"/>
  <c r="AO68" i="12" s="1"/>
  <c r="G68" i="12"/>
  <c r="M68" i="12" s="1"/>
  <c r="S68" i="12" s="1"/>
  <c r="W68" i="12" s="1"/>
  <c r="AC68" i="12" s="1"/>
  <c r="AH68" i="12" s="1"/>
  <c r="AP68" i="12" s="1"/>
  <c r="AR68" i="12" s="1"/>
  <c r="H68" i="12"/>
  <c r="N68" i="12" s="1"/>
  <c r="T68" i="12" s="1"/>
  <c r="X68" i="12" s="1"/>
  <c r="AD68" i="12" s="1"/>
  <c r="AI68" i="12" s="1"/>
  <c r="AS68" i="12" s="1"/>
  <c r="AU68" i="12" s="1"/>
  <c r="F70" i="12"/>
  <c r="L70" i="12" s="1"/>
  <c r="R70" i="12" s="1"/>
  <c r="V70" i="12" s="1"/>
  <c r="AB70" i="12" s="1"/>
  <c r="AG70" i="12" s="1"/>
  <c r="AM70" i="12" s="1"/>
  <c r="AO70" i="12" s="1"/>
  <c r="G70" i="12"/>
  <c r="M70" i="12" s="1"/>
  <c r="S70" i="12" s="1"/>
  <c r="W70" i="12" s="1"/>
  <c r="AC70" i="12" s="1"/>
  <c r="AH70" i="12" s="1"/>
  <c r="AP70" i="12" s="1"/>
  <c r="AR70" i="12" s="1"/>
  <c r="H70" i="12"/>
  <c r="N70" i="12" s="1"/>
  <c r="T70" i="12" s="1"/>
  <c r="X70" i="12" s="1"/>
  <c r="AD70" i="12" s="1"/>
  <c r="AI70" i="12" s="1"/>
  <c r="AS70" i="12" s="1"/>
  <c r="AU70" i="12" s="1"/>
  <c r="F74" i="12"/>
  <c r="L74" i="12" s="1"/>
  <c r="R74" i="12" s="1"/>
  <c r="V74" i="12" s="1"/>
  <c r="AB74" i="12" s="1"/>
  <c r="AG74" i="12" s="1"/>
  <c r="AM74" i="12" s="1"/>
  <c r="AO74" i="12" s="1"/>
  <c r="G74" i="12"/>
  <c r="M74" i="12" s="1"/>
  <c r="S74" i="12" s="1"/>
  <c r="W74" i="12" s="1"/>
  <c r="AC74" i="12" s="1"/>
  <c r="AH74" i="12" s="1"/>
  <c r="AP74" i="12" s="1"/>
  <c r="AR74" i="12" s="1"/>
  <c r="H74" i="12"/>
  <c r="N74" i="12" s="1"/>
  <c r="T74" i="12" s="1"/>
  <c r="X74" i="12" s="1"/>
  <c r="AD74" i="12" s="1"/>
  <c r="AI74" i="12" s="1"/>
  <c r="AS74" i="12" s="1"/>
  <c r="AU74" i="12" s="1"/>
  <c r="F78" i="12"/>
  <c r="L78" i="12" s="1"/>
  <c r="R78" i="12" s="1"/>
  <c r="V78" i="12" s="1"/>
  <c r="AB78" i="12" s="1"/>
  <c r="AG78" i="12" s="1"/>
  <c r="AM78" i="12" s="1"/>
  <c r="AO78" i="12" s="1"/>
  <c r="G78" i="12"/>
  <c r="M78" i="12" s="1"/>
  <c r="S78" i="12" s="1"/>
  <c r="W78" i="12" s="1"/>
  <c r="AC78" i="12" s="1"/>
  <c r="AH78" i="12" s="1"/>
  <c r="AP78" i="12" s="1"/>
  <c r="AR78" i="12" s="1"/>
  <c r="H78" i="12"/>
  <c r="N78" i="12" s="1"/>
  <c r="T78" i="12" s="1"/>
  <c r="X78" i="12" s="1"/>
  <c r="AD78" i="12" s="1"/>
  <c r="AI78" i="12" s="1"/>
  <c r="AS78" i="12" s="1"/>
  <c r="AU78" i="12" s="1"/>
  <c r="F81" i="12"/>
  <c r="L81" i="12" s="1"/>
  <c r="R81" i="12" s="1"/>
  <c r="V81" i="12" s="1"/>
  <c r="AB81" i="12" s="1"/>
  <c r="AG81" i="12" s="1"/>
  <c r="AM81" i="12" s="1"/>
  <c r="AO81" i="12" s="1"/>
  <c r="G81" i="12"/>
  <c r="M81" i="12" s="1"/>
  <c r="S81" i="12" s="1"/>
  <c r="W81" i="12" s="1"/>
  <c r="AC81" i="12" s="1"/>
  <c r="AH81" i="12" s="1"/>
  <c r="AP81" i="12" s="1"/>
  <c r="AR81" i="12" s="1"/>
  <c r="H81" i="12"/>
  <c r="N81" i="12" s="1"/>
  <c r="T81" i="12" s="1"/>
  <c r="X81" i="12" s="1"/>
  <c r="AD81" i="12" s="1"/>
  <c r="AI81" i="12" s="1"/>
  <c r="AS81" i="12" s="1"/>
  <c r="AU81" i="12" s="1"/>
  <c r="F84" i="12"/>
  <c r="L84" i="12" s="1"/>
  <c r="R84" i="12" s="1"/>
  <c r="V84" i="12" s="1"/>
  <c r="AB84" i="12" s="1"/>
  <c r="AG84" i="12" s="1"/>
  <c r="AM84" i="12" s="1"/>
  <c r="AO84" i="12" s="1"/>
  <c r="G84" i="12"/>
  <c r="M84" i="12" s="1"/>
  <c r="S84" i="12" s="1"/>
  <c r="W84" i="12" s="1"/>
  <c r="AC84" i="12" s="1"/>
  <c r="AH84" i="12" s="1"/>
  <c r="AP84" i="12" s="1"/>
  <c r="AR84" i="12" s="1"/>
  <c r="H84" i="12"/>
  <c r="N84" i="12" s="1"/>
  <c r="T84" i="12" s="1"/>
  <c r="X84" i="12" s="1"/>
  <c r="AD84" i="12" s="1"/>
  <c r="AI84" i="12" s="1"/>
  <c r="AS84" i="12" s="1"/>
  <c r="AU84" i="12" s="1"/>
  <c r="F88" i="12"/>
  <c r="L88" i="12" s="1"/>
  <c r="R88" i="12" s="1"/>
  <c r="V88" i="12" s="1"/>
  <c r="AB88" i="12" s="1"/>
  <c r="AG88" i="12" s="1"/>
  <c r="AM88" i="12" s="1"/>
  <c r="AO88" i="12" s="1"/>
  <c r="G88" i="12"/>
  <c r="M88" i="12" s="1"/>
  <c r="S88" i="12" s="1"/>
  <c r="W88" i="12" s="1"/>
  <c r="AC88" i="12" s="1"/>
  <c r="AH88" i="12" s="1"/>
  <c r="AP88" i="12" s="1"/>
  <c r="AR88" i="12" s="1"/>
  <c r="H88" i="12"/>
  <c r="N88" i="12" s="1"/>
  <c r="T88" i="12" s="1"/>
  <c r="X88" i="12" s="1"/>
  <c r="AD88" i="12" s="1"/>
  <c r="AI88" i="12" s="1"/>
  <c r="AS88" i="12" s="1"/>
  <c r="AU88" i="12" s="1"/>
  <c r="F95" i="12"/>
  <c r="L95" i="12" s="1"/>
  <c r="R95" i="12" s="1"/>
  <c r="V95" i="12" s="1"/>
  <c r="AB95" i="12" s="1"/>
  <c r="AG95" i="12" s="1"/>
  <c r="AM95" i="12" s="1"/>
  <c r="AO95" i="12" s="1"/>
  <c r="G95" i="12"/>
  <c r="M95" i="12" s="1"/>
  <c r="S95" i="12" s="1"/>
  <c r="W95" i="12" s="1"/>
  <c r="AC95" i="12" s="1"/>
  <c r="AH95" i="12" s="1"/>
  <c r="AP95" i="12" s="1"/>
  <c r="AR95" i="12" s="1"/>
  <c r="H95" i="12"/>
  <c r="N95" i="12" s="1"/>
  <c r="T95" i="12" s="1"/>
  <c r="X95" i="12" s="1"/>
  <c r="AD95" i="12" s="1"/>
  <c r="AI95" i="12" s="1"/>
  <c r="AS95" i="12" s="1"/>
  <c r="AU95" i="12" s="1"/>
  <c r="F100" i="12"/>
  <c r="L100" i="12" s="1"/>
  <c r="R100" i="12" s="1"/>
  <c r="V100" i="12" s="1"/>
  <c r="AB100" i="12" s="1"/>
  <c r="AG100" i="12" s="1"/>
  <c r="AM100" i="12" s="1"/>
  <c r="AO100" i="12" s="1"/>
  <c r="G100" i="12"/>
  <c r="M100" i="12" s="1"/>
  <c r="S100" i="12" s="1"/>
  <c r="W100" i="12" s="1"/>
  <c r="AC100" i="12" s="1"/>
  <c r="AH100" i="12" s="1"/>
  <c r="AP100" i="12" s="1"/>
  <c r="AR100" i="12" s="1"/>
  <c r="H100" i="12"/>
  <c r="N100" i="12" s="1"/>
  <c r="T100" i="12" s="1"/>
  <c r="X100" i="12" s="1"/>
  <c r="AD100" i="12" s="1"/>
  <c r="AI100" i="12" s="1"/>
  <c r="AS100" i="12" s="1"/>
  <c r="AU100" i="12" s="1"/>
  <c r="F105" i="12"/>
  <c r="L105" i="12" s="1"/>
  <c r="R105" i="12" s="1"/>
  <c r="V105" i="12" s="1"/>
  <c r="AB105" i="12" s="1"/>
  <c r="AG105" i="12" s="1"/>
  <c r="AM105" i="12" s="1"/>
  <c r="AO105" i="12" s="1"/>
  <c r="G105" i="12"/>
  <c r="M105" i="12" s="1"/>
  <c r="S105" i="12" s="1"/>
  <c r="W105" i="12" s="1"/>
  <c r="AC105" i="12" s="1"/>
  <c r="AH105" i="12" s="1"/>
  <c r="AP105" i="12" s="1"/>
  <c r="AR105" i="12" s="1"/>
  <c r="H105" i="12"/>
  <c r="N105" i="12" s="1"/>
  <c r="T105" i="12" s="1"/>
  <c r="X105" i="12" s="1"/>
  <c r="AD105" i="12" s="1"/>
  <c r="AI105" i="12" s="1"/>
  <c r="AS105" i="12" s="1"/>
  <c r="AU105" i="12" s="1"/>
  <c r="F107" i="12"/>
  <c r="L107" i="12" s="1"/>
  <c r="R107" i="12" s="1"/>
  <c r="V107" i="12" s="1"/>
  <c r="AB107" i="12" s="1"/>
  <c r="AG107" i="12" s="1"/>
  <c r="AM107" i="12" s="1"/>
  <c r="AO107" i="12" s="1"/>
  <c r="G107" i="12"/>
  <c r="M107" i="12" s="1"/>
  <c r="S107" i="12" s="1"/>
  <c r="W107" i="12" s="1"/>
  <c r="AC107" i="12" s="1"/>
  <c r="AH107" i="12" s="1"/>
  <c r="AP107" i="12" s="1"/>
  <c r="AR107" i="12" s="1"/>
  <c r="H107" i="12"/>
  <c r="N107" i="12" s="1"/>
  <c r="T107" i="12" s="1"/>
  <c r="X107" i="12" s="1"/>
  <c r="AD107" i="12" s="1"/>
  <c r="AI107" i="12" s="1"/>
  <c r="AS107" i="12" s="1"/>
  <c r="AU107" i="12" s="1"/>
  <c r="F114" i="12"/>
  <c r="L114" i="12" s="1"/>
  <c r="R114" i="12" s="1"/>
  <c r="V114" i="12" s="1"/>
  <c r="AB114" i="12" s="1"/>
  <c r="AG114" i="12" s="1"/>
  <c r="AM114" i="12" s="1"/>
  <c r="AO114" i="12" s="1"/>
  <c r="G114" i="12"/>
  <c r="M114" i="12" s="1"/>
  <c r="S114" i="12" s="1"/>
  <c r="W114" i="12" s="1"/>
  <c r="AC114" i="12" s="1"/>
  <c r="AH114" i="12" s="1"/>
  <c r="AP114" i="12" s="1"/>
  <c r="AR114" i="12" s="1"/>
  <c r="H114" i="12"/>
  <c r="N114" i="12" s="1"/>
  <c r="T114" i="12" s="1"/>
  <c r="X114" i="12" s="1"/>
  <c r="AD114" i="12" s="1"/>
  <c r="AI114" i="12" s="1"/>
  <c r="AS114" i="12" s="1"/>
  <c r="AU114" i="12" s="1"/>
  <c r="F117" i="12"/>
  <c r="L117" i="12" s="1"/>
  <c r="R117" i="12" s="1"/>
  <c r="V117" i="12" s="1"/>
  <c r="AB117" i="12" s="1"/>
  <c r="AG117" i="12" s="1"/>
  <c r="AM117" i="12" s="1"/>
  <c r="AO117" i="12" s="1"/>
  <c r="G117" i="12"/>
  <c r="M117" i="12" s="1"/>
  <c r="S117" i="12" s="1"/>
  <c r="W117" i="12" s="1"/>
  <c r="AC117" i="12" s="1"/>
  <c r="AH117" i="12" s="1"/>
  <c r="AP117" i="12" s="1"/>
  <c r="AR117" i="12" s="1"/>
  <c r="H117" i="12"/>
  <c r="N117" i="12" s="1"/>
  <c r="T117" i="12" s="1"/>
  <c r="X117" i="12" s="1"/>
  <c r="AD117" i="12" s="1"/>
  <c r="AI117" i="12" s="1"/>
  <c r="AS117" i="12" s="1"/>
  <c r="AU117" i="12" s="1"/>
  <c r="F120" i="12"/>
  <c r="L120" i="12" s="1"/>
  <c r="R120" i="12" s="1"/>
  <c r="V120" i="12" s="1"/>
  <c r="AB120" i="12" s="1"/>
  <c r="AG120" i="12" s="1"/>
  <c r="AM120" i="12" s="1"/>
  <c r="AO120" i="12" s="1"/>
  <c r="G120" i="12"/>
  <c r="M120" i="12" s="1"/>
  <c r="S120" i="12" s="1"/>
  <c r="W120" i="12" s="1"/>
  <c r="AC120" i="12" s="1"/>
  <c r="AH120" i="12" s="1"/>
  <c r="AP120" i="12" s="1"/>
  <c r="AR120" i="12" s="1"/>
  <c r="H120" i="12"/>
  <c r="N120" i="12" s="1"/>
  <c r="T120" i="12" s="1"/>
  <c r="X120" i="12" s="1"/>
  <c r="AD120" i="12" s="1"/>
  <c r="AI120" i="12" s="1"/>
  <c r="AS120" i="12" s="1"/>
  <c r="AU120" i="12" s="1"/>
  <c r="F124" i="12"/>
  <c r="L124" i="12" s="1"/>
  <c r="R124" i="12" s="1"/>
  <c r="V124" i="12" s="1"/>
  <c r="AB124" i="12" s="1"/>
  <c r="AG124" i="12" s="1"/>
  <c r="AM124" i="12" s="1"/>
  <c r="AO124" i="12" s="1"/>
  <c r="G124" i="12"/>
  <c r="M124" i="12" s="1"/>
  <c r="S124" i="12" s="1"/>
  <c r="W124" i="12" s="1"/>
  <c r="AC124" i="12" s="1"/>
  <c r="AH124" i="12" s="1"/>
  <c r="AP124" i="12" s="1"/>
  <c r="AR124" i="12" s="1"/>
  <c r="H124" i="12"/>
  <c r="N124" i="12" s="1"/>
  <c r="T124" i="12" s="1"/>
  <c r="X124" i="12" s="1"/>
  <c r="AD124" i="12" s="1"/>
  <c r="AI124" i="12" s="1"/>
  <c r="AS124" i="12" s="1"/>
  <c r="AU124" i="12" s="1"/>
  <c r="F127" i="12"/>
  <c r="L127" i="12" s="1"/>
  <c r="R127" i="12" s="1"/>
  <c r="V127" i="12" s="1"/>
  <c r="AB127" i="12" s="1"/>
  <c r="AG127" i="12" s="1"/>
  <c r="AM127" i="12" s="1"/>
  <c r="AO127" i="12" s="1"/>
  <c r="G127" i="12"/>
  <c r="M127" i="12" s="1"/>
  <c r="S127" i="12" s="1"/>
  <c r="W127" i="12" s="1"/>
  <c r="AC127" i="12" s="1"/>
  <c r="AH127" i="12" s="1"/>
  <c r="AP127" i="12" s="1"/>
  <c r="AR127" i="12" s="1"/>
  <c r="H127" i="12"/>
  <c r="N127" i="12" s="1"/>
  <c r="T127" i="12" s="1"/>
  <c r="X127" i="12" s="1"/>
  <c r="AD127" i="12" s="1"/>
  <c r="AI127" i="12" s="1"/>
  <c r="AS127" i="12" s="1"/>
  <c r="AU127" i="12" s="1"/>
  <c r="F131" i="12"/>
  <c r="L131" i="12" s="1"/>
  <c r="R131" i="12" s="1"/>
  <c r="V131" i="12" s="1"/>
  <c r="AB131" i="12" s="1"/>
  <c r="AG131" i="12" s="1"/>
  <c r="AM131" i="12" s="1"/>
  <c r="AO131" i="12" s="1"/>
  <c r="G131" i="12"/>
  <c r="M131" i="12" s="1"/>
  <c r="S131" i="12" s="1"/>
  <c r="W131" i="12" s="1"/>
  <c r="AC131" i="12" s="1"/>
  <c r="AH131" i="12" s="1"/>
  <c r="AP131" i="12" s="1"/>
  <c r="AR131" i="12" s="1"/>
  <c r="H131" i="12"/>
  <c r="N131" i="12" s="1"/>
  <c r="T131" i="12" s="1"/>
  <c r="X131" i="12" s="1"/>
  <c r="AD131" i="12" s="1"/>
  <c r="AI131" i="12" s="1"/>
  <c r="AS131" i="12" s="1"/>
  <c r="AU131" i="12" s="1"/>
  <c r="F136" i="12"/>
  <c r="L136" i="12" s="1"/>
  <c r="R136" i="12" s="1"/>
  <c r="V136" i="12" s="1"/>
  <c r="AB136" i="12" s="1"/>
  <c r="AG136" i="12" s="1"/>
  <c r="AM136" i="12" s="1"/>
  <c r="AO136" i="12" s="1"/>
  <c r="G136" i="12"/>
  <c r="M136" i="12" s="1"/>
  <c r="S136" i="12" s="1"/>
  <c r="W136" i="12" s="1"/>
  <c r="AC136" i="12" s="1"/>
  <c r="AH136" i="12" s="1"/>
  <c r="AP136" i="12" s="1"/>
  <c r="AR136" i="12" s="1"/>
  <c r="H136" i="12"/>
  <c r="N136" i="12" s="1"/>
  <c r="T136" i="12" s="1"/>
  <c r="X136" i="12" s="1"/>
  <c r="AD136" i="12" s="1"/>
  <c r="AI136" i="12" s="1"/>
  <c r="AS136" i="12" s="1"/>
  <c r="AU136" i="12" s="1"/>
  <c r="F140" i="12"/>
  <c r="L140" i="12" s="1"/>
  <c r="R140" i="12" s="1"/>
  <c r="V140" i="12" s="1"/>
  <c r="AB140" i="12" s="1"/>
  <c r="AG140" i="12" s="1"/>
  <c r="AM140" i="12" s="1"/>
  <c r="AO140" i="12" s="1"/>
  <c r="G140" i="12"/>
  <c r="M140" i="12" s="1"/>
  <c r="S140" i="12" s="1"/>
  <c r="W140" i="12" s="1"/>
  <c r="AC140" i="12" s="1"/>
  <c r="AH140" i="12" s="1"/>
  <c r="AP140" i="12" s="1"/>
  <c r="AR140" i="12" s="1"/>
  <c r="H140" i="12"/>
  <c r="N140" i="12" s="1"/>
  <c r="T140" i="12" s="1"/>
  <c r="X140" i="12" s="1"/>
  <c r="AD140" i="12" s="1"/>
  <c r="AI140" i="12" s="1"/>
  <c r="AS140" i="12" s="1"/>
  <c r="AU140" i="12" s="1"/>
  <c r="F145" i="12"/>
  <c r="L145" i="12" s="1"/>
  <c r="R145" i="12" s="1"/>
  <c r="V145" i="12" s="1"/>
  <c r="AB145" i="12" s="1"/>
  <c r="AG145" i="12" s="1"/>
  <c r="AM145" i="12" s="1"/>
  <c r="AO145" i="12" s="1"/>
  <c r="G145" i="12"/>
  <c r="M145" i="12" s="1"/>
  <c r="S145" i="12" s="1"/>
  <c r="W145" i="12" s="1"/>
  <c r="AC145" i="12" s="1"/>
  <c r="AH145" i="12" s="1"/>
  <c r="AP145" i="12" s="1"/>
  <c r="AR145" i="12" s="1"/>
  <c r="H145" i="12"/>
  <c r="N145" i="12" s="1"/>
  <c r="T145" i="12" s="1"/>
  <c r="X145" i="12" s="1"/>
  <c r="AD145" i="12" s="1"/>
  <c r="AI145" i="12" s="1"/>
  <c r="AS145" i="12" s="1"/>
  <c r="AU145" i="12" s="1"/>
  <c r="F148" i="12"/>
  <c r="L148" i="12" s="1"/>
  <c r="R148" i="12" s="1"/>
  <c r="V148" i="12" s="1"/>
  <c r="AB148" i="12" s="1"/>
  <c r="AG148" i="12" s="1"/>
  <c r="AM148" i="12" s="1"/>
  <c r="AO148" i="12" s="1"/>
  <c r="G148" i="12"/>
  <c r="M148" i="12" s="1"/>
  <c r="S148" i="12" s="1"/>
  <c r="W148" i="12" s="1"/>
  <c r="AC148" i="12" s="1"/>
  <c r="AH148" i="12" s="1"/>
  <c r="AP148" i="12" s="1"/>
  <c r="AR148" i="12" s="1"/>
  <c r="H148" i="12"/>
  <c r="N148" i="12" s="1"/>
  <c r="T148" i="12" s="1"/>
  <c r="X148" i="12" s="1"/>
  <c r="AD148" i="12" s="1"/>
  <c r="AI148" i="12" s="1"/>
  <c r="AS148" i="12" s="1"/>
  <c r="AU148" i="12" s="1"/>
  <c r="F151" i="12"/>
  <c r="L151" i="12" s="1"/>
  <c r="R151" i="12" s="1"/>
  <c r="V151" i="12" s="1"/>
  <c r="AB151" i="12" s="1"/>
  <c r="AG151" i="12" s="1"/>
  <c r="AM151" i="12" s="1"/>
  <c r="AO151" i="12" s="1"/>
  <c r="G151" i="12"/>
  <c r="M151" i="12" s="1"/>
  <c r="S151" i="12" s="1"/>
  <c r="W151" i="12" s="1"/>
  <c r="AC151" i="12" s="1"/>
  <c r="AH151" i="12" s="1"/>
  <c r="AP151" i="12" s="1"/>
  <c r="AR151" i="12" s="1"/>
  <c r="H151" i="12"/>
  <c r="N151" i="12" s="1"/>
  <c r="T151" i="12" s="1"/>
  <c r="X151" i="12" s="1"/>
  <c r="AD151" i="12" s="1"/>
  <c r="AI151" i="12" s="1"/>
  <c r="AS151" i="12" s="1"/>
  <c r="AU151" i="12" s="1"/>
  <c r="F155" i="12"/>
  <c r="L155" i="12" s="1"/>
  <c r="R155" i="12" s="1"/>
  <c r="V155" i="12" s="1"/>
  <c r="AB155" i="12" s="1"/>
  <c r="AG155" i="12" s="1"/>
  <c r="AM155" i="12" s="1"/>
  <c r="AO155" i="12" s="1"/>
  <c r="G155" i="12"/>
  <c r="M155" i="12" s="1"/>
  <c r="S155" i="12" s="1"/>
  <c r="W155" i="12" s="1"/>
  <c r="AC155" i="12" s="1"/>
  <c r="AH155" i="12" s="1"/>
  <c r="AP155" i="12" s="1"/>
  <c r="AR155" i="12" s="1"/>
  <c r="H155" i="12"/>
  <c r="N155" i="12" s="1"/>
  <c r="T155" i="12" s="1"/>
  <c r="X155" i="12" s="1"/>
  <c r="AD155" i="12" s="1"/>
  <c r="AI155" i="12" s="1"/>
  <c r="AS155" i="12" s="1"/>
  <c r="AU155" i="12" s="1"/>
  <c r="F158" i="12"/>
  <c r="L158" i="12" s="1"/>
  <c r="R158" i="12" s="1"/>
  <c r="V158" i="12" s="1"/>
  <c r="AB158" i="12" s="1"/>
  <c r="AG158" i="12" s="1"/>
  <c r="AM158" i="12" s="1"/>
  <c r="AO158" i="12" s="1"/>
  <c r="G158" i="12"/>
  <c r="M158" i="12" s="1"/>
  <c r="S158" i="12" s="1"/>
  <c r="W158" i="12" s="1"/>
  <c r="AC158" i="12" s="1"/>
  <c r="AH158" i="12" s="1"/>
  <c r="AP158" i="12" s="1"/>
  <c r="AR158" i="12" s="1"/>
  <c r="H158" i="12"/>
  <c r="N158" i="12" s="1"/>
  <c r="T158" i="12" s="1"/>
  <c r="X158" i="12" s="1"/>
  <c r="AD158" i="12" s="1"/>
  <c r="AI158" i="12" s="1"/>
  <c r="AS158" i="12" s="1"/>
  <c r="AU158" i="12" s="1"/>
  <c r="F163" i="12"/>
  <c r="L163" i="12" s="1"/>
  <c r="R163" i="12" s="1"/>
  <c r="V163" i="12" s="1"/>
  <c r="AB163" i="12" s="1"/>
  <c r="AG163" i="12" s="1"/>
  <c r="AM163" i="12" s="1"/>
  <c r="AO163" i="12" s="1"/>
  <c r="G163" i="12"/>
  <c r="M163" i="12" s="1"/>
  <c r="S163" i="12" s="1"/>
  <c r="W163" i="12" s="1"/>
  <c r="AC163" i="12" s="1"/>
  <c r="AH163" i="12" s="1"/>
  <c r="AP163" i="12" s="1"/>
  <c r="AR163" i="12" s="1"/>
  <c r="H163" i="12"/>
  <c r="N163" i="12" s="1"/>
  <c r="T163" i="12" s="1"/>
  <c r="X163" i="12" s="1"/>
  <c r="AD163" i="12" s="1"/>
  <c r="AI163" i="12" s="1"/>
  <c r="AS163" i="12" s="1"/>
  <c r="AU163" i="12" s="1"/>
  <c r="F173" i="12"/>
  <c r="L173" i="12" s="1"/>
  <c r="R173" i="12" s="1"/>
  <c r="V173" i="12" s="1"/>
  <c r="AB173" i="12" s="1"/>
  <c r="AG173" i="12" s="1"/>
  <c r="AM173" i="12" s="1"/>
  <c r="AO173" i="12" s="1"/>
  <c r="G173" i="12"/>
  <c r="M173" i="12" s="1"/>
  <c r="S173" i="12" s="1"/>
  <c r="W173" i="12" s="1"/>
  <c r="AC173" i="12" s="1"/>
  <c r="AH173" i="12" s="1"/>
  <c r="AP173" i="12" s="1"/>
  <c r="AR173" i="12" s="1"/>
  <c r="H173" i="12"/>
  <c r="N173" i="12" s="1"/>
  <c r="T173" i="12" s="1"/>
  <c r="X173" i="12" s="1"/>
  <c r="AD173" i="12" s="1"/>
  <c r="AI173" i="12" s="1"/>
  <c r="AS173" i="12" s="1"/>
  <c r="AU173" i="12" s="1"/>
  <c r="F177" i="12"/>
  <c r="L177" i="12" s="1"/>
  <c r="R177" i="12" s="1"/>
  <c r="V177" i="12" s="1"/>
  <c r="AB177" i="12" s="1"/>
  <c r="AG177" i="12" s="1"/>
  <c r="AM177" i="12" s="1"/>
  <c r="AO177" i="12" s="1"/>
  <c r="G177" i="12"/>
  <c r="M177" i="12" s="1"/>
  <c r="S177" i="12" s="1"/>
  <c r="W177" i="12" s="1"/>
  <c r="AC177" i="12" s="1"/>
  <c r="AH177" i="12" s="1"/>
  <c r="AP177" i="12" s="1"/>
  <c r="AR177" i="12" s="1"/>
  <c r="H177" i="12"/>
  <c r="N177" i="12" s="1"/>
  <c r="T177" i="12" s="1"/>
  <c r="X177" i="12" s="1"/>
  <c r="AD177" i="12" s="1"/>
  <c r="AI177" i="12" s="1"/>
  <c r="AS177" i="12" s="1"/>
  <c r="AU177" i="12" s="1"/>
  <c r="F180" i="12"/>
  <c r="L180" i="12" s="1"/>
  <c r="R180" i="12" s="1"/>
  <c r="V180" i="12" s="1"/>
  <c r="AB180" i="12" s="1"/>
  <c r="AG180" i="12" s="1"/>
  <c r="AM180" i="12" s="1"/>
  <c r="AO180" i="12" s="1"/>
  <c r="G180" i="12"/>
  <c r="M180" i="12" s="1"/>
  <c r="S180" i="12" s="1"/>
  <c r="W180" i="12" s="1"/>
  <c r="AC180" i="12" s="1"/>
  <c r="AH180" i="12" s="1"/>
  <c r="AP180" i="12" s="1"/>
  <c r="AR180" i="12" s="1"/>
  <c r="H180" i="12"/>
  <c r="N180" i="12" s="1"/>
  <c r="T180" i="12" s="1"/>
  <c r="X180" i="12" s="1"/>
  <c r="AD180" i="12" s="1"/>
  <c r="AI180" i="12" s="1"/>
  <c r="AS180" i="12" s="1"/>
  <c r="AU180" i="12" s="1"/>
  <c r="F185" i="12"/>
  <c r="L185" i="12" s="1"/>
  <c r="R185" i="12" s="1"/>
  <c r="V185" i="12" s="1"/>
  <c r="AB185" i="12" s="1"/>
  <c r="AG185" i="12" s="1"/>
  <c r="AM185" i="12" s="1"/>
  <c r="AO185" i="12" s="1"/>
  <c r="G185" i="12"/>
  <c r="M185" i="12" s="1"/>
  <c r="S185" i="12" s="1"/>
  <c r="W185" i="12" s="1"/>
  <c r="AC185" i="12" s="1"/>
  <c r="AH185" i="12" s="1"/>
  <c r="AP185" i="12" s="1"/>
  <c r="AR185" i="12" s="1"/>
  <c r="H185" i="12"/>
  <c r="N185" i="12" s="1"/>
  <c r="T185" i="12" s="1"/>
  <c r="X185" i="12" s="1"/>
  <c r="AD185" i="12" s="1"/>
  <c r="AI185" i="12" s="1"/>
  <c r="AS185" i="12" s="1"/>
  <c r="AU185" i="12" s="1"/>
  <c r="F189" i="12"/>
  <c r="L189" i="12" s="1"/>
  <c r="R189" i="12" s="1"/>
  <c r="V189" i="12" s="1"/>
  <c r="AB189" i="12" s="1"/>
  <c r="AG189" i="12" s="1"/>
  <c r="AM189" i="12" s="1"/>
  <c r="AO189" i="12" s="1"/>
  <c r="G189" i="12"/>
  <c r="M189" i="12" s="1"/>
  <c r="S189" i="12" s="1"/>
  <c r="W189" i="12" s="1"/>
  <c r="AC189" i="12" s="1"/>
  <c r="AH189" i="12" s="1"/>
  <c r="AP189" i="12" s="1"/>
  <c r="AR189" i="12" s="1"/>
  <c r="H189" i="12"/>
  <c r="N189" i="12" s="1"/>
  <c r="T189" i="12" s="1"/>
  <c r="X189" i="12" s="1"/>
  <c r="AD189" i="12" s="1"/>
  <c r="AI189" i="12" s="1"/>
  <c r="AS189" i="12" s="1"/>
  <c r="AU189" i="12" s="1"/>
  <c r="F194" i="12"/>
  <c r="L194" i="12" s="1"/>
  <c r="R194" i="12" s="1"/>
  <c r="V194" i="12" s="1"/>
  <c r="AB194" i="12" s="1"/>
  <c r="AG194" i="12" s="1"/>
  <c r="AM194" i="12" s="1"/>
  <c r="AO194" i="12" s="1"/>
  <c r="G194" i="12"/>
  <c r="M194" i="12" s="1"/>
  <c r="S194" i="12" s="1"/>
  <c r="W194" i="12" s="1"/>
  <c r="AC194" i="12" s="1"/>
  <c r="AH194" i="12" s="1"/>
  <c r="AP194" i="12" s="1"/>
  <c r="AR194" i="12" s="1"/>
  <c r="H194" i="12"/>
  <c r="N194" i="12" s="1"/>
  <c r="T194" i="12" s="1"/>
  <c r="X194" i="12" s="1"/>
  <c r="AD194" i="12" s="1"/>
  <c r="AI194" i="12" s="1"/>
  <c r="AS194" i="12" s="1"/>
  <c r="AU194" i="12" s="1"/>
  <c r="F198" i="12"/>
  <c r="L198" i="12" s="1"/>
  <c r="R198" i="12" s="1"/>
  <c r="V198" i="12" s="1"/>
  <c r="AB198" i="12" s="1"/>
  <c r="AG198" i="12" s="1"/>
  <c r="AM198" i="12" s="1"/>
  <c r="AO198" i="12" s="1"/>
  <c r="G198" i="12"/>
  <c r="M198" i="12" s="1"/>
  <c r="S198" i="12" s="1"/>
  <c r="W198" i="12" s="1"/>
  <c r="AC198" i="12" s="1"/>
  <c r="AH198" i="12" s="1"/>
  <c r="AP198" i="12" s="1"/>
  <c r="AR198" i="12" s="1"/>
  <c r="H198" i="12"/>
  <c r="N198" i="12" s="1"/>
  <c r="T198" i="12" s="1"/>
  <c r="X198" i="12" s="1"/>
  <c r="AD198" i="12" s="1"/>
  <c r="AI198" i="12" s="1"/>
  <c r="AS198" i="12" s="1"/>
  <c r="AU198" i="12" s="1"/>
  <c r="F202" i="12"/>
  <c r="L202" i="12" s="1"/>
  <c r="R202" i="12" s="1"/>
  <c r="V202" i="12" s="1"/>
  <c r="AB202" i="12" s="1"/>
  <c r="AG202" i="12" s="1"/>
  <c r="AM202" i="12" s="1"/>
  <c r="AO202" i="12" s="1"/>
  <c r="G202" i="12"/>
  <c r="M202" i="12" s="1"/>
  <c r="S202" i="12" s="1"/>
  <c r="W202" i="12" s="1"/>
  <c r="AC202" i="12" s="1"/>
  <c r="AH202" i="12" s="1"/>
  <c r="AP202" i="12" s="1"/>
  <c r="AR202" i="12" s="1"/>
  <c r="H202" i="12"/>
  <c r="N202" i="12" s="1"/>
  <c r="T202" i="12" s="1"/>
  <c r="X202" i="12" s="1"/>
  <c r="AD202" i="12" s="1"/>
  <c r="AI202" i="12" s="1"/>
  <c r="AS202" i="12" s="1"/>
  <c r="AU202" i="12" s="1"/>
  <c r="F209" i="12"/>
  <c r="L209" i="12" s="1"/>
  <c r="R209" i="12" s="1"/>
  <c r="V209" i="12" s="1"/>
  <c r="AB209" i="12" s="1"/>
  <c r="AG209" i="12" s="1"/>
  <c r="AM209" i="12" s="1"/>
  <c r="AO209" i="12" s="1"/>
  <c r="G209" i="12"/>
  <c r="M209" i="12" s="1"/>
  <c r="S209" i="12" s="1"/>
  <c r="W209" i="12" s="1"/>
  <c r="AC209" i="12" s="1"/>
  <c r="AH209" i="12" s="1"/>
  <c r="AP209" i="12" s="1"/>
  <c r="AR209" i="12" s="1"/>
  <c r="H209" i="12"/>
  <c r="N209" i="12" s="1"/>
  <c r="T209" i="12" s="1"/>
  <c r="X209" i="12" s="1"/>
  <c r="AD209" i="12" s="1"/>
  <c r="AI209" i="12" s="1"/>
  <c r="AS209" i="12" s="1"/>
  <c r="AU209" i="12" s="1"/>
  <c r="F211" i="12"/>
  <c r="L211" i="12" s="1"/>
  <c r="R211" i="12" s="1"/>
  <c r="V211" i="12" s="1"/>
  <c r="AB211" i="12" s="1"/>
  <c r="AG211" i="12" s="1"/>
  <c r="AM211" i="12" s="1"/>
  <c r="AO211" i="12" s="1"/>
  <c r="G211" i="12"/>
  <c r="M211" i="12" s="1"/>
  <c r="S211" i="12" s="1"/>
  <c r="W211" i="12" s="1"/>
  <c r="AC211" i="12" s="1"/>
  <c r="AH211" i="12" s="1"/>
  <c r="AP211" i="12" s="1"/>
  <c r="AR211" i="12" s="1"/>
  <c r="H211" i="12"/>
  <c r="N211" i="12" s="1"/>
  <c r="T211" i="12" s="1"/>
  <c r="X211" i="12" s="1"/>
  <c r="AD211" i="12" s="1"/>
  <c r="AI211" i="12" s="1"/>
  <c r="AS211" i="12" s="1"/>
  <c r="AU211" i="12" s="1"/>
  <c r="F215" i="12"/>
  <c r="L215" i="12" s="1"/>
  <c r="R215" i="12" s="1"/>
  <c r="V215" i="12" s="1"/>
  <c r="AB215" i="12" s="1"/>
  <c r="AG215" i="12" s="1"/>
  <c r="AM215" i="12" s="1"/>
  <c r="AO215" i="12" s="1"/>
  <c r="G215" i="12"/>
  <c r="M215" i="12" s="1"/>
  <c r="S215" i="12" s="1"/>
  <c r="W215" i="12" s="1"/>
  <c r="AC215" i="12" s="1"/>
  <c r="AH215" i="12" s="1"/>
  <c r="AP215" i="12" s="1"/>
  <c r="AR215" i="12" s="1"/>
  <c r="H215" i="12"/>
  <c r="N215" i="12" s="1"/>
  <c r="T215" i="12" s="1"/>
  <c r="X215" i="12" s="1"/>
  <c r="AD215" i="12" s="1"/>
  <c r="AI215" i="12" s="1"/>
  <c r="AS215" i="12" s="1"/>
  <c r="AU215" i="12" s="1"/>
  <c r="F217" i="12"/>
  <c r="L217" i="12" s="1"/>
  <c r="R217" i="12" s="1"/>
  <c r="V217" i="12" s="1"/>
  <c r="AB217" i="12" s="1"/>
  <c r="AG217" i="12" s="1"/>
  <c r="AM217" i="12" s="1"/>
  <c r="AO217" i="12" s="1"/>
  <c r="G217" i="12"/>
  <c r="M217" i="12" s="1"/>
  <c r="S217" i="12" s="1"/>
  <c r="W217" i="12" s="1"/>
  <c r="AC217" i="12" s="1"/>
  <c r="AH217" i="12" s="1"/>
  <c r="AP217" i="12" s="1"/>
  <c r="AR217" i="12" s="1"/>
  <c r="H217" i="12"/>
  <c r="N217" i="12" s="1"/>
  <c r="T217" i="12" s="1"/>
  <c r="X217" i="12" s="1"/>
  <c r="AD217" i="12" s="1"/>
  <c r="AI217" i="12" s="1"/>
  <c r="AS217" i="12" s="1"/>
  <c r="AU217" i="12" s="1"/>
  <c r="F221" i="12"/>
  <c r="L221" i="12" s="1"/>
  <c r="R221" i="12" s="1"/>
  <c r="V221" i="12" s="1"/>
  <c r="AB221" i="12" s="1"/>
  <c r="AG221" i="12" s="1"/>
  <c r="AM221" i="12" s="1"/>
  <c r="AO221" i="12" s="1"/>
  <c r="G221" i="12"/>
  <c r="M221" i="12" s="1"/>
  <c r="S221" i="12" s="1"/>
  <c r="W221" i="12" s="1"/>
  <c r="AC221" i="12" s="1"/>
  <c r="AH221" i="12" s="1"/>
  <c r="AP221" i="12" s="1"/>
  <c r="AR221" i="12" s="1"/>
  <c r="H221" i="12"/>
  <c r="N221" i="12" s="1"/>
  <c r="T221" i="12" s="1"/>
  <c r="X221" i="12" s="1"/>
  <c r="AD221" i="12" s="1"/>
  <c r="AI221" i="12" s="1"/>
  <c r="AS221" i="12" s="1"/>
  <c r="AU221" i="12" s="1"/>
  <c r="F224" i="12"/>
  <c r="L224" i="12" s="1"/>
  <c r="R224" i="12" s="1"/>
  <c r="V224" i="12" s="1"/>
  <c r="AB224" i="12" s="1"/>
  <c r="AG224" i="12" s="1"/>
  <c r="AM224" i="12" s="1"/>
  <c r="AO224" i="12" s="1"/>
  <c r="G224" i="12"/>
  <c r="M224" i="12" s="1"/>
  <c r="S224" i="12" s="1"/>
  <c r="W224" i="12" s="1"/>
  <c r="AC224" i="12" s="1"/>
  <c r="AH224" i="12" s="1"/>
  <c r="AP224" i="12" s="1"/>
  <c r="AR224" i="12" s="1"/>
  <c r="H224" i="12"/>
  <c r="N224" i="12" s="1"/>
  <c r="T224" i="12" s="1"/>
  <c r="X224" i="12" s="1"/>
  <c r="AD224" i="12" s="1"/>
  <c r="AI224" i="12" s="1"/>
  <c r="AS224" i="12" s="1"/>
  <c r="AU224" i="12" s="1"/>
  <c r="F238" i="12"/>
  <c r="L238" i="12" s="1"/>
  <c r="R238" i="12" s="1"/>
  <c r="V238" i="12" s="1"/>
  <c r="AB238" i="12" s="1"/>
  <c r="AG238" i="12" s="1"/>
  <c r="AM238" i="12" s="1"/>
  <c r="AO238" i="12" s="1"/>
  <c r="G238" i="12"/>
  <c r="M238" i="12" s="1"/>
  <c r="S238" i="12" s="1"/>
  <c r="W238" i="12" s="1"/>
  <c r="AC238" i="12" s="1"/>
  <c r="AH238" i="12" s="1"/>
  <c r="AP238" i="12" s="1"/>
  <c r="AR238" i="12" s="1"/>
  <c r="H238" i="12"/>
  <c r="N238" i="12" s="1"/>
  <c r="T238" i="12" s="1"/>
  <c r="X238" i="12" s="1"/>
  <c r="AD238" i="12" s="1"/>
  <c r="AI238" i="12" s="1"/>
  <c r="AS238" i="12" s="1"/>
  <c r="AU238" i="12" s="1"/>
  <c r="F240" i="12"/>
  <c r="L240" i="12" s="1"/>
  <c r="R240" i="12" s="1"/>
  <c r="V240" i="12" s="1"/>
  <c r="AB240" i="12" s="1"/>
  <c r="AG240" i="12" s="1"/>
  <c r="AM240" i="12" s="1"/>
  <c r="AO240" i="12" s="1"/>
  <c r="G240" i="12"/>
  <c r="M240" i="12" s="1"/>
  <c r="S240" i="12" s="1"/>
  <c r="W240" i="12" s="1"/>
  <c r="AC240" i="12" s="1"/>
  <c r="AH240" i="12" s="1"/>
  <c r="AP240" i="12" s="1"/>
  <c r="AR240" i="12" s="1"/>
  <c r="H240" i="12"/>
  <c r="N240" i="12" s="1"/>
  <c r="T240" i="12" s="1"/>
  <c r="X240" i="12" s="1"/>
  <c r="AD240" i="12" s="1"/>
  <c r="AI240" i="12" s="1"/>
  <c r="AS240" i="12" s="1"/>
  <c r="AU240" i="12" s="1"/>
  <c r="F258" i="12"/>
  <c r="L258" i="12" s="1"/>
  <c r="R258" i="12" s="1"/>
  <c r="V258" i="12" s="1"/>
  <c r="AB258" i="12" s="1"/>
  <c r="AG258" i="12" s="1"/>
  <c r="AM258" i="12" s="1"/>
  <c r="AO258" i="12" s="1"/>
  <c r="G258" i="12"/>
  <c r="M258" i="12" s="1"/>
  <c r="S258" i="12" s="1"/>
  <c r="W258" i="12" s="1"/>
  <c r="AC258" i="12" s="1"/>
  <c r="AH258" i="12" s="1"/>
  <c r="AP258" i="12" s="1"/>
  <c r="AR258" i="12" s="1"/>
  <c r="H258" i="12"/>
  <c r="N258" i="12" s="1"/>
  <c r="T258" i="12" s="1"/>
  <c r="X258" i="12" s="1"/>
  <c r="AD258" i="12" s="1"/>
  <c r="AI258" i="12" s="1"/>
  <c r="AS258" i="12" s="1"/>
  <c r="AU258" i="12" s="1"/>
  <c r="F260" i="12"/>
  <c r="L260" i="12" s="1"/>
  <c r="R260" i="12" s="1"/>
  <c r="V260" i="12" s="1"/>
  <c r="AB260" i="12" s="1"/>
  <c r="AG260" i="12" s="1"/>
  <c r="AM260" i="12" s="1"/>
  <c r="AO260" i="12" s="1"/>
  <c r="G260" i="12"/>
  <c r="M260" i="12" s="1"/>
  <c r="S260" i="12" s="1"/>
  <c r="W260" i="12" s="1"/>
  <c r="AC260" i="12" s="1"/>
  <c r="AH260" i="12" s="1"/>
  <c r="AP260" i="12" s="1"/>
  <c r="AR260" i="12" s="1"/>
  <c r="H260" i="12"/>
  <c r="N260" i="12" s="1"/>
  <c r="T260" i="12" s="1"/>
  <c r="X260" i="12" s="1"/>
  <c r="AD260" i="12" s="1"/>
  <c r="AI260" i="12" s="1"/>
  <c r="AS260" i="12" s="1"/>
  <c r="AU260" i="12" s="1"/>
  <c r="F275" i="12"/>
  <c r="L275" i="12" s="1"/>
  <c r="R275" i="12" s="1"/>
  <c r="V275" i="12" s="1"/>
  <c r="AB275" i="12" s="1"/>
  <c r="AG275" i="12" s="1"/>
  <c r="AM275" i="12" s="1"/>
  <c r="AO275" i="12" s="1"/>
  <c r="G275" i="12"/>
  <c r="M275" i="12" s="1"/>
  <c r="S275" i="12" s="1"/>
  <c r="W275" i="12" s="1"/>
  <c r="AC275" i="12" s="1"/>
  <c r="AH275" i="12" s="1"/>
  <c r="AP275" i="12" s="1"/>
  <c r="AR275" i="12" s="1"/>
  <c r="H275" i="12"/>
  <c r="N275" i="12" s="1"/>
  <c r="T275" i="12" s="1"/>
  <c r="X275" i="12" s="1"/>
  <c r="AD275" i="12" s="1"/>
  <c r="AI275" i="12" s="1"/>
  <c r="AS275" i="12" s="1"/>
  <c r="AU275" i="12" s="1"/>
  <c r="F279" i="12"/>
  <c r="L279" i="12" s="1"/>
  <c r="R279" i="12" s="1"/>
  <c r="V279" i="12" s="1"/>
  <c r="AB279" i="12" s="1"/>
  <c r="AG279" i="12" s="1"/>
  <c r="AM279" i="12" s="1"/>
  <c r="AO279" i="12" s="1"/>
  <c r="G279" i="12"/>
  <c r="M279" i="12" s="1"/>
  <c r="S279" i="12" s="1"/>
  <c r="W279" i="12" s="1"/>
  <c r="AC279" i="12" s="1"/>
  <c r="AH279" i="12" s="1"/>
  <c r="AP279" i="12" s="1"/>
  <c r="AR279" i="12" s="1"/>
  <c r="H279" i="12"/>
  <c r="N279" i="12" s="1"/>
  <c r="T279" i="12" s="1"/>
  <c r="X279" i="12" s="1"/>
  <c r="AD279" i="12" s="1"/>
  <c r="AI279" i="12" s="1"/>
  <c r="AS279" i="12" s="1"/>
  <c r="AU279" i="12" s="1"/>
  <c r="F281" i="12"/>
  <c r="L281" i="12" s="1"/>
  <c r="R281" i="12" s="1"/>
  <c r="V281" i="12" s="1"/>
  <c r="AB281" i="12" s="1"/>
  <c r="AG281" i="12" s="1"/>
  <c r="AM281" i="12" s="1"/>
  <c r="AO281" i="12" s="1"/>
  <c r="G281" i="12"/>
  <c r="M281" i="12" s="1"/>
  <c r="S281" i="12" s="1"/>
  <c r="W281" i="12" s="1"/>
  <c r="AC281" i="12" s="1"/>
  <c r="AH281" i="12" s="1"/>
  <c r="AP281" i="12" s="1"/>
  <c r="AR281" i="12" s="1"/>
  <c r="H281" i="12"/>
  <c r="N281" i="12" s="1"/>
  <c r="T281" i="12" s="1"/>
  <c r="X281" i="12" s="1"/>
  <c r="AD281" i="12" s="1"/>
  <c r="AI281" i="12" s="1"/>
  <c r="AS281" i="12" s="1"/>
  <c r="AU281" i="12" s="1"/>
  <c r="F285" i="12"/>
  <c r="L285" i="12" s="1"/>
  <c r="R285" i="12" s="1"/>
  <c r="V285" i="12" s="1"/>
  <c r="AB285" i="12" s="1"/>
  <c r="AG285" i="12" s="1"/>
  <c r="AM285" i="12" s="1"/>
  <c r="AO285" i="12" s="1"/>
  <c r="G285" i="12"/>
  <c r="M285" i="12" s="1"/>
  <c r="S285" i="12" s="1"/>
  <c r="W285" i="12" s="1"/>
  <c r="AC285" i="12" s="1"/>
  <c r="AH285" i="12" s="1"/>
  <c r="AP285" i="12" s="1"/>
  <c r="AR285" i="12" s="1"/>
  <c r="H285" i="12"/>
  <c r="N285" i="12" s="1"/>
  <c r="T285" i="12" s="1"/>
  <c r="X285" i="12" s="1"/>
  <c r="AD285" i="12" s="1"/>
  <c r="AI285" i="12" s="1"/>
  <c r="AS285" i="12" s="1"/>
  <c r="AU285" i="12" s="1"/>
  <c r="F291" i="12"/>
  <c r="L291" i="12" s="1"/>
  <c r="R291" i="12" s="1"/>
  <c r="V291" i="12" s="1"/>
  <c r="AB291" i="12" s="1"/>
  <c r="AG291" i="12" s="1"/>
  <c r="AM291" i="12" s="1"/>
  <c r="AO291" i="12" s="1"/>
  <c r="G291" i="12"/>
  <c r="M291" i="12" s="1"/>
  <c r="S291" i="12" s="1"/>
  <c r="W291" i="12" s="1"/>
  <c r="AC291" i="12" s="1"/>
  <c r="AH291" i="12" s="1"/>
  <c r="AP291" i="12" s="1"/>
  <c r="AR291" i="12" s="1"/>
  <c r="H291" i="12"/>
  <c r="N291" i="12" s="1"/>
  <c r="T291" i="12" s="1"/>
  <c r="X291" i="12" s="1"/>
  <c r="AD291" i="12" s="1"/>
  <c r="AI291" i="12" s="1"/>
  <c r="AS291" i="12" s="1"/>
  <c r="AU291" i="12" s="1"/>
  <c r="F295" i="12"/>
  <c r="L295" i="12" s="1"/>
  <c r="R295" i="12" s="1"/>
  <c r="V295" i="12" s="1"/>
  <c r="AB295" i="12" s="1"/>
  <c r="AG295" i="12" s="1"/>
  <c r="AM295" i="12" s="1"/>
  <c r="AO295" i="12" s="1"/>
  <c r="G295" i="12"/>
  <c r="M295" i="12" s="1"/>
  <c r="S295" i="12" s="1"/>
  <c r="W295" i="12" s="1"/>
  <c r="AC295" i="12" s="1"/>
  <c r="AH295" i="12" s="1"/>
  <c r="AP295" i="12" s="1"/>
  <c r="AR295" i="12" s="1"/>
  <c r="H295" i="12"/>
  <c r="N295" i="12" s="1"/>
  <c r="T295" i="12" s="1"/>
  <c r="X295" i="12" s="1"/>
  <c r="AD295" i="12" s="1"/>
  <c r="AI295" i="12" s="1"/>
  <c r="AS295" i="12" s="1"/>
  <c r="AU295" i="12" s="1"/>
  <c r="F297" i="12"/>
  <c r="L297" i="12" s="1"/>
  <c r="R297" i="12" s="1"/>
  <c r="V297" i="12" s="1"/>
  <c r="AB297" i="12" s="1"/>
  <c r="AG297" i="12" s="1"/>
  <c r="AM297" i="12" s="1"/>
  <c r="AO297" i="12" s="1"/>
  <c r="G297" i="12"/>
  <c r="M297" i="12" s="1"/>
  <c r="S297" i="12" s="1"/>
  <c r="W297" i="12" s="1"/>
  <c r="AC297" i="12" s="1"/>
  <c r="AH297" i="12" s="1"/>
  <c r="AP297" i="12" s="1"/>
  <c r="AR297" i="12" s="1"/>
  <c r="H297" i="12"/>
  <c r="N297" i="12" s="1"/>
  <c r="T297" i="12" s="1"/>
  <c r="X297" i="12" s="1"/>
  <c r="AD297" i="12" s="1"/>
  <c r="AI297" i="12" s="1"/>
  <c r="AS297" i="12" s="1"/>
  <c r="AU297" i="12" s="1"/>
  <c r="F302" i="12"/>
  <c r="L302" i="12" s="1"/>
  <c r="R302" i="12" s="1"/>
  <c r="V302" i="12" s="1"/>
  <c r="AB302" i="12" s="1"/>
  <c r="AG302" i="12" s="1"/>
  <c r="AM302" i="12" s="1"/>
  <c r="AO302" i="12" s="1"/>
  <c r="G302" i="12"/>
  <c r="M302" i="12" s="1"/>
  <c r="S302" i="12" s="1"/>
  <c r="W302" i="12" s="1"/>
  <c r="AC302" i="12" s="1"/>
  <c r="AH302" i="12" s="1"/>
  <c r="AP302" i="12" s="1"/>
  <c r="AR302" i="12" s="1"/>
  <c r="H302" i="12"/>
  <c r="N302" i="12" s="1"/>
  <c r="T302" i="12" s="1"/>
  <c r="X302" i="12" s="1"/>
  <c r="AD302" i="12" s="1"/>
  <c r="AI302" i="12" s="1"/>
  <c r="AS302" i="12" s="1"/>
  <c r="AU302" i="12" s="1"/>
  <c r="F304" i="12"/>
  <c r="L304" i="12" s="1"/>
  <c r="R304" i="12" s="1"/>
  <c r="V304" i="12" s="1"/>
  <c r="AB304" i="12" s="1"/>
  <c r="AG304" i="12" s="1"/>
  <c r="AM304" i="12" s="1"/>
  <c r="AO304" i="12" s="1"/>
  <c r="G304" i="12"/>
  <c r="M304" i="12" s="1"/>
  <c r="S304" i="12" s="1"/>
  <c r="W304" i="12" s="1"/>
  <c r="AC304" i="12" s="1"/>
  <c r="AH304" i="12" s="1"/>
  <c r="AP304" i="12" s="1"/>
  <c r="AR304" i="12" s="1"/>
  <c r="H304" i="12"/>
  <c r="N304" i="12" s="1"/>
  <c r="T304" i="12" s="1"/>
  <c r="X304" i="12" s="1"/>
  <c r="AD304" i="12" s="1"/>
  <c r="AI304" i="12" s="1"/>
  <c r="AS304" i="12" s="1"/>
  <c r="AU304" i="12" s="1"/>
  <c r="F315" i="12"/>
  <c r="L315" i="12" s="1"/>
  <c r="R315" i="12" s="1"/>
  <c r="V315" i="12" s="1"/>
  <c r="AB315" i="12" s="1"/>
  <c r="AG315" i="12" s="1"/>
  <c r="AM315" i="12" s="1"/>
  <c r="AO315" i="12" s="1"/>
  <c r="G315" i="12"/>
  <c r="M315" i="12" s="1"/>
  <c r="S315" i="12" s="1"/>
  <c r="W315" i="12" s="1"/>
  <c r="AC315" i="12" s="1"/>
  <c r="AH315" i="12" s="1"/>
  <c r="AP315" i="12" s="1"/>
  <c r="AR315" i="12" s="1"/>
  <c r="H315" i="12"/>
  <c r="N315" i="12" s="1"/>
  <c r="T315" i="12" s="1"/>
  <c r="X315" i="12" s="1"/>
  <c r="AD315" i="12" s="1"/>
  <c r="AI315" i="12" s="1"/>
  <c r="AS315" i="12" s="1"/>
  <c r="AU315" i="12" s="1"/>
  <c r="F322" i="12"/>
  <c r="L322" i="12" s="1"/>
  <c r="R322" i="12" s="1"/>
  <c r="V322" i="12" s="1"/>
  <c r="AB322" i="12" s="1"/>
  <c r="AG322" i="12" s="1"/>
  <c r="AM322" i="12" s="1"/>
  <c r="AO322" i="12" s="1"/>
  <c r="G322" i="12"/>
  <c r="M322" i="12" s="1"/>
  <c r="S322" i="12" s="1"/>
  <c r="W322" i="12" s="1"/>
  <c r="AC322" i="12" s="1"/>
  <c r="AH322" i="12" s="1"/>
  <c r="AP322" i="12" s="1"/>
  <c r="AR322" i="12" s="1"/>
  <c r="H322" i="12"/>
  <c r="N322" i="12" s="1"/>
  <c r="T322" i="12" s="1"/>
  <c r="X322" i="12" s="1"/>
  <c r="AD322" i="12" s="1"/>
  <c r="AI322" i="12" s="1"/>
  <c r="AS322" i="12" s="1"/>
  <c r="AU322" i="12" s="1"/>
  <c r="F327" i="12"/>
  <c r="L327" i="12" s="1"/>
  <c r="R327" i="12" s="1"/>
  <c r="V327" i="12" s="1"/>
  <c r="AB327" i="12" s="1"/>
  <c r="AG327" i="12" s="1"/>
  <c r="AM327" i="12" s="1"/>
  <c r="AO327" i="12" s="1"/>
  <c r="G327" i="12"/>
  <c r="M327" i="12" s="1"/>
  <c r="S327" i="12" s="1"/>
  <c r="W327" i="12" s="1"/>
  <c r="AC327" i="12" s="1"/>
  <c r="AH327" i="12" s="1"/>
  <c r="AP327" i="12" s="1"/>
  <c r="AR327" i="12" s="1"/>
  <c r="H327" i="12"/>
  <c r="N327" i="12" s="1"/>
  <c r="T327" i="12" s="1"/>
  <c r="X327" i="12" s="1"/>
  <c r="AD327" i="12" s="1"/>
  <c r="AI327" i="12" s="1"/>
  <c r="AS327" i="12" s="1"/>
  <c r="AU327" i="12" s="1"/>
  <c r="F330" i="12"/>
  <c r="L330" i="12" s="1"/>
  <c r="R330" i="12" s="1"/>
  <c r="V330" i="12" s="1"/>
  <c r="AB330" i="12" s="1"/>
  <c r="AG330" i="12" s="1"/>
  <c r="AM330" i="12" s="1"/>
  <c r="AO330" i="12" s="1"/>
  <c r="G330" i="12"/>
  <c r="M330" i="12" s="1"/>
  <c r="S330" i="12" s="1"/>
  <c r="W330" i="12" s="1"/>
  <c r="AC330" i="12" s="1"/>
  <c r="AH330" i="12" s="1"/>
  <c r="AP330" i="12" s="1"/>
  <c r="AR330" i="12" s="1"/>
  <c r="H330" i="12"/>
  <c r="N330" i="12" s="1"/>
  <c r="T330" i="12" s="1"/>
  <c r="X330" i="12" s="1"/>
  <c r="AD330" i="12" s="1"/>
  <c r="AI330" i="12" s="1"/>
  <c r="AS330" i="12" s="1"/>
  <c r="AU330" i="12" s="1"/>
  <c r="F334" i="12"/>
  <c r="L334" i="12" s="1"/>
  <c r="R334" i="12" s="1"/>
  <c r="V334" i="12" s="1"/>
  <c r="AB334" i="12" s="1"/>
  <c r="AG334" i="12" s="1"/>
  <c r="AM334" i="12" s="1"/>
  <c r="AO334" i="12" s="1"/>
  <c r="G334" i="12"/>
  <c r="M334" i="12" s="1"/>
  <c r="S334" i="12" s="1"/>
  <c r="W334" i="12" s="1"/>
  <c r="AC334" i="12" s="1"/>
  <c r="AH334" i="12" s="1"/>
  <c r="AP334" i="12" s="1"/>
  <c r="AR334" i="12" s="1"/>
  <c r="H334" i="12"/>
  <c r="N334" i="12" s="1"/>
  <c r="T334" i="12" s="1"/>
  <c r="X334" i="12" s="1"/>
  <c r="AD334" i="12" s="1"/>
  <c r="AI334" i="12" s="1"/>
  <c r="AS334" i="12" s="1"/>
  <c r="AU334" i="12" s="1"/>
  <c r="F338" i="12"/>
  <c r="L338" i="12" s="1"/>
  <c r="R338" i="12" s="1"/>
  <c r="V338" i="12" s="1"/>
  <c r="AB338" i="12" s="1"/>
  <c r="AG338" i="12" s="1"/>
  <c r="AM338" i="12" s="1"/>
  <c r="AO338" i="12" s="1"/>
  <c r="G338" i="12"/>
  <c r="M338" i="12" s="1"/>
  <c r="S338" i="12" s="1"/>
  <c r="W338" i="12" s="1"/>
  <c r="AC338" i="12" s="1"/>
  <c r="AH338" i="12" s="1"/>
  <c r="AP338" i="12" s="1"/>
  <c r="AR338" i="12" s="1"/>
  <c r="H338" i="12"/>
  <c r="N338" i="12" s="1"/>
  <c r="T338" i="12" s="1"/>
  <c r="X338" i="12" s="1"/>
  <c r="AD338" i="12" s="1"/>
  <c r="AI338" i="12" s="1"/>
  <c r="AS338" i="12" s="1"/>
  <c r="AU338" i="12" s="1"/>
  <c r="F343" i="12"/>
  <c r="L343" i="12" s="1"/>
  <c r="R343" i="12" s="1"/>
  <c r="V343" i="12" s="1"/>
  <c r="AB343" i="12" s="1"/>
  <c r="AG343" i="12" s="1"/>
  <c r="AM343" i="12" s="1"/>
  <c r="AO343" i="12" s="1"/>
  <c r="G343" i="12"/>
  <c r="M343" i="12" s="1"/>
  <c r="S343" i="12" s="1"/>
  <c r="W343" i="12" s="1"/>
  <c r="AC343" i="12" s="1"/>
  <c r="AH343" i="12" s="1"/>
  <c r="AP343" i="12" s="1"/>
  <c r="AR343" i="12" s="1"/>
  <c r="H343" i="12"/>
  <c r="N343" i="12" s="1"/>
  <c r="T343" i="12" s="1"/>
  <c r="X343" i="12" s="1"/>
  <c r="AD343" i="12" s="1"/>
  <c r="AI343" i="12" s="1"/>
  <c r="AS343" i="12" s="1"/>
  <c r="AU343" i="12" s="1"/>
  <c r="F349" i="12"/>
  <c r="L349" i="12" s="1"/>
  <c r="R349" i="12" s="1"/>
  <c r="V349" i="12" s="1"/>
  <c r="AB349" i="12" s="1"/>
  <c r="AG349" i="12" s="1"/>
  <c r="AM349" i="12" s="1"/>
  <c r="AO349" i="12" s="1"/>
  <c r="G349" i="12"/>
  <c r="M349" i="12" s="1"/>
  <c r="S349" i="12" s="1"/>
  <c r="W349" i="12" s="1"/>
  <c r="AC349" i="12" s="1"/>
  <c r="AH349" i="12" s="1"/>
  <c r="AP349" i="12" s="1"/>
  <c r="AR349" i="12" s="1"/>
  <c r="H349" i="12"/>
  <c r="N349" i="12" s="1"/>
  <c r="T349" i="12" s="1"/>
  <c r="X349" i="12" s="1"/>
  <c r="AD349" i="12" s="1"/>
  <c r="AI349" i="12" s="1"/>
  <c r="AS349" i="12" s="1"/>
  <c r="AU349" i="12" s="1"/>
  <c r="F356" i="12"/>
  <c r="L356" i="12" s="1"/>
  <c r="R356" i="12" s="1"/>
  <c r="V356" i="12" s="1"/>
  <c r="AB356" i="12" s="1"/>
  <c r="AG356" i="12" s="1"/>
  <c r="AM356" i="12" s="1"/>
  <c r="AO356" i="12" s="1"/>
  <c r="G356" i="12"/>
  <c r="M356" i="12" s="1"/>
  <c r="S356" i="12" s="1"/>
  <c r="W356" i="12" s="1"/>
  <c r="AC356" i="12" s="1"/>
  <c r="AH356" i="12" s="1"/>
  <c r="AP356" i="12" s="1"/>
  <c r="AR356" i="12" s="1"/>
  <c r="H356" i="12"/>
  <c r="N356" i="12" s="1"/>
  <c r="T356" i="12" s="1"/>
  <c r="X356" i="12" s="1"/>
  <c r="AD356" i="12" s="1"/>
  <c r="AI356" i="12" s="1"/>
  <c r="AS356" i="12" s="1"/>
  <c r="AU356" i="12" s="1"/>
  <c r="F364" i="12"/>
  <c r="L364" i="12" s="1"/>
  <c r="R364" i="12" s="1"/>
  <c r="V364" i="12" s="1"/>
  <c r="AB364" i="12" s="1"/>
  <c r="AG364" i="12" s="1"/>
  <c r="AM364" i="12" s="1"/>
  <c r="AO364" i="12" s="1"/>
  <c r="G364" i="12"/>
  <c r="M364" i="12" s="1"/>
  <c r="S364" i="12" s="1"/>
  <c r="W364" i="12" s="1"/>
  <c r="AC364" i="12" s="1"/>
  <c r="AH364" i="12" s="1"/>
  <c r="AP364" i="12" s="1"/>
  <c r="AR364" i="12" s="1"/>
  <c r="H364" i="12"/>
  <c r="N364" i="12" s="1"/>
  <c r="T364" i="12" s="1"/>
  <c r="X364" i="12" s="1"/>
  <c r="AD364" i="12" s="1"/>
  <c r="AI364" i="12" s="1"/>
  <c r="AS364" i="12" s="1"/>
  <c r="AU364" i="12" s="1"/>
  <c r="F367" i="12"/>
  <c r="L367" i="12" s="1"/>
  <c r="R367" i="12" s="1"/>
  <c r="V367" i="12" s="1"/>
  <c r="AB367" i="12" s="1"/>
  <c r="AG367" i="12" s="1"/>
  <c r="AM367" i="12" s="1"/>
  <c r="AO367" i="12" s="1"/>
  <c r="G367" i="12"/>
  <c r="M367" i="12" s="1"/>
  <c r="S367" i="12" s="1"/>
  <c r="W367" i="12" s="1"/>
  <c r="AC367" i="12" s="1"/>
  <c r="AH367" i="12" s="1"/>
  <c r="AP367" i="12" s="1"/>
  <c r="AR367" i="12" s="1"/>
  <c r="H367" i="12"/>
  <c r="N367" i="12" s="1"/>
  <c r="T367" i="12" s="1"/>
  <c r="X367" i="12" s="1"/>
  <c r="AD367" i="12" s="1"/>
  <c r="AI367" i="12" s="1"/>
  <c r="AS367" i="12" s="1"/>
  <c r="AU367" i="12" s="1"/>
  <c r="F370" i="12"/>
  <c r="L370" i="12" s="1"/>
  <c r="R370" i="12" s="1"/>
  <c r="V370" i="12" s="1"/>
  <c r="AB370" i="12" s="1"/>
  <c r="AG370" i="12" s="1"/>
  <c r="AM370" i="12" s="1"/>
  <c r="AO370" i="12" s="1"/>
  <c r="G370" i="12"/>
  <c r="M370" i="12" s="1"/>
  <c r="S370" i="12" s="1"/>
  <c r="W370" i="12" s="1"/>
  <c r="AC370" i="12" s="1"/>
  <c r="AH370" i="12" s="1"/>
  <c r="AP370" i="12" s="1"/>
  <c r="AR370" i="12" s="1"/>
  <c r="H370" i="12"/>
  <c r="N370" i="12" s="1"/>
  <c r="T370" i="12" s="1"/>
  <c r="X370" i="12" s="1"/>
  <c r="AD370" i="12" s="1"/>
  <c r="AI370" i="12" s="1"/>
  <c r="AS370" i="12" s="1"/>
  <c r="AU370" i="12" s="1"/>
  <c r="F374" i="12"/>
  <c r="L374" i="12" s="1"/>
  <c r="R374" i="12" s="1"/>
  <c r="V374" i="12" s="1"/>
  <c r="AB374" i="12" s="1"/>
  <c r="AG374" i="12" s="1"/>
  <c r="AM374" i="12" s="1"/>
  <c r="AO374" i="12" s="1"/>
  <c r="G374" i="12"/>
  <c r="M374" i="12" s="1"/>
  <c r="S374" i="12" s="1"/>
  <c r="W374" i="12" s="1"/>
  <c r="AC374" i="12" s="1"/>
  <c r="AH374" i="12" s="1"/>
  <c r="AP374" i="12" s="1"/>
  <c r="AR374" i="12" s="1"/>
  <c r="H374" i="12"/>
  <c r="N374" i="12" s="1"/>
  <c r="T374" i="12" s="1"/>
  <c r="X374" i="12" s="1"/>
  <c r="AD374" i="12" s="1"/>
  <c r="AI374" i="12" s="1"/>
  <c r="AS374" i="12" s="1"/>
  <c r="AU374" i="12" s="1"/>
  <c r="F379" i="12"/>
  <c r="L379" i="12" s="1"/>
  <c r="R379" i="12" s="1"/>
  <c r="V379" i="12" s="1"/>
  <c r="AB379" i="12" s="1"/>
  <c r="AG379" i="12" s="1"/>
  <c r="AM379" i="12" s="1"/>
  <c r="AO379" i="12" s="1"/>
  <c r="G379" i="12"/>
  <c r="M379" i="12" s="1"/>
  <c r="S379" i="12" s="1"/>
  <c r="W379" i="12" s="1"/>
  <c r="AC379" i="12" s="1"/>
  <c r="AH379" i="12" s="1"/>
  <c r="AP379" i="12" s="1"/>
  <c r="AR379" i="12" s="1"/>
  <c r="H379" i="12"/>
  <c r="N379" i="12" s="1"/>
  <c r="T379" i="12" s="1"/>
  <c r="X379" i="12" s="1"/>
  <c r="AD379" i="12" s="1"/>
  <c r="AI379" i="12" s="1"/>
  <c r="AS379" i="12" s="1"/>
  <c r="AU379" i="12" s="1"/>
  <c r="F385" i="12"/>
  <c r="L385" i="12" s="1"/>
  <c r="R385" i="12" s="1"/>
  <c r="V385" i="12" s="1"/>
  <c r="AB385" i="12" s="1"/>
  <c r="AG385" i="12" s="1"/>
  <c r="AM385" i="12" s="1"/>
  <c r="AO385" i="12" s="1"/>
  <c r="G385" i="12"/>
  <c r="M385" i="12" s="1"/>
  <c r="S385" i="12" s="1"/>
  <c r="W385" i="12" s="1"/>
  <c r="AC385" i="12" s="1"/>
  <c r="AH385" i="12" s="1"/>
  <c r="AP385" i="12" s="1"/>
  <c r="AR385" i="12" s="1"/>
  <c r="H385" i="12"/>
  <c r="N385" i="12" s="1"/>
  <c r="T385" i="12" s="1"/>
  <c r="X385" i="12" s="1"/>
  <c r="AD385" i="12" s="1"/>
  <c r="AI385" i="12" s="1"/>
  <c r="AS385" i="12" s="1"/>
  <c r="AU385" i="12" s="1"/>
  <c r="F389" i="12"/>
  <c r="L389" i="12" s="1"/>
  <c r="R389" i="12" s="1"/>
  <c r="V389" i="12" s="1"/>
  <c r="AB389" i="12" s="1"/>
  <c r="AG389" i="12" s="1"/>
  <c r="AM389" i="12" s="1"/>
  <c r="AO389" i="12" s="1"/>
  <c r="G389" i="12"/>
  <c r="M389" i="12" s="1"/>
  <c r="S389" i="12" s="1"/>
  <c r="W389" i="12" s="1"/>
  <c r="AC389" i="12" s="1"/>
  <c r="AH389" i="12" s="1"/>
  <c r="AP389" i="12" s="1"/>
  <c r="AR389" i="12" s="1"/>
  <c r="H389" i="12"/>
  <c r="N389" i="12" s="1"/>
  <c r="T389" i="12" s="1"/>
  <c r="X389" i="12" s="1"/>
  <c r="AD389" i="12" s="1"/>
  <c r="AI389" i="12" s="1"/>
  <c r="AS389" i="12" s="1"/>
  <c r="AU389" i="12" s="1"/>
  <c r="F396" i="12"/>
  <c r="L396" i="12" s="1"/>
  <c r="R396" i="12" s="1"/>
  <c r="V396" i="12" s="1"/>
  <c r="AB396" i="12" s="1"/>
  <c r="AG396" i="12" s="1"/>
  <c r="AM396" i="12" s="1"/>
  <c r="AO396" i="12" s="1"/>
  <c r="G396" i="12"/>
  <c r="M396" i="12" s="1"/>
  <c r="S396" i="12" s="1"/>
  <c r="W396" i="12" s="1"/>
  <c r="AC396" i="12" s="1"/>
  <c r="AH396" i="12" s="1"/>
  <c r="AP396" i="12" s="1"/>
  <c r="AR396" i="12" s="1"/>
  <c r="H396" i="12"/>
  <c r="N396" i="12" s="1"/>
  <c r="T396" i="12" s="1"/>
  <c r="X396" i="12" s="1"/>
  <c r="AD396" i="12" s="1"/>
  <c r="AI396" i="12" s="1"/>
  <c r="AS396" i="12" s="1"/>
  <c r="AU396" i="12" s="1"/>
  <c r="F404" i="12"/>
  <c r="L404" i="12" s="1"/>
  <c r="R404" i="12" s="1"/>
  <c r="V404" i="12" s="1"/>
  <c r="AB404" i="12" s="1"/>
  <c r="AG404" i="12" s="1"/>
  <c r="AM404" i="12" s="1"/>
  <c r="AO404" i="12" s="1"/>
  <c r="G404" i="12"/>
  <c r="M404" i="12" s="1"/>
  <c r="S404" i="12" s="1"/>
  <c r="W404" i="12" s="1"/>
  <c r="AC404" i="12" s="1"/>
  <c r="AH404" i="12" s="1"/>
  <c r="AP404" i="12" s="1"/>
  <c r="AR404" i="12" s="1"/>
  <c r="H404" i="12"/>
  <c r="N404" i="12" s="1"/>
  <c r="T404" i="12" s="1"/>
  <c r="X404" i="12" s="1"/>
  <c r="AD404" i="12" s="1"/>
  <c r="AI404" i="12" s="1"/>
  <c r="AS404" i="12" s="1"/>
  <c r="AU404" i="12" s="1"/>
  <c r="F408" i="12"/>
  <c r="L408" i="12" s="1"/>
  <c r="R408" i="12" s="1"/>
  <c r="V408" i="12" s="1"/>
  <c r="AB408" i="12" s="1"/>
  <c r="AG408" i="12" s="1"/>
  <c r="AM408" i="12" s="1"/>
  <c r="AO408" i="12" s="1"/>
  <c r="G408" i="12"/>
  <c r="M408" i="12" s="1"/>
  <c r="S408" i="12" s="1"/>
  <c r="W408" i="12" s="1"/>
  <c r="AC408" i="12" s="1"/>
  <c r="AH408" i="12" s="1"/>
  <c r="AP408" i="12" s="1"/>
  <c r="AR408" i="12" s="1"/>
  <c r="H408" i="12"/>
  <c r="N408" i="12" s="1"/>
  <c r="T408" i="12" s="1"/>
  <c r="X408" i="12" s="1"/>
  <c r="AD408" i="12" s="1"/>
  <c r="AI408" i="12" s="1"/>
  <c r="AS408" i="12" s="1"/>
  <c r="AU408" i="12" s="1"/>
  <c r="F420" i="12"/>
  <c r="L420" i="12" s="1"/>
  <c r="R420" i="12" s="1"/>
  <c r="V420" i="12" s="1"/>
  <c r="AB420" i="12" s="1"/>
  <c r="AG420" i="12" s="1"/>
  <c r="AM420" i="12" s="1"/>
  <c r="AO420" i="12" s="1"/>
  <c r="G420" i="12"/>
  <c r="M420" i="12" s="1"/>
  <c r="S420" i="12" s="1"/>
  <c r="W420" i="12" s="1"/>
  <c r="AC420" i="12" s="1"/>
  <c r="AH420" i="12" s="1"/>
  <c r="AP420" i="12" s="1"/>
  <c r="AR420" i="12" s="1"/>
  <c r="H420" i="12"/>
  <c r="N420" i="12" s="1"/>
  <c r="T420" i="12" s="1"/>
  <c r="X420" i="12" s="1"/>
  <c r="AD420" i="12" s="1"/>
  <c r="AI420" i="12" s="1"/>
  <c r="AS420" i="12" s="1"/>
  <c r="AU420" i="12" s="1"/>
  <c r="F424" i="12"/>
  <c r="L424" i="12" s="1"/>
  <c r="R424" i="12" s="1"/>
  <c r="V424" i="12" s="1"/>
  <c r="AB424" i="12" s="1"/>
  <c r="AG424" i="12" s="1"/>
  <c r="AM424" i="12" s="1"/>
  <c r="AO424" i="12" s="1"/>
  <c r="G424" i="12"/>
  <c r="M424" i="12" s="1"/>
  <c r="S424" i="12" s="1"/>
  <c r="W424" i="12" s="1"/>
  <c r="AC424" i="12" s="1"/>
  <c r="AH424" i="12" s="1"/>
  <c r="AP424" i="12" s="1"/>
  <c r="AR424" i="12" s="1"/>
  <c r="H424" i="12"/>
  <c r="N424" i="12" s="1"/>
  <c r="T424" i="12" s="1"/>
  <c r="X424" i="12" s="1"/>
  <c r="AD424" i="12" s="1"/>
  <c r="AI424" i="12" s="1"/>
  <c r="AS424" i="12" s="1"/>
  <c r="AU424" i="12" s="1"/>
  <c r="F429" i="12"/>
  <c r="L429" i="12" s="1"/>
  <c r="R429" i="12" s="1"/>
  <c r="V429" i="12" s="1"/>
  <c r="AB429" i="12" s="1"/>
  <c r="AG429" i="12" s="1"/>
  <c r="AM429" i="12" s="1"/>
  <c r="AO429" i="12" s="1"/>
  <c r="G429" i="12"/>
  <c r="M429" i="12" s="1"/>
  <c r="S429" i="12" s="1"/>
  <c r="W429" i="12" s="1"/>
  <c r="AC429" i="12" s="1"/>
  <c r="AH429" i="12" s="1"/>
  <c r="AP429" i="12" s="1"/>
  <c r="AR429" i="12" s="1"/>
  <c r="H429" i="12"/>
  <c r="N429" i="12" s="1"/>
  <c r="T429" i="12" s="1"/>
  <c r="X429" i="12" s="1"/>
  <c r="AD429" i="12" s="1"/>
  <c r="AI429" i="12" s="1"/>
  <c r="AS429" i="12" s="1"/>
  <c r="AU429" i="12" s="1"/>
  <c r="F431" i="12"/>
  <c r="L431" i="12" s="1"/>
  <c r="R431" i="12" s="1"/>
  <c r="V431" i="12" s="1"/>
  <c r="AB431" i="12" s="1"/>
  <c r="AG431" i="12" s="1"/>
  <c r="AM431" i="12" s="1"/>
  <c r="AO431" i="12" s="1"/>
  <c r="G431" i="12"/>
  <c r="M431" i="12" s="1"/>
  <c r="S431" i="12" s="1"/>
  <c r="W431" i="12" s="1"/>
  <c r="AC431" i="12" s="1"/>
  <c r="AH431" i="12" s="1"/>
  <c r="AP431" i="12" s="1"/>
  <c r="AR431" i="12" s="1"/>
  <c r="H431" i="12"/>
  <c r="N431" i="12" s="1"/>
  <c r="T431" i="12" s="1"/>
  <c r="X431" i="12" s="1"/>
  <c r="AD431" i="12" s="1"/>
  <c r="AI431" i="12" s="1"/>
  <c r="AS431" i="12" s="1"/>
  <c r="AU431" i="12" s="1"/>
  <c r="F435" i="12"/>
  <c r="L435" i="12" s="1"/>
  <c r="R435" i="12" s="1"/>
  <c r="V435" i="12" s="1"/>
  <c r="AB435" i="12" s="1"/>
  <c r="AG435" i="12" s="1"/>
  <c r="AM435" i="12" s="1"/>
  <c r="AO435" i="12" s="1"/>
  <c r="G435" i="12"/>
  <c r="M435" i="12" s="1"/>
  <c r="S435" i="12" s="1"/>
  <c r="W435" i="12" s="1"/>
  <c r="AC435" i="12" s="1"/>
  <c r="AH435" i="12" s="1"/>
  <c r="AP435" i="12" s="1"/>
  <c r="AR435" i="12" s="1"/>
  <c r="H435" i="12"/>
  <c r="N435" i="12" s="1"/>
  <c r="T435" i="12" s="1"/>
  <c r="X435" i="12" s="1"/>
  <c r="AD435" i="12" s="1"/>
  <c r="AI435" i="12" s="1"/>
  <c r="AS435" i="12" s="1"/>
  <c r="AU435" i="12" s="1"/>
  <c r="F442" i="12"/>
  <c r="L442" i="12" s="1"/>
  <c r="R442" i="12" s="1"/>
  <c r="V442" i="12" s="1"/>
  <c r="AB442" i="12" s="1"/>
  <c r="AG442" i="12" s="1"/>
  <c r="AM442" i="12" s="1"/>
  <c r="AO442" i="12" s="1"/>
  <c r="G442" i="12"/>
  <c r="M442" i="12" s="1"/>
  <c r="S442" i="12" s="1"/>
  <c r="W442" i="12" s="1"/>
  <c r="AC442" i="12" s="1"/>
  <c r="AH442" i="12" s="1"/>
  <c r="AP442" i="12" s="1"/>
  <c r="AR442" i="12" s="1"/>
  <c r="H442" i="12"/>
  <c r="N442" i="12" s="1"/>
  <c r="T442" i="12" s="1"/>
  <c r="X442" i="12" s="1"/>
  <c r="AD442" i="12" s="1"/>
  <c r="AI442" i="12" s="1"/>
  <c r="AS442" i="12" s="1"/>
  <c r="AU442" i="12" s="1"/>
  <c r="F447" i="12"/>
  <c r="L447" i="12" s="1"/>
  <c r="R447" i="12" s="1"/>
  <c r="V447" i="12" s="1"/>
  <c r="AB447" i="12" s="1"/>
  <c r="AG447" i="12" s="1"/>
  <c r="AM447" i="12" s="1"/>
  <c r="AO447" i="12" s="1"/>
  <c r="G447" i="12"/>
  <c r="M447" i="12" s="1"/>
  <c r="S447" i="12" s="1"/>
  <c r="W447" i="12" s="1"/>
  <c r="AC447" i="12" s="1"/>
  <c r="AH447" i="12" s="1"/>
  <c r="AP447" i="12" s="1"/>
  <c r="AR447" i="12" s="1"/>
  <c r="H447" i="12"/>
  <c r="N447" i="12" s="1"/>
  <c r="T447" i="12" s="1"/>
  <c r="X447" i="12" s="1"/>
  <c r="AD447" i="12" s="1"/>
  <c r="AI447" i="12" s="1"/>
  <c r="AS447" i="12" s="1"/>
  <c r="AU447" i="12" s="1"/>
  <c r="F449" i="12"/>
  <c r="L449" i="12" s="1"/>
  <c r="R449" i="12" s="1"/>
  <c r="V449" i="12" s="1"/>
  <c r="AB449" i="12" s="1"/>
  <c r="AG449" i="12" s="1"/>
  <c r="AM449" i="12" s="1"/>
  <c r="AO449" i="12" s="1"/>
  <c r="G449" i="12"/>
  <c r="M449" i="12" s="1"/>
  <c r="S449" i="12" s="1"/>
  <c r="W449" i="12" s="1"/>
  <c r="AC449" i="12" s="1"/>
  <c r="AH449" i="12" s="1"/>
  <c r="AP449" i="12" s="1"/>
  <c r="AR449" i="12" s="1"/>
  <c r="H449" i="12"/>
  <c r="N449" i="12" s="1"/>
  <c r="T449" i="12" s="1"/>
  <c r="X449" i="12" s="1"/>
  <c r="AD449" i="12" s="1"/>
  <c r="AI449" i="12" s="1"/>
  <c r="AS449" i="12" s="1"/>
  <c r="AU449" i="12" s="1"/>
  <c r="F453" i="12"/>
  <c r="L453" i="12" s="1"/>
  <c r="R453" i="12" s="1"/>
  <c r="V453" i="12" s="1"/>
  <c r="AB453" i="12" s="1"/>
  <c r="AG453" i="12" s="1"/>
  <c r="AM453" i="12" s="1"/>
  <c r="AO453" i="12" s="1"/>
  <c r="G453" i="12"/>
  <c r="M453" i="12" s="1"/>
  <c r="S453" i="12" s="1"/>
  <c r="W453" i="12" s="1"/>
  <c r="AC453" i="12" s="1"/>
  <c r="AH453" i="12" s="1"/>
  <c r="AP453" i="12" s="1"/>
  <c r="AR453" i="12" s="1"/>
  <c r="H453" i="12"/>
  <c r="N453" i="12" s="1"/>
  <c r="T453" i="12" s="1"/>
  <c r="X453" i="12" s="1"/>
  <c r="AD453" i="12" s="1"/>
  <c r="AI453" i="12" s="1"/>
  <c r="AS453" i="12" s="1"/>
  <c r="AU453" i="12" s="1"/>
  <c r="F455" i="12"/>
  <c r="L455" i="12" s="1"/>
  <c r="R455" i="12" s="1"/>
  <c r="V455" i="12" s="1"/>
  <c r="AB455" i="12" s="1"/>
  <c r="AG455" i="12" s="1"/>
  <c r="AM455" i="12" s="1"/>
  <c r="AO455" i="12" s="1"/>
  <c r="G455" i="12"/>
  <c r="M455" i="12" s="1"/>
  <c r="S455" i="12" s="1"/>
  <c r="W455" i="12" s="1"/>
  <c r="AC455" i="12" s="1"/>
  <c r="AH455" i="12" s="1"/>
  <c r="AP455" i="12" s="1"/>
  <c r="AR455" i="12" s="1"/>
  <c r="H455" i="12"/>
  <c r="N455" i="12" s="1"/>
  <c r="T455" i="12" s="1"/>
  <c r="X455" i="12" s="1"/>
  <c r="AD455" i="12" s="1"/>
  <c r="AI455" i="12" s="1"/>
  <c r="AS455" i="12" s="1"/>
  <c r="AU455" i="12" s="1"/>
  <c r="F459" i="12"/>
  <c r="L459" i="12" s="1"/>
  <c r="R459" i="12" s="1"/>
  <c r="V459" i="12" s="1"/>
  <c r="AB459" i="12" s="1"/>
  <c r="AG459" i="12" s="1"/>
  <c r="AM459" i="12" s="1"/>
  <c r="AO459" i="12" s="1"/>
  <c r="G459" i="12"/>
  <c r="M459" i="12" s="1"/>
  <c r="S459" i="12" s="1"/>
  <c r="W459" i="12" s="1"/>
  <c r="AC459" i="12" s="1"/>
  <c r="AH459" i="12" s="1"/>
  <c r="AP459" i="12" s="1"/>
  <c r="AR459" i="12" s="1"/>
  <c r="H459" i="12"/>
  <c r="N459" i="12" s="1"/>
  <c r="T459" i="12" s="1"/>
  <c r="X459" i="12" s="1"/>
  <c r="AD459" i="12" s="1"/>
  <c r="AI459" i="12" s="1"/>
  <c r="AS459" i="12" s="1"/>
  <c r="AU459" i="12" s="1"/>
  <c r="F466" i="12"/>
  <c r="L466" i="12" s="1"/>
  <c r="R466" i="12" s="1"/>
  <c r="V466" i="12" s="1"/>
  <c r="AB466" i="12" s="1"/>
  <c r="AG466" i="12" s="1"/>
  <c r="AM466" i="12" s="1"/>
  <c r="AO466" i="12" s="1"/>
  <c r="G466" i="12"/>
  <c r="M466" i="12" s="1"/>
  <c r="S466" i="12" s="1"/>
  <c r="W466" i="12" s="1"/>
  <c r="AC466" i="12" s="1"/>
  <c r="AH466" i="12" s="1"/>
  <c r="AP466" i="12" s="1"/>
  <c r="AR466" i="12" s="1"/>
  <c r="H466" i="12"/>
  <c r="N466" i="12" s="1"/>
  <c r="T466" i="12" s="1"/>
  <c r="X466" i="12" s="1"/>
  <c r="AD466" i="12" s="1"/>
  <c r="AI466" i="12" s="1"/>
  <c r="AS466" i="12" s="1"/>
  <c r="AU466" i="12" s="1"/>
  <c r="F472" i="12"/>
  <c r="L472" i="12" s="1"/>
  <c r="R472" i="12" s="1"/>
  <c r="V472" i="12" s="1"/>
  <c r="AB472" i="12" s="1"/>
  <c r="AG472" i="12" s="1"/>
  <c r="AM472" i="12" s="1"/>
  <c r="AO472" i="12" s="1"/>
  <c r="G472" i="12"/>
  <c r="M472" i="12" s="1"/>
  <c r="S472" i="12" s="1"/>
  <c r="W472" i="12" s="1"/>
  <c r="AC472" i="12" s="1"/>
  <c r="AH472" i="12" s="1"/>
  <c r="AP472" i="12" s="1"/>
  <c r="AR472" i="12" s="1"/>
  <c r="H472" i="12"/>
  <c r="N472" i="12" s="1"/>
  <c r="T472" i="12" s="1"/>
  <c r="X472" i="12" s="1"/>
  <c r="AD472" i="12" s="1"/>
  <c r="AI472" i="12" s="1"/>
  <c r="AS472" i="12" s="1"/>
  <c r="AU472" i="12" s="1"/>
  <c r="F477" i="12"/>
  <c r="L477" i="12" s="1"/>
  <c r="R477" i="12" s="1"/>
  <c r="V477" i="12" s="1"/>
  <c r="AB477" i="12" s="1"/>
  <c r="AG477" i="12" s="1"/>
  <c r="AM477" i="12" s="1"/>
  <c r="AO477" i="12" s="1"/>
  <c r="G477" i="12"/>
  <c r="M477" i="12" s="1"/>
  <c r="S477" i="12" s="1"/>
  <c r="W477" i="12" s="1"/>
  <c r="AC477" i="12" s="1"/>
  <c r="AH477" i="12" s="1"/>
  <c r="AP477" i="12" s="1"/>
  <c r="AR477" i="12" s="1"/>
  <c r="H477" i="12"/>
  <c r="N477" i="12" s="1"/>
  <c r="T477" i="12" s="1"/>
  <c r="X477" i="12" s="1"/>
  <c r="AD477" i="12" s="1"/>
  <c r="AI477" i="12" s="1"/>
  <c r="AS477" i="12" s="1"/>
  <c r="AU477" i="12" s="1"/>
  <c r="F481" i="12"/>
  <c r="L481" i="12" s="1"/>
  <c r="R481" i="12" s="1"/>
  <c r="V481" i="12" s="1"/>
  <c r="AB481" i="12" s="1"/>
  <c r="AG481" i="12" s="1"/>
  <c r="AM481" i="12" s="1"/>
  <c r="AO481" i="12" s="1"/>
  <c r="G481" i="12"/>
  <c r="M481" i="12" s="1"/>
  <c r="S481" i="12" s="1"/>
  <c r="W481" i="12" s="1"/>
  <c r="AC481" i="12" s="1"/>
  <c r="AH481" i="12" s="1"/>
  <c r="AP481" i="12" s="1"/>
  <c r="AR481" i="12" s="1"/>
  <c r="H481" i="12"/>
  <c r="N481" i="12" s="1"/>
  <c r="T481" i="12" s="1"/>
  <c r="X481" i="12" s="1"/>
  <c r="AD481" i="12" s="1"/>
  <c r="AI481" i="12" s="1"/>
  <c r="AS481" i="12" s="1"/>
  <c r="AU481" i="12" s="1"/>
  <c r="F483" i="12"/>
  <c r="L483" i="12" s="1"/>
  <c r="R483" i="12" s="1"/>
  <c r="V483" i="12" s="1"/>
  <c r="AB483" i="12" s="1"/>
  <c r="AG483" i="12" s="1"/>
  <c r="AM483" i="12" s="1"/>
  <c r="AO483" i="12" s="1"/>
  <c r="G483" i="12"/>
  <c r="M483" i="12" s="1"/>
  <c r="S483" i="12" s="1"/>
  <c r="W483" i="12" s="1"/>
  <c r="AC483" i="12" s="1"/>
  <c r="AH483" i="12" s="1"/>
  <c r="AP483" i="12" s="1"/>
  <c r="AR483" i="12" s="1"/>
  <c r="H483" i="12"/>
  <c r="N483" i="12" s="1"/>
  <c r="T483" i="12" s="1"/>
  <c r="X483" i="12" s="1"/>
  <c r="AD483" i="12" s="1"/>
  <c r="AI483" i="12" s="1"/>
  <c r="AS483" i="12" s="1"/>
  <c r="AU483" i="12" s="1"/>
  <c r="F486" i="12"/>
  <c r="L486" i="12" s="1"/>
  <c r="R486" i="12" s="1"/>
  <c r="V486" i="12" s="1"/>
  <c r="AB486" i="12" s="1"/>
  <c r="AG486" i="12" s="1"/>
  <c r="AM486" i="12" s="1"/>
  <c r="AO486" i="12" s="1"/>
  <c r="G486" i="12"/>
  <c r="M486" i="12" s="1"/>
  <c r="S486" i="12" s="1"/>
  <c r="W486" i="12" s="1"/>
  <c r="AC486" i="12" s="1"/>
  <c r="AH486" i="12" s="1"/>
  <c r="AP486" i="12" s="1"/>
  <c r="AR486" i="12" s="1"/>
  <c r="H486" i="12"/>
  <c r="N486" i="12" s="1"/>
  <c r="T486" i="12" s="1"/>
  <c r="X486" i="12" s="1"/>
  <c r="AD486" i="12" s="1"/>
  <c r="AI486" i="12" s="1"/>
  <c r="AS486" i="12" s="1"/>
  <c r="AU486" i="12" s="1"/>
  <c r="F492" i="12"/>
  <c r="L492" i="12" s="1"/>
  <c r="R492" i="12" s="1"/>
  <c r="V492" i="12" s="1"/>
  <c r="AB492" i="12" s="1"/>
  <c r="AG492" i="12" s="1"/>
  <c r="AM492" i="12" s="1"/>
  <c r="AO492" i="12" s="1"/>
  <c r="G492" i="12"/>
  <c r="M492" i="12" s="1"/>
  <c r="S492" i="12" s="1"/>
  <c r="W492" i="12" s="1"/>
  <c r="AC492" i="12" s="1"/>
  <c r="AH492" i="12" s="1"/>
  <c r="AP492" i="12" s="1"/>
  <c r="AR492" i="12" s="1"/>
  <c r="H492" i="12"/>
  <c r="N492" i="12" s="1"/>
  <c r="T492" i="12" s="1"/>
  <c r="X492" i="12" s="1"/>
  <c r="AD492" i="12" s="1"/>
  <c r="AI492" i="12" s="1"/>
  <c r="AS492" i="12" s="1"/>
  <c r="AU492" i="12" s="1"/>
  <c r="F497" i="12"/>
  <c r="L497" i="12" s="1"/>
  <c r="R497" i="12" s="1"/>
  <c r="V497" i="12" s="1"/>
  <c r="AB497" i="12" s="1"/>
  <c r="AG497" i="12" s="1"/>
  <c r="AM497" i="12" s="1"/>
  <c r="AO497" i="12" s="1"/>
  <c r="G497" i="12"/>
  <c r="M497" i="12" s="1"/>
  <c r="S497" i="12" s="1"/>
  <c r="W497" i="12" s="1"/>
  <c r="AC497" i="12" s="1"/>
  <c r="AH497" i="12" s="1"/>
  <c r="AP497" i="12" s="1"/>
  <c r="AR497" i="12" s="1"/>
  <c r="H497" i="12"/>
  <c r="N497" i="12" s="1"/>
  <c r="T497" i="12" s="1"/>
  <c r="X497" i="12" s="1"/>
  <c r="AD497" i="12" s="1"/>
  <c r="AI497" i="12" s="1"/>
  <c r="AS497" i="12" s="1"/>
  <c r="AU497" i="12" s="1"/>
  <c r="F501" i="12"/>
  <c r="L501" i="12" s="1"/>
  <c r="R501" i="12" s="1"/>
  <c r="V501" i="12" s="1"/>
  <c r="AB501" i="12" s="1"/>
  <c r="AG501" i="12" s="1"/>
  <c r="AM501" i="12" s="1"/>
  <c r="AO501" i="12" s="1"/>
  <c r="G501" i="12"/>
  <c r="M501" i="12" s="1"/>
  <c r="S501" i="12" s="1"/>
  <c r="W501" i="12" s="1"/>
  <c r="AC501" i="12" s="1"/>
  <c r="AH501" i="12" s="1"/>
  <c r="AP501" i="12" s="1"/>
  <c r="AR501" i="12" s="1"/>
  <c r="H501" i="12"/>
  <c r="N501" i="12" s="1"/>
  <c r="T501" i="12" s="1"/>
  <c r="X501" i="12" s="1"/>
  <c r="AD501" i="12" s="1"/>
  <c r="AI501" i="12" s="1"/>
  <c r="AS501" i="12" s="1"/>
  <c r="AU501" i="12" s="1"/>
  <c r="F505" i="12"/>
  <c r="L505" i="12" s="1"/>
  <c r="R505" i="12" s="1"/>
  <c r="V505" i="12" s="1"/>
  <c r="AB505" i="12" s="1"/>
  <c r="AG505" i="12" s="1"/>
  <c r="AM505" i="12" s="1"/>
  <c r="AO505" i="12" s="1"/>
  <c r="G505" i="12"/>
  <c r="M505" i="12" s="1"/>
  <c r="S505" i="12" s="1"/>
  <c r="W505" i="12" s="1"/>
  <c r="AC505" i="12" s="1"/>
  <c r="AH505" i="12" s="1"/>
  <c r="AP505" i="12" s="1"/>
  <c r="AR505" i="12" s="1"/>
  <c r="H505" i="12"/>
  <c r="N505" i="12" s="1"/>
  <c r="T505" i="12" s="1"/>
  <c r="X505" i="12" s="1"/>
  <c r="AD505" i="12" s="1"/>
  <c r="AI505" i="12" s="1"/>
  <c r="AS505" i="12" s="1"/>
  <c r="AU505" i="12" s="1"/>
  <c r="F509" i="12"/>
  <c r="L509" i="12" s="1"/>
  <c r="R509" i="12" s="1"/>
  <c r="V509" i="12" s="1"/>
  <c r="AB509" i="12" s="1"/>
  <c r="AG509" i="12" s="1"/>
  <c r="AM509" i="12" s="1"/>
  <c r="AO509" i="12" s="1"/>
  <c r="G509" i="12"/>
  <c r="M509" i="12" s="1"/>
  <c r="S509" i="12" s="1"/>
  <c r="W509" i="12" s="1"/>
  <c r="AC509" i="12" s="1"/>
  <c r="AH509" i="12" s="1"/>
  <c r="AP509" i="12" s="1"/>
  <c r="AR509" i="12" s="1"/>
  <c r="H509" i="12"/>
  <c r="N509" i="12" s="1"/>
  <c r="T509" i="12" s="1"/>
  <c r="X509" i="12" s="1"/>
  <c r="AD509" i="12" s="1"/>
  <c r="AI509" i="12" s="1"/>
  <c r="AS509" i="12" s="1"/>
  <c r="AU509" i="12" s="1"/>
  <c r="F516" i="12"/>
  <c r="L516" i="12" s="1"/>
  <c r="R516" i="12" s="1"/>
  <c r="V516" i="12" s="1"/>
  <c r="AB516" i="12" s="1"/>
  <c r="AG516" i="12" s="1"/>
  <c r="AM516" i="12" s="1"/>
  <c r="AO516" i="12" s="1"/>
  <c r="G516" i="12"/>
  <c r="M516" i="12" s="1"/>
  <c r="S516" i="12" s="1"/>
  <c r="W516" i="12" s="1"/>
  <c r="AC516" i="12" s="1"/>
  <c r="AH516" i="12" s="1"/>
  <c r="AP516" i="12" s="1"/>
  <c r="AR516" i="12" s="1"/>
  <c r="H516" i="12"/>
  <c r="N516" i="12" s="1"/>
  <c r="T516" i="12" s="1"/>
  <c r="X516" i="12" s="1"/>
  <c r="AD516" i="12" s="1"/>
  <c r="AI516" i="12" s="1"/>
  <c r="AS516" i="12" s="1"/>
  <c r="AU516" i="12" s="1"/>
  <c r="F520" i="12"/>
  <c r="L520" i="12" s="1"/>
  <c r="R520" i="12" s="1"/>
  <c r="V520" i="12" s="1"/>
  <c r="AB520" i="12" s="1"/>
  <c r="AG520" i="12" s="1"/>
  <c r="AM520" i="12" s="1"/>
  <c r="AO520" i="12" s="1"/>
  <c r="G520" i="12"/>
  <c r="M520" i="12" s="1"/>
  <c r="S520" i="12" s="1"/>
  <c r="W520" i="12" s="1"/>
  <c r="AC520" i="12" s="1"/>
  <c r="AH520" i="12" s="1"/>
  <c r="AP520" i="12" s="1"/>
  <c r="AR520" i="12" s="1"/>
  <c r="H520" i="12"/>
  <c r="N520" i="12" s="1"/>
  <c r="T520" i="12" s="1"/>
  <c r="X520" i="12" s="1"/>
  <c r="AD520" i="12" s="1"/>
  <c r="AI520" i="12" s="1"/>
  <c r="AS520" i="12" s="1"/>
  <c r="AU520" i="12" s="1"/>
  <c r="F523" i="12"/>
  <c r="L523" i="12" s="1"/>
  <c r="R523" i="12" s="1"/>
  <c r="V523" i="12" s="1"/>
  <c r="AB523" i="12" s="1"/>
  <c r="AG523" i="12" s="1"/>
  <c r="AM523" i="12" s="1"/>
  <c r="AO523" i="12" s="1"/>
  <c r="G523" i="12"/>
  <c r="M523" i="12" s="1"/>
  <c r="S523" i="12" s="1"/>
  <c r="W523" i="12" s="1"/>
  <c r="AC523" i="12" s="1"/>
  <c r="AH523" i="12" s="1"/>
  <c r="AP523" i="12" s="1"/>
  <c r="AR523" i="12" s="1"/>
  <c r="H523" i="12"/>
  <c r="N523" i="12" s="1"/>
  <c r="T523" i="12" s="1"/>
  <c r="X523" i="12" s="1"/>
  <c r="AD523" i="12" s="1"/>
  <c r="AI523" i="12" s="1"/>
  <c r="AS523" i="12" s="1"/>
  <c r="AU523" i="12" s="1"/>
  <c r="F527" i="12"/>
  <c r="L527" i="12" s="1"/>
  <c r="R527" i="12" s="1"/>
  <c r="V527" i="12" s="1"/>
  <c r="AB527" i="12" s="1"/>
  <c r="AG527" i="12" s="1"/>
  <c r="AM527" i="12" s="1"/>
  <c r="AO527" i="12" s="1"/>
  <c r="G527" i="12"/>
  <c r="M527" i="12" s="1"/>
  <c r="S527" i="12" s="1"/>
  <c r="W527" i="12" s="1"/>
  <c r="AC527" i="12" s="1"/>
  <c r="AH527" i="12" s="1"/>
  <c r="AP527" i="12" s="1"/>
  <c r="AR527" i="12" s="1"/>
  <c r="H527" i="12"/>
  <c r="N527" i="12" s="1"/>
  <c r="T527" i="12" s="1"/>
  <c r="X527" i="12" s="1"/>
  <c r="AD527" i="12" s="1"/>
  <c r="AI527" i="12" s="1"/>
  <c r="AS527" i="12" s="1"/>
  <c r="AU527" i="12" s="1"/>
  <c r="F530" i="12"/>
  <c r="L530" i="12" s="1"/>
  <c r="R530" i="12" s="1"/>
  <c r="V530" i="12" s="1"/>
  <c r="AB530" i="12" s="1"/>
  <c r="AG530" i="12" s="1"/>
  <c r="AM530" i="12" s="1"/>
  <c r="AO530" i="12" s="1"/>
  <c r="G530" i="12"/>
  <c r="M530" i="12" s="1"/>
  <c r="S530" i="12" s="1"/>
  <c r="W530" i="12" s="1"/>
  <c r="AC530" i="12" s="1"/>
  <c r="AH530" i="12" s="1"/>
  <c r="AP530" i="12" s="1"/>
  <c r="AR530" i="12" s="1"/>
  <c r="H530" i="12"/>
  <c r="N530" i="12" s="1"/>
  <c r="T530" i="12" s="1"/>
  <c r="X530" i="12" s="1"/>
  <c r="AD530" i="12" s="1"/>
  <c r="AI530" i="12" s="1"/>
  <c r="AS530" i="12" s="1"/>
  <c r="AU530" i="12" s="1"/>
  <c r="F534" i="12"/>
  <c r="L534" i="12" s="1"/>
  <c r="R534" i="12" s="1"/>
  <c r="V534" i="12" s="1"/>
  <c r="AB534" i="12" s="1"/>
  <c r="AG534" i="12" s="1"/>
  <c r="AM534" i="12" s="1"/>
  <c r="AO534" i="12" s="1"/>
  <c r="G534" i="12"/>
  <c r="M534" i="12" s="1"/>
  <c r="S534" i="12" s="1"/>
  <c r="W534" i="12" s="1"/>
  <c r="AC534" i="12" s="1"/>
  <c r="AH534" i="12" s="1"/>
  <c r="AP534" i="12" s="1"/>
  <c r="AR534" i="12" s="1"/>
  <c r="H534" i="12"/>
  <c r="N534" i="12" s="1"/>
  <c r="T534" i="12" s="1"/>
  <c r="X534" i="12" s="1"/>
  <c r="AD534" i="12" s="1"/>
  <c r="AI534" i="12" s="1"/>
  <c r="AS534" i="12" s="1"/>
  <c r="AU534" i="12" s="1"/>
  <c r="F538" i="12"/>
  <c r="L538" i="12" s="1"/>
  <c r="R538" i="12" s="1"/>
  <c r="V538" i="12" s="1"/>
  <c r="AB538" i="12" s="1"/>
  <c r="AG538" i="12" s="1"/>
  <c r="AM538" i="12" s="1"/>
  <c r="AO538" i="12" s="1"/>
  <c r="G538" i="12"/>
  <c r="M538" i="12" s="1"/>
  <c r="S538" i="12" s="1"/>
  <c r="W538" i="12" s="1"/>
  <c r="AC538" i="12" s="1"/>
  <c r="AH538" i="12" s="1"/>
  <c r="AP538" i="12" s="1"/>
  <c r="AR538" i="12" s="1"/>
  <c r="H538" i="12"/>
  <c r="N538" i="12" s="1"/>
  <c r="T538" i="12" s="1"/>
  <c r="X538" i="12" s="1"/>
  <c r="AD538" i="12" s="1"/>
  <c r="AI538" i="12" s="1"/>
  <c r="AS538" i="12" s="1"/>
  <c r="AU538" i="12" s="1"/>
  <c r="F542" i="12"/>
  <c r="L542" i="12" s="1"/>
  <c r="R542" i="12" s="1"/>
  <c r="V542" i="12" s="1"/>
  <c r="AB542" i="12" s="1"/>
  <c r="AG542" i="12" s="1"/>
  <c r="AM542" i="12" s="1"/>
  <c r="AO542" i="12" s="1"/>
  <c r="G542" i="12"/>
  <c r="M542" i="12" s="1"/>
  <c r="S542" i="12" s="1"/>
  <c r="W542" i="12" s="1"/>
  <c r="AC542" i="12" s="1"/>
  <c r="AH542" i="12" s="1"/>
  <c r="AP542" i="12" s="1"/>
  <c r="AR542" i="12" s="1"/>
  <c r="H542" i="12"/>
  <c r="N542" i="12" s="1"/>
  <c r="T542" i="12" s="1"/>
  <c r="X542" i="12" s="1"/>
  <c r="AD542" i="12" s="1"/>
  <c r="AI542" i="12" s="1"/>
  <c r="AS542" i="12" s="1"/>
  <c r="AU542" i="12" s="1"/>
  <c r="F546" i="12"/>
  <c r="L546" i="12" s="1"/>
  <c r="R546" i="12" s="1"/>
  <c r="V546" i="12" s="1"/>
  <c r="AB546" i="12" s="1"/>
  <c r="AG546" i="12" s="1"/>
  <c r="AM546" i="12" s="1"/>
  <c r="AO546" i="12" s="1"/>
  <c r="G546" i="12"/>
  <c r="M546" i="12" s="1"/>
  <c r="S546" i="12" s="1"/>
  <c r="W546" i="12" s="1"/>
  <c r="AC546" i="12" s="1"/>
  <c r="AH546" i="12" s="1"/>
  <c r="AP546" i="12" s="1"/>
  <c r="AR546" i="12" s="1"/>
  <c r="H546" i="12"/>
  <c r="N546" i="12" s="1"/>
  <c r="T546" i="12" s="1"/>
  <c r="X546" i="12" s="1"/>
  <c r="AD546" i="12" s="1"/>
  <c r="AI546" i="12" s="1"/>
  <c r="AS546" i="12" s="1"/>
  <c r="AU546" i="12" s="1"/>
  <c r="F548" i="12"/>
  <c r="L548" i="12" s="1"/>
  <c r="R548" i="12" s="1"/>
  <c r="V548" i="12" s="1"/>
  <c r="AB548" i="12" s="1"/>
  <c r="AG548" i="12" s="1"/>
  <c r="AM548" i="12" s="1"/>
  <c r="AO548" i="12" s="1"/>
  <c r="G548" i="12"/>
  <c r="M548" i="12" s="1"/>
  <c r="S548" i="12" s="1"/>
  <c r="W548" i="12" s="1"/>
  <c r="AC548" i="12" s="1"/>
  <c r="AH548" i="12" s="1"/>
  <c r="AP548" i="12" s="1"/>
  <c r="AR548" i="12" s="1"/>
  <c r="H548" i="12"/>
  <c r="N548" i="12" s="1"/>
  <c r="T548" i="12" s="1"/>
  <c r="X548" i="12" s="1"/>
  <c r="AD548" i="12" s="1"/>
  <c r="AI548" i="12" s="1"/>
  <c r="AS548" i="12" s="1"/>
  <c r="AU548" i="12" s="1"/>
  <c r="F553" i="12"/>
  <c r="L553" i="12" s="1"/>
  <c r="R553" i="12" s="1"/>
  <c r="V553" i="12" s="1"/>
  <c r="AB553" i="12" s="1"/>
  <c r="AG553" i="12" s="1"/>
  <c r="AM553" i="12" s="1"/>
  <c r="AO553" i="12" s="1"/>
  <c r="G553" i="12"/>
  <c r="M553" i="12" s="1"/>
  <c r="S553" i="12" s="1"/>
  <c r="W553" i="12" s="1"/>
  <c r="AC553" i="12" s="1"/>
  <c r="AH553" i="12" s="1"/>
  <c r="AP553" i="12" s="1"/>
  <c r="AR553" i="12" s="1"/>
  <c r="H553" i="12"/>
  <c r="N553" i="12" s="1"/>
  <c r="T553" i="12" s="1"/>
  <c r="X553" i="12" s="1"/>
  <c r="AD553" i="12" s="1"/>
  <c r="AI553" i="12" s="1"/>
  <c r="AS553" i="12" s="1"/>
  <c r="AU553" i="12" s="1"/>
  <c r="F556" i="12"/>
  <c r="L556" i="12" s="1"/>
  <c r="R556" i="12" s="1"/>
  <c r="V556" i="12" s="1"/>
  <c r="AB556" i="12" s="1"/>
  <c r="AG556" i="12" s="1"/>
  <c r="AM556" i="12" s="1"/>
  <c r="AO556" i="12" s="1"/>
  <c r="G556" i="12"/>
  <c r="M556" i="12" s="1"/>
  <c r="S556" i="12" s="1"/>
  <c r="W556" i="12" s="1"/>
  <c r="AC556" i="12" s="1"/>
  <c r="AH556" i="12" s="1"/>
  <c r="AP556" i="12" s="1"/>
  <c r="AR556" i="12" s="1"/>
  <c r="H556" i="12"/>
  <c r="N556" i="12" s="1"/>
  <c r="T556" i="12" s="1"/>
  <c r="X556" i="12" s="1"/>
  <c r="AD556" i="12" s="1"/>
  <c r="AI556" i="12" s="1"/>
  <c r="AS556" i="12" s="1"/>
  <c r="AU556" i="12" s="1"/>
  <c r="F560" i="12"/>
  <c r="L560" i="12" s="1"/>
  <c r="R560" i="12" s="1"/>
  <c r="V560" i="12" s="1"/>
  <c r="AB560" i="12" s="1"/>
  <c r="AG560" i="12" s="1"/>
  <c r="AM560" i="12" s="1"/>
  <c r="AO560" i="12" s="1"/>
  <c r="G560" i="12"/>
  <c r="M560" i="12" s="1"/>
  <c r="S560" i="12" s="1"/>
  <c r="W560" i="12" s="1"/>
  <c r="AC560" i="12" s="1"/>
  <c r="AH560" i="12" s="1"/>
  <c r="AP560" i="12" s="1"/>
  <c r="AR560" i="12" s="1"/>
  <c r="H560" i="12"/>
  <c r="N560" i="12" s="1"/>
  <c r="T560" i="12" s="1"/>
  <c r="X560" i="12" s="1"/>
  <c r="AD560" i="12" s="1"/>
  <c r="AI560" i="12" s="1"/>
  <c r="AS560" i="12" s="1"/>
  <c r="AU560" i="12" s="1"/>
  <c r="F564" i="12"/>
  <c r="L564" i="12" s="1"/>
  <c r="R564" i="12" s="1"/>
  <c r="V564" i="12" s="1"/>
  <c r="AB564" i="12" s="1"/>
  <c r="AG564" i="12" s="1"/>
  <c r="AM564" i="12" s="1"/>
  <c r="AO564" i="12" s="1"/>
  <c r="G564" i="12"/>
  <c r="M564" i="12" s="1"/>
  <c r="S564" i="12" s="1"/>
  <c r="W564" i="12" s="1"/>
  <c r="AC564" i="12" s="1"/>
  <c r="AH564" i="12" s="1"/>
  <c r="AP564" i="12" s="1"/>
  <c r="AR564" i="12" s="1"/>
  <c r="H564" i="12"/>
  <c r="N564" i="12" s="1"/>
  <c r="T564" i="12" s="1"/>
  <c r="X564" i="12" s="1"/>
  <c r="AD564" i="12" s="1"/>
  <c r="AI564" i="12" s="1"/>
  <c r="AS564" i="12" s="1"/>
  <c r="AU564" i="12" s="1"/>
  <c r="F570" i="12"/>
  <c r="L570" i="12" s="1"/>
  <c r="R570" i="12" s="1"/>
  <c r="V570" i="12" s="1"/>
  <c r="AB570" i="12" s="1"/>
  <c r="AG570" i="12" s="1"/>
  <c r="AM570" i="12" s="1"/>
  <c r="AO570" i="12" s="1"/>
  <c r="G570" i="12"/>
  <c r="M570" i="12" s="1"/>
  <c r="S570" i="12" s="1"/>
  <c r="W570" i="12" s="1"/>
  <c r="AC570" i="12" s="1"/>
  <c r="AH570" i="12" s="1"/>
  <c r="AP570" i="12" s="1"/>
  <c r="AR570" i="12" s="1"/>
  <c r="H570" i="12"/>
  <c r="N570" i="12" s="1"/>
  <c r="T570" i="12" s="1"/>
  <c r="X570" i="12" s="1"/>
  <c r="AD570" i="12" s="1"/>
  <c r="AI570" i="12" s="1"/>
  <c r="AS570" i="12" s="1"/>
  <c r="AU570" i="12" s="1"/>
  <c r="F574" i="12"/>
  <c r="L574" i="12" s="1"/>
  <c r="R574" i="12" s="1"/>
  <c r="V574" i="12" s="1"/>
  <c r="AB574" i="12" s="1"/>
  <c r="AG574" i="12" s="1"/>
  <c r="AM574" i="12" s="1"/>
  <c r="AO574" i="12" s="1"/>
  <c r="G574" i="12"/>
  <c r="M574" i="12" s="1"/>
  <c r="S574" i="12" s="1"/>
  <c r="W574" i="12" s="1"/>
  <c r="AC574" i="12" s="1"/>
  <c r="AH574" i="12" s="1"/>
  <c r="AP574" i="12" s="1"/>
  <c r="AR574" i="12" s="1"/>
  <c r="H574" i="12"/>
  <c r="N574" i="12" s="1"/>
  <c r="T574" i="12" s="1"/>
  <c r="X574" i="12" s="1"/>
  <c r="AD574" i="12" s="1"/>
  <c r="AI574" i="12" s="1"/>
  <c r="AS574" i="12" s="1"/>
  <c r="AU574" i="12" s="1"/>
  <c r="F581" i="12"/>
  <c r="L581" i="12" s="1"/>
  <c r="R581" i="12" s="1"/>
  <c r="V581" i="12" s="1"/>
  <c r="AB581" i="12" s="1"/>
  <c r="AG581" i="12" s="1"/>
  <c r="AM581" i="12" s="1"/>
  <c r="AO581" i="12" s="1"/>
  <c r="G581" i="12"/>
  <c r="M581" i="12" s="1"/>
  <c r="S581" i="12" s="1"/>
  <c r="W581" i="12" s="1"/>
  <c r="AC581" i="12" s="1"/>
  <c r="AH581" i="12" s="1"/>
  <c r="AP581" i="12" s="1"/>
  <c r="AR581" i="12" s="1"/>
  <c r="H581" i="12"/>
  <c r="N581" i="12" s="1"/>
  <c r="T581" i="12" s="1"/>
  <c r="X581" i="12" s="1"/>
  <c r="AD581" i="12" s="1"/>
  <c r="AI581" i="12" s="1"/>
  <c r="AS581" i="12" s="1"/>
  <c r="AU581" i="12" s="1"/>
  <c r="F587" i="12"/>
  <c r="L587" i="12" s="1"/>
  <c r="R587" i="12" s="1"/>
  <c r="V587" i="12" s="1"/>
  <c r="AB587" i="12" s="1"/>
  <c r="AG587" i="12" s="1"/>
  <c r="AM587" i="12" s="1"/>
  <c r="AO587" i="12" s="1"/>
  <c r="G587" i="12"/>
  <c r="M587" i="12" s="1"/>
  <c r="S587" i="12" s="1"/>
  <c r="W587" i="12" s="1"/>
  <c r="AC587" i="12" s="1"/>
  <c r="AH587" i="12" s="1"/>
  <c r="AP587" i="12" s="1"/>
  <c r="AR587" i="12" s="1"/>
  <c r="H587" i="12"/>
  <c r="N587" i="12" s="1"/>
  <c r="T587" i="12" s="1"/>
  <c r="X587" i="12" s="1"/>
  <c r="AD587" i="12" s="1"/>
  <c r="AI587" i="12" s="1"/>
  <c r="AS587" i="12" s="1"/>
  <c r="AU587" i="12" s="1"/>
  <c r="F590" i="12"/>
  <c r="L590" i="12" s="1"/>
  <c r="R590" i="12" s="1"/>
  <c r="V590" i="12" s="1"/>
  <c r="AB590" i="12" s="1"/>
  <c r="AG590" i="12" s="1"/>
  <c r="AM590" i="12" s="1"/>
  <c r="AO590" i="12" s="1"/>
  <c r="G590" i="12"/>
  <c r="M590" i="12" s="1"/>
  <c r="S590" i="12" s="1"/>
  <c r="W590" i="12" s="1"/>
  <c r="AC590" i="12" s="1"/>
  <c r="AH590" i="12" s="1"/>
  <c r="AP590" i="12" s="1"/>
  <c r="AR590" i="12" s="1"/>
  <c r="H590" i="12"/>
  <c r="N590" i="12" s="1"/>
  <c r="T590" i="12" s="1"/>
  <c r="X590" i="12" s="1"/>
  <c r="AD590" i="12" s="1"/>
  <c r="AI590" i="12" s="1"/>
  <c r="AS590" i="12" s="1"/>
  <c r="AU590" i="12" s="1"/>
  <c r="F595" i="12"/>
  <c r="L595" i="12" s="1"/>
  <c r="R595" i="12" s="1"/>
  <c r="V595" i="12" s="1"/>
  <c r="AB595" i="12" s="1"/>
  <c r="AG595" i="12" s="1"/>
  <c r="AM595" i="12" s="1"/>
  <c r="AO595" i="12" s="1"/>
  <c r="G595" i="12"/>
  <c r="M595" i="12" s="1"/>
  <c r="S595" i="12" s="1"/>
  <c r="W595" i="12" s="1"/>
  <c r="AC595" i="12" s="1"/>
  <c r="AH595" i="12" s="1"/>
  <c r="AP595" i="12" s="1"/>
  <c r="AR595" i="12" s="1"/>
  <c r="H595" i="12"/>
  <c r="N595" i="12" s="1"/>
  <c r="T595" i="12" s="1"/>
  <c r="X595" i="12" s="1"/>
  <c r="AD595" i="12" s="1"/>
  <c r="AI595" i="12" s="1"/>
  <c r="AS595" i="12" s="1"/>
  <c r="AU595" i="12" s="1"/>
  <c r="F600" i="12"/>
  <c r="L600" i="12" s="1"/>
  <c r="R600" i="12" s="1"/>
  <c r="V600" i="12" s="1"/>
  <c r="AB600" i="12" s="1"/>
  <c r="AG600" i="12" s="1"/>
  <c r="AM600" i="12" s="1"/>
  <c r="AO600" i="12" s="1"/>
  <c r="G600" i="12"/>
  <c r="M600" i="12" s="1"/>
  <c r="S600" i="12" s="1"/>
  <c r="W600" i="12" s="1"/>
  <c r="AC600" i="12" s="1"/>
  <c r="AH600" i="12" s="1"/>
  <c r="AP600" i="12" s="1"/>
  <c r="AR600" i="12" s="1"/>
  <c r="H600" i="12"/>
  <c r="N600" i="12" s="1"/>
  <c r="T600" i="12" s="1"/>
  <c r="X600" i="12" s="1"/>
  <c r="AD600" i="12" s="1"/>
  <c r="AI600" i="12" s="1"/>
  <c r="AS600" i="12" s="1"/>
  <c r="AU600" i="12" s="1"/>
  <c r="F603" i="12"/>
  <c r="L603" i="12" s="1"/>
  <c r="R603" i="12" s="1"/>
  <c r="V603" i="12" s="1"/>
  <c r="AB603" i="12" s="1"/>
  <c r="AG603" i="12" s="1"/>
  <c r="AM603" i="12" s="1"/>
  <c r="AO603" i="12" s="1"/>
  <c r="G603" i="12"/>
  <c r="M603" i="12" s="1"/>
  <c r="S603" i="12" s="1"/>
  <c r="W603" i="12" s="1"/>
  <c r="AC603" i="12" s="1"/>
  <c r="AH603" i="12" s="1"/>
  <c r="AP603" i="12" s="1"/>
  <c r="AR603" i="12" s="1"/>
  <c r="H603" i="12"/>
  <c r="N603" i="12" s="1"/>
  <c r="T603" i="12" s="1"/>
  <c r="X603" i="12" s="1"/>
  <c r="AD603" i="12" s="1"/>
  <c r="AI603" i="12" s="1"/>
  <c r="AS603" i="12" s="1"/>
  <c r="AU603" i="12" s="1"/>
  <c r="F609" i="12"/>
  <c r="L609" i="12" s="1"/>
  <c r="R609" i="12" s="1"/>
  <c r="V609" i="12" s="1"/>
  <c r="AB609" i="12" s="1"/>
  <c r="AG609" i="12" s="1"/>
  <c r="AM609" i="12" s="1"/>
  <c r="AO609" i="12" s="1"/>
  <c r="G609" i="12"/>
  <c r="M609" i="12" s="1"/>
  <c r="S609" i="12" s="1"/>
  <c r="W609" i="12" s="1"/>
  <c r="AC609" i="12" s="1"/>
  <c r="AH609" i="12" s="1"/>
  <c r="AP609" i="12" s="1"/>
  <c r="AR609" i="12" s="1"/>
  <c r="H609" i="12"/>
  <c r="N609" i="12" s="1"/>
  <c r="T609" i="12" s="1"/>
  <c r="X609" i="12" s="1"/>
  <c r="AD609" i="12" s="1"/>
  <c r="AI609" i="12" s="1"/>
  <c r="AS609" i="12" s="1"/>
  <c r="AU609" i="12" s="1"/>
  <c r="F612" i="12"/>
  <c r="L612" i="12" s="1"/>
  <c r="R612" i="12" s="1"/>
  <c r="V612" i="12" s="1"/>
  <c r="AB612" i="12" s="1"/>
  <c r="AG612" i="12" s="1"/>
  <c r="AM612" i="12" s="1"/>
  <c r="AO612" i="12" s="1"/>
  <c r="G612" i="12"/>
  <c r="M612" i="12" s="1"/>
  <c r="S612" i="12" s="1"/>
  <c r="W612" i="12" s="1"/>
  <c r="AC612" i="12" s="1"/>
  <c r="AH612" i="12" s="1"/>
  <c r="AP612" i="12" s="1"/>
  <c r="AR612" i="12" s="1"/>
  <c r="H612" i="12"/>
  <c r="N612" i="12" s="1"/>
  <c r="T612" i="12" s="1"/>
  <c r="X612" i="12" s="1"/>
  <c r="AD612" i="12" s="1"/>
  <c r="AI612" i="12" s="1"/>
  <c r="AS612" i="12" s="1"/>
  <c r="AU612" i="12" s="1"/>
  <c r="F615" i="12"/>
  <c r="L615" i="12" s="1"/>
  <c r="R615" i="12" s="1"/>
  <c r="V615" i="12" s="1"/>
  <c r="AB615" i="12" s="1"/>
  <c r="AG615" i="12" s="1"/>
  <c r="AM615" i="12" s="1"/>
  <c r="AO615" i="12" s="1"/>
  <c r="G615" i="12"/>
  <c r="M615" i="12" s="1"/>
  <c r="S615" i="12" s="1"/>
  <c r="W615" i="12" s="1"/>
  <c r="AC615" i="12" s="1"/>
  <c r="AH615" i="12" s="1"/>
  <c r="AP615" i="12" s="1"/>
  <c r="AR615" i="12" s="1"/>
  <c r="H615" i="12"/>
  <c r="N615" i="12" s="1"/>
  <c r="T615" i="12" s="1"/>
  <c r="X615" i="12" s="1"/>
  <c r="AD615" i="12" s="1"/>
  <c r="AI615" i="12" s="1"/>
  <c r="AS615" i="12" s="1"/>
  <c r="AU615" i="12" s="1"/>
  <c r="F618" i="12"/>
  <c r="L618" i="12" s="1"/>
  <c r="R618" i="12" s="1"/>
  <c r="V618" i="12" s="1"/>
  <c r="AB618" i="12" s="1"/>
  <c r="AG618" i="12" s="1"/>
  <c r="AM618" i="12" s="1"/>
  <c r="AO618" i="12" s="1"/>
  <c r="G618" i="12"/>
  <c r="M618" i="12" s="1"/>
  <c r="S618" i="12" s="1"/>
  <c r="W618" i="12" s="1"/>
  <c r="AC618" i="12" s="1"/>
  <c r="AH618" i="12" s="1"/>
  <c r="AP618" i="12" s="1"/>
  <c r="AR618" i="12" s="1"/>
  <c r="H618" i="12"/>
  <c r="N618" i="12" s="1"/>
  <c r="T618" i="12" s="1"/>
  <c r="X618" i="12" s="1"/>
  <c r="AD618" i="12" s="1"/>
  <c r="AI618" i="12" s="1"/>
  <c r="AS618" i="12" s="1"/>
  <c r="AU618" i="12" s="1"/>
  <c r="F621" i="12"/>
  <c r="L621" i="12" s="1"/>
  <c r="R621" i="12" s="1"/>
  <c r="V621" i="12" s="1"/>
  <c r="AB621" i="12" s="1"/>
  <c r="AG621" i="12" s="1"/>
  <c r="AM621" i="12" s="1"/>
  <c r="AO621" i="12" s="1"/>
  <c r="G621" i="12"/>
  <c r="M621" i="12" s="1"/>
  <c r="S621" i="12" s="1"/>
  <c r="W621" i="12" s="1"/>
  <c r="AC621" i="12" s="1"/>
  <c r="AH621" i="12" s="1"/>
  <c r="AP621" i="12" s="1"/>
  <c r="AR621" i="12" s="1"/>
  <c r="H621" i="12"/>
  <c r="N621" i="12" s="1"/>
  <c r="T621" i="12" s="1"/>
  <c r="X621" i="12" s="1"/>
  <c r="AD621" i="12" s="1"/>
  <c r="AI621" i="12" s="1"/>
  <c r="AS621" i="12" s="1"/>
  <c r="AU621" i="12" s="1"/>
  <c r="F626" i="12"/>
  <c r="L626" i="12" s="1"/>
  <c r="R626" i="12" s="1"/>
  <c r="V626" i="12" s="1"/>
  <c r="AB626" i="12" s="1"/>
  <c r="AG626" i="12" s="1"/>
  <c r="AM626" i="12" s="1"/>
  <c r="AO626" i="12" s="1"/>
  <c r="G626" i="12"/>
  <c r="M626" i="12" s="1"/>
  <c r="S626" i="12" s="1"/>
  <c r="W626" i="12" s="1"/>
  <c r="AC626" i="12" s="1"/>
  <c r="AH626" i="12" s="1"/>
  <c r="AP626" i="12" s="1"/>
  <c r="AR626" i="12" s="1"/>
  <c r="H626" i="12"/>
  <c r="N626" i="12" s="1"/>
  <c r="T626" i="12" s="1"/>
  <c r="X626" i="12" s="1"/>
  <c r="AD626" i="12" s="1"/>
  <c r="AI626" i="12" s="1"/>
  <c r="AS626" i="12" s="1"/>
  <c r="AU626" i="12" s="1"/>
  <c r="F628" i="12"/>
  <c r="L628" i="12" s="1"/>
  <c r="R628" i="12" s="1"/>
  <c r="V628" i="12" s="1"/>
  <c r="AB628" i="12" s="1"/>
  <c r="AG628" i="12" s="1"/>
  <c r="AM628" i="12" s="1"/>
  <c r="AO628" i="12" s="1"/>
  <c r="G628" i="12"/>
  <c r="M628" i="12" s="1"/>
  <c r="S628" i="12" s="1"/>
  <c r="W628" i="12" s="1"/>
  <c r="AC628" i="12" s="1"/>
  <c r="AH628" i="12" s="1"/>
  <c r="AP628" i="12" s="1"/>
  <c r="AR628" i="12" s="1"/>
  <c r="H628" i="12"/>
  <c r="N628" i="12" s="1"/>
  <c r="T628" i="12" s="1"/>
  <c r="X628" i="12" s="1"/>
  <c r="AD628" i="12" s="1"/>
  <c r="AI628" i="12" s="1"/>
  <c r="AS628" i="12" s="1"/>
  <c r="AU628" i="12" s="1"/>
  <c r="F632" i="12"/>
  <c r="L632" i="12" s="1"/>
  <c r="R632" i="12" s="1"/>
  <c r="V632" i="12" s="1"/>
  <c r="AB632" i="12" s="1"/>
  <c r="AG632" i="12" s="1"/>
  <c r="AM632" i="12" s="1"/>
  <c r="AO632" i="12" s="1"/>
  <c r="G632" i="12"/>
  <c r="M632" i="12" s="1"/>
  <c r="S632" i="12" s="1"/>
  <c r="W632" i="12" s="1"/>
  <c r="AC632" i="12" s="1"/>
  <c r="AH632" i="12" s="1"/>
  <c r="AP632" i="12" s="1"/>
  <c r="AR632" i="12" s="1"/>
  <c r="H632" i="12"/>
  <c r="N632" i="12" s="1"/>
  <c r="T632" i="12" s="1"/>
  <c r="X632" i="12" s="1"/>
  <c r="AD632" i="12" s="1"/>
  <c r="AI632" i="12" s="1"/>
  <c r="AS632" i="12" s="1"/>
  <c r="AU632" i="12" s="1"/>
  <c r="F639" i="12"/>
  <c r="L639" i="12" s="1"/>
  <c r="R639" i="12" s="1"/>
  <c r="V639" i="12" s="1"/>
  <c r="AB639" i="12" s="1"/>
  <c r="AG639" i="12" s="1"/>
  <c r="AM639" i="12" s="1"/>
  <c r="AO639" i="12" s="1"/>
  <c r="G639" i="12"/>
  <c r="M639" i="12" s="1"/>
  <c r="S639" i="12" s="1"/>
  <c r="W639" i="12" s="1"/>
  <c r="AC639" i="12" s="1"/>
  <c r="AH639" i="12" s="1"/>
  <c r="AP639" i="12" s="1"/>
  <c r="AR639" i="12" s="1"/>
  <c r="H639" i="12"/>
  <c r="N639" i="12" s="1"/>
  <c r="T639" i="12" s="1"/>
  <c r="X639" i="12" s="1"/>
  <c r="AD639" i="12" s="1"/>
  <c r="AI639" i="12" s="1"/>
  <c r="AS639" i="12" s="1"/>
  <c r="AU639" i="12" s="1"/>
  <c r="F644" i="12"/>
  <c r="L644" i="12" s="1"/>
  <c r="R644" i="12" s="1"/>
  <c r="V644" i="12" s="1"/>
  <c r="AB644" i="12" s="1"/>
  <c r="AG644" i="12" s="1"/>
  <c r="AM644" i="12" s="1"/>
  <c r="AO644" i="12" s="1"/>
  <c r="G644" i="12"/>
  <c r="M644" i="12" s="1"/>
  <c r="S644" i="12" s="1"/>
  <c r="W644" i="12" s="1"/>
  <c r="AC644" i="12" s="1"/>
  <c r="AH644" i="12" s="1"/>
  <c r="AP644" i="12" s="1"/>
  <c r="AR644" i="12" s="1"/>
  <c r="H644" i="12"/>
  <c r="N644" i="12" s="1"/>
  <c r="T644" i="12" s="1"/>
  <c r="X644" i="12" s="1"/>
  <c r="AD644" i="12" s="1"/>
  <c r="AI644" i="12" s="1"/>
  <c r="AS644" i="12" s="1"/>
  <c r="AU644" i="12" s="1"/>
  <c r="F647" i="12"/>
  <c r="L647" i="12" s="1"/>
  <c r="R647" i="12" s="1"/>
  <c r="V647" i="12" s="1"/>
  <c r="AB647" i="12" s="1"/>
  <c r="AG647" i="12" s="1"/>
  <c r="AM647" i="12" s="1"/>
  <c r="AO647" i="12" s="1"/>
  <c r="G647" i="12"/>
  <c r="M647" i="12" s="1"/>
  <c r="S647" i="12" s="1"/>
  <c r="W647" i="12" s="1"/>
  <c r="AC647" i="12" s="1"/>
  <c r="AH647" i="12" s="1"/>
  <c r="AP647" i="12" s="1"/>
  <c r="AR647" i="12" s="1"/>
  <c r="H647" i="12"/>
  <c r="N647" i="12" s="1"/>
  <c r="T647" i="12" s="1"/>
  <c r="X647" i="12" s="1"/>
  <c r="AD647" i="12" s="1"/>
  <c r="AI647" i="12" s="1"/>
  <c r="AS647" i="12" s="1"/>
  <c r="AU647" i="12" s="1"/>
  <c r="F652" i="12"/>
  <c r="L652" i="12" s="1"/>
  <c r="R652" i="12" s="1"/>
  <c r="V652" i="12" s="1"/>
  <c r="AB652" i="12" s="1"/>
  <c r="AG652" i="12" s="1"/>
  <c r="AM652" i="12" s="1"/>
  <c r="AO652" i="12" s="1"/>
  <c r="G652" i="12"/>
  <c r="M652" i="12" s="1"/>
  <c r="S652" i="12" s="1"/>
  <c r="W652" i="12" s="1"/>
  <c r="AC652" i="12" s="1"/>
  <c r="AH652" i="12" s="1"/>
  <c r="AP652" i="12" s="1"/>
  <c r="AR652" i="12" s="1"/>
  <c r="H652" i="12"/>
  <c r="N652" i="12" s="1"/>
  <c r="T652" i="12" s="1"/>
  <c r="X652" i="12" s="1"/>
  <c r="AD652" i="12" s="1"/>
  <c r="AI652" i="12" s="1"/>
  <c r="AS652" i="12" s="1"/>
  <c r="AU652" i="12" s="1"/>
  <c r="F659" i="12"/>
  <c r="L659" i="12" s="1"/>
  <c r="R659" i="12" s="1"/>
  <c r="V659" i="12" s="1"/>
  <c r="AB659" i="12" s="1"/>
  <c r="AG659" i="12" s="1"/>
  <c r="AM659" i="12" s="1"/>
  <c r="AO659" i="12" s="1"/>
  <c r="G659" i="12"/>
  <c r="M659" i="12" s="1"/>
  <c r="S659" i="12" s="1"/>
  <c r="W659" i="12" s="1"/>
  <c r="AC659" i="12" s="1"/>
  <c r="AH659" i="12" s="1"/>
  <c r="AP659" i="12" s="1"/>
  <c r="AR659" i="12" s="1"/>
  <c r="H659" i="12"/>
  <c r="N659" i="12" s="1"/>
  <c r="T659" i="12" s="1"/>
  <c r="X659" i="12" s="1"/>
  <c r="AD659" i="12" s="1"/>
  <c r="AI659" i="12" s="1"/>
  <c r="AS659" i="12" s="1"/>
  <c r="AU659" i="12" s="1"/>
  <c r="F661" i="12"/>
  <c r="L661" i="12" s="1"/>
  <c r="R661" i="12" s="1"/>
  <c r="V661" i="12" s="1"/>
  <c r="AB661" i="12" s="1"/>
  <c r="AG661" i="12" s="1"/>
  <c r="AM661" i="12" s="1"/>
  <c r="AO661" i="12" s="1"/>
  <c r="G661" i="12"/>
  <c r="M661" i="12" s="1"/>
  <c r="S661" i="12" s="1"/>
  <c r="W661" i="12" s="1"/>
  <c r="AC661" i="12" s="1"/>
  <c r="AH661" i="12" s="1"/>
  <c r="AP661" i="12" s="1"/>
  <c r="AR661" i="12" s="1"/>
  <c r="H661" i="12"/>
  <c r="N661" i="12" s="1"/>
  <c r="T661" i="12" s="1"/>
  <c r="X661" i="12" s="1"/>
  <c r="AD661" i="12" s="1"/>
  <c r="AI661" i="12" s="1"/>
  <c r="AS661" i="12" s="1"/>
  <c r="AU661" i="12" s="1"/>
  <c r="F665" i="12"/>
  <c r="L665" i="12" s="1"/>
  <c r="R665" i="12" s="1"/>
  <c r="V665" i="12" s="1"/>
  <c r="AB665" i="12" s="1"/>
  <c r="AG665" i="12" s="1"/>
  <c r="AM665" i="12" s="1"/>
  <c r="AO665" i="12" s="1"/>
  <c r="G665" i="12"/>
  <c r="M665" i="12" s="1"/>
  <c r="S665" i="12" s="1"/>
  <c r="W665" i="12" s="1"/>
  <c r="AC665" i="12" s="1"/>
  <c r="AH665" i="12" s="1"/>
  <c r="AP665" i="12" s="1"/>
  <c r="AR665" i="12" s="1"/>
  <c r="H665" i="12"/>
  <c r="N665" i="12" s="1"/>
  <c r="T665" i="12" s="1"/>
  <c r="X665" i="12" s="1"/>
  <c r="AD665" i="12" s="1"/>
  <c r="AI665" i="12" s="1"/>
  <c r="AS665" i="12" s="1"/>
  <c r="AU665" i="12" s="1"/>
  <c r="F667" i="12"/>
  <c r="L667" i="12" s="1"/>
  <c r="R667" i="12" s="1"/>
  <c r="V667" i="12" s="1"/>
  <c r="AB667" i="12" s="1"/>
  <c r="AG667" i="12" s="1"/>
  <c r="AM667" i="12" s="1"/>
  <c r="AO667" i="12" s="1"/>
  <c r="G667" i="12"/>
  <c r="M667" i="12" s="1"/>
  <c r="S667" i="12" s="1"/>
  <c r="W667" i="12" s="1"/>
  <c r="AC667" i="12" s="1"/>
  <c r="AH667" i="12" s="1"/>
  <c r="AP667" i="12" s="1"/>
  <c r="AR667" i="12" s="1"/>
  <c r="H667" i="12"/>
  <c r="N667" i="12" s="1"/>
  <c r="T667" i="12" s="1"/>
  <c r="X667" i="12" s="1"/>
  <c r="AD667" i="12" s="1"/>
  <c r="AI667" i="12" s="1"/>
  <c r="AS667" i="12" s="1"/>
  <c r="AU667" i="12" s="1"/>
  <c r="F678" i="12"/>
  <c r="L678" i="12" s="1"/>
  <c r="R678" i="12" s="1"/>
  <c r="V678" i="12" s="1"/>
  <c r="AB678" i="12" s="1"/>
  <c r="AG678" i="12" s="1"/>
  <c r="AM678" i="12" s="1"/>
  <c r="AO678" i="12" s="1"/>
  <c r="G678" i="12"/>
  <c r="M678" i="12" s="1"/>
  <c r="S678" i="12" s="1"/>
  <c r="W678" i="12" s="1"/>
  <c r="AC678" i="12" s="1"/>
  <c r="AH678" i="12" s="1"/>
  <c r="AP678" i="12" s="1"/>
  <c r="AR678" i="12" s="1"/>
  <c r="H678" i="12"/>
  <c r="N678" i="12" s="1"/>
  <c r="T678" i="12" s="1"/>
  <c r="X678" i="12" s="1"/>
  <c r="AD678" i="12" s="1"/>
  <c r="AI678" i="12" s="1"/>
  <c r="AS678" i="12" s="1"/>
  <c r="AU678" i="12" s="1"/>
  <c r="F681" i="12"/>
  <c r="L681" i="12" s="1"/>
  <c r="R681" i="12" s="1"/>
  <c r="V681" i="12" s="1"/>
  <c r="AB681" i="12" s="1"/>
  <c r="AG681" i="12" s="1"/>
  <c r="AM681" i="12" s="1"/>
  <c r="AO681" i="12" s="1"/>
  <c r="G681" i="12"/>
  <c r="M681" i="12" s="1"/>
  <c r="S681" i="12" s="1"/>
  <c r="W681" i="12" s="1"/>
  <c r="AC681" i="12" s="1"/>
  <c r="AH681" i="12" s="1"/>
  <c r="AP681" i="12" s="1"/>
  <c r="AR681" i="12" s="1"/>
  <c r="H681" i="12"/>
  <c r="N681" i="12" s="1"/>
  <c r="T681" i="12" s="1"/>
  <c r="X681" i="12" s="1"/>
  <c r="AD681" i="12" s="1"/>
  <c r="AI681" i="12" s="1"/>
  <c r="AS681" i="12" s="1"/>
  <c r="AU681" i="12" s="1"/>
  <c r="F684" i="12"/>
  <c r="L684" i="12" s="1"/>
  <c r="R684" i="12" s="1"/>
  <c r="V684" i="12" s="1"/>
  <c r="AB684" i="12" s="1"/>
  <c r="AG684" i="12" s="1"/>
  <c r="AM684" i="12" s="1"/>
  <c r="AO684" i="12" s="1"/>
  <c r="G684" i="12"/>
  <c r="M684" i="12" s="1"/>
  <c r="S684" i="12" s="1"/>
  <c r="W684" i="12" s="1"/>
  <c r="AC684" i="12" s="1"/>
  <c r="AH684" i="12" s="1"/>
  <c r="AP684" i="12" s="1"/>
  <c r="AR684" i="12" s="1"/>
  <c r="H684" i="12"/>
  <c r="N684" i="12" s="1"/>
  <c r="T684" i="12" s="1"/>
  <c r="X684" i="12" s="1"/>
  <c r="AD684" i="12" s="1"/>
  <c r="AI684" i="12" s="1"/>
  <c r="AS684" i="12" s="1"/>
  <c r="AU684" i="12" s="1"/>
  <c r="F691" i="12"/>
  <c r="L691" i="12" s="1"/>
  <c r="R691" i="12" s="1"/>
  <c r="V691" i="12" s="1"/>
  <c r="AB691" i="12" s="1"/>
  <c r="AG691" i="12" s="1"/>
  <c r="AM691" i="12" s="1"/>
  <c r="AO691" i="12" s="1"/>
  <c r="G691" i="12"/>
  <c r="M691" i="12" s="1"/>
  <c r="S691" i="12" s="1"/>
  <c r="W691" i="12" s="1"/>
  <c r="AC691" i="12" s="1"/>
  <c r="AH691" i="12" s="1"/>
  <c r="AP691" i="12" s="1"/>
  <c r="AR691" i="12" s="1"/>
  <c r="H691" i="12"/>
  <c r="N691" i="12" s="1"/>
  <c r="T691" i="12" s="1"/>
  <c r="X691" i="12" s="1"/>
  <c r="AD691" i="12" s="1"/>
  <c r="AI691" i="12" s="1"/>
  <c r="AS691" i="12" s="1"/>
  <c r="AU691" i="12" s="1"/>
  <c r="F696" i="12"/>
  <c r="L696" i="12" s="1"/>
  <c r="R696" i="12" s="1"/>
  <c r="V696" i="12" s="1"/>
  <c r="AB696" i="12" s="1"/>
  <c r="AG696" i="12" s="1"/>
  <c r="AM696" i="12" s="1"/>
  <c r="AO696" i="12" s="1"/>
  <c r="G696" i="12"/>
  <c r="M696" i="12" s="1"/>
  <c r="S696" i="12" s="1"/>
  <c r="W696" i="12" s="1"/>
  <c r="AC696" i="12" s="1"/>
  <c r="AH696" i="12" s="1"/>
  <c r="AP696" i="12" s="1"/>
  <c r="AR696" i="12" s="1"/>
  <c r="H696" i="12"/>
  <c r="N696" i="12" s="1"/>
  <c r="T696" i="12" s="1"/>
  <c r="X696" i="12" s="1"/>
  <c r="AD696" i="12" s="1"/>
  <c r="AI696" i="12" s="1"/>
  <c r="AS696" i="12" s="1"/>
  <c r="AU696" i="12" s="1"/>
  <c r="F703" i="12"/>
  <c r="L703" i="12" s="1"/>
  <c r="R703" i="12" s="1"/>
  <c r="V703" i="12" s="1"/>
  <c r="AB703" i="12" s="1"/>
  <c r="AG703" i="12" s="1"/>
  <c r="AM703" i="12" s="1"/>
  <c r="AO703" i="12" s="1"/>
  <c r="G703" i="12"/>
  <c r="M703" i="12" s="1"/>
  <c r="S703" i="12" s="1"/>
  <c r="W703" i="12" s="1"/>
  <c r="AC703" i="12" s="1"/>
  <c r="AH703" i="12" s="1"/>
  <c r="AP703" i="12" s="1"/>
  <c r="AR703" i="12" s="1"/>
  <c r="H703" i="12"/>
  <c r="N703" i="12" s="1"/>
  <c r="T703" i="12" s="1"/>
  <c r="X703" i="12" s="1"/>
  <c r="AD703" i="12" s="1"/>
  <c r="AI703" i="12" s="1"/>
  <c r="AS703" i="12" s="1"/>
  <c r="AU703" i="12" s="1"/>
  <c r="F705" i="12"/>
  <c r="L705" i="12" s="1"/>
  <c r="R705" i="12" s="1"/>
  <c r="V705" i="12" s="1"/>
  <c r="AB705" i="12" s="1"/>
  <c r="AG705" i="12" s="1"/>
  <c r="AM705" i="12" s="1"/>
  <c r="AO705" i="12" s="1"/>
  <c r="G705" i="12"/>
  <c r="M705" i="12" s="1"/>
  <c r="S705" i="12" s="1"/>
  <c r="W705" i="12" s="1"/>
  <c r="AC705" i="12" s="1"/>
  <c r="AH705" i="12" s="1"/>
  <c r="AP705" i="12" s="1"/>
  <c r="AR705" i="12" s="1"/>
  <c r="H705" i="12"/>
  <c r="N705" i="12" s="1"/>
  <c r="T705" i="12" s="1"/>
  <c r="X705" i="12" s="1"/>
  <c r="AD705" i="12" s="1"/>
  <c r="AI705" i="12" s="1"/>
  <c r="AS705" i="12" s="1"/>
  <c r="AU705" i="12" s="1"/>
  <c r="F719" i="12"/>
  <c r="L719" i="12" s="1"/>
  <c r="R719" i="12" s="1"/>
  <c r="V719" i="12" s="1"/>
  <c r="AB719" i="12" s="1"/>
  <c r="AG719" i="12" s="1"/>
  <c r="AM719" i="12" s="1"/>
  <c r="AO719" i="12" s="1"/>
  <c r="G719" i="12"/>
  <c r="M719" i="12" s="1"/>
  <c r="S719" i="12" s="1"/>
  <c r="W719" i="12" s="1"/>
  <c r="AC719" i="12" s="1"/>
  <c r="AH719" i="12" s="1"/>
  <c r="AP719" i="12" s="1"/>
  <c r="AR719" i="12" s="1"/>
  <c r="H719" i="12"/>
  <c r="N719" i="12" s="1"/>
  <c r="T719" i="12" s="1"/>
  <c r="X719" i="12" s="1"/>
  <c r="AD719" i="12" s="1"/>
  <c r="AI719" i="12" s="1"/>
  <c r="AS719" i="12" s="1"/>
  <c r="AU719" i="12" s="1"/>
  <c r="F722" i="12"/>
  <c r="L722" i="12" s="1"/>
  <c r="R722" i="12" s="1"/>
  <c r="V722" i="12" s="1"/>
  <c r="AB722" i="12" s="1"/>
  <c r="AG722" i="12" s="1"/>
  <c r="AM722" i="12" s="1"/>
  <c r="AO722" i="12" s="1"/>
  <c r="G722" i="12"/>
  <c r="M722" i="12" s="1"/>
  <c r="S722" i="12" s="1"/>
  <c r="W722" i="12" s="1"/>
  <c r="AC722" i="12" s="1"/>
  <c r="AH722" i="12" s="1"/>
  <c r="AP722" i="12" s="1"/>
  <c r="AR722" i="12" s="1"/>
  <c r="H722" i="12"/>
  <c r="N722" i="12" s="1"/>
  <c r="T722" i="12" s="1"/>
  <c r="X722" i="12" s="1"/>
  <c r="AD722" i="12" s="1"/>
  <c r="AI722" i="12" s="1"/>
  <c r="AS722" i="12" s="1"/>
  <c r="AU722" i="12" s="1"/>
  <c r="F727" i="12"/>
  <c r="L727" i="12" s="1"/>
  <c r="R727" i="12" s="1"/>
  <c r="V727" i="12" s="1"/>
  <c r="AB727" i="12" s="1"/>
  <c r="AG727" i="12" s="1"/>
  <c r="AM727" i="12" s="1"/>
  <c r="AO727" i="12" s="1"/>
  <c r="G727" i="12"/>
  <c r="M727" i="12" s="1"/>
  <c r="S727" i="12" s="1"/>
  <c r="W727" i="12" s="1"/>
  <c r="AC727" i="12" s="1"/>
  <c r="AH727" i="12" s="1"/>
  <c r="AP727" i="12" s="1"/>
  <c r="AR727" i="12" s="1"/>
  <c r="H727" i="12"/>
  <c r="N727" i="12" s="1"/>
  <c r="T727" i="12" s="1"/>
  <c r="X727" i="12" s="1"/>
  <c r="AD727" i="12" s="1"/>
  <c r="AI727" i="12" s="1"/>
  <c r="AS727" i="12" s="1"/>
  <c r="AU727" i="12" s="1"/>
  <c r="F729" i="12"/>
  <c r="L729" i="12" s="1"/>
  <c r="R729" i="12" s="1"/>
  <c r="V729" i="12" s="1"/>
  <c r="AB729" i="12" s="1"/>
  <c r="AG729" i="12" s="1"/>
  <c r="AM729" i="12" s="1"/>
  <c r="AO729" i="12" s="1"/>
  <c r="G729" i="12"/>
  <c r="M729" i="12" s="1"/>
  <c r="S729" i="12" s="1"/>
  <c r="W729" i="12" s="1"/>
  <c r="AC729" i="12" s="1"/>
  <c r="AH729" i="12" s="1"/>
  <c r="AP729" i="12" s="1"/>
  <c r="AR729" i="12" s="1"/>
  <c r="H729" i="12"/>
  <c r="N729" i="12" s="1"/>
  <c r="T729" i="12" s="1"/>
  <c r="X729" i="12" s="1"/>
  <c r="AD729" i="12" s="1"/>
  <c r="AI729" i="12" s="1"/>
  <c r="AS729" i="12" s="1"/>
  <c r="AU729" i="12" s="1"/>
  <c r="F732" i="12"/>
  <c r="L732" i="12" s="1"/>
  <c r="R732" i="12" s="1"/>
  <c r="V732" i="12" s="1"/>
  <c r="AB732" i="12" s="1"/>
  <c r="AG732" i="12" s="1"/>
  <c r="AM732" i="12" s="1"/>
  <c r="AO732" i="12" s="1"/>
  <c r="G732" i="12"/>
  <c r="M732" i="12" s="1"/>
  <c r="S732" i="12" s="1"/>
  <c r="W732" i="12" s="1"/>
  <c r="AC732" i="12" s="1"/>
  <c r="AH732" i="12" s="1"/>
  <c r="AP732" i="12" s="1"/>
  <c r="AR732" i="12" s="1"/>
  <c r="H732" i="12"/>
  <c r="N732" i="12" s="1"/>
  <c r="T732" i="12" s="1"/>
  <c r="X732" i="12" s="1"/>
  <c r="AD732" i="12" s="1"/>
  <c r="AI732" i="12" s="1"/>
  <c r="AS732" i="12" s="1"/>
  <c r="AU732" i="12" s="1"/>
  <c r="F737" i="12"/>
  <c r="L737" i="12" s="1"/>
  <c r="R737" i="12" s="1"/>
  <c r="V737" i="12" s="1"/>
  <c r="AB737" i="12" s="1"/>
  <c r="AG737" i="12" s="1"/>
  <c r="AM737" i="12" s="1"/>
  <c r="AO737" i="12" s="1"/>
  <c r="G737" i="12"/>
  <c r="M737" i="12" s="1"/>
  <c r="S737" i="12" s="1"/>
  <c r="W737" i="12" s="1"/>
  <c r="AC737" i="12" s="1"/>
  <c r="AH737" i="12" s="1"/>
  <c r="AP737" i="12" s="1"/>
  <c r="AR737" i="12" s="1"/>
  <c r="H737" i="12"/>
  <c r="N737" i="12" s="1"/>
  <c r="T737" i="12" s="1"/>
  <c r="X737" i="12" s="1"/>
  <c r="AD737" i="12" s="1"/>
  <c r="AI737" i="12" s="1"/>
  <c r="AS737" i="12" s="1"/>
  <c r="AU737" i="12" s="1"/>
  <c r="F739" i="12"/>
  <c r="L739" i="12" s="1"/>
  <c r="R739" i="12" s="1"/>
  <c r="V739" i="12" s="1"/>
  <c r="AB739" i="12" s="1"/>
  <c r="AG739" i="12" s="1"/>
  <c r="AM739" i="12" s="1"/>
  <c r="AO739" i="12" s="1"/>
  <c r="G739" i="12"/>
  <c r="M739" i="12" s="1"/>
  <c r="S739" i="12" s="1"/>
  <c r="W739" i="12" s="1"/>
  <c r="AC739" i="12" s="1"/>
  <c r="AH739" i="12" s="1"/>
  <c r="AP739" i="12" s="1"/>
  <c r="AR739" i="12" s="1"/>
  <c r="H739" i="12"/>
  <c r="N739" i="12" s="1"/>
  <c r="T739" i="12" s="1"/>
  <c r="X739" i="12" s="1"/>
  <c r="AD739" i="12" s="1"/>
  <c r="AI739" i="12" s="1"/>
  <c r="AS739" i="12" s="1"/>
  <c r="AU739" i="12" s="1"/>
  <c r="F744" i="12"/>
  <c r="L744" i="12" s="1"/>
  <c r="R744" i="12" s="1"/>
  <c r="V744" i="12" s="1"/>
  <c r="AB744" i="12" s="1"/>
  <c r="AG744" i="12" s="1"/>
  <c r="AM744" i="12" s="1"/>
  <c r="AO744" i="12" s="1"/>
  <c r="G744" i="12"/>
  <c r="M744" i="12" s="1"/>
  <c r="S744" i="12" s="1"/>
  <c r="W744" i="12" s="1"/>
  <c r="AC744" i="12" s="1"/>
  <c r="AH744" i="12" s="1"/>
  <c r="AP744" i="12" s="1"/>
  <c r="AR744" i="12" s="1"/>
  <c r="H744" i="12"/>
  <c r="N744" i="12" s="1"/>
  <c r="T744" i="12" s="1"/>
  <c r="X744" i="12" s="1"/>
  <c r="AD744" i="12" s="1"/>
  <c r="AI744" i="12" s="1"/>
  <c r="AS744" i="12" s="1"/>
  <c r="AU744" i="12" s="1"/>
  <c r="F747" i="12"/>
  <c r="L747" i="12" s="1"/>
  <c r="R747" i="12" s="1"/>
  <c r="V747" i="12" s="1"/>
  <c r="AB747" i="12" s="1"/>
  <c r="AG747" i="12" s="1"/>
  <c r="AM747" i="12" s="1"/>
  <c r="AO747" i="12" s="1"/>
  <c r="G747" i="12"/>
  <c r="M747" i="12" s="1"/>
  <c r="S747" i="12" s="1"/>
  <c r="W747" i="12" s="1"/>
  <c r="AC747" i="12" s="1"/>
  <c r="AH747" i="12" s="1"/>
  <c r="AP747" i="12" s="1"/>
  <c r="AR747" i="12" s="1"/>
  <c r="H747" i="12"/>
  <c r="N747" i="12" s="1"/>
  <c r="T747" i="12" s="1"/>
  <c r="X747" i="12" s="1"/>
  <c r="AD747" i="12" s="1"/>
  <c r="AI747" i="12" s="1"/>
  <c r="AS747" i="12" s="1"/>
  <c r="AU747" i="12" s="1"/>
  <c r="F750" i="12"/>
  <c r="L750" i="12" s="1"/>
  <c r="R750" i="12" s="1"/>
  <c r="V750" i="12" s="1"/>
  <c r="AB750" i="12" s="1"/>
  <c r="AG750" i="12" s="1"/>
  <c r="AM750" i="12" s="1"/>
  <c r="AO750" i="12" s="1"/>
  <c r="G750" i="12"/>
  <c r="M750" i="12" s="1"/>
  <c r="S750" i="12" s="1"/>
  <c r="W750" i="12" s="1"/>
  <c r="AC750" i="12" s="1"/>
  <c r="AH750" i="12" s="1"/>
  <c r="AP750" i="12" s="1"/>
  <c r="AR750" i="12" s="1"/>
  <c r="H750" i="12"/>
  <c r="N750" i="12" s="1"/>
  <c r="T750" i="12" s="1"/>
  <c r="X750" i="12" s="1"/>
  <c r="AD750" i="12" s="1"/>
  <c r="AI750" i="12" s="1"/>
  <c r="AS750" i="12" s="1"/>
  <c r="AU750" i="12" s="1"/>
  <c r="F753" i="12"/>
  <c r="L753" i="12" s="1"/>
  <c r="R753" i="12" s="1"/>
  <c r="V753" i="12" s="1"/>
  <c r="AB753" i="12" s="1"/>
  <c r="AG753" i="12" s="1"/>
  <c r="AM753" i="12" s="1"/>
  <c r="AO753" i="12" s="1"/>
  <c r="G753" i="12"/>
  <c r="M753" i="12" s="1"/>
  <c r="S753" i="12" s="1"/>
  <c r="W753" i="12" s="1"/>
  <c r="AC753" i="12" s="1"/>
  <c r="AH753" i="12" s="1"/>
  <c r="AP753" i="12" s="1"/>
  <c r="AR753" i="12" s="1"/>
  <c r="H753" i="12"/>
  <c r="N753" i="12" s="1"/>
  <c r="T753" i="12" s="1"/>
  <c r="X753" i="12" s="1"/>
  <c r="AD753" i="12" s="1"/>
  <c r="AI753" i="12" s="1"/>
  <c r="AS753" i="12" s="1"/>
  <c r="AU753" i="12" s="1"/>
  <c r="F757" i="12"/>
  <c r="L757" i="12" s="1"/>
  <c r="R757" i="12" s="1"/>
  <c r="V757" i="12" s="1"/>
  <c r="AB757" i="12" s="1"/>
  <c r="AG757" i="12" s="1"/>
  <c r="AM757" i="12" s="1"/>
  <c r="AO757" i="12" s="1"/>
  <c r="G757" i="12"/>
  <c r="M757" i="12" s="1"/>
  <c r="S757" i="12" s="1"/>
  <c r="W757" i="12" s="1"/>
  <c r="AC757" i="12" s="1"/>
  <c r="AH757" i="12" s="1"/>
  <c r="AP757" i="12" s="1"/>
  <c r="AR757" i="12" s="1"/>
  <c r="H757" i="12"/>
  <c r="N757" i="12" s="1"/>
  <c r="T757" i="12" s="1"/>
  <c r="X757" i="12" s="1"/>
  <c r="AD757" i="12" s="1"/>
  <c r="AI757" i="12" s="1"/>
  <c r="AS757" i="12" s="1"/>
  <c r="AU757" i="12" s="1"/>
  <c r="F760" i="12"/>
  <c r="L760" i="12" s="1"/>
  <c r="R760" i="12" s="1"/>
  <c r="V760" i="12" s="1"/>
  <c r="AB760" i="12" s="1"/>
  <c r="AG760" i="12" s="1"/>
  <c r="AM760" i="12" s="1"/>
  <c r="AO760" i="12" s="1"/>
  <c r="G760" i="12"/>
  <c r="M760" i="12" s="1"/>
  <c r="S760" i="12" s="1"/>
  <c r="W760" i="12" s="1"/>
  <c r="AC760" i="12" s="1"/>
  <c r="AH760" i="12" s="1"/>
  <c r="AP760" i="12" s="1"/>
  <c r="AR760" i="12" s="1"/>
  <c r="H760" i="12"/>
  <c r="N760" i="12" s="1"/>
  <c r="T760" i="12" s="1"/>
  <c r="X760" i="12" s="1"/>
  <c r="AD760" i="12" s="1"/>
  <c r="AI760" i="12" s="1"/>
  <c r="AS760" i="12" s="1"/>
  <c r="AU760" i="12" s="1"/>
  <c r="F764" i="12"/>
  <c r="L764" i="12" s="1"/>
  <c r="R764" i="12" s="1"/>
  <c r="V764" i="12" s="1"/>
  <c r="AB764" i="12" s="1"/>
  <c r="AG764" i="12" s="1"/>
  <c r="AM764" i="12" s="1"/>
  <c r="AO764" i="12" s="1"/>
  <c r="G764" i="12"/>
  <c r="M764" i="12" s="1"/>
  <c r="S764" i="12" s="1"/>
  <c r="W764" i="12" s="1"/>
  <c r="AC764" i="12" s="1"/>
  <c r="AH764" i="12" s="1"/>
  <c r="AP764" i="12" s="1"/>
  <c r="AR764" i="12" s="1"/>
  <c r="H764" i="12"/>
  <c r="N764" i="12" s="1"/>
  <c r="T764" i="12" s="1"/>
  <c r="X764" i="12" s="1"/>
  <c r="AD764" i="12" s="1"/>
  <c r="AI764" i="12" s="1"/>
  <c r="AS764" i="12" s="1"/>
  <c r="AU764" i="12" s="1"/>
  <c r="F766" i="12"/>
  <c r="L766" i="12" s="1"/>
  <c r="R766" i="12" s="1"/>
  <c r="V766" i="12" s="1"/>
  <c r="AB766" i="12" s="1"/>
  <c r="AG766" i="12" s="1"/>
  <c r="AM766" i="12" s="1"/>
  <c r="AO766" i="12" s="1"/>
  <c r="G766" i="12"/>
  <c r="M766" i="12" s="1"/>
  <c r="S766" i="12" s="1"/>
  <c r="W766" i="12" s="1"/>
  <c r="AC766" i="12" s="1"/>
  <c r="AH766" i="12" s="1"/>
  <c r="AP766" i="12" s="1"/>
  <c r="AR766" i="12" s="1"/>
  <c r="H766" i="12"/>
  <c r="N766" i="12" s="1"/>
  <c r="T766" i="12" s="1"/>
  <c r="X766" i="12" s="1"/>
  <c r="AD766" i="12" s="1"/>
  <c r="AI766" i="12" s="1"/>
  <c r="AS766" i="12" s="1"/>
  <c r="AU766" i="12" s="1"/>
  <c r="F772" i="12"/>
  <c r="L772" i="12" s="1"/>
  <c r="R772" i="12" s="1"/>
  <c r="V772" i="12" s="1"/>
  <c r="AB772" i="12" s="1"/>
  <c r="AG772" i="12" s="1"/>
  <c r="AM772" i="12" s="1"/>
  <c r="AO772" i="12" s="1"/>
  <c r="G772" i="12"/>
  <c r="M772" i="12" s="1"/>
  <c r="S772" i="12" s="1"/>
  <c r="W772" i="12" s="1"/>
  <c r="AC772" i="12" s="1"/>
  <c r="AH772" i="12" s="1"/>
  <c r="AP772" i="12" s="1"/>
  <c r="AR772" i="12" s="1"/>
  <c r="H772" i="12"/>
  <c r="N772" i="12" s="1"/>
  <c r="T772" i="12" s="1"/>
  <c r="X772" i="12" s="1"/>
  <c r="AD772" i="12" s="1"/>
  <c r="AI772" i="12" s="1"/>
  <c r="AS772" i="12" s="1"/>
  <c r="AU772" i="12" s="1"/>
  <c r="F775" i="12"/>
  <c r="L775" i="12" s="1"/>
  <c r="R775" i="12" s="1"/>
  <c r="V775" i="12" s="1"/>
  <c r="AB775" i="12" s="1"/>
  <c r="AG775" i="12" s="1"/>
  <c r="AM775" i="12" s="1"/>
  <c r="AO775" i="12" s="1"/>
  <c r="G775" i="12"/>
  <c r="M775" i="12" s="1"/>
  <c r="S775" i="12" s="1"/>
  <c r="W775" i="12" s="1"/>
  <c r="AC775" i="12" s="1"/>
  <c r="AH775" i="12" s="1"/>
  <c r="AP775" i="12" s="1"/>
  <c r="AR775" i="12" s="1"/>
  <c r="H775" i="12"/>
  <c r="N775" i="12" s="1"/>
  <c r="T775" i="12" s="1"/>
  <c r="X775" i="12" s="1"/>
  <c r="AD775" i="12" s="1"/>
  <c r="AI775" i="12" s="1"/>
  <c r="AS775" i="12" s="1"/>
  <c r="AU775" i="12" s="1"/>
  <c r="F777" i="12"/>
  <c r="L777" i="12" s="1"/>
  <c r="R777" i="12" s="1"/>
  <c r="V777" i="12" s="1"/>
  <c r="AB777" i="12" s="1"/>
  <c r="AG777" i="12" s="1"/>
  <c r="AM777" i="12" s="1"/>
  <c r="AO777" i="12" s="1"/>
  <c r="G777" i="12"/>
  <c r="M777" i="12" s="1"/>
  <c r="S777" i="12" s="1"/>
  <c r="W777" i="12" s="1"/>
  <c r="AC777" i="12" s="1"/>
  <c r="AH777" i="12" s="1"/>
  <c r="AP777" i="12" s="1"/>
  <c r="AR777" i="12" s="1"/>
  <c r="H777" i="12"/>
  <c r="N777" i="12" s="1"/>
  <c r="T777" i="12" s="1"/>
  <c r="X777" i="12" s="1"/>
  <c r="AD777" i="12" s="1"/>
  <c r="AI777" i="12" s="1"/>
  <c r="AS777" i="12" s="1"/>
  <c r="AU777" i="12" s="1"/>
  <c r="F781" i="12"/>
  <c r="L781" i="12" s="1"/>
  <c r="R781" i="12" s="1"/>
  <c r="V781" i="12" s="1"/>
  <c r="AB781" i="12" s="1"/>
  <c r="AG781" i="12" s="1"/>
  <c r="AM781" i="12" s="1"/>
  <c r="AO781" i="12" s="1"/>
  <c r="G781" i="12"/>
  <c r="M781" i="12" s="1"/>
  <c r="S781" i="12" s="1"/>
  <c r="W781" i="12" s="1"/>
  <c r="AC781" i="12" s="1"/>
  <c r="AH781" i="12" s="1"/>
  <c r="AP781" i="12" s="1"/>
  <c r="AR781" i="12" s="1"/>
  <c r="H781" i="12"/>
  <c r="N781" i="12" s="1"/>
  <c r="T781" i="12" s="1"/>
  <c r="X781" i="12" s="1"/>
  <c r="AD781" i="12" s="1"/>
  <c r="AI781" i="12" s="1"/>
  <c r="AS781" i="12" s="1"/>
  <c r="AU781" i="12" s="1"/>
  <c r="F785" i="12"/>
  <c r="L785" i="12" s="1"/>
  <c r="R785" i="12" s="1"/>
  <c r="V785" i="12" s="1"/>
  <c r="AB785" i="12" s="1"/>
  <c r="AG785" i="12" s="1"/>
  <c r="AM785" i="12" s="1"/>
  <c r="AO785" i="12" s="1"/>
  <c r="G785" i="12"/>
  <c r="M785" i="12" s="1"/>
  <c r="S785" i="12" s="1"/>
  <c r="W785" i="12" s="1"/>
  <c r="AC785" i="12" s="1"/>
  <c r="AH785" i="12" s="1"/>
  <c r="AP785" i="12" s="1"/>
  <c r="AR785" i="12" s="1"/>
  <c r="H785" i="12"/>
  <c r="N785" i="12" s="1"/>
  <c r="T785" i="12" s="1"/>
  <c r="X785" i="12" s="1"/>
  <c r="AD785" i="12" s="1"/>
  <c r="AI785" i="12" s="1"/>
  <c r="AS785" i="12" s="1"/>
  <c r="AU785" i="12" s="1"/>
  <c r="F789" i="12"/>
  <c r="L789" i="12" s="1"/>
  <c r="R789" i="12" s="1"/>
  <c r="V789" i="12" s="1"/>
  <c r="AB789" i="12" s="1"/>
  <c r="AG789" i="12" s="1"/>
  <c r="AM789" i="12" s="1"/>
  <c r="AO789" i="12" s="1"/>
  <c r="G789" i="12"/>
  <c r="M789" i="12" s="1"/>
  <c r="S789" i="12" s="1"/>
  <c r="W789" i="12" s="1"/>
  <c r="AC789" i="12" s="1"/>
  <c r="AH789" i="12" s="1"/>
  <c r="AP789" i="12" s="1"/>
  <c r="AR789" i="12" s="1"/>
  <c r="H789" i="12"/>
  <c r="N789" i="12" s="1"/>
  <c r="T789" i="12" s="1"/>
  <c r="X789" i="12" s="1"/>
  <c r="AD789" i="12" s="1"/>
  <c r="AI789" i="12" s="1"/>
  <c r="AS789" i="12" s="1"/>
  <c r="AU789" i="12" s="1"/>
  <c r="F793" i="12"/>
  <c r="L793" i="12" s="1"/>
  <c r="R793" i="12" s="1"/>
  <c r="V793" i="12" s="1"/>
  <c r="AB793" i="12" s="1"/>
  <c r="AG793" i="12" s="1"/>
  <c r="AM793" i="12" s="1"/>
  <c r="AO793" i="12" s="1"/>
  <c r="G793" i="12"/>
  <c r="M793" i="12" s="1"/>
  <c r="S793" i="12" s="1"/>
  <c r="W793" i="12" s="1"/>
  <c r="AC793" i="12" s="1"/>
  <c r="AH793" i="12" s="1"/>
  <c r="AP793" i="12" s="1"/>
  <c r="AR793" i="12" s="1"/>
  <c r="H793" i="12"/>
  <c r="N793" i="12" s="1"/>
  <c r="T793" i="12" s="1"/>
  <c r="X793" i="12" s="1"/>
  <c r="AD793" i="12" s="1"/>
  <c r="AI793" i="12" s="1"/>
  <c r="AS793" i="12" s="1"/>
  <c r="AU793" i="12" s="1"/>
  <c r="F796" i="12"/>
  <c r="L796" i="12" s="1"/>
  <c r="R796" i="12" s="1"/>
  <c r="V796" i="12" s="1"/>
  <c r="AB796" i="12" s="1"/>
  <c r="AG796" i="12" s="1"/>
  <c r="AM796" i="12" s="1"/>
  <c r="AO796" i="12" s="1"/>
  <c r="G796" i="12"/>
  <c r="M796" i="12" s="1"/>
  <c r="S796" i="12" s="1"/>
  <c r="W796" i="12" s="1"/>
  <c r="AC796" i="12" s="1"/>
  <c r="AH796" i="12" s="1"/>
  <c r="AP796" i="12" s="1"/>
  <c r="AR796" i="12" s="1"/>
  <c r="H796" i="12"/>
  <c r="N796" i="12" s="1"/>
  <c r="T796" i="12" s="1"/>
  <c r="X796" i="12" s="1"/>
  <c r="AD796" i="12" s="1"/>
  <c r="AI796" i="12" s="1"/>
  <c r="AS796" i="12" s="1"/>
  <c r="AU796" i="12" s="1"/>
  <c r="F803" i="12"/>
  <c r="L803" i="12" s="1"/>
  <c r="R803" i="12" s="1"/>
  <c r="V803" i="12" s="1"/>
  <c r="AB803" i="12" s="1"/>
  <c r="AG803" i="12" s="1"/>
  <c r="AM803" i="12" s="1"/>
  <c r="AO803" i="12" s="1"/>
  <c r="G803" i="12"/>
  <c r="M803" i="12" s="1"/>
  <c r="S803" i="12" s="1"/>
  <c r="W803" i="12" s="1"/>
  <c r="AC803" i="12" s="1"/>
  <c r="AH803" i="12" s="1"/>
  <c r="AP803" i="12" s="1"/>
  <c r="AR803" i="12" s="1"/>
  <c r="H803" i="12"/>
  <c r="N803" i="12" s="1"/>
  <c r="T803" i="12" s="1"/>
  <c r="X803" i="12" s="1"/>
  <c r="AD803" i="12" s="1"/>
  <c r="AI803" i="12" s="1"/>
  <c r="AS803" i="12" s="1"/>
  <c r="AU803" i="12" s="1"/>
  <c r="F806" i="12"/>
  <c r="L806" i="12" s="1"/>
  <c r="R806" i="12" s="1"/>
  <c r="V806" i="12" s="1"/>
  <c r="AB806" i="12" s="1"/>
  <c r="AG806" i="12" s="1"/>
  <c r="AM806" i="12" s="1"/>
  <c r="AO806" i="12" s="1"/>
  <c r="G806" i="12"/>
  <c r="M806" i="12" s="1"/>
  <c r="S806" i="12" s="1"/>
  <c r="W806" i="12" s="1"/>
  <c r="AC806" i="12" s="1"/>
  <c r="AH806" i="12" s="1"/>
  <c r="AP806" i="12" s="1"/>
  <c r="AR806" i="12" s="1"/>
  <c r="H806" i="12"/>
  <c r="N806" i="12" s="1"/>
  <c r="T806" i="12" s="1"/>
  <c r="X806" i="12" s="1"/>
  <c r="AD806" i="12" s="1"/>
  <c r="AI806" i="12" s="1"/>
  <c r="AS806" i="12" s="1"/>
  <c r="AU806" i="12" s="1"/>
  <c r="F809" i="12"/>
  <c r="L809" i="12" s="1"/>
  <c r="R809" i="12" s="1"/>
  <c r="V809" i="12" s="1"/>
  <c r="AB809" i="12" s="1"/>
  <c r="AG809" i="12" s="1"/>
  <c r="AM809" i="12" s="1"/>
  <c r="AO809" i="12" s="1"/>
  <c r="G809" i="12"/>
  <c r="M809" i="12" s="1"/>
  <c r="S809" i="12" s="1"/>
  <c r="W809" i="12" s="1"/>
  <c r="AC809" i="12" s="1"/>
  <c r="AH809" i="12" s="1"/>
  <c r="AP809" i="12" s="1"/>
  <c r="AR809" i="12" s="1"/>
  <c r="H809" i="12"/>
  <c r="N809" i="12" s="1"/>
  <c r="T809" i="12" s="1"/>
  <c r="X809" i="12" s="1"/>
  <c r="AD809" i="12" s="1"/>
  <c r="AI809" i="12" s="1"/>
  <c r="AS809" i="12" s="1"/>
  <c r="AU809" i="12" s="1"/>
  <c r="F811" i="12"/>
  <c r="L811" i="12" s="1"/>
  <c r="R811" i="12" s="1"/>
  <c r="V811" i="12" s="1"/>
  <c r="AB811" i="12" s="1"/>
  <c r="AG811" i="12" s="1"/>
  <c r="AM811" i="12" s="1"/>
  <c r="AO811" i="12" s="1"/>
  <c r="G811" i="12"/>
  <c r="M811" i="12" s="1"/>
  <c r="S811" i="12" s="1"/>
  <c r="W811" i="12" s="1"/>
  <c r="AC811" i="12" s="1"/>
  <c r="AH811" i="12" s="1"/>
  <c r="AP811" i="12" s="1"/>
  <c r="AR811" i="12" s="1"/>
  <c r="H811" i="12"/>
  <c r="N811" i="12" s="1"/>
  <c r="T811" i="12" s="1"/>
  <c r="X811" i="12" s="1"/>
  <c r="AD811" i="12" s="1"/>
  <c r="AI811" i="12" s="1"/>
  <c r="AS811" i="12" s="1"/>
  <c r="AU811" i="12" s="1"/>
  <c r="F815" i="12"/>
  <c r="L815" i="12" s="1"/>
  <c r="R815" i="12" s="1"/>
  <c r="V815" i="12" s="1"/>
  <c r="AB815" i="12" s="1"/>
  <c r="AG815" i="12" s="1"/>
  <c r="AM815" i="12" s="1"/>
  <c r="AO815" i="12" s="1"/>
  <c r="G815" i="12"/>
  <c r="M815" i="12" s="1"/>
  <c r="S815" i="12" s="1"/>
  <c r="W815" i="12" s="1"/>
  <c r="AC815" i="12" s="1"/>
  <c r="AH815" i="12" s="1"/>
  <c r="AP815" i="12" s="1"/>
  <c r="AR815" i="12" s="1"/>
  <c r="H815" i="12"/>
  <c r="N815" i="12" s="1"/>
  <c r="T815" i="12" s="1"/>
  <c r="X815" i="12" s="1"/>
  <c r="AD815" i="12" s="1"/>
  <c r="AI815" i="12" s="1"/>
  <c r="AS815" i="12" s="1"/>
  <c r="AU815" i="12" s="1"/>
  <c r="F819" i="12"/>
  <c r="L819" i="12" s="1"/>
  <c r="R819" i="12" s="1"/>
  <c r="V819" i="12" s="1"/>
  <c r="AB819" i="12" s="1"/>
  <c r="AG819" i="12" s="1"/>
  <c r="AM819" i="12" s="1"/>
  <c r="AO819" i="12" s="1"/>
  <c r="G819" i="12"/>
  <c r="M819" i="12" s="1"/>
  <c r="S819" i="12" s="1"/>
  <c r="W819" i="12" s="1"/>
  <c r="AC819" i="12" s="1"/>
  <c r="AH819" i="12" s="1"/>
  <c r="AP819" i="12" s="1"/>
  <c r="AR819" i="12" s="1"/>
  <c r="H819" i="12"/>
  <c r="N819" i="12" s="1"/>
  <c r="T819" i="12" s="1"/>
  <c r="X819" i="12" s="1"/>
  <c r="AD819" i="12" s="1"/>
  <c r="AI819" i="12" s="1"/>
  <c r="AS819" i="12" s="1"/>
  <c r="AU819" i="12" s="1"/>
  <c r="F821" i="12"/>
  <c r="L821" i="12" s="1"/>
  <c r="R821" i="12" s="1"/>
  <c r="V821" i="12" s="1"/>
  <c r="AB821" i="12" s="1"/>
  <c r="AG821" i="12" s="1"/>
  <c r="AM821" i="12" s="1"/>
  <c r="AO821" i="12" s="1"/>
  <c r="G821" i="12"/>
  <c r="M821" i="12" s="1"/>
  <c r="S821" i="12" s="1"/>
  <c r="W821" i="12" s="1"/>
  <c r="AC821" i="12" s="1"/>
  <c r="AH821" i="12" s="1"/>
  <c r="AP821" i="12" s="1"/>
  <c r="AR821" i="12" s="1"/>
  <c r="H821" i="12"/>
  <c r="N821" i="12" s="1"/>
  <c r="T821" i="12" s="1"/>
  <c r="X821" i="12" s="1"/>
  <c r="AD821" i="12" s="1"/>
  <c r="AI821" i="12" s="1"/>
  <c r="AS821" i="12" s="1"/>
  <c r="AU821" i="12" s="1"/>
  <c r="F826" i="12"/>
  <c r="L826" i="12" s="1"/>
  <c r="R826" i="12" s="1"/>
  <c r="V826" i="12" s="1"/>
  <c r="AB826" i="12" s="1"/>
  <c r="AG826" i="12" s="1"/>
  <c r="AM826" i="12" s="1"/>
  <c r="AO826" i="12" s="1"/>
  <c r="G826" i="12"/>
  <c r="M826" i="12" s="1"/>
  <c r="S826" i="12" s="1"/>
  <c r="W826" i="12" s="1"/>
  <c r="AC826" i="12" s="1"/>
  <c r="AH826" i="12" s="1"/>
  <c r="AP826" i="12" s="1"/>
  <c r="AR826" i="12" s="1"/>
  <c r="H826" i="12"/>
  <c r="N826" i="12" s="1"/>
  <c r="T826" i="12" s="1"/>
  <c r="X826" i="12" s="1"/>
  <c r="AD826" i="12" s="1"/>
  <c r="AI826" i="12" s="1"/>
  <c r="AS826" i="12" s="1"/>
  <c r="AU826" i="12" s="1"/>
  <c r="F830" i="12"/>
  <c r="L830" i="12" s="1"/>
  <c r="R830" i="12" s="1"/>
  <c r="V830" i="12" s="1"/>
  <c r="AB830" i="12" s="1"/>
  <c r="AG830" i="12" s="1"/>
  <c r="AM830" i="12" s="1"/>
  <c r="AO830" i="12" s="1"/>
  <c r="G830" i="12"/>
  <c r="M830" i="12" s="1"/>
  <c r="S830" i="12" s="1"/>
  <c r="W830" i="12" s="1"/>
  <c r="AC830" i="12" s="1"/>
  <c r="AH830" i="12" s="1"/>
  <c r="AP830" i="12" s="1"/>
  <c r="AR830" i="12" s="1"/>
  <c r="H830" i="12"/>
  <c r="N830" i="12" s="1"/>
  <c r="T830" i="12" s="1"/>
  <c r="X830" i="12" s="1"/>
  <c r="AD830" i="12" s="1"/>
  <c r="AI830" i="12" s="1"/>
  <c r="AS830" i="12" s="1"/>
  <c r="AU830" i="12" s="1"/>
  <c r="F832" i="12"/>
  <c r="L832" i="12" s="1"/>
  <c r="R832" i="12" s="1"/>
  <c r="V832" i="12" s="1"/>
  <c r="AB832" i="12" s="1"/>
  <c r="AG832" i="12" s="1"/>
  <c r="AM832" i="12" s="1"/>
  <c r="AO832" i="12" s="1"/>
  <c r="G832" i="12"/>
  <c r="M832" i="12" s="1"/>
  <c r="S832" i="12" s="1"/>
  <c r="W832" i="12" s="1"/>
  <c r="AC832" i="12" s="1"/>
  <c r="AH832" i="12" s="1"/>
  <c r="AP832" i="12" s="1"/>
  <c r="AR832" i="12" s="1"/>
  <c r="H832" i="12"/>
  <c r="N832" i="12" s="1"/>
  <c r="T832" i="12" s="1"/>
  <c r="X832" i="12" s="1"/>
  <c r="AD832" i="12" s="1"/>
  <c r="AI832" i="12" s="1"/>
  <c r="AS832" i="12" s="1"/>
  <c r="AU832" i="12" s="1"/>
  <c r="F836" i="12"/>
  <c r="L836" i="12" s="1"/>
  <c r="R836" i="12" s="1"/>
  <c r="V836" i="12" s="1"/>
  <c r="AB836" i="12" s="1"/>
  <c r="AG836" i="12" s="1"/>
  <c r="AM836" i="12" s="1"/>
  <c r="AO836" i="12" s="1"/>
  <c r="G836" i="12"/>
  <c r="M836" i="12" s="1"/>
  <c r="S836" i="12" s="1"/>
  <c r="W836" i="12" s="1"/>
  <c r="AC836" i="12" s="1"/>
  <c r="AH836" i="12" s="1"/>
  <c r="AP836" i="12" s="1"/>
  <c r="AR836" i="12" s="1"/>
  <c r="H836" i="12"/>
  <c r="N836" i="12" s="1"/>
  <c r="T836" i="12" s="1"/>
  <c r="X836" i="12" s="1"/>
  <c r="AD836" i="12" s="1"/>
  <c r="AI836" i="12" s="1"/>
  <c r="AS836" i="12" s="1"/>
  <c r="AU836" i="12" s="1"/>
  <c r="F847" i="12"/>
  <c r="L847" i="12" s="1"/>
  <c r="R847" i="12" s="1"/>
  <c r="V847" i="12" s="1"/>
  <c r="AB847" i="12" s="1"/>
  <c r="AG847" i="12" s="1"/>
  <c r="AM847" i="12" s="1"/>
  <c r="AO847" i="12" s="1"/>
  <c r="G847" i="12"/>
  <c r="M847" i="12" s="1"/>
  <c r="S847" i="12" s="1"/>
  <c r="W847" i="12" s="1"/>
  <c r="AC847" i="12" s="1"/>
  <c r="AH847" i="12" s="1"/>
  <c r="AP847" i="12" s="1"/>
  <c r="AR847" i="12" s="1"/>
  <c r="H847" i="12"/>
  <c r="N847" i="12" s="1"/>
  <c r="T847" i="12" s="1"/>
  <c r="X847" i="12" s="1"/>
  <c r="AD847" i="12" s="1"/>
  <c r="AI847" i="12" s="1"/>
  <c r="AS847" i="12" s="1"/>
  <c r="AU847" i="12" s="1"/>
  <c r="F849" i="12"/>
  <c r="L849" i="12" s="1"/>
  <c r="R849" i="12" s="1"/>
  <c r="V849" i="12" s="1"/>
  <c r="AB849" i="12" s="1"/>
  <c r="AG849" i="12" s="1"/>
  <c r="AM849" i="12" s="1"/>
  <c r="AO849" i="12" s="1"/>
  <c r="G849" i="12"/>
  <c r="M849" i="12" s="1"/>
  <c r="S849" i="12" s="1"/>
  <c r="W849" i="12" s="1"/>
  <c r="AC849" i="12" s="1"/>
  <c r="AH849" i="12" s="1"/>
  <c r="AP849" i="12" s="1"/>
  <c r="AR849" i="12" s="1"/>
  <c r="H849" i="12"/>
  <c r="N849" i="12" s="1"/>
  <c r="T849" i="12" s="1"/>
  <c r="X849" i="12" s="1"/>
  <c r="AD849" i="12" s="1"/>
  <c r="AI849" i="12" s="1"/>
  <c r="AS849" i="12" s="1"/>
  <c r="AU849" i="12" s="1"/>
  <c r="F856" i="12"/>
  <c r="L856" i="12" s="1"/>
  <c r="R856" i="12" s="1"/>
  <c r="V856" i="12" s="1"/>
  <c r="AB856" i="12" s="1"/>
  <c r="AG856" i="12" s="1"/>
  <c r="AM856" i="12" s="1"/>
  <c r="AO856" i="12" s="1"/>
  <c r="G856" i="12"/>
  <c r="M856" i="12" s="1"/>
  <c r="S856" i="12" s="1"/>
  <c r="W856" i="12" s="1"/>
  <c r="AC856" i="12" s="1"/>
  <c r="AH856" i="12" s="1"/>
  <c r="AP856" i="12" s="1"/>
  <c r="AR856" i="12" s="1"/>
  <c r="H856" i="12"/>
  <c r="N856" i="12" s="1"/>
  <c r="T856" i="12" s="1"/>
  <c r="X856" i="12" s="1"/>
  <c r="AD856" i="12" s="1"/>
  <c r="AI856" i="12" s="1"/>
  <c r="AS856" i="12" s="1"/>
  <c r="AU856" i="12" s="1"/>
  <c r="F859" i="12"/>
  <c r="L859" i="12" s="1"/>
  <c r="R859" i="12" s="1"/>
  <c r="V859" i="12" s="1"/>
  <c r="AB859" i="12" s="1"/>
  <c r="AG859" i="12" s="1"/>
  <c r="AM859" i="12" s="1"/>
  <c r="AO859" i="12" s="1"/>
  <c r="G859" i="12"/>
  <c r="M859" i="12" s="1"/>
  <c r="S859" i="12" s="1"/>
  <c r="W859" i="12" s="1"/>
  <c r="AC859" i="12" s="1"/>
  <c r="AH859" i="12" s="1"/>
  <c r="AP859" i="12" s="1"/>
  <c r="AR859" i="12" s="1"/>
  <c r="H859" i="12"/>
  <c r="N859" i="12" s="1"/>
  <c r="T859" i="12" s="1"/>
  <c r="X859" i="12" s="1"/>
  <c r="AD859" i="12" s="1"/>
  <c r="AI859" i="12" s="1"/>
  <c r="AS859" i="12" s="1"/>
  <c r="AU859" i="12" s="1"/>
  <c r="F865" i="12"/>
  <c r="L865" i="12" s="1"/>
  <c r="R865" i="12" s="1"/>
  <c r="V865" i="12" s="1"/>
  <c r="AB865" i="12" s="1"/>
  <c r="AG865" i="12" s="1"/>
  <c r="AM865" i="12" s="1"/>
  <c r="AO865" i="12" s="1"/>
  <c r="G865" i="12"/>
  <c r="M865" i="12" s="1"/>
  <c r="S865" i="12" s="1"/>
  <c r="W865" i="12" s="1"/>
  <c r="AC865" i="12" s="1"/>
  <c r="AH865" i="12" s="1"/>
  <c r="AP865" i="12" s="1"/>
  <c r="AR865" i="12" s="1"/>
  <c r="H865" i="12"/>
  <c r="N865" i="12" s="1"/>
  <c r="T865" i="12" s="1"/>
  <c r="X865" i="12" s="1"/>
  <c r="AD865" i="12" s="1"/>
  <c r="AI865" i="12" s="1"/>
  <c r="AS865" i="12" s="1"/>
  <c r="AU865" i="12" s="1"/>
  <c r="F868" i="12"/>
  <c r="L868" i="12" s="1"/>
  <c r="R868" i="12" s="1"/>
  <c r="V868" i="12" s="1"/>
  <c r="AB868" i="12" s="1"/>
  <c r="AG868" i="12" s="1"/>
  <c r="AM868" i="12" s="1"/>
  <c r="AO868" i="12" s="1"/>
  <c r="G868" i="12"/>
  <c r="M868" i="12" s="1"/>
  <c r="S868" i="12" s="1"/>
  <c r="W868" i="12" s="1"/>
  <c r="AC868" i="12" s="1"/>
  <c r="AH868" i="12" s="1"/>
  <c r="AP868" i="12" s="1"/>
  <c r="AR868" i="12" s="1"/>
  <c r="H868" i="12"/>
  <c r="N868" i="12" s="1"/>
  <c r="T868" i="12" s="1"/>
  <c r="X868" i="12" s="1"/>
  <c r="AD868" i="12" s="1"/>
  <c r="AI868" i="12" s="1"/>
  <c r="AS868" i="12" s="1"/>
  <c r="AU868" i="12" s="1"/>
  <c r="F872" i="12"/>
  <c r="L872" i="12" s="1"/>
  <c r="R872" i="12" s="1"/>
  <c r="V872" i="12" s="1"/>
  <c r="AB872" i="12" s="1"/>
  <c r="AG872" i="12" s="1"/>
  <c r="AM872" i="12" s="1"/>
  <c r="AO872" i="12" s="1"/>
  <c r="G872" i="12"/>
  <c r="M872" i="12" s="1"/>
  <c r="S872" i="12" s="1"/>
  <c r="W872" i="12" s="1"/>
  <c r="AC872" i="12" s="1"/>
  <c r="AH872" i="12" s="1"/>
  <c r="AP872" i="12" s="1"/>
  <c r="AR872" i="12" s="1"/>
  <c r="H872" i="12"/>
  <c r="N872" i="12" s="1"/>
  <c r="T872" i="12" s="1"/>
  <c r="X872" i="12" s="1"/>
  <c r="AD872" i="12" s="1"/>
  <c r="AI872" i="12" s="1"/>
  <c r="AS872" i="12" s="1"/>
  <c r="AU872" i="12" s="1"/>
  <c r="F876" i="12"/>
  <c r="L876" i="12" s="1"/>
  <c r="R876" i="12" s="1"/>
  <c r="V876" i="12" s="1"/>
  <c r="AB876" i="12" s="1"/>
  <c r="AG876" i="12" s="1"/>
  <c r="AM876" i="12" s="1"/>
  <c r="AO876" i="12" s="1"/>
  <c r="G876" i="12"/>
  <c r="M876" i="12" s="1"/>
  <c r="S876" i="12" s="1"/>
  <c r="W876" i="12" s="1"/>
  <c r="AC876" i="12" s="1"/>
  <c r="AH876" i="12" s="1"/>
  <c r="AP876" i="12" s="1"/>
  <c r="AR876" i="12" s="1"/>
  <c r="H876" i="12"/>
  <c r="N876" i="12" s="1"/>
  <c r="T876" i="12" s="1"/>
  <c r="X876" i="12" s="1"/>
  <c r="AD876" i="12" s="1"/>
  <c r="AI876" i="12" s="1"/>
  <c r="AS876" i="12" s="1"/>
  <c r="AU876" i="12" s="1"/>
  <c r="F880" i="12"/>
  <c r="L880" i="12" s="1"/>
  <c r="R880" i="12" s="1"/>
  <c r="V880" i="12" s="1"/>
  <c r="AB880" i="12" s="1"/>
  <c r="AG880" i="12" s="1"/>
  <c r="AM880" i="12" s="1"/>
  <c r="AO880" i="12" s="1"/>
  <c r="G880" i="12"/>
  <c r="M880" i="12" s="1"/>
  <c r="S880" i="12" s="1"/>
  <c r="W880" i="12" s="1"/>
  <c r="AC880" i="12" s="1"/>
  <c r="AH880" i="12" s="1"/>
  <c r="AP880" i="12" s="1"/>
  <c r="AR880" i="12" s="1"/>
  <c r="H880" i="12"/>
  <c r="N880" i="12" s="1"/>
  <c r="T880" i="12" s="1"/>
  <c r="X880" i="12" s="1"/>
  <c r="AD880" i="12" s="1"/>
  <c r="AI880" i="12" s="1"/>
  <c r="AS880" i="12" s="1"/>
  <c r="AU880" i="12" s="1"/>
  <c r="F902" i="12"/>
  <c r="L902" i="12" s="1"/>
  <c r="R902" i="12" s="1"/>
  <c r="V902" i="12" s="1"/>
  <c r="AB902" i="12" s="1"/>
  <c r="AG902" i="12" s="1"/>
  <c r="AM902" i="12" s="1"/>
  <c r="AO902" i="12" s="1"/>
  <c r="G902" i="12"/>
  <c r="M902" i="12" s="1"/>
  <c r="S902" i="12" s="1"/>
  <c r="W902" i="12" s="1"/>
  <c r="AC902" i="12" s="1"/>
  <c r="AH902" i="12" s="1"/>
  <c r="AP902" i="12" s="1"/>
  <c r="AR902" i="12" s="1"/>
  <c r="H902" i="12"/>
  <c r="N902" i="12" s="1"/>
  <c r="T902" i="12" s="1"/>
  <c r="X902" i="12" s="1"/>
  <c r="AD902" i="12" s="1"/>
  <c r="AI902" i="12" s="1"/>
  <c r="AS902" i="12" s="1"/>
  <c r="AU902" i="12" s="1"/>
  <c r="F906" i="12"/>
  <c r="L906" i="12" s="1"/>
  <c r="R906" i="12" s="1"/>
  <c r="V906" i="12" s="1"/>
  <c r="AB906" i="12" s="1"/>
  <c r="AG906" i="12" s="1"/>
  <c r="AM906" i="12" s="1"/>
  <c r="G906" i="12"/>
  <c r="M906" i="12" s="1"/>
  <c r="S906" i="12" s="1"/>
  <c r="W906" i="12" s="1"/>
  <c r="AC906" i="12" s="1"/>
  <c r="AH906" i="12" s="1"/>
  <c r="AP906" i="12" s="1"/>
  <c r="H906" i="12"/>
  <c r="N906" i="12" s="1"/>
  <c r="T906" i="12" s="1"/>
  <c r="X906" i="12" s="1"/>
  <c r="AD906" i="12" s="1"/>
  <c r="AI906" i="12" s="1"/>
  <c r="AS906" i="12" s="1"/>
  <c r="F910" i="12"/>
  <c r="L910" i="12" s="1"/>
  <c r="R910" i="12" s="1"/>
  <c r="V910" i="12" s="1"/>
  <c r="AB910" i="12" s="1"/>
  <c r="AG910" i="12" s="1"/>
  <c r="AM910" i="12" s="1"/>
  <c r="AO910" i="12" s="1"/>
  <c r="G910" i="12"/>
  <c r="M910" i="12" s="1"/>
  <c r="S910" i="12" s="1"/>
  <c r="W910" i="12" s="1"/>
  <c r="AC910" i="12" s="1"/>
  <c r="AH910" i="12" s="1"/>
  <c r="AP910" i="12" s="1"/>
  <c r="AR910" i="12" s="1"/>
  <c r="H910" i="12"/>
  <c r="N910" i="12" s="1"/>
  <c r="T910" i="12" s="1"/>
  <c r="X910" i="12" s="1"/>
  <c r="AD910" i="12" s="1"/>
  <c r="AI910" i="12" s="1"/>
  <c r="AS910" i="12" s="1"/>
  <c r="AU910" i="12" s="1"/>
  <c r="F914" i="12"/>
  <c r="L914" i="12" s="1"/>
  <c r="R914" i="12" s="1"/>
  <c r="V914" i="12" s="1"/>
  <c r="AB914" i="12" s="1"/>
  <c r="AG914" i="12" s="1"/>
  <c r="AM914" i="12" s="1"/>
  <c r="AO914" i="12" s="1"/>
  <c r="G914" i="12"/>
  <c r="M914" i="12" s="1"/>
  <c r="S914" i="12" s="1"/>
  <c r="W914" i="12" s="1"/>
  <c r="AC914" i="12" s="1"/>
  <c r="AH914" i="12" s="1"/>
  <c r="AP914" i="12" s="1"/>
  <c r="AR914" i="12" s="1"/>
  <c r="H914" i="12"/>
  <c r="N914" i="12" s="1"/>
  <c r="T914" i="12" s="1"/>
  <c r="X914" i="12" s="1"/>
  <c r="AD914" i="12" s="1"/>
  <c r="AI914" i="12" s="1"/>
  <c r="AS914" i="12" s="1"/>
  <c r="AU914" i="12" s="1"/>
  <c r="F926" i="12"/>
  <c r="L926" i="12" s="1"/>
  <c r="R926" i="12" s="1"/>
  <c r="V926" i="12" s="1"/>
  <c r="AB926" i="12" s="1"/>
  <c r="AG926" i="12" s="1"/>
  <c r="AM926" i="12" s="1"/>
  <c r="AO926" i="12" s="1"/>
  <c r="G926" i="12"/>
  <c r="M926" i="12" s="1"/>
  <c r="S926" i="12" s="1"/>
  <c r="W926" i="12" s="1"/>
  <c r="AC926" i="12" s="1"/>
  <c r="AH926" i="12" s="1"/>
  <c r="AP926" i="12" s="1"/>
  <c r="AR926" i="12" s="1"/>
  <c r="H926" i="12"/>
  <c r="N926" i="12" s="1"/>
  <c r="T926" i="12" s="1"/>
  <c r="X926" i="12" s="1"/>
  <c r="AD926" i="12" s="1"/>
  <c r="AI926" i="12" s="1"/>
  <c r="AS926" i="12" s="1"/>
  <c r="AU926" i="12" s="1"/>
  <c r="F929" i="12"/>
  <c r="L929" i="12" s="1"/>
  <c r="R929" i="12" s="1"/>
  <c r="V929" i="12" s="1"/>
  <c r="AB929" i="12" s="1"/>
  <c r="AG929" i="12" s="1"/>
  <c r="AM929" i="12" s="1"/>
  <c r="AO929" i="12" s="1"/>
  <c r="G929" i="12"/>
  <c r="M929" i="12" s="1"/>
  <c r="S929" i="12" s="1"/>
  <c r="W929" i="12" s="1"/>
  <c r="AC929" i="12" s="1"/>
  <c r="AH929" i="12" s="1"/>
  <c r="AP929" i="12" s="1"/>
  <c r="AR929" i="12" s="1"/>
  <c r="H929" i="12"/>
  <c r="N929" i="12" s="1"/>
  <c r="T929" i="12" s="1"/>
  <c r="X929" i="12" s="1"/>
  <c r="AD929" i="12" s="1"/>
  <c r="AI929" i="12" s="1"/>
  <c r="AS929" i="12" s="1"/>
  <c r="AU929" i="12" s="1"/>
  <c r="F950" i="12"/>
  <c r="L950" i="12" s="1"/>
  <c r="R950" i="12" s="1"/>
  <c r="V950" i="12" s="1"/>
  <c r="AB950" i="12" s="1"/>
  <c r="AG950" i="12" s="1"/>
  <c r="AM950" i="12" s="1"/>
  <c r="AO950" i="12" s="1"/>
  <c r="G950" i="12"/>
  <c r="M950" i="12" s="1"/>
  <c r="S950" i="12" s="1"/>
  <c r="W950" i="12" s="1"/>
  <c r="AC950" i="12" s="1"/>
  <c r="AH950" i="12" s="1"/>
  <c r="AP950" i="12" s="1"/>
  <c r="AR950" i="12" s="1"/>
  <c r="H950" i="12"/>
  <c r="N950" i="12" s="1"/>
  <c r="T950" i="12" s="1"/>
  <c r="X950" i="12" s="1"/>
  <c r="AD950" i="12" s="1"/>
  <c r="AI950" i="12" s="1"/>
  <c r="AS950" i="12" s="1"/>
  <c r="AU950" i="12" s="1"/>
  <c r="F960" i="12"/>
  <c r="L960" i="12" s="1"/>
  <c r="R960" i="12" s="1"/>
  <c r="V960" i="12" s="1"/>
  <c r="AB960" i="12" s="1"/>
  <c r="AG960" i="12" s="1"/>
  <c r="AM960" i="12" s="1"/>
  <c r="AO960" i="12" s="1"/>
  <c r="G960" i="12"/>
  <c r="M960" i="12" s="1"/>
  <c r="S960" i="12" s="1"/>
  <c r="W960" i="12" s="1"/>
  <c r="AC960" i="12" s="1"/>
  <c r="AH960" i="12" s="1"/>
  <c r="AP960" i="12" s="1"/>
  <c r="AR960" i="12" s="1"/>
  <c r="H960" i="12"/>
  <c r="N960" i="12" s="1"/>
  <c r="T960" i="12" s="1"/>
  <c r="X960" i="12" s="1"/>
  <c r="AD960" i="12" s="1"/>
  <c r="AI960" i="12" s="1"/>
  <c r="AS960" i="12" s="1"/>
  <c r="AU960" i="12" s="1"/>
  <c r="F968" i="12"/>
  <c r="L968" i="12" s="1"/>
  <c r="R968" i="12" s="1"/>
  <c r="V968" i="12" s="1"/>
  <c r="AB968" i="12" s="1"/>
  <c r="AG968" i="12" s="1"/>
  <c r="AM968" i="12" s="1"/>
  <c r="AO968" i="12" s="1"/>
  <c r="G968" i="12"/>
  <c r="M968" i="12" s="1"/>
  <c r="S968" i="12" s="1"/>
  <c r="W968" i="12" s="1"/>
  <c r="AC968" i="12" s="1"/>
  <c r="AH968" i="12" s="1"/>
  <c r="AP968" i="12" s="1"/>
  <c r="AR968" i="12" s="1"/>
  <c r="H968" i="12"/>
  <c r="N968" i="12" s="1"/>
  <c r="T968" i="12" s="1"/>
  <c r="X968" i="12" s="1"/>
  <c r="AD968" i="12" s="1"/>
  <c r="AI968" i="12" s="1"/>
  <c r="AS968" i="12" s="1"/>
  <c r="AU968" i="12" s="1"/>
  <c r="F976" i="12"/>
  <c r="L976" i="12" s="1"/>
  <c r="R976" i="12" s="1"/>
  <c r="V976" i="12" s="1"/>
  <c r="AB976" i="12" s="1"/>
  <c r="AG976" i="12" s="1"/>
  <c r="AM976" i="12" s="1"/>
  <c r="AO976" i="12" s="1"/>
  <c r="G976" i="12"/>
  <c r="M976" i="12" s="1"/>
  <c r="S976" i="12" s="1"/>
  <c r="W976" i="12" s="1"/>
  <c r="AC976" i="12" s="1"/>
  <c r="AH976" i="12" s="1"/>
  <c r="AP976" i="12" s="1"/>
  <c r="AR976" i="12" s="1"/>
  <c r="H976" i="12"/>
  <c r="N976" i="12" s="1"/>
  <c r="T976" i="12" s="1"/>
  <c r="X976" i="12" s="1"/>
  <c r="AD976" i="12" s="1"/>
  <c r="AI976" i="12" s="1"/>
  <c r="AS976" i="12" s="1"/>
  <c r="AU976" i="12" s="1"/>
  <c r="F984" i="12"/>
  <c r="L984" i="12" s="1"/>
  <c r="R984" i="12" s="1"/>
  <c r="V984" i="12" s="1"/>
  <c r="AB984" i="12" s="1"/>
  <c r="AG984" i="12" s="1"/>
  <c r="AM984" i="12" s="1"/>
  <c r="G984" i="12"/>
  <c r="M984" i="12" s="1"/>
  <c r="S984" i="12" s="1"/>
  <c r="W984" i="12" s="1"/>
  <c r="AC984" i="12" s="1"/>
  <c r="AH984" i="12" s="1"/>
  <c r="AP984" i="12" s="1"/>
  <c r="H984" i="12"/>
  <c r="N984" i="12" s="1"/>
  <c r="T984" i="12" s="1"/>
  <c r="X984" i="12" s="1"/>
  <c r="AD984" i="12" s="1"/>
  <c r="AI984" i="12" s="1"/>
  <c r="AS984" i="12" s="1"/>
  <c r="F988" i="12"/>
  <c r="L988" i="12" s="1"/>
  <c r="R988" i="12" s="1"/>
  <c r="V988" i="12" s="1"/>
  <c r="AB988" i="12" s="1"/>
  <c r="AG988" i="12" s="1"/>
  <c r="AM988" i="12" s="1"/>
  <c r="AO988" i="12" s="1"/>
  <c r="G988" i="12"/>
  <c r="M988" i="12" s="1"/>
  <c r="S988" i="12" s="1"/>
  <c r="W988" i="12" s="1"/>
  <c r="AC988" i="12" s="1"/>
  <c r="AH988" i="12" s="1"/>
  <c r="AP988" i="12" s="1"/>
  <c r="AR988" i="12" s="1"/>
  <c r="H988" i="12"/>
  <c r="N988" i="12" s="1"/>
  <c r="T988" i="12" s="1"/>
  <c r="X988" i="12" s="1"/>
  <c r="AD988" i="12" s="1"/>
  <c r="AI988" i="12" s="1"/>
  <c r="AS988" i="12" s="1"/>
  <c r="AU988" i="12" s="1"/>
  <c r="F992" i="12"/>
  <c r="L992" i="12" s="1"/>
  <c r="R992" i="12" s="1"/>
  <c r="V992" i="12" s="1"/>
  <c r="AB992" i="12" s="1"/>
  <c r="AG992" i="12" s="1"/>
  <c r="AM992" i="12" s="1"/>
  <c r="AO992" i="12" s="1"/>
  <c r="G992" i="12"/>
  <c r="M992" i="12" s="1"/>
  <c r="S992" i="12" s="1"/>
  <c r="W992" i="12" s="1"/>
  <c r="AC992" i="12" s="1"/>
  <c r="AH992" i="12" s="1"/>
  <c r="AP992" i="12" s="1"/>
  <c r="AR992" i="12" s="1"/>
  <c r="H992" i="12"/>
  <c r="N992" i="12" s="1"/>
  <c r="T992" i="12" s="1"/>
  <c r="X992" i="12" s="1"/>
  <c r="AD992" i="12" s="1"/>
  <c r="AI992" i="12" s="1"/>
  <c r="AS992" i="12" s="1"/>
  <c r="AU992" i="12" s="1"/>
  <c r="F996" i="12"/>
  <c r="L996" i="12" s="1"/>
  <c r="R996" i="12" s="1"/>
  <c r="V996" i="12" s="1"/>
  <c r="AB996" i="12" s="1"/>
  <c r="AG996" i="12" s="1"/>
  <c r="AM996" i="12" s="1"/>
  <c r="AO996" i="12" s="1"/>
  <c r="G996" i="12"/>
  <c r="M996" i="12" s="1"/>
  <c r="S996" i="12" s="1"/>
  <c r="W996" i="12" s="1"/>
  <c r="AC996" i="12" s="1"/>
  <c r="AH996" i="12" s="1"/>
  <c r="AP996" i="12" s="1"/>
  <c r="AR996" i="12" s="1"/>
  <c r="H996" i="12"/>
  <c r="N996" i="12" s="1"/>
  <c r="T996" i="12" s="1"/>
  <c r="X996" i="12" s="1"/>
  <c r="AD996" i="12" s="1"/>
  <c r="AI996" i="12" s="1"/>
  <c r="AS996" i="12" s="1"/>
  <c r="AU996" i="12" s="1"/>
  <c r="F1004" i="12"/>
  <c r="L1004" i="12" s="1"/>
  <c r="R1004" i="12" s="1"/>
  <c r="V1004" i="12" s="1"/>
  <c r="AB1004" i="12" s="1"/>
  <c r="AG1004" i="12" s="1"/>
  <c r="AM1004" i="12" s="1"/>
  <c r="AO1004" i="12" s="1"/>
  <c r="G1004" i="12"/>
  <c r="M1004" i="12" s="1"/>
  <c r="S1004" i="12" s="1"/>
  <c r="W1004" i="12" s="1"/>
  <c r="AC1004" i="12" s="1"/>
  <c r="AH1004" i="12" s="1"/>
  <c r="AP1004" i="12" s="1"/>
  <c r="AR1004" i="12" s="1"/>
  <c r="H1004" i="12"/>
  <c r="N1004" i="12" s="1"/>
  <c r="T1004" i="12" s="1"/>
  <c r="X1004" i="12" s="1"/>
  <c r="AD1004" i="12" s="1"/>
  <c r="AI1004" i="12" s="1"/>
  <c r="AS1004" i="12" s="1"/>
  <c r="AU1004" i="12" s="1"/>
  <c r="F1008" i="12"/>
  <c r="L1008" i="12" s="1"/>
  <c r="R1008" i="12" s="1"/>
  <c r="V1008" i="12" s="1"/>
  <c r="AB1008" i="12" s="1"/>
  <c r="AG1008" i="12" s="1"/>
  <c r="AM1008" i="12" s="1"/>
  <c r="AO1008" i="12" s="1"/>
  <c r="G1008" i="12"/>
  <c r="M1008" i="12" s="1"/>
  <c r="S1008" i="12" s="1"/>
  <c r="W1008" i="12" s="1"/>
  <c r="AC1008" i="12" s="1"/>
  <c r="AH1008" i="12" s="1"/>
  <c r="AP1008" i="12" s="1"/>
  <c r="AR1008" i="12" s="1"/>
  <c r="H1008" i="12"/>
  <c r="N1008" i="12" s="1"/>
  <c r="T1008" i="12" s="1"/>
  <c r="X1008" i="12" s="1"/>
  <c r="AD1008" i="12" s="1"/>
  <c r="AI1008" i="12" s="1"/>
  <c r="AS1008" i="12" s="1"/>
  <c r="AU1008" i="12" s="1"/>
  <c r="F1010" i="12"/>
  <c r="L1010" i="12" s="1"/>
  <c r="R1010" i="12" s="1"/>
  <c r="V1010" i="12" s="1"/>
  <c r="AB1010" i="12" s="1"/>
  <c r="AG1010" i="12" s="1"/>
  <c r="AM1010" i="12" s="1"/>
  <c r="AO1010" i="12" s="1"/>
  <c r="G1010" i="12"/>
  <c r="M1010" i="12" s="1"/>
  <c r="S1010" i="12" s="1"/>
  <c r="W1010" i="12" s="1"/>
  <c r="AC1010" i="12" s="1"/>
  <c r="AH1010" i="12" s="1"/>
  <c r="AP1010" i="12" s="1"/>
  <c r="AR1010" i="12" s="1"/>
  <c r="H1010" i="12"/>
  <c r="N1010" i="12" s="1"/>
  <c r="T1010" i="12" s="1"/>
  <c r="X1010" i="12" s="1"/>
  <c r="AD1010" i="12" s="1"/>
  <c r="AI1010" i="12" s="1"/>
  <c r="AS1010" i="12" s="1"/>
  <c r="AU1010" i="12" s="1"/>
  <c r="F1014" i="12"/>
  <c r="L1014" i="12" s="1"/>
  <c r="R1014" i="12" s="1"/>
  <c r="V1014" i="12" s="1"/>
  <c r="AB1014" i="12" s="1"/>
  <c r="AG1014" i="12" s="1"/>
  <c r="AM1014" i="12" s="1"/>
  <c r="AO1014" i="12" s="1"/>
  <c r="G1014" i="12"/>
  <c r="M1014" i="12" s="1"/>
  <c r="S1014" i="12" s="1"/>
  <c r="W1014" i="12" s="1"/>
  <c r="AC1014" i="12" s="1"/>
  <c r="AH1014" i="12" s="1"/>
  <c r="AP1014" i="12" s="1"/>
  <c r="AR1014" i="12" s="1"/>
  <c r="H1014" i="12"/>
  <c r="N1014" i="12" s="1"/>
  <c r="T1014" i="12" s="1"/>
  <c r="X1014" i="12" s="1"/>
  <c r="AD1014" i="12" s="1"/>
  <c r="AI1014" i="12" s="1"/>
  <c r="AS1014" i="12" s="1"/>
  <c r="AU1014" i="12" s="1"/>
  <c r="F1018" i="12"/>
  <c r="L1018" i="12" s="1"/>
  <c r="R1018" i="12" s="1"/>
  <c r="V1018" i="12" s="1"/>
  <c r="AB1018" i="12" s="1"/>
  <c r="AG1018" i="12" s="1"/>
  <c r="AM1018" i="12" s="1"/>
  <c r="AO1018" i="12" s="1"/>
  <c r="G1018" i="12"/>
  <c r="M1018" i="12" s="1"/>
  <c r="S1018" i="12" s="1"/>
  <c r="W1018" i="12" s="1"/>
  <c r="AC1018" i="12" s="1"/>
  <c r="AH1018" i="12" s="1"/>
  <c r="AP1018" i="12" s="1"/>
  <c r="AR1018" i="12" s="1"/>
  <c r="H1018" i="12"/>
  <c r="N1018" i="12" s="1"/>
  <c r="T1018" i="12" s="1"/>
  <c r="X1018" i="12" s="1"/>
  <c r="AD1018" i="12" s="1"/>
  <c r="AI1018" i="12" s="1"/>
  <c r="AS1018" i="12" s="1"/>
  <c r="AU1018" i="12" s="1"/>
  <c r="F1047" i="12"/>
  <c r="L1047" i="12" s="1"/>
  <c r="R1047" i="12" s="1"/>
  <c r="V1047" i="12" s="1"/>
  <c r="AB1047" i="12" s="1"/>
  <c r="AG1047" i="12" s="1"/>
  <c r="AM1047" i="12" s="1"/>
  <c r="AO1047" i="12" s="1"/>
  <c r="G1047" i="12"/>
  <c r="M1047" i="12" s="1"/>
  <c r="S1047" i="12" s="1"/>
  <c r="W1047" i="12" s="1"/>
  <c r="AC1047" i="12" s="1"/>
  <c r="AH1047" i="12" s="1"/>
  <c r="AP1047" i="12" s="1"/>
  <c r="AR1047" i="12" s="1"/>
  <c r="H1047" i="12"/>
  <c r="N1047" i="12" s="1"/>
  <c r="T1047" i="12" s="1"/>
  <c r="X1047" i="12" s="1"/>
  <c r="AD1047" i="12" s="1"/>
  <c r="AI1047" i="12" s="1"/>
  <c r="AS1047" i="12" s="1"/>
  <c r="AU1047" i="12" s="1"/>
  <c r="F1051" i="12"/>
  <c r="L1051" i="12" s="1"/>
  <c r="R1051" i="12" s="1"/>
  <c r="V1051" i="12" s="1"/>
  <c r="AB1051" i="12" s="1"/>
  <c r="AG1051" i="12" s="1"/>
  <c r="AM1051" i="12" s="1"/>
  <c r="AO1051" i="12" s="1"/>
  <c r="G1051" i="12"/>
  <c r="M1051" i="12" s="1"/>
  <c r="S1051" i="12" s="1"/>
  <c r="W1051" i="12" s="1"/>
  <c r="AC1051" i="12" s="1"/>
  <c r="AH1051" i="12" s="1"/>
  <c r="AP1051" i="12" s="1"/>
  <c r="AR1051" i="12" s="1"/>
  <c r="H1051" i="12"/>
  <c r="N1051" i="12" s="1"/>
  <c r="T1051" i="12" s="1"/>
  <c r="X1051" i="12" s="1"/>
  <c r="AD1051" i="12" s="1"/>
  <c r="AI1051" i="12" s="1"/>
  <c r="AS1051" i="12" s="1"/>
  <c r="AU1051" i="12" s="1"/>
  <c r="F1071" i="12"/>
  <c r="L1071" i="12" s="1"/>
  <c r="R1071" i="12" s="1"/>
  <c r="V1071" i="12" s="1"/>
  <c r="AB1071" i="12" s="1"/>
  <c r="AG1071" i="12" s="1"/>
  <c r="AM1071" i="12" s="1"/>
  <c r="AO1071" i="12" s="1"/>
  <c r="G1071" i="12"/>
  <c r="M1071" i="12" s="1"/>
  <c r="S1071" i="12" s="1"/>
  <c r="W1071" i="12" s="1"/>
  <c r="AC1071" i="12" s="1"/>
  <c r="AH1071" i="12" s="1"/>
  <c r="AP1071" i="12" s="1"/>
  <c r="AR1071" i="12" s="1"/>
  <c r="H1071" i="12"/>
  <c r="N1071" i="12" s="1"/>
  <c r="T1071" i="12" s="1"/>
  <c r="X1071" i="12" s="1"/>
  <c r="AD1071" i="12" s="1"/>
  <c r="AI1071" i="12" s="1"/>
  <c r="AS1071" i="12" s="1"/>
  <c r="AU1071" i="12" s="1"/>
  <c r="F1075" i="12"/>
  <c r="L1075" i="12" s="1"/>
  <c r="R1075" i="12" s="1"/>
  <c r="V1075" i="12" s="1"/>
  <c r="AB1075" i="12" s="1"/>
  <c r="AG1075" i="12" s="1"/>
  <c r="AM1075" i="12" s="1"/>
  <c r="AO1075" i="12" s="1"/>
  <c r="G1075" i="12"/>
  <c r="M1075" i="12" s="1"/>
  <c r="S1075" i="12" s="1"/>
  <c r="W1075" i="12" s="1"/>
  <c r="AC1075" i="12" s="1"/>
  <c r="AH1075" i="12" s="1"/>
  <c r="AP1075" i="12" s="1"/>
  <c r="AR1075" i="12" s="1"/>
  <c r="H1075" i="12"/>
  <c r="N1075" i="12" s="1"/>
  <c r="T1075" i="12" s="1"/>
  <c r="X1075" i="12" s="1"/>
  <c r="AD1075" i="12" s="1"/>
  <c r="AI1075" i="12" s="1"/>
  <c r="AS1075" i="12" s="1"/>
  <c r="AU1075" i="12" s="1"/>
  <c r="F1083" i="12"/>
  <c r="L1083" i="12" s="1"/>
  <c r="R1083" i="12" s="1"/>
  <c r="V1083" i="12" s="1"/>
  <c r="AB1083" i="12" s="1"/>
  <c r="AG1083" i="12" s="1"/>
  <c r="AM1083" i="12" s="1"/>
  <c r="AO1083" i="12" s="1"/>
  <c r="G1083" i="12"/>
  <c r="M1083" i="12" s="1"/>
  <c r="S1083" i="12" s="1"/>
  <c r="W1083" i="12" s="1"/>
  <c r="AC1083" i="12" s="1"/>
  <c r="AH1083" i="12" s="1"/>
  <c r="AP1083" i="12" s="1"/>
  <c r="AR1083" i="12" s="1"/>
  <c r="H1083" i="12"/>
  <c r="N1083" i="12" s="1"/>
  <c r="T1083" i="12" s="1"/>
  <c r="X1083" i="12" s="1"/>
  <c r="AD1083" i="12" s="1"/>
  <c r="AI1083" i="12" s="1"/>
  <c r="AS1083" i="12" s="1"/>
  <c r="AU1083" i="12" s="1"/>
  <c r="F1087" i="12"/>
  <c r="L1087" i="12" s="1"/>
  <c r="R1087" i="12" s="1"/>
  <c r="V1087" i="12" s="1"/>
  <c r="AB1087" i="12" s="1"/>
  <c r="AG1087" i="12" s="1"/>
  <c r="AM1087" i="12" s="1"/>
  <c r="AO1087" i="12" s="1"/>
  <c r="G1087" i="12"/>
  <c r="M1087" i="12" s="1"/>
  <c r="S1087" i="12" s="1"/>
  <c r="W1087" i="12" s="1"/>
  <c r="AC1087" i="12" s="1"/>
  <c r="AH1087" i="12" s="1"/>
  <c r="AP1087" i="12" s="1"/>
  <c r="AR1087" i="12" s="1"/>
  <c r="H1087" i="12"/>
  <c r="N1087" i="12" s="1"/>
  <c r="T1087" i="12" s="1"/>
  <c r="X1087" i="12" s="1"/>
  <c r="AD1087" i="12" s="1"/>
  <c r="AI1087" i="12" s="1"/>
  <c r="AS1087" i="12" s="1"/>
  <c r="AU1087" i="12" s="1"/>
  <c r="F1107" i="12"/>
  <c r="L1107" i="12" s="1"/>
  <c r="R1107" i="12" s="1"/>
  <c r="V1107" i="12" s="1"/>
  <c r="AB1107" i="12" s="1"/>
  <c r="AG1107" i="12" s="1"/>
  <c r="AM1107" i="12" s="1"/>
  <c r="G1107" i="12"/>
  <c r="M1107" i="12" s="1"/>
  <c r="S1107" i="12" s="1"/>
  <c r="W1107" i="12" s="1"/>
  <c r="AC1107" i="12" s="1"/>
  <c r="AH1107" i="12" s="1"/>
  <c r="AP1107" i="12" s="1"/>
  <c r="H1107" i="12"/>
  <c r="N1107" i="12" s="1"/>
  <c r="T1107" i="12" s="1"/>
  <c r="X1107" i="12" s="1"/>
  <c r="AD1107" i="12" s="1"/>
  <c r="AI1107" i="12" s="1"/>
  <c r="AS1107" i="12" s="1"/>
  <c r="F1116" i="12"/>
  <c r="L1116" i="12" s="1"/>
  <c r="R1116" i="12" s="1"/>
  <c r="V1116" i="12" s="1"/>
  <c r="AB1116" i="12" s="1"/>
  <c r="AG1116" i="12" s="1"/>
  <c r="AM1116" i="12" s="1"/>
  <c r="AO1116" i="12" s="1"/>
  <c r="G1116" i="12"/>
  <c r="M1116" i="12" s="1"/>
  <c r="S1116" i="12" s="1"/>
  <c r="W1116" i="12" s="1"/>
  <c r="AC1116" i="12" s="1"/>
  <c r="AH1116" i="12" s="1"/>
  <c r="AP1116" i="12" s="1"/>
  <c r="AR1116" i="12" s="1"/>
  <c r="H1116" i="12"/>
  <c r="N1116" i="12" s="1"/>
  <c r="T1116" i="12" s="1"/>
  <c r="X1116" i="12" s="1"/>
  <c r="AD1116" i="12" s="1"/>
  <c r="AI1116" i="12" s="1"/>
  <c r="AS1116" i="12" s="1"/>
  <c r="AU1116" i="12" s="1"/>
  <c r="F1119" i="12"/>
  <c r="L1119" i="12" s="1"/>
  <c r="R1119" i="12" s="1"/>
  <c r="V1119" i="12" s="1"/>
  <c r="AB1119" i="12" s="1"/>
  <c r="AG1119" i="12" s="1"/>
  <c r="AM1119" i="12" s="1"/>
  <c r="AO1119" i="12" s="1"/>
  <c r="G1119" i="12"/>
  <c r="M1119" i="12" s="1"/>
  <c r="S1119" i="12" s="1"/>
  <c r="W1119" i="12" s="1"/>
  <c r="AC1119" i="12" s="1"/>
  <c r="AH1119" i="12" s="1"/>
  <c r="AP1119" i="12" s="1"/>
  <c r="AR1119" i="12" s="1"/>
  <c r="H1119" i="12"/>
  <c r="N1119" i="12" s="1"/>
  <c r="T1119" i="12" s="1"/>
  <c r="X1119" i="12" s="1"/>
  <c r="AD1119" i="12" s="1"/>
  <c r="AI1119" i="12" s="1"/>
  <c r="AS1119" i="12" s="1"/>
  <c r="AU1119" i="12" s="1"/>
  <c r="F1121" i="12"/>
  <c r="L1121" i="12" s="1"/>
  <c r="R1121" i="12" s="1"/>
  <c r="V1121" i="12" s="1"/>
  <c r="AB1121" i="12" s="1"/>
  <c r="AG1121" i="12" s="1"/>
  <c r="AM1121" i="12" s="1"/>
  <c r="AO1121" i="12" s="1"/>
  <c r="G1121" i="12"/>
  <c r="M1121" i="12" s="1"/>
  <c r="S1121" i="12" s="1"/>
  <c r="W1121" i="12" s="1"/>
  <c r="AC1121" i="12" s="1"/>
  <c r="AH1121" i="12" s="1"/>
  <c r="AP1121" i="12" s="1"/>
  <c r="AR1121" i="12" s="1"/>
  <c r="H1121" i="12"/>
  <c r="N1121" i="12" s="1"/>
  <c r="T1121" i="12" s="1"/>
  <c r="X1121" i="12" s="1"/>
  <c r="AD1121" i="12" s="1"/>
  <c r="AI1121" i="12" s="1"/>
  <c r="AS1121" i="12" s="1"/>
  <c r="AU1121" i="12" s="1"/>
  <c r="F1127" i="12"/>
  <c r="L1127" i="12" s="1"/>
  <c r="R1127" i="12" s="1"/>
  <c r="V1127" i="12" s="1"/>
  <c r="AB1127" i="12" s="1"/>
  <c r="AG1127" i="12" s="1"/>
  <c r="AM1127" i="12" s="1"/>
  <c r="G1127" i="12"/>
  <c r="M1127" i="12" s="1"/>
  <c r="S1127" i="12" s="1"/>
  <c r="W1127" i="12" s="1"/>
  <c r="AC1127" i="12" s="1"/>
  <c r="AH1127" i="12" s="1"/>
  <c r="AP1127" i="12" s="1"/>
  <c r="H1127" i="12"/>
  <c r="N1127" i="12" s="1"/>
  <c r="T1127" i="12" s="1"/>
  <c r="X1127" i="12" s="1"/>
  <c r="AD1127" i="12" s="1"/>
  <c r="AI1127" i="12" s="1"/>
  <c r="AS1127" i="12" s="1"/>
  <c r="F1129" i="12"/>
  <c r="L1129" i="12" s="1"/>
  <c r="R1129" i="12" s="1"/>
  <c r="V1129" i="12" s="1"/>
  <c r="AB1129" i="12" s="1"/>
  <c r="AG1129" i="12" s="1"/>
  <c r="AM1129" i="12" s="1"/>
  <c r="AO1129" i="12" s="1"/>
  <c r="G1129" i="12"/>
  <c r="M1129" i="12" s="1"/>
  <c r="S1129" i="12" s="1"/>
  <c r="W1129" i="12" s="1"/>
  <c r="AC1129" i="12" s="1"/>
  <c r="AH1129" i="12" s="1"/>
  <c r="AP1129" i="12" s="1"/>
  <c r="AR1129" i="12" s="1"/>
  <c r="H1129" i="12"/>
  <c r="N1129" i="12" s="1"/>
  <c r="T1129" i="12" s="1"/>
  <c r="X1129" i="12" s="1"/>
  <c r="AD1129" i="12" s="1"/>
  <c r="AI1129" i="12" s="1"/>
  <c r="AS1129" i="12" s="1"/>
  <c r="AU1129" i="12" s="1"/>
  <c r="F1139" i="12"/>
  <c r="L1139" i="12" s="1"/>
  <c r="R1139" i="12" s="1"/>
  <c r="V1139" i="12" s="1"/>
  <c r="AB1139" i="12" s="1"/>
  <c r="AG1139" i="12" s="1"/>
  <c r="AM1139" i="12" s="1"/>
  <c r="G1139" i="12"/>
  <c r="M1139" i="12" s="1"/>
  <c r="S1139" i="12" s="1"/>
  <c r="W1139" i="12" s="1"/>
  <c r="AC1139" i="12" s="1"/>
  <c r="AH1139" i="12" s="1"/>
  <c r="AP1139" i="12" s="1"/>
  <c r="H1139" i="12"/>
  <c r="N1139" i="12" s="1"/>
  <c r="T1139" i="12" s="1"/>
  <c r="X1139" i="12" s="1"/>
  <c r="AD1139" i="12" s="1"/>
  <c r="AI1139" i="12" s="1"/>
  <c r="AS1139" i="12" s="1"/>
  <c r="F1152" i="12"/>
  <c r="L1152" i="12" s="1"/>
  <c r="R1152" i="12" s="1"/>
  <c r="V1152" i="12" s="1"/>
  <c r="AB1152" i="12" s="1"/>
  <c r="AG1152" i="12" s="1"/>
  <c r="AM1152" i="12" s="1"/>
  <c r="AO1152" i="12" s="1"/>
  <c r="G1152" i="12"/>
  <c r="M1152" i="12" s="1"/>
  <c r="S1152" i="12" s="1"/>
  <c r="W1152" i="12" s="1"/>
  <c r="AC1152" i="12" s="1"/>
  <c r="AH1152" i="12" s="1"/>
  <c r="AP1152" i="12" s="1"/>
  <c r="AR1152" i="12" s="1"/>
  <c r="H1152" i="12"/>
  <c r="N1152" i="12" s="1"/>
  <c r="T1152" i="12" s="1"/>
  <c r="X1152" i="12" s="1"/>
  <c r="AD1152" i="12" s="1"/>
  <c r="AI1152" i="12" s="1"/>
  <c r="AS1152" i="12" s="1"/>
  <c r="AU1152" i="12" s="1"/>
  <c r="F1157" i="12"/>
  <c r="L1157" i="12" s="1"/>
  <c r="R1157" i="12" s="1"/>
  <c r="V1157" i="12" s="1"/>
  <c r="AB1157" i="12" s="1"/>
  <c r="AG1157" i="12" s="1"/>
  <c r="AM1157" i="12" s="1"/>
  <c r="AO1157" i="12" s="1"/>
  <c r="G1157" i="12"/>
  <c r="M1157" i="12" s="1"/>
  <c r="S1157" i="12" s="1"/>
  <c r="W1157" i="12" s="1"/>
  <c r="AC1157" i="12" s="1"/>
  <c r="AH1157" i="12" s="1"/>
  <c r="AP1157" i="12" s="1"/>
  <c r="AR1157" i="12" s="1"/>
  <c r="H1157" i="12"/>
  <c r="N1157" i="12" s="1"/>
  <c r="T1157" i="12" s="1"/>
  <c r="X1157" i="12" s="1"/>
  <c r="AD1157" i="12" s="1"/>
  <c r="AI1157" i="12" s="1"/>
  <c r="AS1157" i="12" s="1"/>
  <c r="AU1157" i="12" s="1"/>
  <c r="F1160" i="12"/>
  <c r="L1160" i="12" s="1"/>
  <c r="R1160" i="12" s="1"/>
  <c r="V1160" i="12" s="1"/>
  <c r="AB1160" i="12" s="1"/>
  <c r="AG1160" i="12" s="1"/>
  <c r="AM1160" i="12" s="1"/>
  <c r="AO1160" i="12" s="1"/>
  <c r="G1160" i="12"/>
  <c r="M1160" i="12" s="1"/>
  <c r="S1160" i="12" s="1"/>
  <c r="W1160" i="12" s="1"/>
  <c r="AC1160" i="12" s="1"/>
  <c r="AH1160" i="12" s="1"/>
  <c r="AP1160" i="12" s="1"/>
  <c r="AR1160" i="12" s="1"/>
  <c r="H1160" i="12"/>
  <c r="N1160" i="12" s="1"/>
  <c r="T1160" i="12" s="1"/>
  <c r="X1160" i="12" s="1"/>
  <c r="AD1160" i="12" s="1"/>
  <c r="AI1160" i="12" s="1"/>
  <c r="AS1160" i="12" s="1"/>
  <c r="AU1160" i="12" s="1"/>
  <c r="F1166" i="12"/>
  <c r="L1166" i="12" s="1"/>
  <c r="R1166" i="12" s="1"/>
  <c r="V1166" i="12" s="1"/>
  <c r="AB1166" i="12" s="1"/>
  <c r="AG1166" i="12" s="1"/>
  <c r="AM1166" i="12" s="1"/>
  <c r="AO1166" i="12" s="1"/>
  <c r="G1166" i="12"/>
  <c r="M1166" i="12" s="1"/>
  <c r="S1166" i="12" s="1"/>
  <c r="W1166" i="12" s="1"/>
  <c r="AC1166" i="12" s="1"/>
  <c r="AH1166" i="12" s="1"/>
  <c r="AP1166" i="12" s="1"/>
  <c r="AR1166" i="12" s="1"/>
  <c r="H1166" i="12"/>
  <c r="N1166" i="12" s="1"/>
  <c r="T1166" i="12" s="1"/>
  <c r="X1166" i="12" s="1"/>
  <c r="AD1166" i="12" s="1"/>
  <c r="AI1166" i="12" s="1"/>
  <c r="AS1166" i="12" s="1"/>
  <c r="AU1166" i="12" s="1"/>
  <c r="F1169" i="12"/>
  <c r="L1169" i="12" s="1"/>
  <c r="R1169" i="12" s="1"/>
  <c r="V1169" i="12" s="1"/>
  <c r="AB1169" i="12" s="1"/>
  <c r="AG1169" i="12" s="1"/>
  <c r="AM1169" i="12" s="1"/>
  <c r="AO1169" i="12" s="1"/>
  <c r="G1169" i="12"/>
  <c r="M1169" i="12" s="1"/>
  <c r="S1169" i="12" s="1"/>
  <c r="W1169" i="12" s="1"/>
  <c r="AC1169" i="12" s="1"/>
  <c r="AH1169" i="12" s="1"/>
  <c r="AP1169" i="12" s="1"/>
  <c r="AR1169" i="12" s="1"/>
  <c r="H1169" i="12"/>
  <c r="N1169" i="12" s="1"/>
  <c r="T1169" i="12" s="1"/>
  <c r="X1169" i="12" s="1"/>
  <c r="AD1169" i="12" s="1"/>
  <c r="AI1169" i="12" s="1"/>
  <c r="AS1169" i="12" s="1"/>
  <c r="AU1169" i="12" s="1"/>
  <c r="F1172" i="12"/>
  <c r="L1172" i="12" s="1"/>
  <c r="R1172" i="12" s="1"/>
  <c r="V1172" i="12" s="1"/>
  <c r="AB1172" i="12" s="1"/>
  <c r="AG1172" i="12" s="1"/>
  <c r="AM1172" i="12" s="1"/>
  <c r="AO1172" i="12" s="1"/>
  <c r="G1172" i="12"/>
  <c r="M1172" i="12" s="1"/>
  <c r="S1172" i="12" s="1"/>
  <c r="W1172" i="12" s="1"/>
  <c r="AC1172" i="12" s="1"/>
  <c r="AH1172" i="12" s="1"/>
  <c r="AP1172" i="12" s="1"/>
  <c r="AR1172" i="12" s="1"/>
  <c r="H1172" i="12"/>
  <c r="N1172" i="12" s="1"/>
  <c r="T1172" i="12" s="1"/>
  <c r="X1172" i="12" s="1"/>
  <c r="AD1172" i="12" s="1"/>
  <c r="AI1172" i="12" s="1"/>
  <c r="AS1172" i="12" s="1"/>
  <c r="AU1172" i="12" s="1"/>
  <c r="F1179" i="12"/>
  <c r="L1179" i="12" s="1"/>
  <c r="R1179" i="12" s="1"/>
  <c r="V1179" i="12" s="1"/>
  <c r="AB1179" i="12" s="1"/>
  <c r="AG1179" i="12" s="1"/>
  <c r="AM1179" i="12" s="1"/>
  <c r="AO1179" i="12" s="1"/>
  <c r="G1179" i="12"/>
  <c r="M1179" i="12" s="1"/>
  <c r="S1179" i="12" s="1"/>
  <c r="W1179" i="12" s="1"/>
  <c r="AC1179" i="12" s="1"/>
  <c r="AH1179" i="12" s="1"/>
  <c r="AP1179" i="12" s="1"/>
  <c r="AR1179" i="12" s="1"/>
  <c r="H1179" i="12"/>
  <c r="N1179" i="12" s="1"/>
  <c r="T1179" i="12" s="1"/>
  <c r="X1179" i="12" s="1"/>
  <c r="AD1179" i="12" s="1"/>
  <c r="AI1179" i="12" s="1"/>
  <c r="AS1179" i="12" s="1"/>
  <c r="AU1179" i="12" s="1"/>
  <c r="F1198" i="12"/>
  <c r="L1198" i="12" s="1"/>
  <c r="R1198" i="12" s="1"/>
  <c r="V1198" i="12" s="1"/>
  <c r="AB1198" i="12" s="1"/>
  <c r="AG1198" i="12" s="1"/>
  <c r="AM1198" i="12" s="1"/>
  <c r="AO1198" i="12" s="1"/>
  <c r="G1198" i="12"/>
  <c r="M1198" i="12" s="1"/>
  <c r="S1198" i="12" s="1"/>
  <c r="W1198" i="12" s="1"/>
  <c r="AC1198" i="12" s="1"/>
  <c r="AH1198" i="12" s="1"/>
  <c r="AP1198" i="12" s="1"/>
  <c r="AR1198" i="12" s="1"/>
  <c r="H1198" i="12"/>
  <c r="N1198" i="12" s="1"/>
  <c r="T1198" i="12" s="1"/>
  <c r="X1198" i="12" s="1"/>
  <c r="AD1198" i="12" s="1"/>
  <c r="AI1198" i="12" s="1"/>
  <c r="AS1198" i="12" s="1"/>
  <c r="AU1198" i="12" s="1"/>
  <c r="F1203" i="12"/>
  <c r="L1203" i="12" s="1"/>
  <c r="R1203" i="12" s="1"/>
  <c r="V1203" i="12" s="1"/>
  <c r="AB1203" i="12" s="1"/>
  <c r="AG1203" i="12" s="1"/>
  <c r="AM1203" i="12" s="1"/>
  <c r="AO1203" i="12" s="1"/>
  <c r="G1203" i="12"/>
  <c r="M1203" i="12" s="1"/>
  <c r="S1203" i="12" s="1"/>
  <c r="W1203" i="12" s="1"/>
  <c r="AC1203" i="12" s="1"/>
  <c r="AH1203" i="12" s="1"/>
  <c r="AP1203" i="12" s="1"/>
  <c r="AR1203" i="12" s="1"/>
  <c r="H1203" i="12"/>
  <c r="N1203" i="12" s="1"/>
  <c r="T1203" i="12" s="1"/>
  <c r="X1203" i="12" s="1"/>
  <c r="AD1203" i="12" s="1"/>
  <c r="AI1203" i="12" s="1"/>
  <c r="AS1203" i="12" s="1"/>
  <c r="AU1203" i="12" s="1"/>
  <c r="F1208" i="12"/>
  <c r="L1208" i="12" s="1"/>
  <c r="R1208" i="12" s="1"/>
  <c r="V1208" i="12" s="1"/>
  <c r="AB1208" i="12" s="1"/>
  <c r="AG1208" i="12" s="1"/>
  <c r="AM1208" i="12" s="1"/>
  <c r="AO1208" i="12" s="1"/>
  <c r="G1208" i="12"/>
  <c r="M1208" i="12" s="1"/>
  <c r="S1208" i="12" s="1"/>
  <c r="W1208" i="12" s="1"/>
  <c r="AC1208" i="12" s="1"/>
  <c r="AH1208" i="12" s="1"/>
  <c r="AP1208" i="12" s="1"/>
  <c r="AR1208" i="12" s="1"/>
  <c r="H1208" i="12"/>
  <c r="N1208" i="12" s="1"/>
  <c r="T1208" i="12" s="1"/>
  <c r="X1208" i="12" s="1"/>
  <c r="AD1208" i="12" s="1"/>
  <c r="AI1208" i="12" s="1"/>
  <c r="AS1208" i="12" s="1"/>
  <c r="AU1208" i="12" s="1"/>
  <c r="F1215" i="12"/>
  <c r="L1215" i="12" s="1"/>
  <c r="R1215" i="12" s="1"/>
  <c r="V1215" i="12" s="1"/>
  <c r="AB1215" i="12" s="1"/>
  <c r="AG1215" i="12" s="1"/>
  <c r="AM1215" i="12" s="1"/>
  <c r="AO1215" i="12" s="1"/>
  <c r="G1215" i="12"/>
  <c r="M1215" i="12" s="1"/>
  <c r="S1215" i="12" s="1"/>
  <c r="W1215" i="12" s="1"/>
  <c r="AC1215" i="12" s="1"/>
  <c r="AH1215" i="12" s="1"/>
  <c r="AP1215" i="12" s="1"/>
  <c r="AR1215" i="12" s="1"/>
  <c r="H1215" i="12"/>
  <c r="N1215" i="12" s="1"/>
  <c r="T1215" i="12" s="1"/>
  <c r="X1215" i="12" s="1"/>
  <c r="AD1215" i="12" s="1"/>
  <c r="AI1215" i="12" s="1"/>
  <c r="AS1215" i="12" s="1"/>
  <c r="AU1215" i="12" s="1"/>
  <c r="F1222" i="12"/>
  <c r="L1222" i="12" s="1"/>
  <c r="R1222" i="12" s="1"/>
  <c r="V1222" i="12" s="1"/>
  <c r="AB1222" i="12" s="1"/>
  <c r="AG1222" i="12" s="1"/>
  <c r="AM1222" i="12" s="1"/>
  <c r="AO1222" i="12" s="1"/>
  <c r="G1222" i="12"/>
  <c r="M1222" i="12" s="1"/>
  <c r="S1222" i="12" s="1"/>
  <c r="W1222" i="12" s="1"/>
  <c r="AC1222" i="12" s="1"/>
  <c r="AH1222" i="12" s="1"/>
  <c r="AP1222" i="12" s="1"/>
  <c r="AR1222" i="12" s="1"/>
  <c r="H1222" i="12"/>
  <c r="N1222" i="12" s="1"/>
  <c r="T1222" i="12" s="1"/>
  <c r="X1222" i="12" s="1"/>
  <c r="AD1222" i="12" s="1"/>
  <c r="AI1222" i="12" s="1"/>
  <c r="AS1222" i="12" s="1"/>
  <c r="AU1222" i="12" s="1"/>
  <c r="F1226" i="12"/>
  <c r="L1226" i="12" s="1"/>
  <c r="R1226" i="12" s="1"/>
  <c r="V1226" i="12" s="1"/>
  <c r="AB1226" i="12" s="1"/>
  <c r="AG1226" i="12" s="1"/>
  <c r="AM1226" i="12" s="1"/>
  <c r="AO1226" i="12" s="1"/>
  <c r="G1226" i="12"/>
  <c r="M1226" i="12" s="1"/>
  <c r="S1226" i="12" s="1"/>
  <c r="W1226" i="12" s="1"/>
  <c r="AC1226" i="12" s="1"/>
  <c r="AH1226" i="12" s="1"/>
  <c r="AP1226" i="12" s="1"/>
  <c r="AR1226" i="12" s="1"/>
  <c r="H1226" i="12"/>
  <c r="N1226" i="12" s="1"/>
  <c r="T1226" i="12" s="1"/>
  <c r="X1226" i="12" s="1"/>
  <c r="AD1226" i="12" s="1"/>
  <c r="AI1226" i="12" s="1"/>
  <c r="AS1226" i="12" s="1"/>
  <c r="AU1226" i="12" s="1"/>
  <c r="F1230" i="12"/>
  <c r="L1230" i="12" s="1"/>
  <c r="R1230" i="12" s="1"/>
  <c r="V1230" i="12" s="1"/>
  <c r="AB1230" i="12" s="1"/>
  <c r="AG1230" i="12" s="1"/>
  <c r="AM1230" i="12" s="1"/>
  <c r="AO1230" i="12" s="1"/>
  <c r="G1230" i="12"/>
  <c r="M1230" i="12" s="1"/>
  <c r="S1230" i="12" s="1"/>
  <c r="W1230" i="12" s="1"/>
  <c r="AC1230" i="12" s="1"/>
  <c r="AH1230" i="12" s="1"/>
  <c r="AP1230" i="12" s="1"/>
  <c r="AR1230" i="12" s="1"/>
  <c r="H1230" i="12"/>
  <c r="N1230" i="12" s="1"/>
  <c r="T1230" i="12" s="1"/>
  <c r="X1230" i="12" s="1"/>
  <c r="AD1230" i="12" s="1"/>
  <c r="AI1230" i="12" s="1"/>
  <c r="AS1230" i="12" s="1"/>
  <c r="AU1230" i="12" s="1"/>
  <c r="F1234" i="12"/>
  <c r="L1234" i="12" s="1"/>
  <c r="R1234" i="12" s="1"/>
  <c r="V1234" i="12" s="1"/>
  <c r="AB1234" i="12" s="1"/>
  <c r="AG1234" i="12" s="1"/>
  <c r="AM1234" i="12" s="1"/>
  <c r="AO1234" i="12" s="1"/>
  <c r="G1234" i="12"/>
  <c r="M1234" i="12" s="1"/>
  <c r="S1234" i="12" s="1"/>
  <c r="W1234" i="12" s="1"/>
  <c r="AC1234" i="12" s="1"/>
  <c r="AH1234" i="12" s="1"/>
  <c r="AP1234" i="12" s="1"/>
  <c r="AR1234" i="12" s="1"/>
  <c r="H1234" i="12"/>
  <c r="N1234" i="12" s="1"/>
  <c r="T1234" i="12" s="1"/>
  <c r="X1234" i="12" s="1"/>
  <c r="AD1234" i="12" s="1"/>
  <c r="AI1234" i="12" s="1"/>
  <c r="AS1234" i="12" s="1"/>
  <c r="AU1234" i="12" s="1"/>
  <c r="F1239" i="12"/>
  <c r="L1239" i="12" s="1"/>
  <c r="R1239" i="12" s="1"/>
  <c r="V1239" i="12" s="1"/>
  <c r="AB1239" i="12" s="1"/>
  <c r="AG1239" i="12" s="1"/>
  <c r="AM1239" i="12" s="1"/>
  <c r="AO1239" i="12" s="1"/>
  <c r="G1239" i="12"/>
  <c r="M1239" i="12" s="1"/>
  <c r="S1239" i="12" s="1"/>
  <c r="W1239" i="12" s="1"/>
  <c r="AC1239" i="12" s="1"/>
  <c r="AH1239" i="12" s="1"/>
  <c r="AP1239" i="12" s="1"/>
  <c r="AR1239" i="12" s="1"/>
  <c r="H1239" i="12"/>
  <c r="N1239" i="12" s="1"/>
  <c r="T1239" i="12" s="1"/>
  <c r="X1239" i="12" s="1"/>
  <c r="AD1239" i="12" s="1"/>
  <c r="AI1239" i="12" s="1"/>
  <c r="AS1239" i="12" s="1"/>
  <c r="AU1239" i="12" s="1"/>
  <c r="F1247" i="12"/>
  <c r="L1247" i="12" s="1"/>
  <c r="R1247" i="12" s="1"/>
  <c r="V1247" i="12" s="1"/>
  <c r="AB1247" i="12" s="1"/>
  <c r="AG1247" i="12" s="1"/>
  <c r="AM1247" i="12" s="1"/>
  <c r="AO1247" i="12" s="1"/>
  <c r="G1247" i="12"/>
  <c r="M1247" i="12" s="1"/>
  <c r="S1247" i="12" s="1"/>
  <c r="W1247" i="12" s="1"/>
  <c r="AC1247" i="12" s="1"/>
  <c r="AH1247" i="12" s="1"/>
  <c r="AP1247" i="12" s="1"/>
  <c r="AR1247" i="12" s="1"/>
  <c r="H1247" i="12"/>
  <c r="N1247" i="12" s="1"/>
  <c r="T1247" i="12" s="1"/>
  <c r="X1247" i="12" s="1"/>
  <c r="AD1247" i="12" s="1"/>
  <c r="AI1247" i="12" s="1"/>
  <c r="AS1247" i="12" s="1"/>
  <c r="AU1247" i="12" s="1"/>
  <c r="F1259" i="12"/>
  <c r="L1259" i="12" s="1"/>
  <c r="R1259" i="12" s="1"/>
  <c r="V1259" i="12" s="1"/>
  <c r="AB1259" i="12" s="1"/>
  <c r="AG1259" i="12" s="1"/>
  <c r="AM1259" i="12" s="1"/>
  <c r="AO1259" i="12" s="1"/>
  <c r="G1259" i="12"/>
  <c r="M1259" i="12" s="1"/>
  <c r="S1259" i="12" s="1"/>
  <c r="W1259" i="12" s="1"/>
  <c r="AC1259" i="12" s="1"/>
  <c r="AH1259" i="12" s="1"/>
  <c r="AP1259" i="12" s="1"/>
  <c r="AR1259" i="12" s="1"/>
  <c r="H1259" i="12"/>
  <c r="N1259" i="12" s="1"/>
  <c r="T1259" i="12" s="1"/>
  <c r="X1259" i="12" s="1"/>
  <c r="AD1259" i="12" s="1"/>
  <c r="AI1259" i="12" s="1"/>
  <c r="AS1259" i="12" s="1"/>
  <c r="AU1259" i="12" s="1"/>
  <c r="F1263" i="12"/>
  <c r="L1263" i="12" s="1"/>
  <c r="R1263" i="12" s="1"/>
  <c r="V1263" i="12" s="1"/>
  <c r="AB1263" i="12" s="1"/>
  <c r="AG1263" i="12" s="1"/>
  <c r="AM1263" i="12" s="1"/>
  <c r="AO1263" i="12" s="1"/>
  <c r="G1263" i="12"/>
  <c r="M1263" i="12" s="1"/>
  <c r="S1263" i="12" s="1"/>
  <c r="W1263" i="12" s="1"/>
  <c r="AC1263" i="12" s="1"/>
  <c r="AH1263" i="12" s="1"/>
  <c r="AP1263" i="12" s="1"/>
  <c r="AR1263" i="12" s="1"/>
  <c r="H1263" i="12"/>
  <c r="N1263" i="12" s="1"/>
  <c r="T1263" i="12" s="1"/>
  <c r="X1263" i="12" s="1"/>
  <c r="AD1263" i="12" s="1"/>
  <c r="AI1263" i="12" s="1"/>
  <c r="AS1263" i="12" s="1"/>
  <c r="AU1263" i="12" s="1"/>
  <c r="F1281" i="12"/>
  <c r="L1281" i="12" s="1"/>
  <c r="R1281" i="12" s="1"/>
  <c r="V1281" i="12" s="1"/>
  <c r="AB1281" i="12" s="1"/>
  <c r="AG1281" i="12" s="1"/>
  <c r="AM1281" i="12" s="1"/>
  <c r="AO1281" i="12" s="1"/>
  <c r="G1281" i="12"/>
  <c r="M1281" i="12" s="1"/>
  <c r="S1281" i="12" s="1"/>
  <c r="W1281" i="12" s="1"/>
  <c r="AC1281" i="12" s="1"/>
  <c r="AH1281" i="12" s="1"/>
  <c r="AP1281" i="12" s="1"/>
  <c r="AR1281" i="12" s="1"/>
  <c r="H1281" i="12"/>
  <c r="N1281" i="12" s="1"/>
  <c r="T1281" i="12" s="1"/>
  <c r="X1281" i="12" s="1"/>
  <c r="AD1281" i="12" s="1"/>
  <c r="AI1281" i="12" s="1"/>
  <c r="AS1281" i="12" s="1"/>
  <c r="AU1281" i="12" s="1"/>
  <c r="F1286" i="12"/>
  <c r="L1286" i="12" s="1"/>
  <c r="R1286" i="12" s="1"/>
  <c r="V1286" i="12" s="1"/>
  <c r="AB1286" i="12" s="1"/>
  <c r="AG1286" i="12" s="1"/>
  <c r="AM1286" i="12" s="1"/>
  <c r="AO1286" i="12" s="1"/>
  <c r="G1286" i="12"/>
  <c r="M1286" i="12" s="1"/>
  <c r="S1286" i="12" s="1"/>
  <c r="W1286" i="12" s="1"/>
  <c r="AC1286" i="12" s="1"/>
  <c r="AH1286" i="12" s="1"/>
  <c r="AP1286" i="12" s="1"/>
  <c r="AR1286" i="12" s="1"/>
  <c r="H1286" i="12"/>
  <c r="N1286" i="12" s="1"/>
  <c r="T1286" i="12" s="1"/>
  <c r="X1286" i="12" s="1"/>
  <c r="AD1286" i="12" s="1"/>
  <c r="AI1286" i="12" s="1"/>
  <c r="AS1286" i="12" s="1"/>
  <c r="AU1286" i="12" s="1"/>
  <c r="F1300" i="12"/>
  <c r="L1300" i="12" s="1"/>
  <c r="R1300" i="12" s="1"/>
  <c r="V1300" i="12" s="1"/>
  <c r="AB1300" i="12" s="1"/>
  <c r="AG1300" i="12" s="1"/>
  <c r="AM1300" i="12" s="1"/>
  <c r="AO1300" i="12" s="1"/>
  <c r="G1300" i="12"/>
  <c r="M1300" i="12" s="1"/>
  <c r="S1300" i="12" s="1"/>
  <c r="W1300" i="12" s="1"/>
  <c r="AC1300" i="12" s="1"/>
  <c r="AH1300" i="12" s="1"/>
  <c r="AP1300" i="12" s="1"/>
  <c r="AR1300" i="12" s="1"/>
  <c r="H1300" i="12"/>
  <c r="N1300" i="12" s="1"/>
  <c r="T1300" i="12" s="1"/>
  <c r="X1300" i="12" s="1"/>
  <c r="AD1300" i="12" s="1"/>
  <c r="AI1300" i="12" s="1"/>
  <c r="AS1300" i="12" s="1"/>
  <c r="AU1300" i="12" s="1"/>
  <c r="F1308" i="12"/>
  <c r="L1308" i="12" s="1"/>
  <c r="R1308" i="12" s="1"/>
  <c r="V1308" i="12" s="1"/>
  <c r="AB1308" i="12" s="1"/>
  <c r="AG1308" i="12" s="1"/>
  <c r="AM1308" i="12" s="1"/>
  <c r="AO1308" i="12" s="1"/>
  <c r="G1308" i="12"/>
  <c r="M1308" i="12" s="1"/>
  <c r="S1308" i="12" s="1"/>
  <c r="W1308" i="12" s="1"/>
  <c r="AC1308" i="12" s="1"/>
  <c r="AH1308" i="12" s="1"/>
  <c r="AP1308" i="12" s="1"/>
  <c r="AR1308" i="12" s="1"/>
  <c r="H1308" i="12"/>
  <c r="N1308" i="12" s="1"/>
  <c r="T1308" i="12" s="1"/>
  <c r="X1308" i="12" s="1"/>
  <c r="AD1308" i="12" s="1"/>
  <c r="AI1308" i="12" s="1"/>
  <c r="AS1308" i="12" s="1"/>
  <c r="AU1308" i="12" s="1"/>
  <c r="F1312" i="12"/>
  <c r="L1312" i="12" s="1"/>
  <c r="R1312" i="12" s="1"/>
  <c r="V1312" i="12" s="1"/>
  <c r="AB1312" i="12" s="1"/>
  <c r="AG1312" i="12" s="1"/>
  <c r="AM1312" i="12" s="1"/>
  <c r="AO1312" i="12" s="1"/>
  <c r="G1312" i="12"/>
  <c r="M1312" i="12" s="1"/>
  <c r="S1312" i="12" s="1"/>
  <c r="W1312" i="12" s="1"/>
  <c r="AC1312" i="12" s="1"/>
  <c r="AH1312" i="12" s="1"/>
  <c r="AP1312" i="12" s="1"/>
  <c r="AR1312" i="12" s="1"/>
  <c r="H1312" i="12"/>
  <c r="N1312" i="12" s="1"/>
  <c r="T1312" i="12" s="1"/>
  <c r="X1312" i="12" s="1"/>
  <c r="AD1312" i="12" s="1"/>
  <c r="AI1312" i="12" s="1"/>
  <c r="AS1312" i="12" s="1"/>
  <c r="AU1312" i="12" s="1"/>
  <c r="F1320" i="12"/>
  <c r="L1320" i="12" s="1"/>
  <c r="R1320" i="12" s="1"/>
  <c r="V1320" i="12" s="1"/>
  <c r="AB1320" i="12" s="1"/>
  <c r="AG1320" i="12" s="1"/>
  <c r="AM1320" i="12" s="1"/>
  <c r="AO1320" i="12" s="1"/>
  <c r="G1320" i="12"/>
  <c r="M1320" i="12" s="1"/>
  <c r="S1320" i="12" s="1"/>
  <c r="W1320" i="12" s="1"/>
  <c r="AC1320" i="12" s="1"/>
  <c r="AH1320" i="12" s="1"/>
  <c r="AP1320" i="12" s="1"/>
  <c r="AR1320" i="12" s="1"/>
  <c r="H1320" i="12"/>
  <c r="N1320" i="12" s="1"/>
  <c r="T1320" i="12" s="1"/>
  <c r="X1320" i="12" s="1"/>
  <c r="AD1320" i="12" s="1"/>
  <c r="AI1320" i="12" s="1"/>
  <c r="AS1320" i="12" s="1"/>
  <c r="AU1320" i="12" s="1"/>
  <c r="F1324" i="12"/>
  <c r="L1324" i="12" s="1"/>
  <c r="R1324" i="12" s="1"/>
  <c r="V1324" i="12" s="1"/>
  <c r="AB1324" i="12" s="1"/>
  <c r="AG1324" i="12" s="1"/>
  <c r="AM1324" i="12" s="1"/>
  <c r="AO1324" i="12" s="1"/>
  <c r="G1324" i="12"/>
  <c r="M1324" i="12" s="1"/>
  <c r="S1324" i="12" s="1"/>
  <c r="W1324" i="12" s="1"/>
  <c r="AC1324" i="12" s="1"/>
  <c r="AH1324" i="12" s="1"/>
  <c r="AP1324" i="12" s="1"/>
  <c r="AR1324" i="12" s="1"/>
  <c r="H1324" i="12"/>
  <c r="N1324" i="12" s="1"/>
  <c r="T1324" i="12" s="1"/>
  <c r="X1324" i="12" s="1"/>
  <c r="AD1324" i="12" s="1"/>
  <c r="AI1324" i="12" s="1"/>
  <c r="AS1324" i="12" s="1"/>
  <c r="AU1324" i="12" s="1"/>
  <c r="F1328" i="12"/>
  <c r="L1328" i="12" s="1"/>
  <c r="R1328" i="12" s="1"/>
  <c r="V1328" i="12" s="1"/>
  <c r="AB1328" i="12" s="1"/>
  <c r="AG1328" i="12" s="1"/>
  <c r="AM1328" i="12" s="1"/>
  <c r="AO1328" i="12" s="1"/>
  <c r="G1328" i="12"/>
  <c r="M1328" i="12" s="1"/>
  <c r="S1328" i="12" s="1"/>
  <c r="W1328" i="12" s="1"/>
  <c r="AC1328" i="12" s="1"/>
  <c r="AH1328" i="12" s="1"/>
  <c r="AP1328" i="12" s="1"/>
  <c r="AR1328" i="12" s="1"/>
  <c r="H1328" i="12"/>
  <c r="N1328" i="12" s="1"/>
  <c r="T1328" i="12" s="1"/>
  <c r="X1328" i="12" s="1"/>
  <c r="AD1328" i="12" s="1"/>
  <c r="AI1328" i="12" s="1"/>
  <c r="AS1328" i="12" s="1"/>
  <c r="AU1328" i="12" s="1"/>
  <c r="F1336" i="12"/>
  <c r="L1336" i="12" s="1"/>
  <c r="R1336" i="12" s="1"/>
  <c r="V1336" i="12" s="1"/>
  <c r="AB1336" i="12" s="1"/>
  <c r="AG1336" i="12" s="1"/>
  <c r="AM1336" i="12" s="1"/>
  <c r="AO1336" i="12" s="1"/>
  <c r="G1336" i="12"/>
  <c r="M1336" i="12" s="1"/>
  <c r="S1336" i="12" s="1"/>
  <c r="W1336" i="12" s="1"/>
  <c r="AC1336" i="12" s="1"/>
  <c r="AH1336" i="12" s="1"/>
  <c r="AP1336" i="12" s="1"/>
  <c r="AR1336" i="12" s="1"/>
  <c r="H1336" i="12"/>
  <c r="N1336" i="12" s="1"/>
  <c r="T1336" i="12" s="1"/>
  <c r="X1336" i="12" s="1"/>
  <c r="AD1336" i="12" s="1"/>
  <c r="AI1336" i="12" s="1"/>
  <c r="AS1336" i="12" s="1"/>
  <c r="AU1336" i="12" s="1"/>
  <c r="F1340" i="12"/>
  <c r="L1340" i="12" s="1"/>
  <c r="R1340" i="12" s="1"/>
  <c r="V1340" i="12" s="1"/>
  <c r="AB1340" i="12" s="1"/>
  <c r="AG1340" i="12" s="1"/>
  <c r="AM1340" i="12" s="1"/>
  <c r="AO1340" i="12" s="1"/>
  <c r="G1340" i="12"/>
  <c r="M1340" i="12" s="1"/>
  <c r="S1340" i="12" s="1"/>
  <c r="W1340" i="12" s="1"/>
  <c r="AC1340" i="12" s="1"/>
  <c r="AH1340" i="12" s="1"/>
  <c r="AP1340" i="12" s="1"/>
  <c r="AR1340" i="12" s="1"/>
  <c r="H1340" i="12"/>
  <c r="N1340" i="12" s="1"/>
  <c r="T1340" i="12" s="1"/>
  <c r="X1340" i="12" s="1"/>
  <c r="AD1340" i="12" s="1"/>
  <c r="AI1340" i="12" s="1"/>
  <c r="AS1340" i="12" s="1"/>
  <c r="AU1340" i="12" s="1"/>
  <c r="F1348" i="12"/>
  <c r="L1348" i="12" s="1"/>
  <c r="R1348" i="12" s="1"/>
  <c r="V1348" i="12" s="1"/>
  <c r="AB1348" i="12" s="1"/>
  <c r="AG1348" i="12" s="1"/>
  <c r="AM1348" i="12" s="1"/>
  <c r="AO1348" i="12" s="1"/>
  <c r="G1348" i="12"/>
  <c r="M1348" i="12" s="1"/>
  <c r="S1348" i="12" s="1"/>
  <c r="W1348" i="12" s="1"/>
  <c r="AC1348" i="12" s="1"/>
  <c r="AH1348" i="12" s="1"/>
  <c r="AP1348" i="12" s="1"/>
  <c r="AR1348" i="12" s="1"/>
  <c r="H1348" i="12"/>
  <c r="N1348" i="12" s="1"/>
  <c r="T1348" i="12" s="1"/>
  <c r="X1348" i="12" s="1"/>
  <c r="AD1348" i="12" s="1"/>
  <c r="AI1348" i="12" s="1"/>
  <c r="AS1348" i="12" s="1"/>
  <c r="AU1348" i="12" s="1"/>
  <c r="F1352" i="12"/>
  <c r="L1352" i="12" s="1"/>
  <c r="R1352" i="12" s="1"/>
  <c r="V1352" i="12" s="1"/>
  <c r="AB1352" i="12" s="1"/>
  <c r="AG1352" i="12" s="1"/>
  <c r="AM1352" i="12" s="1"/>
  <c r="G1352" i="12"/>
  <c r="M1352" i="12" s="1"/>
  <c r="S1352" i="12" s="1"/>
  <c r="W1352" i="12" s="1"/>
  <c r="AC1352" i="12" s="1"/>
  <c r="AH1352" i="12" s="1"/>
  <c r="AP1352" i="12" s="1"/>
  <c r="H1352" i="12"/>
  <c r="N1352" i="12" s="1"/>
  <c r="T1352" i="12" s="1"/>
  <c r="X1352" i="12" s="1"/>
  <c r="AD1352" i="12" s="1"/>
  <c r="AI1352" i="12" s="1"/>
  <c r="AS1352" i="12" s="1"/>
  <c r="F1356" i="12"/>
  <c r="L1356" i="12" s="1"/>
  <c r="R1356" i="12" s="1"/>
  <c r="V1356" i="12" s="1"/>
  <c r="AB1356" i="12" s="1"/>
  <c r="AG1356" i="12" s="1"/>
  <c r="AM1356" i="12" s="1"/>
  <c r="G1356" i="12"/>
  <c r="M1356" i="12" s="1"/>
  <c r="S1356" i="12" s="1"/>
  <c r="W1356" i="12" s="1"/>
  <c r="AC1356" i="12" s="1"/>
  <c r="AH1356" i="12" s="1"/>
  <c r="AP1356" i="12" s="1"/>
  <c r="H1356" i="12"/>
  <c r="N1356" i="12" s="1"/>
  <c r="T1356" i="12" s="1"/>
  <c r="X1356" i="12" s="1"/>
  <c r="AD1356" i="12" s="1"/>
  <c r="AI1356" i="12" s="1"/>
  <c r="AS1356" i="12" s="1"/>
  <c r="F1360" i="12"/>
  <c r="L1360" i="12" s="1"/>
  <c r="R1360" i="12" s="1"/>
  <c r="V1360" i="12" s="1"/>
  <c r="AB1360" i="12" s="1"/>
  <c r="AG1360" i="12" s="1"/>
  <c r="AM1360" i="12" s="1"/>
  <c r="AO1360" i="12" s="1"/>
  <c r="G1360" i="12"/>
  <c r="M1360" i="12" s="1"/>
  <c r="S1360" i="12" s="1"/>
  <c r="W1360" i="12" s="1"/>
  <c r="AC1360" i="12" s="1"/>
  <c r="AH1360" i="12" s="1"/>
  <c r="AP1360" i="12" s="1"/>
  <c r="AR1360" i="12" s="1"/>
  <c r="H1360" i="12"/>
  <c r="N1360" i="12" s="1"/>
  <c r="T1360" i="12" s="1"/>
  <c r="X1360" i="12" s="1"/>
  <c r="AD1360" i="12" s="1"/>
  <c r="AI1360" i="12" s="1"/>
  <c r="AS1360" i="12" s="1"/>
  <c r="AU1360" i="12" s="1"/>
  <c r="F1364" i="12"/>
  <c r="L1364" i="12" s="1"/>
  <c r="R1364" i="12" s="1"/>
  <c r="V1364" i="12" s="1"/>
  <c r="AB1364" i="12" s="1"/>
  <c r="AG1364" i="12" s="1"/>
  <c r="AM1364" i="12" s="1"/>
  <c r="AO1364" i="12" s="1"/>
  <c r="G1364" i="12"/>
  <c r="M1364" i="12" s="1"/>
  <c r="S1364" i="12" s="1"/>
  <c r="W1364" i="12" s="1"/>
  <c r="AC1364" i="12" s="1"/>
  <c r="AH1364" i="12" s="1"/>
  <c r="AP1364" i="12" s="1"/>
  <c r="AR1364" i="12" s="1"/>
  <c r="H1364" i="12"/>
  <c r="N1364" i="12" s="1"/>
  <c r="T1364" i="12" s="1"/>
  <c r="X1364" i="12" s="1"/>
  <c r="AD1364" i="12" s="1"/>
  <c r="AI1364" i="12" s="1"/>
  <c r="AS1364" i="12" s="1"/>
  <c r="AU1364" i="12" s="1"/>
  <c r="F1368" i="12"/>
  <c r="L1368" i="12" s="1"/>
  <c r="R1368" i="12" s="1"/>
  <c r="V1368" i="12" s="1"/>
  <c r="AB1368" i="12" s="1"/>
  <c r="AG1368" i="12" s="1"/>
  <c r="AM1368" i="12" s="1"/>
  <c r="AO1368" i="12" s="1"/>
  <c r="G1368" i="12"/>
  <c r="M1368" i="12" s="1"/>
  <c r="S1368" i="12" s="1"/>
  <c r="W1368" i="12" s="1"/>
  <c r="AC1368" i="12" s="1"/>
  <c r="AH1368" i="12" s="1"/>
  <c r="AP1368" i="12" s="1"/>
  <c r="AR1368" i="12" s="1"/>
  <c r="H1368" i="12"/>
  <c r="N1368" i="12" s="1"/>
  <c r="T1368" i="12" s="1"/>
  <c r="X1368" i="12" s="1"/>
  <c r="AD1368" i="12" s="1"/>
  <c r="AI1368" i="12" s="1"/>
  <c r="AS1368" i="12" s="1"/>
  <c r="AU1368" i="12" s="1"/>
  <c r="F1372" i="12"/>
  <c r="L1372" i="12" s="1"/>
  <c r="R1372" i="12" s="1"/>
  <c r="V1372" i="12" s="1"/>
  <c r="AB1372" i="12" s="1"/>
  <c r="AG1372" i="12" s="1"/>
  <c r="AM1372" i="12" s="1"/>
  <c r="AO1372" i="12" s="1"/>
  <c r="G1372" i="12"/>
  <c r="M1372" i="12" s="1"/>
  <c r="S1372" i="12" s="1"/>
  <c r="W1372" i="12" s="1"/>
  <c r="AC1372" i="12" s="1"/>
  <c r="AH1372" i="12" s="1"/>
  <c r="AP1372" i="12" s="1"/>
  <c r="AR1372" i="12" s="1"/>
  <c r="H1372" i="12"/>
  <c r="N1372" i="12" s="1"/>
  <c r="T1372" i="12" s="1"/>
  <c r="X1372" i="12" s="1"/>
  <c r="AD1372" i="12" s="1"/>
  <c r="AI1372" i="12" s="1"/>
  <c r="AS1372" i="12" s="1"/>
  <c r="AU1372" i="12" s="1"/>
  <c r="F1376" i="12"/>
  <c r="L1376" i="12" s="1"/>
  <c r="R1376" i="12" s="1"/>
  <c r="V1376" i="12" s="1"/>
  <c r="AB1376" i="12" s="1"/>
  <c r="AG1376" i="12" s="1"/>
  <c r="AM1376" i="12" s="1"/>
  <c r="AO1376" i="12" s="1"/>
  <c r="G1376" i="12"/>
  <c r="M1376" i="12" s="1"/>
  <c r="S1376" i="12" s="1"/>
  <c r="W1376" i="12" s="1"/>
  <c r="AC1376" i="12" s="1"/>
  <c r="AH1376" i="12" s="1"/>
  <c r="AP1376" i="12" s="1"/>
  <c r="AR1376" i="12" s="1"/>
  <c r="H1376" i="12"/>
  <c r="N1376" i="12" s="1"/>
  <c r="T1376" i="12" s="1"/>
  <c r="X1376" i="12" s="1"/>
  <c r="AD1376" i="12" s="1"/>
  <c r="AI1376" i="12" s="1"/>
  <c r="AS1376" i="12" s="1"/>
  <c r="AU1376" i="12" s="1"/>
  <c r="F1380" i="12"/>
  <c r="L1380" i="12" s="1"/>
  <c r="R1380" i="12" s="1"/>
  <c r="V1380" i="12" s="1"/>
  <c r="AB1380" i="12" s="1"/>
  <c r="AG1380" i="12" s="1"/>
  <c r="AM1380" i="12" s="1"/>
  <c r="AO1380" i="12" s="1"/>
  <c r="G1380" i="12"/>
  <c r="M1380" i="12" s="1"/>
  <c r="S1380" i="12" s="1"/>
  <c r="W1380" i="12" s="1"/>
  <c r="AC1380" i="12" s="1"/>
  <c r="AH1380" i="12" s="1"/>
  <c r="AP1380" i="12" s="1"/>
  <c r="AR1380" i="12" s="1"/>
  <c r="H1380" i="12"/>
  <c r="N1380" i="12" s="1"/>
  <c r="T1380" i="12" s="1"/>
  <c r="X1380" i="12" s="1"/>
  <c r="AD1380" i="12" s="1"/>
  <c r="AI1380" i="12" s="1"/>
  <c r="AS1380" i="12" s="1"/>
  <c r="AU1380" i="12" s="1"/>
  <c r="F1384" i="12"/>
  <c r="L1384" i="12" s="1"/>
  <c r="R1384" i="12" s="1"/>
  <c r="V1384" i="12" s="1"/>
  <c r="AB1384" i="12" s="1"/>
  <c r="AG1384" i="12" s="1"/>
  <c r="AM1384" i="12" s="1"/>
  <c r="AO1384" i="12" s="1"/>
  <c r="G1384" i="12"/>
  <c r="M1384" i="12" s="1"/>
  <c r="S1384" i="12" s="1"/>
  <c r="W1384" i="12" s="1"/>
  <c r="AC1384" i="12" s="1"/>
  <c r="AH1384" i="12" s="1"/>
  <c r="AP1384" i="12" s="1"/>
  <c r="AR1384" i="12" s="1"/>
  <c r="H1384" i="12"/>
  <c r="N1384" i="12" s="1"/>
  <c r="T1384" i="12" s="1"/>
  <c r="X1384" i="12" s="1"/>
  <c r="AD1384" i="12" s="1"/>
  <c r="AI1384" i="12" s="1"/>
  <c r="AS1384" i="12" s="1"/>
  <c r="AU1384" i="12" s="1"/>
  <c r="F1388" i="12"/>
  <c r="L1388" i="12" s="1"/>
  <c r="R1388" i="12" s="1"/>
  <c r="V1388" i="12" s="1"/>
  <c r="AB1388" i="12" s="1"/>
  <c r="AG1388" i="12" s="1"/>
  <c r="AM1388" i="12" s="1"/>
  <c r="AO1388" i="12" s="1"/>
  <c r="G1388" i="12"/>
  <c r="M1388" i="12" s="1"/>
  <c r="S1388" i="12" s="1"/>
  <c r="W1388" i="12" s="1"/>
  <c r="AC1388" i="12" s="1"/>
  <c r="AH1388" i="12" s="1"/>
  <c r="AP1388" i="12" s="1"/>
  <c r="AR1388" i="12" s="1"/>
  <c r="H1388" i="12"/>
  <c r="N1388" i="12" s="1"/>
  <c r="T1388" i="12" s="1"/>
  <c r="X1388" i="12" s="1"/>
  <c r="AD1388" i="12" s="1"/>
  <c r="AI1388" i="12" s="1"/>
  <c r="AS1388" i="12" s="1"/>
  <c r="AU1388" i="12" s="1"/>
  <c r="F1392" i="12"/>
  <c r="L1392" i="12" s="1"/>
  <c r="R1392" i="12" s="1"/>
  <c r="V1392" i="12" s="1"/>
  <c r="AB1392" i="12" s="1"/>
  <c r="AG1392" i="12" s="1"/>
  <c r="AM1392" i="12" s="1"/>
  <c r="AO1392" i="12" s="1"/>
  <c r="G1392" i="12"/>
  <c r="M1392" i="12" s="1"/>
  <c r="S1392" i="12" s="1"/>
  <c r="W1392" i="12" s="1"/>
  <c r="AC1392" i="12" s="1"/>
  <c r="AH1392" i="12" s="1"/>
  <c r="AP1392" i="12" s="1"/>
  <c r="AR1392" i="12" s="1"/>
  <c r="H1392" i="12"/>
  <c r="N1392" i="12" s="1"/>
  <c r="T1392" i="12" s="1"/>
  <c r="X1392" i="12" s="1"/>
  <c r="AD1392" i="12" s="1"/>
  <c r="AI1392" i="12" s="1"/>
  <c r="AS1392" i="12" s="1"/>
  <c r="AU1392" i="12" s="1"/>
  <c r="F1396" i="12"/>
  <c r="L1396" i="12" s="1"/>
  <c r="R1396" i="12" s="1"/>
  <c r="V1396" i="12" s="1"/>
  <c r="AB1396" i="12" s="1"/>
  <c r="AG1396" i="12" s="1"/>
  <c r="AM1396" i="12" s="1"/>
  <c r="AO1396" i="12" s="1"/>
  <c r="G1396" i="12"/>
  <c r="M1396" i="12" s="1"/>
  <c r="S1396" i="12" s="1"/>
  <c r="W1396" i="12" s="1"/>
  <c r="AC1396" i="12" s="1"/>
  <c r="AH1396" i="12" s="1"/>
  <c r="AP1396" i="12" s="1"/>
  <c r="AR1396" i="12" s="1"/>
  <c r="H1396" i="12"/>
  <c r="N1396" i="12" s="1"/>
  <c r="T1396" i="12" s="1"/>
  <c r="X1396" i="12" s="1"/>
  <c r="AD1396" i="12" s="1"/>
  <c r="AI1396" i="12" s="1"/>
  <c r="AS1396" i="12" s="1"/>
  <c r="AU1396" i="12" s="1"/>
  <c r="F1400" i="12"/>
  <c r="L1400" i="12" s="1"/>
  <c r="R1400" i="12" s="1"/>
  <c r="V1400" i="12" s="1"/>
  <c r="AB1400" i="12" s="1"/>
  <c r="AG1400" i="12" s="1"/>
  <c r="AM1400" i="12" s="1"/>
  <c r="AO1400" i="12" s="1"/>
  <c r="G1400" i="12"/>
  <c r="M1400" i="12" s="1"/>
  <c r="S1400" i="12" s="1"/>
  <c r="W1400" i="12" s="1"/>
  <c r="AC1400" i="12" s="1"/>
  <c r="AH1400" i="12" s="1"/>
  <c r="AP1400" i="12" s="1"/>
  <c r="AR1400" i="12" s="1"/>
  <c r="H1400" i="12"/>
  <c r="N1400" i="12" s="1"/>
  <c r="T1400" i="12" s="1"/>
  <c r="X1400" i="12" s="1"/>
  <c r="AD1400" i="12" s="1"/>
  <c r="AI1400" i="12" s="1"/>
  <c r="AS1400" i="12" s="1"/>
  <c r="AU1400" i="12" s="1"/>
  <c r="F1408" i="12"/>
  <c r="L1408" i="12" s="1"/>
  <c r="R1408" i="12" s="1"/>
  <c r="V1408" i="12" s="1"/>
  <c r="AB1408" i="12" s="1"/>
  <c r="AG1408" i="12" s="1"/>
  <c r="AM1408" i="12" s="1"/>
  <c r="AO1408" i="12" s="1"/>
  <c r="G1408" i="12"/>
  <c r="M1408" i="12" s="1"/>
  <c r="S1408" i="12" s="1"/>
  <c r="W1408" i="12" s="1"/>
  <c r="AC1408" i="12" s="1"/>
  <c r="AH1408" i="12" s="1"/>
  <c r="AP1408" i="12" s="1"/>
  <c r="AR1408" i="12" s="1"/>
  <c r="H1408" i="12"/>
  <c r="N1408" i="12" s="1"/>
  <c r="T1408" i="12" s="1"/>
  <c r="X1408" i="12" s="1"/>
  <c r="AD1408" i="12" s="1"/>
  <c r="AI1408" i="12" s="1"/>
  <c r="AS1408" i="12" s="1"/>
  <c r="AU1408" i="12" s="1"/>
  <c r="F1426" i="12"/>
  <c r="L1426" i="12" s="1"/>
  <c r="R1426" i="12" s="1"/>
  <c r="V1426" i="12" s="1"/>
  <c r="AB1426" i="12" s="1"/>
  <c r="AG1426" i="12" s="1"/>
  <c r="AM1426" i="12" s="1"/>
  <c r="AO1426" i="12" s="1"/>
  <c r="G1426" i="12"/>
  <c r="M1426" i="12" s="1"/>
  <c r="S1426" i="12" s="1"/>
  <c r="W1426" i="12" s="1"/>
  <c r="AC1426" i="12" s="1"/>
  <c r="AH1426" i="12" s="1"/>
  <c r="AP1426" i="12" s="1"/>
  <c r="AR1426" i="12" s="1"/>
  <c r="H1426" i="12"/>
  <c r="N1426" i="12" s="1"/>
  <c r="T1426" i="12" s="1"/>
  <c r="X1426" i="12" s="1"/>
  <c r="AD1426" i="12" s="1"/>
  <c r="AI1426" i="12" s="1"/>
  <c r="AS1426" i="12" s="1"/>
  <c r="AU1426" i="12" s="1"/>
  <c r="F1431" i="12"/>
  <c r="L1431" i="12" s="1"/>
  <c r="R1431" i="12" s="1"/>
  <c r="V1431" i="12" s="1"/>
  <c r="AB1431" i="12" s="1"/>
  <c r="AG1431" i="12" s="1"/>
  <c r="AM1431" i="12" s="1"/>
  <c r="AO1431" i="12" s="1"/>
  <c r="G1431" i="12"/>
  <c r="M1431" i="12" s="1"/>
  <c r="S1431" i="12" s="1"/>
  <c r="W1431" i="12" s="1"/>
  <c r="AC1431" i="12" s="1"/>
  <c r="AH1431" i="12" s="1"/>
  <c r="AP1431" i="12" s="1"/>
  <c r="AR1431" i="12" s="1"/>
  <c r="H1431" i="12"/>
  <c r="N1431" i="12" s="1"/>
  <c r="T1431" i="12" s="1"/>
  <c r="X1431" i="12" s="1"/>
  <c r="AD1431" i="12" s="1"/>
  <c r="AI1431" i="12" s="1"/>
  <c r="AS1431" i="12" s="1"/>
  <c r="AU1431" i="12" s="1"/>
  <c r="F1450" i="12"/>
  <c r="L1450" i="12" s="1"/>
  <c r="R1450" i="12" s="1"/>
  <c r="V1450" i="12" s="1"/>
  <c r="AB1450" i="12" s="1"/>
  <c r="AG1450" i="12" s="1"/>
  <c r="AM1450" i="12" s="1"/>
  <c r="AO1450" i="12" s="1"/>
  <c r="G1450" i="12"/>
  <c r="M1450" i="12" s="1"/>
  <c r="S1450" i="12" s="1"/>
  <c r="W1450" i="12" s="1"/>
  <c r="AC1450" i="12" s="1"/>
  <c r="AH1450" i="12" s="1"/>
  <c r="AP1450" i="12" s="1"/>
  <c r="AR1450" i="12" s="1"/>
  <c r="H1450" i="12"/>
  <c r="N1450" i="12" s="1"/>
  <c r="T1450" i="12" s="1"/>
  <c r="X1450" i="12" s="1"/>
  <c r="AD1450" i="12" s="1"/>
  <c r="AI1450" i="12" s="1"/>
  <c r="AS1450" i="12" s="1"/>
  <c r="AU1450" i="12" s="1"/>
  <c r="F1454" i="12"/>
  <c r="L1454" i="12" s="1"/>
  <c r="R1454" i="12" s="1"/>
  <c r="V1454" i="12" s="1"/>
  <c r="AB1454" i="12" s="1"/>
  <c r="AG1454" i="12" s="1"/>
  <c r="AM1454" i="12" s="1"/>
  <c r="AO1454" i="12" s="1"/>
  <c r="G1454" i="12"/>
  <c r="M1454" i="12" s="1"/>
  <c r="S1454" i="12" s="1"/>
  <c r="W1454" i="12" s="1"/>
  <c r="AC1454" i="12" s="1"/>
  <c r="AH1454" i="12" s="1"/>
  <c r="AP1454" i="12" s="1"/>
  <c r="AR1454" i="12" s="1"/>
  <c r="H1454" i="12"/>
  <c r="N1454" i="12" s="1"/>
  <c r="T1454" i="12" s="1"/>
  <c r="X1454" i="12" s="1"/>
  <c r="AD1454" i="12" s="1"/>
  <c r="AI1454" i="12" s="1"/>
  <c r="AS1454" i="12" s="1"/>
  <c r="AU1454" i="12" s="1"/>
  <c r="F1495" i="12"/>
  <c r="L1495" i="12" s="1"/>
  <c r="R1495" i="12" s="1"/>
  <c r="V1495" i="12" s="1"/>
  <c r="AB1495" i="12" s="1"/>
  <c r="AG1495" i="12" s="1"/>
  <c r="AM1495" i="12" s="1"/>
  <c r="AO1495" i="12" s="1"/>
  <c r="G1495" i="12"/>
  <c r="M1495" i="12" s="1"/>
  <c r="S1495" i="12" s="1"/>
  <c r="W1495" i="12" s="1"/>
  <c r="AC1495" i="12" s="1"/>
  <c r="AH1495" i="12" s="1"/>
  <c r="AP1495" i="12" s="1"/>
  <c r="AR1495" i="12" s="1"/>
  <c r="H1495" i="12"/>
  <c r="N1495" i="12" s="1"/>
  <c r="T1495" i="12" s="1"/>
  <c r="X1495" i="12" s="1"/>
  <c r="AD1495" i="12" s="1"/>
  <c r="AI1495" i="12" s="1"/>
  <c r="AS1495" i="12" s="1"/>
  <c r="AU1495" i="12" s="1"/>
  <c r="F1498" i="12"/>
  <c r="L1498" i="12" s="1"/>
  <c r="R1498" i="12" s="1"/>
  <c r="V1498" i="12" s="1"/>
  <c r="AB1498" i="12" s="1"/>
  <c r="AG1498" i="12" s="1"/>
  <c r="AM1498" i="12" s="1"/>
  <c r="AO1498" i="12" s="1"/>
  <c r="G1498" i="12"/>
  <c r="M1498" i="12" s="1"/>
  <c r="S1498" i="12" s="1"/>
  <c r="W1498" i="12" s="1"/>
  <c r="AC1498" i="12" s="1"/>
  <c r="AH1498" i="12" s="1"/>
  <c r="AP1498" i="12" s="1"/>
  <c r="AR1498" i="12" s="1"/>
  <c r="H1498" i="12"/>
  <c r="N1498" i="12" s="1"/>
  <c r="T1498" i="12" s="1"/>
  <c r="X1498" i="12" s="1"/>
  <c r="AD1498" i="12" s="1"/>
  <c r="AI1498" i="12" s="1"/>
  <c r="AS1498" i="12" s="1"/>
  <c r="AU1498" i="12" s="1"/>
  <c r="F1502" i="12"/>
  <c r="L1502" i="12" s="1"/>
  <c r="R1502" i="12" s="1"/>
  <c r="V1502" i="12" s="1"/>
  <c r="AB1502" i="12" s="1"/>
  <c r="AG1502" i="12" s="1"/>
  <c r="AM1502" i="12" s="1"/>
  <c r="AO1502" i="12" s="1"/>
  <c r="G1502" i="12"/>
  <c r="M1502" i="12" s="1"/>
  <c r="S1502" i="12" s="1"/>
  <c r="W1502" i="12" s="1"/>
  <c r="AC1502" i="12" s="1"/>
  <c r="AH1502" i="12" s="1"/>
  <c r="AP1502" i="12" s="1"/>
  <c r="AR1502" i="12" s="1"/>
  <c r="H1502" i="12"/>
  <c r="N1502" i="12" s="1"/>
  <c r="T1502" i="12" s="1"/>
  <c r="X1502" i="12" s="1"/>
  <c r="AD1502" i="12" s="1"/>
  <c r="AI1502" i="12" s="1"/>
  <c r="AS1502" i="12" s="1"/>
  <c r="AU1502" i="12" s="1"/>
  <c r="F1506" i="12"/>
  <c r="L1506" i="12" s="1"/>
  <c r="R1506" i="12" s="1"/>
  <c r="V1506" i="12" s="1"/>
  <c r="AB1506" i="12" s="1"/>
  <c r="AG1506" i="12" s="1"/>
  <c r="AM1506" i="12" s="1"/>
  <c r="AO1506" i="12" s="1"/>
  <c r="G1506" i="12"/>
  <c r="M1506" i="12" s="1"/>
  <c r="S1506" i="12" s="1"/>
  <c r="W1506" i="12" s="1"/>
  <c r="AC1506" i="12" s="1"/>
  <c r="AH1506" i="12" s="1"/>
  <c r="AP1506" i="12" s="1"/>
  <c r="AR1506" i="12" s="1"/>
  <c r="H1506" i="12"/>
  <c r="N1506" i="12" s="1"/>
  <c r="T1506" i="12" s="1"/>
  <c r="X1506" i="12" s="1"/>
  <c r="AD1506" i="12" s="1"/>
  <c r="AI1506" i="12" s="1"/>
  <c r="AS1506" i="12" s="1"/>
  <c r="AU1506" i="12" s="1"/>
  <c r="F1510" i="12"/>
  <c r="L1510" i="12" s="1"/>
  <c r="R1510" i="12" s="1"/>
  <c r="V1510" i="12" s="1"/>
  <c r="AB1510" i="12" s="1"/>
  <c r="AG1510" i="12" s="1"/>
  <c r="AM1510" i="12" s="1"/>
  <c r="G1510" i="12"/>
  <c r="M1510" i="12" s="1"/>
  <c r="S1510" i="12" s="1"/>
  <c r="W1510" i="12" s="1"/>
  <c r="AC1510" i="12" s="1"/>
  <c r="AH1510" i="12" s="1"/>
  <c r="AP1510" i="12" s="1"/>
  <c r="H1510" i="12"/>
  <c r="N1510" i="12" s="1"/>
  <c r="T1510" i="12" s="1"/>
  <c r="X1510" i="12" s="1"/>
  <c r="AD1510" i="12" s="1"/>
  <c r="AI1510" i="12" s="1"/>
  <c r="AS1510" i="12" s="1"/>
  <c r="F1523" i="12"/>
  <c r="L1523" i="12" s="1"/>
  <c r="R1523" i="12" s="1"/>
  <c r="V1523" i="12" s="1"/>
  <c r="AB1523" i="12" s="1"/>
  <c r="AG1523" i="12" s="1"/>
  <c r="AM1523" i="12" s="1"/>
  <c r="AO1523" i="12" s="1"/>
  <c r="G1523" i="12"/>
  <c r="M1523" i="12" s="1"/>
  <c r="S1523" i="12" s="1"/>
  <c r="W1523" i="12" s="1"/>
  <c r="AC1523" i="12" s="1"/>
  <c r="AH1523" i="12" s="1"/>
  <c r="AP1523" i="12" s="1"/>
  <c r="AR1523" i="12" s="1"/>
  <c r="H1523" i="12"/>
  <c r="N1523" i="12" s="1"/>
  <c r="T1523" i="12" s="1"/>
  <c r="X1523" i="12" s="1"/>
  <c r="AD1523" i="12" s="1"/>
  <c r="AI1523" i="12" s="1"/>
  <c r="AS1523" i="12" s="1"/>
  <c r="AU1523" i="12" s="1"/>
  <c r="F1539" i="12"/>
  <c r="L1539" i="12" s="1"/>
  <c r="R1539" i="12" s="1"/>
  <c r="V1539" i="12" s="1"/>
  <c r="AB1539" i="12" s="1"/>
  <c r="AG1539" i="12" s="1"/>
  <c r="AM1539" i="12" s="1"/>
  <c r="AO1539" i="12" s="1"/>
  <c r="G1539" i="12"/>
  <c r="M1539" i="12" s="1"/>
  <c r="S1539" i="12" s="1"/>
  <c r="W1539" i="12" s="1"/>
  <c r="AC1539" i="12" s="1"/>
  <c r="AH1539" i="12" s="1"/>
  <c r="AP1539" i="12" s="1"/>
  <c r="AR1539" i="12" s="1"/>
  <c r="H1539" i="12"/>
  <c r="N1539" i="12" s="1"/>
  <c r="T1539" i="12" s="1"/>
  <c r="X1539" i="12" s="1"/>
  <c r="AD1539" i="12" s="1"/>
  <c r="AI1539" i="12" s="1"/>
  <c r="AS1539" i="12" s="1"/>
  <c r="AU1539" i="12" s="1"/>
  <c r="F1543" i="12"/>
  <c r="L1543" i="12" s="1"/>
  <c r="R1543" i="12" s="1"/>
  <c r="V1543" i="12" s="1"/>
  <c r="AB1543" i="12" s="1"/>
  <c r="AG1543" i="12" s="1"/>
  <c r="AM1543" i="12" s="1"/>
  <c r="AO1543" i="12" s="1"/>
  <c r="G1543" i="12"/>
  <c r="M1543" i="12" s="1"/>
  <c r="S1543" i="12" s="1"/>
  <c r="W1543" i="12" s="1"/>
  <c r="AC1543" i="12" s="1"/>
  <c r="AH1543" i="12" s="1"/>
  <c r="AP1543" i="12" s="1"/>
  <c r="AR1543" i="12" s="1"/>
  <c r="H1543" i="12"/>
  <c r="N1543" i="12" s="1"/>
  <c r="T1543" i="12" s="1"/>
  <c r="X1543" i="12" s="1"/>
  <c r="AD1543" i="12" s="1"/>
  <c r="AI1543" i="12" s="1"/>
  <c r="AS1543" i="12" s="1"/>
  <c r="AU1543" i="12" s="1"/>
  <c r="F1551" i="12"/>
  <c r="L1551" i="12" s="1"/>
  <c r="R1551" i="12" s="1"/>
  <c r="V1551" i="12" s="1"/>
  <c r="AB1551" i="12" s="1"/>
  <c r="AG1551" i="12" s="1"/>
  <c r="AM1551" i="12" s="1"/>
  <c r="AO1551" i="12" s="1"/>
  <c r="G1551" i="12"/>
  <c r="M1551" i="12" s="1"/>
  <c r="S1551" i="12" s="1"/>
  <c r="W1551" i="12" s="1"/>
  <c r="AC1551" i="12" s="1"/>
  <c r="AH1551" i="12" s="1"/>
  <c r="AP1551" i="12" s="1"/>
  <c r="AR1551" i="12" s="1"/>
  <c r="H1551" i="12"/>
  <c r="N1551" i="12" s="1"/>
  <c r="T1551" i="12" s="1"/>
  <c r="X1551" i="12" s="1"/>
  <c r="AD1551" i="12" s="1"/>
  <c r="AI1551" i="12" s="1"/>
  <c r="AS1551" i="12" s="1"/>
  <c r="AU1551" i="12" s="1"/>
  <c r="F1555" i="12"/>
  <c r="L1555" i="12" s="1"/>
  <c r="R1555" i="12" s="1"/>
  <c r="V1555" i="12" s="1"/>
  <c r="AB1555" i="12" s="1"/>
  <c r="AG1555" i="12" s="1"/>
  <c r="AM1555" i="12" s="1"/>
  <c r="AO1555" i="12" s="1"/>
  <c r="G1555" i="12"/>
  <c r="M1555" i="12" s="1"/>
  <c r="S1555" i="12" s="1"/>
  <c r="W1555" i="12" s="1"/>
  <c r="AC1555" i="12" s="1"/>
  <c r="AH1555" i="12" s="1"/>
  <c r="AP1555" i="12" s="1"/>
  <c r="AR1555" i="12" s="1"/>
  <c r="H1555" i="12"/>
  <c r="N1555" i="12" s="1"/>
  <c r="T1555" i="12" s="1"/>
  <c r="X1555" i="12" s="1"/>
  <c r="AD1555" i="12" s="1"/>
  <c r="AI1555" i="12" s="1"/>
  <c r="AS1555" i="12" s="1"/>
  <c r="AU1555" i="12" s="1"/>
  <c r="F1573" i="12"/>
  <c r="L1573" i="12" s="1"/>
  <c r="R1573" i="12" s="1"/>
  <c r="V1573" i="12" s="1"/>
  <c r="AB1573" i="12" s="1"/>
  <c r="AG1573" i="12" s="1"/>
  <c r="AM1573" i="12" s="1"/>
  <c r="AO1573" i="12" s="1"/>
  <c r="G1573" i="12"/>
  <c r="M1573" i="12" s="1"/>
  <c r="S1573" i="12" s="1"/>
  <c r="W1573" i="12" s="1"/>
  <c r="AC1573" i="12" s="1"/>
  <c r="AH1573" i="12" s="1"/>
  <c r="AP1573" i="12" s="1"/>
  <c r="AR1573" i="12" s="1"/>
  <c r="H1573" i="12"/>
  <c r="N1573" i="12" s="1"/>
  <c r="T1573" i="12" s="1"/>
  <c r="X1573" i="12" s="1"/>
  <c r="AD1573" i="12" s="1"/>
  <c r="AI1573" i="12" s="1"/>
  <c r="AS1573" i="12" s="1"/>
  <c r="AU1573" i="12" s="1"/>
  <c r="F1577" i="12"/>
  <c r="L1577" i="12" s="1"/>
  <c r="R1577" i="12" s="1"/>
  <c r="V1577" i="12" s="1"/>
  <c r="AB1577" i="12" s="1"/>
  <c r="AG1577" i="12" s="1"/>
  <c r="AM1577" i="12" s="1"/>
  <c r="AO1577" i="12" s="1"/>
  <c r="G1577" i="12"/>
  <c r="M1577" i="12" s="1"/>
  <c r="S1577" i="12" s="1"/>
  <c r="W1577" i="12" s="1"/>
  <c r="AC1577" i="12" s="1"/>
  <c r="AH1577" i="12" s="1"/>
  <c r="AP1577" i="12" s="1"/>
  <c r="AR1577" i="12" s="1"/>
  <c r="H1577" i="12"/>
  <c r="N1577" i="12" s="1"/>
  <c r="T1577" i="12" s="1"/>
  <c r="X1577" i="12" s="1"/>
  <c r="AD1577" i="12" s="1"/>
  <c r="AI1577" i="12" s="1"/>
  <c r="AS1577" i="12" s="1"/>
  <c r="AU1577" i="12" s="1"/>
  <c r="F1581" i="12"/>
  <c r="L1581" i="12" s="1"/>
  <c r="R1581" i="12" s="1"/>
  <c r="V1581" i="12" s="1"/>
  <c r="AB1581" i="12" s="1"/>
  <c r="AG1581" i="12" s="1"/>
  <c r="AM1581" i="12" s="1"/>
  <c r="AO1581" i="12" s="1"/>
  <c r="G1581" i="12"/>
  <c r="M1581" i="12" s="1"/>
  <c r="S1581" i="12" s="1"/>
  <c r="W1581" i="12" s="1"/>
  <c r="AC1581" i="12" s="1"/>
  <c r="AH1581" i="12" s="1"/>
  <c r="AP1581" i="12" s="1"/>
  <c r="AR1581" i="12" s="1"/>
  <c r="H1581" i="12"/>
  <c r="N1581" i="12" s="1"/>
  <c r="T1581" i="12" s="1"/>
  <c r="X1581" i="12" s="1"/>
  <c r="AD1581" i="12" s="1"/>
  <c r="AI1581" i="12" s="1"/>
  <c r="AS1581" i="12" s="1"/>
  <c r="AU1581" i="12" s="1"/>
  <c r="F1585" i="12"/>
  <c r="L1585" i="12" s="1"/>
  <c r="R1585" i="12" s="1"/>
  <c r="V1585" i="12" s="1"/>
  <c r="AB1585" i="12" s="1"/>
  <c r="AG1585" i="12" s="1"/>
  <c r="AM1585" i="12" s="1"/>
  <c r="AO1585" i="12" s="1"/>
  <c r="G1585" i="12"/>
  <c r="M1585" i="12" s="1"/>
  <c r="S1585" i="12" s="1"/>
  <c r="W1585" i="12" s="1"/>
  <c r="AC1585" i="12" s="1"/>
  <c r="AH1585" i="12" s="1"/>
  <c r="AP1585" i="12" s="1"/>
  <c r="AR1585" i="12" s="1"/>
  <c r="H1585" i="12"/>
  <c r="N1585" i="12" s="1"/>
  <c r="T1585" i="12" s="1"/>
  <c r="X1585" i="12" s="1"/>
  <c r="AD1585" i="12" s="1"/>
  <c r="AI1585" i="12" s="1"/>
  <c r="AS1585" i="12" s="1"/>
  <c r="AU1585" i="12" s="1"/>
  <c r="F1594" i="12"/>
  <c r="L1594" i="12" s="1"/>
  <c r="R1594" i="12" s="1"/>
  <c r="V1594" i="12" s="1"/>
  <c r="AB1594" i="12" s="1"/>
  <c r="AG1594" i="12" s="1"/>
  <c r="AM1594" i="12" s="1"/>
  <c r="AO1594" i="12" s="1"/>
  <c r="G1594" i="12"/>
  <c r="M1594" i="12" s="1"/>
  <c r="S1594" i="12" s="1"/>
  <c r="W1594" i="12" s="1"/>
  <c r="AC1594" i="12" s="1"/>
  <c r="AH1594" i="12" s="1"/>
  <c r="AP1594" i="12" s="1"/>
  <c r="AR1594" i="12" s="1"/>
  <c r="H1594" i="12"/>
  <c r="N1594" i="12" s="1"/>
  <c r="T1594" i="12" s="1"/>
  <c r="X1594" i="12" s="1"/>
  <c r="AD1594" i="12" s="1"/>
  <c r="AI1594" i="12" s="1"/>
  <c r="AS1594" i="12" s="1"/>
  <c r="AU1594" i="12" s="1"/>
  <c r="F1598" i="12"/>
  <c r="L1598" i="12" s="1"/>
  <c r="R1598" i="12" s="1"/>
  <c r="V1598" i="12" s="1"/>
  <c r="AB1598" i="12" s="1"/>
  <c r="AG1598" i="12" s="1"/>
  <c r="AM1598" i="12" s="1"/>
  <c r="AO1598" i="12" s="1"/>
  <c r="G1598" i="12"/>
  <c r="M1598" i="12" s="1"/>
  <c r="S1598" i="12" s="1"/>
  <c r="W1598" i="12" s="1"/>
  <c r="AC1598" i="12" s="1"/>
  <c r="AH1598" i="12" s="1"/>
  <c r="AP1598" i="12" s="1"/>
  <c r="AR1598" i="12" s="1"/>
  <c r="H1598" i="12"/>
  <c r="N1598" i="12" s="1"/>
  <c r="T1598" i="12" s="1"/>
  <c r="X1598" i="12" s="1"/>
  <c r="AD1598" i="12" s="1"/>
  <c r="AI1598" i="12" s="1"/>
  <c r="AS1598" i="12" s="1"/>
  <c r="AU1598" i="12" s="1"/>
  <c r="F1605" i="12"/>
  <c r="L1605" i="12" s="1"/>
  <c r="R1605" i="12" s="1"/>
  <c r="V1605" i="12" s="1"/>
  <c r="AB1605" i="12" s="1"/>
  <c r="AG1605" i="12" s="1"/>
  <c r="AM1605" i="12" s="1"/>
  <c r="AO1605" i="12" s="1"/>
  <c r="G1605" i="12"/>
  <c r="M1605" i="12" s="1"/>
  <c r="S1605" i="12" s="1"/>
  <c r="W1605" i="12" s="1"/>
  <c r="AC1605" i="12" s="1"/>
  <c r="AH1605" i="12" s="1"/>
  <c r="AP1605" i="12" s="1"/>
  <c r="AR1605" i="12" s="1"/>
  <c r="H1605" i="12"/>
  <c r="N1605" i="12" s="1"/>
  <c r="T1605" i="12" s="1"/>
  <c r="X1605" i="12" s="1"/>
  <c r="AD1605" i="12" s="1"/>
  <c r="AI1605" i="12" s="1"/>
  <c r="AS1605" i="12" s="1"/>
  <c r="AU1605" i="12" s="1"/>
  <c r="F1609" i="12"/>
  <c r="L1609" i="12" s="1"/>
  <c r="R1609" i="12" s="1"/>
  <c r="V1609" i="12" s="1"/>
  <c r="AB1609" i="12" s="1"/>
  <c r="AG1609" i="12" s="1"/>
  <c r="AM1609" i="12" s="1"/>
  <c r="AO1609" i="12" s="1"/>
  <c r="G1609" i="12"/>
  <c r="M1609" i="12" s="1"/>
  <c r="S1609" i="12" s="1"/>
  <c r="W1609" i="12" s="1"/>
  <c r="AC1609" i="12" s="1"/>
  <c r="AH1609" i="12" s="1"/>
  <c r="AP1609" i="12" s="1"/>
  <c r="AR1609" i="12" s="1"/>
  <c r="H1609" i="12"/>
  <c r="N1609" i="12" s="1"/>
  <c r="T1609" i="12" s="1"/>
  <c r="X1609" i="12" s="1"/>
  <c r="AD1609" i="12" s="1"/>
  <c r="AI1609" i="12" s="1"/>
  <c r="AS1609" i="12" s="1"/>
  <c r="AU1609" i="12" s="1"/>
  <c r="F1613" i="12"/>
  <c r="L1613" i="12" s="1"/>
  <c r="R1613" i="12" s="1"/>
  <c r="V1613" i="12" s="1"/>
  <c r="AB1613" i="12" s="1"/>
  <c r="AG1613" i="12" s="1"/>
  <c r="AM1613" i="12" s="1"/>
  <c r="AO1613" i="12" s="1"/>
  <c r="G1613" i="12"/>
  <c r="M1613" i="12" s="1"/>
  <c r="S1613" i="12" s="1"/>
  <c r="W1613" i="12" s="1"/>
  <c r="AC1613" i="12" s="1"/>
  <c r="AH1613" i="12" s="1"/>
  <c r="AP1613" i="12" s="1"/>
  <c r="AR1613" i="12" s="1"/>
  <c r="H1613" i="12"/>
  <c r="N1613" i="12" s="1"/>
  <c r="T1613" i="12" s="1"/>
  <c r="X1613" i="12" s="1"/>
  <c r="AD1613" i="12" s="1"/>
  <c r="AI1613" i="12" s="1"/>
  <c r="AS1613" i="12" s="1"/>
  <c r="AU1613" i="12" s="1"/>
  <c r="F1617" i="12"/>
  <c r="L1617" i="12" s="1"/>
  <c r="R1617" i="12" s="1"/>
  <c r="V1617" i="12" s="1"/>
  <c r="AB1617" i="12" s="1"/>
  <c r="AG1617" i="12" s="1"/>
  <c r="AM1617" i="12" s="1"/>
  <c r="AO1617" i="12" s="1"/>
  <c r="G1617" i="12"/>
  <c r="M1617" i="12" s="1"/>
  <c r="S1617" i="12" s="1"/>
  <c r="W1617" i="12" s="1"/>
  <c r="AC1617" i="12" s="1"/>
  <c r="AH1617" i="12" s="1"/>
  <c r="AP1617" i="12" s="1"/>
  <c r="AR1617" i="12" s="1"/>
  <c r="H1617" i="12"/>
  <c r="N1617" i="12" s="1"/>
  <c r="T1617" i="12" s="1"/>
  <c r="X1617" i="12" s="1"/>
  <c r="AD1617" i="12" s="1"/>
  <c r="AI1617" i="12" s="1"/>
  <c r="AS1617" i="12" s="1"/>
  <c r="AU1617" i="12" s="1"/>
  <c r="F1625" i="12"/>
  <c r="L1625" i="12" s="1"/>
  <c r="R1625" i="12" s="1"/>
  <c r="V1625" i="12" s="1"/>
  <c r="AB1625" i="12" s="1"/>
  <c r="AG1625" i="12" s="1"/>
  <c r="AM1625" i="12" s="1"/>
  <c r="AO1625" i="12" s="1"/>
  <c r="G1625" i="12"/>
  <c r="M1625" i="12" s="1"/>
  <c r="S1625" i="12" s="1"/>
  <c r="W1625" i="12" s="1"/>
  <c r="AC1625" i="12" s="1"/>
  <c r="AH1625" i="12" s="1"/>
  <c r="AP1625" i="12" s="1"/>
  <c r="AR1625" i="12" s="1"/>
  <c r="H1625" i="12"/>
  <c r="N1625" i="12" s="1"/>
  <c r="T1625" i="12" s="1"/>
  <c r="X1625" i="12" s="1"/>
  <c r="AD1625" i="12" s="1"/>
  <c r="AI1625" i="12" s="1"/>
  <c r="AS1625" i="12" s="1"/>
  <c r="AU1625" i="12" s="1"/>
  <c r="F1629" i="12"/>
  <c r="L1629" i="12" s="1"/>
  <c r="R1629" i="12" s="1"/>
  <c r="V1629" i="12" s="1"/>
  <c r="AB1629" i="12" s="1"/>
  <c r="AG1629" i="12" s="1"/>
  <c r="AM1629" i="12" s="1"/>
  <c r="AO1629" i="12" s="1"/>
  <c r="G1629" i="12"/>
  <c r="M1629" i="12" s="1"/>
  <c r="S1629" i="12" s="1"/>
  <c r="W1629" i="12" s="1"/>
  <c r="AC1629" i="12" s="1"/>
  <c r="AH1629" i="12" s="1"/>
  <c r="AP1629" i="12" s="1"/>
  <c r="AR1629" i="12" s="1"/>
  <c r="H1629" i="12"/>
  <c r="N1629" i="12" s="1"/>
  <c r="T1629" i="12" s="1"/>
  <c r="X1629" i="12" s="1"/>
  <c r="AD1629" i="12" s="1"/>
  <c r="AI1629" i="12" s="1"/>
  <c r="AS1629" i="12" s="1"/>
  <c r="AU1629" i="12" s="1"/>
  <c r="F1637" i="12"/>
  <c r="L1637" i="12" s="1"/>
  <c r="R1637" i="12" s="1"/>
  <c r="V1637" i="12" s="1"/>
  <c r="AB1637" i="12" s="1"/>
  <c r="AG1637" i="12" s="1"/>
  <c r="AM1637" i="12" s="1"/>
  <c r="AO1637" i="12" s="1"/>
  <c r="G1637" i="12"/>
  <c r="M1637" i="12" s="1"/>
  <c r="S1637" i="12" s="1"/>
  <c r="W1637" i="12" s="1"/>
  <c r="AC1637" i="12" s="1"/>
  <c r="AH1637" i="12" s="1"/>
  <c r="AP1637" i="12" s="1"/>
  <c r="AR1637" i="12" s="1"/>
  <c r="H1637" i="12"/>
  <c r="N1637" i="12" s="1"/>
  <c r="T1637" i="12" s="1"/>
  <c r="X1637" i="12" s="1"/>
  <c r="AD1637" i="12" s="1"/>
  <c r="AI1637" i="12" s="1"/>
  <c r="AS1637" i="12" s="1"/>
  <c r="AU1637" i="12" s="1"/>
  <c r="F1646" i="12"/>
  <c r="L1646" i="12" s="1"/>
  <c r="R1646" i="12" s="1"/>
  <c r="V1646" i="12" s="1"/>
  <c r="AB1646" i="12" s="1"/>
  <c r="AG1646" i="12" s="1"/>
  <c r="AM1646" i="12" s="1"/>
  <c r="AO1646" i="12" s="1"/>
  <c r="G1646" i="12"/>
  <c r="M1646" i="12" s="1"/>
  <c r="S1646" i="12" s="1"/>
  <c r="W1646" i="12" s="1"/>
  <c r="AC1646" i="12" s="1"/>
  <c r="AH1646" i="12" s="1"/>
  <c r="AP1646" i="12" s="1"/>
  <c r="AR1646" i="12" s="1"/>
  <c r="H1646" i="12"/>
  <c r="N1646" i="12" s="1"/>
  <c r="T1646" i="12" s="1"/>
  <c r="X1646" i="12" s="1"/>
  <c r="AD1646" i="12" s="1"/>
  <c r="AI1646" i="12" s="1"/>
  <c r="AS1646" i="12" s="1"/>
  <c r="AU1646" i="12" s="1"/>
  <c r="F1649" i="12"/>
  <c r="L1649" i="12" s="1"/>
  <c r="R1649" i="12" s="1"/>
  <c r="V1649" i="12" s="1"/>
  <c r="AB1649" i="12" s="1"/>
  <c r="AG1649" i="12" s="1"/>
  <c r="AM1649" i="12" s="1"/>
  <c r="AO1649" i="12" s="1"/>
  <c r="G1649" i="12"/>
  <c r="M1649" i="12" s="1"/>
  <c r="S1649" i="12" s="1"/>
  <c r="W1649" i="12" s="1"/>
  <c r="AC1649" i="12" s="1"/>
  <c r="AH1649" i="12" s="1"/>
  <c r="AP1649" i="12" s="1"/>
  <c r="AR1649" i="12" s="1"/>
  <c r="H1649" i="12"/>
  <c r="N1649" i="12" s="1"/>
  <c r="T1649" i="12" s="1"/>
  <c r="X1649" i="12" s="1"/>
  <c r="AD1649" i="12" s="1"/>
  <c r="AI1649" i="12" s="1"/>
  <c r="AS1649" i="12" s="1"/>
  <c r="AU1649" i="12" s="1"/>
  <c r="F1652" i="12"/>
  <c r="L1652" i="12" s="1"/>
  <c r="R1652" i="12" s="1"/>
  <c r="V1652" i="12" s="1"/>
  <c r="AB1652" i="12" s="1"/>
  <c r="AG1652" i="12" s="1"/>
  <c r="AM1652" i="12" s="1"/>
  <c r="AO1652" i="12" s="1"/>
  <c r="G1652" i="12"/>
  <c r="M1652" i="12" s="1"/>
  <c r="S1652" i="12" s="1"/>
  <c r="W1652" i="12" s="1"/>
  <c r="AC1652" i="12" s="1"/>
  <c r="AH1652" i="12" s="1"/>
  <c r="AP1652" i="12" s="1"/>
  <c r="AR1652" i="12" s="1"/>
  <c r="H1652" i="12"/>
  <c r="N1652" i="12" s="1"/>
  <c r="T1652" i="12" s="1"/>
  <c r="X1652" i="12" s="1"/>
  <c r="AD1652" i="12" s="1"/>
  <c r="AI1652" i="12" s="1"/>
  <c r="AS1652" i="12" s="1"/>
  <c r="AU1652" i="12" s="1"/>
  <c r="F1657" i="12"/>
  <c r="L1657" i="12" s="1"/>
  <c r="R1657" i="12" s="1"/>
  <c r="V1657" i="12" s="1"/>
  <c r="AB1657" i="12" s="1"/>
  <c r="AG1657" i="12" s="1"/>
  <c r="AM1657" i="12" s="1"/>
  <c r="AO1657" i="12" s="1"/>
  <c r="G1657" i="12"/>
  <c r="M1657" i="12" s="1"/>
  <c r="S1657" i="12" s="1"/>
  <c r="W1657" i="12" s="1"/>
  <c r="AC1657" i="12" s="1"/>
  <c r="AH1657" i="12" s="1"/>
  <c r="AP1657" i="12" s="1"/>
  <c r="AR1657" i="12" s="1"/>
  <c r="H1657" i="12"/>
  <c r="N1657" i="12" s="1"/>
  <c r="T1657" i="12" s="1"/>
  <c r="X1657" i="12" s="1"/>
  <c r="AD1657" i="12" s="1"/>
  <c r="AI1657" i="12" s="1"/>
  <c r="AS1657" i="12" s="1"/>
  <c r="AU1657" i="12" s="1"/>
  <c r="F1661" i="12"/>
  <c r="L1661" i="12" s="1"/>
  <c r="R1661" i="12" s="1"/>
  <c r="V1661" i="12" s="1"/>
  <c r="AB1661" i="12" s="1"/>
  <c r="AG1661" i="12" s="1"/>
  <c r="AM1661" i="12" s="1"/>
  <c r="AO1661" i="12" s="1"/>
  <c r="G1661" i="12"/>
  <c r="M1661" i="12" s="1"/>
  <c r="S1661" i="12" s="1"/>
  <c r="W1661" i="12" s="1"/>
  <c r="AC1661" i="12" s="1"/>
  <c r="AH1661" i="12" s="1"/>
  <c r="AP1661" i="12" s="1"/>
  <c r="AR1661" i="12" s="1"/>
  <c r="H1661" i="12"/>
  <c r="N1661" i="12" s="1"/>
  <c r="T1661" i="12" s="1"/>
  <c r="X1661" i="12" s="1"/>
  <c r="AD1661" i="12" s="1"/>
  <c r="AI1661" i="12" s="1"/>
  <c r="AS1661" i="12" s="1"/>
  <c r="AU1661" i="12" s="1"/>
  <c r="F1670" i="12"/>
  <c r="L1670" i="12" s="1"/>
  <c r="R1670" i="12" s="1"/>
  <c r="V1670" i="12" s="1"/>
  <c r="AB1670" i="12" s="1"/>
  <c r="AG1670" i="12" s="1"/>
  <c r="AM1670" i="12" s="1"/>
  <c r="G1670" i="12"/>
  <c r="M1670" i="12" s="1"/>
  <c r="S1670" i="12" s="1"/>
  <c r="W1670" i="12" s="1"/>
  <c r="AC1670" i="12" s="1"/>
  <c r="AH1670" i="12" s="1"/>
  <c r="AP1670" i="12" s="1"/>
  <c r="H1670" i="12"/>
  <c r="N1670" i="12" s="1"/>
  <c r="T1670" i="12" s="1"/>
  <c r="X1670" i="12" s="1"/>
  <c r="AD1670" i="12" s="1"/>
  <c r="AI1670" i="12" s="1"/>
  <c r="AS1670" i="12" s="1"/>
  <c r="F1689" i="12"/>
  <c r="L1689" i="12" s="1"/>
  <c r="R1689" i="12" s="1"/>
  <c r="V1689" i="12" s="1"/>
  <c r="AB1689" i="12" s="1"/>
  <c r="AG1689" i="12" s="1"/>
  <c r="AM1689" i="12" s="1"/>
  <c r="AO1689" i="12" s="1"/>
  <c r="G1689" i="12"/>
  <c r="M1689" i="12" s="1"/>
  <c r="S1689" i="12" s="1"/>
  <c r="W1689" i="12" s="1"/>
  <c r="AC1689" i="12" s="1"/>
  <c r="AH1689" i="12" s="1"/>
  <c r="AP1689" i="12" s="1"/>
  <c r="AR1689" i="12" s="1"/>
  <c r="H1689" i="12"/>
  <c r="N1689" i="12" s="1"/>
  <c r="T1689" i="12" s="1"/>
  <c r="X1689" i="12" s="1"/>
  <c r="AD1689" i="12" s="1"/>
  <c r="AI1689" i="12" s="1"/>
  <c r="AS1689" i="12" s="1"/>
  <c r="AU1689" i="12" s="1"/>
  <c r="F1695" i="12"/>
  <c r="L1695" i="12" s="1"/>
  <c r="R1695" i="12" s="1"/>
  <c r="V1695" i="12" s="1"/>
  <c r="AB1695" i="12" s="1"/>
  <c r="AG1695" i="12" s="1"/>
  <c r="AM1695" i="12" s="1"/>
  <c r="AO1695" i="12" s="1"/>
  <c r="G1695" i="12"/>
  <c r="M1695" i="12" s="1"/>
  <c r="S1695" i="12" s="1"/>
  <c r="W1695" i="12" s="1"/>
  <c r="AC1695" i="12" s="1"/>
  <c r="AH1695" i="12" s="1"/>
  <c r="AP1695" i="12" s="1"/>
  <c r="AR1695" i="12" s="1"/>
  <c r="H1695" i="12"/>
  <c r="N1695" i="12" s="1"/>
  <c r="T1695" i="12" s="1"/>
  <c r="X1695" i="12" s="1"/>
  <c r="AD1695" i="12" s="1"/>
  <c r="AI1695" i="12" s="1"/>
  <c r="AS1695" i="12" s="1"/>
  <c r="AU1695" i="12" s="1"/>
  <c r="F1704" i="12"/>
  <c r="L1704" i="12" s="1"/>
  <c r="R1704" i="12" s="1"/>
  <c r="V1704" i="12" s="1"/>
  <c r="AB1704" i="12" s="1"/>
  <c r="AG1704" i="12" s="1"/>
  <c r="AM1704" i="12" s="1"/>
  <c r="AO1704" i="12" s="1"/>
  <c r="G1704" i="12"/>
  <c r="M1704" i="12" s="1"/>
  <c r="S1704" i="12" s="1"/>
  <c r="W1704" i="12" s="1"/>
  <c r="AC1704" i="12" s="1"/>
  <c r="AH1704" i="12" s="1"/>
  <c r="AP1704" i="12" s="1"/>
  <c r="AR1704" i="12" s="1"/>
  <c r="H1704" i="12"/>
  <c r="N1704" i="12" s="1"/>
  <c r="T1704" i="12" s="1"/>
  <c r="X1704" i="12" s="1"/>
  <c r="AD1704" i="12" s="1"/>
  <c r="AI1704" i="12" s="1"/>
  <c r="AS1704" i="12" s="1"/>
  <c r="AU1704" i="12" s="1"/>
  <c r="F1708" i="12"/>
  <c r="L1708" i="12" s="1"/>
  <c r="R1708" i="12" s="1"/>
  <c r="V1708" i="12" s="1"/>
  <c r="AB1708" i="12" s="1"/>
  <c r="AG1708" i="12" s="1"/>
  <c r="AM1708" i="12" s="1"/>
  <c r="AO1708" i="12" s="1"/>
  <c r="G1708" i="12"/>
  <c r="M1708" i="12" s="1"/>
  <c r="S1708" i="12" s="1"/>
  <c r="W1708" i="12" s="1"/>
  <c r="AC1708" i="12" s="1"/>
  <c r="AH1708" i="12" s="1"/>
  <c r="AP1708" i="12" s="1"/>
  <c r="AR1708" i="12" s="1"/>
  <c r="H1708" i="12"/>
  <c r="N1708" i="12" s="1"/>
  <c r="T1708" i="12" s="1"/>
  <c r="X1708" i="12" s="1"/>
  <c r="AD1708" i="12" s="1"/>
  <c r="AI1708" i="12" s="1"/>
  <c r="AS1708" i="12" s="1"/>
  <c r="AU1708" i="12" s="1"/>
  <c r="F1715" i="12"/>
  <c r="L1715" i="12" s="1"/>
  <c r="R1715" i="12" s="1"/>
  <c r="V1715" i="12" s="1"/>
  <c r="AB1715" i="12" s="1"/>
  <c r="AG1715" i="12" s="1"/>
  <c r="AM1715" i="12" s="1"/>
  <c r="AO1715" i="12" s="1"/>
  <c r="G1715" i="12"/>
  <c r="M1715" i="12" s="1"/>
  <c r="S1715" i="12" s="1"/>
  <c r="W1715" i="12" s="1"/>
  <c r="AC1715" i="12" s="1"/>
  <c r="AH1715" i="12" s="1"/>
  <c r="AP1715" i="12" s="1"/>
  <c r="AR1715" i="12" s="1"/>
  <c r="H1715" i="12"/>
  <c r="N1715" i="12" s="1"/>
  <c r="T1715" i="12" s="1"/>
  <c r="X1715" i="12" s="1"/>
  <c r="AD1715" i="12" s="1"/>
  <c r="AI1715" i="12" s="1"/>
  <c r="AS1715" i="12" s="1"/>
  <c r="AU1715" i="12" s="1"/>
  <c r="F1719" i="12"/>
  <c r="L1719" i="12" s="1"/>
  <c r="R1719" i="12" s="1"/>
  <c r="V1719" i="12" s="1"/>
  <c r="AB1719" i="12" s="1"/>
  <c r="AG1719" i="12" s="1"/>
  <c r="AM1719" i="12" s="1"/>
  <c r="AO1719" i="12" s="1"/>
  <c r="G1719" i="12"/>
  <c r="M1719" i="12" s="1"/>
  <c r="S1719" i="12" s="1"/>
  <c r="W1719" i="12" s="1"/>
  <c r="AC1719" i="12" s="1"/>
  <c r="AH1719" i="12" s="1"/>
  <c r="AP1719" i="12" s="1"/>
  <c r="AR1719" i="12" s="1"/>
  <c r="H1719" i="12"/>
  <c r="N1719" i="12" s="1"/>
  <c r="T1719" i="12" s="1"/>
  <c r="X1719" i="12" s="1"/>
  <c r="AD1719" i="12" s="1"/>
  <c r="AI1719" i="12" s="1"/>
  <c r="AS1719" i="12" s="1"/>
  <c r="AU1719" i="12" s="1"/>
  <c r="F1724" i="12"/>
  <c r="L1724" i="12" s="1"/>
  <c r="R1724" i="12" s="1"/>
  <c r="V1724" i="12" s="1"/>
  <c r="AB1724" i="12" s="1"/>
  <c r="AG1724" i="12" s="1"/>
  <c r="AM1724" i="12" s="1"/>
  <c r="AO1724" i="12" s="1"/>
  <c r="G1724" i="12"/>
  <c r="M1724" i="12" s="1"/>
  <c r="S1724" i="12" s="1"/>
  <c r="W1724" i="12" s="1"/>
  <c r="AC1724" i="12" s="1"/>
  <c r="AH1724" i="12" s="1"/>
  <c r="AP1724" i="12" s="1"/>
  <c r="AR1724" i="12" s="1"/>
  <c r="H1724" i="12"/>
  <c r="N1724" i="12" s="1"/>
  <c r="T1724" i="12" s="1"/>
  <c r="X1724" i="12" s="1"/>
  <c r="AD1724" i="12" s="1"/>
  <c r="AI1724" i="12" s="1"/>
  <c r="AS1724" i="12" s="1"/>
  <c r="AU1724" i="12" s="1"/>
  <c r="F1729" i="12"/>
  <c r="L1729" i="12" s="1"/>
  <c r="R1729" i="12" s="1"/>
  <c r="V1729" i="12" s="1"/>
  <c r="AB1729" i="12" s="1"/>
  <c r="AG1729" i="12" s="1"/>
  <c r="AM1729" i="12" s="1"/>
  <c r="AO1729" i="12" s="1"/>
  <c r="G1729" i="12"/>
  <c r="M1729" i="12" s="1"/>
  <c r="S1729" i="12" s="1"/>
  <c r="W1729" i="12" s="1"/>
  <c r="AC1729" i="12" s="1"/>
  <c r="AH1729" i="12" s="1"/>
  <c r="AP1729" i="12" s="1"/>
  <c r="AR1729" i="12" s="1"/>
  <c r="H1729" i="12"/>
  <c r="N1729" i="12" s="1"/>
  <c r="T1729" i="12" s="1"/>
  <c r="X1729" i="12" s="1"/>
  <c r="AD1729" i="12" s="1"/>
  <c r="AI1729" i="12" s="1"/>
  <c r="AS1729" i="12" s="1"/>
  <c r="AU1729" i="12" s="1"/>
  <c r="F1734" i="12"/>
  <c r="L1734" i="12" s="1"/>
  <c r="R1734" i="12" s="1"/>
  <c r="V1734" i="12" s="1"/>
  <c r="AB1734" i="12" s="1"/>
  <c r="AG1734" i="12" s="1"/>
  <c r="AM1734" i="12" s="1"/>
  <c r="AO1734" i="12" s="1"/>
  <c r="G1734" i="12"/>
  <c r="M1734" i="12" s="1"/>
  <c r="S1734" i="12" s="1"/>
  <c r="W1734" i="12" s="1"/>
  <c r="AC1734" i="12" s="1"/>
  <c r="AH1734" i="12" s="1"/>
  <c r="AP1734" i="12" s="1"/>
  <c r="AR1734" i="12" s="1"/>
  <c r="H1734" i="12"/>
  <c r="N1734" i="12" s="1"/>
  <c r="T1734" i="12" s="1"/>
  <c r="X1734" i="12" s="1"/>
  <c r="AD1734" i="12" s="1"/>
  <c r="AI1734" i="12" s="1"/>
  <c r="AS1734" i="12" s="1"/>
  <c r="AU1734" i="12" s="1"/>
  <c r="F1738" i="12"/>
  <c r="L1738" i="12" s="1"/>
  <c r="R1738" i="12" s="1"/>
  <c r="V1738" i="12" s="1"/>
  <c r="AB1738" i="12" s="1"/>
  <c r="AG1738" i="12" s="1"/>
  <c r="AM1738" i="12" s="1"/>
  <c r="AO1738" i="12" s="1"/>
  <c r="G1738" i="12"/>
  <c r="M1738" i="12" s="1"/>
  <c r="S1738" i="12" s="1"/>
  <c r="W1738" i="12" s="1"/>
  <c r="AC1738" i="12" s="1"/>
  <c r="AH1738" i="12" s="1"/>
  <c r="AP1738" i="12" s="1"/>
  <c r="AR1738" i="12" s="1"/>
  <c r="H1738" i="12"/>
  <c r="N1738" i="12" s="1"/>
  <c r="T1738" i="12" s="1"/>
  <c r="X1738" i="12" s="1"/>
  <c r="AD1738" i="12" s="1"/>
  <c r="AI1738" i="12" s="1"/>
  <c r="AS1738" i="12" s="1"/>
  <c r="AU1738" i="12" s="1"/>
  <c r="F1745" i="12"/>
  <c r="L1745" i="12" s="1"/>
  <c r="R1745" i="12" s="1"/>
  <c r="V1745" i="12" s="1"/>
  <c r="AB1745" i="12" s="1"/>
  <c r="AG1745" i="12" s="1"/>
  <c r="AM1745" i="12" s="1"/>
  <c r="AO1745" i="12" s="1"/>
  <c r="G1745" i="12"/>
  <c r="M1745" i="12" s="1"/>
  <c r="S1745" i="12" s="1"/>
  <c r="W1745" i="12" s="1"/>
  <c r="AC1745" i="12" s="1"/>
  <c r="AH1745" i="12" s="1"/>
  <c r="AP1745" i="12" s="1"/>
  <c r="AR1745" i="12" s="1"/>
  <c r="H1745" i="12"/>
  <c r="N1745" i="12" s="1"/>
  <c r="T1745" i="12" s="1"/>
  <c r="X1745" i="12" s="1"/>
  <c r="AD1745" i="12" s="1"/>
  <c r="AI1745" i="12" s="1"/>
  <c r="AS1745" i="12" s="1"/>
  <c r="AU1745" i="12" s="1"/>
  <c r="F1750" i="12"/>
  <c r="L1750" i="12" s="1"/>
  <c r="R1750" i="12" s="1"/>
  <c r="V1750" i="12" s="1"/>
  <c r="AB1750" i="12" s="1"/>
  <c r="AG1750" i="12" s="1"/>
  <c r="AM1750" i="12" s="1"/>
  <c r="AO1750" i="12" s="1"/>
  <c r="G1750" i="12"/>
  <c r="M1750" i="12" s="1"/>
  <c r="S1750" i="12" s="1"/>
  <c r="W1750" i="12" s="1"/>
  <c r="AC1750" i="12" s="1"/>
  <c r="AH1750" i="12" s="1"/>
  <c r="AP1750" i="12" s="1"/>
  <c r="AR1750" i="12" s="1"/>
  <c r="H1750" i="12"/>
  <c r="N1750" i="12" s="1"/>
  <c r="T1750" i="12" s="1"/>
  <c r="X1750" i="12" s="1"/>
  <c r="AD1750" i="12" s="1"/>
  <c r="AI1750" i="12" s="1"/>
  <c r="AS1750" i="12" s="1"/>
  <c r="AU1750" i="12" s="1"/>
  <c r="F1753" i="12"/>
  <c r="L1753" i="12" s="1"/>
  <c r="R1753" i="12" s="1"/>
  <c r="V1753" i="12" s="1"/>
  <c r="AB1753" i="12" s="1"/>
  <c r="AG1753" i="12" s="1"/>
  <c r="AM1753" i="12" s="1"/>
  <c r="AO1753" i="12" s="1"/>
  <c r="G1753" i="12"/>
  <c r="M1753" i="12" s="1"/>
  <c r="S1753" i="12" s="1"/>
  <c r="W1753" i="12" s="1"/>
  <c r="AC1753" i="12" s="1"/>
  <c r="AH1753" i="12" s="1"/>
  <c r="AP1753" i="12" s="1"/>
  <c r="AR1753" i="12" s="1"/>
  <c r="H1753" i="12"/>
  <c r="N1753" i="12" s="1"/>
  <c r="T1753" i="12" s="1"/>
  <c r="X1753" i="12" s="1"/>
  <c r="AD1753" i="12" s="1"/>
  <c r="AI1753" i="12" s="1"/>
  <c r="AS1753" i="12" s="1"/>
  <c r="AU1753" i="12" s="1"/>
  <c r="F1756" i="12"/>
  <c r="L1756" i="12" s="1"/>
  <c r="R1756" i="12" s="1"/>
  <c r="V1756" i="12" s="1"/>
  <c r="AB1756" i="12" s="1"/>
  <c r="AG1756" i="12" s="1"/>
  <c r="AM1756" i="12" s="1"/>
  <c r="AO1756" i="12" s="1"/>
  <c r="G1756" i="12"/>
  <c r="M1756" i="12" s="1"/>
  <c r="S1756" i="12" s="1"/>
  <c r="W1756" i="12" s="1"/>
  <c r="AC1756" i="12" s="1"/>
  <c r="AH1756" i="12" s="1"/>
  <c r="AP1756" i="12" s="1"/>
  <c r="AR1756" i="12" s="1"/>
  <c r="H1756" i="12"/>
  <c r="N1756" i="12" s="1"/>
  <c r="T1756" i="12" s="1"/>
  <c r="X1756" i="12" s="1"/>
  <c r="AD1756" i="12" s="1"/>
  <c r="AI1756" i="12" s="1"/>
  <c r="AS1756" i="12" s="1"/>
  <c r="AU1756" i="12" s="1"/>
  <c r="F1760" i="12"/>
  <c r="L1760" i="12" s="1"/>
  <c r="R1760" i="12" s="1"/>
  <c r="V1760" i="12" s="1"/>
  <c r="AB1760" i="12" s="1"/>
  <c r="AG1760" i="12" s="1"/>
  <c r="AM1760" i="12" s="1"/>
  <c r="AO1760" i="12" s="1"/>
  <c r="G1760" i="12"/>
  <c r="M1760" i="12" s="1"/>
  <c r="S1760" i="12" s="1"/>
  <c r="W1760" i="12" s="1"/>
  <c r="AC1760" i="12" s="1"/>
  <c r="AH1760" i="12" s="1"/>
  <c r="AP1760" i="12" s="1"/>
  <c r="AR1760" i="12" s="1"/>
  <c r="H1760" i="12"/>
  <c r="N1760" i="12" s="1"/>
  <c r="T1760" i="12" s="1"/>
  <c r="X1760" i="12" s="1"/>
  <c r="AD1760" i="12" s="1"/>
  <c r="AI1760" i="12" s="1"/>
  <c r="AS1760" i="12" s="1"/>
  <c r="AU1760" i="12" s="1"/>
  <c r="F1765" i="12"/>
  <c r="L1765" i="12" s="1"/>
  <c r="R1765" i="12" s="1"/>
  <c r="V1765" i="12" s="1"/>
  <c r="AB1765" i="12" s="1"/>
  <c r="AG1765" i="12" s="1"/>
  <c r="AM1765" i="12" s="1"/>
  <c r="AO1765" i="12" s="1"/>
  <c r="G1765" i="12"/>
  <c r="M1765" i="12" s="1"/>
  <c r="S1765" i="12" s="1"/>
  <c r="W1765" i="12" s="1"/>
  <c r="AC1765" i="12" s="1"/>
  <c r="AH1765" i="12" s="1"/>
  <c r="AP1765" i="12" s="1"/>
  <c r="AR1765" i="12" s="1"/>
  <c r="H1765" i="12"/>
  <c r="N1765" i="12" s="1"/>
  <c r="T1765" i="12" s="1"/>
  <c r="X1765" i="12" s="1"/>
  <c r="AD1765" i="12" s="1"/>
  <c r="AI1765" i="12" s="1"/>
  <c r="AS1765" i="12" s="1"/>
  <c r="AU1765" i="12" s="1"/>
  <c r="F1772" i="12"/>
  <c r="L1772" i="12" s="1"/>
  <c r="R1772" i="12" s="1"/>
  <c r="V1772" i="12" s="1"/>
  <c r="AB1772" i="12" s="1"/>
  <c r="AG1772" i="12" s="1"/>
  <c r="AM1772" i="12" s="1"/>
  <c r="AO1772" i="12" s="1"/>
  <c r="G1772" i="12"/>
  <c r="M1772" i="12" s="1"/>
  <c r="S1772" i="12" s="1"/>
  <c r="W1772" i="12" s="1"/>
  <c r="AC1772" i="12" s="1"/>
  <c r="AH1772" i="12" s="1"/>
  <c r="AP1772" i="12" s="1"/>
  <c r="AR1772" i="12" s="1"/>
  <c r="H1772" i="12"/>
  <c r="N1772" i="12" s="1"/>
  <c r="T1772" i="12" s="1"/>
  <c r="X1772" i="12" s="1"/>
  <c r="AD1772" i="12" s="1"/>
  <c r="AI1772" i="12" s="1"/>
  <c r="AS1772" i="12" s="1"/>
  <c r="AU1772" i="12" s="1"/>
  <c r="F1776" i="12"/>
  <c r="L1776" i="12" s="1"/>
  <c r="R1776" i="12" s="1"/>
  <c r="V1776" i="12" s="1"/>
  <c r="AB1776" i="12" s="1"/>
  <c r="AG1776" i="12" s="1"/>
  <c r="AM1776" i="12" s="1"/>
  <c r="AO1776" i="12" s="1"/>
  <c r="G1776" i="12"/>
  <c r="M1776" i="12" s="1"/>
  <c r="S1776" i="12" s="1"/>
  <c r="W1776" i="12" s="1"/>
  <c r="AC1776" i="12" s="1"/>
  <c r="AH1776" i="12" s="1"/>
  <c r="AP1776" i="12" s="1"/>
  <c r="AR1776" i="12" s="1"/>
  <c r="H1776" i="12"/>
  <c r="N1776" i="12" s="1"/>
  <c r="T1776" i="12" s="1"/>
  <c r="X1776" i="12" s="1"/>
  <c r="AD1776" i="12" s="1"/>
  <c r="AI1776" i="12" s="1"/>
  <c r="AS1776" i="12" s="1"/>
  <c r="AU1776" i="12" s="1"/>
  <c r="F1784" i="12"/>
  <c r="L1784" i="12" s="1"/>
  <c r="R1784" i="12" s="1"/>
  <c r="V1784" i="12" s="1"/>
  <c r="AB1784" i="12" s="1"/>
  <c r="AG1784" i="12" s="1"/>
  <c r="AM1784" i="12" s="1"/>
  <c r="AO1784" i="12" s="1"/>
  <c r="G1784" i="12"/>
  <c r="M1784" i="12" s="1"/>
  <c r="S1784" i="12" s="1"/>
  <c r="W1784" i="12" s="1"/>
  <c r="AC1784" i="12" s="1"/>
  <c r="AH1784" i="12" s="1"/>
  <c r="AP1784" i="12" s="1"/>
  <c r="AR1784" i="12" s="1"/>
  <c r="H1784" i="12"/>
  <c r="N1784" i="12" s="1"/>
  <c r="T1784" i="12" s="1"/>
  <c r="X1784" i="12" s="1"/>
  <c r="AD1784" i="12" s="1"/>
  <c r="AI1784" i="12" s="1"/>
  <c r="AS1784" i="12" s="1"/>
  <c r="AU1784" i="12" s="1"/>
  <c r="F1789" i="12"/>
  <c r="L1789" i="12" s="1"/>
  <c r="R1789" i="12" s="1"/>
  <c r="V1789" i="12" s="1"/>
  <c r="AB1789" i="12" s="1"/>
  <c r="AG1789" i="12" s="1"/>
  <c r="AM1789" i="12" s="1"/>
  <c r="G1789" i="12"/>
  <c r="M1789" i="12" s="1"/>
  <c r="S1789" i="12" s="1"/>
  <c r="W1789" i="12" s="1"/>
  <c r="AC1789" i="12" s="1"/>
  <c r="AH1789" i="12" s="1"/>
  <c r="AP1789" i="12" s="1"/>
  <c r="H1789" i="12"/>
  <c r="N1789" i="12" s="1"/>
  <c r="T1789" i="12" s="1"/>
  <c r="X1789" i="12" s="1"/>
  <c r="AD1789" i="12" s="1"/>
  <c r="AI1789" i="12" s="1"/>
  <c r="AS1789" i="12" s="1"/>
  <c r="F1793" i="12"/>
  <c r="L1793" i="12" s="1"/>
  <c r="R1793" i="12" s="1"/>
  <c r="V1793" i="12" s="1"/>
  <c r="AB1793" i="12" s="1"/>
  <c r="AG1793" i="12" s="1"/>
  <c r="AM1793" i="12" s="1"/>
  <c r="G1793" i="12"/>
  <c r="M1793" i="12" s="1"/>
  <c r="S1793" i="12" s="1"/>
  <c r="W1793" i="12" s="1"/>
  <c r="AC1793" i="12" s="1"/>
  <c r="AH1793" i="12" s="1"/>
  <c r="AP1793" i="12" s="1"/>
  <c r="H1793" i="12"/>
  <c r="N1793" i="12" s="1"/>
  <c r="T1793" i="12" s="1"/>
  <c r="X1793" i="12" s="1"/>
  <c r="AD1793" i="12" s="1"/>
  <c r="AI1793" i="12" s="1"/>
  <c r="AS1793" i="12" s="1"/>
  <c r="F1805" i="12"/>
  <c r="L1805" i="12" s="1"/>
  <c r="R1805" i="12" s="1"/>
  <c r="V1805" i="12" s="1"/>
  <c r="AB1805" i="12" s="1"/>
  <c r="AG1805" i="12" s="1"/>
  <c r="AM1805" i="12" s="1"/>
  <c r="AO1805" i="12" s="1"/>
  <c r="G1805" i="12"/>
  <c r="M1805" i="12" s="1"/>
  <c r="S1805" i="12" s="1"/>
  <c r="W1805" i="12" s="1"/>
  <c r="AC1805" i="12" s="1"/>
  <c r="AH1805" i="12" s="1"/>
  <c r="AP1805" i="12" s="1"/>
  <c r="AR1805" i="12" s="1"/>
  <c r="H1805" i="12"/>
  <c r="N1805" i="12" s="1"/>
  <c r="T1805" i="12" s="1"/>
  <c r="X1805" i="12" s="1"/>
  <c r="AD1805" i="12" s="1"/>
  <c r="AI1805" i="12" s="1"/>
  <c r="AS1805" i="12" s="1"/>
  <c r="AU1805" i="12" s="1"/>
  <c r="F1808" i="12"/>
  <c r="L1808" i="12" s="1"/>
  <c r="R1808" i="12" s="1"/>
  <c r="V1808" i="12" s="1"/>
  <c r="AB1808" i="12" s="1"/>
  <c r="AG1808" i="12" s="1"/>
  <c r="AM1808" i="12" s="1"/>
  <c r="AO1808" i="12" s="1"/>
  <c r="G1808" i="12"/>
  <c r="M1808" i="12" s="1"/>
  <c r="S1808" i="12" s="1"/>
  <c r="W1808" i="12" s="1"/>
  <c r="AC1808" i="12" s="1"/>
  <c r="AH1808" i="12" s="1"/>
  <c r="AP1808" i="12" s="1"/>
  <c r="AR1808" i="12" s="1"/>
  <c r="H1808" i="12"/>
  <c r="N1808" i="12" s="1"/>
  <c r="T1808" i="12" s="1"/>
  <c r="X1808" i="12" s="1"/>
  <c r="AD1808" i="12" s="1"/>
  <c r="AI1808" i="12" s="1"/>
  <c r="AS1808" i="12" s="1"/>
  <c r="AU1808" i="12" s="1"/>
  <c r="F1814" i="12"/>
  <c r="L1814" i="12" s="1"/>
  <c r="R1814" i="12" s="1"/>
  <c r="V1814" i="12" s="1"/>
  <c r="AB1814" i="12" s="1"/>
  <c r="AG1814" i="12" s="1"/>
  <c r="AM1814" i="12" s="1"/>
  <c r="AO1814" i="12" s="1"/>
  <c r="G1814" i="12"/>
  <c r="M1814" i="12" s="1"/>
  <c r="S1814" i="12" s="1"/>
  <c r="W1814" i="12" s="1"/>
  <c r="AC1814" i="12" s="1"/>
  <c r="AH1814" i="12" s="1"/>
  <c r="AP1814" i="12" s="1"/>
  <c r="AR1814" i="12" s="1"/>
  <c r="H1814" i="12"/>
  <c r="N1814" i="12" s="1"/>
  <c r="T1814" i="12" s="1"/>
  <c r="X1814" i="12" s="1"/>
  <c r="AD1814" i="12" s="1"/>
  <c r="AI1814" i="12" s="1"/>
  <c r="AS1814" i="12" s="1"/>
  <c r="AU1814" i="12" s="1"/>
  <c r="F1817" i="12"/>
  <c r="L1817" i="12" s="1"/>
  <c r="R1817" i="12" s="1"/>
  <c r="V1817" i="12" s="1"/>
  <c r="AB1817" i="12" s="1"/>
  <c r="AG1817" i="12" s="1"/>
  <c r="AM1817" i="12" s="1"/>
  <c r="AO1817" i="12" s="1"/>
  <c r="G1817" i="12"/>
  <c r="M1817" i="12" s="1"/>
  <c r="S1817" i="12" s="1"/>
  <c r="W1817" i="12" s="1"/>
  <c r="AC1817" i="12" s="1"/>
  <c r="AH1817" i="12" s="1"/>
  <c r="AP1817" i="12" s="1"/>
  <c r="AR1817" i="12" s="1"/>
  <c r="H1817" i="12"/>
  <c r="N1817" i="12" s="1"/>
  <c r="T1817" i="12" s="1"/>
  <c r="X1817" i="12" s="1"/>
  <c r="AD1817" i="12" s="1"/>
  <c r="AI1817" i="12" s="1"/>
  <c r="AS1817" i="12" s="1"/>
  <c r="AU1817" i="12" s="1"/>
  <c r="F1820" i="12"/>
  <c r="L1820" i="12" s="1"/>
  <c r="R1820" i="12" s="1"/>
  <c r="V1820" i="12" s="1"/>
  <c r="AB1820" i="12" s="1"/>
  <c r="AG1820" i="12" s="1"/>
  <c r="AM1820" i="12" s="1"/>
  <c r="AO1820" i="12" s="1"/>
  <c r="G1820" i="12"/>
  <c r="M1820" i="12" s="1"/>
  <c r="S1820" i="12" s="1"/>
  <c r="W1820" i="12" s="1"/>
  <c r="AC1820" i="12" s="1"/>
  <c r="AH1820" i="12" s="1"/>
  <c r="AP1820" i="12" s="1"/>
  <c r="AR1820" i="12" s="1"/>
  <c r="H1820" i="12"/>
  <c r="N1820" i="12" s="1"/>
  <c r="T1820" i="12" s="1"/>
  <c r="X1820" i="12" s="1"/>
  <c r="AD1820" i="12" s="1"/>
  <c r="AI1820" i="12" s="1"/>
  <c r="AS1820" i="12" s="1"/>
  <c r="AU1820" i="12" s="1"/>
  <c r="F1824" i="12"/>
  <c r="L1824" i="12" s="1"/>
  <c r="R1824" i="12" s="1"/>
  <c r="V1824" i="12" s="1"/>
  <c r="AB1824" i="12" s="1"/>
  <c r="AG1824" i="12" s="1"/>
  <c r="AM1824" i="12" s="1"/>
  <c r="AO1824" i="12" s="1"/>
  <c r="G1824" i="12"/>
  <c r="M1824" i="12" s="1"/>
  <c r="S1824" i="12" s="1"/>
  <c r="W1824" i="12" s="1"/>
  <c r="AC1824" i="12" s="1"/>
  <c r="AH1824" i="12" s="1"/>
  <c r="AP1824" i="12" s="1"/>
  <c r="AR1824" i="12" s="1"/>
  <c r="H1824" i="12"/>
  <c r="N1824" i="12" s="1"/>
  <c r="T1824" i="12" s="1"/>
  <c r="X1824" i="12" s="1"/>
  <c r="AD1824" i="12" s="1"/>
  <c r="AI1824" i="12" s="1"/>
  <c r="AS1824" i="12" s="1"/>
  <c r="AU1824" i="12" s="1"/>
  <c r="F1827" i="12"/>
  <c r="L1827" i="12" s="1"/>
  <c r="R1827" i="12" s="1"/>
  <c r="V1827" i="12" s="1"/>
  <c r="AB1827" i="12" s="1"/>
  <c r="AG1827" i="12" s="1"/>
  <c r="AM1827" i="12" s="1"/>
  <c r="AO1827" i="12" s="1"/>
  <c r="G1827" i="12"/>
  <c r="M1827" i="12" s="1"/>
  <c r="S1827" i="12" s="1"/>
  <c r="W1827" i="12" s="1"/>
  <c r="AC1827" i="12" s="1"/>
  <c r="AH1827" i="12" s="1"/>
  <c r="AP1827" i="12" s="1"/>
  <c r="AR1827" i="12" s="1"/>
  <c r="H1827" i="12"/>
  <c r="N1827" i="12" s="1"/>
  <c r="T1827" i="12" s="1"/>
  <c r="X1827" i="12" s="1"/>
  <c r="AD1827" i="12" s="1"/>
  <c r="AI1827" i="12" s="1"/>
  <c r="AS1827" i="12" s="1"/>
  <c r="AU1827" i="12" s="1"/>
  <c r="F1840" i="12"/>
  <c r="L1840" i="12" s="1"/>
  <c r="R1840" i="12" s="1"/>
  <c r="V1840" i="12" s="1"/>
  <c r="AB1840" i="12" s="1"/>
  <c r="AG1840" i="12" s="1"/>
  <c r="AM1840" i="12" s="1"/>
  <c r="AO1840" i="12" s="1"/>
  <c r="G1840" i="12"/>
  <c r="M1840" i="12" s="1"/>
  <c r="S1840" i="12" s="1"/>
  <c r="W1840" i="12" s="1"/>
  <c r="AC1840" i="12" s="1"/>
  <c r="AH1840" i="12" s="1"/>
  <c r="AP1840" i="12" s="1"/>
  <c r="AR1840" i="12" s="1"/>
  <c r="H1840" i="12"/>
  <c r="N1840" i="12" s="1"/>
  <c r="T1840" i="12" s="1"/>
  <c r="X1840" i="12" s="1"/>
  <c r="AD1840" i="12" s="1"/>
  <c r="AI1840" i="12" s="1"/>
  <c r="AS1840" i="12" s="1"/>
  <c r="AU1840" i="12" s="1"/>
  <c r="F1844" i="12"/>
  <c r="L1844" i="12" s="1"/>
  <c r="R1844" i="12" s="1"/>
  <c r="V1844" i="12" s="1"/>
  <c r="AB1844" i="12" s="1"/>
  <c r="AG1844" i="12" s="1"/>
  <c r="AM1844" i="12" s="1"/>
  <c r="AO1844" i="12" s="1"/>
  <c r="G1844" i="12"/>
  <c r="M1844" i="12" s="1"/>
  <c r="S1844" i="12" s="1"/>
  <c r="W1844" i="12" s="1"/>
  <c r="AC1844" i="12" s="1"/>
  <c r="AH1844" i="12" s="1"/>
  <c r="AP1844" i="12" s="1"/>
  <c r="AR1844" i="12" s="1"/>
  <c r="H1844" i="12"/>
  <c r="N1844" i="12" s="1"/>
  <c r="T1844" i="12" s="1"/>
  <c r="X1844" i="12" s="1"/>
  <c r="AD1844" i="12" s="1"/>
  <c r="AI1844" i="12" s="1"/>
  <c r="AS1844" i="12" s="1"/>
  <c r="AU1844" i="12" s="1"/>
  <c r="F1848" i="12"/>
  <c r="L1848" i="12" s="1"/>
  <c r="R1848" i="12" s="1"/>
  <c r="V1848" i="12" s="1"/>
  <c r="AB1848" i="12" s="1"/>
  <c r="AG1848" i="12" s="1"/>
  <c r="AM1848" i="12" s="1"/>
  <c r="AO1848" i="12" s="1"/>
  <c r="G1848" i="12"/>
  <c r="M1848" i="12" s="1"/>
  <c r="S1848" i="12" s="1"/>
  <c r="W1848" i="12" s="1"/>
  <c r="AC1848" i="12" s="1"/>
  <c r="AH1848" i="12" s="1"/>
  <c r="AP1848" i="12" s="1"/>
  <c r="AR1848" i="12" s="1"/>
  <c r="H1848" i="12"/>
  <c r="N1848" i="12" s="1"/>
  <c r="T1848" i="12" s="1"/>
  <c r="X1848" i="12" s="1"/>
  <c r="AD1848" i="12" s="1"/>
  <c r="AI1848" i="12" s="1"/>
  <c r="AS1848" i="12" s="1"/>
  <c r="AU1848" i="12" s="1"/>
  <c r="F1856" i="12"/>
  <c r="L1856" i="12" s="1"/>
  <c r="R1856" i="12" s="1"/>
  <c r="V1856" i="12" s="1"/>
  <c r="AB1856" i="12" s="1"/>
  <c r="AG1856" i="12" s="1"/>
  <c r="AM1856" i="12" s="1"/>
  <c r="AO1856" i="12" s="1"/>
  <c r="G1856" i="12"/>
  <c r="M1856" i="12" s="1"/>
  <c r="S1856" i="12" s="1"/>
  <c r="W1856" i="12" s="1"/>
  <c r="AC1856" i="12" s="1"/>
  <c r="AH1856" i="12" s="1"/>
  <c r="AP1856" i="12" s="1"/>
  <c r="AR1856" i="12" s="1"/>
  <c r="H1856" i="12"/>
  <c r="N1856" i="12" s="1"/>
  <c r="T1856" i="12" s="1"/>
  <c r="X1856" i="12" s="1"/>
  <c r="AD1856" i="12" s="1"/>
  <c r="AI1856" i="12" s="1"/>
  <c r="AS1856" i="12" s="1"/>
  <c r="AU1856" i="12" s="1"/>
  <c r="F1860" i="12"/>
  <c r="L1860" i="12" s="1"/>
  <c r="R1860" i="12" s="1"/>
  <c r="V1860" i="12" s="1"/>
  <c r="AB1860" i="12" s="1"/>
  <c r="AG1860" i="12" s="1"/>
  <c r="AM1860" i="12" s="1"/>
  <c r="AO1860" i="12" s="1"/>
  <c r="G1860" i="12"/>
  <c r="M1860" i="12" s="1"/>
  <c r="S1860" i="12" s="1"/>
  <c r="W1860" i="12" s="1"/>
  <c r="AC1860" i="12" s="1"/>
  <c r="AH1860" i="12" s="1"/>
  <c r="AP1860" i="12" s="1"/>
  <c r="AR1860" i="12" s="1"/>
  <c r="H1860" i="12"/>
  <c r="N1860" i="12" s="1"/>
  <c r="T1860" i="12" s="1"/>
  <c r="X1860" i="12" s="1"/>
  <c r="AD1860" i="12" s="1"/>
  <c r="AI1860" i="12" s="1"/>
  <c r="AS1860" i="12" s="1"/>
  <c r="AU1860" i="12" s="1"/>
  <c r="F1864" i="12"/>
  <c r="L1864" i="12" s="1"/>
  <c r="R1864" i="12" s="1"/>
  <c r="V1864" i="12" s="1"/>
  <c r="AB1864" i="12" s="1"/>
  <c r="AG1864" i="12" s="1"/>
  <c r="AM1864" i="12" s="1"/>
  <c r="AO1864" i="12" s="1"/>
  <c r="G1864" i="12"/>
  <c r="M1864" i="12" s="1"/>
  <c r="S1864" i="12" s="1"/>
  <c r="W1864" i="12" s="1"/>
  <c r="AC1864" i="12" s="1"/>
  <c r="AH1864" i="12" s="1"/>
  <c r="AP1864" i="12" s="1"/>
  <c r="AR1864" i="12" s="1"/>
  <c r="H1864" i="12"/>
  <c r="N1864" i="12" s="1"/>
  <c r="T1864" i="12" s="1"/>
  <c r="X1864" i="12" s="1"/>
  <c r="AD1864" i="12" s="1"/>
  <c r="AI1864" i="12" s="1"/>
  <c r="AS1864" i="12" s="1"/>
  <c r="AU1864" i="12" s="1"/>
  <c r="F1868" i="12"/>
  <c r="L1868" i="12" s="1"/>
  <c r="R1868" i="12" s="1"/>
  <c r="V1868" i="12" s="1"/>
  <c r="AB1868" i="12" s="1"/>
  <c r="AG1868" i="12" s="1"/>
  <c r="AM1868" i="12" s="1"/>
  <c r="AO1868" i="12" s="1"/>
  <c r="G1868" i="12"/>
  <c r="M1868" i="12" s="1"/>
  <c r="S1868" i="12" s="1"/>
  <c r="W1868" i="12" s="1"/>
  <c r="AC1868" i="12" s="1"/>
  <c r="AH1868" i="12" s="1"/>
  <c r="AP1868" i="12" s="1"/>
  <c r="AR1868" i="12" s="1"/>
  <c r="H1868" i="12"/>
  <c r="N1868" i="12" s="1"/>
  <c r="T1868" i="12" s="1"/>
  <c r="X1868" i="12" s="1"/>
  <c r="AD1868" i="12" s="1"/>
  <c r="AI1868" i="12" s="1"/>
  <c r="AS1868" i="12" s="1"/>
  <c r="AU1868" i="12" s="1"/>
  <c r="F1875" i="12"/>
  <c r="L1875" i="12" s="1"/>
  <c r="R1875" i="12" s="1"/>
  <c r="V1875" i="12" s="1"/>
  <c r="AB1875" i="12" s="1"/>
  <c r="AG1875" i="12" s="1"/>
  <c r="AM1875" i="12" s="1"/>
  <c r="AO1875" i="12" s="1"/>
  <c r="G1875" i="12"/>
  <c r="M1875" i="12" s="1"/>
  <c r="S1875" i="12" s="1"/>
  <c r="W1875" i="12" s="1"/>
  <c r="AC1875" i="12" s="1"/>
  <c r="AH1875" i="12" s="1"/>
  <c r="AP1875" i="12" s="1"/>
  <c r="AR1875" i="12" s="1"/>
  <c r="H1875" i="12"/>
  <c r="N1875" i="12" s="1"/>
  <c r="T1875" i="12" s="1"/>
  <c r="X1875" i="12" s="1"/>
  <c r="AD1875" i="12" s="1"/>
  <c r="AI1875" i="12" s="1"/>
  <c r="AS1875" i="12" s="1"/>
  <c r="AU1875" i="12" s="1"/>
  <c r="F1879" i="12"/>
  <c r="L1879" i="12" s="1"/>
  <c r="R1879" i="12" s="1"/>
  <c r="V1879" i="12" s="1"/>
  <c r="AB1879" i="12" s="1"/>
  <c r="AG1879" i="12" s="1"/>
  <c r="AM1879" i="12" s="1"/>
  <c r="AO1879" i="12" s="1"/>
  <c r="G1879" i="12"/>
  <c r="M1879" i="12" s="1"/>
  <c r="S1879" i="12" s="1"/>
  <c r="W1879" i="12" s="1"/>
  <c r="AC1879" i="12" s="1"/>
  <c r="AH1879" i="12" s="1"/>
  <c r="AP1879" i="12" s="1"/>
  <c r="AR1879" i="12" s="1"/>
  <c r="H1879" i="12"/>
  <c r="N1879" i="12" s="1"/>
  <c r="T1879" i="12" s="1"/>
  <c r="X1879" i="12" s="1"/>
  <c r="AD1879" i="12" s="1"/>
  <c r="AI1879" i="12" s="1"/>
  <c r="AS1879" i="12" s="1"/>
  <c r="AU1879" i="12" s="1"/>
  <c r="F1882" i="12"/>
  <c r="L1882" i="12" s="1"/>
  <c r="R1882" i="12" s="1"/>
  <c r="V1882" i="12" s="1"/>
  <c r="AB1882" i="12" s="1"/>
  <c r="AG1882" i="12" s="1"/>
  <c r="AM1882" i="12" s="1"/>
  <c r="AO1882" i="12" s="1"/>
  <c r="G1882" i="12"/>
  <c r="M1882" i="12" s="1"/>
  <c r="S1882" i="12" s="1"/>
  <c r="W1882" i="12" s="1"/>
  <c r="AC1882" i="12" s="1"/>
  <c r="AH1882" i="12" s="1"/>
  <c r="AP1882" i="12" s="1"/>
  <c r="AR1882" i="12" s="1"/>
  <c r="H1882" i="12"/>
  <c r="N1882" i="12" s="1"/>
  <c r="T1882" i="12" s="1"/>
  <c r="X1882" i="12" s="1"/>
  <c r="AD1882" i="12" s="1"/>
  <c r="AI1882" i="12" s="1"/>
  <c r="AS1882" i="12" s="1"/>
  <c r="AU1882" i="12" s="1"/>
  <c r="F1895" i="12"/>
  <c r="L1895" i="12" s="1"/>
  <c r="R1895" i="12" s="1"/>
  <c r="V1895" i="12" s="1"/>
  <c r="AB1895" i="12" s="1"/>
  <c r="AG1895" i="12" s="1"/>
  <c r="AM1895" i="12" s="1"/>
  <c r="AO1895" i="12" s="1"/>
  <c r="G1895" i="12"/>
  <c r="M1895" i="12" s="1"/>
  <c r="S1895" i="12" s="1"/>
  <c r="W1895" i="12" s="1"/>
  <c r="AC1895" i="12" s="1"/>
  <c r="AH1895" i="12" s="1"/>
  <c r="AP1895" i="12" s="1"/>
  <c r="AR1895" i="12" s="1"/>
  <c r="H1895" i="12"/>
  <c r="N1895" i="12" s="1"/>
  <c r="T1895" i="12" s="1"/>
  <c r="X1895" i="12" s="1"/>
  <c r="AD1895" i="12" s="1"/>
  <c r="AI1895" i="12" s="1"/>
  <c r="AS1895" i="12" s="1"/>
  <c r="AU1895" i="12" s="1"/>
  <c r="F1898" i="12"/>
  <c r="L1898" i="12" s="1"/>
  <c r="R1898" i="12" s="1"/>
  <c r="V1898" i="12" s="1"/>
  <c r="AB1898" i="12" s="1"/>
  <c r="AG1898" i="12" s="1"/>
  <c r="AM1898" i="12" s="1"/>
  <c r="AO1898" i="12" s="1"/>
  <c r="G1898" i="12"/>
  <c r="M1898" i="12" s="1"/>
  <c r="S1898" i="12" s="1"/>
  <c r="W1898" i="12" s="1"/>
  <c r="AC1898" i="12" s="1"/>
  <c r="AH1898" i="12" s="1"/>
  <c r="AP1898" i="12" s="1"/>
  <c r="AR1898" i="12" s="1"/>
  <c r="H1898" i="12"/>
  <c r="N1898" i="12" s="1"/>
  <c r="T1898" i="12" s="1"/>
  <c r="X1898" i="12" s="1"/>
  <c r="AD1898" i="12" s="1"/>
  <c r="AI1898" i="12" s="1"/>
  <c r="AS1898" i="12" s="1"/>
  <c r="AU1898" i="12" s="1"/>
  <c r="F1901" i="12"/>
  <c r="L1901" i="12" s="1"/>
  <c r="R1901" i="12" s="1"/>
  <c r="V1901" i="12" s="1"/>
  <c r="AB1901" i="12" s="1"/>
  <c r="AG1901" i="12" s="1"/>
  <c r="AM1901" i="12" s="1"/>
  <c r="AO1901" i="12" s="1"/>
  <c r="G1901" i="12"/>
  <c r="M1901" i="12" s="1"/>
  <c r="S1901" i="12" s="1"/>
  <c r="W1901" i="12" s="1"/>
  <c r="AC1901" i="12" s="1"/>
  <c r="AH1901" i="12" s="1"/>
  <c r="AP1901" i="12" s="1"/>
  <c r="AR1901" i="12" s="1"/>
  <c r="H1901" i="12"/>
  <c r="N1901" i="12" s="1"/>
  <c r="T1901" i="12" s="1"/>
  <c r="X1901" i="12" s="1"/>
  <c r="AD1901" i="12" s="1"/>
  <c r="AI1901" i="12" s="1"/>
  <c r="AS1901" i="12" s="1"/>
  <c r="AU1901" i="12" s="1"/>
  <c r="F1905" i="12"/>
  <c r="L1905" i="12" s="1"/>
  <c r="R1905" i="12" s="1"/>
  <c r="V1905" i="12" s="1"/>
  <c r="AB1905" i="12" s="1"/>
  <c r="AG1905" i="12" s="1"/>
  <c r="AM1905" i="12" s="1"/>
  <c r="AO1905" i="12" s="1"/>
  <c r="G1905" i="12"/>
  <c r="M1905" i="12" s="1"/>
  <c r="S1905" i="12" s="1"/>
  <c r="W1905" i="12" s="1"/>
  <c r="AC1905" i="12" s="1"/>
  <c r="AH1905" i="12" s="1"/>
  <c r="AP1905" i="12" s="1"/>
  <c r="AR1905" i="12" s="1"/>
  <c r="H1905" i="12"/>
  <c r="N1905" i="12" s="1"/>
  <c r="T1905" i="12" s="1"/>
  <c r="X1905" i="12" s="1"/>
  <c r="AD1905" i="12" s="1"/>
  <c r="AI1905" i="12" s="1"/>
  <c r="AS1905" i="12" s="1"/>
  <c r="AU1905" i="12" s="1"/>
  <c r="F1916" i="12"/>
  <c r="L1916" i="12" s="1"/>
  <c r="R1916" i="12" s="1"/>
  <c r="V1916" i="12" s="1"/>
  <c r="AB1916" i="12" s="1"/>
  <c r="AG1916" i="12" s="1"/>
  <c r="AM1916" i="12" s="1"/>
  <c r="AO1916" i="12" s="1"/>
  <c r="G1916" i="12"/>
  <c r="M1916" i="12" s="1"/>
  <c r="S1916" i="12" s="1"/>
  <c r="W1916" i="12" s="1"/>
  <c r="AC1916" i="12" s="1"/>
  <c r="AH1916" i="12" s="1"/>
  <c r="AP1916" i="12" s="1"/>
  <c r="AR1916" i="12" s="1"/>
  <c r="H1916" i="12"/>
  <c r="N1916" i="12" s="1"/>
  <c r="T1916" i="12" s="1"/>
  <c r="X1916" i="12" s="1"/>
  <c r="AD1916" i="12" s="1"/>
  <c r="AI1916" i="12" s="1"/>
  <c r="AS1916" i="12" s="1"/>
  <c r="AU1916" i="12" s="1"/>
  <c r="F1920" i="12"/>
  <c r="L1920" i="12" s="1"/>
  <c r="R1920" i="12" s="1"/>
  <c r="V1920" i="12" s="1"/>
  <c r="AB1920" i="12" s="1"/>
  <c r="AG1920" i="12" s="1"/>
  <c r="AM1920" i="12" s="1"/>
  <c r="AO1920" i="12" s="1"/>
  <c r="G1920" i="12"/>
  <c r="M1920" i="12" s="1"/>
  <c r="S1920" i="12" s="1"/>
  <c r="W1920" i="12" s="1"/>
  <c r="AC1920" i="12" s="1"/>
  <c r="AH1920" i="12" s="1"/>
  <c r="AP1920" i="12" s="1"/>
  <c r="AR1920" i="12" s="1"/>
  <c r="H1920" i="12"/>
  <c r="N1920" i="12" s="1"/>
  <c r="T1920" i="12" s="1"/>
  <c r="X1920" i="12" s="1"/>
  <c r="AD1920" i="12" s="1"/>
  <c r="AI1920" i="12" s="1"/>
  <c r="AS1920" i="12" s="1"/>
  <c r="AU1920" i="12" s="1"/>
  <c r="F1924" i="12"/>
  <c r="L1924" i="12" s="1"/>
  <c r="R1924" i="12" s="1"/>
  <c r="V1924" i="12" s="1"/>
  <c r="AB1924" i="12" s="1"/>
  <c r="AG1924" i="12" s="1"/>
  <c r="AM1924" i="12" s="1"/>
  <c r="AO1924" i="12" s="1"/>
  <c r="G1924" i="12"/>
  <c r="M1924" i="12" s="1"/>
  <c r="S1924" i="12" s="1"/>
  <c r="W1924" i="12" s="1"/>
  <c r="AC1924" i="12" s="1"/>
  <c r="AH1924" i="12" s="1"/>
  <c r="AP1924" i="12" s="1"/>
  <c r="AR1924" i="12" s="1"/>
  <c r="H1924" i="12"/>
  <c r="N1924" i="12" s="1"/>
  <c r="T1924" i="12" s="1"/>
  <c r="X1924" i="12" s="1"/>
  <c r="AD1924" i="12" s="1"/>
  <c r="AI1924" i="12" s="1"/>
  <c r="AS1924" i="12" s="1"/>
  <c r="AU1924" i="12" s="1"/>
  <c r="F1928" i="12"/>
  <c r="L1928" i="12" s="1"/>
  <c r="R1928" i="12" s="1"/>
  <c r="V1928" i="12" s="1"/>
  <c r="AB1928" i="12" s="1"/>
  <c r="AG1928" i="12" s="1"/>
  <c r="AM1928" i="12" s="1"/>
  <c r="AO1928" i="12" s="1"/>
  <c r="G1928" i="12"/>
  <c r="M1928" i="12" s="1"/>
  <c r="S1928" i="12" s="1"/>
  <c r="W1928" i="12" s="1"/>
  <c r="AC1928" i="12" s="1"/>
  <c r="AH1928" i="12" s="1"/>
  <c r="AP1928" i="12" s="1"/>
  <c r="AR1928" i="12" s="1"/>
  <c r="H1928" i="12"/>
  <c r="N1928" i="12" s="1"/>
  <c r="T1928" i="12" s="1"/>
  <c r="X1928" i="12" s="1"/>
  <c r="AD1928" i="12" s="1"/>
  <c r="AI1928" i="12" s="1"/>
  <c r="AS1928" i="12" s="1"/>
  <c r="AU1928" i="12" s="1"/>
  <c r="F1932" i="12"/>
  <c r="L1932" i="12" s="1"/>
  <c r="R1932" i="12" s="1"/>
  <c r="V1932" i="12" s="1"/>
  <c r="AB1932" i="12" s="1"/>
  <c r="AG1932" i="12" s="1"/>
  <c r="AM1932" i="12" s="1"/>
  <c r="AO1932" i="12" s="1"/>
  <c r="G1932" i="12"/>
  <c r="M1932" i="12" s="1"/>
  <c r="S1932" i="12" s="1"/>
  <c r="W1932" i="12" s="1"/>
  <c r="AC1932" i="12" s="1"/>
  <c r="AH1932" i="12" s="1"/>
  <c r="AP1932" i="12" s="1"/>
  <c r="AR1932" i="12" s="1"/>
  <c r="H1932" i="12"/>
  <c r="N1932" i="12" s="1"/>
  <c r="T1932" i="12" s="1"/>
  <c r="X1932" i="12" s="1"/>
  <c r="AD1932" i="12" s="1"/>
  <c r="AI1932" i="12" s="1"/>
  <c r="AS1932" i="12" s="1"/>
  <c r="AU1932" i="12" s="1"/>
  <c r="F1936" i="12"/>
  <c r="L1936" i="12" s="1"/>
  <c r="R1936" i="12" s="1"/>
  <c r="V1936" i="12" s="1"/>
  <c r="AB1936" i="12" s="1"/>
  <c r="AG1936" i="12" s="1"/>
  <c r="AM1936" i="12" s="1"/>
  <c r="AO1936" i="12" s="1"/>
  <c r="G1936" i="12"/>
  <c r="M1936" i="12" s="1"/>
  <c r="S1936" i="12" s="1"/>
  <c r="W1936" i="12" s="1"/>
  <c r="AC1936" i="12" s="1"/>
  <c r="AH1936" i="12" s="1"/>
  <c r="AP1936" i="12" s="1"/>
  <c r="AR1936" i="12" s="1"/>
  <c r="H1936" i="12"/>
  <c r="N1936" i="12" s="1"/>
  <c r="T1936" i="12" s="1"/>
  <c r="X1936" i="12" s="1"/>
  <c r="AD1936" i="12" s="1"/>
  <c r="AI1936" i="12" s="1"/>
  <c r="AS1936" i="12" s="1"/>
  <c r="AU1936" i="12" s="1"/>
  <c r="F1940" i="12"/>
  <c r="L1940" i="12" s="1"/>
  <c r="R1940" i="12" s="1"/>
  <c r="V1940" i="12" s="1"/>
  <c r="AB1940" i="12" s="1"/>
  <c r="AG1940" i="12" s="1"/>
  <c r="AM1940" i="12" s="1"/>
  <c r="AO1940" i="12" s="1"/>
  <c r="G1940" i="12"/>
  <c r="M1940" i="12" s="1"/>
  <c r="S1940" i="12" s="1"/>
  <c r="W1940" i="12" s="1"/>
  <c r="AC1940" i="12" s="1"/>
  <c r="AH1940" i="12" s="1"/>
  <c r="AP1940" i="12" s="1"/>
  <c r="AR1940" i="12" s="1"/>
  <c r="H1940" i="12"/>
  <c r="N1940" i="12" s="1"/>
  <c r="T1940" i="12" s="1"/>
  <c r="X1940" i="12" s="1"/>
  <c r="AD1940" i="12" s="1"/>
  <c r="AI1940" i="12" s="1"/>
  <c r="AS1940" i="12" s="1"/>
  <c r="AU1940" i="12" s="1"/>
  <c r="F1944" i="12"/>
  <c r="L1944" i="12" s="1"/>
  <c r="R1944" i="12" s="1"/>
  <c r="V1944" i="12" s="1"/>
  <c r="AB1944" i="12" s="1"/>
  <c r="AG1944" i="12" s="1"/>
  <c r="AM1944" i="12" s="1"/>
  <c r="G1944" i="12"/>
  <c r="M1944" i="12" s="1"/>
  <c r="S1944" i="12" s="1"/>
  <c r="W1944" i="12" s="1"/>
  <c r="AC1944" i="12" s="1"/>
  <c r="AH1944" i="12" s="1"/>
  <c r="AP1944" i="12" s="1"/>
  <c r="H1944" i="12"/>
  <c r="N1944" i="12" s="1"/>
  <c r="T1944" i="12" s="1"/>
  <c r="X1944" i="12" s="1"/>
  <c r="AD1944" i="12" s="1"/>
  <c r="AI1944" i="12" s="1"/>
  <c r="AS1944" i="12" s="1"/>
  <c r="F1948" i="12"/>
  <c r="L1948" i="12" s="1"/>
  <c r="R1948" i="12" s="1"/>
  <c r="V1948" i="12" s="1"/>
  <c r="AB1948" i="12" s="1"/>
  <c r="AG1948" i="12" s="1"/>
  <c r="AM1948" i="12" s="1"/>
  <c r="AO1948" i="12" s="1"/>
  <c r="G1948" i="12"/>
  <c r="M1948" i="12" s="1"/>
  <c r="S1948" i="12" s="1"/>
  <c r="W1948" i="12" s="1"/>
  <c r="AC1948" i="12" s="1"/>
  <c r="AH1948" i="12" s="1"/>
  <c r="AP1948" i="12" s="1"/>
  <c r="AR1948" i="12" s="1"/>
  <c r="H1948" i="12"/>
  <c r="N1948" i="12" s="1"/>
  <c r="T1948" i="12" s="1"/>
  <c r="X1948" i="12" s="1"/>
  <c r="AD1948" i="12" s="1"/>
  <c r="AI1948" i="12" s="1"/>
  <c r="AS1948" i="12" s="1"/>
  <c r="AU1948" i="12" s="1"/>
  <c r="F1952" i="12"/>
  <c r="L1952" i="12" s="1"/>
  <c r="R1952" i="12" s="1"/>
  <c r="V1952" i="12" s="1"/>
  <c r="AB1952" i="12" s="1"/>
  <c r="AG1952" i="12" s="1"/>
  <c r="AM1952" i="12" s="1"/>
  <c r="AO1952" i="12" s="1"/>
  <c r="G1952" i="12"/>
  <c r="M1952" i="12" s="1"/>
  <c r="S1952" i="12" s="1"/>
  <c r="W1952" i="12" s="1"/>
  <c r="AC1952" i="12" s="1"/>
  <c r="AH1952" i="12" s="1"/>
  <c r="AP1952" i="12" s="1"/>
  <c r="AR1952" i="12" s="1"/>
  <c r="H1952" i="12"/>
  <c r="N1952" i="12" s="1"/>
  <c r="T1952" i="12" s="1"/>
  <c r="X1952" i="12" s="1"/>
  <c r="AD1952" i="12" s="1"/>
  <c r="AI1952" i="12" s="1"/>
  <c r="AS1952" i="12" s="1"/>
  <c r="AU1952" i="12" s="1"/>
  <c r="F1956" i="12"/>
  <c r="L1956" i="12" s="1"/>
  <c r="R1956" i="12" s="1"/>
  <c r="V1956" i="12" s="1"/>
  <c r="AB1956" i="12" s="1"/>
  <c r="AG1956" i="12" s="1"/>
  <c r="AM1956" i="12" s="1"/>
  <c r="AO1956" i="12" s="1"/>
  <c r="G1956" i="12"/>
  <c r="M1956" i="12" s="1"/>
  <c r="S1956" i="12" s="1"/>
  <c r="W1956" i="12" s="1"/>
  <c r="AC1956" i="12" s="1"/>
  <c r="AH1956" i="12" s="1"/>
  <c r="AP1956" i="12" s="1"/>
  <c r="AR1956" i="12" s="1"/>
  <c r="H1956" i="12"/>
  <c r="N1956" i="12" s="1"/>
  <c r="T1956" i="12" s="1"/>
  <c r="X1956" i="12" s="1"/>
  <c r="AD1956" i="12" s="1"/>
  <c r="AI1956" i="12" s="1"/>
  <c r="AS1956" i="12" s="1"/>
  <c r="AU1956" i="12" s="1"/>
  <c r="F1960" i="12"/>
  <c r="L1960" i="12" s="1"/>
  <c r="R1960" i="12" s="1"/>
  <c r="V1960" i="12" s="1"/>
  <c r="AB1960" i="12" s="1"/>
  <c r="AG1960" i="12" s="1"/>
  <c r="AM1960" i="12" s="1"/>
  <c r="AO1960" i="12" s="1"/>
  <c r="G1960" i="12"/>
  <c r="M1960" i="12" s="1"/>
  <c r="S1960" i="12" s="1"/>
  <c r="W1960" i="12" s="1"/>
  <c r="AC1960" i="12" s="1"/>
  <c r="AH1960" i="12" s="1"/>
  <c r="AP1960" i="12" s="1"/>
  <c r="AR1960" i="12" s="1"/>
  <c r="H1960" i="12"/>
  <c r="N1960" i="12" s="1"/>
  <c r="T1960" i="12" s="1"/>
  <c r="X1960" i="12" s="1"/>
  <c r="AD1960" i="12" s="1"/>
  <c r="AI1960" i="12" s="1"/>
  <c r="AS1960" i="12" s="1"/>
  <c r="AU1960" i="12" s="1"/>
  <c r="F1965" i="12"/>
  <c r="L1965" i="12" s="1"/>
  <c r="R1965" i="12" s="1"/>
  <c r="V1965" i="12" s="1"/>
  <c r="AB1965" i="12" s="1"/>
  <c r="AG1965" i="12" s="1"/>
  <c r="AM1965" i="12" s="1"/>
  <c r="AO1965" i="12" s="1"/>
  <c r="G1965" i="12"/>
  <c r="M1965" i="12" s="1"/>
  <c r="S1965" i="12" s="1"/>
  <c r="W1965" i="12" s="1"/>
  <c r="AC1965" i="12" s="1"/>
  <c r="AH1965" i="12" s="1"/>
  <c r="AP1965" i="12" s="1"/>
  <c r="AR1965" i="12" s="1"/>
  <c r="H1965" i="12"/>
  <c r="N1965" i="12" s="1"/>
  <c r="T1965" i="12" s="1"/>
  <c r="X1965" i="12" s="1"/>
  <c r="AD1965" i="12" s="1"/>
  <c r="AI1965" i="12" s="1"/>
  <c r="AS1965" i="12" s="1"/>
  <c r="AU1965" i="12" s="1"/>
  <c r="F1970" i="12"/>
  <c r="L1970" i="12" s="1"/>
  <c r="R1970" i="12" s="1"/>
  <c r="V1970" i="12" s="1"/>
  <c r="AB1970" i="12" s="1"/>
  <c r="AG1970" i="12" s="1"/>
  <c r="AM1970" i="12" s="1"/>
  <c r="AO1970" i="12" s="1"/>
  <c r="G1970" i="12"/>
  <c r="M1970" i="12" s="1"/>
  <c r="S1970" i="12" s="1"/>
  <c r="W1970" i="12" s="1"/>
  <c r="AC1970" i="12" s="1"/>
  <c r="AH1970" i="12" s="1"/>
  <c r="AP1970" i="12" s="1"/>
  <c r="AR1970" i="12" s="1"/>
  <c r="H1970" i="12"/>
  <c r="N1970" i="12" s="1"/>
  <c r="T1970" i="12" s="1"/>
  <c r="X1970" i="12" s="1"/>
  <c r="AD1970" i="12" s="1"/>
  <c r="AI1970" i="12" s="1"/>
  <c r="AS1970" i="12" s="1"/>
  <c r="AU1970" i="12" s="1"/>
  <c r="F1974" i="12"/>
  <c r="L1974" i="12" s="1"/>
  <c r="R1974" i="12" s="1"/>
  <c r="V1974" i="12" s="1"/>
  <c r="AB1974" i="12" s="1"/>
  <c r="AG1974" i="12" s="1"/>
  <c r="AM1974" i="12" s="1"/>
  <c r="AO1974" i="12" s="1"/>
  <c r="G1974" i="12"/>
  <c r="M1974" i="12" s="1"/>
  <c r="S1974" i="12" s="1"/>
  <c r="W1974" i="12" s="1"/>
  <c r="AC1974" i="12" s="1"/>
  <c r="AH1974" i="12" s="1"/>
  <c r="AP1974" i="12" s="1"/>
  <c r="AR1974" i="12" s="1"/>
  <c r="H1974" i="12"/>
  <c r="N1974" i="12" s="1"/>
  <c r="T1974" i="12" s="1"/>
  <c r="X1974" i="12" s="1"/>
  <c r="AD1974" i="12" s="1"/>
  <c r="AI1974" i="12" s="1"/>
  <c r="AS1974" i="12" s="1"/>
  <c r="AU1974" i="12" s="1"/>
  <c r="F1979" i="12"/>
  <c r="L1979" i="12" s="1"/>
  <c r="R1979" i="12" s="1"/>
  <c r="V1979" i="12" s="1"/>
  <c r="AB1979" i="12" s="1"/>
  <c r="AG1979" i="12" s="1"/>
  <c r="AM1979" i="12" s="1"/>
  <c r="AO1979" i="12" s="1"/>
  <c r="G1979" i="12"/>
  <c r="M1979" i="12" s="1"/>
  <c r="S1979" i="12" s="1"/>
  <c r="W1979" i="12" s="1"/>
  <c r="AC1979" i="12" s="1"/>
  <c r="AH1979" i="12" s="1"/>
  <c r="AP1979" i="12" s="1"/>
  <c r="AR1979" i="12" s="1"/>
  <c r="H1979" i="12"/>
  <c r="N1979" i="12" s="1"/>
  <c r="T1979" i="12" s="1"/>
  <c r="X1979" i="12" s="1"/>
  <c r="AD1979" i="12" s="1"/>
  <c r="AI1979" i="12" s="1"/>
  <c r="AS1979" i="12" s="1"/>
  <c r="AU1979" i="12" s="1"/>
  <c r="F1983" i="12"/>
  <c r="L1983" i="12" s="1"/>
  <c r="R1983" i="12" s="1"/>
  <c r="V1983" i="12" s="1"/>
  <c r="AB1983" i="12" s="1"/>
  <c r="AG1983" i="12" s="1"/>
  <c r="AM1983" i="12" s="1"/>
  <c r="AO1983" i="12" s="1"/>
  <c r="G1983" i="12"/>
  <c r="M1983" i="12" s="1"/>
  <c r="S1983" i="12" s="1"/>
  <c r="W1983" i="12" s="1"/>
  <c r="AC1983" i="12" s="1"/>
  <c r="AH1983" i="12" s="1"/>
  <c r="AP1983" i="12" s="1"/>
  <c r="AR1983" i="12" s="1"/>
  <c r="H1983" i="12"/>
  <c r="N1983" i="12" s="1"/>
  <c r="T1983" i="12" s="1"/>
  <c r="X1983" i="12" s="1"/>
  <c r="AD1983" i="12" s="1"/>
  <c r="AI1983" i="12" s="1"/>
  <c r="AS1983" i="12" s="1"/>
  <c r="AU1983" i="12" s="1"/>
  <c r="F1989" i="12"/>
  <c r="L1989" i="12" s="1"/>
  <c r="R1989" i="12" s="1"/>
  <c r="V1989" i="12" s="1"/>
  <c r="AB1989" i="12" s="1"/>
  <c r="AG1989" i="12" s="1"/>
  <c r="AM1989" i="12" s="1"/>
  <c r="AO1989" i="12" s="1"/>
  <c r="G1989" i="12"/>
  <c r="M1989" i="12" s="1"/>
  <c r="S1989" i="12" s="1"/>
  <c r="W1989" i="12" s="1"/>
  <c r="AC1989" i="12" s="1"/>
  <c r="AH1989" i="12" s="1"/>
  <c r="AP1989" i="12" s="1"/>
  <c r="AR1989" i="12" s="1"/>
  <c r="H1989" i="12"/>
  <c r="N1989" i="12" s="1"/>
  <c r="T1989" i="12" s="1"/>
  <c r="X1989" i="12" s="1"/>
  <c r="AD1989" i="12" s="1"/>
  <c r="AI1989" i="12" s="1"/>
  <c r="AS1989" i="12" s="1"/>
  <c r="AU1989" i="12" s="1"/>
  <c r="F1994" i="12"/>
  <c r="L1994" i="12" s="1"/>
  <c r="R1994" i="12" s="1"/>
  <c r="V1994" i="12" s="1"/>
  <c r="AB1994" i="12" s="1"/>
  <c r="AG1994" i="12" s="1"/>
  <c r="AM1994" i="12" s="1"/>
  <c r="AO1994" i="12" s="1"/>
  <c r="G1994" i="12"/>
  <c r="M1994" i="12" s="1"/>
  <c r="S1994" i="12" s="1"/>
  <c r="W1994" i="12" s="1"/>
  <c r="AC1994" i="12" s="1"/>
  <c r="AH1994" i="12" s="1"/>
  <c r="AP1994" i="12" s="1"/>
  <c r="AR1994" i="12" s="1"/>
  <c r="H1994" i="12"/>
  <c r="N1994" i="12" s="1"/>
  <c r="T1994" i="12" s="1"/>
  <c r="X1994" i="12" s="1"/>
  <c r="AD1994" i="12" s="1"/>
  <c r="AI1994" i="12" s="1"/>
  <c r="AS1994" i="12" s="1"/>
  <c r="AU1994" i="12" s="1"/>
  <c r="F2000" i="12"/>
  <c r="L2000" i="12" s="1"/>
  <c r="R2000" i="12" s="1"/>
  <c r="V2000" i="12" s="1"/>
  <c r="AB2000" i="12" s="1"/>
  <c r="AG2000" i="12" s="1"/>
  <c r="AM2000" i="12" s="1"/>
  <c r="AO2000" i="12" s="1"/>
  <c r="G2000" i="12"/>
  <c r="M2000" i="12" s="1"/>
  <c r="S2000" i="12" s="1"/>
  <c r="W2000" i="12" s="1"/>
  <c r="AC2000" i="12" s="1"/>
  <c r="AH2000" i="12" s="1"/>
  <c r="AP2000" i="12" s="1"/>
  <c r="AR2000" i="12" s="1"/>
  <c r="H2000" i="12"/>
  <c r="N2000" i="12" s="1"/>
  <c r="T2000" i="12" s="1"/>
  <c r="X2000" i="12" s="1"/>
  <c r="AD2000" i="12" s="1"/>
  <c r="AI2000" i="12" s="1"/>
  <c r="AS2000" i="12" s="1"/>
  <c r="AU2000" i="12" s="1"/>
  <c r="F2004" i="12"/>
  <c r="L2004" i="12" s="1"/>
  <c r="R2004" i="12" s="1"/>
  <c r="V2004" i="12" s="1"/>
  <c r="AB2004" i="12" s="1"/>
  <c r="AG2004" i="12" s="1"/>
  <c r="AM2004" i="12" s="1"/>
  <c r="AO2004" i="12" s="1"/>
  <c r="G2004" i="12"/>
  <c r="M2004" i="12" s="1"/>
  <c r="S2004" i="12" s="1"/>
  <c r="W2004" i="12" s="1"/>
  <c r="AC2004" i="12" s="1"/>
  <c r="AH2004" i="12" s="1"/>
  <c r="AP2004" i="12" s="1"/>
  <c r="AR2004" i="12" s="1"/>
  <c r="H2004" i="12"/>
  <c r="N2004" i="12" s="1"/>
  <c r="T2004" i="12" s="1"/>
  <c r="X2004" i="12" s="1"/>
  <c r="AD2004" i="12" s="1"/>
  <c r="AI2004" i="12" s="1"/>
  <c r="AS2004" i="12" s="1"/>
  <c r="AU2004" i="12" s="1"/>
  <c r="F2009" i="12"/>
  <c r="L2009" i="12" s="1"/>
  <c r="R2009" i="12" s="1"/>
  <c r="V2009" i="12" s="1"/>
  <c r="AB2009" i="12" s="1"/>
  <c r="AG2009" i="12" s="1"/>
  <c r="AM2009" i="12" s="1"/>
  <c r="AO2009" i="12" s="1"/>
  <c r="G2009" i="12"/>
  <c r="M2009" i="12" s="1"/>
  <c r="S2009" i="12" s="1"/>
  <c r="W2009" i="12" s="1"/>
  <c r="AC2009" i="12" s="1"/>
  <c r="AH2009" i="12" s="1"/>
  <c r="AP2009" i="12" s="1"/>
  <c r="AR2009" i="12" s="1"/>
  <c r="H2009" i="12"/>
  <c r="N2009" i="12" s="1"/>
  <c r="T2009" i="12" s="1"/>
  <c r="X2009" i="12" s="1"/>
  <c r="AD2009" i="12" s="1"/>
  <c r="AI2009" i="12" s="1"/>
  <c r="AS2009" i="12" s="1"/>
  <c r="AU2009" i="12" s="1"/>
  <c r="F2013" i="12"/>
  <c r="L2013" i="12" s="1"/>
  <c r="R2013" i="12" s="1"/>
  <c r="V2013" i="12" s="1"/>
  <c r="AB2013" i="12" s="1"/>
  <c r="AG2013" i="12" s="1"/>
  <c r="AM2013" i="12" s="1"/>
  <c r="AO2013" i="12" s="1"/>
  <c r="G2013" i="12"/>
  <c r="M2013" i="12" s="1"/>
  <c r="S2013" i="12" s="1"/>
  <c r="W2013" i="12" s="1"/>
  <c r="AC2013" i="12" s="1"/>
  <c r="AH2013" i="12" s="1"/>
  <c r="AP2013" i="12" s="1"/>
  <c r="AR2013" i="12" s="1"/>
  <c r="H2013" i="12"/>
  <c r="N2013" i="12" s="1"/>
  <c r="T2013" i="12" s="1"/>
  <c r="X2013" i="12" s="1"/>
  <c r="AD2013" i="12" s="1"/>
  <c r="AI2013" i="12" s="1"/>
  <c r="AS2013" i="12" s="1"/>
  <c r="AU2013" i="12" s="1"/>
  <c r="F2019" i="12"/>
  <c r="L2019" i="12" s="1"/>
  <c r="R2019" i="12" s="1"/>
  <c r="V2019" i="12" s="1"/>
  <c r="AB2019" i="12" s="1"/>
  <c r="AG2019" i="12" s="1"/>
  <c r="AM2019" i="12" s="1"/>
  <c r="AO2019" i="12" s="1"/>
  <c r="G2019" i="12"/>
  <c r="M2019" i="12" s="1"/>
  <c r="S2019" i="12" s="1"/>
  <c r="W2019" i="12" s="1"/>
  <c r="AC2019" i="12" s="1"/>
  <c r="AH2019" i="12" s="1"/>
  <c r="AP2019" i="12" s="1"/>
  <c r="AR2019" i="12" s="1"/>
  <c r="H2019" i="12"/>
  <c r="N2019" i="12" s="1"/>
  <c r="T2019" i="12" s="1"/>
  <c r="X2019" i="12" s="1"/>
  <c r="AD2019" i="12" s="1"/>
  <c r="AI2019" i="12" s="1"/>
  <c r="AS2019" i="12" s="1"/>
  <c r="AU2019" i="12" s="1"/>
  <c r="F2025" i="12"/>
  <c r="L2025" i="12" s="1"/>
  <c r="R2025" i="12" s="1"/>
  <c r="V2025" i="12" s="1"/>
  <c r="AB2025" i="12" s="1"/>
  <c r="AG2025" i="12" s="1"/>
  <c r="AM2025" i="12" s="1"/>
  <c r="AO2025" i="12" s="1"/>
  <c r="G2025" i="12"/>
  <c r="M2025" i="12" s="1"/>
  <c r="S2025" i="12" s="1"/>
  <c r="W2025" i="12" s="1"/>
  <c r="AC2025" i="12" s="1"/>
  <c r="AH2025" i="12" s="1"/>
  <c r="AP2025" i="12" s="1"/>
  <c r="AR2025" i="12" s="1"/>
  <c r="H2025" i="12"/>
  <c r="N2025" i="12" s="1"/>
  <c r="T2025" i="12" s="1"/>
  <c r="X2025" i="12" s="1"/>
  <c r="AD2025" i="12" s="1"/>
  <c r="AI2025" i="12" s="1"/>
  <c r="AS2025" i="12" s="1"/>
  <c r="AU2025" i="12" s="1"/>
  <c r="F2028" i="12"/>
  <c r="L2028" i="12" s="1"/>
  <c r="R2028" i="12" s="1"/>
  <c r="V2028" i="12" s="1"/>
  <c r="AB2028" i="12" s="1"/>
  <c r="AG2028" i="12" s="1"/>
  <c r="AM2028" i="12" s="1"/>
  <c r="AO2028" i="12" s="1"/>
  <c r="G2028" i="12"/>
  <c r="M2028" i="12" s="1"/>
  <c r="S2028" i="12" s="1"/>
  <c r="W2028" i="12" s="1"/>
  <c r="AC2028" i="12" s="1"/>
  <c r="AH2028" i="12" s="1"/>
  <c r="AP2028" i="12" s="1"/>
  <c r="AR2028" i="12" s="1"/>
  <c r="H2028" i="12"/>
  <c r="N2028" i="12" s="1"/>
  <c r="T2028" i="12" s="1"/>
  <c r="X2028" i="12" s="1"/>
  <c r="AD2028" i="12" s="1"/>
  <c r="AI2028" i="12" s="1"/>
  <c r="AS2028" i="12" s="1"/>
  <c r="AU2028" i="12" s="1"/>
  <c r="F2031" i="12"/>
  <c r="L2031" i="12" s="1"/>
  <c r="R2031" i="12" s="1"/>
  <c r="V2031" i="12" s="1"/>
  <c r="AB2031" i="12" s="1"/>
  <c r="AG2031" i="12" s="1"/>
  <c r="AM2031" i="12" s="1"/>
  <c r="AO2031" i="12" s="1"/>
  <c r="G2031" i="12"/>
  <c r="M2031" i="12" s="1"/>
  <c r="S2031" i="12" s="1"/>
  <c r="W2031" i="12" s="1"/>
  <c r="AC2031" i="12" s="1"/>
  <c r="AH2031" i="12" s="1"/>
  <c r="AP2031" i="12" s="1"/>
  <c r="AR2031" i="12" s="1"/>
  <c r="H2031" i="12"/>
  <c r="N2031" i="12" s="1"/>
  <c r="T2031" i="12" s="1"/>
  <c r="X2031" i="12" s="1"/>
  <c r="AD2031" i="12" s="1"/>
  <c r="AI2031" i="12" s="1"/>
  <c r="AS2031" i="12" s="1"/>
  <c r="AU2031" i="12" s="1"/>
  <c r="F2035" i="12"/>
  <c r="L2035" i="12" s="1"/>
  <c r="R2035" i="12" s="1"/>
  <c r="V2035" i="12" s="1"/>
  <c r="AB2035" i="12" s="1"/>
  <c r="AG2035" i="12" s="1"/>
  <c r="AM2035" i="12" s="1"/>
  <c r="AO2035" i="12" s="1"/>
  <c r="G2035" i="12"/>
  <c r="M2035" i="12" s="1"/>
  <c r="S2035" i="12" s="1"/>
  <c r="W2035" i="12" s="1"/>
  <c r="AC2035" i="12" s="1"/>
  <c r="AH2035" i="12" s="1"/>
  <c r="AP2035" i="12" s="1"/>
  <c r="AR2035" i="12" s="1"/>
  <c r="H2035" i="12"/>
  <c r="N2035" i="12" s="1"/>
  <c r="T2035" i="12" s="1"/>
  <c r="X2035" i="12" s="1"/>
  <c r="AD2035" i="12" s="1"/>
  <c r="AI2035" i="12" s="1"/>
  <c r="AS2035" i="12" s="1"/>
  <c r="AU2035" i="12" s="1"/>
  <c r="F2045" i="12"/>
  <c r="L2045" i="12" s="1"/>
  <c r="R2045" i="12" s="1"/>
  <c r="V2045" i="12" s="1"/>
  <c r="AB2045" i="12" s="1"/>
  <c r="AG2045" i="12" s="1"/>
  <c r="AM2045" i="12" s="1"/>
  <c r="AO2045" i="12" s="1"/>
  <c r="G2045" i="12"/>
  <c r="M2045" i="12" s="1"/>
  <c r="S2045" i="12" s="1"/>
  <c r="W2045" i="12" s="1"/>
  <c r="AC2045" i="12" s="1"/>
  <c r="AH2045" i="12" s="1"/>
  <c r="AP2045" i="12" s="1"/>
  <c r="AR2045" i="12" s="1"/>
  <c r="H2045" i="12"/>
  <c r="N2045" i="12" s="1"/>
  <c r="T2045" i="12" s="1"/>
  <c r="X2045" i="12" s="1"/>
  <c r="AD2045" i="12" s="1"/>
  <c r="AI2045" i="12" s="1"/>
  <c r="AS2045" i="12" s="1"/>
  <c r="AU2045" i="12" s="1"/>
  <c r="F2050" i="12"/>
  <c r="L2050" i="12" s="1"/>
  <c r="R2050" i="12" s="1"/>
  <c r="V2050" i="12" s="1"/>
  <c r="AB2050" i="12" s="1"/>
  <c r="AG2050" i="12" s="1"/>
  <c r="AM2050" i="12" s="1"/>
  <c r="AO2050" i="12" s="1"/>
  <c r="G2050" i="12"/>
  <c r="M2050" i="12" s="1"/>
  <c r="S2050" i="12" s="1"/>
  <c r="W2050" i="12" s="1"/>
  <c r="AC2050" i="12" s="1"/>
  <c r="AH2050" i="12" s="1"/>
  <c r="AP2050" i="12" s="1"/>
  <c r="AR2050" i="12" s="1"/>
  <c r="H2050" i="12"/>
  <c r="N2050" i="12" s="1"/>
  <c r="T2050" i="12" s="1"/>
  <c r="X2050" i="12" s="1"/>
  <c r="AD2050" i="12" s="1"/>
  <c r="AI2050" i="12" s="1"/>
  <c r="AS2050" i="12" s="1"/>
  <c r="AU2050" i="12" s="1"/>
  <c r="F2057" i="12"/>
  <c r="L2057" i="12" s="1"/>
  <c r="R2057" i="12" s="1"/>
  <c r="V2057" i="12" s="1"/>
  <c r="AB2057" i="12" s="1"/>
  <c r="AG2057" i="12" s="1"/>
  <c r="AM2057" i="12" s="1"/>
  <c r="AO2057" i="12" s="1"/>
  <c r="G2057" i="12"/>
  <c r="M2057" i="12" s="1"/>
  <c r="S2057" i="12" s="1"/>
  <c r="W2057" i="12" s="1"/>
  <c r="AC2057" i="12" s="1"/>
  <c r="AH2057" i="12" s="1"/>
  <c r="AP2057" i="12" s="1"/>
  <c r="AR2057" i="12" s="1"/>
  <c r="H2057" i="12"/>
  <c r="N2057" i="12" s="1"/>
  <c r="T2057" i="12" s="1"/>
  <c r="X2057" i="12" s="1"/>
  <c r="AD2057" i="12" s="1"/>
  <c r="AI2057" i="12" s="1"/>
  <c r="AS2057" i="12" s="1"/>
  <c r="AU2057" i="12" s="1"/>
  <c r="F2063" i="12"/>
  <c r="L2063" i="12" s="1"/>
  <c r="R2063" i="12" s="1"/>
  <c r="V2063" i="12" s="1"/>
  <c r="AB2063" i="12" s="1"/>
  <c r="AG2063" i="12" s="1"/>
  <c r="AM2063" i="12" s="1"/>
  <c r="AO2063" i="12" s="1"/>
  <c r="G2063" i="12"/>
  <c r="M2063" i="12" s="1"/>
  <c r="S2063" i="12" s="1"/>
  <c r="W2063" i="12" s="1"/>
  <c r="AC2063" i="12" s="1"/>
  <c r="AH2063" i="12" s="1"/>
  <c r="AP2063" i="12" s="1"/>
  <c r="AR2063" i="12" s="1"/>
  <c r="H2063" i="12"/>
  <c r="N2063" i="12" s="1"/>
  <c r="T2063" i="12" s="1"/>
  <c r="X2063" i="12" s="1"/>
  <c r="AD2063" i="12" s="1"/>
  <c r="AI2063" i="12" s="1"/>
  <c r="AS2063" i="12" s="1"/>
  <c r="AU2063" i="12" s="1"/>
  <c r="F2068" i="12"/>
  <c r="L2068" i="12" s="1"/>
  <c r="R2068" i="12" s="1"/>
  <c r="V2068" i="12" s="1"/>
  <c r="AB2068" i="12" s="1"/>
  <c r="AG2068" i="12" s="1"/>
  <c r="AM2068" i="12" s="1"/>
  <c r="AO2068" i="12" s="1"/>
  <c r="G2068" i="12"/>
  <c r="M2068" i="12" s="1"/>
  <c r="S2068" i="12" s="1"/>
  <c r="W2068" i="12" s="1"/>
  <c r="AC2068" i="12" s="1"/>
  <c r="AH2068" i="12" s="1"/>
  <c r="AP2068" i="12" s="1"/>
  <c r="AR2068" i="12" s="1"/>
  <c r="H2068" i="12"/>
  <c r="N2068" i="12" s="1"/>
  <c r="T2068" i="12" s="1"/>
  <c r="X2068" i="12" s="1"/>
  <c r="AD2068" i="12" s="1"/>
  <c r="AI2068" i="12" s="1"/>
  <c r="AS2068" i="12" s="1"/>
  <c r="AU2068" i="12" s="1"/>
  <c r="F2073" i="12"/>
  <c r="L2073" i="12" s="1"/>
  <c r="R2073" i="12" s="1"/>
  <c r="V2073" i="12" s="1"/>
  <c r="AB2073" i="12" s="1"/>
  <c r="AG2073" i="12" s="1"/>
  <c r="AM2073" i="12" s="1"/>
  <c r="AO2073" i="12" s="1"/>
  <c r="G2073" i="12"/>
  <c r="M2073" i="12" s="1"/>
  <c r="S2073" i="12" s="1"/>
  <c r="W2073" i="12" s="1"/>
  <c r="AC2073" i="12" s="1"/>
  <c r="AH2073" i="12" s="1"/>
  <c r="AP2073" i="12" s="1"/>
  <c r="AR2073" i="12" s="1"/>
  <c r="H2073" i="12"/>
  <c r="N2073" i="12" s="1"/>
  <c r="T2073" i="12" s="1"/>
  <c r="X2073" i="12" s="1"/>
  <c r="AD2073" i="12" s="1"/>
  <c r="AI2073" i="12" s="1"/>
  <c r="AS2073" i="12" s="1"/>
  <c r="AU2073" i="12" s="1"/>
  <c r="F2077" i="12"/>
  <c r="L2077" i="12" s="1"/>
  <c r="R2077" i="12" s="1"/>
  <c r="V2077" i="12" s="1"/>
  <c r="AB2077" i="12" s="1"/>
  <c r="AG2077" i="12" s="1"/>
  <c r="AM2077" i="12" s="1"/>
  <c r="AO2077" i="12" s="1"/>
  <c r="G2077" i="12"/>
  <c r="M2077" i="12" s="1"/>
  <c r="S2077" i="12" s="1"/>
  <c r="W2077" i="12" s="1"/>
  <c r="AC2077" i="12" s="1"/>
  <c r="AH2077" i="12" s="1"/>
  <c r="AP2077" i="12" s="1"/>
  <c r="AR2077" i="12" s="1"/>
  <c r="H2077" i="12"/>
  <c r="N2077" i="12" s="1"/>
  <c r="T2077" i="12" s="1"/>
  <c r="X2077" i="12" s="1"/>
  <c r="AD2077" i="12" s="1"/>
  <c r="AI2077" i="12" s="1"/>
  <c r="AS2077" i="12" s="1"/>
  <c r="AU2077" i="12" s="1"/>
  <c r="F2084" i="12"/>
  <c r="L2084" i="12" s="1"/>
  <c r="R2084" i="12" s="1"/>
  <c r="V2084" i="12" s="1"/>
  <c r="AB2084" i="12" s="1"/>
  <c r="AG2084" i="12" s="1"/>
  <c r="AM2084" i="12" s="1"/>
  <c r="AO2084" i="12" s="1"/>
  <c r="G2084" i="12"/>
  <c r="M2084" i="12" s="1"/>
  <c r="S2084" i="12" s="1"/>
  <c r="W2084" i="12" s="1"/>
  <c r="AC2084" i="12" s="1"/>
  <c r="AH2084" i="12" s="1"/>
  <c r="AP2084" i="12" s="1"/>
  <c r="AR2084" i="12" s="1"/>
  <c r="H2084" i="12"/>
  <c r="N2084" i="12" s="1"/>
  <c r="T2084" i="12" s="1"/>
  <c r="X2084" i="12" s="1"/>
  <c r="AD2084" i="12" s="1"/>
  <c r="AI2084" i="12" s="1"/>
  <c r="AS2084" i="12" s="1"/>
  <c r="AU2084" i="12" s="1"/>
  <c r="F2087" i="12"/>
  <c r="L2087" i="12" s="1"/>
  <c r="R2087" i="12" s="1"/>
  <c r="V2087" i="12" s="1"/>
  <c r="AB2087" i="12" s="1"/>
  <c r="AG2087" i="12" s="1"/>
  <c r="AM2087" i="12" s="1"/>
  <c r="AO2087" i="12" s="1"/>
  <c r="G2087" i="12"/>
  <c r="M2087" i="12" s="1"/>
  <c r="S2087" i="12" s="1"/>
  <c r="W2087" i="12" s="1"/>
  <c r="AC2087" i="12" s="1"/>
  <c r="AH2087" i="12" s="1"/>
  <c r="AP2087" i="12" s="1"/>
  <c r="AR2087" i="12" s="1"/>
  <c r="H2087" i="12"/>
  <c r="N2087" i="12" s="1"/>
  <c r="T2087" i="12" s="1"/>
  <c r="X2087" i="12" s="1"/>
  <c r="AD2087" i="12" s="1"/>
  <c r="AI2087" i="12" s="1"/>
  <c r="AS2087" i="12" s="1"/>
  <c r="AU2087" i="12" s="1"/>
  <c r="F2093" i="12"/>
  <c r="L2093" i="12" s="1"/>
  <c r="R2093" i="12" s="1"/>
  <c r="V2093" i="12" s="1"/>
  <c r="AB2093" i="12" s="1"/>
  <c r="AG2093" i="12" s="1"/>
  <c r="AM2093" i="12" s="1"/>
  <c r="AO2093" i="12" s="1"/>
  <c r="G2093" i="12"/>
  <c r="M2093" i="12" s="1"/>
  <c r="S2093" i="12" s="1"/>
  <c r="W2093" i="12" s="1"/>
  <c r="AC2093" i="12" s="1"/>
  <c r="AH2093" i="12" s="1"/>
  <c r="AP2093" i="12" s="1"/>
  <c r="AR2093" i="12" s="1"/>
  <c r="H2093" i="12"/>
  <c r="N2093" i="12" s="1"/>
  <c r="T2093" i="12" s="1"/>
  <c r="X2093" i="12" s="1"/>
  <c r="AD2093" i="12" s="1"/>
  <c r="AI2093" i="12" s="1"/>
  <c r="AS2093" i="12" s="1"/>
  <c r="AU2093" i="12" s="1"/>
  <c r="F2102" i="12"/>
  <c r="L2102" i="12" s="1"/>
  <c r="R2102" i="12" s="1"/>
  <c r="V2102" i="12" s="1"/>
  <c r="AB2102" i="12" s="1"/>
  <c r="AG2102" i="12" s="1"/>
  <c r="AM2102" i="12" s="1"/>
  <c r="AO2102" i="12" s="1"/>
  <c r="G2102" i="12"/>
  <c r="M2102" i="12" s="1"/>
  <c r="S2102" i="12" s="1"/>
  <c r="W2102" i="12" s="1"/>
  <c r="AC2102" i="12" s="1"/>
  <c r="AH2102" i="12" s="1"/>
  <c r="AP2102" i="12" s="1"/>
  <c r="AR2102" i="12" s="1"/>
  <c r="H2102" i="12"/>
  <c r="N2102" i="12" s="1"/>
  <c r="T2102" i="12" s="1"/>
  <c r="X2102" i="12" s="1"/>
  <c r="AD2102" i="12" s="1"/>
  <c r="AI2102" i="12" s="1"/>
  <c r="AS2102" i="12" s="1"/>
  <c r="AU2102" i="12" s="1"/>
  <c r="F2107" i="12"/>
  <c r="L2107" i="12" s="1"/>
  <c r="R2107" i="12" s="1"/>
  <c r="V2107" i="12" s="1"/>
  <c r="AB2107" i="12" s="1"/>
  <c r="AG2107" i="12" s="1"/>
  <c r="AM2107" i="12" s="1"/>
  <c r="AO2107" i="12" s="1"/>
  <c r="G2107" i="12"/>
  <c r="M2107" i="12" s="1"/>
  <c r="S2107" i="12" s="1"/>
  <c r="W2107" i="12" s="1"/>
  <c r="AC2107" i="12" s="1"/>
  <c r="AH2107" i="12" s="1"/>
  <c r="AP2107" i="12" s="1"/>
  <c r="AR2107" i="12" s="1"/>
  <c r="H2107" i="12"/>
  <c r="N2107" i="12" s="1"/>
  <c r="T2107" i="12" s="1"/>
  <c r="X2107" i="12" s="1"/>
  <c r="AD2107" i="12" s="1"/>
  <c r="AI2107" i="12" s="1"/>
  <c r="AS2107" i="12" s="1"/>
  <c r="AU2107" i="12" s="1"/>
  <c r="F2111" i="12"/>
  <c r="L2111" i="12" s="1"/>
  <c r="R2111" i="12" s="1"/>
  <c r="V2111" i="12" s="1"/>
  <c r="AB2111" i="12" s="1"/>
  <c r="AG2111" i="12" s="1"/>
  <c r="AM2111" i="12" s="1"/>
  <c r="AO2111" i="12" s="1"/>
  <c r="G2111" i="12"/>
  <c r="M2111" i="12" s="1"/>
  <c r="S2111" i="12" s="1"/>
  <c r="W2111" i="12" s="1"/>
  <c r="AC2111" i="12" s="1"/>
  <c r="AH2111" i="12" s="1"/>
  <c r="AP2111" i="12" s="1"/>
  <c r="AR2111" i="12" s="1"/>
  <c r="H2111" i="12"/>
  <c r="N2111" i="12" s="1"/>
  <c r="T2111" i="12" s="1"/>
  <c r="X2111" i="12" s="1"/>
  <c r="AD2111" i="12" s="1"/>
  <c r="AI2111" i="12" s="1"/>
  <c r="AS2111" i="12" s="1"/>
  <c r="AU2111" i="12" s="1"/>
  <c r="F2114" i="12"/>
  <c r="L2114" i="12" s="1"/>
  <c r="R2114" i="12" s="1"/>
  <c r="V2114" i="12" s="1"/>
  <c r="AB2114" i="12" s="1"/>
  <c r="AG2114" i="12" s="1"/>
  <c r="AM2114" i="12" s="1"/>
  <c r="AO2114" i="12" s="1"/>
  <c r="G2114" i="12"/>
  <c r="M2114" i="12" s="1"/>
  <c r="S2114" i="12" s="1"/>
  <c r="W2114" i="12" s="1"/>
  <c r="AC2114" i="12" s="1"/>
  <c r="AH2114" i="12" s="1"/>
  <c r="AP2114" i="12" s="1"/>
  <c r="AR2114" i="12" s="1"/>
  <c r="H2114" i="12"/>
  <c r="N2114" i="12" s="1"/>
  <c r="T2114" i="12" s="1"/>
  <c r="X2114" i="12" s="1"/>
  <c r="AD2114" i="12" s="1"/>
  <c r="AI2114" i="12" s="1"/>
  <c r="AS2114" i="12" s="1"/>
  <c r="AU2114" i="12" s="1"/>
  <c r="F2119" i="12"/>
  <c r="L2119" i="12" s="1"/>
  <c r="R2119" i="12" s="1"/>
  <c r="V2119" i="12" s="1"/>
  <c r="AB2119" i="12" s="1"/>
  <c r="AG2119" i="12" s="1"/>
  <c r="AM2119" i="12" s="1"/>
  <c r="AO2119" i="12" s="1"/>
  <c r="G2119" i="12"/>
  <c r="M2119" i="12" s="1"/>
  <c r="S2119" i="12" s="1"/>
  <c r="W2119" i="12" s="1"/>
  <c r="AC2119" i="12" s="1"/>
  <c r="AH2119" i="12" s="1"/>
  <c r="AP2119" i="12" s="1"/>
  <c r="AR2119" i="12" s="1"/>
  <c r="H2119" i="12"/>
  <c r="N2119" i="12" s="1"/>
  <c r="T2119" i="12" s="1"/>
  <c r="X2119" i="12" s="1"/>
  <c r="AD2119" i="12" s="1"/>
  <c r="AI2119" i="12" s="1"/>
  <c r="AS2119" i="12" s="1"/>
  <c r="AU2119" i="12" s="1"/>
  <c r="F2123" i="12"/>
  <c r="L2123" i="12" s="1"/>
  <c r="R2123" i="12" s="1"/>
  <c r="V2123" i="12" s="1"/>
  <c r="AB2123" i="12" s="1"/>
  <c r="AG2123" i="12" s="1"/>
  <c r="AM2123" i="12" s="1"/>
  <c r="AO2123" i="12" s="1"/>
  <c r="G2123" i="12"/>
  <c r="M2123" i="12" s="1"/>
  <c r="S2123" i="12" s="1"/>
  <c r="W2123" i="12" s="1"/>
  <c r="AC2123" i="12" s="1"/>
  <c r="AH2123" i="12" s="1"/>
  <c r="AP2123" i="12" s="1"/>
  <c r="AR2123" i="12" s="1"/>
  <c r="H2123" i="12"/>
  <c r="N2123" i="12" s="1"/>
  <c r="T2123" i="12" s="1"/>
  <c r="X2123" i="12" s="1"/>
  <c r="AD2123" i="12" s="1"/>
  <c r="AI2123" i="12" s="1"/>
  <c r="AS2123" i="12" s="1"/>
  <c r="AU2123" i="12" s="1"/>
  <c r="F2131" i="12"/>
  <c r="L2131" i="12" s="1"/>
  <c r="R2131" i="12" s="1"/>
  <c r="V2131" i="12" s="1"/>
  <c r="AB2131" i="12" s="1"/>
  <c r="AG2131" i="12" s="1"/>
  <c r="AM2131" i="12" s="1"/>
  <c r="AO2131" i="12" s="1"/>
  <c r="G2131" i="12"/>
  <c r="M2131" i="12" s="1"/>
  <c r="S2131" i="12" s="1"/>
  <c r="W2131" i="12" s="1"/>
  <c r="AC2131" i="12" s="1"/>
  <c r="AH2131" i="12" s="1"/>
  <c r="AP2131" i="12" s="1"/>
  <c r="AR2131" i="12" s="1"/>
  <c r="H2131" i="12"/>
  <c r="N2131" i="12" s="1"/>
  <c r="T2131" i="12" s="1"/>
  <c r="X2131" i="12" s="1"/>
  <c r="AD2131" i="12" s="1"/>
  <c r="AI2131" i="12" s="1"/>
  <c r="AS2131" i="12" s="1"/>
  <c r="AU2131" i="12" s="1"/>
  <c r="F2137" i="12"/>
  <c r="L2137" i="12" s="1"/>
  <c r="R2137" i="12" s="1"/>
  <c r="V2137" i="12" s="1"/>
  <c r="AB2137" i="12" s="1"/>
  <c r="AG2137" i="12" s="1"/>
  <c r="AM2137" i="12" s="1"/>
  <c r="AO2137" i="12" s="1"/>
  <c r="G2137" i="12"/>
  <c r="M2137" i="12" s="1"/>
  <c r="S2137" i="12" s="1"/>
  <c r="W2137" i="12" s="1"/>
  <c r="AC2137" i="12" s="1"/>
  <c r="AH2137" i="12" s="1"/>
  <c r="AP2137" i="12" s="1"/>
  <c r="AR2137" i="12" s="1"/>
  <c r="H2137" i="12"/>
  <c r="N2137" i="12" s="1"/>
  <c r="T2137" i="12" s="1"/>
  <c r="X2137" i="12" s="1"/>
  <c r="AD2137" i="12" s="1"/>
  <c r="AI2137" i="12" s="1"/>
  <c r="AS2137" i="12" s="1"/>
  <c r="AU2137" i="12" s="1"/>
  <c r="F2141" i="12"/>
  <c r="L2141" i="12" s="1"/>
  <c r="R2141" i="12" s="1"/>
  <c r="V2141" i="12" s="1"/>
  <c r="AB2141" i="12" s="1"/>
  <c r="AG2141" i="12" s="1"/>
  <c r="AM2141" i="12" s="1"/>
  <c r="AO2141" i="12" s="1"/>
  <c r="G2141" i="12"/>
  <c r="M2141" i="12" s="1"/>
  <c r="S2141" i="12" s="1"/>
  <c r="W2141" i="12" s="1"/>
  <c r="AC2141" i="12" s="1"/>
  <c r="AH2141" i="12" s="1"/>
  <c r="AP2141" i="12" s="1"/>
  <c r="AR2141" i="12" s="1"/>
  <c r="H2141" i="12"/>
  <c r="N2141" i="12" s="1"/>
  <c r="T2141" i="12" s="1"/>
  <c r="X2141" i="12" s="1"/>
  <c r="AD2141" i="12" s="1"/>
  <c r="AI2141" i="12" s="1"/>
  <c r="AS2141" i="12" s="1"/>
  <c r="AU2141" i="12" s="1"/>
  <c r="F2148" i="12"/>
  <c r="L2148" i="12" s="1"/>
  <c r="R2148" i="12" s="1"/>
  <c r="V2148" i="12" s="1"/>
  <c r="AB2148" i="12" s="1"/>
  <c r="AG2148" i="12" s="1"/>
  <c r="AM2148" i="12" s="1"/>
  <c r="AO2148" i="12" s="1"/>
  <c r="G2148" i="12"/>
  <c r="M2148" i="12" s="1"/>
  <c r="S2148" i="12" s="1"/>
  <c r="W2148" i="12" s="1"/>
  <c r="AC2148" i="12" s="1"/>
  <c r="AH2148" i="12" s="1"/>
  <c r="AP2148" i="12" s="1"/>
  <c r="AR2148" i="12" s="1"/>
  <c r="H2148" i="12"/>
  <c r="N2148" i="12" s="1"/>
  <c r="T2148" i="12" s="1"/>
  <c r="X2148" i="12" s="1"/>
  <c r="AD2148" i="12" s="1"/>
  <c r="AI2148" i="12" s="1"/>
  <c r="AS2148" i="12" s="1"/>
  <c r="AU2148" i="12" s="1"/>
  <c r="F2151" i="12"/>
  <c r="L2151" i="12" s="1"/>
  <c r="R2151" i="12" s="1"/>
  <c r="V2151" i="12" s="1"/>
  <c r="AB2151" i="12" s="1"/>
  <c r="AG2151" i="12" s="1"/>
  <c r="AM2151" i="12" s="1"/>
  <c r="AO2151" i="12" s="1"/>
  <c r="G2151" i="12"/>
  <c r="M2151" i="12" s="1"/>
  <c r="S2151" i="12" s="1"/>
  <c r="W2151" i="12" s="1"/>
  <c r="AC2151" i="12" s="1"/>
  <c r="AH2151" i="12" s="1"/>
  <c r="AP2151" i="12" s="1"/>
  <c r="AR2151" i="12" s="1"/>
  <c r="H2151" i="12"/>
  <c r="N2151" i="12" s="1"/>
  <c r="T2151" i="12" s="1"/>
  <c r="X2151" i="12" s="1"/>
  <c r="AD2151" i="12" s="1"/>
  <c r="AI2151" i="12" s="1"/>
  <c r="AS2151" i="12" s="1"/>
  <c r="AU2151" i="12" s="1"/>
  <c r="F2155" i="12"/>
  <c r="L2155" i="12" s="1"/>
  <c r="R2155" i="12" s="1"/>
  <c r="V2155" i="12" s="1"/>
  <c r="AB2155" i="12" s="1"/>
  <c r="AG2155" i="12" s="1"/>
  <c r="AM2155" i="12" s="1"/>
  <c r="AO2155" i="12" s="1"/>
  <c r="G2155" i="12"/>
  <c r="M2155" i="12" s="1"/>
  <c r="S2155" i="12" s="1"/>
  <c r="W2155" i="12" s="1"/>
  <c r="AC2155" i="12" s="1"/>
  <c r="AH2155" i="12" s="1"/>
  <c r="AP2155" i="12" s="1"/>
  <c r="AR2155" i="12" s="1"/>
  <c r="H2155" i="12"/>
  <c r="N2155" i="12" s="1"/>
  <c r="T2155" i="12" s="1"/>
  <c r="X2155" i="12" s="1"/>
  <c r="AD2155" i="12" s="1"/>
  <c r="AI2155" i="12" s="1"/>
  <c r="AS2155" i="12" s="1"/>
  <c r="AU2155" i="12" s="1"/>
  <c r="F2159" i="12"/>
  <c r="L2159" i="12" s="1"/>
  <c r="R2159" i="12" s="1"/>
  <c r="V2159" i="12" s="1"/>
  <c r="AB2159" i="12" s="1"/>
  <c r="AG2159" i="12" s="1"/>
  <c r="AM2159" i="12" s="1"/>
  <c r="AO2159" i="12" s="1"/>
  <c r="G2159" i="12"/>
  <c r="M2159" i="12" s="1"/>
  <c r="S2159" i="12" s="1"/>
  <c r="W2159" i="12" s="1"/>
  <c r="AC2159" i="12" s="1"/>
  <c r="AH2159" i="12" s="1"/>
  <c r="AP2159" i="12" s="1"/>
  <c r="AR2159" i="12" s="1"/>
  <c r="H2159" i="12"/>
  <c r="N2159" i="12" s="1"/>
  <c r="T2159" i="12" s="1"/>
  <c r="X2159" i="12" s="1"/>
  <c r="AD2159" i="12" s="1"/>
  <c r="AI2159" i="12" s="1"/>
  <c r="AS2159" i="12" s="1"/>
  <c r="AU2159" i="12" s="1"/>
  <c r="F2165" i="12"/>
  <c r="L2165" i="12" s="1"/>
  <c r="R2165" i="12" s="1"/>
  <c r="V2165" i="12" s="1"/>
  <c r="AB2165" i="12" s="1"/>
  <c r="AG2165" i="12" s="1"/>
  <c r="AM2165" i="12" s="1"/>
  <c r="AO2165" i="12" s="1"/>
  <c r="G2165" i="12"/>
  <c r="M2165" i="12" s="1"/>
  <c r="S2165" i="12" s="1"/>
  <c r="W2165" i="12" s="1"/>
  <c r="AC2165" i="12" s="1"/>
  <c r="AH2165" i="12" s="1"/>
  <c r="AP2165" i="12" s="1"/>
  <c r="AR2165" i="12" s="1"/>
  <c r="H2165" i="12"/>
  <c r="N2165" i="12" s="1"/>
  <c r="T2165" i="12" s="1"/>
  <c r="X2165" i="12" s="1"/>
  <c r="AD2165" i="12" s="1"/>
  <c r="AI2165" i="12" s="1"/>
  <c r="AS2165" i="12" s="1"/>
  <c r="AU2165" i="12" s="1"/>
  <c r="F2169" i="12"/>
  <c r="L2169" i="12" s="1"/>
  <c r="R2169" i="12" s="1"/>
  <c r="V2169" i="12" s="1"/>
  <c r="AB2169" i="12" s="1"/>
  <c r="AG2169" i="12" s="1"/>
  <c r="AM2169" i="12" s="1"/>
  <c r="AO2169" i="12" s="1"/>
  <c r="G2169" i="12"/>
  <c r="M2169" i="12" s="1"/>
  <c r="S2169" i="12" s="1"/>
  <c r="W2169" i="12" s="1"/>
  <c r="AC2169" i="12" s="1"/>
  <c r="AH2169" i="12" s="1"/>
  <c r="AP2169" i="12" s="1"/>
  <c r="AR2169" i="12" s="1"/>
  <c r="H2169" i="12"/>
  <c r="N2169" i="12" s="1"/>
  <c r="T2169" i="12" s="1"/>
  <c r="X2169" i="12" s="1"/>
  <c r="AD2169" i="12" s="1"/>
  <c r="AI2169" i="12" s="1"/>
  <c r="AS2169" i="12" s="1"/>
  <c r="AU2169" i="12" s="1"/>
  <c r="F2175" i="12"/>
  <c r="L2175" i="12" s="1"/>
  <c r="R2175" i="12" s="1"/>
  <c r="V2175" i="12" s="1"/>
  <c r="AB2175" i="12" s="1"/>
  <c r="AG2175" i="12" s="1"/>
  <c r="AM2175" i="12" s="1"/>
  <c r="AO2175" i="12" s="1"/>
  <c r="G2175" i="12"/>
  <c r="M2175" i="12" s="1"/>
  <c r="S2175" i="12" s="1"/>
  <c r="W2175" i="12" s="1"/>
  <c r="AC2175" i="12" s="1"/>
  <c r="AH2175" i="12" s="1"/>
  <c r="AP2175" i="12" s="1"/>
  <c r="AR2175" i="12" s="1"/>
  <c r="H2175" i="12"/>
  <c r="N2175" i="12" s="1"/>
  <c r="T2175" i="12" s="1"/>
  <c r="X2175" i="12" s="1"/>
  <c r="AD2175" i="12" s="1"/>
  <c r="AI2175" i="12" s="1"/>
  <c r="AS2175" i="12" s="1"/>
  <c r="AU2175" i="12" s="1"/>
  <c r="F2181" i="12"/>
  <c r="L2181" i="12" s="1"/>
  <c r="R2181" i="12" s="1"/>
  <c r="V2181" i="12" s="1"/>
  <c r="AB2181" i="12" s="1"/>
  <c r="AG2181" i="12" s="1"/>
  <c r="AM2181" i="12" s="1"/>
  <c r="AO2181" i="12" s="1"/>
  <c r="G2181" i="12"/>
  <c r="M2181" i="12" s="1"/>
  <c r="S2181" i="12" s="1"/>
  <c r="W2181" i="12" s="1"/>
  <c r="AC2181" i="12" s="1"/>
  <c r="AH2181" i="12" s="1"/>
  <c r="AP2181" i="12" s="1"/>
  <c r="AR2181" i="12" s="1"/>
  <c r="H2181" i="12"/>
  <c r="N2181" i="12" s="1"/>
  <c r="T2181" i="12" s="1"/>
  <c r="X2181" i="12" s="1"/>
  <c r="AD2181" i="12" s="1"/>
  <c r="AI2181" i="12" s="1"/>
  <c r="AS2181" i="12" s="1"/>
  <c r="AU2181" i="12" s="1"/>
  <c r="F2188" i="12"/>
  <c r="L2188" i="12" s="1"/>
  <c r="R2188" i="12" s="1"/>
  <c r="V2188" i="12" s="1"/>
  <c r="AB2188" i="12" s="1"/>
  <c r="AG2188" i="12" s="1"/>
  <c r="AM2188" i="12" s="1"/>
  <c r="AO2188" i="12" s="1"/>
  <c r="G2188" i="12"/>
  <c r="M2188" i="12" s="1"/>
  <c r="S2188" i="12" s="1"/>
  <c r="W2188" i="12" s="1"/>
  <c r="AC2188" i="12" s="1"/>
  <c r="AH2188" i="12" s="1"/>
  <c r="AP2188" i="12" s="1"/>
  <c r="AR2188" i="12" s="1"/>
  <c r="H2188" i="12"/>
  <c r="N2188" i="12" s="1"/>
  <c r="T2188" i="12" s="1"/>
  <c r="X2188" i="12" s="1"/>
  <c r="AD2188" i="12" s="1"/>
  <c r="AI2188" i="12" s="1"/>
  <c r="AS2188" i="12" s="1"/>
  <c r="AU2188" i="12" s="1"/>
  <c r="F2191" i="12"/>
  <c r="L2191" i="12" s="1"/>
  <c r="R2191" i="12" s="1"/>
  <c r="V2191" i="12" s="1"/>
  <c r="AB2191" i="12" s="1"/>
  <c r="AG2191" i="12" s="1"/>
  <c r="AM2191" i="12" s="1"/>
  <c r="AO2191" i="12" s="1"/>
  <c r="G2191" i="12"/>
  <c r="M2191" i="12" s="1"/>
  <c r="S2191" i="12" s="1"/>
  <c r="W2191" i="12" s="1"/>
  <c r="AC2191" i="12" s="1"/>
  <c r="AH2191" i="12" s="1"/>
  <c r="AP2191" i="12" s="1"/>
  <c r="AR2191" i="12" s="1"/>
  <c r="H2191" i="12"/>
  <c r="N2191" i="12" s="1"/>
  <c r="T2191" i="12" s="1"/>
  <c r="X2191" i="12" s="1"/>
  <c r="AD2191" i="12" s="1"/>
  <c r="AI2191" i="12" s="1"/>
  <c r="AS2191" i="12" s="1"/>
  <c r="AU2191" i="12" s="1"/>
  <c r="F2196" i="12"/>
  <c r="L2196" i="12" s="1"/>
  <c r="R2196" i="12" s="1"/>
  <c r="V2196" i="12" s="1"/>
  <c r="AB2196" i="12" s="1"/>
  <c r="AG2196" i="12" s="1"/>
  <c r="AM2196" i="12" s="1"/>
  <c r="AO2196" i="12" s="1"/>
  <c r="G2196" i="12"/>
  <c r="M2196" i="12" s="1"/>
  <c r="S2196" i="12" s="1"/>
  <c r="W2196" i="12" s="1"/>
  <c r="AC2196" i="12" s="1"/>
  <c r="AH2196" i="12" s="1"/>
  <c r="AP2196" i="12" s="1"/>
  <c r="AR2196" i="12" s="1"/>
  <c r="H2196" i="12"/>
  <c r="N2196" i="12" s="1"/>
  <c r="T2196" i="12" s="1"/>
  <c r="X2196" i="12" s="1"/>
  <c r="AD2196" i="12" s="1"/>
  <c r="AI2196" i="12" s="1"/>
  <c r="AS2196" i="12" s="1"/>
  <c r="AU2196" i="12" s="1"/>
  <c r="F2199" i="12"/>
  <c r="L2199" i="12" s="1"/>
  <c r="R2199" i="12" s="1"/>
  <c r="V2199" i="12" s="1"/>
  <c r="AB2199" i="12" s="1"/>
  <c r="AG2199" i="12" s="1"/>
  <c r="AM2199" i="12" s="1"/>
  <c r="AO2199" i="12" s="1"/>
  <c r="G2199" i="12"/>
  <c r="M2199" i="12" s="1"/>
  <c r="S2199" i="12" s="1"/>
  <c r="W2199" i="12" s="1"/>
  <c r="AC2199" i="12" s="1"/>
  <c r="AH2199" i="12" s="1"/>
  <c r="AP2199" i="12" s="1"/>
  <c r="AR2199" i="12" s="1"/>
  <c r="H2199" i="12"/>
  <c r="N2199" i="12" s="1"/>
  <c r="T2199" i="12" s="1"/>
  <c r="X2199" i="12" s="1"/>
  <c r="AD2199" i="12" s="1"/>
  <c r="AI2199" i="12" s="1"/>
  <c r="AS2199" i="12" s="1"/>
  <c r="AU2199" i="12" s="1"/>
  <c r="F2207" i="12"/>
  <c r="L2207" i="12" s="1"/>
  <c r="R2207" i="12" s="1"/>
  <c r="V2207" i="12" s="1"/>
  <c r="AB2207" i="12" s="1"/>
  <c r="AG2207" i="12" s="1"/>
  <c r="AM2207" i="12" s="1"/>
  <c r="AO2207" i="12" s="1"/>
  <c r="G2207" i="12"/>
  <c r="M2207" i="12" s="1"/>
  <c r="S2207" i="12" s="1"/>
  <c r="W2207" i="12" s="1"/>
  <c r="AC2207" i="12" s="1"/>
  <c r="AH2207" i="12" s="1"/>
  <c r="AP2207" i="12" s="1"/>
  <c r="AR2207" i="12" s="1"/>
  <c r="H2207" i="12"/>
  <c r="N2207" i="12" s="1"/>
  <c r="T2207" i="12" s="1"/>
  <c r="X2207" i="12" s="1"/>
  <c r="AD2207" i="12" s="1"/>
  <c r="AI2207" i="12" s="1"/>
  <c r="AS2207" i="12" s="1"/>
  <c r="AU2207" i="12" s="1"/>
  <c r="F2210" i="12"/>
  <c r="L2210" i="12" s="1"/>
  <c r="R2210" i="12" s="1"/>
  <c r="V2210" i="12" s="1"/>
  <c r="AB2210" i="12" s="1"/>
  <c r="AG2210" i="12" s="1"/>
  <c r="AM2210" i="12" s="1"/>
  <c r="AO2210" i="12" s="1"/>
  <c r="G2210" i="12"/>
  <c r="M2210" i="12" s="1"/>
  <c r="S2210" i="12" s="1"/>
  <c r="W2210" i="12" s="1"/>
  <c r="AC2210" i="12" s="1"/>
  <c r="AH2210" i="12" s="1"/>
  <c r="AP2210" i="12" s="1"/>
  <c r="AR2210" i="12" s="1"/>
  <c r="H2210" i="12"/>
  <c r="N2210" i="12" s="1"/>
  <c r="T2210" i="12" s="1"/>
  <c r="X2210" i="12" s="1"/>
  <c r="AD2210" i="12" s="1"/>
  <c r="AI2210" i="12" s="1"/>
  <c r="AS2210" i="12" s="1"/>
  <c r="AU2210" i="12" s="1"/>
  <c r="F2213" i="12"/>
  <c r="L2213" i="12" s="1"/>
  <c r="R2213" i="12" s="1"/>
  <c r="V2213" i="12" s="1"/>
  <c r="AB2213" i="12" s="1"/>
  <c r="AG2213" i="12" s="1"/>
  <c r="AM2213" i="12" s="1"/>
  <c r="AO2213" i="12" s="1"/>
  <c r="G2213" i="12"/>
  <c r="M2213" i="12" s="1"/>
  <c r="S2213" i="12" s="1"/>
  <c r="W2213" i="12" s="1"/>
  <c r="AC2213" i="12" s="1"/>
  <c r="AH2213" i="12" s="1"/>
  <c r="AP2213" i="12" s="1"/>
  <c r="AR2213" i="12" s="1"/>
  <c r="H2213" i="12"/>
  <c r="N2213" i="12" s="1"/>
  <c r="T2213" i="12" s="1"/>
  <c r="X2213" i="12" s="1"/>
  <c r="AD2213" i="12" s="1"/>
  <c r="AI2213" i="12" s="1"/>
  <c r="AS2213" i="12" s="1"/>
  <c r="AU2213" i="12" s="1"/>
  <c r="F2217" i="12"/>
  <c r="L2217" i="12" s="1"/>
  <c r="R2217" i="12" s="1"/>
  <c r="V2217" i="12" s="1"/>
  <c r="AB2217" i="12" s="1"/>
  <c r="AG2217" i="12" s="1"/>
  <c r="AM2217" i="12" s="1"/>
  <c r="AO2217" i="12" s="1"/>
  <c r="G2217" i="12"/>
  <c r="M2217" i="12" s="1"/>
  <c r="S2217" i="12" s="1"/>
  <c r="W2217" i="12" s="1"/>
  <c r="AC2217" i="12" s="1"/>
  <c r="AH2217" i="12" s="1"/>
  <c r="AP2217" i="12" s="1"/>
  <c r="AR2217" i="12" s="1"/>
  <c r="H2217" i="12"/>
  <c r="N2217" i="12" s="1"/>
  <c r="T2217" i="12" s="1"/>
  <c r="X2217" i="12" s="1"/>
  <c r="AD2217" i="12" s="1"/>
  <c r="AI2217" i="12" s="1"/>
  <c r="AS2217" i="12" s="1"/>
  <c r="AU2217" i="12" s="1"/>
  <c r="F2220" i="12"/>
  <c r="L2220" i="12" s="1"/>
  <c r="R2220" i="12" s="1"/>
  <c r="V2220" i="12" s="1"/>
  <c r="AB2220" i="12" s="1"/>
  <c r="AG2220" i="12" s="1"/>
  <c r="AM2220" i="12" s="1"/>
  <c r="AO2220" i="12" s="1"/>
  <c r="G2220" i="12"/>
  <c r="M2220" i="12" s="1"/>
  <c r="S2220" i="12" s="1"/>
  <c r="W2220" i="12" s="1"/>
  <c r="AC2220" i="12" s="1"/>
  <c r="AH2220" i="12" s="1"/>
  <c r="AP2220" i="12" s="1"/>
  <c r="AR2220" i="12" s="1"/>
  <c r="H2220" i="12"/>
  <c r="N2220" i="12" s="1"/>
  <c r="T2220" i="12" s="1"/>
  <c r="X2220" i="12" s="1"/>
  <c r="AD2220" i="12" s="1"/>
  <c r="AI2220" i="12" s="1"/>
  <c r="AS2220" i="12" s="1"/>
  <c r="AU2220" i="12" s="1"/>
  <c r="F2224" i="12"/>
  <c r="L2224" i="12" s="1"/>
  <c r="R2224" i="12" s="1"/>
  <c r="V2224" i="12" s="1"/>
  <c r="AB2224" i="12" s="1"/>
  <c r="AG2224" i="12" s="1"/>
  <c r="AM2224" i="12" s="1"/>
  <c r="AO2224" i="12" s="1"/>
  <c r="G2224" i="12"/>
  <c r="M2224" i="12" s="1"/>
  <c r="S2224" i="12" s="1"/>
  <c r="W2224" i="12" s="1"/>
  <c r="AC2224" i="12" s="1"/>
  <c r="AH2224" i="12" s="1"/>
  <c r="AP2224" i="12" s="1"/>
  <c r="AR2224" i="12" s="1"/>
  <c r="H2224" i="12"/>
  <c r="N2224" i="12" s="1"/>
  <c r="T2224" i="12" s="1"/>
  <c r="X2224" i="12" s="1"/>
  <c r="AD2224" i="12" s="1"/>
  <c r="AI2224" i="12" s="1"/>
  <c r="AS2224" i="12" s="1"/>
  <c r="AU2224" i="12" s="1"/>
  <c r="F2229" i="12"/>
  <c r="L2229" i="12" s="1"/>
  <c r="R2229" i="12" s="1"/>
  <c r="V2229" i="12" s="1"/>
  <c r="AB2229" i="12" s="1"/>
  <c r="AG2229" i="12" s="1"/>
  <c r="AM2229" i="12" s="1"/>
  <c r="AO2229" i="12" s="1"/>
  <c r="G2229" i="12"/>
  <c r="M2229" i="12" s="1"/>
  <c r="S2229" i="12" s="1"/>
  <c r="W2229" i="12" s="1"/>
  <c r="AC2229" i="12" s="1"/>
  <c r="AH2229" i="12" s="1"/>
  <c r="AP2229" i="12" s="1"/>
  <c r="AR2229" i="12" s="1"/>
  <c r="H2229" i="12"/>
  <c r="N2229" i="12" s="1"/>
  <c r="T2229" i="12" s="1"/>
  <c r="X2229" i="12" s="1"/>
  <c r="AD2229" i="12" s="1"/>
  <c r="AI2229" i="12" s="1"/>
  <c r="AS2229" i="12" s="1"/>
  <c r="AU2229" i="12" s="1"/>
  <c r="F2233" i="12"/>
  <c r="L2233" i="12" s="1"/>
  <c r="R2233" i="12" s="1"/>
  <c r="V2233" i="12" s="1"/>
  <c r="AB2233" i="12" s="1"/>
  <c r="AG2233" i="12" s="1"/>
  <c r="AM2233" i="12" s="1"/>
  <c r="AO2233" i="12" s="1"/>
  <c r="G2233" i="12"/>
  <c r="M2233" i="12" s="1"/>
  <c r="S2233" i="12" s="1"/>
  <c r="W2233" i="12" s="1"/>
  <c r="AC2233" i="12" s="1"/>
  <c r="AH2233" i="12" s="1"/>
  <c r="AP2233" i="12" s="1"/>
  <c r="AR2233" i="12" s="1"/>
  <c r="H2233" i="12"/>
  <c r="N2233" i="12" s="1"/>
  <c r="T2233" i="12" s="1"/>
  <c r="X2233" i="12" s="1"/>
  <c r="AD2233" i="12" s="1"/>
  <c r="AI2233" i="12" s="1"/>
  <c r="AS2233" i="12" s="1"/>
  <c r="AU2233" i="12" s="1"/>
  <c r="F2238" i="12"/>
  <c r="L2238" i="12" s="1"/>
  <c r="R2238" i="12" s="1"/>
  <c r="V2238" i="12" s="1"/>
  <c r="AB2238" i="12" s="1"/>
  <c r="AG2238" i="12" s="1"/>
  <c r="AM2238" i="12" s="1"/>
  <c r="AO2238" i="12" s="1"/>
  <c r="G2238" i="12"/>
  <c r="M2238" i="12" s="1"/>
  <c r="S2238" i="12" s="1"/>
  <c r="W2238" i="12" s="1"/>
  <c r="AC2238" i="12" s="1"/>
  <c r="AH2238" i="12" s="1"/>
  <c r="AP2238" i="12" s="1"/>
  <c r="AR2238" i="12" s="1"/>
  <c r="H2238" i="12"/>
  <c r="N2238" i="12" s="1"/>
  <c r="T2238" i="12" s="1"/>
  <c r="X2238" i="12" s="1"/>
  <c r="AD2238" i="12" s="1"/>
  <c r="AI2238" i="12" s="1"/>
  <c r="AS2238" i="12" s="1"/>
  <c r="AU2238" i="12" s="1"/>
  <c r="F2240" i="12"/>
  <c r="L2240" i="12" s="1"/>
  <c r="R2240" i="12" s="1"/>
  <c r="V2240" i="12" s="1"/>
  <c r="AB2240" i="12" s="1"/>
  <c r="AG2240" i="12" s="1"/>
  <c r="AM2240" i="12" s="1"/>
  <c r="AO2240" i="12" s="1"/>
  <c r="G2240" i="12"/>
  <c r="M2240" i="12" s="1"/>
  <c r="S2240" i="12" s="1"/>
  <c r="W2240" i="12" s="1"/>
  <c r="AC2240" i="12" s="1"/>
  <c r="AH2240" i="12" s="1"/>
  <c r="AP2240" i="12" s="1"/>
  <c r="AR2240" i="12" s="1"/>
  <c r="H2240" i="12"/>
  <c r="N2240" i="12" s="1"/>
  <c r="T2240" i="12" s="1"/>
  <c r="X2240" i="12" s="1"/>
  <c r="AD2240" i="12" s="1"/>
  <c r="AI2240" i="12" s="1"/>
  <c r="AS2240" i="12" s="1"/>
  <c r="AU2240" i="12" s="1"/>
  <c r="F2244" i="12"/>
  <c r="L2244" i="12" s="1"/>
  <c r="R2244" i="12" s="1"/>
  <c r="V2244" i="12" s="1"/>
  <c r="AB2244" i="12" s="1"/>
  <c r="AG2244" i="12" s="1"/>
  <c r="AM2244" i="12" s="1"/>
  <c r="AO2244" i="12" s="1"/>
  <c r="G2244" i="12"/>
  <c r="M2244" i="12" s="1"/>
  <c r="S2244" i="12" s="1"/>
  <c r="W2244" i="12" s="1"/>
  <c r="AC2244" i="12" s="1"/>
  <c r="AH2244" i="12" s="1"/>
  <c r="AP2244" i="12" s="1"/>
  <c r="AR2244" i="12" s="1"/>
  <c r="H2244" i="12"/>
  <c r="N2244" i="12" s="1"/>
  <c r="T2244" i="12" s="1"/>
  <c r="X2244" i="12" s="1"/>
  <c r="AD2244" i="12" s="1"/>
  <c r="AI2244" i="12" s="1"/>
  <c r="AS2244" i="12" s="1"/>
  <c r="AU2244" i="12" s="1"/>
  <c r="F2252" i="12"/>
  <c r="L2252" i="12" s="1"/>
  <c r="R2252" i="12" s="1"/>
  <c r="V2252" i="12" s="1"/>
  <c r="AB2252" i="12" s="1"/>
  <c r="AG2252" i="12" s="1"/>
  <c r="AM2252" i="12" s="1"/>
  <c r="AO2252" i="12" s="1"/>
  <c r="G2252" i="12"/>
  <c r="M2252" i="12" s="1"/>
  <c r="S2252" i="12" s="1"/>
  <c r="W2252" i="12" s="1"/>
  <c r="AC2252" i="12" s="1"/>
  <c r="AH2252" i="12" s="1"/>
  <c r="AP2252" i="12" s="1"/>
  <c r="AR2252" i="12" s="1"/>
  <c r="H2252" i="12"/>
  <c r="N2252" i="12" s="1"/>
  <c r="T2252" i="12" s="1"/>
  <c r="X2252" i="12" s="1"/>
  <c r="AD2252" i="12" s="1"/>
  <c r="AI2252" i="12" s="1"/>
  <c r="AS2252" i="12" s="1"/>
  <c r="AU2252" i="12" s="1"/>
  <c r="F2256" i="12"/>
  <c r="L2256" i="12" s="1"/>
  <c r="R2256" i="12" s="1"/>
  <c r="V2256" i="12" s="1"/>
  <c r="AB2256" i="12" s="1"/>
  <c r="AG2256" i="12" s="1"/>
  <c r="AM2256" i="12" s="1"/>
  <c r="AO2256" i="12" s="1"/>
  <c r="G2256" i="12"/>
  <c r="M2256" i="12" s="1"/>
  <c r="S2256" i="12" s="1"/>
  <c r="W2256" i="12" s="1"/>
  <c r="AC2256" i="12" s="1"/>
  <c r="AH2256" i="12" s="1"/>
  <c r="AP2256" i="12" s="1"/>
  <c r="AR2256" i="12" s="1"/>
  <c r="H2256" i="12"/>
  <c r="N2256" i="12" s="1"/>
  <c r="T2256" i="12" s="1"/>
  <c r="X2256" i="12" s="1"/>
  <c r="AD2256" i="12" s="1"/>
  <c r="AI2256" i="12" s="1"/>
  <c r="AS2256" i="12" s="1"/>
  <c r="AU2256" i="12" s="1"/>
  <c r="F2262" i="12"/>
  <c r="L2262" i="12" s="1"/>
  <c r="R2262" i="12" s="1"/>
  <c r="V2262" i="12" s="1"/>
  <c r="AB2262" i="12" s="1"/>
  <c r="AG2262" i="12" s="1"/>
  <c r="AM2262" i="12" s="1"/>
  <c r="AO2262" i="12" s="1"/>
  <c r="G2262" i="12"/>
  <c r="M2262" i="12" s="1"/>
  <c r="S2262" i="12" s="1"/>
  <c r="W2262" i="12" s="1"/>
  <c r="AC2262" i="12" s="1"/>
  <c r="AH2262" i="12" s="1"/>
  <c r="AP2262" i="12" s="1"/>
  <c r="AR2262" i="12" s="1"/>
  <c r="H2262" i="12"/>
  <c r="N2262" i="12" s="1"/>
  <c r="T2262" i="12" s="1"/>
  <c r="X2262" i="12" s="1"/>
  <c r="AD2262" i="12" s="1"/>
  <c r="AI2262" i="12" s="1"/>
  <c r="AS2262" i="12" s="1"/>
  <c r="AU2262" i="12" s="1"/>
  <c r="F2275" i="12"/>
  <c r="L2275" i="12" s="1"/>
  <c r="R2275" i="12" s="1"/>
  <c r="V2275" i="12" s="1"/>
  <c r="AB2275" i="12" s="1"/>
  <c r="AG2275" i="12" s="1"/>
  <c r="AM2275" i="12" s="1"/>
  <c r="AO2275" i="12" s="1"/>
  <c r="G2275" i="12"/>
  <c r="M2275" i="12" s="1"/>
  <c r="S2275" i="12" s="1"/>
  <c r="W2275" i="12" s="1"/>
  <c r="AC2275" i="12" s="1"/>
  <c r="AH2275" i="12" s="1"/>
  <c r="AP2275" i="12" s="1"/>
  <c r="AR2275" i="12" s="1"/>
  <c r="H2275" i="12"/>
  <c r="N2275" i="12" s="1"/>
  <c r="T2275" i="12" s="1"/>
  <c r="X2275" i="12" s="1"/>
  <c r="AD2275" i="12" s="1"/>
  <c r="AI2275" i="12" s="1"/>
  <c r="AS2275" i="12" s="1"/>
  <c r="AU2275" i="12" s="1"/>
  <c r="F2283" i="12"/>
  <c r="L2283" i="12" s="1"/>
  <c r="R2283" i="12" s="1"/>
  <c r="V2283" i="12" s="1"/>
  <c r="AB2283" i="12" s="1"/>
  <c r="AG2283" i="12" s="1"/>
  <c r="AM2283" i="12" s="1"/>
  <c r="AO2283" i="12" s="1"/>
  <c r="G2283" i="12"/>
  <c r="M2283" i="12" s="1"/>
  <c r="S2283" i="12" s="1"/>
  <c r="W2283" i="12" s="1"/>
  <c r="AC2283" i="12" s="1"/>
  <c r="AH2283" i="12" s="1"/>
  <c r="AP2283" i="12" s="1"/>
  <c r="AR2283" i="12" s="1"/>
  <c r="H2283" i="12"/>
  <c r="N2283" i="12" s="1"/>
  <c r="T2283" i="12" s="1"/>
  <c r="X2283" i="12" s="1"/>
  <c r="AD2283" i="12" s="1"/>
  <c r="AI2283" i="12" s="1"/>
  <c r="AS2283" i="12" s="1"/>
  <c r="AU2283" i="12" s="1"/>
  <c r="F2287" i="12"/>
  <c r="L2287" i="12" s="1"/>
  <c r="R2287" i="12" s="1"/>
  <c r="V2287" i="12" s="1"/>
  <c r="AB2287" i="12" s="1"/>
  <c r="AG2287" i="12" s="1"/>
  <c r="AM2287" i="12" s="1"/>
  <c r="AO2287" i="12" s="1"/>
  <c r="G2287" i="12"/>
  <c r="M2287" i="12" s="1"/>
  <c r="S2287" i="12" s="1"/>
  <c r="W2287" i="12" s="1"/>
  <c r="AC2287" i="12" s="1"/>
  <c r="AH2287" i="12" s="1"/>
  <c r="AP2287" i="12" s="1"/>
  <c r="AR2287" i="12" s="1"/>
  <c r="H2287" i="12"/>
  <c r="N2287" i="12" s="1"/>
  <c r="T2287" i="12" s="1"/>
  <c r="X2287" i="12" s="1"/>
  <c r="AD2287" i="12" s="1"/>
  <c r="AI2287" i="12" s="1"/>
  <c r="AS2287" i="12" s="1"/>
  <c r="AU2287" i="12" s="1"/>
  <c r="F2295" i="12"/>
  <c r="L2295" i="12" s="1"/>
  <c r="R2295" i="12" s="1"/>
  <c r="V2295" i="12" s="1"/>
  <c r="AB2295" i="12" s="1"/>
  <c r="AG2295" i="12" s="1"/>
  <c r="AM2295" i="12" s="1"/>
  <c r="AO2295" i="12" s="1"/>
  <c r="G2295" i="12"/>
  <c r="M2295" i="12" s="1"/>
  <c r="S2295" i="12" s="1"/>
  <c r="W2295" i="12" s="1"/>
  <c r="AC2295" i="12" s="1"/>
  <c r="AH2295" i="12" s="1"/>
  <c r="AP2295" i="12" s="1"/>
  <c r="AR2295" i="12" s="1"/>
  <c r="H2295" i="12"/>
  <c r="N2295" i="12" s="1"/>
  <c r="T2295" i="12" s="1"/>
  <c r="X2295" i="12" s="1"/>
  <c r="AD2295" i="12" s="1"/>
  <c r="AI2295" i="12" s="1"/>
  <c r="AS2295" i="12" s="1"/>
  <c r="AU2295" i="12" s="1"/>
  <c r="F2299" i="12"/>
  <c r="L2299" i="12" s="1"/>
  <c r="R2299" i="12" s="1"/>
  <c r="V2299" i="12" s="1"/>
  <c r="AB2299" i="12" s="1"/>
  <c r="AG2299" i="12" s="1"/>
  <c r="AM2299" i="12" s="1"/>
  <c r="AO2299" i="12" s="1"/>
  <c r="G2299" i="12"/>
  <c r="M2299" i="12" s="1"/>
  <c r="S2299" i="12" s="1"/>
  <c r="W2299" i="12" s="1"/>
  <c r="AC2299" i="12" s="1"/>
  <c r="AH2299" i="12" s="1"/>
  <c r="AP2299" i="12" s="1"/>
  <c r="AR2299" i="12" s="1"/>
  <c r="H2299" i="12"/>
  <c r="N2299" i="12" s="1"/>
  <c r="T2299" i="12" s="1"/>
  <c r="X2299" i="12" s="1"/>
  <c r="AD2299" i="12" s="1"/>
  <c r="AI2299" i="12" s="1"/>
  <c r="AS2299" i="12" s="1"/>
  <c r="AU2299" i="12" s="1"/>
  <c r="F2302" i="12"/>
  <c r="L2302" i="12" s="1"/>
  <c r="R2302" i="12" s="1"/>
  <c r="V2302" i="12" s="1"/>
  <c r="AB2302" i="12" s="1"/>
  <c r="AG2302" i="12" s="1"/>
  <c r="AM2302" i="12" s="1"/>
  <c r="AO2302" i="12" s="1"/>
  <c r="G2302" i="12"/>
  <c r="M2302" i="12" s="1"/>
  <c r="S2302" i="12" s="1"/>
  <c r="W2302" i="12" s="1"/>
  <c r="AC2302" i="12" s="1"/>
  <c r="AH2302" i="12" s="1"/>
  <c r="AP2302" i="12" s="1"/>
  <c r="AR2302" i="12" s="1"/>
  <c r="H2302" i="12"/>
  <c r="N2302" i="12" s="1"/>
  <c r="T2302" i="12" s="1"/>
  <c r="X2302" i="12" s="1"/>
  <c r="AD2302" i="12" s="1"/>
  <c r="AI2302" i="12" s="1"/>
  <c r="AS2302" i="12" s="1"/>
  <c r="AU2302" i="12" s="1"/>
  <c r="F2306" i="12"/>
  <c r="L2306" i="12" s="1"/>
  <c r="R2306" i="12" s="1"/>
  <c r="V2306" i="12" s="1"/>
  <c r="AB2306" i="12" s="1"/>
  <c r="AG2306" i="12" s="1"/>
  <c r="AM2306" i="12" s="1"/>
  <c r="AO2306" i="12" s="1"/>
  <c r="G2306" i="12"/>
  <c r="M2306" i="12" s="1"/>
  <c r="S2306" i="12" s="1"/>
  <c r="W2306" i="12" s="1"/>
  <c r="AC2306" i="12" s="1"/>
  <c r="AH2306" i="12" s="1"/>
  <c r="AP2306" i="12" s="1"/>
  <c r="AR2306" i="12" s="1"/>
  <c r="H2306" i="12"/>
  <c r="N2306" i="12" s="1"/>
  <c r="T2306" i="12" s="1"/>
  <c r="X2306" i="12" s="1"/>
  <c r="AD2306" i="12" s="1"/>
  <c r="AI2306" i="12" s="1"/>
  <c r="AS2306" i="12" s="1"/>
  <c r="AU2306" i="12" s="1"/>
  <c r="F2309" i="12"/>
  <c r="L2309" i="12" s="1"/>
  <c r="R2309" i="12" s="1"/>
  <c r="V2309" i="12" s="1"/>
  <c r="AB2309" i="12" s="1"/>
  <c r="AG2309" i="12" s="1"/>
  <c r="AM2309" i="12" s="1"/>
  <c r="AO2309" i="12" s="1"/>
  <c r="G2309" i="12"/>
  <c r="M2309" i="12" s="1"/>
  <c r="S2309" i="12" s="1"/>
  <c r="W2309" i="12" s="1"/>
  <c r="AC2309" i="12" s="1"/>
  <c r="AH2309" i="12" s="1"/>
  <c r="AP2309" i="12" s="1"/>
  <c r="AR2309" i="12" s="1"/>
  <c r="H2309" i="12"/>
  <c r="N2309" i="12" s="1"/>
  <c r="T2309" i="12" s="1"/>
  <c r="X2309" i="12" s="1"/>
  <c r="AD2309" i="12" s="1"/>
  <c r="AI2309" i="12" s="1"/>
  <c r="AS2309" i="12" s="1"/>
  <c r="AU2309" i="12" s="1"/>
  <c r="F2312" i="12"/>
  <c r="L2312" i="12" s="1"/>
  <c r="R2312" i="12" s="1"/>
  <c r="V2312" i="12" s="1"/>
  <c r="AB2312" i="12" s="1"/>
  <c r="AG2312" i="12" s="1"/>
  <c r="AM2312" i="12" s="1"/>
  <c r="AO2312" i="12" s="1"/>
  <c r="G2312" i="12"/>
  <c r="M2312" i="12" s="1"/>
  <c r="S2312" i="12" s="1"/>
  <c r="W2312" i="12" s="1"/>
  <c r="AC2312" i="12" s="1"/>
  <c r="AH2312" i="12" s="1"/>
  <c r="AP2312" i="12" s="1"/>
  <c r="AR2312" i="12" s="1"/>
  <c r="H2312" i="12"/>
  <c r="N2312" i="12" s="1"/>
  <c r="T2312" i="12" s="1"/>
  <c r="X2312" i="12" s="1"/>
  <c r="AD2312" i="12" s="1"/>
  <c r="AI2312" i="12" s="1"/>
  <c r="AS2312" i="12" s="1"/>
  <c r="AU2312" i="12" s="1"/>
  <c r="F2316" i="12"/>
  <c r="L2316" i="12" s="1"/>
  <c r="R2316" i="12" s="1"/>
  <c r="V2316" i="12" s="1"/>
  <c r="AB2316" i="12" s="1"/>
  <c r="AG2316" i="12" s="1"/>
  <c r="AM2316" i="12" s="1"/>
  <c r="AO2316" i="12" s="1"/>
  <c r="G2316" i="12"/>
  <c r="M2316" i="12" s="1"/>
  <c r="S2316" i="12" s="1"/>
  <c r="W2316" i="12" s="1"/>
  <c r="AC2316" i="12" s="1"/>
  <c r="AH2316" i="12" s="1"/>
  <c r="AP2316" i="12" s="1"/>
  <c r="AR2316" i="12" s="1"/>
  <c r="H2316" i="12"/>
  <c r="N2316" i="12" s="1"/>
  <c r="T2316" i="12" s="1"/>
  <c r="X2316" i="12" s="1"/>
  <c r="AD2316" i="12" s="1"/>
  <c r="AI2316" i="12" s="1"/>
  <c r="AS2316" i="12" s="1"/>
  <c r="AU2316" i="12" s="1"/>
  <c r="F2320" i="12"/>
  <c r="L2320" i="12" s="1"/>
  <c r="R2320" i="12" s="1"/>
  <c r="V2320" i="12" s="1"/>
  <c r="AB2320" i="12" s="1"/>
  <c r="AG2320" i="12" s="1"/>
  <c r="AM2320" i="12" s="1"/>
  <c r="AO2320" i="12" s="1"/>
  <c r="G2320" i="12"/>
  <c r="M2320" i="12" s="1"/>
  <c r="S2320" i="12" s="1"/>
  <c r="W2320" i="12" s="1"/>
  <c r="AC2320" i="12" s="1"/>
  <c r="AH2320" i="12" s="1"/>
  <c r="AP2320" i="12" s="1"/>
  <c r="AR2320" i="12" s="1"/>
  <c r="H2320" i="12"/>
  <c r="N2320" i="12" s="1"/>
  <c r="T2320" i="12" s="1"/>
  <c r="X2320" i="12" s="1"/>
  <c r="AD2320" i="12" s="1"/>
  <c r="AI2320" i="12" s="1"/>
  <c r="AS2320" i="12" s="1"/>
  <c r="AU2320" i="12" s="1"/>
  <c r="F2324" i="12"/>
  <c r="L2324" i="12" s="1"/>
  <c r="R2324" i="12" s="1"/>
  <c r="V2324" i="12" s="1"/>
  <c r="AB2324" i="12" s="1"/>
  <c r="AG2324" i="12" s="1"/>
  <c r="AM2324" i="12" s="1"/>
  <c r="AO2324" i="12" s="1"/>
  <c r="G2324" i="12"/>
  <c r="M2324" i="12" s="1"/>
  <c r="S2324" i="12" s="1"/>
  <c r="W2324" i="12" s="1"/>
  <c r="AC2324" i="12" s="1"/>
  <c r="AH2324" i="12" s="1"/>
  <c r="AP2324" i="12" s="1"/>
  <c r="AR2324" i="12" s="1"/>
  <c r="H2324" i="12"/>
  <c r="N2324" i="12" s="1"/>
  <c r="T2324" i="12" s="1"/>
  <c r="X2324" i="12" s="1"/>
  <c r="AD2324" i="12" s="1"/>
  <c r="AI2324" i="12" s="1"/>
  <c r="AS2324" i="12" s="1"/>
  <c r="AU2324" i="12" s="1"/>
  <c r="F2326" i="12"/>
  <c r="L2326" i="12" s="1"/>
  <c r="R2326" i="12" s="1"/>
  <c r="V2326" i="12" s="1"/>
  <c r="AB2326" i="12" s="1"/>
  <c r="AG2326" i="12" s="1"/>
  <c r="AM2326" i="12" s="1"/>
  <c r="AO2326" i="12" s="1"/>
  <c r="G2326" i="12"/>
  <c r="M2326" i="12" s="1"/>
  <c r="S2326" i="12" s="1"/>
  <c r="W2326" i="12" s="1"/>
  <c r="AC2326" i="12" s="1"/>
  <c r="AH2326" i="12" s="1"/>
  <c r="AP2326" i="12" s="1"/>
  <c r="AR2326" i="12" s="1"/>
  <c r="H2326" i="12"/>
  <c r="N2326" i="12" s="1"/>
  <c r="T2326" i="12" s="1"/>
  <c r="X2326" i="12" s="1"/>
  <c r="AD2326" i="12" s="1"/>
  <c r="AI2326" i="12" s="1"/>
  <c r="AS2326" i="12" s="1"/>
  <c r="AU2326" i="12" s="1"/>
  <c r="F2330" i="12"/>
  <c r="L2330" i="12" s="1"/>
  <c r="R2330" i="12" s="1"/>
  <c r="V2330" i="12" s="1"/>
  <c r="AB2330" i="12" s="1"/>
  <c r="AG2330" i="12" s="1"/>
  <c r="AM2330" i="12" s="1"/>
  <c r="AO2330" i="12" s="1"/>
  <c r="G2330" i="12"/>
  <c r="M2330" i="12" s="1"/>
  <c r="S2330" i="12" s="1"/>
  <c r="W2330" i="12" s="1"/>
  <c r="AC2330" i="12" s="1"/>
  <c r="AH2330" i="12" s="1"/>
  <c r="AP2330" i="12" s="1"/>
  <c r="AR2330" i="12" s="1"/>
  <c r="H2330" i="12"/>
  <c r="N2330" i="12" s="1"/>
  <c r="T2330" i="12" s="1"/>
  <c r="X2330" i="12" s="1"/>
  <c r="AD2330" i="12" s="1"/>
  <c r="AI2330" i="12" s="1"/>
  <c r="AS2330" i="12" s="1"/>
  <c r="AU2330" i="12" s="1"/>
  <c r="F2334" i="12"/>
  <c r="L2334" i="12" s="1"/>
  <c r="R2334" i="12" s="1"/>
  <c r="V2334" i="12" s="1"/>
  <c r="AB2334" i="12" s="1"/>
  <c r="AG2334" i="12" s="1"/>
  <c r="AM2334" i="12" s="1"/>
  <c r="AO2334" i="12" s="1"/>
  <c r="G2334" i="12"/>
  <c r="M2334" i="12" s="1"/>
  <c r="S2334" i="12" s="1"/>
  <c r="W2334" i="12" s="1"/>
  <c r="AC2334" i="12" s="1"/>
  <c r="AH2334" i="12" s="1"/>
  <c r="AP2334" i="12" s="1"/>
  <c r="AR2334" i="12" s="1"/>
  <c r="H2334" i="12"/>
  <c r="N2334" i="12" s="1"/>
  <c r="T2334" i="12" s="1"/>
  <c r="X2334" i="12" s="1"/>
  <c r="AD2334" i="12" s="1"/>
  <c r="AI2334" i="12" s="1"/>
  <c r="AS2334" i="12" s="1"/>
  <c r="AU2334" i="12" s="1"/>
  <c r="F2338" i="12"/>
  <c r="L2338" i="12" s="1"/>
  <c r="R2338" i="12" s="1"/>
  <c r="V2338" i="12" s="1"/>
  <c r="AB2338" i="12" s="1"/>
  <c r="AG2338" i="12" s="1"/>
  <c r="AM2338" i="12" s="1"/>
  <c r="AO2338" i="12" s="1"/>
  <c r="G2338" i="12"/>
  <c r="M2338" i="12" s="1"/>
  <c r="S2338" i="12" s="1"/>
  <c r="W2338" i="12" s="1"/>
  <c r="AC2338" i="12" s="1"/>
  <c r="AH2338" i="12" s="1"/>
  <c r="AP2338" i="12" s="1"/>
  <c r="AR2338" i="12" s="1"/>
  <c r="H2338" i="12"/>
  <c r="N2338" i="12" s="1"/>
  <c r="T2338" i="12" s="1"/>
  <c r="X2338" i="12" s="1"/>
  <c r="AD2338" i="12" s="1"/>
  <c r="AI2338" i="12" s="1"/>
  <c r="AS2338" i="12" s="1"/>
  <c r="AU2338" i="12" s="1"/>
  <c r="F2346" i="12"/>
  <c r="L2346" i="12" s="1"/>
  <c r="R2346" i="12" s="1"/>
  <c r="V2346" i="12" s="1"/>
  <c r="AB2346" i="12" s="1"/>
  <c r="AG2346" i="12" s="1"/>
  <c r="AM2346" i="12" s="1"/>
  <c r="AO2346" i="12" s="1"/>
  <c r="G2346" i="12"/>
  <c r="M2346" i="12" s="1"/>
  <c r="S2346" i="12" s="1"/>
  <c r="W2346" i="12" s="1"/>
  <c r="AC2346" i="12" s="1"/>
  <c r="AH2346" i="12" s="1"/>
  <c r="AP2346" i="12" s="1"/>
  <c r="AR2346" i="12" s="1"/>
  <c r="H2346" i="12"/>
  <c r="N2346" i="12" s="1"/>
  <c r="T2346" i="12" s="1"/>
  <c r="X2346" i="12" s="1"/>
  <c r="AD2346" i="12" s="1"/>
  <c r="AI2346" i="12" s="1"/>
  <c r="AS2346" i="12" s="1"/>
  <c r="AU2346" i="12" s="1"/>
  <c r="F2350" i="12"/>
  <c r="L2350" i="12" s="1"/>
  <c r="R2350" i="12" s="1"/>
  <c r="V2350" i="12" s="1"/>
  <c r="AB2350" i="12" s="1"/>
  <c r="AG2350" i="12" s="1"/>
  <c r="AM2350" i="12" s="1"/>
  <c r="AO2350" i="12" s="1"/>
  <c r="G2350" i="12"/>
  <c r="M2350" i="12" s="1"/>
  <c r="S2350" i="12" s="1"/>
  <c r="W2350" i="12" s="1"/>
  <c r="AC2350" i="12" s="1"/>
  <c r="AH2350" i="12" s="1"/>
  <c r="AP2350" i="12" s="1"/>
  <c r="AR2350" i="12" s="1"/>
  <c r="H2350" i="12"/>
  <c r="N2350" i="12" s="1"/>
  <c r="T2350" i="12" s="1"/>
  <c r="X2350" i="12" s="1"/>
  <c r="AD2350" i="12" s="1"/>
  <c r="AI2350" i="12" s="1"/>
  <c r="AS2350" i="12" s="1"/>
  <c r="AU2350" i="12" s="1"/>
  <c r="F2354" i="12"/>
  <c r="L2354" i="12" s="1"/>
  <c r="R2354" i="12" s="1"/>
  <c r="V2354" i="12" s="1"/>
  <c r="AB2354" i="12" s="1"/>
  <c r="AG2354" i="12" s="1"/>
  <c r="AM2354" i="12" s="1"/>
  <c r="AO2354" i="12" s="1"/>
  <c r="G2354" i="12"/>
  <c r="M2354" i="12" s="1"/>
  <c r="S2354" i="12" s="1"/>
  <c r="W2354" i="12" s="1"/>
  <c r="AC2354" i="12" s="1"/>
  <c r="AH2354" i="12" s="1"/>
  <c r="AP2354" i="12" s="1"/>
  <c r="AR2354" i="12" s="1"/>
  <c r="H2354" i="12"/>
  <c r="N2354" i="12" s="1"/>
  <c r="T2354" i="12" s="1"/>
  <c r="X2354" i="12" s="1"/>
  <c r="AD2354" i="12" s="1"/>
  <c r="AI2354" i="12" s="1"/>
  <c r="AS2354" i="12" s="1"/>
  <c r="AU2354" i="12" s="1"/>
  <c r="F2357" i="12"/>
  <c r="L2357" i="12" s="1"/>
  <c r="R2357" i="12" s="1"/>
  <c r="V2357" i="12" s="1"/>
  <c r="AB2357" i="12" s="1"/>
  <c r="AG2357" i="12" s="1"/>
  <c r="AM2357" i="12" s="1"/>
  <c r="AO2357" i="12" s="1"/>
  <c r="G2357" i="12"/>
  <c r="M2357" i="12" s="1"/>
  <c r="S2357" i="12" s="1"/>
  <c r="W2357" i="12" s="1"/>
  <c r="AC2357" i="12" s="1"/>
  <c r="AH2357" i="12" s="1"/>
  <c r="AP2357" i="12" s="1"/>
  <c r="AR2357" i="12" s="1"/>
  <c r="H2357" i="12"/>
  <c r="N2357" i="12" s="1"/>
  <c r="T2357" i="12" s="1"/>
  <c r="X2357" i="12" s="1"/>
  <c r="AD2357" i="12" s="1"/>
  <c r="AI2357" i="12" s="1"/>
  <c r="AS2357" i="12" s="1"/>
  <c r="AU2357" i="12" s="1"/>
  <c r="F2361" i="12"/>
  <c r="L2361" i="12" s="1"/>
  <c r="R2361" i="12" s="1"/>
  <c r="V2361" i="12" s="1"/>
  <c r="AB2361" i="12" s="1"/>
  <c r="AG2361" i="12" s="1"/>
  <c r="AM2361" i="12" s="1"/>
  <c r="AO2361" i="12" s="1"/>
  <c r="G2361" i="12"/>
  <c r="M2361" i="12" s="1"/>
  <c r="S2361" i="12" s="1"/>
  <c r="W2361" i="12" s="1"/>
  <c r="AC2361" i="12" s="1"/>
  <c r="AH2361" i="12" s="1"/>
  <c r="AP2361" i="12" s="1"/>
  <c r="AR2361" i="12" s="1"/>
  <c r="H2361" i="12"/>
  <c r="N2361" i="12" s="1"/>
  <c r="T2361" i="12" s="1"/>
  <c r="X2361" i="12" s="1"/>
  <c r="AD2361" i="12" s="1"/>
  <c r="AI2361" i="12" s="1"/>
  <c r="AS2361" i="12" s="1"/>
  <c r="AU2361" i="12" s="1"/>
  <c r="F2365" i="12"/>
  <c r="L2365" i="12" s="1"/>
  <c r="R2365" i="12" s="1"/>
  <c r="V2365" i="12" s="1"/>
  <c r="AB2365" i="12" s="1"/>
  <c r="AG2365" i="12" s="1"/>
  <c r="AM2365" i="12" s="1"/>
  <c r="AO2365" i="12" s="1"/>
  <c r="G2365" i="12"/>
  <c r="M2365" i="12" s="1"/>
  <c r="S2365" i="12" s="1"/>
  <c r="W2365" i="12" s="1"/>
  <c r="AC2365" i="12" s="1"/>
  <c r="AH2365" i="12" s="1"/>
  <c r="AP2365" i="12" s="1"/>
  <c r="AR2365" i="12" s="1"/>
  <c r="H2365" i="12"/>
  <c r="N2365" i="12" s="1"/>
  <c r="T2365" i="12" s="1"/>
  <c r="X2365" i="12" s="1"/>
  <c r="AD2365" i="12" s="1"/>
  <c r="AI2365" i="12" s="1"/>
  <c r="AS2365" i="12" s="1"/>
  <c r="AU2365" i="12" s="1"/>
  <c r="F2369" i="12"/>
  <c r="L2369" i="12" s="1"/>
  <c r="R2369" i="12" s="1"/>
  <c r="V2369" i="12" s="1"/>
  <c r="AB2369" i="12" s="1"/>
  <c r="AG2369" i="12" s="1"/>
  <c r="AM2369" i="12" s="1"/>
  <c r="AO2369" i="12" s="1"/>
  <c r="G2369" i="12"/>
  <c r="M2369" i="12" s="1"/>
  <c r="S2369" i="12" s="1"/>
  <c r="W2369" i="12" s="1"/>
  <c r="AC2369" i="12" s="1"/>
  <c r="AH2369" i="12" s="1"/>
  <c r="AP2369" i="12" s="1"/>
  <c r="AR2369" i="12" s="1"/>
  <c r="H2369" i="12"/>
  <c r="N2369" i="12" s="1"/>
  <c r="T2369" i="12" s="1"/>
  <c r="X2369" i="12" s="1"/>
  <c r="AD2369" i="12" s="1"/>
  <c r="AI2369" i="12" s="1"/>
  <c r="AS2369" i="12" s="1"/>
  <c r="AU2369" i="12" s="1"/>
  <c r="F2372" i="12"/>
  <c r="L2372" i="12" s="1"/>
  <c r="R2372" i="12" s="1"/>
  <c r="V2372" i="12" s="1"/>
  <c r="AB2372" i="12" s="1"/>
  <c r="AG2372" i="12" s="1"/>
  <c r="AM2372" i="12" s="1"/>
  <c r="AO2372" i="12" s="1"/>
  <c r="G2372" i="12"/>
  <c r="M2372" i="12" s="1"/>
  <c r="S2372" i="12" s="1"/>
  <c r="W2372" i="12" s="1"/>
  <c r="AC2372" i="12" s="1"/>
  <c r="AH2372" i="12" s="1"/>
  <c r="AP2372" i="12" s="1"/>
  <c r="AR2372" i="12" s="1"/>
  <c r="H2372" i="12"/>
  <c r="N2372" i="12" s="1"/>
  <c r="T2372" i="12" s="1"/>
  <c r="X2372" i="12" s="1"/>
  <c r="AD2372" i="12" s="1"/>
  <c r="AI2372" i="12" s="1"/>
  <c r="AS2372" i="12" s="1"/>
  <c r="AU2372" i="12" s="1"/>
  <c r="F2376" i="12"/>
  <c r="L2376" i="12" s="1"/>
  <c r="R2376" i="12" s="1"/>
  <c r="V2376" i="12" s="1"/>
  <c r="AB2376" i="12" s="1"/>
  <c r="AG2376" i="12" s="1"/>
  <c r="AM2376" i="12" s="1"/>
  <c r="AO2376" i="12" s="1"/>
  <c r="G2376" i="12"/>
  <c r="M2376" i="12" s="1"/>
  <c r="S2376" i="12" s="1"/>
  <c r="W2376" i="12" s="1"/>
  <c r="AC2376" i="12" s="1"/>
  <c r="AH2376" i="12" s="1"/>
  <c r="AP2376" i="12" s="1"/>
  <c r="AR2376" i="12" s="1"/>
  <c r="H2376" i="12"/>
  <c r="N2376" i="12" s="1"/>
  <c r="T2376" i="12" s="1"/>
  <c r="X2376" i="12" s="1"/>
  <c r="AD2376" i="12" s="1"/>
  <c r="AI2376" i="12" s="1"/>
  <c r="AS2376" i="12" s="1"/>
  <c r="AU2376" i="12" s="1"/>
  <c r="F2380" i="12"/>
  <c r="L2380" i="12" s="1"/>
  <c r="R2380" i="12" s="1"/>
  <c r="V2380" i="12" s="1"/>
  <c r="AB2380" i="12" s="1"/>
  <c r="AG2380" i="12" s="1"/>
  <c r="AM2380" i="12" s="1"/>
  <c r="AO2380" i="12" s="1"/>
  <c r="G2380" i="12"/>
  <c r="M2380" i="12" s="1"/>
  <c r="S2380" i="12" s="1"/>
  <c r="W2380" i="12" s="1"/>
  <c r="AC2380" i="12" s="1"/>
  <c r="AH2380" i="12" s="1"/>
  <c r="AP2380" i="12" s="1"/>
  <c r="AR2380" i="12" s="1"/>
  <c r="H2380" i="12"/>
  <c r="N2380" i="12" s="1"/>
  <c r="T2380" i="12" s="1"/>
  <c r="X2380" i="12" s="1"/>
  <c r="AD2380" i="12" s="1"/>
  <c r="AI2380" i="12" s="1"/>
  <c r="AS2380" i="12" s="1"/>
  <c r="AU2380" i="12" s="1"/>
  <c r="F2384" i="12"/>
  <c r="L2384" i="12" s="1"/>
  <c r="R2384" i="12" s="1"/>
  <c r="V2384" i="12" s="1"/>
  <c r="AB2384" i="12" s="1"/>
  <c r="AG2384" i="12" s="1"/>
  <c r="AM2384" i="12" s="1"/>
  <c r="AO2384" i="12" s="1"/>
  <c r="G2384" i="12"/>
  <c r="M2384" i="12" s="1"/>
  <c r="S2384" i="12" s="1"/>
  <c r="W2384" i="12" s="1"/>
  <c r="AC2384" i="12" s="1"/>
  <c r="AH2384" i="12" s="1"/>
  <c r="AP2384" i="12" s="1"/>
  <c r="AR2384" i="12" s="1"/>
  <c r="H2384" i="12"/>
  <c r="N2384" i="12" s="1"/>
  <c r="T2384" i="12" s="1"/>
  <c r="X2384" i="12" s="1"/>
  <c r="AD2384" i="12" s="1"/>
  <c r="AI2384" i="12" s="1"/>
  <c r="AS2384" i="12" s="1"/>
  <c r="AU2384" i="12" s="1"/>
  <c r="F2387" i="12"/>
  <c r="L2387" i="12" s="1"/>
  <c r="R2387" i="12" s="1"/>
  <c r="V2387" i="12" s="1"/>
  <c r="AB2387" i="12" s="1"/>
  <c r="AG2387" i="12" s="1"/>
  <c r="AM2387" i="12" s="1"/>
  <c r="AO2387" i="12" s="1"/>
  <c r="G2387" i="12"/>
  <c r="M2387" i="12" s="1"/>
  <c r="S2387" i="12" s="1"/>
  <c r="W2387" i="12" s="1"/>
  <c r="AC2387" i="12" s="1"/>
  <c r="AH2387" i="12" s="1"/>
  <c r="AP2387" i="12" s="1"/>
  <c r="AR2387" i="12" s="1"/>
  <c r="H2387" i="12"/>
  <c r="N2387" i="12" s="1"/>
  <c r="T2387" i="12" s="1"/>
  <c r="X2387" i="12" s="1"/>
  <c r="AD2387" i="12" s="1"/>
  <c r="AI2387" i="12" s="1"/>
  <c r="AS2387" i="12" s="1"/>
  <c r="AU2387" i="12" s="1"/>
  <c r="F2390" i="12"/>
  <c r="L2390" i="12" s="1"/>
  <c r="R2390" i="12" s="1"/>
  <c r="V2390" i="12" s="1"/>
  <c r="AB2390" i="12" s="1"/>
  <c r="AG2390" i="12" s="1"/>
  <c r="AM2390" i="12" s="1"/>
  <c r="AO2390" i="12" s="1"/>
  <c r="G2390" i="12"/>
  <c r="M2390" i="12" s="1"/>
  <c r="S2390" i="12" s="1"/>
  <c r="W2390" i="12" s="1"/>
  <c r="AC2390" i="12" s="1"/>
  <c r="AH2390" i="12" s="1"/>
  <c r="AP2390" i="12" s="1"/>
  <c r="AR2390" i="12" s="1"/>
  <c r="H2390" i="12"/>
  <c r="N2390" i="12" s="1"/>
  <c r="T2390" i="12" s="1"/>
  <c r="X2390" i="12" s="1"/>
  <c r="AD2390" i="12" s="1"/>
  <c r="AI2390" i="12" s="1"/>
  <c r="AS2390" i="12" s="1"/>
  <c r="AU2390" i="12" s="1"/>
  <c r="F2394" i="12"/>
  <c r="L2394" i="12" s="1"/>
  <c r="R2394" i="12" s="1"/>
  <c r="V2394" i="12" s="1"/>
  <c r="AB2394" i="12" s="1"/>
  <c r="AG2394" i="12" s="1"/>
  <c r="AM2394" i="12" s="1"/>
  <c r="AO2394" i="12" s="1"/>
  <c r="G2394" i="12"/>
  <c r="M2394" i="12" s="1"/>
  <c r="S2394" i="12" s="1"/>
  <c r="W2394" i="12" s="1"/>
  <c r="AC2394" i="12" s="1"/>
  <c r="AH2394" i="12" s="1"/>
  <c r="AP2394" i="12" s="1"/>
  <c r="AR2394" i="12" s="1"/>
  <c r="H2394" i="12"/>
  <c r="N2394" i="12" s="1"/>
  <c r="T2394" i="12" s="1"/>
  <c r="X2394" i="12" s="1"/>
  <c r="AD2394" i="12" s="1"/>
  <c r="AI2394" i="12" s="1"/>
  <c r="AS2394" i="12" s="1"/>
  <c r="AU2394" i="12" s="1"/>
  <c r="F2398" i="12"/>
  <c r="L2398" i="12" s="1"/>
  <c r="R2398" i="12" s="1"/>
  <c r="V2398" i="12" s="1"/>
  <c r="AB2398" i="12" s="1"/>
  <c r="AG2398" i="12" s="1"/>
  <c r="AM2398" i="12" s="1"/>
  <c r="AO2398" i="12" s="1"/>
  <c r="G2398" i="12"/>
  <c r="M2398" i="12" s="1"/>
  <c r="S2398" i="12" s="1"/>
  <c r="W2398" i="12" s="1"/>
  <c r="AC2398" i="12" s="1"/>
  <c r="AH2398" i="12" s="1"/>
  <c r="AP2398" i="12" s="1"/>
  <c r="AR2398" i="12" s="1"/>
  <c r="H2398" i="12"/>
  <c r="N2398" i="12" s="1"/>
  <c r="T2398" i="12" s="1"/>
  <c r="X2398" i="12" s="1"/>
  <c r="AD2398" i="12" s="1"/>
  <c r="AI2398" i="12" s="1"/>
  <c r="AS2398" i="12" s="1"/>
  <c r="AU2398" i="12" s="1"/>
  <c r="F2402" i="12"/>
  <c r="L2402" i="12" s="1"/>
  <c r="R2402" i="12" s="1"/>
  <c r="V2402" i="12" s="1"/>
  <c r="AB2402" i="12" s="1"/>
  <c r="AG2402" i="12" s="1"/>
  <c r="AM2402" i="12" s="1"/>
  <c r="AO2402" i="12" s="1"/>
  <c r="G2402" i="12"/>
  <c r="M2402" i="12" s="1"/>
  <c r="S2402" i="12" s="1"/>
  <c r="W2402" i="12" s="1"/>
  <c r="AC2402" i="12" s="1"/>
  <c r="AH2402" i="12" s="1"/>
  <c r="AP2402" i="12" s="1"/>
  <c r="AR2402" i="12" s="1"/>
  <c r="H2402" i="12"/>
  <c r="N2402" i="12" s="1"/>
  <c r="T2402" i="12" s="1"/>
  <c r="X2402" i="12" s="1"/>
  <c r="AD2402" i="12" s="1"/>
  <c r="AI2402" i="12" s="1"/>
  <c r="AS2402" i="12" s="1"/>
  <c r="AU2402" i="12" s="1"/>
  <c r="F2406" i="12"/>
  <c r="L2406" i="12" s="1"/>
  <c r="R2406" i="12" s="1"/>
  <c r="V2406" i="12" s="1"/>
  <c r="AB2406" i="12" s="1"/>
  <c r="AG2406" i="12" s="1"/>
  <c r="AM2406" i="12" s="1"/>
  <c r="AO2406" i="12" s="1"/>
  <c r="G2406" i="12"/>
  <c r="M2406" i="12" s="1"/>
  <c r="S2406" i="12" s="1"/>
  <c r="W2406" i="12" s="1"/>
  <c r="AC2406" i="12" s="1"/>
  <c r="AH2406" i="12" s="1"/>
  <c r="AP2406" i="12" s="1"/>
  <c r="AR2406" i="12" s="1"/>
  <c r="H2406" i="12"/>
  <c r="N2406" i="12" s="1"/>
  <c r="T2406" i="12" s="1"/>
  <c r="X2406" i="12" s="1"/>
  <c r="AD2406" i="12" s="1"/>
  <c r="AI2406" i="12" s="1"/>
  <c r="AS2406" i="12" s="1"/>
  <c r="AU2406" i="12" s="1"/>
  <c r="F2410" i="12"/>
  <c r="L2410" i="12" s="1"/>
  <c r="R2410" i="12" s="1"/>
  <c r="V2410" i="12" s="1"/>
  <c r="AB2410" i="12" s="1"/>
  <c r="AG2410" i="12" s="1"/>
  <c r="AM2410" i="12" s="1"/>
  <c r="AO2410" i="12" s="1"/>
  <c r="G2410" i="12"/>
  <c r="M2410" i="12" s="1"/>
  <c r="S2410" i="12" s="1"/>
  <c r="W2410" i="12" s="1"/>
  <c r="AC2410" i="12" s="1"/>
  <c r="AH2410" i="12" s="1"/>
  <c r="AP2410" i="12" s="1"/>
  <c r="AR2410" i="12" s="1"/>
  <c r="H2410" i="12"/>
  <c r="N2410" i="12" s="1"/>
  <c r="T2410" i="12" s="1"/>
  <c r="X2410" i="12" s="1"/>
  <c r="AD2410" i="12" s="1"/>
  <c r="AI2410" i="12" s="1"/>
  <c r="AS2410" i="12" s="1"/>
  <c r="AU2410" i="12" s="1"/>
  <c r="F2413" i="12"/>
  <c r="L2413" i="12" s="1"/>
  <c r="R2413" i="12" s="1"/>
  <c r="V2413" i="12" s="1"/>
  <c r="AB2413" i="12" s="1"/>
  <c r="AG2413" i="12" s="1"/>
  <c r="AM2413" i="12" s="1"/>
  <c r="AO2413" i="12" s="1"/>
  <c r="G2413" i="12"/>
  <c r="M2413" i="12" s="1"/>
  <c r="S2413" i="12" s="1"/>
  <c r="W2413" i="12" s="1"/>
  <c r="AC2413" i="12" s="1"/>
  <c r="AH2413" i="12" s="1"/>
  <c r="AP2413" i="12" s="1"/>
  <c r="AR2413" i="12" s="1"/>
  <c r="H2413" i="12"/>
  <c r="N2413" i="12" s="1"/>
  <c r="T2413" i="12" s="1"/>
  <c r="X2413" i="12" s="1"/>
  <c r="AD2413" i="12" s="1"/>
  <c r="AI2413" i="12" s="1"/>
  <c r="AS2413" i="12" s="1"/>
  <c r="AU2413" i="12" s="1"/>
  <c r="F2423" i="12"/>
  <c r="L2423" i="12" s="1"/>
  <c r="R2423" i="12" s="1"/>
  <c r="V2423" i="12" s="1"/>
  <c r="AB2423" i="12" s="1"/>
  <c r="AG2423" i="12" s="1"/>
  <c r="AM2423" i="12" s="1"/>
  <c r="AO2423" i="12" s="1"/>
  <c r="G2423" i="12"/>
  <c r="M2423" i="12" s="1"/>
  <c r="S2423" i="12" s="1"/>
  <c r="W2423" i="12" s="1"/>
  <c r="AC2423" i="12" s="1"/>
  <c r="AH2423" i="12" s="1"/>
  <c r="AP2423" i="12" s="1"/>
  <c r="AR2423" i="12" s="1"/>
  <c r="H2423" i="12"/>
  <c r="N2423" i="12" s="1"/>
  <c r="T2423" i="12" s="1"/>
  <c r="X2423" i="12" s="1"/>
  <c r="AD2423" i="12" s="1"/>
  <c r="AI2423" i="12" s="1"/>
  <c r="AS2423" i="12" s="1"/>
  <c r="AU2423" i="12" s="1"/>
  <c r="F2427" i="12"/>
  <c r="L2427" i="12" s="1"/>
  <c r="R2427" i="12" s="1"/>
  <c r="V2427" i="12" s="1"/>
  <c r="AB2427" i="12" s="1"/>
  <c r="AG2427" i="12" s="1"/>
  <c r="AM2427" i="12" s="1"/>
  <c r="AO2427" i="12" s="1"/>
  <c r="G2427" i="12"/>
  <c r="M2427" i="12" s="1"/>
  <c r="S2427" i="12" s="1"/>
  <c r="W2427" i="12" s="1"/>
  <c r="AC2427" i="12" s="1"/>
  <c r="AH2427" i="12" s="1"/>
  <c r="AP2427" i="12" s="1"/>
  <c r="AR2427" i="12" s="1"/>
  <c r="H2427" i="12"/>
  <c r="N2427" i="12" s="1"/>
  <c r="T2427" i="12" s="1"/>
  <c r="X2427" i="12" s="1"/>
  <c r="AD2427" i="12" s="1"/>
  <c r="AI2427" i="12" s="1"/>
  <c r="AS2427" i="12" s="1"/>
  <c r="AU2427" i="12" s="1"/>
  <c r="F2432" i="12"/>
  <c r="L2432" i="12" s="1"/>
  <c r="R2432" i="12" s="1"/>
  <c r="V2432" i="12" s="1"/>
  <c r="AB2432" i="12" s="1"/>
  <c r="AG2432" i="12" s="1"/>
  <c r="AM2432" i="12" s="1"/>
  <c r="AO2432" i="12" s="1"/>
  <c r="G2432" i="12"/>
  <c r="M2432" i="12" s="1"/>
  <c r="S2432" i="12" s="1"/>
  <c r="W2432" i="12" s="1"/>
  <c r="AC2432" i="12" s="1"/>
  <c r="AH2432" i="12" s="1"/>
  <c r="AP2432" i="12" s="1"/>
  <c r="AR2432" i="12" s="1"/>
  <c r="H2432" i="12"/>
  <c r="N2432" i="12" s="1"/>
  <c r="T2432" i="12" s="1"/>
  <c r="X2432" i="12" s="1"/>
  <c r="AD2432" i="12" s="1"/>
  <c r="AI2432" i="12" s="1"/>
  <c r="AS2432" i="12" s="1"/>
  <c r="AU2432" i="12" s="1"/>
  <c r="F2436" i="12"/>
  <c r="L2436" i="12" s="1"/>
  <c r="R2436" i="12" s="1"/>
  <c r="V2436" i="12" s="1"/>
  <c r="AB2436" i="12" s="1"/>
  <c r="AG2436" i="12" s="1"/>
  <c r="AM2436" i="12" s="1"/>
  <c r="AO2436" i="12" s="1"/>
  <c r="G2436" i="12"/>
  <c r="M2436" i="12" s="1"/>
  <c r="S2436" i="12" s="1"/>
  <c r="W2436" i="12" s="1"/>
  <c r="AC2436" i="12" s="1"/>
  <c r="AH2436" i="12" s="1"/>
  <c r="AP2436" i="12" s="1"/>
  <c r="AR2436" i="12" s="1"/>
  <c r="H2436" i="12"/>
  <c r="N2436" i="12" s="1"/>
  <c r="T2436" i="12" s="1"/>
  <c r="X2436" i="12" s="1"/>
  <c r="AD2436" i="12" s="1"/>
  <c r="AI2436" i="12" s="1"/>
  <c r="AS2436" i="12" s="1"/>
  <c r="AU2436" i="12" s="1"/>
  <c r="F2439" i="12"/>
  <c r="L2439" i="12" s="1"/>
  <c r="R2439" i="12" s="1"/>
  <c r="V2439" i="12" s="1"/>
  <c r="AB2439" i="12" s="1"/>
  <c r="AG2439" i="12" s="1"/>
  <c r="AM2439" i="12" s="1"/>
  <c r="AO2439" i="12" s="1"/>
  <c r="G2439" i="12"/>
  <c r="M2439" i="12" s="1"/>
  <c r="S2439" i="12" s="1"/>
  <c r="W2439" i="12" s="1"/>
  <c r="AC2439" i="12" s="1"/>
  <c r="AH2439" i="12" s="1"/>
  <c r="AP2439" i="12" s="1"/>
  <c r="AR2439" i="12" s="1"/>
  <c r="H2439" i="12"/>
  <c r="N2439" i="12" s="1"/>
  <c r="T2439" i="12" s="1"/>
  <c r="X2439" i="12" s="1"/>
  <c r="AD2439" i="12" s="1"/>
  <c r="AI2439" i="12" s="1"/>
  <c r="AS2439" i="12" s="1"/>
  <c r="AU2439" i="12" s="1"/>
  <c r="F2445" i="12"/>
  <c r="L2445" i="12" s="1"/>
  <c r="R2445" i="12" s="1"/>
  <c r="V2445" i="12" s="1"/>
  <c r="AB2445" i="12" s="1"/>
  <c r="AG2445" i="12" s="1"/>
  <c r="AM2445" i="12" s="1"/>
  <c r="AO2445" i="12" s="1"/>
  <c r="G2445" i="12"/>
  <c r="M2445" i="12" s="1"/>
  <c r="S2445" i="12" s="1"/>
  <c r="W2445" i="12" s="1"/>
  <c r="AC2445" i="12" s="1"/>
  <c r="AH2445" i="12" s="1"/>
  <c r="AP2445" i="12" s="1"/>
  <c r="AR2445" i="12" s="1"/>
  <c r="H2445" i="12"/>
  <c r="N2445" i="12" s="1"/>
  <c r="T2445" i="12" s="1"/>
  <c r="X2445" i="12" s="1"/>
  <c r="AD2445" i="12" s="1"/>
  <c r="AI2445" i="12" s="1"/>
  <c r="AS2445" i="12" s="1"/>
  <c r="AU2445" i="12" s="1"/>
  <c r="F2450" i="12"/>
  <c r="L2450" i="12" s="1"/>
  <c r="R2450" i="12" s="1"/>
  <c r="V2450" i="12" s="1"/>
  <c r="AB2450" i="12" s="1"/>
  <c r="AG2450" i="12" s="1"/>
  <c r="AM2450" i="12" s="1"/>
  <c r="AO2450" i="12" s="1"/>
  <c r="G2450" i="12"/>
  <c r="M2450" i="12" s="1"/>
  <c r="S2450" i="12" s="1"/>
  <c r="W2450" i="12" s="1"/>
  <c r="AC2450" i="12" s="1"/>
  <c r="AH2450" i="12" s="1"/>
  <c r="AP2450" i="12" s="1"/>
  <c r="AR2450" i="12" s="1"/>
  <c r="H2450" i="12"/>
  <c r="N2450" i="12" s="1"/>
  <c r="T2450" i="12" s="1"/>
  <c r="X2450" i="12" s="1"/>
  <c r="AD2450" i="12" s="1"/>
  <c r="AI2450" i="12" s="1"/>
  <c r="AS2450" i="12" s="1"/>
  <c r="AU2450" i="12" s="1"/>
  <c r="F2454" i="12"/>
  <c r="L2454" i="12" s="1"/>
  <c r="R2454" i="12" s="1"/>
  <c r="V2454" i="12" s="1"/>
  <c r="AB2454" i="12" s="1"/>
  <c r="AG2454" i="12" s="1"/>
  <c r="AM2454" i="12" s="1"/>
  <c r="AO2454" i="12" s="1"/>
  <c r="G2454" i="12"/>
  <c r="M2454" i="12" s="1"/>
  <c r="S2454" i="12" s="1"/>
  <c r="W2454" i="12" s="1"/>
  <c r="AC2454" i="12" s="1"/>
  <c r="AH2454" i="12" s="1"/>
  <c r="AP2454" i="12" s="1"/>
  <c r="AR2454" i="12" s="1"/>
  <c r="H2454" i="12"/>
  <c r="N2454" i="12" s="1"/>
  <c r="T2454" i="12" s="1"/>
  <c r="X2454" i="12" s="1"/>
  <c r="AD2454" i="12" s="1"/>
  <c r="AI2454" i="12" s="1"/>
  <c r="AS2454" i="12" s="1"/>
  <c r="AU2454" i="12" s="1"/>
  <c r="F2457" i="12"/>
  <c r="L2457" i="12" s="1"/>
  <c r="R2457" i="12" s="1"/>
  <c r="V2457" i="12" s="1"/>
  <c r="AB2457" i="12" s="1"/>
  <c r="AG2457" i="12" s="1"/>
  <c r="AM2457" i="12" s="1"/>
  <c r="AO2457" i="12" s="1"/>
  <c r="G2457" i="12"/>
  <c r="M2457" i="12" s="1"/>
  <c r="S2457" i="12" s="1"/>
  <c r="W2457" i="12" s="1"/>
  <c r="AC2457" i="12" s="1"/>
  <c r="AH2457" i="12" s="1"/>
  <c r="AP2457" i="12" s="1"/>
  <c r="AR2457" i="12" s="1"/>
  <c r="H2457" i="12"/>
  <c r="N2457" i="12" s="1"/>
  <c r="T2457" i="12" s="1"/>
  <c r="X2457" i="12" s="1"/>
  <c r="AD2457" i="12" s="1"/>
  <c r="AI2457" i="12" s="1"/>
  <c r="AS2457" i="12" s="1"/>
  <c r="AU2457" i="12" s="1"/>
  <c r="F2460" i="12"/>
  <c r="L2460" i="12" s="1"/>
  <c r="R2460" i="12" s="1"/>
  <c r="V2460" i="12" s="1"/>
  <c r="AB2460" i="12" s="1"/>
  <c r="AG2460" i="12" s="1"/>
  <c r="AM2460" i="12" s="1"/>
  <c r="AO2460" i="12" s="1"/>
  <c r="G2460" i="12"/>
  <c r="M2460" i="12" s="1"/>
  <c r="S2460" i="12" s="1"/>
  <c r="W2460" i="12" s="1"/>
  <c r="AC2460" i="12" s="1"/>
  <c r="AH2460" i="12" s="1"/>
  <c r="AP2460" i="12" s="1"/>
  <c r="AR2460" i="12" s="1"/>
  <c r="H2460" i="12"/>
  <c r="N2460" i="12" s="1"/>
  <c r="T2460" i="12" s="1"/>
  <c r="X2460" i="12" s="1"/>
  <c r="AD2460" i="12" s="1"/>
  <c r="AI2460" i="12" s="1"/>
  <c r="AS2460" i="12" s="1"/>
  <c r="AU2460" i="12" s="1"/>
  <c r="F2466" i="12"/>
  <c r="L2466" i="12" s="1"/>
  <c r="R2466" i="12" s="1"/>
  <c r="V2466" i="12" s="1"/>
  <c r="AB2466" i="12" s="1"/>
  <c r="AG2466" i="12" s="1"/>
  <c r="AM2466" i="12" s="1"/>
  <c r="AO2466" i="12" s="1"/>
  <c r="G2466" i="12"/>
  <c r="M2466" i="12" s="1"/>
  <c r="S2466" i="12" s="1"/>
  <c r="W2466" i="12" s="1"/>
  <c r="AC2466" i="12" s="1"/>
  <c r="AH2466" i="12" s="1"/>
  <c r="AP2466" i="12" s="1"/>
  <c r="AR2466" i="12" s="1"/>
  <c r="H2466" i="12"/>
  <c r="N2466" i="12" s="1"/>
  <c r="T2466" i="12" s="1"/>
  <c r="X2466" i="12" s="1"/>
  <c r="AD2466" i="12" s="1"/>
  <c r="AI2466" i="12" s="1"/>
  <c r="AS2466" i="12" s="1"/>
  <c r="AU2466" i="12" s="1"/>
  <c r="F2471" i="12"/>
  <c r="L2471" i="12" s="1"/>
  <c r="R2471" i="12" s="1"/>
  <c r="V2471" i="12" s="1"/>
  <c r="AB2471" i="12" s="1"/>
  <c r="AG2471" i="12" s="1"/>
  <c r="AM2471" i="12" s="1"/>
  <c r="AO2471" i="12" s="1"/>
  <c r="G2471" i="12"/>
  <c r="M2471" i="12" s="1"/>
  <c r="S2471" i="12" s="1"/>
  <c r="W2471" i="12" s="1"/>
  <c r="AC2471" i="12" s="1"/>
  <c r="AH2471" i="12" s="1"/>
  <c r="AP2471" i="12" s="1"/>
  <c r="AR2471" i="12" s="1"/>
  <c r="H2471" i="12"/>
  <c r="N2471" i="12" s="1"/>
  <c r="T2471" i="12" s="1"/>
  <c r="X2471" i="12" s="1"/>
  <c r="AD2471" i="12" s="1"/>
  <c r="AI2471" i="12" s="1"/>
  <c r="AS2471" i="12" s="1"/>
  <c r="AU2471" i="12" s="1"/>
  <c r="F2475" i="12"/>
  <c r="L2475" i="12" s="1"/>
  <c r="R2475" i="12" s="1"/>
  <c r="V2475" i="12" s="1"/>
  <c r="AB2475" i="12" s="1"/>
  <c r="AG2475" i="12" s="1"/>
  <c r="AM2475" i="12" s="1"/>
  <c r="AO2475" i="12" s="1"/>
  <c r="G2475" i="12"/>
  <c r="M2475" i="12" s="1"/>
  <c r="S2475" i="12" s="1"/>
  <c r="W2475" i="12" s="1"/>
  <c r="AC2475" i="12" s="1"/>
  <c r="AH2475" i="12" s="1"/>
  <c r="AP2475" i="12" s="1"/>
  <c r="AR2475" i="12" s="1"/>
  <c r="H2475" i="12"/>
  <c r="N2475" i="12" s="1"/>
  <c r="T2475" i="12" s="1"/>
  <c r="X2475" i="12" s="1"/>
  <c r="AD2475" i="12" s="1"/>
  <c r="AI2475" i="12" s="1"/>
  <c r="AS2475" i="12" s="1"/>
  <c r="AU2475" i="12" s="1"/>
  <c r="F2478" i="12"/>
  <c r="L2478" i="12" s="1"/>
  <c r="R2478" i="12" s="1"/>
  <c r="V2478" i="12" s="1"/>
  <c r="AB2478" i="12" s="1"/>
  <c r="AG2478" i="12" s="1"/>
  <c r="AM2478" i="12" s="1"/>
  <c r="AO2478" i="12" s="1"/>
  <c r="G2478" i="12"/>
  <c r="M2478" i="12" s="1"/>
  <c r="S2478" i="12" s="1"/>
  <c r="W2478" i="12" s="1"/>
  <c r="AC2478" i="12" s="1"/>
  <c r="AH2478" i="12" s="1"/>
  <c r="AP2478" i="12" s="1"/>
  <c r="AR2478" i="12" s="1"/>
  <c r="H2478" i="12"/>
  <c r="N2478" i="12" s="1"/>
  <c r="T2478" i="12" s="1"/>
  <c r="X2478" i="12" s="1"/>
  <c r="AD2478" i="12" s="1"/>
  <c r="AI2478" i="12" s="1"/>
  <c r="AS2478" i="12" s="1"/>
  <c r="AU2478" i="12" s="1"/>
  <c r="F2484" i="12"/>
  <c r="L2484" i="12" s="1"/>
  <c r="R2484" i="12" s="1"/>
  <c r="V2484" i="12" s="1"/>
  <c r="AB2484" i="12" s="1"/>
  <c r="AG2484" i="12" s="1"/>
  <c r="AM2484" i="12" s="1"/>
  <c r="AO2484" i="12" s="1"/>
  <c r="G2484" i="12"/>
  <c r="M2484" i="12" s="1"/>
  <c r="S2484" i="12" s="1"/>
  <c r="W2484" i="12" s="1"/>
  <c r="AC2484" i="12" s="1"/>
  <c r="AH2484" i="12" s="1"/>
  <c r="AP2484" i="12" s="1"/>
  <c r="AR2484" i="12" s="1"/>
  <c r="H2484" i="12"/>
  <c r="N2484" i="12" s="1"/>
  <c r="T2484" i="12" s="1"/>
  <c r="X2484" i="12" s="1"/>
  <c r="AD2484" i="12" s="1"/>
  <c r="AI2484" i="12" s="1"/>
  <c r="AS2484" i="12" s="1"/>
  <c r="AU2484" i="12" s="1"/>
  <c r="F2489" i="12"/>
  <c r="L2489" i="12" s="1"/>
  <c r="R2489" i="12" s="1"/>
  <c r="V2489" i="12" s="1"/>
  <c r="AB2489" i="12" s="1"/>
  <c r="AG2489" i="12" s="1"/>
  <c r="AM2489" i="12" s="1"/>
  <c r="AO2489" i="12" s="1"/>
  <c r="G2489" i="12"/>
  <c r="M2489" i="12" s="1"/>
  <c r="S2489" i="12" s="1"/>
  <c r="W2489" i="12" s="1"/>
  <c r="AC2489" i="12" s="1"/>
  <c r="AH2489" i="12" s="1"/>
  <c r="AP2489" i="12" s="1"/>
  <c r="AR2489" i="12" s="1"/>
  <c r="H2489" i="12"/>
  <c r="N2489" i="12" s="1"/>
  <c r="T2489" i="12" s="1"/>
  <c r="X2489" i="12" s="1"/>
  <c r="AD2489" i="12" s="1"/>
  <c r="AI2489" i="12" s="1"/>
  <c r="AS2489" i="12" s="1"/>
  <c r="AU2489" i="12" s="1"/>
  <c r="F2493" i="12"/>
  <c r="L2493" i="12" s="1"/>
  <c r="R2493" i="12" s="1"/>
  <c r="V2493" i="12" s="1"/>
  <c r="AB2493" i="12" s="1"/>
  <c r="AG2493" i="12" s="1"/>
  <c r="AM2493" i="12" s="1"/>
  <c r="AO2493" i="12" s="1"/>
  <c r="G2493" i="12"/>
  <c r="M2493" i="12" s="1"/>
  <c r="S2493" i="12" s="1"/>
  <c r="W2493" i="12" s="1"/>
  <c r="AC2493" i="12" s="1"/>
  <c r="AH2493" i="12" s="1"/>
  <c r="AP2493" i="12" s="1"/>
  <c r="AR2493" i="12" s="1"/>
  <c r="H2493" i="12"/>
  <c r="N2493" i="12" s="1"/>
  <c r="T2493" i="12" s="1"/>
  <c r="X2493" i="12" s="1"/>
  <c r="AD2493" i="12" s="1"/>
  <c r="AI2493" i="12" s="1"/>
  <c r="AS2493" i="12" s="1"/>
  <c r="AU2493" i="12" s="1"/>
  <c r="F2496" i="12"/>
  <c r="L2496" i="12" s="1"/>
  <c r="R2496" i="12" s="1"/>
  <c r="V2496" i="12" s="1"/>
  <c r="AB2496" i="12" s="1"/>
  <c r="AG2496" i="12" s="1"/>
  <c r="AM2496" i="12" s="1"/>
  <c r="AO2496" i="12" s="1"/>
  <c r="G2496" i="12"/>
  <c r="M2496" i="12" s="1"/>
  <c r="S2496" i="12" s="1"/>
  <c r="W2496" i="12" s="1"/>
  <c r="AC2496" i="12" s="1"/>
  <c r="AH2496" i="12" s="1"/>
  <c r="AP2496" i="12" s="1"/>
  <c r="AR2496" i="12" s="1"/>
  <c r="H2496" i="12"/>
  <c r="N2496" i="12" s="1"/>
  <c r="T2496" i="12" s="1"/>
  <c r="X2496" i="12" s="1"/>
  <c r="AD2496" i="12" s="1"/>
  <c r="AI2496" i="12" s="1"/>
  <c r="AS2496" i="12" s="1"/>
  <c r="AU2496" i="12" s="1"/>
  <c r="F2499" i="12"/>
  <c r="L2499" i="12" s="1"/>
  <c r="R2499" i="12" s="1"/>
  <c r="V2499" i="12" s="1"/>
  <c r="AB2499" i="12" s="1"/>
  <c r="AG2499" i="12" s="1"/>
  <c r="AM2499" i="12" s="1"/>
  <c r="AO2499" i="12" s="1"/>
  <c r="G2499" i="12"/>
  <c r="M2499" i="12" s="1"/>
  <c r="S2499" i="12" s="1"/>
  <c r="W2499" i="12" s="1"/>
  <c r="AC2499" i="12" s="1"/>
  <c r="AH2499" i="12" s="1"/>
  <c r="AP2499" i="12" s="1"/>
  <c r="AR2499" i="12" s="1"/>
  <c r="H2499" i="12"/>
  <c r="N2499" i="12" s="1"/>
  <c r="T2499" i="12" s="1"/>
  <c r="X2499" i="12" s="1"/>
  <c r="AD2499" i="12" s="1"/>
  <c r="AI2499" i="12" s="1"/>
  <c r="AS2499" i="12" s="1"/>
  <c r="AU2499" i="12" s="1"/>
  <c r="F2504" i="12"/>
  <c r="L2504" i="12" s="1"/>
  <c r="R2504" i="12" s="1"/>
  <c r="V2504" i="12" s="1"/>
  <c r="AB2504" i="12" s="1"/>
  <c r="AG2504" i="12" s="1"/>
  <c r="AM2504" i="12" s="1"/>
  <c r="AO2504" i="12" s="1"/>
  <c r="G2504" i="12"/>
  <c r="M2504" i="12" s="1"/>
  <c r="S2504" i="12" s="1"/>
  <c r="W2504" i="12" s="1"/>
  <c r="AC2504" i="12" s="1"/>
  <c r="AH2504" i="12" s="1"/>
  <c r="AP2504" i="12" s="1"/>
  <c r="AR2504" i="12" s="1"/>
  <c r="H2504" i="12"/>
  <c r="N2504" i="12" s="1"/>
  <c r="T2504" i="12" s="1"/>
  <c r="X2504" i="12" s="1"/>
  <c r="AD2504" i="12" s="1"/>
  <c r="AI2504" i="12" s="1"/>
  <c r="AS2504" i="12" s="1"/>
  <c r="AU2504" i="12" s="1"/>
  <c r="F2516" i="12"/>
  <c r="L2516" i="12" s="1"/>
  <c r="R2516" i="12" s="1"/>
  <c r="V2516" i="12" s="1"/>
  <c r="AB2516" i="12" s="1"/>
  <c r="AG2516" i="12" s="1"/>
  <c r="AM2516" i="12" s="1"/>
  <c r="AO2516" i="12" s="1"/>
  <c r="G2516" i="12"/>
  <c r="M2516" i="12" s="1"/>
  <c r="S2516" i="12" s="1"/>
  <c r="W2516" i="12" s="1"/>
  <c r="AC2516" i="12" s="1"/>
  <c r="AH2516" i="12" s="1"/>
  <c r="AP2516" i="12" s="1"/>
  <c r="AR2516" i="12" s="1"/>
  <c r="H2516" i="12"/>
  <c r="N2516" i="12" s="1"/>
  <c r="T2516" i="12" s="1"/>
  <c r="X2516" i="12" s="1"/>
  <c r="AD2516" i="12" s="1"/>
  <c r="AI2516" i="12" s="1"/>
  <c r="AS2516" i="12" s="1"/>
  <c r="AU2516" i="12" s="1"/>
  <c r="F2528" i="12"/>
  <c r="L2528" i="12" s="1"/>
  <c r="R2528" i="12" s="1"/>
  <c r="V2528" i="12" s="1"/>
  <c r="AB2528" i="12" s="1"/>
  <c r="AG2528" i="12" s="1"/>
  <c r="AM2528" i="12" s="1"/>
  <c r="AO2528" i="12" s="1"/>
  <c r="G2528" i="12"/>
  <c r="M2528" i="12" s="1"/>
  <c r="S2528" i="12" s="1"/>
  <c r="W2528" i="12" s="1"/>
  <c r="AC2528" i="12" s="1"/>
  <c r="AH2528" i="12" s="1"/>
  <c r="AP2528" i="12" s="1"/>
  <c r="AR2528" i="12" s="1"/>
  <c r="H2528" i="12"/>
  <c r="N2528" i="12" s="1"/>
  <c r="T2528" i="12" s="1"/>
  <c r="X2528" i="12" s="1"/>
  <c r="AD2528" i="12" s="1"/>
  <c r="AI2528" i="12" s="1"/>
  <c r="AS2528" i="12" s="1"/>
  <c r="AU2528" i="12" s="1"/>
  <c r="F2539" i="12"/>
  <c r="L2539" i="12" s="1"/>
  <c r="R2539" i="12" s="1"/>
  <c r="V2539" i="12" s="1"/>
  <c r="AB2539" i="12" s="1"/>
  <c r="AG2539" i="12" s="1"/>
  <c r="AM2539" i="12" s="1"/>
  <c r="AO2539" i="12" s="1"/>
  <c r="G2539" i="12"/>
  <c r="M2539" i="12" s="1"/>
  <c r="S2539" i="12" s="1"/>
  <c r="W2539" i="12" s="1"/>
  <c r="AC2539" i="12" s="1"/>
  <c r="AH2539" i="12" s="1"/>
  <c r="AP2539" i="12" s="1"/>
  <c r="AR2539" i="12" s="1"/>
  <c r="H2539" i="12"/>
  <c r="N2539" i="12" s="1"/>
  <c r="T2539" i="12" s="1"/>
  <c r="X2539" i="12" s="1"/>
  <c r="AD2539" i="12" s="1"/>
  <c r="AI2539" i="12" s="1"/>
  <c r="AS2539" i="12" s="1"/>
  <c r="AU2539" i="12" s="1"/>
  <c r="F2547" i="12"/>
  <c r="L2547" i="12" s="1"/>
  <c r="R2547" i="12" s="1"/>
  <c r="V2547" i="12" s="1"/>
  <c r="AB2547" i="12" s="1"/>
  <c r="AG2547" i="12" s="1"/>
  <c r="AM2547" i="12" s="1"/>
  <c r="AO2547" i="12" s="1"/>
  <c r="G2547" i="12"/>
  <c r="M2547" i="12" s="1"/>
  <c r="S2547" i="12" s="1"/>
  <c r="W2547" i="12" s="1"/>
  <c r="AC2547" i="12" s="1"/>
  <c r="AH2547" i="12" s="1"/>
  <c r="AP2547" i="12" s="1"/>
  <c r="AR2547" i="12" s="1"/>
  <c r="H2547" i="12"/>
  <c r="N2547" i="12" s="1"/>
  <c r="T2547" i="12" s="1"/>
  <c r="X2547" i="12" s="1"/>
  <c r="AD2547" i="12" s="1"/>
  <c r="AI2547" i="12" s="1"/>
  <c r="AS2547" i="12" s="1"/>
  <c r="AU2547" i="12" s="1"/>
  <c r="F2551" i="12"/>
  <c r="L2551" i="12" s="1"/>
  <c r="R2551" i="12" s="1"/>
  <c r="V2551" i="12" s="1"/>
  <c r="AB2551" i="12" s="1"/>
  <c r="AG2551" i="12" s="1"/>
  <c r="AM2551" i="12" s="1"/>
  <c r="AO2551" i="12" s="1"/>
  <c r="G2551" i="12"/>
  <c r="M2551" i="12" s="1"/>
  <c r="S2551" i="12" s="1"/>
  <c r="W2551" i="12" s="1"/>
  <c r="AC2551" i="12" s="1"/>
  <c r="AH2551" i="12" s="1"/>
  <c r="AP2551" i="12" s="1"/>
  <c r="AR2551" i="12" s="1"/>
  <c r="H2551" i="12"/>
  <c r="N2551" i="12" s="1"/>
  <c r="T2551" i="12" s="1"/>
  <c r="X2551" i="12" s="1"/>
  <c r="AD2551" i="12" s="1"/>
  <c r="AI2551" i="12" s="1"/>
  <c r="AS2551" i="12" s="1"/>
  <c r="AU2551" i="12" s="1"/>
  <c r="F2554" i="12"/>
  <c r="L2554" i="12" s="1"/>
  <c r="R2554" i="12" s="1"/>
  <c r="V2554" i="12" s="1"/>
  <c r="AB2554" i="12" s="1"/>
  <c r="AG2554" i="12" s="1"/>
  <c r="AM2554" i="12" s="1"/>
  <c r="AO2554" i="12" s="1"/>
  <c r="G2554" i="12"/>
  <c r="M2554" i="12" s="1"/>
  <c r="S2554" i="12" s="1"/>
  <c r="W2554" i="12" s="1"/>
  <c r="AC2554" i="12" s="1"/>
  <c r="AH2554" i="12" s="1"/>
  <c r="AP2554" i="12" s="1"/>
  <c r="AR2554" i="12" s="1"/>
  <c r="H2554" i="12"/>
  <c r="N2554" i="12" s="1"/>
  <c r="T2554" i="12" s="1"/>
  <c r="X2554" i="12" s="1"/>
  <c r="AD2554" i="12" s="1"/>
  <c r="AI2554" i="12" s="1"/>
  <c r="AS2554" i="12" s="1"/>
  <c r="AU2554" i="12" s="1"/>
  <c r="F2557" i="12"/>
  <c r="L2557" i="12" s="1"/>
  <c r="R2557" i="12" s="1"/>
  <c r="V2557" i="12" s="1"/>
  <c r="AB2557" i="12" s="1"/>
  <c r="AG2557" i="12" s="1"/>
  <c r="AM2557" i="12" s="1"/>
  <c r="AO2557" i="12" s="1"/>
  <c r="G2557" i="12"/>
  <c r="M2557" i="12" s="1"/>
  <c r="S2557" i="12" s="1"/>
  <c r="W2557" i="12" s="1"/>
  <c r="AC2557" i="12" s="1"/>
  <c r="AH2557" i="12" s="1"/>
  <c r="AP2557" i="12" s="1"/>
  <c r="AR2557" i="12" s="1"/>
  <c r="H2557" i="12"/>
  <c r="N2557" i="12" s="1"/>
  <c r="T2557" i="12" s="1"/>
  <c r="X2557" i="12" s="1"/>
  <c r="AD2557" i="12" s="1"/>
  <c r="AI2557" i="12" s="1"/>
  <c r="AS2557" i="12" s="1"/>
  <c r="AU2557" i="12" s="1"/>
  <c r="F2563" i="12"/>
  <c r="L2563" i="12" s="1"/>
  <c r="R2563" i="12" s="1"/>
  <c r="V2563" i="12" s="1"/>
  <c r="AB2563" i="12" s="1"/>
  <c r="AG2563" i="12" s="1"/>
  <c r="AM2563" i="12" s="1"/>
  <c r="AO2563" i="12" s="1"/>
  <c r="G2563" i="12"/>
  <c r="M2563" i="12" s="1"/>
  <c r="S2563" i="12" s="1"/>
  <c r="W2563" i="12" s="1"/>
  <c r="AC2563" i="12" s="1"/>
  <c r="AH2563" i="12" s="1"/>
  <c r="AP2563" i="12" s="1"/>
  <c r="AR2563" i="12" s="1"/>
  <c r="H2563" i="12"/>
  <c r="N2563" i="12" s="1"/>
  <c r="T2563" i="12" s="1"/>
  <c r="X2563" i="12" s="1"/>
  <c r="AD2563" i="12" s="1"/>
  <c r="AI2563" i="12" s="1"/>
  <c r="AS2563" i="12" s="1"/>
  <c r="AU2563" i="12" s="1"/>
  <c r="F2568" i="12"/>
  <c r="L2568" i="12" s="1"/>
  <c r="R2568" i="12" s="1"/>
  <c r="V2568" i="12" s="1"/>
  <c r="AB2568" i="12" s="1"/>
  <c r="AG2568" i="12" s="1"/>
  <c r="AM2568" i="12" s="1"/>
  <c r="AO2568" i="12" s="1"/>
  <c r="G2568" i="12"/>
  <c r="M2568" i="12" s="1"/>
  <c r="S2568" i="12" s="1"/>
  <c r="W2568" i="12" s="1"/>
  <c r="AC2568" i="12" s="1"/>
  <c r="AH2568" i="12" s="1"/>
  <c r="AP2568" i="12" s="1"/>
  <c r="AR2568" i="12" s="1"/>
  <c r="H2568" i="12"/>
  <c r="N2568" i="12" s="1"/>
  <c r="T2568" i="12" s="1"/>
  <c r="X2568" i="12" s="1"/>
  <c r="AD2568" i="12" s="1"/>
  <c r="AI2568" i="12" s="1"/>
  <c r="AS2568" i="12" s="1"/>
  <c r="AU2568" i="12" s="1"/>
  <c r="F2573" i="12"/>
  <c r="L2573" i="12" s="1"/>
  <c r="R2573" i="12" s="1"/>
  <c r="V2573" i="12" s="1"/>
  <c r="AB2573" i="12" s="1"/>
  <c r="AG2573" i="12" s="1"/>
  <c r="AM2573" i="12" s="1"/>
  <c r="AO2573" i="12" s="1"/>
  <c r="G2573" i="12"/>
  <c r="M2573" i="12" s="1"/>
  <c r="S2573" i="12" s="1"/>
  <c r="W2573" i="12" s="1"/>
  <c r="AC2573" i="12" s="1"/>
  <c r="AH2573" i="12" s="1"/>
  <c r="AP2573" i="12" s="1"/>
  <c r="AR2573" i="12" s="1"/>
  <c r="H2573" i="12"/>
  <c r="N2573" i="12" s="1"/>
  <c r="T2573" i="12" s="1"/>
  <c r="X2573" i="12" s="1"/>
  <c r="AD2573" i="12" s="1"/>
  <c r="AI2573" i="12" s="1"/>
  <c r="AS2573" i="12" s="1"/>
  <c r="AU2573" i="12" s="1"/>
  <c r="F2595" i="12"/>
  <c r="L2595" i="12" s="1"/>
  <c r="R2595" i="12" s="1"/>
  <c r="V2595" i="12" s="1"/>
  <c r="AB2595" i="12" s="1"/>
  <c r="AG2595" i="12" s="1"/>
  <c r="AM2595" i="12" s="1"/>
  <c r="AO2595" i="12" s="1"/>
  <c r="G2595" i="12"/>
  <c r="M2595" i="12" s="1"/>
  <c r="S2595" i="12" s="1"/>
  <c r="W2595" i="12" s="1"/>
  <c r="AC2595" i="12" s="1"/>
  <c r="AH2595" i="12" s="1"/>
  <c r="AP2595" i="12" s="1"/>
  <c r="AR2595" i="12" s="1"/>
  <c r="H2595" i="12"/>
  <c r="N2595" i="12" s="1"/>
  <c r="T2595" i="12" s="1"/>
  <c r="X2595" i="12" s="1"/>
  <c r="AD2595" i="12" s="1"/>
  <c r="AI2595" i="12" s="1"/>
  <c r="AS2595" i="12" s="1"/>
  <c r="AU2595" i="12" s="1"/>
  <c r="F2598" i="12"/>
  <c r="L2598" i="12" s="1"/>
  <c r="R2598" i="12" s="1"/>
  <c r="V2598" i="12" s="1"/>
  <c r="AB2598" i="12" s="1"/>
  <c r="AG2598" i="12" s="1"/>
  <c r="AM2598" i="12" s="1"/>
  <c r="AO2598" i="12" s="1"/>
  <c r="G2598" i="12"/>
  <c r="M2598" i="12" s="1"/>
  <c r="S2598" i="12" s="1"/>
  <c r="W2598" i="12" s="1"/>
  <c r="AC2598" i="12" s="1"/>
  <c r="AH2598" i="12" s="1"/>
  <c r="AP2598" i="12" s="1"/>
  <c r="AR2598" i="12" s="1"/>
  <c r="H2598" i="12"/>
  <c r="N2598" i="12" s="1"/>
  <c r="T2598" i="12" s="1"/>
  <c r="X2598" i="12" s="1"/>
  <c r="AD2598" i="12" s="1"/>
  <c r="AI2598" i="12" s="1"/>
  <c r="AS2598" i="12" s="1"/>
  <c r="AU2598" i="12" s="1"/>
  <c r="F2601" i="12"/>
  <c r="L2601" i="12" s="1"/>
  <c r="R2601" i="12" s="1"/>
  <c r="V2601" i="12" s="1"/>
  <c r="AB2601" i="12" s="1"/>
  <c r="AG2601" i="12" s="1"/>
  <c r="AM2601" i="12" s="1"/>
  <c r="AO2601" i="12" s="1"/>
  <c r="G2601" i="12"/>
  <c r="M2601" i="12" s="1"/>
  <c r="S2601" i="12" s="1"/>
  <c r="W2601" i="12" s="1"/>
  <c r="AC2601" i="12" s="1"/>
  <c r="AH2601" i="12" s="1"/>
  <c r="AP2601" i="12" s="1"/>
  <c r="AR2601" i="12" s="1"/>
  <c r="H2601" i="12"/>
  <c r="N2601" i="12" s="1"/>
  <c r="T2601" i="12" s="1"/>
  <c r="X2601" i="12" s="1"/>
  <c r="AD2601" i="12" s="1"/>
  <c r="AI2601" i="12" s="1"/>
  <c r="AS2601" i="12" s="1"/>
  <c r="AU2601" i="12" s="1"/>
  <c r="H2597" i="12" l="1"/>
  <c r="N2597" i="12" s="1"/>
  <c r="T2597" i="12" s="1"/>
  <c r="X2597" i="12" s="1"/>
  <c r="AD2597" i="12" s="1"/>
  <c r="AI2597" i="12" s="1"/>
  <c r="AS2597" i="12" s="1"/>
  <c r="AU2597" i="12" s="1"/>
  <c r="H2562" i="12"/>
  <c r="N2562" i="12" s="1"/>
  <c r="T2562" i="12" s="1"/>
  <c r="X2562" i="12" s="1"/>
  <c r="AD2562" i="12" s="1"/>
  <c r="AI2562" i="12" s="1"/>
  <c r="AS2562" i="12" s="1"/>
  <c r="AU2562" i="12" s="1"/>
  <c r="H2546" i="12"/>
  <c r="N2546" i="12" s="1"/>
  <c r="T2546" i="12" s="1"/>
  <c r="X2546" i="12" s="1"/>
  <c r="AD2546" i="12" s="1"/>
  <c r="AI2546" i="12" s="1"/>
  <c r="AS2546" i="12" s="1"/>
  <c r="AU2546" i="12" s="1"/>
  <c r="H2503" i="12"/>
  <c r="N2503" i="12" s="1"/>
  <c r="T2503" i="12" s="1"/>
  <c r="X2503" i="12" s="1"/>
  <c r="AD2503" i="12" s="1"/>
  <c r="AI2503" i="12" s="1"/>
  <c r="AS2503" i="12" s="1"/>
  <c r="AU2503" i="12" s="1"/>
  <c r="F2495" i="12"/>
  <c r="L2495" i="12" s="1"/>
  <c r="R2495" i="12" s="1"/>
  <c r="V2495" i="12" s="1"/>
  <c r="AB2495" i="12" s="1"/>
  <c r="AG2495" i="12" s="1"/>
  <c r="AM2495" i="12" s="1"/>
  <c r="AO2495" i="12" s="1"/>
  <c r="G2483" i="12"/>
  <c r="M2483" i="12" s="1"/>
  <c r="S2483" i="12" s="1"/>
  <c r="W2483" i="12" s="1"/>
  <c r="AC2483" i="12" s="1"/>
  <c r="AH2483" i="12" s="1"/>
  <c r="AP2483" i="12" s="1"/>
  <c r="AR2483" i="12" s="1"/>
  <c r="H2470" i="12"/>
  <c r="N2470" i="12" s="1"/>
  <c r="T2470" i="12" s="1"/>
  <c r="X2470" i="12" s="1"/>
  <c r="AD2470" i="12" s="1"/>
  <c r="AI2470" i="12" s="1"/>
  <c r="AS2470" i="12" s="1"/>
  <c r="AU2470" i="12" s="1"/>
  <c r="F2459" i="12"/>
  <c r="L2459" i="12" s="1"/>
  <c r="R2459" i="12" s="1"/>
  <c r="V2459" i="12" s="1"/>
  <c r="AB2459" i="12" s="1"/>
  <c r="AG2459" i="12" s="1"/>
  <c r="AM2459" i="12" s="1"/>
  <c r="AO2459" i="12" s="1"/>
  <c r="G2449" i="12"/>
  <c r="M2449" i="12" s="1"/>
  <c r="S2449" i="12" s="1"/>
  <c r="W2449" i="12" s="1"/>
  <c r="AC2449" i="12" s="1"/>
  <c r="AH2449" i="12" s="1"/>
  <c r="AP2449" i="12" s="1"/>
  <c r="AR2449" i="12" s="1"/>
  <c r="G2431" i="12"/>
  <c r="M2431" i="12" s="1"/>
  <c r="S2431" i="12" s="1"/>
  <c r="W2431" i="12" s="1"/>
  <c r="AC2431" i="12" s="1"/>
  <c r="AH2431" i="12" s="1"/>
  <c r="AP2431" i="12" s="1"/>
  <c r="AR2431" i="12" s="1"/>
  <c r="G2409" i="12"/>
  <c r="M2409" i="12" s="1"/>
  <c r="S2409" i="12" s="1"/>
  <c r="W2409" i="12" s="1"/>
  <c r="AC2409" i="12" s="1"/>
  <c r="AH2409" i="12" s="1"/>
  <c r="AP2409" i="12" s="1"/>
  <c r="AR2409" i="12" s="1"/>
  <c r="G2393" i="12"/>
  <c r="M2393" i="12" s="1"/>
  <c r="S2393" i="12" s="1"/>
  <c r="W2393" i="12" s="1"/>
  <c r="AC2393" i="12" s="1"/>
  <c r="AH2393" i="12" s="1"/>
  <c r="AP2393" i="12" s="1"/>
  <c r="AR2393" i="12" s="1"/>
  <c r="G2379" i="12"/>
  <c r="M2379" i="12" s="1"/>
  <c r="S2379" i="12" s="1"/>
  <c r="W2379" i="12" s="1"/>
  <c r="AC2379" i="12" s="1"/>
  <c r="AH2379" i="12" s="1"/>
  <c r="AP2379" i="12" s="1"/>
  <c r="AR2379" i="12" s="1"/>
  <c r="F2375" i="12"/>
  <c r="L2375" i="12" s="1"/>
  <c r="R2375" i="12" s="1"/>
  <c r="V2375" i="12" s="1"/>
  <c r="AB2375" i="12" s="1"/>
  <c r="AG2375" i="12" s="1"/>
  <c r="AM2375" i="12" s="1"/>
  <c r="AO2375" i="12" s="1"/>
  <c r="F2360" i="12"/>
  <c r="L2360" i="12" s="1"/>
  <c r="R2360" i="12" s="1"/>
  <c r="V2360" i="12" s="1"/>
  <c r="AB2360" i="12" s="1"/>
  <c r="AG2360" i="12" s="1"/>
  <c r="AM2360" i="12" s="1"/>
  <c r="AO2360" i="12" s="1"/>
  <c r="H2333" i="12"/>
  <c r="N2333" i="12" s="1"/>
  <c r="T2333" i="12" s="1"/>
  <c r="X2333" i="12" s="1"/>
  <c r="AD2333" i="12" s="1"/>
  <c r="AI2333" i="12" s="1"/>
  <c r="AS2333" i="12" s="1"/>
  <c r="AU2333" i="12" s="1"/>
  <c r="H2319" i="12"/>
  <c r="N2319" i="12" s="1"/>
  <c r="T2319" i="12" s="1"/>
  <c r="X2319" i="12" s="1"/>
  <c r="AD2319" i="12" s="1"/>
  <c r="AI2319" i="12" s="1"/>
  <c r="AS2319" i="12" s="1"/>
  <c r="AU2319" i="12" s="1"/>
  <c r="H2305" i="12"/>
  <c r="N2305" i="12" s="1"/>
  <c r="T2305" i="12" s="1"/>
  <c r="X2305" i="12" s="1"/>
  <c r="AD2305" i="12" s="1"/>
  <c r="AI2305" i="12" s="1"/>
  <c r="AS2305" i="12" s="1"/>
  <c r="AU2305" i="12" s="1"/>
  <c r="H2286" i="12"/>
  <c r="N2286" i="12" s="1"/>
  <c r="T2286" i="12" s="1"/>
  <c r="X2286" i="12" s="1"/>
  <c r="AD2286" i="12" s="1"/>
  <c r="AI2286" i="12" s="1"/>
  <c r="AS2286" i="12" s="1"/>
  <c r="AU2286" i="12" s="1"/>
  <c r="F2274" i="12"/>
  <c r="L2274" i="12" s="1"/>
  <c r="R2274" i="12" s="1"/>
  <c r="V2274" i="12" s="1"/>
  <c r="AB2274" i="12" s="1"/>
  <c r="AG2274" i="12" s="1"/>
  <c r="AM2274" i="12" s="1"/>
  <c r="AO2274" i="12" s="1"/>
  <c r="F2243" i="12"/>
  <c r="L2243" i="12" s="1"/>
  <c r="R2243" i="12" s="1"/>
  <c r="V2243" i="12" s="1"/>
  <c r="AB2243" i="12" s="1"/>
  <c r="AG2243" i="12" s="1"/>
  <c r="AM2243" i="12" s="1"/>
  <c r="AO2243" i="12" s="1"/>
  <c r="F2228" i="12"/>
  <c r="L2228" i="12" s="1"/>
  <c r="R2228" i="12" s="1"/>
  <c r="V2228" i="12" s="1"/>
  <c r="AB2228" i="12" s="1"/>
  <c r="AG2228" i="12" s="1"/>
  <c r="AM2228" i="12" s="1"/>
  <c r="AO2228" i="12" s="1"/>
  <c r="G2216" i="12"/>
  <c r="M2216" i="12" s="1"/>
  <c r="S2216" i="12" s="1"/>
  <c r="W2216" i="12" s="1"/>
  <c r="AC2216" i="12" s="1"/>
  <c r="AH2216" i="12" s="1"/>
  <c r="AP2216" i="12" s="1"/>
  <c r="AR2216" i="12" s="1"/>
  <c r="G2198" i="12"/>
  <c r="M2198" i="12" s="1"/>
  <c r="S2198" i="12" s="1"/>
  <c r="W2198" i="12" s="1"/>
  <c r="AC2198" i="12" s="1"/>
  <c r="AH2198" i="12" s="1"/>
  <c r="AP2198" i="12" s="1"/>
  <c r="AR2198" i="12" s="1"/>
  <c r="F2174" i="12"/>
  <c r="L2174" i="12" s="1"/>
  <c r="R2174" i="12" s="1"/>
  <c r="V2174" i="12" s="1"/>
  <c r="AB2174" i="12" s="1"/>
  <c r="AG2174" i="12" s="1"/>
  <c r="AM2174" i="12" s="1"/>
  <c r="AO2174" i="12" s="1"/>
  <c r="F2154" i="12"/>
  <c r="L2154" i="12" s="1"/>
  <c r="R2154" i="12" s="1"/>
  <c r="V2154" i="12" s="1"/>
  <c r="AB2154" i="12" s="1"/>
  <c r="AG2154" i="12" s="1"/>
  <c r="AM2154" i="12" s="1"/>
  <c r="AO2154" i="12" s="1"/>
  <c r="H2122" i="12"/>
  <c r="N2122" i="12" s="1"/>
  <c r="T2122" i="12" s="1"/>
  <c r="X2122" i="12" s="1"/>
  <c r="AD2122" i="12" s="1"/>
  <c r="AI2122" i="12" s="1"/>
  <c r="AS2122" i="12" s="1"/>
  <c r="AU2122" i="12" s="1"/>
  <c r="H2106" i="12"/>
  <c r="N2106" i="12" s="1"/>
  <c r="T2106" i="12" s="1"/>
  <c r="X2106" i="12" s="1"/>
  <c r="AD2106" i="12" s="1"/>
  <c r="AI2106" i="12" s="1"/>
  <c r="AS2106" i="12" s="1"/>
  <c r="AU2106" i="12" s="1"/>
  <c r="H2083" i="12"/>
  <c r="N2083" i="12" s="1"/>
  <c r="T2083" i="12" s="1"/>
  <c r="X2083" i="12" s="1"/>
  <c r="AD2083" i="12" s="1"/>
  <c r="AI2083" i="12" s="1"/>
  <c r="AS2083" i="12" s="1"/>
  <c r="AU2083" i="12" s="1"/>
  <c r="F2072" i="12"/>
  <c r="L2072" i="12" s="1"/>
  <c r="R2072" i="12" s="1"/>
  <c r="V2072" i="12" s="1"/>
  <c r="AB2072" i="12" s="1"/>
  <c r="AG2072" i="12" s="1"/>
  <c r="AM2072" i="12" s="1"/>
  <c r="AO2072" i="12" s="1"/>
  <c r="F2049" i="12"/>
  <c r="L2049" i="12" s="1"/>
  <c r="R2049" i="12" s="1"/>
  <c r="V2049" i="12" s="1"/>
  <c r="AB2049" i="12" s="1"/>
  <c r="AG2049" i="12" s="1"/>
  <c r="AM2049" i="12" s="1"/>
  <c r="AO2049" i="12" s="1"/>
  <c r="F2027" i="12"/>
  <c r="L2027" i="12" s="1"/>
  <c r="R2027" i="12" s="1"/>
  <c r="V2027" i="12" s="1"/>
  <c r="AB2027" i="12" s="1"/>
  <c r="AG2027" i="12" s="1"/>
  <c r="AM2027" i="12" s="1"/>
  <c r="AO2027" i="12" s="1"/>
  <c r="F2008" i="12"/>
  <c r="L2008" i="12" s="1"/>
  <c r="R2008" i="12" s="1"/>
  <c r="V2008" i="12" s="1"/>
  <c r="AB2008" i="12" s="1"/>
  <c r="AG2008" i="12" s="1"/>
  <c r="AM2008" i="12" s="1"/>
  <c r="AO2008" i="12" s="1"/>
  <c r="F1988" i="12"/>
  <c r="L1988" i="12" s="1"/>
  <c r="R1988" i="12" s="1"/>
  <c r="V1988" i="12" s="1"/>
  <c r="AB1988" i="12" s="1"/>
  <c r="AG1988" i="12" s="1"/>
  <c r="AM1988" i="12" s="1"/>
  <c r="AO1988" i="12" s="1"/>
  <c r="G1955" i="12"/>
  <c r="M1955" i="12" s="1"/>
  <c r="S1955" i="12" s="1"/>
  <c r="W1955" i="12" s="1"/>
  <c r="AC1955" i="12" s="1"/>
  <c r="AH1955" i="12" s="1"/>
  <c r="AP1955" i="12" s="1"/>
  <c r="AR1955" i="12" s="1"/>
  <c r="G1939" i="12"/>
  <c r="M1939" i="12" s="1"/>
  <c r="S1939" i="12" s="1"/>
  <c r="W1939" i="12" s="1"/>
  <c r="AC1939" i="12" s="1"/>
  <c r="AH1939" i="12" s="1"/>
  <c r="AP1939" i="12" s="1"/>
  <c r="AR1939" i="12" s="1"/>
  <c r="G1923" i="12"/>
  <c r="M1923" i="12" s="1"/>
  <c r="S1923" i="12" s="1"/>
  <c r="W1923" i="12" s="1"/>
  <c r="AC1923" i="12" s="1"/>
  <c r="AH1923" i="12" s="1"/>
  <c r="AP1923" i="12" s="1"/>
  <c r="AR1923" i="12" s="1"/>
  <c r="H1904" i="12"/>
  <c r="N1904" i="12" s="1"/>
  <c r="T1904" i="12" s="1"/>
  <c r="X1904" i="12" s="1"/>
  <c r="AD1904" i="12" s="1"/>
  <c r="AI1904" i="12" s="1"/>
  <c r="AS1904" i="12" s="1"/>
  <c r="AU1904" i="12" s="1"/>
  <c r="H1881" i="12"/>
  <c r="N1881" i="12" s="1"/>
  <c r="T1881" i="12" s="1"/>
  <c r="X1881" i="12" s="1"/>
  <c r="AD1881" i="12" s="1"/>
  <c r="AI1881" i="12" s="1"/>
  <c r="AS1881" i="12" s="1"/>
  <c r="AU1881" i="12" s="1"/>
  <c r="G1859" i="12"/>
  <c r="M1859" i="12" s="1"/>
  <c r="S1859" i="12" s="1"/>
  <c r="W1859" i="12" s="1"/>
  <c r="AC1859" i="12" s="1"/>
  <c r="AH1859" i="12" s="1"/>
  <c r="AP1859" i="12" s="1"/>
  <c r="AR1859" i="12" s="1"/>
  <c r="H1819" i="12"/>
  <c r="N1819" i="12" s="1"/>
  <c r="T1819" i="12" s="1"/>
  <c r="X1819" i="12" s="1"/>
  <c r="AD1819" i="12" s="1"/>
  <c r="AI1819" i="12" s="1"/>
  <c r="AS1819" i="12" s="1"/>
  <c r="AU1819" i="12" s="1"/>
  <c r="F1813" i="12"/>
  <c r="L1813" i="12" s="1"/>
  <c r="R1813" i="12" s="1"/>
  <c r="V1813" i="12" s="1"/>
  <c r="AB1813" i="12" s="1"/>
  <c r="AG1813" i="12" s="1"/>
  <c r="AM1813" i="12" s="1"/>
  <c r="AO1813" i="12" s="1"/>
  <c r="F1788" i="12"/>
  <c r="L1788" i="12" s="1"/>
  <c r="R1788" i="12" s="1"/>
  <c r="V1788" i="12" s="1"/>
  <c r="AB1788" i="12" s="1"/>
  <c r="AG1788" i="12" s="1"/>
  <c r="AM1788" i="12" s="1"/>
  <c r="F1764" i="12"/>
  <c r="L1764" i="12" s="1"/>
  <c r="R1764" i="12" s="1"/>
  <c r="V1764" i="12" s="1"/>
  <c r="AB1764" i="12" s="1"/>
  <c r="AG1764" i="12" s="1"/>
  <c r="AM1764" i="12" s="1"/>
  <c r="AO1764" i="12" s="1"/>
  <c r="F1749" i="12"/>
  <c r="L1749" i="12" s="1"/>
  <c r="R1749" i="12" s="1"/>
  <c r="V1749" i="12" s="1"/>
  <c r="AB1749" i="12" s="1"/>
  <c r="AG1749" i="12" s="1"/>
  <c r="AM1749" i="12" s="1"/>
  <c r="AO1749" i="12" s="1"/>
  <c r="F1728" i="12"/>
  <c r="L1728" i="12" s="1"/>
  <c r="R1728" i="12" s="1"/>
  <c r="V1728" i="12" s="1"/>
  <c r="AB1728" i="12" s="1"/>
  <c r="AG1728" i="12" s="1"/>
  <c r="AM1728" i="12" s="1"/>
  <c r="AO1728" i="12" s="1"/>
  <c r="F1707" i="12"/>
  <c r="L1707" i="12" s="1"/>
  <c r="R1707" i="12" s="1"/>
  <c r="V1707" i="12" s="1"/>
  <c r="AB1707" i="12" s="1"/>
  <c r="AG1707" i="12" s="1"/>
  <c r="AM1707" i="12" s="1"/>
  <c r="AO1707" i="12" s="1"/>
  <c r="F1669" i="12"/>
  <c r="L1669" i="12" s="1"/>
  <c r="R1669" i="12" s="1"/>
  <c r="V1669" i="12" s="1"/>
  <c r="AB1669" i="12" s="1"/>
  <c r="AG1669" i="12" s="1"/>
  <c r="AM1669" i="12" s="1"/>
  <c r="H1636" i="12"/>
  <c r="N1636" i="12" s="1"/>
  <c r="T1636" i="12" s="1"/>
  <c r="X1636" i="12" s="1"/>
  <c r="AD1636" i="12" s="1"/>
  <c r="AI1636" i="12" s="1"/>
  <c r="AS1636" i="12" s="1"/>
  <c r="AU1636" i="12" s="1"/>
  <c r="H1612" i="12"/>
  <c r="N1612" i="12" s="1"/>
  <c r="T1612" i="12" s="1"/>
  <c r="X1612" i="12" s="1"/>
  <c r="AD1612" i="12" s="1"/>
  <c r="AI1612" i="12" s="1"/>
  <c r="AS1612" i="12" s="1"/>
  <c r="AU1612" i="12" s="1"/>
  <c r="H1593" i="12"/>
  <c r="N1593" i="12" s="1"/>
  <c r="T1593" i="12" s="1"/>
  <c r="X1593" i="12" s="1"/>
  <c r="AD1593" i="12" s="1"/>
  <c r="AI1593" i="12" s="1"/>
  <c r="AS1593" i="12" s="1"/>
  <c r="AU1593" i="12" s="1"/>
  <c r="F1580" i="12"/>
  <c r="L1580" i="12" s="1"/>
  <c r="R1580" i="12" s="1"/>
  <c r="V1580" i="12" s="1"/>
  <c r="AB1580" i="12" s="1"/>
  <c r="AG1580" i="12" s="1"/>
  <c r="AM1580" i="12" s="1"/>
  <c r="AO1580" i="12" s="1"/>
  <c r="F1550" i="12"/>
  <c r="L1550" i="12" s="1"/>
  <c r="R1550" i="12" s="1"/>
  <c r="V1550" i="12" s="1"/>
  <c r="AB1550" i="12" s="1"/>
  <c r="AG1550" i="12" s="1"/>
  <c r="AM1550" i="12" s="1"/>
  <c r="AO1550" i="12" s="1"/>
  <c r="G1497" i="12"/>
  <c r="M1497" i="12" s="1"/>
  <c r="S1497" i="12" s="1"/>
  <c r="W1497" i="12" s="1"/>
  <c r="AC1497" i="12" s="1"/>
  <c r="AH1497" i="12" s="1"/>
  <c r="AP1497" i="12" s="1"/>
  <c r="AR1497" i="12" s="1"/>
  <c r="H1399" i="12"/>
  <c r="N1399" i="12" s="1"/>
  <c r="T1399" i="12" s="1"/>
  <c r="X1399" i="12" s="1"/>
  <c r="AD1399" i="12" s="1"/>
  <c r="AI1399" i="12" s="1"/>
  <c r="AS1399" i="12" s="1"/>
  <c r="AU1399" i="12" s="1"/>
  <c r="H1383" i="12"/>
  <c r="N1383" i="12" s="1"/>
  <c r="T1383" i="12" s="1"/>
  <c r="X1383" i="12" s="1"/>
  <c r="AD1383" i="12" s="1"/>
  <c r="AI1383" i="12" s="1"/>
  <c r="AS1383" i="12" s="1"/>
  <c r="AU1383" i="12" s="1"/>
  <c r="F1375" i="12"/>
  <c r="L1375" i="12" s="1"/>
  <c r="R1375" i="12" s="1"/>
  <c r="V1375" i="12" s="1"/>
  <c r="AB1375" i="12" s="1"/>
  <c r="AG1375" i="12" s="1"/>
  <c r="AM1375" i="12" s="1"/>
  <c r="AO1375" i="12" s="1"/>
  <c r="F1359" i="12"/>
  <c r="L1359" i="12" s="1"/>
  <c r="R1359" i="12" s="1"/>
  <c r="V1359" i="12" s="1"/>
  <c r="AB1359" i="12" s="1"/>
  <c r="AG1359" i="12" s="1"/>
  <c r="AM1359" i="12" s="1"/>
  <c r="AO1359" i="12" s="1"/>
  <c r="F1339" i="12"/>
  <c r="L1339" i="12" s="1"/>
  <c r="R1339" i="12" s="1"/>
  <c r="V1339" i="12" s="1"/>
  <c r="AB1339" i="12" s="1"/>
  <c r="AG1339" i="12" s="1"/>
  <c r="AM1339" i="12" s="1"/>
  <c r="AO1339" i="12" s="1"/>
  <c r="F1319" i="12"/>
  <c r="L1319" i="12" s="1"/>
  <c r="R1319" i="12" s="1"/>
  <c r="V1319" i="12" s="1"/>
  <c r="AB1319" i="12" s="1"/>
  <c r="AG1319" i="12" s="1"/>
  <c r="AM1319" i="12" s="1"/>
  <c r="AO1319" i="12" s="1"/>
  <c r="H1262" i="12"/>
  <c r="N1262" i="12" s="1"/>
  <c r="T1262" i="12" s="1"/>
  <c r="X1262" i="12" s="1"/>
  <c r="AD1262" i="12" s="1"/>
  <c r="AI1262" i="12" s="1"/>
  <c r="AS1262" i="12" s="1"/>
  <c r="AU1262" i="12" s="1"/>
  <c r="H1233" i="12"/>
  <c r="N1233" i="12" s="1"/>
  <c r="T1233" i="12" s="1"/>
  <c r="X1233" i="12" s="1"/>
  <c r="AD1233" i="12" s="1"/>
  <c r="AI1233" i="12" s="1"/>
  <c r="AS1233" i="12" s="1"/>
  <c r="AU1233" i="12" s="1"/>
  <c r="H1214" i="12"/>
  <c r="N1214" i="12" s="1"/>
  <c r="T1214" i="12" s="1"/>
  <c r="X1214" i="12" s="1"/>
  <c r="AD1214" i="12" s="1"/>
  <c r="AI1214" i="12" s="1"/>
  <c r="AS1214" i="12" s="1"/>
  <c r="AU1214" i="12" s="1"/>
  <c r="H1178" i="12"/>
  <c r="N1178" i="12" s="1"/>
  <c r="T1178" i="12" s="1"/>
  <c r="X1178" i="12" s="1"/>
  <c r="AD1178" i="12" s="1"/>
  <c r="AI1178" i="12" s="1"/>
  <c r="AS1178" i="12" s="1"/>
  <c r="AU1178" i="12" s="1"/>
  <c r="F1168" i="12"/>
  <c r="L1168" i="12" s="1"/>
  <c r="R1168" i="12" s="1"/>
  <c r="V1168" i="12" s="1"/>
  <c r="AB1168" i="12" s="1"/>
  <c r="AG1168" i="12" s="1"/>
  <c r="AM1168" i="12" s="1"/>
  <c r="AO1168" i="12" s="1"/>
  <c r="F1151" i="12"/>
  <c r="L1151" i="12" s="1"/>
  <c r="R1151" i="12" s="1"/>
  <c r="V1151" i="12" s="1"/>
  <c r="AB1151" i="12" s="1"/>
  <c r="AG1151" i="12" s="1"/>
  <c r="AM1151" i="12" s="1"/>
  <c r="AO1151" i="12" s="1"/>
  <c r="F1086" i="12"/>
  <c r="L1086" i="12" s="1"/>
  <c r="R1086" i="12" s="1"/>
  <c r="V1086" i="12" s="1"/>
  <c r="AB1086" i="12" s="1"/>
  <c r="AG1086" i="12" s="1"/>
  <c r="AM1086" i="12" s="1"/>
  <c r="AO1086" i="12" s="1"/>
  <c r="F1050" i="12"/>
  <c r="L1050" i="12" s="1"/>
  <c r="R1050" i="12" s="1"/>
  <c r="V1050" i="12" s="1"/>
  <c r="AB1050" i="12" s="1"/>
  <c r="AG1050" i="12" s="1"/>
  <c r="AM1050" i="12" s="1"/>
  <c r="AO1050" i="12" s="1"/>
  <c r="G1013" i="12"/>
  <c r="M1013" i="12" s="1"/>
  <c r="S1013" i="12" s="1"/>
  <c r="W1013" i="12" s="1"/>
  <c r="AC1013" i="12" s="1"/>
  <c r="AH1013" i="12" s="1"/>
  <c r="AP1013" i="12" s="1"/>
  <c r="AR1013" i="12" s="1"/>
  <c r="G995" i="12"/>
  <c r="M995" i="12" s="1"/>
  <c r="S995" i="12" s="1"/>
  <c r="W995" i="12" s="1"/>
  <c r="AC995" i="12" s="1"/>
  <c r="AH995" i="12" s="1"/>
  <c r="AP995" i="12" s="1"/>
  <c r="AR995" i="12" s="1"/>
  <c r="H983" i="12"/>
  <c r="N983" i="12" s="1"/>
  <c r="T983" i="12" s="1"/>
  <c r="X983" i="12" s="1"/>
  <c r="AD983" i="12" s="1"/>
  <c r="AI983" i="12" s="1"/>
  <c r="AS983" i="12" s="1"/>
  <c r="H949" i="12"/>
  <c r="N949" i="12" s="1"/>
  <c r="T949" i="12" s="1"/>
  <c r="X949" i="12" s="1"/>
  <c r="AD949" i="12" s="1"/>
  <c r="AI949" i="12" s="1"/>
  <c r="AS949" i="12" s="1"/>
  <c r="AU949" i="12" s="1"/>
  <c r="H909" i="12"/>
  <c r="N909" i="12" s="1"/>
  <c r="T909" i="12" s="1"/>
  <c r="X909" i="12" s="1"/>
  <c r="AD909" i="12" s="1"/>
  <c r="AI909" i="12" s="1"/>
  <c r="AS909" i="12" s="1"/>
  <c r="AU909" i="12" s="1"/>
  <c r="H875" i="12"/>
  <c r="N875" i="12" s="1"/>
  <c r="T875" i="12" s="1"/>
  <c r="X875" i="12" s="1"/>
  <c r="AD875" i="12" s="1"/>
  <c r="AI875" i="12" s="1"/>
  <c r="AS875" i="12" s="1"/>
  <c r="AU875" i="12" s="1"/>
  <c r="H858" i="12"/>
  <c r="N858" i="12" s="1"/>
  <c r="T858" i="12" s="1"/>
  <c r="X858" i="12" s="1"/>
  <c r="AD858" i="12" s="1"/>
  <c r="AI858" i="12" s="1"/>
  <c r="AS858" i="12" s="1"/>
  <c r="AU858" i="12" s="1"/>
  <c r="G855" i="12"/>
  <c r="M855" i="12" s="1"/>
  <c r="S855" i="12" s="1"/>
  <c r="W855" i="12" s="1"/>
  <c r="AC855" i="12" s="1"/>
  <c r="AH855" i="12" s="1"/>
  <c r="AP855" i="12" s="1"/>
  <c r="AR855" i="12" s="1"/>
  <c r="H835" i="12"/>
  <c r="N835" i="12" s="1"/>
  <c r="T835" i="12" s="1"/>
  <c r="X835" i="12" s="1"/>
  <c r="AD835" i="12" s="1"/>
  <c r="AI835" i="12" s="1"/>
  <c r="AS835" i="12" s="1"/>
  <c r="AU835" i="12" s="1"/>
  <c r="F814" i="12"/>
  <c r="L814" i="12" s="1"/>
  <c r="R814" i="12" s="1"/>
  <c r="V814" i="12" s="1"/>
  <c r="AB814" i="12" s="1"/>
  <c r="AG814" i="12" s="1"/>
  <c r="AM814" i="12" s="1"/>
  <c r="AO814" i="12" s="1"/>
  <c r="F802" i="12"/>
  <c r="L802" i="12" s="1"/>
  <c r="R802" i="12" s="1"/>
  <c r="V802" i="12" s="1"/>
  <c r="AB802" i="12" s="1"/>
  <c r="AG802" i="12" s="1"/>
  <c r="AM802" i="12" s="1"/>
  <c r="AO802" i="12" s="1"/>
  <c r="G788" i="12"/>
  <c r="M788" i="12" s="1"/>
  <c r="S788" i="12" s="1"/>
  <c r="W788" i="12" s="1"/>
  <c r="AC788" i="12" s="1"/>
  <c r="AH788" i="12" s="1"/>
  <c r="AP788" i="12" s="1"/>
  <c r="AR788" i="12" s="1"/>
  <c r="G774" i="12"/>
  <c r="M774" i="12" s="1"/>
  <c r="S774" i="12" s="1"/>
  <c r="W774" i="12" s="1"/>
  <c r="AC774" i="12" s="1"/>
  <c r="AH774" i="12" s="1"/>
  <c r="AP774" i="12" s="1"/>
  <c r="AR774" i="12" s="1"/>
  <c r="G759" i="12"/>
  <c r="M759" i="12" s="1"/>
  <c r="S759" i="12" s="1"/>
  <c r="W759" i="12" s="1"/>
  <c r="AC759" i="12" s="1"/>
  <c r="AH759" i="12" s="1"/>
  <c r="AP759" i="12" s="1"/>
  <c r="AR759" i="12" s="1"/>
  <c r="G718" i="12"/>
  <c r="M718" i="12" s="1"/>
  <c r="S718" i="12" s="1"/>
  <c r="W718" i="12" s="1"/>
  <c r="AC718" i="12" s="1"/>
  <c r="AH718" i="12" s="1"/>
  <c r="AP718" i="12" s="1"/>
  <c r="AR718" i="12" s="1"/>
  <c r="H695" i="12"/>
  <c r="N695" i="12" s="1"/>
  <c r="T695" i="12" s="1"/>
  <c r="X695" i="12" s="1"/>
  <c r="AD695" i="12" s="1"/>
  <c r="AI695" i="12" s="1"/>
  <c r="AS695" i="12" s="1"/>
  <c r="AU695" i="12" s="1"/>
  <c r="H677" i="12"/>
  <c r="N677" i="12" s="1"/>
  <c r="T677" i="12" s="1"/>
  <c r="X677" i="12" s="1"/>
  <c r="AD677" i="12" s="1"/>
  <c r="AI677" i="12" s="1"/>
  <c r="AS677" i="12" s="1"/>
  <c r="AU677" i="12" s="1"/>
  <c r="H638" i="12"/>
  <c r="N638" i="12" s="1"/>
  <c r="T638" i="12" s="1"/>
  <c r="X638" i="12" s="1"/>
  <c r="AD638" i="12" s="1"/>
  <c r="AI638" i="12" s="1"/>
  <c r="AS638" i="12" s="1"/>
  <c r="AU638" i="12" s="1"/>
  <c r="F614" i="12"/>
  <c r="L614" i="12" s="1"/>
  <c r="R614" i="12" s="1"/>
  <c r="V614" i="12" s="1"/>
  <c r="AB614" i="12" s="1"/>
  <c r="AG614" i="12" s="1"/>
  <c r="AM614" i="12" s="1"/>
  <c r="AO614" i="12" s="1"/>
  <c r="H522" i="12"/>
  <c r="N522" i="12" s="1"/>
  <c r="T522" i="12" s="1"/>
  <c r="X522" i="12" s="1"/>
  <c r="AD522" i="12" s="1"/>
  <c r="AI522" i="12" s="1"/>
  <c r="AS522" i="12" s="1"/>
  <c r="AU522" i="12" s="1"/>
  <c r="H471" i="12"/>
  <c r="N471" i="12" s="1"/>
  <c r="T471" i="12" s="1"/>
  <c r="X471" i="12" s="1"/>
  <c r="AD471" i="12" s="1"/>
  <c r="AI471" i="12" s="1"/>
  <c r="AS471" i="12" s="1"/>
  <c r="AU471" i="12" s="1"/>
  <c r="F458" i="12"/>
  <c r="L458" i="12" s="1"/>
  <c r="R458" i="12" s="1"/>
  <c r="V458" i="12" s="1"/>
  <c r="AB458" i="12" s="1"/>
  <c r="AG458" i="12" s="1"/>
  <c r="AM458" i="12" s="1"/>
  <c r="AO458" i="12" s="1"/>
  <c r="H419" i="12"/>
  <c r="N419" i="12" s="1"/>
  <c r="T419" i="12" s="1"/>
  <c r="X419" i="12" s="1"/>
  <c r="AD419" i="12" s="1"/>
  <c r="AI419" i="12" s="1"/>
  <c r="AS419" i="12" s="1"/>
  <c r="AU419" i="12" s="1"/>
  <c r="F403" i="12"/>
  <c r="L403" i="12" s="1"/>
  <c r="R403" i="12" s="1"/>
  <c r="V403" i="12" s="1"/>
  <c r="AB403" i="12" s="1"/>
  <c r="AG403" i="12" s="1"/>
  <c r="AM403" i="12" s="1"/>
  <c r="AO403" i="12" s="1"/>
  <c r="F378" i="12"/>
  <c r="L378" i="12" s="1"/>
  <c r="R378" i="12" s="1"/>
  <c r="V378" i="12" s="1"/>
  <c r="AB378" i="12" s="1"/>
  <c r="AG378" i="12" s="1"/>
  <c r="AM378" i="12" s="1"/>
  <c r="AO378" i="12" s="1"/>
  <c r="G366" i="12"/>
  <c r="M366" i="12" s="1"/>
  <c r="S366" i="12" s="1"/>
  <c r="W366" i="12" s="1"/>
  <c r="AC366" i="12" s="1"/>
  <c r="AH366" i="12" s="1"/>
  <c r="AP366" i="12" s="1"/>
  <c r="AR366" i="12" s="1"/>
  <c r="H348" i="12"/>
  <c r="N348" i="12" s="1"/>
  <c r="T348" i="12" s="1"/>
  <c r="X348" i="12" s="1"/>
  <c r="AD348" i="12" s="1"/>
  <c r="AI348" i="12" s="1"/>
  <c r="AS348" i="12" s="1"/>
  <c r="AU348" i="12" s="1"/>
  <c r="F337" i="12"/>
  <c r="L337" i="12" s="1"/>
  <c r="R337" i="12" s="1"/>
  <c r="V337" i="12" s="1"/>
  <c r="AB337" i="12" s="1"/>
  <c r="AG337" i="12" s="1"/>
  <c r="AM337" i="12" s="1"/>
  <c r="AO337" i="12" s="1"/>
  <c r="H329" i="12"/>
  <c r="N329" i="12" s="1"/>
  <c r="T329" i="12" s="1"/>
  <c r="X329" i="12" s="1"/>
  <c r="AD329" i="12" s="1"/>
  <c r="AI329" i="12" s="1"/>
  <c r="AS329" i="12" s="1"/>
  <c r="AU329" i="12" s="1"/>
  <c r="G326" i="12"/>
  <c r="M326" i="12" s="1"/>
  <c r="S326" i="12" s="1"/>
  <c r="W326" i="12" s="1"/>
  <c r="AC326" i="12" s="1"/>
  <c r="AH326" i="12" s="1"/>
  <c r="AP326" i="12" s="1"/>
  <c r="AR326" i="12" s="1"/>
  <c r="F321" i="12"/>
  <c r="L321" i="12" s="1"/>
  <c r="R321" i="12" s="1"/>
  <c r="V321" i="12" s="1"/>
  <c r="AB321" i="12" s="1"/>
  <c r="AG321" i="12" s="1"/>
  <c r="AM321" i="12" s="1"/>
  <c r="AO321" i="12" s="1"/>
  <c r="H290" i="12"/>
  <c r="N290" i="12" s="1"/>
  <c r="T290" i="12" s="1"/>
  <c r="X290" i="12" s="1"/>
  <c r="AD290" i="12" s="1"/>
  <c r="AI290" i="12" s="1"/>
  <c r="AS290" i="12" s="1"/>
  <c r="AU290" i="12" s="1"/>
  <c r="G284" i="12"/>
  <c r="M284" i="12" s="1"/>
  <c r="S284" i="12" s="1"/>
  <c r="W284" i="12" s="1"/>
  <c r="AC284" i="12" s="1"/>
  <c r="AH284" i="12" s="1"/>
  <c r="AP284" i="12" s="1"/>
  <c r="AR284" i="12" s="1"/>
  <c r="H274" i="12"/>
  <c r="N274" i="12" s="1"/>
  <c r="T274" i="12" s="1"/>
  <c r="X274" i="12" s="1"/>
  <c r="AD274" i="12" s="1"/>
  <c r="AI274" i="12" s="1"/>
  <c r="AS274" i="12" s="1"/>
  <c r="AU274" i="12" s="1"/>
  <c r="G223" i="12"/>
  <c r="M223" i="12" s="1"/>
  <c r="S223" i="12" s="1"/>
  <c r="W223" i="12" s="1"/>
  <c r="AC223" i="12" s="1"/>
  <c r="AH223" i="12" s="1"/>
  <c r="AP223" i="12" s="1"/>
  <c r="AR223" i="12" s="1"/>
  <c r="F220" i="12"/>
  <c r="L220" i="12" s="1"/>
  <c r="R220" i="12" s="1"/>
  <c r="V220" i="12" s="1"/>
  <c r="AB220" i="12" s="1"/>
  <c r="AG220" i="12" s="1"/>
  <c r="AM220" i="12" s="1"/>
  <c r="AO220" i="12" s="1"/>
  <c r="H197" i="12"/>
  <c r="N197" i="12" s="1"/>
  <c r="T197" i="12" s="1"/>
  <c r="X197" i="12" s="1"/>
  <c r="AD197" i="12" s="1"/>
  <c r="AI197" i="12" s="1"/>
  <c r="AS197" i="12" s="1"/>
  <c r="AU197" i="12" s="1"/>
  <c r="G193" i="12"/>
  <c r="M193" i="12" s="1"/>
  <c r="S193" i="12" s="1"/>
  <c r="W193" i="12" s="1"/>
  <c r="AC193" i="12" s="1"/>
  <c r="AH193" i="12" s="1"/>
  <c r="AP193" i="12" s="1"/>
  <c r="AR193" i="12" s="1"/>
  <c r="F188" i="12"/>
  <c r="L188" i="12" s="1"/>
  <c r="R188" i="12" s="1"/>
  <c r="V188" i="12" s="1"/>
  <c r="AB188" i="12" s="1"/>
  <c r="AG188" i="12" s="1"/>
  <c r="AM188" i="12" s="1"/>
  <c r="AO188" i="12" s="1"/>
  <c r="H179" i="12"/>
  <c r="N179" i="12" s="1"/>
  <c r="T179" i="12" s="1"/>
  <c r="X179" i="12" s="1"/>
  <c r="AD179" i="12" s="1"/>
  <c r="AI179" i="12" s="1"/>
  <c r="AS179" i="12" s="1"/>
  <c r="AU179" i="12" s="1"/>
  <c r="G176" i="12"/>
  <c r="M176" i="12" s="1"/>
  <c r="S176" i="12" s="1"/>
  <c r="W176" i="12" s="1"/>
  <c r="AC176" i="12" s="1"/>
  <c r="AH176" i="12" s="1"/>
  <c r="AP176" i="12" s="1"/>
  <c r="AR176" i="12" s="1"/>
  <c r="F172" i="12"/>
  <c r="L172" i="12" s="1"/>
  <c r="R172" i="12" s="1"/>
  <c r="V172" i="12" s="1"/>
  <c r="AB172" i="12" s="1"/>
  <c r="AG172" i="12" s="1"/>
  <c r="AM172" i="12" s="1"/>
  <c r="AO172" i="12" s="1"/>
  <c r="H157" i="12"/>
  <c r="N157" i="12" s="1"/>
  <c r="T157" i="12" s="1"/>
  <c r="X157" i="12" s="1"/>
  <c r="AD157" i="12" s="1"/>
  <c r="AI157" i="12" s="1"/>
  <c r="AS157" i="12" s="1"/>
  <c r="AU157" i="12" s="1"/>
  <c r="G154" i="12"/>
  <c r="M154" i="12" s="1"/>
  <c r="S154" i="12" s="1"/>
  <c r="W154" i="12" s="1"/>
  <c r="AC154" i="12" s="1"/>
  <c r="AH154" i="12" s="1"/>
  <c r="AP154" i="12" s="1"/>
  <c r="AR154" i="12" s="1"/>
  <c r="F150" i="12"/>
  <c r="L150" i="12" s="1"/>
  <c r="R150" i="12" s="1"/>
  <c r="V150" i="12" s="1"/>
  <c r="AB150" i="12" s="1"/>
  <c r="AG150" i="12" s="1"/>
  <c r="AM150" i="12" s="1"/>
  <c r="AO150" i="12" s="1"/>
  <c r="H144" i="12"/>
  <c r="N144" i="12" s="1"/>
  <c r="T144" i="12" s="1"/>
  <c r="X144" i="12" s="1"/>
  <c r="AD144" i="12" s="1"/>
  <c r="AI144" i="12" s="1"/>
  <c r="AS144" i="12" s="1"/>
  <c r="AU144" i="12" s="1"/>
  <c r="G139" i="12"/>
  <c r="M139" i="12" s="1"/>
  <c r="S139" i="12" s="1"/>
  <c r="W139" i="12" s="1"/>
  <c r="AC139" i="12" s="1"/>
  <c r="AH139" i="12" s="1"/>
  <c r="AP139" i="12" s="1"/>
  <c r="AR139" i="12" s="1"/>
  <c r="F135" i="12"/>
  <c r="L135" i="12" s="1"/>
  <c r="R135" i="12" s="1"/>
  <c r="V135" i="12" s="1"/>
  <c r="AB135" i="12" s="1"/>
  <c r="AG135" i="12" s="1"/>
  <c r="AM135" i="12" s="1"/>
  <c r="AO135" i="12" s="1"/>
  <c r="H126" i="12"/>
  <c r="N126" i="12" s="1"/>
  <c r="T126" i="12" s="1"/>
  <c r="X126" i="12" s="1"/>
  <c r="AD126" i="12" s="1"/>
  <c r="AI126" i="12" s="1"/>
  <c r="AS126" i="12" s="1"/>
  <c r="AU126" i="12" s="1"/>
  <c r="G123" i="12"/>
  <c r="M123" i="12" s="1"/>
  <c r="S123" i="12" s="1"/>
  <c r="W123" i="12" s="1"/>
  <c r="AC123" i="12" s="1"/>
  <c r="AH123" i="12" s="1"/>
  <c r="AP123" i="12" s="1"/>
  <c r="AR123" i="12" s="1"/>
  <c r="F119" i="12"/>
  <c r="L119" i="12" s="1"/>
  <c r="R119" i="12" s="1"/>
  <c r="V119" i="12" s="1"/>
  <c r="AB119" i="12" s="1"/>
  <c r="AG119" i="12" s="1"/>
  <c r="AM119" i="12" s="1"/>
  <c r="AO119" i="12" s="1"/>
  <c r="H113" i="12"/>
  <c r="N113" i="12" s="1"/>
  <c r="T113" i="12" s="1"/>
  <c r="X113" i="12" s="1"/>
  <c r="AD113" i="12" s="1"/>
  <c r="AI113" i="12" s="1"/>
  <c r="AS113" i="12" s="1"/>
  <c r="AU113" i="12" s="1"/>
  <c r="H94" i="12"/>
  <c r="N94" i="12" s="1"/>
  <c r="T94" i="12" s="1"/>
  <c r="X94" i="12" s="1"/>
  <c r="AD94" i="12" s="1"/>
  <c r="AI94" i="12" s="1"/>
  <c r="AS94" i="12" s="1"/>
  <c r="AU94" i="12" s="1"/>
  <c r="G87" i="12"/>
  <c r="M87" i="12" s="1"/>
  <c r="S87" i="12" s="1"/>
  <c r="W87" i="12" s="1"/>
  <c r="AC87" i="12" s="1"/>
  <c r="AH87" i="12" s="1"/>
  <c r="AP87" i="12" s="1"/>
  <c r="AR87" i="12" s="1"/>
  <c r="G73" i="12"/>
  <c r="M73" i="12" s="1"/>
  <c r="S73" i="12" s="1"/>
  <c r="W73" i="12" s="1"/>
  <c r="AC73" i="12" s="1"/>
  <c r="AH73" i="12" s="1"/>
  <c r="AP73" i="12" s="1"/>
  <c r="AR73" i="12" s="1"/>
  <c r="H64" i="12"/>
  <c r="N64" i="12" s="1"/>
  <c r="T64" i="12" s="1"/>
  <c r="X64" i="12" s="1"/>
  <c r="AD64" i="12" s="1"/>
  <c r="AI64" i="12" s="1"/>
  <c r="AS64" i="12" s="1"/>
  <c r="AU64" i="12" s="1"/>
  <c r="G58" i="12"/>
  <c r="M58" i="12" s="1"/>
  <c r="S58" i="12" s="1"/>
  <c r="W58" i="12" s="1"/>
  <c r="AC58" i="12" s="1"/>
  <c r="AH58" i="12" s="1"/>
  <c r="AP58" i="12" s="1"/>
  <c r="AR58" i="12" s="1"/>
  <c r="F55" i="12"/>
  <c r="L55" i="12" s="1"/>
  <c r="R55" i="12" s="1"/>
  <c r="V55" i="12" s="1"/>
  <c r="AB55" i="12" s="1"/>
  <c r="AG55" i="12" s="1"/>
  <c r="AM55" i="12" s="1"/>
  <c r="AO55" i="12" s="1"/>
  <c r="H46" i="12"/>
  <c r="N46" i="12" s="1"/>
  <c r="T46" i="12" s="1"/>
  <c r="X46" i="12" s="1"/>
  <c r="AD46" i="12" s="1"/>
  <c r="AI46" i="12" s="1"/>
  <c r="AS46" i="12" s="1"/>
  <c r="AU46" i="12" s="1"/>
  <c r="G42" i="12"/>
  <c r="M42" i="12" s="1"/>
  <c r="S42" i="12" s="1"/>
  <c r="W42" i="12" s="1"/>
  <c r="AC42" i="12" s="1"/>
  <c r="AH42" i="12" s="1"/>
  <c r="AP42" i="12" s="1"/>
  <c r="AR42" i="12" s="1"/>
  <c r="F37" i="12"/>
  <c r="L37" i="12" s="1"/>
  <c r="R37" i="12" s="1"/>
  <c r="V37" i="12" s="1"/>
  <c r="AB37" i="12" s="1"/>
  <c r="AG37" i="12" s="1"/>
  <c r="AM37" i="12" s="1"/>
  <c r="AO37" i="12" s="1"/>
  <c r="H29" i="12"/>
  <c r="N29" i="12" s="1"/>
  <c r="T29" i="12" s="1"/>
  <c r="X29" i="12" s="1"/>
  <c r="AD29" i="12" s="1"/>
  <c r="AI29" i="12" s="1"/>
  <c r="AS29" i="12" s="1"/>
  <c r="AU29" i="12" s="1"/>
  <c r="G25" i="12"/>
  <c r="M25" i="12" s="1"/>
  <c r="S25" i="12" s="1"/>
  <c r="W25" i="12" s="1"/>
  <c r="AC25" i="12" s="1"/>
  <c r="AH25" i="12" s="1"/>
  <c r="AP25" i="12" s="1"/>
  <c r="AR25" i="12" s="1"/>
  <c r="F22" i="12"/>
  <c r="L22" i="12" s="1"/>
  <c r="R22" i="12" s="1"/>
  <c r="V22" i="12" s="1"/>
  <c r="AB22" i="12" s="1"/>
  <c r="AG22" i="12" s="1"/>
  <c r="AM22" i="12" s="1"/>
  <c r="AO22" i="12" s="1"/>
  <c r="F2600" i="12"/>
  <c r="L2600" i="12" s="1"/>
  <c r="R2600" i="12" s="1"/>
  <c r="V2600" i="12" s="1"/>
  <c r="AB2600" i="12" s="1"/>
  <c r="AG2600" i="12" s="1"/>
  <c r="AM2600" i="12" s="1"/>
  <c r="AO2600" i="12" s="1"/>
  <c r="H2594" i="12"/>
  <c r="N2594" i="12" s="1"/>
  <c r="T2594" i="12" s="1"/>
  <c r="X2594" i="12" s="1"/>
  <c r="AD2594" i="12" s="1"/>
  <c r="AI2594" i="12" s="1"/>
  <c r="AS2594" i="12" s="1"/>
  <c r="AU2594" i="12" s="1"/>
  <c r="G2572" i="12"/>
  <c r="M2572" i="12" s="1"/>
  <c r="S2572" i="12" s="1"/>
  <c r="W2572" i="12" s="1"/>
  <c r="AC2572" i="12" s="1"/>
  <c r="AH2572" i="12" s="1"/>
  <c r="AP2572" i="12" s="1"/>
  <c r="AR2572" i="12" s="1"/>
  <c r="F2567" i="12"/>
  <c r="L2567" i="12" s="1"/>
  <c r="R2567" i="12" s="1"/>
  <c r="V2567" i="12" s="1"/>
  <c r="AB2567" i="12" s="1"/>
  <c r="AG2567" i="12" s="1"/>
  <c r="AM2567" i="12" s="1"/>
  <c r="AO2567" i="12" s="1"/>
  <c r="H2556" i="12"/>
  <c r="N2556" i="12" s="1"/>
  <c r="T2556" i="12" s="1"/>
  <c r="X2556" i="12" s="1"/>
  <c r="AD2556" i="12" s="1"/>
  <c r="AI2556" i="12" s="1"/>
  <c r="AS2556" i="12" s="1"/>
  <c r="AU2556" i="12" s="1"/>
  <c r="G2553" i="12"/>
  <c r="M2553" i="12" s="1"/>
  <c r="S2553" i="12" s="1"/>
  <c r="W2553" i="12" s="1"/>
  <c r="AC2553" i="12" s="1"/>
  <c r="AH2553" i="12" s="1"/>
  <c r="AP2553" i="12" s="1"/>
  <c r="AR2553" i="12" s="1"/>
  <c r="F2550" i="12"/>
  <c r="L2550" i="12" s="1"/>
  <c r="R2550" i="12" s="1"/>
  <c r="V2550" i="12" s="1"/>
  <c r="AB2550" i="12" s="1"/>
  <c r="AG2550" i="12" s="1"/>
  <c r="AM2550" i="12" s="1"/>
  <c r="AO2550" i="12" s="1"/>
  <c r="G2527" i="12"/>
  <c r="M2527" i="12" s="1"/>
  <c r="S2527" i="12" s="1"/>
  <c r="W2527" i="12" s="1"/>
  <c r="AC2527" i="12" s="1"/>
  <c r="AH2527" i="12" s="1"/>
  <c r="AP2527" i="12" s="1"/>
  <c r="AR2527" i="12" s="1"/>
  <c r="H2498" i="12"/>
  <c r="N2498" i="12" s="1"/>
  <c r="T2498" i="12" s="1"/>
  <c r="X2498" i="12" s="1"/>
  <c r="AD2498" i="12" s="1"/>
  <c r="AI2498" i="12" s="1"/>
  <c r="AS2498" i="12" s="1"/>
  <c r="AU2498" i="12" s="1"/>
  <c r="G2495" i="12"/>
  <c r="M2495" i="12" s="1"/>
  <c r="S2495" i="12" s="1"/>
  <c r="W2495" i="12" s="1"/>
  <c r="AC2495" i="12" s="1"/>
  <c r="AH2495" i="12" s="1"/>
  <c r="AP2495" i="12" s="1"/>
  <c r="AR2495" i="12" s="1"/>
  <c r="F2492" i="12"/>
  <c r="L2492" i="12" s="1"/>
  <c r="R2492" i="12" s="1"/>
  <c r="V2492" i="12" s="1"/>
  <c r="AB2492" i="12" s="1"/>
  <c r="AG2492" i="12" s="1"/>
  <c r="AM2492" i="12" s="1"/>
  <c r="AO2492" i="12" s="1"/>
  <c r="H2483" i="12"/>
  <c r="N2483" i="12" s="1"/>
  <c r="T2483" i="12" s="1"/>
  <c r="X2483" i="12" s="1"/>
  <c r="AD2483" i="12" s="1"/>
  <c r="AI2483" i="12" s="1"/>
  <c r="AS2483" i="12" s="1"/>
  <c r="AU2483" i="12" s="1"/>
  <c r="G2477" i="12"/>
  <c r="M2477" i="12" s="1"/>
  <c r="S2477" i="12" s="1"/>
  <c r="W2477" i="12" s="1"/>
  <c r="AC2477" i="12" s="1"/>
  <c r="AH2477" i="12" s="1"/>
  <c r="AP2477" i="12" s="1"/>
  <c r="AR2477" i="12" s="1"/>
  <c r="F2474" i="12"/>
  <c r="L2474" i="12" s="1"/>
  <c r="R2474" i="12" s="1"/>
  <c r="V2474" i="12" s="1"/>
  <c r="AB2474" i="12" s="1"/>
  <c r="AG2474" i="12" s="1"/>
  <c r="AM2474" i="12" s="1"/>
  <c r="AO2474" i="12" s="1"/>
  <c r="H2465" i="12"/>
  <c r="N2465" i="12" s="1"/>
  <c r="T2465" i="12" s="1"/>
  <c r="X2465" i="12" s="1"/>
  <c r="AD2465" i="12" s="1"/>
  <c r="AI2465" i="12" s="1"/>
  <c r="AS2465" i="12" s="1"/>
  <c r="AU2465" i="12" s="1"/>
  <c r="G2459" i="12"/>
  <c r="M2459" i="12" s="1"/>
  <c r="S2459" i="12" s="1"/>
  <c r="W2459" i="12" s="1"/>
  <c r="AC2459" i="12" s="1"/>
  <c r="AH2459" i="12" s="1"/>
  <c r="AP2459" i="12" s="1"/>
  <c r="AR2459" i="12" s="1"/>
  <c r="F2456" i="12"/>
  <c r="L2456" i="12" s="1"/>
  <c r="R2456" i="12" s="1"/>
  <c r="V2456" i="12" s="1"/>
  <c r="AB2456" i="12" s="1"/>
  <c r="AG2456" i="12" s="1"/>
  <c r="AM2456" i="12" s="1"/>
  <c r="AO2456" i="12" s="1"/>
  <c r="H2449" i="12"/>
  <c r="N2449" i="12" s="1"/>
  <c r="T2449" i="12" s="1"/>
  <c r="X2449" i="12" s="1"/>
  <c r="AD2449" i="12" s="1"/>
  <c r="AI2449" i="12" s="1"/>
  <c r="AS2449" i="12" s="1"/>
  <c r="AU2449" i="12" s="1"/>
  <c r="G2444" i="12"/>
  <c r="M2444" i="12" s="1"/>
  <c r="S2444" i="12" s="1"/>
  <c r="W2444" i="12" s="1"/>
  <c r="AC2444" i="12" s="1"/>
  <c r="AH2444" i="12" s="1"/>
  <c r="AP2444" i="12" s="1"/>
  <c r="AR2444" i="12" s="1"/>
  <c r="F2438" i="12"/>
  <c r="L2438" i="12" s="1"/>
  <c r="R2438" i="12" s="1"/>
  <c r="V2438" i="12" s="1"/>
  <c r="AB2438" i="12" s="1"/>
  <c r="AG2438" i="12" s="1"/>
  <c r="AM2438" i="12" s="1"/>
  <c r="AO2438" i="12" s="1"/>
  <c r="H2431" i="12"/>
  <c r="N2431" i="12" s="1"/>
  <c r="T2431" i="12" s="1"/>
  <c r="X2431" i="12" s="1"/>
  <c r="AD2431" i="12" s="1"/>
  <c r="AI2431" i="12" s="1"/>
  <c r="AS2431" i="12" s="1"/>
  <c r="AU2431" i="12" s="1"/>
  <c r="G2426" i="12"/>
  <c r="M2426" i="12" s="1"/>
  <c r="S2426" i="12" s="1"/>
  <c r="W2426" i="12" s="1"/>
  <c r="AC2426" i="12" s="1"/>
  <c r="AH2426" i="12" s="1"/>
  <c r="AP2426" i="12" s="1"/>
  <c r="AR2426" i="12" s="1"/>
  <c r="F2422" i="12"/>
  <c r="L2422" i="12" s="1"/>
  <c r="R2422" i="12" s="1"/>
  <c r="V2422" i="12" s="1"/>
  <c r="AB2422" i="12" s="1"/>
  <c r="AG2422" i="12" s="1"/>
  <c r="AM2422" i="12" s="1"/>
  <c r="AO2422" i="12" s="1"/>
  <c r="H2409" i="12"/>
  <c r="N2409" i="12" s="1"/>
  <c r="T2409" i="12" s="1"/>
  <c r="X2409" i="12" s="1"/>
  <c r="AD2409" i="12" s="1"/>
  <c r="AI2409" i="12" s="1"/>
  <c r="AS2409" i="12" s="1"/>
  <c r="AU2409" i="12" s="1"/>
  <c r="G2405" i="12"/>
  <c r="M2405" i="12" s="1"/>
  <c r="S2405" i="12" s="1"/>
  <c r="W2405" i="12" s="1"/>
  <c r="AC2405" i="12" s="1"/>
  <c r="AH2405" i="12" s="1"/>
  <c r="AP2405" i="12" s="1"/>
  <c r="AR2405" i="12" s="1"/>
  <c r="F2401" i="12"/>
  <c r="L2401" i="12" s="1"/>
  <c r="R2401" i="12" s="1"/>
  <c r="V2401" i="12" s="1"/>
  <c r="AB2401" i="12" s="1"/>
  <c r="AG2401" i="12" s="1"/>
  <c r="AM2401" i="12" s="1"/>
  <c r="AO2401" i="12" s="1"/>
  <c r="H2393" i="12"/>
  <c r="N2393" i="12" s="1"/>
  <c r="T2393" i="12" s="1"/>
  <c r="X2393" i="12" s="1"/>
  <c r="AD2393" i="12" s="1"/>
  <c r="AI2393" i="12" s="1"/>
  <c r="AS2393" i="12" s="1"/>
  <c r="AU2393" i="12" s="1"/>
  <c r="G2389" i="12"/>
  <c r="M2389" i="12" s="1"/>
  <c r="S2389" i="12" s="1"/>
  <c r="W2389" i="12" s="1"/>
  <c r="AC2389" i="12" s="1"/>
  <c r="AH2389" i="12" s="1"/>
  <c r="AP2389" i="12" s="1"/>
  <c r="AR2389" i="12" s="1"/>
  <c r="F2386" i="12"/>
  <c r="L2386" i="12" s="1"/>
  <c r="R2386" i="12" s="1"/>
  <c r="V2386" i="12" s="1"/>
  <c r="AB2386" i="12" s="1"/>
  <c r="AG2386" i="12" s="1"/>
  <c r="AM2386" i="12" s="1"/>
  <c r="AO2386" i="12" s="1"/>
  <c r="H2379" i="12"/>
  <c r="N2379" i="12" s="1"/>
  <c r="T2379" i="12" s="1"/>
  <c r="X2379" i="12" s="1"/>
  <c r="AD2379" i="12" s="1"/>
  <c r="AI2379" i="12" s="1"/>
  <c r="AS2379" i="12" s="1"/>
  <c r="AU2379" i="12" s="1"/>
  <c r="G2375" i="12"/>
  <c r="M2375" i="12" s="1"/>
  <c r="S2375" i="12" s="1"/>
  <c r="W2375" i="12" s="1"/>
  <c r="AC2375" i="12" s="1"/>
  <c r="AH2375" i="12" s="1"/>
  <c r="AP2375" i="12" s="1"/>
  <c r="AR2375" i="12" s="1"/>
  <c r="F2371" i="12"/>
  <c r="L2371" i="12" s="1"/>
  <c r="R2371" i="12" s="1"/>
  <c r="V2371" i="12" s="1"/>
  <c r="AB2371" i="12" s="1"/>
  <c r="AG2371" i="12" s="1"/>
  <c r="AM2371" i="12" s="1"/>
  <c r="AO2371" i="12" s="1"/>
  <c r="H2364" i="12"/>
  <c r="N2364" i="12" s="1"/>
  <c r="T2364" i="12" s="1"/>
  <c r="X2364" i="12" s="1"/>
  <c r="AD2364" i="12" s="1"/>
  <c r="AI2364" i="12" s="1"/>
  <c r="AS2364" i="12" s="1"/>
  <c r="AU2364" i="12" s="1"/>
  <c r="G2360" i="12"/>
  <c r="M2360" i="12" s="1"/>
  <c r="S2360" i="12" s="1"/>
  <c r="W2360" i="12" s="1"/>
  <c r="AC2360" i="12" s="1"/>
  <c r="AH2360" i="12" s="1"/>
  <c r="AP2360" i="12" s="1"/>
  <c r="AR2360" i="12" s="1"/>
  <c r="F2356" i="12"/>
  <c r="L2356" i="12" s="1"/>
  <c r="R2356" i="12" s="1"/>
  <c r="V2356" i="12" s="1"/>
  <c r="AB2356" i="12" s="1"/>
  <c r="AG2356" i="12" s="1"/>
  <c r="AM2356" i="12" s="1"/>
  <c r="AO2356" i="12" s="1"/>
  <c r="H2349" i="12"/>
  <c r="N2349" i="12" s="1"/>
  <c r="T2349" i="12" s="1"/>
  <c r="X2349" i="12" s="1"/>
  <c r="AD2349" i="12" s="1"/>
  <c r="AI2349" i="12" s="1"/>
  <c r="AS2349" i="12" s="1"/>
  <c r="AU2349" i="12" s="1"/>
  <c r="G2345" i="12"/>
  <c r="M2345" i="12" s="1"/>
  <c r="S2345" i="12" s="1"/>
  <c r="W2345" i="12" s="1"/>
  <c r="AC2345" i="12" s="1"/>
  <c r="AH2345" i="12" s="1"/>
  <c r="AP2345" i="12" s="1"/>
  <c r="AR2345" i="12" s="1"/>
  <c r="F2337" i="12"/>
  <c r="L2337" i="12" s="1"/>
  <c r="R2337" i="12" s="1"/>
  <c r="V2337" i="12" s="1"/>
  <c r="AB2337" i="12" s="1"/>
  <c r="AG2337" i="12" s="1"/>
  <c r="AM2337" i="12" s="1"/>
  <c r="AO2337" i="12" s="1"/>
  <c r="H2329" i="12"/>
  <c r="N2329" i="12" s="1"/>
  <c r="T2329" i="12" s="1"/>
  <c r="X2329" i="12" s="1"/>
  <c r="AD2329" i="12" s="1"/>
  <c r="AI2329" i="12" s="1"/>
  <c r="AS2329" i="12" s="1"/>
  <c r="AU2329" i="12" s="1"/>
  <c r="H2315" i="12"/>
  <c r="N2315" i="12" s="1"/>
  <c r="T2315" i="12" s="1"/>
  <c r="X2315" i="12" s="1"/>
  <c r="AD2315" i="12" s="1"/>
  <c r="AI2315" i="12" s="1"/>
  <c r="AS2315" i="12" s="1"/>
  <c r="AU2315" i="12" s="1"/>
  <c r="G2311" i="12"/>
  <c r="M2311" i="12" s="1"/>
  <c r="S2311" i="12" s="1"/>
  <c r="W2311" i="12" s="1"/>
  <c r="AC2311" i="12" s="1"/>
  <c r="AH2311" i="12" s="1"/>
  <c r="AP2311" i="12" s="1"/>
  <c r="AR2311" i="12" s="1"/>
  <c r="F2308" i="12"/>
  <c r="L2308" i="12" s="1"/>
  <c r="R2308" i="12" s="1"/>
  <c r="V2308" i="12" s="1"/>
  <c r="AB2308" i="12" s="1"/>
  <c r="AG2308" i="12" s="1"/>
  <c r="AM2308" i="12" s="1"/>
  <c r="AO2308" i="12" s="1"/>
  <c r="H2301" i="12"/>
  <c r="N2301" i="12" s="1"/>
  <c r="T2301" i="12" s="1"/>
  <c r="X2301" i="12" s="1"/>
  <c r="AD2301" i="12" s="1"/>
  <c r="AI2301" i="12" s="1"/>
  <c r="AS2301" i="12" s="1"/>
  <c r="AU2301" i="12" s="1"/>
  <c r="G2298" i="12"/>
  <c r="M2298" i="12" s="1"/>
  <c r="S2298" i="12" s="1"/>
  <c r="W2298" i="12" s="1"/>
  <c r="AC2298" i="12" s="1"/>
  <c r="AH2298" i="12" s="1"/>
  <c r="AP2298" i="12" s="1"/>
  <c r="AR2298" i="12" s="1"/>
  <c r="F2294" i="12"/>
  <c r="L2294" i="12" s="1"/>
  <c r="R2294" i="12" s="1"/>
  <c r="V2294" i="12" s="1"/>
  <c r="AB2294" i="12" s="1"/>
  <c r="AG2294" i="12" s="1"/>
  <c r="AM2294" i="12" s="1"/>
  <c r="AO2294" i="12" s="1"/>
  <c r="H2282" i="12"/>
  <c r="N2282" i="12" s="1"/>
  <c r="T2282" i="12" s="1"/>
  <c r="X2282" i="12" s="1"/>
  <c r="AD2282" i="12" s="1"/>
  <c r="AI2282" i="12" s="1"/>
  <c r="AS2282" i="12" s="1"/>
  <c r="AU2282" i="12" s="1"/>
  <c r="G2274" i="12"/>
  <c r="M2274" i="12" s="1"/>
  <c r="S2274" i="12" s="1"/>
  <c r="W2274" i="12" s="1"/>
  <c r="AC2274" i="12" s="1"/>
  <c r="AH2274" i="12" s="1"/>
  <c r="AP2274" i="12" s="1"/>
  <c r="AR2274" i="12" s="1"/>
  <c r="F2261" i="12"/>
  <c r="L2261" i="12" s="1"/>
  <c r="R2261" i="12" s="1"/>
  <c r="V2261" i="12" s="1"/>
  <c r="AB2261" i="12" s="1"/>
  <c r="AG2261" i="12" s="1"/>
  <c r="AM2261" i="12" s="1"/>
  <c r="AO2261" i="12" s="1"/>
  <c r="H2251" i="12"/>
  <c r="N2251" i="12" s="1"/>
  <c r="T2251" i="12" s="1"/>
  <c r="X2251" i="12" s="1"/>
  <c r="AD2251" i="12" s="1"/>
  <c r="AI2251" i="12" s="1"/>
  <c r="AS2251" i="12" s="1"/>
  <c r="AU2251" i="12" s="1"/>
  <c r="G2243" i="12"/>
  <c r="M2243" i="12" s="1"/>
  <c r="S2243" i="12" s="1"/>
  <c r="W2243" i="12" s="1"/>
  <c r="AC2243" i="12" s="1"/>
  <c r="AH2243" i="12" s="1"/>
  <c r="AP2243" i="12" s="1"/>
  <c r="AR2243" i="12" s="1"/>
  <c r="H2232" i="12"/>
  <c r="N2232" i="12" s="1"/>
  <c r="T2232" i="12" s="1"/>
  <c r="X2232" i="12" s="1"/>
  <c r="AD2232" i="12" s="1"/>
  <c r="AI2232" i="12" s="1"/>
  <c r="AS2232" i="12" s="1"/>
  <c r="AU2232" i="12" s="1"/>
  <c r="G2228" i="12"/>
  <c r="M2228" i="12" s="1"/>
  <c r="S2228" i="12" s="1"/>
  <c r="W2228" i="12" s="1"/>
  <c r="AC2228" i="12" s="1"/>
  <c r="AH2228" i="12" s="1"/>
  <c r="AP2228" i="12" s="1"/>
  <c r="AR2228" i="12" s="1"/>
  <c r="F2223" i="12"/>
  <c r="L2223" i="12" s="1"/>
  <c r="R2223" i="12" s="1"/>
  <c r="V2223" i="12" s="1"/>
  <c r="AB2223" i="12" s="1"/>
  <c r="AG2223" i="12" s="1"/>
  <c r="AM2223" i="12" s="1"/>
  <c r="AO2223" i="12" s="1"/>
  <c r="H2216" i="12"/>
  <c r="N2216" i="12" s="1"/>
  <c r="T2216" i="12" s="1"/>
  <c r="X2216" i="12" s="1"/>
  <c r="AD2216" i="12" s="1"/>
  <c r="AI2216" i="12" s="1"/>
  <c r="AS2216" i="12" s="1"/>
  <c r="AU2216" i="12" s="1"/>
  <c r="G2212" i="12"/>
  <c r="M2212" i="12" s="1"/>
  <c r="S2212" i="12" s="1"/>
  <c r="W2212" i="12" s="1"/>
  <c r="AC2212" i="12" s="1"/>
  <c r="AH2212" i="12" s="1"/>
  <c r="AP2212" i="12" s="1"/>
  <c r="AR2212" i="12" s="1"/>
  <c r="F2209" i="12"/>
  <c r="L2209" i="12" s="1"/>
  <c r="R2209" i="12" s="1"/>
  <c r="V2209" i="12" s="1"/>
  <c r="AB2209" i="12" s="1"/>
  <c r="AG2209" i="12" s="1"/>
  <c r="AM2209" i="12" s="1"/>
  <c r="AO2209" i="12" s="1"/>
  <c r="H2198" i="12"/>
  <c r="N2198" i="12" s="1"/>
  <c r="T2198" i="12" s="1"/>
  <c r="X2198" i="12" s="1"/>
  <c r="AD2198" i="12" s="1"/>
  <c r="AI2198" i="12" s="1"/>
  <c r="AS2198" i="12" s="1"/>
  <c r="AU2198" i="12" s="1"/>
  <c r="G2195" i="12"/>
  <c r="M2195" i="12" s="1"/>
  <c r="S2195" i="12" s="1"/>
  <c r="W2195" i="12" s="1"/>
  <c r="AC2195" i="12" s="1"/>
  <c r="AH2195" i="12" s="1"/>
  <c r="AP2195" i="12" s="1"/>
  <c r="AR2195" i="12" s="1"/>
  <c r="F2190" i="12"/>
  <c r="L2190" i="12" s="1"/>
  <c r="R2190" i="12" s="1"/>
  <c r="V2190" i="12" s="1"/>
  <c r="AB2190" i="12" s="1"/>
  <c r="AG2190" i="12" s="1"/>
  <c r="AM2190" i="12" s="1"/>
  <c r="AO2190" i="12" s="1"/>
  <c r="H2180" i="12"/>
  <c r="N2180" i="12" s="1"/>
  <c r="T2180" i="12" s="1"/>
  <c r="X2180" i="12" s="1"/>
  <c r="AD2180" i="12" s="1"/>
  <c r="AI2180" i="12" s="1"/>
  <c r="AS2180" i="12" s="1"/>
  <c r="AU2180" i="12" s="1"/>
  <c r="G2174" i="12"/>
  <c r="M2174" i="12" s="1"/>
  <c r="S2174" i="12" s="1"/>
  <c r="W2174" i="12" s="1"/>
  <c r="AC2174" i="12" s="1"/>
  <c r="AH2174" i="12" s="1"/>
  <c r="AP2174" i="12" s="1"/>
  <c r="AR2174" i="12" s="1"/>
  <c r="F2168" i="12"/>
  <c r="L2168" i="12" s="1"/>
  <c r="R2168" i="12" s="1"/>
  <c r="V2168" i="12" s="1"/>
  <c r="AB2168" i="12" s="1"/>
  <c r="AG2168" i="12" s="1"/>
  <c r="AM2168" i="12" s="1"/>
  <c r="AO2168" i="12" s="1"/>
  <c r="H2158" i="12"/>
  <c r="N2158" i="12" s="1"/>
  <c r="T2158" i="12" s="1"/>
  <c r="X2158" i="12" s="1"/>
  <c r="AD2158" i="12" s="1"/>
  <c r="AI2158" i="12" s="1"/>
  <c r="AS2158" i="12" s="1"/>
  <c r="AU2158" i="12" s="1"/>
  <c r="G2154" i="12"/>
  <c r="M2154" i="12" s="1"/>
  <c r="S2154" i="12" s="1"/>
  <c r="W2154" i="12" s="1"/>
  <c r="AC2154" i="12" s="1"/>
  <c r="AH2154" i="12" s="1"/>
  <c r="AP2154" i="12" s="1"/>
  <c r="AR2154" i="12" s="1"/>
  <c r="F2150" i="12"/>
  <c r="L2150" i="12" s="1"/>
  <c r="R2150" i="12" s="1"/>
  <c r="V2150" i="12" s="1"/>
  <c r="AB2150" i="12" s="1"/>
  <c r="AG2150" i="12" s="1"/>
  <c r="AM2150" i="12" s="1"/>
  <c r="AO2150" i="12" s="1"/>
  <c r="H2140" i="12"/>
  <c r="N2140" i="12" s="1"/>
  <c r="T2140" i="12" s="1"/>
  <c r="X2140" i="12" s="1"/>
  <c r="AD2140" i="12" s="1"/>
  <c r="AI2140" i="12" s="1"/>
  <c r="AS2140" i="12" s="1"/>
  <c r="AU2140" i="12" s="1"/>
  <c r="G2136" i="12"/>
  <c r="M2136" i="12" s="1"/>
  <c r="S2136" i="12" s="1"/>
  <c r="W2136" i="12" s="1"/>
  <c r="AC2136" i="12" s="1"/>
  <c r="AH2136" i="12" s="1"/>
  <c r="AP2136" i="12" s="1"/>
  <c r="AR2136" i="12" s="1"/>
  <c r="F2130" i="12"/>
  <c r="L2130" i="12" s="1"/>
  <c r="R2130" i="12" s="1"/>
  <c r="V2130" i="12" s="1"/>
  <c r="AB2130" i="12" s="1"/>
  <c r="AG2130" i="12" s="1"/>
  <c r="AM2130" i="12" s="1"/>
  <c r="AO2130" i="12" s="1"/>
  <c r="H2118" i="12"/>
  <c r="N2118" i="12" s="1"/>
  <c r="T2118" i="12" s="1"/>
  <c r="X2118" i="12" s="1"/>
  <c r="AD2118" i="12" s="1"/>
  <c r="AI2118" i="12" s="1"/>
  <c r="AS2118" i="12" s="1"/>
  <c r="AU2118" i="12" s="1"/>
  <c r="G2113" i="12"/>
  <c r="M2113" i="12" s="1"/>
  <c r="S2113" i="12" s="1"/>
  <c r="W2113" i="12" s="1"/>
  <c r="AC2113" i="12" s="1"/>
  <c r="AH2113" i="12" s="1"/>
  <c r="AP2113" i="12" s="1"/>
  <c r="AR2113" i="12" s="1"/>
  <c r="F2110" i="12"/>
  <c r="L2110" i="12" s="1"/>
  <c r="R2110" i="12" s="1"/>
  <c r="V2110" i="12" s="1"/>
  <c r="AB2110" i="12" s="1"/>
  <c r="AG2110" i="12" s="1"/>
  <c r="AM2110" i="12" s="1"/>
  <c r="AO2110" i="12" s="1"/>
  <c r="H2101" i="12"/>
  <c r="N2101" i="12" s="1"/>
  <c r="T2101" i="12" s="1"/>
  <c r="X2101" i="12" s="1"/>
  <c r="AD2101" i="12" s="1"/>
  <c r="AI2101" i="12" s="1"/>
  <c r="AS2101" i="12" s="1"/>
  <c r="AU2101" i="12" s="1"/>
  <c r="G2092" i="12"/>
  <c r="M2092" i="12" s="1"/>
  <c r="S2092" i="12" s="1"/>
  <c r="W2092" i="12" s="1"/>
  <c r="AC2092" i="12" s="1"/>
  <c r="AH2092" i="12" s="1"/>
  <c r="AP2092" i="12" s="1"/>
  <c r="AR2092" i="12" s="1"/>
  <c r="F2086" i="12"/>
  <c r="L2086" i="12" s="1"/>
  <c r="R2086" i="12" s="1"/>
  <c r="V2086" i="12" s="1"/>
  <c r="AB2086" i="12" s="1"/>
  <c r="AG2086" i="12" s="1"/>
  <c r="AM2086" i="12" s="1"/>
  <c r="AO2086" i="12" s="1"/>
  <c r="H2076" i="12"/>
  <c r="N2076" i="12" s="1"/>
  <c r="T2076" i="12" s="1"/>
  <c r="X2076" i="12" s="1"/>
  <c r="AD2076" i="12" s="1"/>
  <c r="AI2076" i="12" s="1"/>
  <c r="AS2076" i="12" s="1"/>
  <c r="AU2076" i="12" s="1"/>
  <c r="G2072" i="12"/>
  <c r="M2072" i="12" s="1"/>
  <c r="S2072" i="12" s="1"/>
  <c r="W2072" i="12" s="1"/>
  <c r="AC2072" i="12" s="1"/>
  <c r="AH2072" i="12" s="1"/>
  <c r="AP2072" i="12" s="1"/>
  <c r="AR2072" i="12" s="1"/>
  <c r="F2067" i="12"/>
  <c r="L2067" i="12" s="1"/>
  <c r="R2067" i="12" s="1"/>
  <c r="V2067" i="12" s="1"/>
  <c r="AB2067" i="12" s="1"/>
  <c r="AG2067" i="12" s="1"/>
  <c r="AM2067" i="12" s="1"/>
  <c r="AO2067" i="12" s="1"/>
  <c r="H2056" i="12"/>
  <c r="N2056" i="12" s="1"/>
  <c r="T2056" i="12" s="1"/>
  <c r="X2056" i="12" s="1"/>
  <c r="AD2056" i="12" s="1"/>
  <c r="AI2056" i="12" s="1"/>
  <c r="AS2056" i="12" s="1"/>
  <c r="AU2056" i="12" s="1"/>
  <c r="G2049" i="12"/>
  <c r="M2049" i="12" s="1"/>
  <c r="S2049" i="12" s="1"/>
  <c r="W2049" i="12" s="1"/>
  <c r="AC2049" i="12" s="1"/>
  <c r="AH2049" i="12" s="1"/>
  <c r="AP2049" i="12" s="1"/>
  <c r="AR2049" i="12" s="1"/>
  <c r="F2044" i="12"/>
  <c r="L2044" i="12" s="1"/>
  <c r="R2044" i="12" s="1"/>
  <c r="V2044" i="12" s="1"/>
  <c r="AB2044" i="12" s="1"/>
  <c r="AG2044" i="12" s="1"/>
  <c r="AM2044" i="12" s="1"/>
  <c r="AO2044" i="12" s="1"/>
  <c r="H2030" i="12"/>
  <c r="N2030" i="12" s="1"/>
  <c r="T2030" i="12" s="1"/>
  <c r="X2030" i="12" s="1"/>
  <c r="AD2030" i="12" s="1"/>
  <c r="AI2030" i="12" s="1"/>
  <c r="AS2030" i="12" s="1"/>
  <c r="AU2030" i="12" s="1"/>
  <c r="G2027" i="12"/>
  <c r="M2027" i="12" s="1"/>
  <c r="S2027" i="12" s="1"/>
  <c r="W2027" i="12" s="1"/>
  <c r="AC2027" i="12" s="1"/>
  <c r="AH2027" i="12" s="1"/>
  <c r="AP2027" i="12" s="1"/>
  <c r="AR2027" i="12" s="1"/>
  <c r="F2024" i="12"/>
  <c r="L2024" i="12" s="1"/>
  <c r="R2024" i="12" s="1"/>
  <c r="V2024" i="12" s="1"/>
  <c r="AB2024" i="12" s="1"/>
  <c r="AG2024" i="12" s="1"/>
  <c r="AM2024" i="12" s="1"/>
  <c r="AO2024" i="12" s="1"/>
  <c r="H2012" i="12"/>
  <c r="N2012" i="12" s="1"/>
  <c r="T2012" i="12" s="1"/>
  <c r="X2012" i="12" s="1"/>
  <c r="AD2012" i="12" s="1"/>
  <c r="AI2012" i="12" s="1"/>
  <c r="AS2012" i="12" s="1"/>
  <c r="AU2012" i="12" s="1"/>
  <c r="G2008" i="12"/>
  <c r="M2008" i="12" s="1"/>
  <c r="S2008" i="12" s="1"/>
  <c r="W2008" i="12" s="1"/>
  <c r="AC2008" i="12" s="1"/>
  <c r="AH2008" i="12" s="1"/>
  <c r="AP2008" i="12" s="1"/>
  <c r="AR2008" i="12" s="1"/>
  <c r="F2003" i="12"/>
  <c r="L2003" i="12" s="1"/>
  <c r="R2003" i="12" s="1"/>
  <c r="V2003" i="12" s="1"/>
  <c r="AB2003" i="12" s="1"/>
  <c r="AG2003" i="12" s="1"/>
  <c r="AM2003" i="12" s="1"/>
  <c r="AO2003" i="12" s="1"/>
  <c r="H1993" i="12"/>
  <c r="N1993" i="12" s="1"/>
  <c r="T1993" i="12" s="1"/>
  <c r="X1993" i="12" s="1"/>
  <c r="AD1993" i="12" s="1"/>
  <c r="AI1993" i="12" s="1"/>
  <c r="AS1993" i="12" s="1"/>
  <c r="AU1993" i="12" s="1"/>
  <c r="G1988" i="12"/>
  <c r="M1988" i="12" s="1"/>
  <c r="S1988" i="12" s="1"/>
  <c r="W1988" i="12" s="1"/>
  <c r="AC1988" i="12" s="1"/>
  <c r="AH1988" i="12" s="1"/>
  <c r="AP1988" i="12" s="1"/>
  <c r="AR1988" i="12" s="1"/>
  <c r="F1982" i="12"/>
  <c r="L1982" i="12" s="1"/>
  <c r="R1982" i="12" s="1"/>
  <c r="V1982" i="12" s="1"/>
  <c r="AB1982" i="12" s="1"/>
  <c r="AG1982" i="12" s="1"/>
  <c r="AM1982" i="12" s="1"/>
  <c r="AO1982" i="12" s="1"/>
  <c r="H1973" i="12"/>
  <c r="N1973" i="12" s="1"/>
  <c r="T1973" i="12" s="1"/>
  <c r="X1973" i="12" s="1"/>
  <c r="AD1973" i="12" s="1"/>
  <c r="AI1973" i="12" s="1"/>
  <c r="AS1973" i="12" s="1"/>
  <c r="AU1973" i="12" s="1"/>
  <c r="G1969" i="12"/>
  <c r="M1969" i="12" s="1"/>
  <c r="S1969" i="12" s="1"/>
  <c r="W1969" i="12" s="1"/>
  <c r="AC1969" i="12" s="1"/>
  <c r="AH1969" i="12" s="1"/>
  <c r="AP1969" i="12" s="1"/>
  <c r="AR1969" i="12" s="1"/>
  <c r="F1964" i="12"/>
  <c r="L1964" i="12" s="1"/>
  <c r="R1964" i="12" s="1"/>
  <c r="V1964" i="12" s="1"/>
  <c r="AB1964" i="12" s="1"/>
  <c r="AG1964" i="12" s="1"/>
  <c r="AM1964" i="12" s="1"/>
  <c r="AO1964" i="12" s="1"/>
  <c r="H1955" i="12"/>
  <c r="N1955" i="12" s="1"/>
  <c r="T1955" i="12" s="1"/>
  <c r="X1955" i="12" s="1"/>
  <c r="AD1955" i="12" s="1"/>
  <c r="AI1955" i="12" s="1"/>
  <c r="AS1955" i="12" s="1"/>
  <c r="AU1955" i="12" s="1"/>
  <c r="G1951" i="12"/>
  <c r="M1951" i="12" s="1"/>
  <c r="S1951" i="12" s="1"/>
  <c r="W1951" i="12" s="1"/>
  <c r="AC1951" i="12" s="1"/>
  <c r="AH1951" i="12" s="1"/>
  <c r="AP1951" i="12" s="1"/>
  <c r="AR1951" i="12" s="1"/>
  <c r="F1947" i="12"/>
  <c r="L1947" i="12" s="1"/>
  <c r="R1947" i="12" s="1"/>
  <c r="V1947" i="12" s="1"/>
  <c r="AB1947" i="12" s="1"/>
  <c r="AG1947" i="12" s="1"/>
  <c r="AM1947" i="12" s="1"/>
  <c r="AO1947" i="12" s="1"/>
  <c r="H1939" i="12"/>
  <c r="N1939" i="12" s="1"/>
  <c r="T1939" i="12" s="1"/>
  <c r="X1939" i="12" s="1"/>
  <c r="AD1939" i="12" s="1"/>
  <c r="AI1939" i="12" s="1"/>
  <c r="AS1939" i="12" s="1"/>
  <c r="AU1939" i="12" s="1"/>
  <c r="G1935" i="12"/>
  <c r="M1935" i="12" s="1"/>
  <c r="S1935" i="12" s="1"/>
  <c r="W1935" i="12" s="1"/>
  <c r="AC1935" i="12" s="1"/>
  <c r="AH1935" i="12" s="1"/>
  <c r="AP1935" i="12" s="1"/>
  <c r="AR1935" i="12" s="1"/>
  <c r="F1931" i="12"/>
  <c r="L1931" i="12" s="1"/>
  <c r="R1931" i="12" s="1"/>
  <c r="V1931" i="12" s="1"/>
  <c r="AB1931" i="12" s="1"/>
  <c r="AG1931" i="12" s="1"/>
  <c r="AM1931" i="12" s="1"/>
  <c r="AO1931" i="12" s="1"/>
  <c r="H1923" i="12"/>
  <c r="N1923" i="12" s="1"/>
  <c r="T1923" i="12" s="1"/>
  <c r="X1923" i="12" s="1"/>
  <c r="AD1923" i="12" s="1"/>
  <c r="AI1923" i="12" s="1"/>
  <c r="AS1923" i="12" s="1"/>
  <c r="AU1923" i="12" s="1"/>
  <c r="G1919" i="12"/>
  <c r="M1919" i="12" s="1"/>
  <c r="S1919" i="12" s="1"/>
  <c r="W1919" i="12" s="1"/>
  <c r="AC1919" i="12" s="1"/>
  <c r="AH1919" i="12" s="1"/>
  <c r="AP1919" i="12" s="1"/>
  <c r="AR1919" i="12" s="1"/>
  <c r="F1915" i="12"/>
  <c r="L1915" i="12" s="1"/>
  <c r="R1915" i="12" s="1"/>
  <c r="V1915" i="12" s="1"/>
  <c r="AB1915" i="12" s="1"/>
  <c r="AG1915" i="12" s="1"/>
  <c r="AM1915" i="12" s="1"/>
  <c r="AO1915" i="12" s="1"/>
  <c r="H1900" i="12"/>
  <c r="N1900" i="12" s="1"/>
  <c r="T1900" i="12" s="1"/>
  <c r="X1900" i="12" s="1"/>
  <c r="AD1900" i="12" s="1"/>
  <c r="AI1900" i="12" s="1"/>
  <c r="AS1900" i="12" s="1"/>
  <c r="AU1900" i="12" s="1"/>
  <c r="G1897" i="12"/>
  <c r="M1897" i="12" s="1"/>
  <c r="S1897" i="12" s="1"/>
  <c r="W1897" i="12" s="1"/>
  <c r="AC1897" i="12" s="1"/>
  <c r="AH1897" i="12" s="1"/>
  <c r="AP1897" i="12" s="1"/>
  <c r="AR1897" i="12" s="1"/>
  <c r="F1894" i="12"/>
  <c r="L1894" i="12" s="1"/>
  <c r="R1894" i="12" s="1"/>
  <c r="V1894" i="12" s="1"/>
  <c r="AB1894" i="12" s="1"/>
  <c r="AG1894" i="12" s="1"/>
  <c r="AM1894" i="12" s="1"/>
  <c r="AO1894" i="12" s="1"/>
  <c r="H1878" i="12"/>
  <c r="N1878" i="12" s="1"/>
  <c r="T1878" i="12" s="1"/>
  <c r="X1878" i="12" s="1"/>
  <c r="AD1878" i="12" s="1"/>
  <c r="AI1878" i="12" s="1"/>
  <c r="AS1878" i="12" s="1"/>
  <c r="AU1878" i="12" s="1"/>
  <c r="G1874" i="12"/>
  <c r="M1874" i="12" s="1"/>
  <c r="S1874" i="12" s="1"/>
  <c r="W1874" i="12" s="1"/>
  <c r="AC1874" i="12" s="1"/>
  <c r="AH1874" i="12" s="1"/>
  <c r="AP1874" i="12" s="1"/>
  <c r="AR1874" i="12" s="1"/>
  <c r="F1867" i="12"/>
  <c r="L1867" i="12" s="1"/>
  <c r="R1867" i="12" s="1"/>
  <c r="V1867" i="12" s="1"/>
  <c r="AB1867" i="12" s="1"/>
  <c r="AG1867" i="12" s="1"/>
  <c r="AM1867" i="12" s="1"/>
  <c r="AO1867" i="12" s="1"/>
  <c r="H1859" i="12"/>
  <c r="N1859" i="12" s="1"/>
  <c r="T1859" i="12" s="1"/>
  <c r="X1859" i="12" s="1"/>
  <c r="AD1859" i="12" s="1"/>
  <c r="AI1859" i="12" s="1"/>
  <c r="AS1859" i="12" s="1"/>
  <c r="AU1859" i="12" s="1"/>
  <c r="G1855" i="12"/>
  <c r="M1855" i="12" s="1"/>
  <c r="S1855" i="12" s="1"/>
  <c r="W1855" i="12" s="1"/>
  <c r="AC1855" i="12" s="1"/>
  <c r="AH1855" i="12" s="1"/>
  <c r="AP1855" i="12" s="1"/>
  <c r="AR1855" i="12" s="1"/>
  <c r="F1847" i="12"/>
  <c r="L1847" i="12" s="1"/>
  <c r="R1847" i="12" s="1"/>
  <c r="V1847" i="12" s="1"/>
  <c r="AB1847" i="12" s="1"/>
  <c r="AG1847" i="12" s="1"/>
  <c r="AM1847" i="12" s="1"/>
  <c r="AO1847" i="12" s="1"/>
  <c r="H1839" i="12"/>
  <c r="N1839" i="12" s="1"/>
  <c r="T1839" i="12" s="1"/>
  <c r="X1839" i="12" s="1"/>
  <c r="AD1839" i="12" s="1"/>
  <c r="AI1839" i="12" s="1"/>
  <c r="AS1839" i="12" s="1"/>
  <c r="AU1839" i="12" s="1"/>
  <c r="G1826" i="12"/>
  <c r="M1826" i="12" s="1"/>
  <c r="S1826" i="12" s="1"/>
  <c r="W1826" i="12" s="1"/>
  <c r="AC1826" i="12" s="1"/>
  <c r="AH1826" i="12" s="1"/>
  <c r="AP1826" i="12" s="1"/>
  <c r="AR1826" i="12" s="1"/>
  <c r="F1823" i="12"/>
  <c r="L1823" i="12" s="1"/>
  <c r="R1823" i="12" s="1"/>
  <c r="V1823" i="12" s="1"/>
  <c r="AB1823" i="12" s="1"/>
  <c r="AG1823" i="12" s="1"/>
  <c r="AM1823" i="12" s="1"/>
  <c r="AO1823" i="12" s="1"/>
  <c r="H1816" i="12"/>
  <c r="N1816" i="12" s="1"/>
  <c r="T1816" i="12" s="1"/>
  <c r="X1816" i="12" s="1"/>
  <c r="AD1816" i="12" s="1"/>
  <c r="AI1816" i="12" s="1"/>
  <c r="AS1816" i="12" s="1"/>
  <c r="AU1816" i="12" s="1"/>
  <c r="G1813" i="12"/>
  <c r="M1813" i="12" s="1"/>
  <c r="S1813" i="12" s="1"/>
  <c r="W1813" i="12" s="1"/>
  <c r="AC1813" i="12" s="1"/>
  <c r="AH1813" i="12" s="1"/>
  <c r="AP1813" i="12" s="1"/>
  <c r="AR1813" i="12" s="1"/>
  <c r="F1807" i="12"/>
  <c r="L1807" i="12" s="1"/>
  <c r="R1807" i="12" s="1"/>
  <c r="V1807" i="12" s="1"/>
  <c r="AB1807" i="12" s="1"/>
  <c r="AG1807" i="12" s="1"/>
  <c r="AM1807" i="12" s="1"/>
  <c r="AO1807" i="12" s="1"/>
  <c r="H1792" i="12"/>
  <c r="N1792" i="12" s="1"/>
  <c r="T1792" i="12" s="1"/>
  <c r="X1792" i="12" s="1"/>
  <c r="AD1792" i="12" s="1"/>
  <c r="AI1792" i="12" s="1"/>
  <c r="AS1792" i="12" s="1"/>
  <c r="G1788" i="12"/>
  <c r="M1788" i="12" s="1"/>
  <c r="S1788" i="12" s="1"/>
  <c r="W1788" i="12" s="1"/>
  <c r="AC1788" i="12" s="1"/>
  <c r="AH1788" i="12" s="1"/>
  <c r="AP1788" i="12" s="1"/>
  <c r="F1783" i="12"/>
  <c r="L1783" i="12" s="1"/>
  <c r="R1783" i="12" s="1"/>
  <c r="V1783" i="12" s="1"/>
  <c r="AB1783" i="12" s="1"/>
  <c r="AG1783" i="12" s="1"/>
  <c r="AM1783" i="12" s="1"/>
  <c r="AO1783" i="12" s="1"/>
  <c r="H1771" i="12"/>
  <c r="N1771" i="12" s="1"/>
  <c r="T1771" i="12" s="1"/>
  <c r="X1771" i="12" s="1"/>
  <c r="AD1771" i="12" s="1"/>
  <c r="AI1771" i="12" s="1"/>
  <c r="AS1771" i="12" s="1"/>
  <c r="AU1771" i="12" s="1"/>
  <c r="G1764" i="12"/>
  <c r="M1764" i="12" s="1"/>
  <c r="S1764" i="12" s="1"/>
  <c r="W1764" i="12" s="1"/>
  <c r="AC1764" i="12" s="1"/>
  <c r="AH1764" i="12" s="1"/>
  <c r="AP1764" i="12" s="1"/>
  <c r="AR1764" i="12" s="1"/>
  <c r="F1759" i="12"/>
  <c r="L1759" i="12" s="1"/>
  <c r="R1759" i="12" s="1"/>
  <c r="V1759" i="12" s="1"/>
  <c r="AB1759" i="12" s="1"/>
  <c r="AG1759" i="12" s="1"/>
  <c r="AM1759" i="12" s="1"/>
  <c r="AO1759" i="12" s="1"/>
  <c r="H1752" i="12"/>
  <c r="N1752" i="12" s="1"/>
  <c r="T1752" i="12" s="1"/>
  <c r="X1752" i="12" s="1"/>
  <c r="AD1752" i="12" s="1"/>
  <c r="AI1752" i="12" s="1"/>
  <c r="AS1752" i="12" s="1"/>
  <c r="AU1752" i="12" s="1"/>
  <c r="G1749" i="12"/>
  <c r="M1749" i="12" s="1"/>
  <c r="S1749" i="12" s="1"/>
  <c r="W1749" i="12" s="1"/>
  <c r="AC1749" i="12" s="1"/>
  <c r="AH1749" i="12" s="1"/>
  <c r="AP1749" i="12" s="1"/>
  <c r="AR1749" i="12" s="1"/>
  <c r="F1744" i="12"/>
  <c r="L1744" i="12" s="1"/>
  <c r="R1744" i="12" s="1"/>
  <c r="V1744" i="12" s="1"/>
  <c r="AB1744" i="12" s="1"/>
  <c r="AG1744" i="12" s="1"/>
  <c r="AM1744" i="12" s="1"/>
  <c r="AO1744" i="12" s="1"/>
  <c r="H1733" i="12"/>
  <c r="N1733" i="12" s="1"/>
  <c r="T1733" i="12" s="1"/>
  <c r="X1733" i="12" s="1"/>
  <c r="AD1733" i="12" s="1"/>
  <c r="AI1733" i="12" s="1"/>
  <c r="AS1733" i="12" s="1"/>
  <c r="AU1733" i="12" s="1"/>
  <c r="G1728" i="12"/>
  <c r="M1728" i="12" s="1"/>
  <c r="S1728" i="12" s="1"/>
  <c r="W1728" i="12" s="1"/>
  <c r="AC1728" i="12" s="1"/>
  <c r="AH1728" i="12" s="1"/>
  <c r="AP1728" i="12" s="1"/>
  <c r="AR1728" i="12" s="1"/>
  <c r="F1723" i="12"/>
  <c r="L1723" i="12" s="1"/>
  <c r="R1723" i="12" s="1"/>
  <c r="V1723" i="12" s="1"/>
  <c r="AB1723" i="12" s="1"/>
  <c r="AG1723" i="12" s="1"/>
  <c r="AM1723" i="12" s="1"/>
  <c r="AO1723" i="12" s="1"/>
  <c r="H1714" i="12"/>
  <c r="N1714" i="12" s="1"/>
  <c r="T1714" i="12" s="1"/>
  <c r="X1714" i="12" s="1"/>
  <c r="AD1714" i="12" s="1"/>
  <c r="AI1714" i="12" s="1"/>
  <c r="AS1714" i="12" s="1"/>
  <c r="AU1714" i="12" s="1"/>
  <c r="G1707" i="12"/>
  <c r="M1707" i="12" s="1"/>
  <c r="S1707" i="12" s="1"/>
  <c r="W1707" i="12" s="1"/>
  <c r="AC1707" i="12" s="1"/>
  <c r="AH1707" i="12" s="1"/>
  <c r="AP1707" i="12" s="1"/>
  <c r="AR1707" i="12" s="1"/>
  <c r="F1703" i="12"/>
  <c r="L1703" i="12" s="1"/>
  <c r="R1703" i="12" s="1"/>
  <c r="V1703" i="12" s="1"/>
  <c r="AB1703" i="12" s="1"/>
  <c r="AG1703" i="12" s="1"/>
  <c r="AM1703" i="12" s="1"/>
  <c r="AO1703" i="12" s="1"/>
  <c r="H1688" i="12"/>
  <c r="N1688" i="12" s="1"/>
  <c r="T1688" i="12" s="1"/>
  <c r="X1688" i="12" s="1"/>
  <c r="AD1688" i="12" s="1"/>
  <c r="AI1688" i="12" s="1"/>
  <c r="AS1688" i="12" s="1"/>
  <c r="AU1688" i="12" s="1"/>
  <c r="G1669" i="12"/>
  <c r="M1669" i="12" s="1"/>
  <c r="S1669" i="12" s="1"/>
  <c r="W1669" i="12" s="1"/>
  <c r="AC1669" i="12" s="1"/>
  <c r="AH1669" i="12" s="1"/>
  <c r="AP1669" i="12" s="1"/>
  <c r="F1660" i="12"/>
  <c r="L1660" i="12" s="1"/>
  <c r="R1660" i="12" s="1"/>
  <c r="V1660" i="12" s="1"/>
  <c r="AB1660" i="12" s="1"/>
  <c r="AG1660" i="12" s="1"/>
  <c r="AM1660" i="12" s="1"/>
  <c r="AO1660" i="12" s="1"/>
  <c r="H1651" i="12"/>
  <c r="N1651" i="12" s="1"/>
  <c r="T1651" i="12" s="1"/>
  <c r="X1651" i="12" s="1"/>
  <c r="AD1651" i="12" s="1"/>
  <c r="AI1651" i="12" s="1"/>
  <c r="AS1651" i="12" s="1"/>
  <c r="AU1651" i="12" s="1"/>
  <c r="G1648" i="12"/>
  <c r="M1648" i="12" s="1"/>
  <c r="S1648" i="12" s="1"/>
  <c r="W1648" i="12" s="1"/>
  <c r="AC1648" i="12" s="1"/>
  <c r="AH1648" i="12" s="1"/>
  <c r="AP1648" i="12" s="1"/>
  <c r="AR1648" i="12" s="1"/>
  <c r="F1645" i="12"/>
  <c r="L1645" i="12" s="1"/>
  <c r="R1645" i="12" s="1"/>
  <c r="V1645" i="12" s="1"/>
  <c r="AB1645" i="12" s="1"/>
  <c r="AG1645" i="12" s="1"/>
  <c r="AM1645" i="12" s="1"/>
  <c r="AO1645" i="12" s="1"/>
  <c r="H1628" i="12"/>
  <c r="N1628" i="12" s="1"/>
  <c r="T1628" i="12" s="1"/>
  <c r="X1628" i="12" s="1"/>
  <c r="AD1628" i="12" s="1"/>
  <c r="AI1628" i="12" s="1"/>
  <c r="AS1628" i="12" s="1"/>
  <c r="AU1628" i="12" s="1"/>
  <c r="G1624" i="12"/>
  <c r="M1624" i="12" s="1"/>
  <c r="S1624" i="12" s="1"/>
  <c r="W1624" i="12" s="1"/>
  <c r="AC1624" i="12" s="1"/>
  <c r="AH1624" i="12" s="1"/>
  <c r="AP1624" i="12" s="1"/>
  <c r="AR1624" i="12" s="1"/>
  <c r="F1616" i="12"/>
  <c r="L1616" i="12" s="1"/>
  <c r="R1616" i="12" s="1"/>
  <c r="V1616" i="12" s="1"/>
  <c r="AB1616" i="12" s="1"/>
  <c r="AG1616" i="12" s="1"/>
  <c r="AM1616" i="12" s="1"/>
  <c r="AO1616" i="12" s="1"/>
  <c r="H1608" i="12"/>
  <c r="N1608" i="12" s="1"/>
  <c r="T1608" i="12" s="1"/>
  <c r="X1608" i="12" s="1"/>
  <c r="AD1608" i="12" s="1"/>
  <c r="AI1608" i="12" s="1"/>
  <c r="AS1608" i="12" s="1"/>
  <c r="AU1608" i="12" s="1"/>
  <c r="G1604" i="12"/>
  <c r="M1604" i="12" s="1"/>
  <c r="S1604" i="12" s="1"/>
  <c r="W1604" i="12" s="1"/>
  <c r="AC1604" i="12" s="1"/>
  <c r="AH1604" i="12" s="1"/>
  <c r="AP1604" i="12" s="1"/>
  <c r="AR1604" i="12" s="1"/>
  <c r="F1597" i="12"/>
  <c r="L1597" i="12" s="1"/>
  <c r="R1597" i="12" s="1"/>
  <c r="V1597" i="12" s="1"/>
  <c r="AB1597" i="12" s="1"/>
  <c r="AG1597" i="12" s="1"/>
  <c r="AM1597" i="12" s="1"/>
  <c r="AO1597" i="12" s="1"/>
  <c r="H1584" i="12"/>
  <c r="N1584" i="12" s="1"/>
  <c r="T1584" i="12" s="1"/>
  <c r="X1584" i="12" s="1"/>
  <c r="AD1584" i="12" s="1"/>
  <c r="AI1584" i="12" s="1"/>
  <c r="AS1584" i="12" s="1"/>
  <c r="AU1584" i="12" s="1"/>
  <c r="G1580" i="12"/>
  <c r="M1580" i="12" s="1"/>
  <c r="S1580" i="12" s="1"/>
  <c r="W1580" i="12" s="1"/>
  <c r="AC1580" i="12" s="1"/>
  <c r="AH1580" i="12" s="1"/>
  <c r="AP1580" i="12" s="1"/>
  <c r="AR1580" i="12" s="1"/>
  <c r="F1576" i="12"/>
  <c r="L1576" i="12" s="1"/>
  <c r="R1576" i="12" s="1"/>
  <c r="V1576" i="12" s="1"/>
  <c r="AB1576" i="12" s="1"/>
  <c r="AG1576" i="12" s="1"/>
  <c r="AM1576" i="12" s="1"/>
  <c r="AO1576" i="12" s="1"/>
  <c r="H1554" i="12"/>
  <c r="N1554" i="12" s="1"/>
  <c r="T1554" i="12" s="1"/>
  <c r="X1554" i="12" s="1"/>
  <c r="AD1554" i="12" s="1"/>
  <c r="AI1554" i="12" s="1"/>
  <c r="AS1554" i="12" s="1"/>
  <c r="AU1554" i="12" s="1"/>
  <c r="G1550" i="12"/>
  <c r="M1550" i="12" s="1"/>
  <c r="S1550" i="12" s="1"/>
  <c r="W1550" i="12" s="1"/>
  <c r="AC1550" i="12" s="1"/>
  <c r="AH1550" i="12" s="1"/>
  <c r="AP1550" i="12" s="1"/>
  <c r="AR1550" i="12" s="1"/>
  <c r="F1542" i="12"/>
  <c r="L1542" i="12" s="1"/>
  <c r="R1542" i="12" s="1"/>
  <c r="V1542" i="12" s="1"/>
  <c r="AB1542" i="12" s="1"/>
  <c r="AG1542" i="12" s="1"/>
  <c r="AM1542" i="12" s="1"/>
  <c r="AO1542" i="12" s="1"/>
  <c r="H1522" i="12"/>
  <c r="N1522" i="12" s="1"/>
  <c r="T1522" i="12" s="1"/>
  <c r="X1522" i="12" s="1"/>
  <c r="AD1522" i="12" s="1"/>
  <c r="AI1522" i="12" s="1"/>
  <c r="AS1522" i="12" s="1"/>
  <c r="AU1522" i="12" s="1"/>
  <c r="G1509" i="12"/>
  <c r="M1509" i="12" s="1"/>
  <c r="S1509" i="12" s="1"/>
  <c r="W1509" i="12" s="1"/>
  <c r="AC1509" i="12" s="1"/>
  <c r="AH1509" i="12" s="1"/>
  <c r="AP1509" i="12" s="1"/>
  <c r="F1505" i="12"/>
  <c r="L1505" i="12" s="1"/>
  <c r="R1505" i="12" s="1"/>
  <c r="V1505" i="12" s="1"/>
  <c r="AB1505" i="12" s="1"/>
  <c r="AG1505" i="12" s="1"/>
  <c r="AM1505" i="12" s="1"/>
  <c r="AO1505" i="12" s="1"/>
  <c r="H1497" i="12"/>
  <c r="N1497" i="12" s="1"/>
  <c r="T1497" i="12" s="1"/>
  <c r="X1497" i="12" s="1"/>
  <c r="AD1497" i="12" s="1"/>
  <c r="AI1497" i="12" s="1"/>
  <c r="AS1497" i="12" s="1"/>
  <c r="AU1497" i="12" s="1"/>
  <c r="G1494" i="12"/>
  <c r="M1494" i="12" s="1"/>
  <c r="S1494" i="12" s="1"/>
  <c r="W1494" i="12" s="1"/>
  <c r="AC1494" i="12" s="1"/>
  <c r="AH1494" i="12" s="1"/>
  <c r="AP1494" i="12" s="1"/>
  <c r="AR1494" i="12" s="1"/>
  <c r="H1430" i="12"/>
  <c r="N1430" i="12" s="1"/>
  <c r="T1430" i="12" s="1"/>
  <c r="X1430" i="12" s="1"/>
  <c r="AD1430" i="12" s="1"/>
  <c r="AI1430" i="12" s="1"/>
  <c r="AS1430" i="12" s="1"/>
  <c r="AU1430" i="12" s="1"/>
  <c r="G1425" i="12"/>
  <c r="M1425" i="12" s="1"/>
  <c r="S1425" i="12" s="1"/>
  <c r="W1425" i="12" s="1"/>
  <c r="AC1425" i="12" s="1"/>
  <c r="AH1425" i="12" s="1"/>
  <c r="AP1425" i="12" s="1"/>
  <c r="AR1425" i="12" s="1"/>
  <c r="F1407" i="12"/>
  <c r="L1407" i="12" s="1"/>
  <c r="R1407" i="12" s="1"/>
  <c r="V1407" i="12" s="1"/>
  <c r="AB1407" i="12" s="1"/>
  <c r="AG1407" i="12" s="1"/>
  <c r="AM1407" i="12" s="1"/>
  <c r="AO1407" i="12" s="1"/>
  <c r="H1395" i="12"/>
  <c r="N1395" i="12" s="1"/>
  <c r="T1395" i="12" s="1"/>
  <c r="X1395" i="12" s="1"/>
  <c r="AD1395" i="12" s="1"/>
  <c r="AI1395" i="12" s="1"/>
  <c r="AS1395" i="12" s="1"/>
  <c r="AU1395" i="12" s="1"/>
  <c r="G1391" i="12"/>
  <c r="M1391" i="12" s="1"/>
  <c r="S1391" i="12" s="1"/>
  <c r="W1391" i="12" s="1"/>
  <c r="AC1391" i="12" s="1"/>
  <c r="AH1391" i="12" s="1"/>
  <c r="AP1391" i="12" s="1"/>
  <c r="AR1391" i="12" s="1"/>
  <c r="F1387" i="12"/>
  <c r="L1387" i="12" s="1"/>
  <c r="R1387" i="12" s="1"/>
  <c r="V1387" i="12" s="1"/>
  <c r="AB1387" i="12" s="1"/>
  <c r="AG1387" i="12" s="1"/>
  <c r="AM1387" i="12" s="1"/>
  <c r="AO1387" i="12" s="1"/>
  <c r="H1379" i="12"/>
  <c r="N1379" i="12" s="1"/>
  <c r="T1379" i="12" s="1"/>
  <c r="X1379" i="12" s="1"/>
  <c r="AD1379" i="12" s="1"/>
  <c r="AI1379" i="12" s="1"/>
  <c r="AS1379" i="12" s="1"/>
  <c r="AU1379" i="12" s="1"/>
  <c r="G1375" i="12"/>
  <c r="M1375" i="12" s="1"/>
  <c r="S1375" i="12" s="1"/>
  <c r="W1375" i="12" s="1"/>
  <c r="AC1375" i="12" s="1"/>
  <c r="AH1375" i="12" s="1"/>
  <c r="AP1375" i="12" s="1"/>
  <c r="AR1375" i="12" s="1"/>
  <c r="F1371" i="12"/>
  <c r="L1371" i="12" s="1"/>
  <c r="R1371" i="12" s="1"/>
  <c r="V1371" i="12" s="1"/>
  <c r="AB1371" i="12" s="1"/>
  <c r="AG1371" i="12" s="1"/>
  <c r="AM1371" i="12" s="1"/>
  <c r="AO1371" i="12" s="1"/>
  <c r="H1363" i="12"/>
  <c r="N1363" i="12" s="1"/>
  <c r="T1363" i="12" s="1"/>
  <c r="X1363" i="12" s="1"/>
  <c r="AD1363" i="12" s="1"/>
  <c r="AI1363" i="12" s="1"/>
  <c r="AS1363" i="12" s="1"/>
  <c r="AU1363" i="12" s="1"/>
  <c r="G1359" i="12"/>
  <c r="M1359" i="12" s="1"/>
  <c r="S1359" i="12" s="1"/>
  <c r="W1359" i="12" s="1"/>
  <c r="AC1359" i="12" s="1"/>
  <c r="AH1359" i="12" s="1"/>
  <c r="AP1359" i="12" s="1"/>
  <c r="AR1359" i="12" s="1"/>
  <c r="F1355" i="12"/>
  <c r="L1355" i="12" s="1"/>
  <c r="R1355" i="12" s="1"/>
  <c r="V1355" i="12" s="1"/>
  <c r="AB1355" i="12" s="1"/>
  <c r="AG1355" i="12" s="1"/>
  <c r="AM1355" i="12" s="1"/>
  <c r="H1347" i="12"/>
  <c r="N1347" i="12" s="1"/>
  <c r="T1347" i="12" s="1"/>
  <c r="X1347" i="12" s="1"/>
  <c r="AD1347" i="12" s="1"/>
  <c r="AI1347" i="12" s="1"/>
  <c r="AS1347" i="12" s="1"/>
  <c r="AU1347" i="12" s="1"/>
  <c r="G1339" i="12"/>
  <c r="M1339" i="12" s="1"/>
  <c r="S1339" i="12" s="1"/>
  <c r="W1339" i="12" s="1"/>
  <c r="AC1339" i="12" s="1"/>
  <c r="AH1339" i="12" s="1"/>
  <c r="AP1339" i="12" s="1"/>
  <c r="AR1339" i="12" s="1"/>
  <c r="F1335" i="12"/>
  <c r="L1335" i="12" s="1"/>
  <c r="R1335" i="12" s="1"/>
  <c r="V1335" i="12" s="1"/>
  <c r="AB1335" i="12" s="1"/>
  <c r="AG1335" i="12" s="1"/>
  <c r="AM1335" i="12" s="1"/>
  <c r="AO1335" i="12" s="1"/>
  <c r="H1323" i="12"/>
  <c r="N1323" i="12" s="1"/>
  <c r="T1323" i="12" s="1"/>
  <c r="X1323" i="12" s="1"/>
  <c r="AD1323" i="12" s="1"/>
  <c r="AI1323" i="12" s="1"/>
  <c r="AS1323" i="12" s="1"/>
  <c r="AU1323" i="12" s="1"/>
  <c r="G1319" i="12"/>
  <c r="M1319" i="12" s="1"/>
  <c r="S1319" i="12" s="1"/>
  <c r="W1319" i="12" s="1"/>
  <c r="AC1319" i="12" s="1"/>
  <c r="AH1319" i="12" s="1"/>
  <c r="AP1319" i="12" s="1"/>
  <c r="AR1319" i="12" s="1"/>
  <c r="F1311" i="12"/>
  <c r="L1311" i="12" s="1"/>
  <c r="R1311" i="12" s="1"/>
  <c r="V1311" i="12" s="1"/>
  <c r="AB1311" i="12" s="1"/>
  <c r="AG1311" i="12" s="1"/>
  <c r="AM1311" i="12" s="1"/>
  <c r="AO1311" i="12" s="1"/>
  <c r="H1299" i="12"/>
  <c r="N1299" i="12" s="1"/>
  <c r="T1299" i="12" s="1"/>
  <c r="X1299" i="12" s="1"/>
  <c r="AD1299" i="12" s="1"/>
  <c r="AI1299" i="12" s="1"/>
  <c r="AS1299" i="12" s="1"/>
  <c r="AU1299" i="12" s="1"/>
  <c r="G1285" i="12"/>
  <c r="M1285" i="12" s="1"/>
  <c r="S1285" i="12" s="1"/>
  <c r="W1285" i="12" s="1"/>
  <c r="AC1285" i="12" s="1"/>
  <c r="AH1285" i="12" s="1"/>
  <c r="AP1285" i="12" s="1"/>
  <c r="AR1285" i="12" s="1"/>
  <c r="F1280" i="12"/>
  <c r="L1280" i="12" s="1"/>
  <c r="R1280" i="12" s="1"/>
  <c r="V1280" i="12" s="1"/>
  <c r="AB1280" i="12" s="1"/>
  <c r="AG1280" i="12" s="1"/>
  <c r="AM1280" i="12" s="1"/>
  <c r="AO1280" i="12" s="1"/>
  <c r="H1258" i="12"/>
  <c r="N1258" i="12" s="1"/>
  <c r="T1258" i="12" s="1"/>
  <c r="X1258" i="12" s="1"/>
  <c r="AD1258" i="12" s="1"/>
  <c r="AI1258" i="12" s="1"/>
  <c r="AS1258" i="12" s="1"/>
  <c r="AU1258" i="12" s="1"/>
  <c r="G1246" i="12"/>
  <c r="M1246" i="12" s="1"/>
  <c r="S1246" i="12" s="1"/>
  <c r="W1246" i="12" s="1"/>
  <c r="AC1246" i="12" s="1"/>
  <c r="AH1246" i="12" s="1"/>
  <c r="AP1246" i="12" s="1"/>
  <c r="AR1246" i="12" s="1"/>
  <c r="F1238" i="12"/>
  <c r="L1238" i="12" s="1"/>
  <c r="R1238" i="12" s="1"/>
  <c r="V1238" i="12" s="1"/>
  <c r="AB1238" i="12" s="1"/>
  <c r="AG1238" i="12" s="1"/>
  <c r="AM1238" i="12" s="1"/>
  <c r="AO1238" i="12" s="1"/>
  <c r="H1229" i="12"/>
  <c r="N1229" i="12" s="1"/>
  <c r="T1229" i="12" s="1"/>
  <c r="X1229" i="12" s="1"/>
  <c r="AD1229" i="12" s="1"/>
  <c r="AI1229" i="12" s="1"/>
  <c r="AS1229" i="12" s="1"/>
  <c r="AU1229" i="12" s="1"/>
  <c r="G1225" i="12"/>
  <c r="M1225" i="12" s="1"/>
  <c r="S1225" i="12" s="1"/>
  <c r="W1225" i="12" s="1"/>
  <c r="AC1225" i="12" s="1"/>
  <c r="AH1225" i="12" s="1"/>
  <c r="AP1225" i="12" s="1"/>
  <c r="AR1225" i="12" s="1"/>
  <c r="F1221" i="12"/>
  <c r="L1221" i="12" s="1"/>
  <c r="R1221" i="12" s="1"/>
  <c r="V1221" i="12" s="1"/>
  <c r="AB1221" i="12" s="1"/>
  <c r="AG1221" i="12" s="1"/>
  <c r="AM1221" i="12" s="1"/>
  <c r="AO1221" i="12" s="1"/>
  <c r="H1207" i="12"/>
  <c r="N1207" i="12" s="1"/>
  <c r="T1207" i="12" s="1"/>
  <c r="X1207" i="12" s="1"/>
  <c r="AD1207" i="12" s="1"/>
  <c r="AI1207" i="12" s="1"/>
  <c r="AS1207" i="12" s="1"/>
  <c r="AU1207" i="12" s="1"/>
  <c r="G1202" i="12"/>
  <c r="M1202" i="12" s="1"/>
  <c r="S1202" i="12" s="1"/>
  <c r="W1202" i="12" s="1"/>
  <c r="AC1202" i="12" s="1"/>
  <c r="AH1202" i="12" s="1"/>
  <c r="AP1202" i="12" s="1"/>
  <c r="AR1202" i="12" s="1"/>
  <c r="F1197" i="12"/>
  <c r="L1197" i="12" s="1"/>
  <c r="R1197" i="12" s="1"/>
  <c r="V1197" i="12" s="1"/>
  <c r="AB1197" i="12" s="1"/>
  <c r="AG1197" i="12" s="1"/>
  <c r="AM1197" i="12" s="1"/>
  <c r="AO1197" i="12" s="1"/>
  <c r="H1171" i="12"/>
  <c r="N1171" i="12" s="1"/>
  <c r="T1171" i="12" s="1"/>
  <c r="X1171" i="12" s="1"/>
  <c r="AD1171" i="12" s="1"/>
  <c r="AI1171" i="12" s="1"/>
  <c r="AS1171" i="12" s="1"/>
  <c r="AU1171" i="12" s="1"/>
  <c r="G1168" i="12"/>
  <c r="M1168" i="12" s="1"/>
  <c r="S1168" i="12" s="1"/>
  <c r="W1168" i="12" s="1"/>
  <c r="AC1168" i="12" s="1"/>
  <c r="AH1168" i="12" s="1"/>
  <c r="AP1168" i="12" s="1"/>
  <c r="AR1168" i="12" s="1"/>
  <c r="F1165" i="12"/>
  <c r="L1165" i="12" s="1"/>
  <c r="R1165" i="12" s="1"/>
  <c r="V1165" i="12" s="1"/>
  <c r="AB1165" i="12" s="1"/>
  <c r="AG1165" i="12" s="1"/>
  <c r="AM1165" i="12" s="1"/>
  <c r="AO1165" i="12" s="1"/>
  <c r="H1156" i="12"/>
  <c r="N1156" i="12" s="1"/>
  <c r="T1156" i="12" s="1"/>
  <c r="X1156" i="12" s="1"/>
  <c r="AD1156" i="12" s="1"/>
  <c r="AI1156" i="12" s="1"/>
  <c r="AS1156" i="12" s="1"/>
  <c r="AU1156" i="12" s="1"/>
  <c r="G1151" i="12"/>
  <c r="M1151" i="12" s="1"/>
  <c r="S1151" i="12" s="1"/>
  <c r="W1151" i="12" s="1"/>
  <c r="AC1151" i="12" s="1"/>
  <c r="AH1151" i="12" s="1"/>
  <c r="AP1151" i="12" s="1"/>
  <c r="AR1151" i="12" s="1"/>
  <c r="F1138" i="12"/>
  <c r="L1138" i="12" s="1"/>
  <c r="R1138" i="12" s="1"/>
  <c r="V1138" i="12" s="1"/>
  <c r="AB1138" i="12" s="1"/>
  <c r="AG1138" i="12" s="1"/>
  <c r="AM1138" i="12" s="1"/>
  <c r="H1106" i="12"/>
  <c r="N1106" i="12" s="1"/>
  <c r="T1106" i="12" s="1"/>
  <c r="X1106" i="12" s="1"/>
  <c r="AD1106" i="12" s="1"/>
  <c r="AI1106" i="12" s="1"/>
  <c r="AS1106" i="12" s="1"/>
  <c r="G1086" i="12"/>
  <c r="M1086" i="12" s="1"/>
  <c r="S1086" i="12" s="1"/>
  <c r="W1086" i="12" s="1"/>
  <c r="AC1086" i="12" s="1"/>
  <c r="AH1086" i="12" s="1"/>
  <c r="AP1086" i="12" s="1"/>
  <c r="AR1086" i="12" s="1"/>
  <c r="F1082" i="12"/>
  <c r="L1082" i="12" s="1"/>
  <c r="R1082" i="12" s="1"/>
  <c r="V1082" i="12" s="1"/>
  <c r="AB1082" i="12" s="1"/>
  <c r="AG1082" i="12" s="1"/>
  <c r="AM1082" i="12" s="1"/>
  <c r="AO1082" i="12" s="1"/>
  <c r="H1070" i="12"/>
  <c r="N1070" i="12" s="1"/>
  <c r="T1070" i="12" s="1"/>
  <c r="X1070" i="12" s="1"/>
  <c r="AD1070" i="12" s="1"/>
  <c r="AI1070" i="12" s="1"/>
  <c r="AS1070" i="12" s="1"/>
  <c r="AU1070" i="12" s="1"/>
  <c r="G1050" i="12"/>
  <c r="M1050" i="12" s="1"/>
  <c r="S1050" i="12" s="1"/>
  <c r="W1050" i="12" s="1"/>
  <c r="AC1050" i="12" s="1"/>
  <c r="AH1050" i="12" s="1"/>
  <c r="AP1050" i="12" s="1"/>
  <c r="AR1050" i="12" s="1"/>
  <c r="F1046" i="12"/>
  <c r="L1046" i="12" s="1"/>
  <c r="R1046" i="12" s="1"/>
  <c r="V1046" i="12" s="1"/>
  <c r="AB1046" i="12" s="1"/>
  <c r="AG1046" i="12" s="1"/>
  <c r="AM1046" i="12" s="1"/>
  <c r="AO1046" i="12" s="1"/>
  <c r="H1013" i="12"/>
  <c r="N1013" i="12" s="1"/>
  <c r="T1013" i="12" s="1"/>
  <c r="X1013" i="12" s="1"/>
  <c r="AD1013" i="12" s="1"/>
  <c r="AI1013" i="12" s="1"/>
  <c r="AS1013" i="12" s="1"/>
  <c r="AU1013" i="12" s="1"/>
  <c r="H995" i="12"/>
  <c r="N995" i="12" s="1"/>
  <c r="T995" i="12" s="1"/>
  <c r="X995" i="12" s="1"/>
  <c r="AD995" i="12" s="1"/>
  <c r="AI995" i="12" s="1"/>
  <c r="AS995" i="12" s="1"/>
  <c r="AU995" i="12" s="1"/>
  <c r="G991" i="12"/>
  <c r="M991" i="12" s="1"/>
  <c r="S991" i="12" s="1"/>
  <c r="W991" i="12" s="1"/>
  <c r="AC991" i="12" s="1"/>
  <c r="AH991" i="12" s="1"/>
  <c r="AP991" i="12" s="1"/>
  <c r="AR991" i="12" s="1"/>
  <c r="F987" i="12"/>
  <c r="L987" i="12" s="1"/>
  <c r="R987" i="12" s="1"/>
  <c r="V987" i="12" s="1"/>
  <c r="AB987" i="12" s="1"/>
  <c r="AG987" i="12" s="1"/>
  <c r="AM987" i="12" s="1"/>
  <c r="AO987" i="12" s="1"/>
  <c r="H975" i="12"/>
  <c r="N975" i="12" s="1"/>
  <c r="T975" i="12" s="1"/>
  <c r="X975" i="12" s="1"/>
  <c r="AD975" i="12" s="1"/>
  <c r="AI975" i="12" s="1"/>
  <c r="AS975" i="12" s="1"/>
  <c r="AU975" i="12" s="1"/>
  <c r="G967" i="12"/>
  <c r="M967" i="12" s="1"/>
  <c r="S967" i="12" s="1"/>
  <c r="W967" i="12" s="1"/>
  <c r="AC967" i="12" s="1"/>
  <c r="AH967" i="12" s="1"/>
  <c r="AP967" i="12" s="1"/>
  <c r="AR967" i="12" s="1"/>
  <c r="F959" i="12"/>
  <c r="L959" i="12" s="1"/>
  <c r="R959" i="12" s="1"/>
  <c r="V959" i="12" s="1"/>
  <c r="AB959" i="12" s="1"/>
  <c r="AG959" i="12" s="1"/>
  <c r="AM959" i="12" s="1"/>
  <c r="AO959" i="12" s="1"/>
  <c r="H928" i="12"/>
  <c r="N928" i="12" s="1"/>
  <c r="T928" i="12" s="1"/>
  <c r="X928" i="12" s="1"/>
  <c r="AD928" i="12" s="1"/>
  <c r="AI928" i="12" s="1"/>
  <c r="AS928" i="12" s="1"/>
  <c r="AU928" i="12" s="1"/>
  <c r="G925" i="12"/>
  <c r="M925" i="12" s="1"/>
  <c r="S925" i="12" s="1"/>
  <c r="W925" i="12" s="1"/>
  <c r="AC925" i="12" s="1"/>
  <c r="AH925" i="12" s="1"/>
  <c r="AP925" i="12" s="1"/>
  <c r="AR925" i="12" s="1"/>
  <c r="F913" i="12"/>
  <c r="L913" i="12" s="1"/>
  <c r="R913" i="12" s="1"/>
  <c r="V913" i="12" s="1"/>
  <c r="AB913" i="12" s="1"/>
  <c r="AG913" i="12" s="1"/>
  <c r="AM913" i="12" s="1"/>
  <c r="AO913" i="12" s="1"/>
  <c r="H905" i="12"/>
  <c r="N905" i="12" s="1"/>
  <c r="T905" i="12" s="1"/>
  <c r="X905" i="12" s="1"/>
  <c r="AD905" i="12" s="1"/>
  <c r="AI905" i="12" s="1"/>
  <c r="AS905" i="12" s="1"/>
  <c r="G901" i="12"/>
  <c r="M901" i="12" s="1"/>
  <c r="S901" i="12" s="1"/>
  <c r="W901" i="12" s="1"/>
  <c r="AC901" i="12" s="1"/>
  <c r="AH901" i="12" s="1"/>
  <c r="AP901" i="12" s="1"/>
  <c r="AR901" i="12" s="1"/>
  <c r="F879" i="12"/>
  <c r="L879" i="12" s="1"/>
  <c r="R879" i="12" s="1"/>
  <c r="V879" i="12" s="1"/>
  <c r="AB879" i="12" s="1"/>
  <c r="AG879" i="12" s="1"/>
  <c r="AM879" i="12" s="1"/>
  <c r="AO879" i="12" s="1"/>
  <c r="H871" i="12"/>
  <c r="N871" i="12" s="1"/>
  <c r="T871" i="12" s="1"/>
  <c r="X871" i="12" s="1"/>
  <c r="AD871" i="12" s="1"/>
  <c r="AI871" i="12" s="1"/>
  <c r="AS871" i="12" s="1"/>
  <c r="AU871" i="12" s="1"/>
  <c r="G867" i="12"/>
  <c r="M867" i="12" s="1"/>
  <c r="S867" i="12" s="1"/>
  <c r="W867" i="12" s="1"/>
  <c r="AC867" i="12" s="1"/>
  <c r="AH867" i="12" s="1"/>
  <c r="AP867" i="12" s="1"/>
  <c r="AR867" i="12" s="1"/>
  <c r="F864" i="12"/>
  <c r="L864" i="12" s="1"/>
  <c r="R864" i="12" s="1"/>
  <c r="V864" i="12" s="1"/>
  <c r="AB864" i="12" s="1"/>
  <c r="AG864" i="12" s="1"/>
  <c r="AM864" i="12" s="1"/>
  <c r="AO864" i="12" s="1"/>
  <c r="H855" i="12"/>
  <c r="N855" i="12" s="1"/>
  <c r="T855" i="12" s="1"/>
  <c r="X855" i="12" s="1"/>
  <c r="AD855" i="12" s="1"/>
  <c r="AI855" i="12" s="1"/>
  <c r="AS855" i="12" s="1"/>
  <c r="AU855" i="12" s="1"/>
  <c r="F825" i="12"/>
  <c r="L825" i="12" s="1"/>
  <c r="R825" i="12" s="1"/>
  <c r="V825" i="12" s="1"/>
  <c r="AB825" i="12" s="1"/>
  <c r="AG825" i="12" s="1"/>
  <c r="AM825" i="12" s="1"/>
  <c r="AO825" i="12" s="1"/>
  <c r="G814" i="12"/>
  <c r="M814" i="12" s="1"/>
  <c r="S814" i="12" s="1"/>
  <c r="W814" i="12" s="1"/>
  <c r="AC814" i="12" s="1"/>
  <c r="AH814" i="12" s="1"/>
  <c r="AP814" i="12" s="1"/>
  <c r="AR814" i="12" s="1"/>
  <c r="H805" i="12"/>
  <c r="N805" i="12" s="1"/>
  <c r="T805" i="12" s="1"/>
  <c r="X805" i="12" s="1"/>
  <c r="AD805" i="12" s="1"/>
  <c r="AI805" i="12" s="1"/>
  <c r="AS805" i="12" s="1"/>
  <c r="AU805" i="12" s="1"/>
  <c r="G802" i="12"/>
  <c r="M802" i="12" s="1"/>
  <c r="S802" i="12" s="1"/>
  <c r="W802" i="12" s="1"/>
  <c r="AC802" i="12" s="1"/>
  <c r="AH802" i="12" s="1"/>
  <c r="AP802" i="12" s="1"/>
  <c r="AR802" i="12" s="1"/>
  <c r="F795" i="12"/>
  <c r="L795" i="12" s="1"/>
  <c r="R795" i="12" s="1"/>
  <c r="V795" i="12" s="1"/>
  <c r="AB795" i="12" s="1"/>
  <c r="AG795" i="12" s="1"/>
  <c r="AM795" i="12" s="1"/>
  <c r="AO795" i="12" s="1"/>
  <c r="H788" i="12"/>
  <c r="N788" i="12" s="1"/>
  <c r="T788" i="12" s="1"/>
  <c r="X788" i="12" s="1"/>
  <c r="AD788" i="12" s="1"/>
  <c r="AI788" i="12" s="1"/>
  <c r="AS788" i="12" s="1"/>
  <c r="AU788" i="12" s="1"/>
  <c r="G784" i="12"/>
  <c r="M784" i="12" s="1"/>
  <c r="S784" i="12" s="1"/>
  <c r="W784" i="12" s="1"/>
  <c r="AC784" i="12" s="1"/>
  <c r="AH784" i="12" s="1"/>
  <c r="AP784" i="12" s="1"/>
  <c r="AR784" i="12" s="1"/>
  <c r="F780" i="12"/>
  <c r="L780" i="12" s="1"/>
  <c r="R780" i="12" s="1"/>
  <c r="V780" i="12" s="1"/>
  <c r="AB780" i="12" s="1"/>
  <c r="AG780" i="12" s="1"/>
  <c r="AM780" i="12" s="1"/>
  <c r="AO780" i="12" s="1"/>
  <c r="H774" i="12"/>
  <c r="N774" i="12" s="1"/>
  <c r="T774" i="12" s="1"/>
  <c r="X774" i="12" s="1"/>
  <c r="AD774" i="12" s="1"/>
  <c r="AI774" i="12" s="1"/>
  <c r="AS774" i="12" s="1"/>
  <c r="AU774" i="12" s="1"/>
  <c r="G771" i="12"/>
  <c r="M771" i="12" s="1"/>
  <c r="S771" i="12" s="1"/>
  <c r="W771" i="12" s="1"/>
  <c r="AC771" i="12" s="1"/>
  <c r="AH771" i="12" s="1"/>
  <c r="AP771" i="12" s="1"/>
  <c r="AR771" i="12" s="1"/>
  <c r="H759" i="12"/>
  <c r="N759" i="12" s="1"/>
  <c r="T759" i="12" s="1"/>
  <c r="X759" i="12" s="1"/>
  <c r="AD759" i="12" s="1"/>
  <c r="AI759" i="12" s="1"/>
  <c r="AS759" i="12" s="1"/>
  <c r="AU759" i="12" s="1"/>
  <c r="G756" i="12"/>
  <c r="M756" i="12" s="1"/>
  <c r="S756" i="12" s="1"/>
  <c r="W756" i="12" s="1"/>
  <c r="AC756" i="12" s="1"/>
  <c r="AH756" i="12" s="1"/>
  <c r="AP756" i="12" s="1"/>
  <c r="AR756" i="12" s="1"/>
  <c r="G743" i="12"/>
  <c r="M743" i="12" s="1"/>
  <c r="S743" i="12" s="1"/>
  <c r="W743" i="12" s="1"/>
  <c r="AC743" i="12" s="1"/>
  <c r="AH743" i="12" s="1"/>
  <c r="AP743" i="12" s="1"/>
  <c r="AR743" i="12" s="1"/>
  <c r="H731" i="12"/>
  <c r="N731" i="12" s="1"/>
  <c r="T731" i="12" s="1"/>
  <c r="X731" i="12" s="1"/>
  <c r="AD731" i="12" s="1"/>
  <c r="AI731" i="12" s="1"/>
  <c r="AS731" i="12" s="1"/>
  <c r="AU731" i="12" s="1"/>
  <c r="H718" i="12"/>
  <c r="N718" i="12" s="1"/>
  <c r="T718" i="12" s="1"/>
  <c r="X718" i="12" s="1"/>
  <c r="AD718" i="12" s="1"/>
  <c r="AI718" i="12" s="1"/>
  <c r="AS718" i="12" s="1"/>
  <c r="AU718" i="12" s="1"/>
  <c r="G683" i="12"/>
  <c r="M683" i="12" s="1"/>
  <c r="S683" i="12" s="1"/>
  <c r="W683" i="12" s="1"/>
  <c r="AC683" i="12" s="1"/>
  <c r="AH683" i="12" s="1"/>
  <c r="AP683" i="12" s="1"/>
  <c r="AR683" i="12" s="1"/>
  <c r="F680" i="12"/>
  <c r="L680" i="12" s="1"/>
  <c r="R680" i="12" s="1"/>
  <c r="V680" i="12" s="1"/>
  <c r="AB680" i="12" s="1"/>
  <c r="AG680" i="12" s="1"/>
  <c r="AM680" i="12" s="1"/>
  <c r="AO680" i="12" s="1"/>
  <c r="H651" i="12"/>
  <c r="N651" i="12" s="1"/>
  <c r="T651" i="12" s="1"/>
  <c r="X651" i="12" s="1"/>
  <c r="AD651" i="12" s="1"/>
  <c r="AI651" i="12" s="1"/>
  <c r="AS651" i="12" s="1"/>
  <c r="AU651" i="12" s="1"/>
  <c r="G646" i="12"/>
  <c r="M646" i="12" s="1"/>
  <c r="S646" i="12" s="1"/>
  <c r="W646" i="12" s="1"/>
  <c r="AC646" i="12" s="1"/>
  <c r="AH646" i="12" s="1"/>
  <c r="AP646" i="12" s="1"/>
  <c r="AR646" i="12" s="1"/>
  <c r="F643" i="12"/>
  <c r="L643" i="12" s="1"/>
  <c r="R643" i="12" s="1"/>
  <c r="V643" i="12" s="1"/>
  <c r="AB643" i="12" s="1"/>
  <c r="AG643" i="12" s="1"/>
  <c r="AM643" i="12" s="1"/>
  <c r="AO643" i="12" s="1"/>
  <c r="H631" i="12"/>
  <c r="N631" i="12" s="1"/>
  <c r="T631" i="12" s="1"/>
  <c r="X631" i="12" s="1"/>
  <c r="AD631" i="12" s="1"/>
  <c r="AI631" i="12" s="1"/>
  <c r="AS631" i="12" s="1"/>
  <c r="AU631" i="12" s="1"/>
  <c r="H617" i="12"/>
  <c r="N617" i="12" s="1"/>
  <c r="T617" i="12" s="1"/>
  <c r="X617" i="12" s="1"/>
  <c r="AD617" i="12" s="1"/>
  <c r="AI617" i="12" s="1"/>
  <c r="AS617" i="12" s="1"/>
  <c r="AU617" i="12" s="1"/>
  <c r="G614" i="12"/>
  <c r="M614" i="12" s="1"/>
  <c r="S614" i="12" s="1"/>
  <c r="W614" i="12" s="1"/>
  <c r="AC614" i="12" s="1"/>
  <c r="AH614" i="12" s="1"/>
  <c r="AP614" i="12" s="1"/>
  <c r="AR614" i="12" s="1"/>
  <c r="F611" i="12"/>
  <c r="L611" i="12" s="1"/>
  <c r="R611" i="12" s="1"/>
  <c r="V611" i="12" s="1"/>
  <c r="AB611" i="12" s="1"/>
  <c r="AG611" i="12" s="1"/>
  <c r="AM611" i="12" s="1"/>
  <c r="AO611" i="12" s="1"/>
  <c r="H602" i="12"/>
  <c r="N602" i="12" s="1"/>
  <c r="T602" i="12" s="1"/>
  <c r="X602" i="12" s="1"/>
  <c r="AD602" i="12" s="1"/>
  <c r="AI602" i="12" s="1"/>
  <c r="AS602" i="12" s="1"/>
  <c r="AU602" i="12" s="1"/>
  <c r="G599" i="12"/>
  <c r="M599" i="12" s="1"/>
  <c r="S599" i="12" s="1"/>
  <c r="W599" i="12" s="1"/>
  <c r="AC599" i="12" s="1"/>
  <c r="AH599" i="12" s="1"/>
  <c r="AP599" i="12" s="1"/>
  <c r="AR599" i="12" s="1"/>
  <c r="F594" i="12"/>
  <c r="L594" i="12" s="1"/>
  <c r="R594" i="12" s="1"/>
  <c r="V594" i="12" s="1"/>
  <c r="AB594" i="12" s="1"/>
  <c r="AG594" i="12" s="1"/>
  <c r="AM594" i="12" s="1"/>
  <c r="AO594" i="12" s="1"/>
  <c r="H586" i="12"/>
  <c r="N586" i="12" s="1"/>
  <c r="T586" i="12" s="1"/>
  <c r="X586" i="12" s="1"/>
  <c r="AD586" i="12" s="1"/>
  <c r="AI586" i="12" s="1"/>
  <c r="AS586" i="12" s="1"/>
  <c r="AU586" i="12" s="1"/>
  <c r="G580" i="12"/>
  <c r="M580" i="12" s="1"/>
  <c r="S580" i="12" s="1"/>
  <c r="W580" i="12" s="1"/>
  <c r="AC580" i="12" s="1"/>
  <c r="AH580" i="12" s="1"/>
  <c r="AP580" i="12" s="1"/>
  <c r="AR580" i="12" s="1"/>
  <c r="H563" i="12"/>
  <c r="N563" i="12" s="1"/>
  <c r="T563" i="12" s="1"/>
  <c r="X563" i="12" s="1"/>
  <c r="AD563" i="12" s="1"/>
  <c r="AI563" i="12" s="1"/>
  <c r="AS563" i="12" s="1"/>
  <c r="AU563" i="12" s="1"/>
  <c r="G559" i="12"/>
  <c r="M559" i="12" s="1"/>
  <c r="S559" i="12" s="1"/>
  <c r="W559" i="12" s="1"/>
  <c r="AC559" i="12" s="1"/>
  <c r="AH559" i="12" s="1"/>
  <c r="AP559" i="12" s="1"/>
  <c r="AR559" i="12" s="1"/>
  <c r="F555" i="12"/>
  <c r="L555" i="12" s="1"/>
  <c r="R555" i="12" s="1"/>
  <c r="V555" i="12" s="1"/>
  <c r="AB555" i="12" s="1"/>
  <c r="AG555" i="12" s="1"/>
  <c r="AM555" i="12" s="1"/>
  <c r="AO555" i="12" s="1"/>
  <c r="F541" i="12"/>
  <c r="L541" i="12" s="1"/>
  <c r="R541" i="12" s="1"/>
  <c r="V541" i="12" s="1"/>
  <c r="AB541" i="12" s="1"/>
  <c r="AG541" i="12" s="1"/>
  <c r="AM541" i="12" s="1"/>
  <c r="AO541" i="12" s="1"/>
  <c r="H533" i="12"/>
  <c r="N533" i="12" s="1"/>
  <c r="T533" i="12" s="1"/>
  <c r="X533" i="12" s="1"/>
  <c r="AD533" i="12" s="1"/>
  <c r="AI533" i="12" s="1"/>
  <c r="AS533" i="12" s="1"/>
  <c r="AU533" i="12" s="1"/>
  <c r="G529" i="12"/>
  <c r="M529" i="12" s="1"/>
  <c r="S529" i="12" s="1"/>
  <c r="W529" i="12" s="1"/>
  <c r="AC529" i="12" s="1"/>
  <c r="AH529" i="12" s="1"/>
  <c r="AP529" i="12" s="1"/>
  <c r="AR529" i="12" s="1"/>
  <c r="F526" i="12"/>
  <c r="L526" i="12" s="1"/>
  <c r="R526" i="12" s="1"/>
  <c r="V526" i="12" s="1"/>
  <c r="AB526" i="12" s="1"/>
  <c r="AG526" i="12" s="1"/>
  <c r="AM526" i="12" s="1"/>
  <c r="AO526" i="12" s="1"/>
  <c r="H519" i="12"/>
  <c r="N519" i="12" s="1"/>
  <c r="T519" i="12" s="1"/>
  <c r="X519" i="12" s="1"/>
  <c r="AD519" i="12" s="1"/>
  <c r="AI519" i="12" s="1"/>
  <c r="AS519" i="12" s="1"/>
  <c r="AU519" i="12" s="1"/>
  <c r="G515" i="12"/>
  <c r="M515" i="12" s="1"/>
  <c r="S515" i="12" s="1"/>
  <c r="W515" i="12" s="1"/>
  <c r="AC515" i="12" s="1"/>
  <c r="AH515" i="12" s="1"/>
  <c r="AP515" i="12" s="1"/>
  <c r="AR515" i="12" s="1"/>
  <c r="F508" i="12"/>
  <c r="L508" i="12" s="1"/>
  <c r="R508" i="12" s="1"/>
  <c r="V508" i="12" s="1"/>
  <c r="AB508" i="12" s="1"/>
  <c r="AG508" i="12" s="1"/>
  <c r="AM508" i="12" s="1"/>
  <c r="AO508" i="12" s="1"/>
  <c r="H500" i="12"/>
  <c r="N500" i="12" s="1"/>
  <c r="T500" i="12" s="1"/>
  <c r="X500" i="12" s="1"/>
  <c r="AD500" i="12" s="1"/>
  <c r="AI500" i="12" s="1"/>
  <c r="AS500" i="12" s="1"/>
  <c r="AU500" i="12" s="1"/>
  <c r="G496" i="12"/>
  <c r="M496" i="12" s="1"/>
  <c r="S496" i="12" s="1"/>
  <c r="W496" i="12" s="1"/>
  <c r="AC496" i="12" s="1"/>
  <c r="AH496" i="12" s="1"/>
  <c r="AP496" i="12" s="1"/>
  <c r="AR496" i="12" s="1"/>
  <c r="F476" i="12"/>
  <c r="L476" i="12" s="1"/>
  <c r="R476" i="12" s="1"/>
  <c r="V476" i="12" s="1"/>
  <c r="AB476" i="12" s="1"/>
  <c r="AG476" i="12" s="1"/>
  <c r="AM476" i="12" s="1"/>
  <c r="AO476" i="12" s="1"/>
  <c r="G458" i="12"/>
  <c r="M458" i="12" s="1"/>
  <c r="S458" i="12" s="1"/>
  <c r="W458" i="12" s="1"/>
  <c r="AC458" i="12" s="1"/>
  <c r="AH458" i="12" s="1"/>
  <c r="AP458" i="12" s="1"/>
  <c r="AR458" i="12" s="1"/>
  <c r="F441" i="12"/>
  <c r="L441" i="12" s="1"/>
  <c r="R441" i="12" s="1"/>
  <c r="V441" i="12" s="1"/>
  <c r="AB441" i="12" s="1"/>
  <c r="AG441" i="12" s="1"/>
  <c r="AM441" i="12" s="1"/>
  <c r="AO441" i="12" s="1"/>
  <c r="F423" i="12"/>
  <c r="L423" i="12" s="1"/>
  <c r="R423" i="12" s="1"/>
  <c r="V423" i="12" s="1"/>
  <c r="AB423" i="12" s="1"/>
  <c r="AG423" i="12" s="1"/>
  <c r="AM423" i="12" s="1"/>
  <c r="AO423" i="12" s="1"/>
  <c r="H407" i="12"/>
  <c r="N407" i="12" s="1"/>
  <c r="T407" i="12" s="1"/>
  <c r="X407" i="12" s="1"/>
  <c r="AD407" i="12" s="1"/>
  <c r="AI407" i="12" s="1"/>
  <c r="AS407" i="12" s="1"/>
  <c r="AU407" i="12" s="1"/>
  <c r="G403" i="12"/>
  <c r="M403" i="12" s="1"/>
  <c r="S403" i="12" s="1"/>
  <c r="W403" i="12" s="1"/>
  <c r="AC403" i="12" s="1"/>
  <c r="AH403" i="12" s="1"/>
  <c r="AP403" i="12" s="1"/>
  <c r="AR403" i="12" s="1"/>
  <c r="F395" i="12"/>
  <c r="L395" i="12" s="1"/>
  <c r="R395" i="12" s="1"/>
  <c r="V395" i="12" s="1"/>
  <c r="AB395" i="12" s="1"/>
  <c r="AG395" i="12" s="1"/>
  <c r="AM395" i="12" s="1"/>
  <c r="AO395" i="12" s="1"/>
  <c r="H384" i="12"/>
  <c r="N384" i="12" s="1"/>
  <c r="T384" i="12" s="1"/>
  <c r="X384" i="12" s="1"/>
  <c r="AD384" i="12" s="1"/>
  <c r="AI384" i="12" s="1"/>
  <c r="AS384" i="12" s="1"/>
  <c r="AU384" i="12" s="1"/>
  <c r="G378" i="12"/>
  <c r="M378" i="12" s="1"/>
  <c r="S378" i="12" s="1"/>
  <c r="W378" i="12" s="1"/>
  <c r="AC378" i="12" s="1"/>
  <c r="AH378" i="12" s="1"/>
  <c r="AP378" i="12" s="1"/>
  <c r="AR378" i="12" s="1"/>
  <c r="F373" i="12"/>
  <c r="L373" i="12" s="1"/>
  <c r="R373" i="12" s="1"/>
  <c r="V373" i="12" s="1"/>
  <c r="AB373" i="12" s="1"/>
  <c r="AG373" i="12" s="1"/>
  <c r="AM373" i="12" s="1"/>
  <c r="AO373" i="12" s="1"/>
  <c r="H366" i="12"/>
  <c r="N366" i="12" s="1"/>
  <c r="T366" i="12" s="1"/>
  <c r="X366" i="12" s="1"/>
  <c r="AD366" i="12" s="1"/>
  <c r="AI366" i="12" s="1"/>
  <c r="AS366" i="12" s="1"/>
  <c r="AU366" i="12" s="1"/>
  <c r="G363" i="12"/>
  <c r="M363" i="12" s="1"/>
  <c r="S363" i="12" s="1"/>
  <c r="W363" i="12" s="1"/>
  <c r="AC363" i="12" s="1"/>
  <c r="AH363" i="12" s="1"/>
  <c r="AP363" i="12" s="1"/>
  <c r="AR363" i="12" s="1"/>
  <c r="F355" i="12"/>
  <c r="L355" i="12" s="1"/>
  <c r="R355" i="12" s="1"/>
  <c r="V355" i="12" s="1"/>
  <c r="AB355" i="12" s="1"/>
  <c r="AG355" i="12" s="1"/>
  <c r="AM355" i="12" s="1"/>
  <c r="AO355" i="12" s="1"/>
  <c r="H342" i="12"/>
  <c r="N342" i="12" s="1"/>
  <c r="T342" i="12" s="1"/>
  <c r="X342" i="12" s="1"/>
  <c r="AD342" i="12" s="1"/>
  <c r="AI342" i="12" s="1"/>
  <c r="AS342" i="12" s="1"/>
  <c r="AU342" i="12" s="1"/>
  <c r="G337" i="12"/>
  <c r="M337" i="12" s="1"/>
  <c r="S337" i="12" s="1"/>
  <c r="W337" i="12" s="1"/>
  <c r="AC337" i="12" s="1"/>
  <c r="AH337" i="12" s="1"/>
  <c r="AP337" i="12" s="1"/>
  <c r="AR337" i="12" s="1"/>
  <c r="F333" i="12"/>
  <c r="L333" i="12" s="1"/>
  <c r="R333" i="12" s="1"/>
  <c r="V333" i="12" s="1"/>
  <c r="AB333" i="12" s="1"/>
  <c r="AG333" i="12" s="1"/>
  <c r="AM333" i="12" s="1"/>
  <c r="AO333" i="12" s="1"/>
  <c r="H326" i="12"/>
  <c r="N326" i="12" s="1"/>
  <c r="T326" i="12" s="1"/>
  <c r="X326" i="12" s="1"/>
  <c r="AD326" i="12" s="1"/>
  <c r="AI326" i="12" s="1"/>
  <c r="AS326" i="12" s="1"/>
  <c r="AU326" i="12" s="1"/>
  <c r="G321" i="12"/>
  <c r="M321" i="12" s="1"/>
  <c r="S321" i="12" s="1"/>
  <c r="W321" i="12" s="1"/>
  <c r="AC321" i="12" s="1"/>
  <c r="AH321" i="12" s="1"/>
  <c r="AP321" i="12" s="1"/>
  <c r="AR321" i="12" s="1"/>
  <c r="F314" i="12"/>
  <c r="L314" i="12" s="1"/>
  <c r="R314" i="12" s="1"/>
  <c r="V314" i="12" s="1"/>
  <c r="AB314" i="12" s="1"/>
  <c r="AG314" i="12" s="1"/>
  <c r="AM314" i="12" s="1"/>
  <c r="AO314" i="12" s="1"/>
  <c r="H284" i="12"/>
  <c r="N284" i="12" s="1"/>
  <c r="T284" i="12" s="1"/>
  <c r="X284" i="12" s="1"/>
  <c r="AD284" i="12" s="1"/>
  <c r="AI284" i="12" s="1"/>
  <c r="AS284" i="12" s="1"/>
  <c r="AU284" i="12" s="1"/>
  <c r="H223" i="12"/>
  <c r="N223" i="12" s="1"/>
  <c r="T223" i="12" s="1"/>
  <c r="X223" i="12" s="1"/>
  <c r="AD223" i="12" s="1"/>
  <c r="AI223" i="12" s="1"/>
  <c r="AS223" i="12" s="1"/>
  <c r="AU223" i="12" s="1"/>
  <c r="G220" i="12"/>
  <c r="M220" i="12" s="1"/>
  <c r="S220" i="12" s="1"/>
  <c r="W220" i="12" s="1"/>
  <c r="AC220" i="12" s="1"/>
  <c r="AH220" i="12" s="1"/>
  <c r="AP220" i="12" s="1"/>
  <c r="AR220" i="12" s="1"/>
  <c r="F201" i="12"/>
  <c r="L201" i="12" s="1"/>
  <c r="R201" i="12" s="1"/>
  <c r="V201" i="12" s="1"/>
  <c r="AB201" i="12" s="1"/>
  <c r="AG201" i="12" s="1"/>
  <c r="AM201" i="12" s="1"/>
  <c r="AO201" i="12" s="1"/>
  <c r="H193" i="12"/>
  <c r="N193" i="12" s="1"/>
  <c r="T193" i="12" s="1"/>
  <c r="X193" i="12" s="1"/>
  <c r="AD193" i="12" s="1"/>
  <c r="AI193" i="12" s="1"/>
  <c r="AS193" i="12" s="1"/>
  <c r="AU193" i="12" s="1"/>
  <c r="G188" i="12"/>
  <c r="M188" i="12" s="1"/>
  <c r="S188" i="12" s="1"/>
  <c r="W188" i="12" s="1"/>
  <c r="AC188" i="12" s="1"/>
  <c r="AH188" i="12" s="1"/>
  <c r="AP188" i="12" s="1"/>
  <c r="AR188" i="12" s="1"/>
  <c r="F184" i="12"/>
  <c r="L184" i="12" s="1"/>
  <c r="R184" i="12" s="1"/>
  <c r="V184" i="12" s="1"/>
  <c r="AB184" i="12" s="1"/>
  <c r="AG184" i="12" s="1"/>
  <c r="AM184" i="12" s="1"/>
  <c r="AO184" i="12" s="1"/>
  <c r="H176" i="12"/>
  <c r="N176" i="12" s="1"/>
  <c r="T176" i="12" s="1"/>
  <c r="X176" i="12" s="1"/>
  <c r="AD176" i="12" s="1"/>
  <c r="AI176" i="12" s="1"/>
  <c r="AS176" i="12" s="1"/>
  <c r="AU176" i="12" s="1"/>
  <c r="G172" i="12"/>
  <c r="M172" i="12" s="1"/>
  <c r="S172" i="12" s="1"/>
  <c r="W172" i="12" s="1"/>
  <c r="AC172" i="12" s="1"/>
  <c r="AH172" i="12" s="1"/>
  <c r="AP172" i="12" s="1"/>
  <c r="AR172" i="12" s="1"/>
  <c r="F162" i="12"/>
  <c r="L162" i="12" s="1"/>
  <c r="R162" i="12" s="1"/>
  <c r="V162" i="12" s="1"/>
  <c r="AB162" i="12" s="1"/>
  <c r="AG162" i="12" s="1"/>
  <c r="AM162" i="12" s="1"/>
  <c r="AO162" i="12" s="1"/>
  <c r="H154" i="12"/>
  <c r="N154" i="12" s="1"/>
  <c r="T154" i="12" s="1"/>
  <c r="X154" i="12" s="1"/>
  <c r="AD154" i="12" s="1"/>
  <c r="AI154" i="12" s="1"/>
  <c r="AS154" i="12" s="1"/>
  <c r="AU154" i="12" s="1"/>
  <c r="G150" i="12"/>
  <c r="M150" i="12" s="1"/>
  <c r="S150" i="12" s="1"/>
  <c r="W150" i="12" s="1"/>
  <c r="AC150" i="12" s="1"/>
  <c r="AH150" i="12" s="1"/>
  <c r="AP150" i="12" s="1"/>
  <c r="AR150" i="12" s="1"/>
  <c r="F147" i="12"/>
  <c r="L147" i="12" s="1"/>
  <c r="R147" i="12" s="1"/>
  <c r="V147" i="12" s="1"/>
  <c r="AB147" i="12" s="1"/>
  <c r="AG147" i="12" s="1"/>
  <c r="AM147" i="12" s="1"/>
  <c r="AO147" i="12" s="1"/>
  <c r="H139" i="12"/>
  <c r="N139" i="12" s="1"/>
  <c r="T139" i="12" s="1"/>
  <c r="X139" i="12" s="1"/>
  <c r="AD139" i="12" s="1"/>
  <c r="AI139" i="12" s="1"/>
  <c r="AS139" i="12" s="1"/>
  <c r="AU139" i="12" s="1"/>
  <c r="G135" i="12"/>
  <c r="M135" i="12" s="1"/>
  <c r="S135" i="12" s="1"/>
  <c r="W135" i="12" s="1"/>
  <c r="AC135" i="12" s="1"/>
  <c r="AH135" i="12" s="1"/>
  <c r="AP135" i="12" s="1"/>
  <c r="AR135" i="12" s="1"/>
  <c r="F130" i="12"/>
  <c r="L130" i="12" s="1"/>
  <c r="R130" i="12" s="1"/>
  <c r="V130" i="12" s="1"/>
  <c r="AB130" i="12" s="1"/>
  <c r="AG130" i="12" s="1"/>
  <c r="AM130" i="12" s="1"/>
  <c r="AO130" i="12" s="1"/>
  <c r="H123" i="12"/>
  <c r="N123" i="12" s="1"/>
  <c r="T123" i="12" s="1"/>
  <c r="X123" i="12" s="1"/>
  <c r="AD123" i="12" s="1"/>
  <c r="AI123" i="12" s="1"/>
  <c r="AS123" i="12" s="1"/>
  <c r="AU123" i="12" s="1"/>
  <c r="G119" i="12"/>
  <c r="M119" i="12" s="1"/>
  <c r="S119" i="12" s="1"/>
  <c r="W119" i="12" s="1"/>
  <c r="AC119" i="12" s="1"/>
  <c r="AH119" i="12" s="1"/>
  <c r="AP119" i="12" s="1"/>
  <c r="AR119" i="12" s="1"/>
  <c r="F116" i="12"/>
  <c r="L116" i="12" s="1"/>
  <c r="R116" i="12" s="1"/>
  <c r="V116" i="12" s="1"/>
  <c r="AB116" i="12" s="1"/>
  <c r="AG116" i="12" s="1"/>
  <c r="AM116" i="12" s="1"/>
  <c r="AO116" i="12" s="1"/>
  <c r="F99" i="12"/>
  <c r="L99" i="12" s="1"/>
  <c r="R99" i="12" s="1"/>
  <c r="V99" i="12" s="1"/>
  <c r="AB99" i="12" s="1"/>
  <c r="AG99" i="12" s="1"/>
  <c r="AM99" i="12" s="1"/>
  <c r="AO99" i="12" s="1"/>
  <c r="H87" i="12"/>
  <c r="N87" i="12" s="1"/>
  <c r="T87" i="12" s="1"/>
  <c r="X87" i="12" s="1"/>
  <c r="AD87" i="12" s="1"/>
  <c r="AI87" i="12" s="1"/>
  <c r="AS87" i="12" s="1"/>
  <c r="AU87" i="12" s="1"/>
  <c r="H73" i="12"/>
  <c r="N73" i="12" s="1"/>
  <c r="T73" i="12" s="1"/>
  <c r="X73" i="12" s="1"/>
  <c r="AD73" i="12" s="1"/>
  <c r="AI73" i="12" s="1"/>
  <c r="AS73" i="12" s="1"/>
  <c r="AU73" i="12" s="1"/>
  <c r="H58" i="12"/>
  <c r="N58" i="12" s="1"/>
  <c r="T58" i="12" s="1"/>
  <c r="X58" i="12" s="1"/>
  <c r="AD58" i="12" s="1"/>
  <c r="AI58" i="12" s="1"/>
  <c r="AS58" i="12" s="1"/>
  <c r="AU58" i="12" s="1"/>
  <c r="G55" i="12"/>
  <c r="M55" i="12" s="1"/>
  <c r="S55" i="12" s="1"/>
  <c r="W55" i="12" s="1"/>
  <c r="AC55" i="12" s="1"/>
  <c r="AH55" i="12" s="1"/>
  <c r="AP55" i="12" s="1"/>
  <c r="AR55" i="12" s="1"/>
  <c r="F50" i="12"/>
  <c r="L50" i="12" s="1"/>
  <c r="R50" i="12" s="1"/>
  <c r="V50" i="12" s="1"/>
  <c r="AB50" i="12" s="1"/>
  <c r="AG50" i="12" s="1"/>
  <c r="AM50" i="12" s="1"/>
  <c r="AO50" i="12" s="1"/>
  <c r="H42" i="12"/>
  <c r="N42" i="12" s="1"/>
  <c r="T42" i="12" s="1"/>
  <c r="X42" i="12" s="1"/>
  <c r="AD42" i="12" s="1"/>
  <c r="AI42" i="12" s="1"/>
  <c r="AS42" i="12" s="1"/>
  <c r="AU42" i="12" s="1"/>
  <c r="G37" i="12"/>
  <c r="M37" i="12" s="1"/>
  <c r="S37" i="12" s="1"/>
  <c r="W37" i="12" s="1"/>
  <c r="AC37" i="12" s="1"/>
  <c r="AH37" i="12" s="1"/>
  <c r="AP37" i="12" s="1"/>
  <c r="AR37" i="12" s="1"/>
  <c r="F33" i="12"/>
  <c r="L33" i="12" s="1"/>
  <c r="R33" i="12" s="1"/>
  <c r="V33" i="12" s="1"/>
  <c r="AB33" i="12" s="1"/>
  <c r="AG33" i="12" s="1"/>
  <c r="AM33" i="12" s="1"/>
  <c r="AO33" i="12" s="1"/>
  <c r="H25" i="12"/>
  <c r="N25" i="12" s="1"/>
  <c r="T25" i="12" s="1"/>
  <c r="X25" i="12" s="1"/>
  <c r="AD25" i="12" s="1"/>
  <c r="AI25" i="12" s="1"/>
  <c r="AS25" i="12" s="1"/>
  <c r="AU25" i="12" s="1"/>
  <c r="G22" i="12"/>
  <c r="M22" i="12" s="1"/>
  <c r="S22" i="12" s="1"/>
  <c r="W22" i="12" s="1"/>
  <c r="AC22" i="12" s="1"/>
  <c r="AH22" i="12" s="1"/>
  <c r="AP22" i="12" s="1"/>
  <c r="AR22" i="12" s="1"/>
  <c r="H504" i="12"/>
  <c r="N504" i="12" s="1"/>
  <c r="T504" i="12" s="1"/>
  <c r="X504" i="12" s="1"/>
  <c r="AD504" i="12" s="1"/>
  <c r="AI504" i="12" s="1"/>
  <c r="AS504" i="12" s="1"/>
  <c r="AU504" i="12" s="1"/>
  <c r="F2572" i="12"/>
  <c r="L2572" i="12" s="1"/>
  <c r="R2572" i="12" s="1"/>
  <c r="V2572" i="12" s="1"/>
  <c r="AB2572" i="12" s="1"/>
  <c r="AG2572" i="12" s="1"/>
  <c r="AM2572" i="12" s="1"/>
  <c r="AO2572" i="12" s="1"/>
  <c r="F2527" i="12"/>
  <c r="L2527" i="12" s="1"/>
  <c r="R2527" i="12" s="1"/>
  <c r="V2527" i="12" s="1"/>
  <c r="AB2527" i="12" s="1"/>
  <c r="AG2527" i="12" s="1"/>
  <c r="AM2527" i="12" s="1"/>
  <c r="AO2527" i="12" s="1"/>
  <c r="H2488" i="12"/>
  <c r="N2488" i="12" s="1"/>
  <c r="T2488" i="12" s="1"/>
  <c r="X2488" i="12" s="1"/>
  <c r="AD2488" i="12" s="1"/>
  <c r="AI2488" i="12" s="1"/>
  <c r="AS2488" i="12" s="1"/>
  <c r="AU2488" i="12" s="1"/>
  <c r="G2465" i="12"/>
  <c r="M2465" i="12" s="1"/>
  <c r="S2465" i="12" s="1"/>
  <c r="W2465" i="12" s="1"/>
  <c r="AC2465" i="12" s="1"/>
  <c r="AH2465" i="12" s="1"/>
  <c r="AP2465" i="12" s="1"/>
  <c r="AR2465" i="12" s="1"/>
  <c r="F2444" i="12"/>
  <c r="L2444" i="12" s="1"/>
  <c r="R2444" i="12" s="1"/>
  <c r="V2444" i="12" s="1"/>
  <c r="AB2444" i="12" s="1"/>
  <c r="AG2444" i="12" s="1"/>
  <c r="AM2444" i="12" s="1"/>
  <c r="AO2444" i="12" s="1"/>
  <c r="H2412" i="12"/>
  <c r="N2412" i="12" s="1"/>
  <c r="T2412" i="12" s="1"/>
  <c r="X2412" i="12" s="1"/>
  <c r="AD2412" i="12" s="1"/>
  <c r="AI2412" i="12" s="1"/>
  <c r="AS2412" i="12" s="1"/>
  <c r="AU2412" i="12" s="1"/>
  <c r="H2397" i="12"/>
  <c r="N2397" i="12" s="1"/>
  <c r="T2397" i="12" s="1"/>
  <c r="X2397" i="12" s="1"/>
  <c r="AD2397" i="12" s="1"/>
  <c r="AI2397" i="12" s="1"/>
  <c r="AS2397" i="12" s="1"/>
  <c r="AU2397" i="12" s="1"/>
  <c r="H2383" i="12"/>
  <c r="N2383" i="12" s="1"/>
  <c r="T2383" i="12" s="1"/>
  <c r="X2383" i="12" s="1"/>
  <c r="AD2383" i="12" s="1"/>
  <c r="AI2383" i="12" s="1"/>
  <c r="AS2383" i="12" s="1"/>
  <c r="AU2383" i="12" s="1"/>
  <c r="H2368" i="12"/>
  <c r="N2368" i="12" s="1"/>
  <c r="T2368" i="12" s="1"/>
  <c r="X2368" i="12" s="1"/>
  <c r="AD2368" i="12" s="1"/>
  <c r="AI2368" i="12" s="1"/>
  <c r="AS2368" i="12" s="1"/>
  <c r="AU2368" i="12" s="1"/>
  <c r="H2353" i="12"/>
  <c r="N2353" i="12" s="1"/>
  <c r="T2353" i="12" s="1"/>
  <c r="X2353" i="12" s="1"/>
  <c r="AD2353" i="12" s="1"/>
  <c r="AI2353" i="12" s="1"/>
  <c r="AS2353" i="12" s="1"/>
  <c r="AU2353" i="12" s="1"/>
  <c r="F2345" i="12"/>
  <c r="L2345" i="12" s="1"/>
  <c r="R2345" i="12" s="1"/>
  <c r="V2345" i="12" s="1"/>
  <c r="AB2345" i="12" s="1"/>
  <c r="AG2345" i="12" s="1"/>
  <c r="AM2345" i="12" s="1"/>
  <c r="AO2345" i="12" s="1"/>
  <c r="G2329" i="12"/>
  <c r="M2329" i="12" s="1"/>
  <c r="S2329" i="12" s="1"/>
  <c r="W2329" i="12" s="1"/>
  <c r="AC2329" i="12" s="1"/>
  <c r="AH2329" i="12" s="1"/>
  <c r="AP2329" i="12" s="1"/>
  <c r="AR2329" i="12" s="1"/>
  <c r="G2315" i="12"/>
  <c r="M2315" i="12" s="1"/>
  <c r="S2315" i="12" s="1"/>
  <c r="W2315" i="12" s="1"/>
  <c r="AC2315" i="12" s="1"/>
  <c r="AH2315" i="12" s="1"/>
  <c r="AP2315" i="12" s="1"/>
  <c r="AR2315" i="12" s="1"/>
  <c r="G2301" i="12"/>
  <c r="M2301" i="12" s="1"/>
  <c r="S2301" i="12" s="1"/>
  <c r="W2301" i="12" s="1"/>
  <c r="AC2301" i="12" s="1"/>
  <c r="AH2301" i="12" s="1"/>
  <c r="AP2301" i="12" s="1"/>
  <c r="AR2301" i="12" s="1"/>
  <c r="G2282" i="12"/>
  <c r="M2282" i="12" s="1"/>
  <c r="S2282" i="12" s="1"/>
  <c r="W2282" i="12" s="1"/>
  <c r="AC2282" i="12" s="1"/>
  <c r="AH2282" i="12" s="1"/>
  <c r="AP2282" i="12" s="1"/>
  <c r="AR2282" i="12" s="1"/>
  <c r="G2251" i="12"/>
  <c r="M2251" i="12" s="1"/>
  <c r="S2251" i="12" s="1"/>
  <c r="W2251" i="12" s="1"/>
  <c r="AC2251" i="12" s="1"/>
  <c r="AH2251" i="12" s="1"/>
  <c r="AP2251" i="12" s="1"/>
  <c r="AR2251" i="12" s="1"/>
  <c r="H2237" i="12"/>
  <c r="N2237" i="12" s="1"/>
  <c r="T2237" i="12" s="1"/>
  <c r="X2237" i="12" s="1"/>
  <c r="AD2237" i="12" s="1"/>
  <c r="AI2237" i="12" s="1"/>
  <c r="AS2237" i="12" s="1"/>
  <c r="AU2237" i="12" s="1"/>
  <c r="H2219" i="12"/>
  <c r="N2219" i="12" s="1"/>
  <c r="T2219" i="12" s="1"/>
  <c r="X2219" i="12" s="1"/>
  <c r="AD2219" i="12" s="1"/>
  <c r="AI2219" i="12" s="1"/>
  <c r="AS2219" i="12" s="1"/>
  <c r="AU2219" i="12" s="1"/>
  <c r="H2206" i="12"/>
  <c r="N2206" i="12" s="1"/>
  <c r="T2206" i="12" s="1"/>
  <c r="X2206" i="12" s="1"/>
  <c r="AD2206" i="12" s="1"/>
  <c r="AI2206" i="12" s="1"/>
  <c r="AS2206" i="12" s="1"/>
  <c r="AU2206" i="12" s="1"/>
  <c r="F2195" i="12"/>
  <c r="L2195" i="12" s="1"/>
  <c r="R2195" i="12" s="1"/>
  <c r="V2195" i="12" s="1"/>
  <c r="AB2195" i="12" s="1"/>
  <c r="AG2195" i="12" s="1"/>
  <c r="AM2195" i="12" s="1"/>
  <c r="AO2195" i="12" s="1"/>
  <c r="H2187" i="12"/>
  <c r="N2187" i="12" s="1"/>
  <c r="T2187" i="12" s="1"/>
  <c r="X2187" i="12" s="1"/>
  <c r="AD2187" i="12" s="1"/>
  <c r="AI2187" i="12" s="1"/>
  <c r="AS2187" i="12" s="1"/>
  <c r="AU2187" i="12" s="1"/>
  <c r="H2164" i="12"/>
  <c r="N2164" i="12" s="1"/>
  <c r="T2164" i="12" s="1"/>
  <c r="X2164" i="12" s="1"/>
  <c r="AD2164" i="12" s="1"/>
  <c r="AI2164" i="12" s="1"/>
  <c r="AS2164" i="12" s="1"/>
  <c r="AU2164" i="12" s="1"/>
  <c r="H2147" i="12"/>
  <c r="N2147" i="12" s="1"/>
  <c r="T2147" i="12" s="1"/>
  <c r="X2147" i="12" s="1"/>
  <c r="AD2147" i="12" s="1"/>
  <c r="AI2147" i="12" s="1"/>
  <c r="AS2147" i="12" s="1"/>
  <c r="AU2147" i="12" s="1"/>
  <c r="F2136" i="12"/>
  <c r="L2136" i="12" s="1"/>
  <c r="R2136" i="12" s="1"/>
  <c r="V2136" i="12" s="1"/>
  <c r="AB2136" i="12" s="1"/>
  <c r="AG2136" i="12" s="1"/>
  <c r="AM2136" i="12" s="1"/>
  <c r="AO2136" i="12" s="1"/>
  <c r="F2113" i="12"/>
  <c r="L2113" i="12" s="1"/>
  <c r="R2113" i="12" s="1"/>
  <c r="V2113" i="12" s="1"/>
  <c r="AB2113" i="12" s="1"/>
  <c r="AG2113" i="12" s="1"/>
  <c r="AM2113" i="12" s="1"/>
  <c r="AO2113" i="12" s="1"/>
  <c r="G2101" i="12"/>
  <c r="M2101" i="12" s="1"/>
  <c r="S2101" i="12" s="1"/>
  <c r="W2101" i="12" s="1"/>
  <c r="AC2101" i="12" s="1"/>
  <c r="AH2101" i="12" s="1"/>
  <c r="AP2101" i="12" s="1"/>
  <c r="AR2101" i="12" s="1"/>
  <c r="G2076" i="12"/>
  <c r="M2076" i="12" s="1"/>
  <c r="S2076" i="12" s="1"/>
  <c r="W2076" i="12" s="1"/>
  <c r="AC2076" i="12" s="1"/>
  <c r="AH2076" i="12" s="1"/>
  <c r="AP2076" i="12" s="1"/>
  <c r="AR2076" i="12" s="1"/>
  <c r="G2056" i="12"/>
  <c r="M2056" i="12" s="1"/>
  <c r="S2056" i="12" s="1"/>
  <c r="W2056" i="12" s="1"/>
  <c r="AC2056" i="12" s="1"/>
  <c r="AH2056" i="12" s="1"/>
  <c r="AP2056" i="12" s="1"/>
  <c r="AR2056" i="12" s="1"/>
  <c r="G2030" i="12"/>
  <c r="M2030" i="12" s="1"/>
  <c r="S2030" i="12" s="1"/>
  <c r="W2030" i="12" s="1"/>
  <c r="AC2030" i="12" s="1"/>
  <c r="AH2030" i="12" s="1"/>
  <c r="AP2030" i="12" s="1"/>
  <c r="AR2030" i="12" s="1"/>
  <c r="G2012" i="12"/>
  <c r="M2012" i="12" s="1"/>
  <c r="S2012" i="12" s="1"/>
  <c r="W2012" i="12" s="1"/>
  <c r="AC2012" i="12" s="1"/>
  <c r="AH2012" i="12" s="1"/>
  <c r="AP2012" i="12" s="1"/>
  <c r="AR2012" i="12" s="1"/>
  <c r="G1993" i="12"/>
  <c r="M1993" i="12" s="1"/>
  <c r="S1993" i="12" s="1"/>
  <c r="W1993" i="12" s="1"/>
  <c r="AC1993" i="12" s="1"/>
  <c r="AH1993" i="12" s="1"/>
  <c r="AP1993" i="12" s="1"/>
  <c r="AR1993" i="12" s="1"/>
  <c r="G1973" i="12"/>
  <c r="M1973" i="12" s="1"/>
  <c r="S1973" i="12" s="1"/>
  <c r="W1973" i="12" s="1"/>
  <c r="AC1973" i="12" s="1"/>
  <c r="AH1973" i="12" s="1"/>
  <c r="AP1973" i="12" s="1"/>
  <c r="AR1973" i="12" s="1"/>
  <c r="F1969" i="12"/>
  <c r="L1969" i="12" s="1"/>
  <c r="R1969" i="12" s="1"/>
  <c r="V1969" i="12" s="1"/>
  <c r="AB1969" i="12" s="1"/>
  <c r="AG1969" i="12" s="1"/>
  <c r="AM1969" i="12" s="1"/>
  <c r="AO1969" i="12" s="1"/>
  <c r="F1951" i="12"/>
  <c r="L1951" i="12" s="1"/>
  <c r="R1951" i="12" s="1"/>
  <c r="V1951" i="12" s="1"/>
  <c r="AB1951" i="12" s="1"/>
  <c r="AG1951" i="12" s="1"/>
  <c r="AM1951" i="12" s="1"/>
  <c r="AO1951" i="12" s="1"/>
  <c r="F1935" i="12"/>
  <c r="L1935" i="12" s="1"/>
  <c r="R1935" i="12" s="1"/>
  <c r="V1935" i="12" s="1"/>
  <c r="AB1935" i="12" s="1"/>
  <c r="AG1935" i="12" s="1"/>
  <c r="AM1935" i="12" s="1"/>
  <c r="AO1935" i="12" s="1"/>
  <c r="F1919" i="12"/>
  <c r="L1919" i="12" s="1"/>
  <c r="R1919" i="12" s="1"/>
  <c r="V1919" i="12" s="1"/>
  <c r="AB1919" i="12" s="1"/>
  <c r="AG1919" i="12" s="1"/>
  <c r="AM1919" i="12" s="1"/>
  <c r="AO1919" i="12" s="1"/>
  <c r="F1897" i="12"/>
  <c r="L1897" i="12" s="1"/>
  <c r="R1897" i="12" s="1"/>
  <c r="V1897" i="12" s="1"/>
  <c r="AB1897" i="12" s="1"/>
  <c r="AG1897" i="12" s="1"/>
  <c r="AM1897" i="12" s="1"/>
  <c r="AO1897" i="12" s="1"/>
  <c r="G1878" i="12"/>
  <c r="M1878" i="12" s="1"/>
  <c r="S1878" i="12" s="1"/>
  <c r="W1878" i="12" s="1"/>
  <c r="AC1878" i="12" s="1"/>
  <c r="AH1878" i="12" s="1"/>
  <c r="AP1878" i="12" s="1"/>
  <c r="AR1878" i="12" s="1"/>
  <c r="H1863" i="12"/>
  <c r="N1863" i="12" s="1"/>
  <c r="T1863" i="12" s="1"/>
  <c r="X1863" i="12" s="1"/>
  <c r="AD1863" i="12" s="1"/>
  <c r="AI1863" i="12" s="1"/>
  <c r="AS1863" i="12" s="1"/>
  <c r="AU1863" i="12" s="1"/>
  <c r="H1843" i="12"/>
  <c r="N1843" i="12" s="1"/>
  <c r="T1843" i="12" s="1"/>
  <c r="X1843" i="12" s="1"/>
  <c r="AD1843" i="12" s="1"/>
  <c r="AI1843" i="12" s="1"/>
  <c r="AS1843" i="12" s="1"/>
  <c r="AU1843" i="12" s="1"/>
  <c r="G1839" i="12"/>
  <c r="M1839" i="12" s="1"/>
  <c r="S1839" i="12" s="1"/>
  <c r="W1839" i="12" s="1"/>
  <c r="AC1839" i="12" s="1"/>
  <c r="AH1839" i="12" s="1"/>
  <c r="AP1839" i="12" s="1"/>
  <c r="AR1839" i="12" s="1"/>
  <c r="G1816" i="12"/>
  <c r="M1816" i="12" s="1"/>
  <c r="S1816" i="12" s="1"/>
  <c r="W1816" i="12" s="1"/>
  <c r="AC1816" i="12" s="1"/>
  <c r="AH1816" i="12" s="1"/>
  <c r="AP1816" i="12" s="1"/>
  <c r="AR1816" i="12" s="1"/>
  <c r="G1792" i="12"/>
  <c r="M1792" i="12" s="1"/>
  <c r="S1792" i="12" s="1"/>
  <c r="W1792" i="12" s="1"/>
  <c r="AC1792" i="12" s="1"/>
  <c r="AH1792" i="12" s="1"/>
  <c r="AP1792" i="12" s="1"/>
  <c r="G1771" i="12"/>
  <c r="M1771" i="12" s="1"/>
  <c r="S1771" i="12" s="1"/>
  <c r="W1771" i="12" s="1"/>
  <c r="AC1771" i="12" s="1"/>
  <c r="AH1771" i="12" s="1"/>
  <c r="AP1771" i="12" s="1"/>
  <c r="AR1771" i="12" s="1"/>
  <c r="H1755" i="12"/>
  <c r="N1755" i="12" s="1"/>
  <c r="T1755" i="12" s="1"/>
  <c r="X1755" i="12" s="1"/>
  <c r="AD1755" i="12" s="1"/>
  <c r="AI1755" i="12" s="1"/>
  <c r="AS1755" i="12" s="1"/>
  <c r="AU1755" i="12" s="1"/>
  <c r="H1737" i="12"/>
  <c r="N1737" i="12" s="1"/>
  <c r="T1737" i="12" s="1"/>
  <c r="X1737" i="12" s="1"/>
  <c r="AD1737" i="12" s="1"/>
  <c r="AI1737" i="12" s="1"/>
  <c r="AS1737" i="12" s="1"/>
  <c r="AU1737" i="12" s="1"/>
  <c r="H1718" i="12"/>
  <c r="N1718" i="12" s="1"/>
  <c r="T1718" i="12" s="1"/>
  <c r="X1718" i="12" s="1"/>
  <c r="AD1718" i="12" s="1"/>
  <c r="AI1718" i="12" s="1"/>
  <c r="AS1718" i="12" s="1"/>
  <c r="AU1718" i="12" s="1"/>
  <c r="H1694" i="12"/>
  <c r="N1694" i="12" s="1"/>
  <c r="T1694" i="12" s="1"/>
  <c r="X1694" i="12" s="1"/>
  <c r="AD1694" i="12" s="1"/>
  <c r="AI1694" i="12" s="1"/>
  <c r="AS1694" i="12" s="1"/>
  <c r="AU1694" i="12" s="1"/>
  <c r="H1656" i="12"/>
  <c r="N1656" i="12" s="1"/>
  <c r="T1656" i="12" s="1"/>
  <c r="X1656" i="12" s="1"/>
  <c r="AD1656" i="12" s="1"/>
  <c r="AI1656" i="12" s="1"/>
  <c r="AS1656" i="12" s="1"/>
  <c r="AU1656" i="12" s="1"/>
  <c r="F1648" i="12"/>
  <c r="L1648" i="12" s="1"/>
  <c r="R1648" i="12" s="1"/>
  <c r="V1648" i="12" s="1"/>
  <c r="AB1648" i="12" s="1"/>
  <c r="AG1648" i="12" s="1"/>
  <c r="AM1648" i="12" s="1"/>
  <c r="AO1648" i="12" s="1"/>
  <c r="G1628" i="12"/>
  <c r="M1628" i="12" s="1"/>
  <c r="S1628" i="12" s="1"/>
  <c r="W1628" i="12" s="1"/>
  <c r="AC1628" i="12" s="1"/>
  <c r="AH1628" i="12" s="1"/>
  <c r="AP1628" i="12" s="1"/>
  <c r="AR1628" i="12" s="1"/>
  <c r="G1608" i="12"/>
  <c r="M1608" i="12" s="1"/>
  <c r="S1608" i="12" s="1"/>
  <c r="W1608" i="12" s="1"/>
  <c r="AC1608" i="12" s="1"/>
  <c r="AH1608" i="12" s="1"/>
  <c r="AP1608" i="12" s="1"/>
  <c r="AR1608" i="12" s="1"/>
  <c r="G1584" i="12"/>
  <c r="M1584" i="12" s="1"/>
  <c r="S1584" i="12" s="1"/>
  <c r="W1584" i="12" s="1"/>
  <c r="AC1584" i="12" s="1"/>
  <c r="AH1584" i="12" s="1"/>
  <c r="AP1584" i="12" s="1"/>
  <c r="AR1584" i="12" s="1"/>
  <c r="G1554" i="12"/>
  <c r="M1554" i="12" s="1"/>
  <c r="S1554" i="12" s="1"/>
  <c r="W1554" i="12" s="1"/>
  <c r="AC1554" i="12" s="1"/>
  <c r="AH1554" i="12" s="1"/>
  <c r="AP1554" i="12" s="1"/>
  <c r="AR1554" i="12" s="1"/>
  <c r="H1538" i="12"/>
  <c r="N1538" i="12" s="1"/>
  <c r="T1538" i="12" s="1"/>
  <c r="X1538" i="12" s="1"/>
  <c r="AD1538" i="12" s="1"/>
  <c r="AI1538" i="12" s="1"/>
  <c r="AS1538" i="12" s="1"/>
  <c r="AU1538" i="12" s="1"/>
  <c r="F1509" i="12"/>
  <c r="L1509" i="12" s="1"/>
  <c r="R1509" i="12" s="1"/>
  <c r="V1509" i="12" s="1"/>
  <c r="AB1509" i="12" s="1"/>
  <c r="AG1509" i="12" s="1"/>
  <c r="AM1509" i="12" s="1"/>
  <c r="F1494" i="12"/>
  <c r="L1494" i="12" s="1"/>
  <c r="R1494" i="12" s="1"/>
  <c r="V1494" i="12" s="1"/>
  <c r="AB1494" i="12" s="1"/>
  <c r="AG1494" i="12" s="1"/>
  <c r="AM1494" i="12" s="1"/>
  <c r="AO1494" i="12" s="1"/>
  <c r="G1430" i="12"/>
  <c r="M1430" i="12" s="1"/>
  <c r="S1430" i="12" s="1"/>
  <c r="W1430" i="12" s="1"/>
  <c r="AC1430" i="12" s="1"/>
  <c r="AH1430" i="12" s="1"/>
  <c r="AP1430" i="12" s="1"/>
  <c r="AR1430" i="12" s="1"/>
  <c r="G1395" i="12"/>
  <c r="M1395" i="12" s="1"/>
  <c r="S1395" i="12" s="1"/>
  <c r="W1395" i="12" s="1"/>
  <c r="AC1395" i="12" s="1"/>
  <c r="AH1395" i="12" s="1"/>
  <c r="AP1395" i="12" s="1"/>
  <c r="AR1395" i="12" s="1"/>
  <c r="G1379" i="12"/>
  <c r="M1379" i="12" s="1"/>
  <c r="S1379" i="12" s="1"/>
  <c r="W1379" i="12" s="1"/>
  <c r="AC1379" i="12" s="1"/>
  <c r="AH1379" i="12" s="1"/>
  <c r="AP1379" i="12" s="1"/>
  <c r="AR1379" i="12" s="1"/>
  <c r="G1363" i="12"/>
  <c r="M1363" i="12" s="1"/>
  <c r="S1363" i="12" s="1"/>
  <c r="W1363" i="12" s="1"/>
  <c r="AC1363" i="12" s="1"/>
  <c r="AH1363" i="12" s="1"/>
  <c r="AP1363" i="12" s="1"/>
  <c r="AR1363" i="12" s="1"/>
  <c r="G1347" i="12"/>
  <c r="M1347" i="12" s="1"/>
  <c r="S1347" i="12" s="1"/>
  <c r="W1347" i="12" s="1"/>
  <c r="AC1347" i="12" s="1"/>
  <c r="AH1347" i="12" s="1"/>
  <c r="AP1347" i="12" s="1"/>
  <c r="AR1347" i="12" s="1"/>
  <c r="G1323" i="12"/>
  <c r="M1323" i="12" s="1"/>
  <c r="S1323" i="12" s="1"/>
  <c r="W1323" i="12" s="1"/>
  <c r="AC1323" i="12" s="1"/>
  <c r="AH1323" i="12" s="1"/>
  <c r="AP1323" i="12" s="1"/>
  <c r="AR1323" i="12" s="1"/>
  <c r="H1307" i="12"/>
  <c r="N1307" i="12" s="1"/>
  <c r="T1307" i="12" s="1"/>
  <c r="X1307" i="12" s="1"/>
  <c r="AD1307" i="12" s="1"/>
  <c r="AI1307" i="12" s="1"/>
  <c r="AS1307" i="12" s="1"/>
  <c r="AU1307" i="12" s="1"/>
  <c r="F1285" i="12"/>
  <c r="L1285" i="12" s="1"/>
  <c r="R1285" i="12" s="1"/>
  <c r="V1285" i="12" s="1"/>
  <c r="AB1285" i="12" s="1"/>
  <c r="AG1285" i="12" s="1"/>
  <c r="AM1285" i="12" s="1"/>
  <c r="AO1285" i="12" s="1"/>
  <c r="F1246" i="12"/>
  <c r="L1246" i="12" s="1"/>
  <c r="R1246" i="12" s="1"/>
  <c r="V1246" i="12" s="1"/>
  <c r="AB1246" i="12" s="1"/>
  <c r="AG1246" i="12" s="1"/>
  <c r="AM1246" i="12" s="1"/>
  <c r="AO1246" i="12" s="1"/>
  <c r="F1225" i="12"/>
  <c r="L1225" i="12" s="1"/>
  <c r="R1225" i="12" s="1"/>
  <c r="V1225" i="12" s="1"/>
  <c r="AB1225" i="12" s="1"/>
  <c r="AG1225" i="12" s="1"/>
  <c r="AM1225" i="12" s="1"/>
  <c r="AO1225" i="12" s="1"/>
  <c r="G1207" i="12"/>
  <c r="M1207" i="12" s="1"/>
  <c r="S1207" i="12" s="1"/>
  <c r="W1207" i="12" s="1"/>
  <c r="AC1207" i="12" s="1"/>
  <c r="AH1207" i="12" s="1"/>
  <c r="AP1207" i="12" s="1"/>
  <c r="AR1207" i="12" s="1"/>
  <c r="G1171" i="12"/>
  <c r="M1171" i="12" s="1"/>
  <c r="S1171" i="12" s="1"/>
  <c r="W1171" i="12" s="1"/>
  <c r="AC1171" i="12" s="1"/>
  <c r="AH1171" i="12" s="1"/>
  <c r="AP1171" i="12" s="1"/>
  <c r="AR1171" i="12" s="1"/>
  <c r="G1156" i="12"/>
  <c r="M1156" i="12" s="1"/>
  <c r="S1156" i="12" s="1"/>
  <c r="W1156" i="12" s="1"/>
  <c r="AC1156" i="12" s="1"/>
  <c r="AH1156" i="12" s="1"/>
  <c r="AP1156" i="12" s="1"/>
  <c r="AR1156" i="12" s="1"/>
  <c r="G1106" i="12"/>
  <c r="M1106" i="12" s="1"/>
  <c r="S1106" i="12" s="1"/>
  <c r="W1106" i="12" s="1"/>
  <c r="AC1106" i="12" s="1"/>
  <c r="AH1106" i="12" s="1"/>
  <c r="AP1106" i="12" s="1"/>
  <c r="G1070" i="12"/>
  <c r="M1070" i="12" s="1"/>
  <c r="S1070" i="12" s="1"/>
  <c r="W1070" i="12" s="1"/>
  <c r="AC1070" i="12" s="1"/>
  <c r="AH1070" i="12" s="1"/>
  <c r="AP1070" i="12" s="1"/>
  <c r="AR1070" i="12" s="1"/>
  <c r="F991" i="12"/>
  <c r="L991" i="12" s="1"/>
  <c r="R991" i="12" s="1"/>
  <c r="V991" i="12" s="1"/>
  <c r="AB991" i="12" s="1"/>
  <c r="AG991" i="12" s="1"/>
  <c r="AM991" i="12" s="1"/>
  <c r="AO991" i="12" s="1"/>
  <c r="F967" i="12"/>
  <c r="L967" i="12" s="1"/>
  <c r="R967" i="12" s="1"/>
  <c r="V967" i="12" s="1"/>
  <c r="AB967" i="12" s="1"/>
  <c r="AG967" i="12" s="1"/>
  <c r="AM967" i="12" s="1"/>
  <c r="AO967" i="12" s="1"/>
  <c r="F925" i="12"/>
  <c r="L925" i="12" s="1"/>
  <c r="R925" i="12" s="1"/>
  <c r="V925" i="12" s="1"/>
  <c r="AB925" i="12" s="1"/>
  <c r="AG925" i="12" s="1"/>
  <c r="AM925" i="12" s="1"/>
  <c r="AO925" i="12" s="1"/>
  <c r="G905" i="12"/>
  <c r="M905" i="12" s="1"/>
  <c r="S905" i="12" s="1"/>
  <c r="W905" i="12" s="1"/>
  <c r="AC905" i="12" s="1"/>
  <c r="AH905" i="12" s="1"/>
  <c r="AP905" i="12" s="1"/>
  <c r="G871" i="12"/>
  <c r="M871" i="12" s="1"/>
  <c r="S871" i="12" s="1"/>
  <c r="W871" i="12" s="1"/>
  <c r="AC871" i="12" s="1"/>
  <c r="AH871" i="12" s="1"/>
  <c r="AP871" i="12" s="1"/>
  <c r="AR871" i="12" s="1"/>
  <c r="H792" i="12"/>
  <c r="N792" i="12" s="1"/>
  <c r="T792" i="12" s="1"/>
  <c r="X792" i="12" s="1"/>
  <c r="AD792" i="12" s="1"/>
  <c r="AI792" i="12" s="1"/>
  <c r="AS792" i="12" s="1"/>
  <c r="AU792" i="12" s="1"/>
  <c r="F784" i="12"/>
  <c r="L784" i="12" s="1"/>
  <c r="R784" i="12" s="1"/>
  <c r="V784" i="12" s="1"/>
  <c r="AB784" i="12" s="1"/>
  <c r="AG784" i="12" s="1"/>
  <c r="AM784" i="12" s="1"/>
  <c r="AO784" i="12" s="1"/>
  <c r="F771" i="12"/>
  <c r="L771" i="12" s="1"/>
  <c r="R771" i="12" s="1"/>
  <c r="V771" i="12" s="1"/>
  <c r="AB771" i="12" s="1"/>
  <c r="AG771" i="12" s="1"/>
  <c r="AM771" i="12" s="1"/>
  <c r="AO771" i="12" s="1"/>
  <c r="G731" i="12"/>
  <c r="M731" i="12" s="1"/>
  <c r="S731" i="12" s="1"/>
  <c r="W731" i="12" s="1"/>
  <c r="AC731" i="12" s="1"/>
  <c r="AH731" i="12" s="1"/>
  <c r="AP731" i="12" s="1"/>
  <c r="AR731" i="12" s="1"/>
  <c r="F683" i="12"/>
  <c r="L683" i="12" s="1"/>
  <c r="R683" i="12" s="1"/>
  <c r="V683" i="12" s="1"/>
  <c r="AB683" i="12" s="1"/>
  <c r="AG683" i="12" s="1"/>
  <c r="AM683" i="12" s="1"/>
  <c r="AO683" i="12" s="1"/>
  <c r="F646" i="12"/>
  <c r="L646" i="12" s="1"/>
  <c r="R646" i="12" s="1"/>
  <c r="V646" i="12" s="1"/>
  <c r="AB646" i="12" s="1"/>
  <c r="AG646" i="12" s="1"/>
  <c r="AM646" i="12" s="1"/>
  <c r="AO646" i="12" s="1"/>
  <c r="G631" i="12"/>
  <c r="M631" i="12" s="1"/>
  <c r="S631" i="12" s="1"/>
  <c r="W631" i="12" s="1"/>
  <c r="AC631" i="12" s="1"/>
  <c r="AH631" i="12" s="1"/>
  <c r="AP631" i="12" s="1"/>
  <c r="AR631" i="12" s="1"/>
  <c r="H620" i="12"/>
  <c r="N620" i="12" s="1"/>
  <c r="T620" i="12" s="1"/>
  <c r="X620" i="12" s="1"/>
  <c r="AD620" i="12" s="1"/>
  <c r="AI620" i="12" s="1"/>
  <c r="AS620" i="12" s="1"/>
  <c r="AU620" i="12" s="1"/>
  <c r="H608" i="12"/>
  <c r="N608" i="12" s="1"/>
  <c r="T608" i="12" s="1"/>
  <c r="X608" i="12" s="1"/>
  <c r="AD608" i="12" s="1"/>
  <c r="AI608" i="12" s="1"/>
  <c r="AS608" i="12" s="1"/>
  <c r="AU608" i="12" s="1"/>
  <c r="F599" i="12"/>
  <c r="L599" i="12" s="1"/>
  <c r="R599" i="12" s="1"/>
  <c r="V599" i="12" s="1"/>
  <c r="AB599" i="12" s="1"/>
  <c r="AG599" i="12" s="1"/>
  <c r="AM599" i="12" s="1"/>
  <c r="AO599" i="12" s="1"/>
  <c r="G586" i="12"/>
  <c r="M586" i="12" s="1"/>
  <c r="S586" i="12" s="1"/>
  <c r="W586" i="12" s="1"/>
  <c r="AC586" i="12" s="1"/>
  <c r="AH586" i="12" s="1"/>
  <c r="AP586" i="12" s="1"/>
  <c r="AR586" i="12" s="1"/>
  <c r="G563" i="12"/>
  <c r="M563" i="12" s="1"/>
  <c r="S563" i="12" s="1"/>
  <c r="W563" i="12" s="1"/>
  <c r="AC563" i="12" s="1"/>
  <c r="AH563" i="12" s="1"/>
  <c r="AP563" i="12" s="1"/>
  <c r="AR563" i="12" s="1"/>
  <c r="H537" i="12"/>
  <c r="N537" i="12" s="1"/>
  <c r="T537" i="12" s="1"/>
  <c r="X537" i="12" s="1"/>
  <c r="AD537" i="12" s="1"/>
  <c r="AI537" i="12" s="1"/>
  <c r="AS537" i="12" s="1"/>
  <c r="AU537" i="12" s="1"/>
  <c r="F529" i="12"/>
  <c r="L529" i="12" s="1"/>
  <c r="R529" i="12" s="1"/>
  <c r="V529" i="12" s="1"/>
  <c r="AB529" i="12" s="1"/>
  <c r="AG529" i="12" s="1"/>
  <c r="AM529" i="12" s="1"/>
  <c r="AO529" i="12" s="1"/>
  <c r="G519" i="12"/>
  <c r="M519" i="12" s="1"/>
  <c r="S519" i="12" s="1"/>
  <c r="W519" i="12" s="1"/>
  <c r="AC519" i="12" s="1"/>
  <c r="AH519" i="12" s="1"/>
  <c r="AP519" i="12" s="1"/>
  <c r="AR519" i="12" s="1"/>
  <c r="G500" i="12"/>
  <c r="M500" i="12" s="1"/>
  <c r="S500" i="12" s="1"/>
  <c r="W500" i="12" s="1"/>
  <c r="AC500" i="12" s="1"/>
  <c r="AH500" i="12" s="1"/>
  <c r="AP500" i="12" s="1"/>
  <c r="AR500" i="12" s="1"/>
  <c r="F496" i="12"/>
  <c r="L496" i="12" s="1"/>
  <c r="R496" i="12" s="1"/>
  <c r="V496" i="12" s="1"/>
  <c r="AB496" i="12" s="1"/>
  <c r="AG496" i="12" s="1"/>
  <c r="AM496" i="12" s="1"/>
  <c r="AO496" i="12" s="1"/>
  <c r="G407" i="12"/>
  <c r="M407" i="12" s="1"/>
  <c r="S407" i="12" s="1"/>
  <c r="W407" i="12" s="1"/>
  <c r="AC407" i="12" s="1"/>
  <c r="AH407" i="12" s="1"/>
  <c r="AP407" i="12" s="1"/>
  <c r="AR407" i="12" s="1"/>
  <c r="H388" i="12"/>
  <c r="N388" i="12" s="1"/>
  <c r="T388" i="12" s="1"/>
  <c r="X388" i="12" s="1"/>
  <c r="AD388" i="12" s="1"/>
  <c r="AI388" i="12" s="1"/>
  <c r="AS388" i="12" s="1"/>
  <c r="AU388" i="12" s="1"/>
  <c r="G384" i="12"/>
  <c r="M384" i="12" s="1"/>
  <c r="S384" i="12" s="1"/>
  <c r="W384" i="12" s="1"/>
  <c r="AC384" i="12" s="1"/>
  <c r="AH384" i="12" s="1"/>
  <c r="AP384" i="12" s="1"/>
  <c r="AR384" i="12" s="1"/>
  <c r="H369" i="12"/>
  <c r="N369" i="12" s="1"/>
  <c r="T369" i="12" s="1"/>
  <c r="X369" i="12" s="1"/>
  <c r="AD369" i="12" s="1"/>
  <c r="AI369" i="12" s="1"/>
  <c r="AS369" i="12" s="1"/>
  <c r="AU369" i="12" s="1"/>
  <c r="F363" i="12"/>
  <c r="L363" i="12" s="1"/>
  <c r="R363" i="12" s="1"/>
  <c r="V363" i="12" s="1"/>
  <c r="AB363" i="12" s="1"/>
  <c r="AG363" i="12" s="1"/>
  <c r="AM363" i="12" s="1"/>
  <c r="AO363" i="12" s="1"/>
  <c r="G342" i="12"/>
  <c r="M342" i="12" s="1"/>
  <c r="S342" i="12" s="1"/>
  <c r="W342" i="12" s="1"/>
  <c r="AC342" i="12" s="1"/>
  <c r="AH342" i="12" s="1"/>
  <c r="AP342" i="12" s="1"/>
  <c r="AR342" i="12" s="1"/>
  <c r="G2597" i="12"/>
  <c r="M2597" i="12" s="1"/>
  <c r="S2597" i="12" s="1"/>
  <c r="W2597" i="12" s="1"/>
  <c r="AC2597" i="12" s="1"/>
  <c r="AH2597" i="12" s="1"/>
  <c r="AP2597" i="12" s="1"/>
  <c r="AR2597" i="12" s="1"/>
  <c r="H2550" i="12"/>
  <c r="N2550" i="12" s="1"/>
  <c r="T2550" i="12" s="1"/>
  <c r="X2550" i="12" s="1"/>
  <c r="AD2550" i="12" s="1"/>
  <c r="AI2550" i="12" s="1"/>
  <c r="AS2550" i="12" s="1"/>
  <c r="AU2550" i="12" s="1"/>
  <c r="G2488" i="12"/>
  <c r="M2488" i="12" s="1"/>
  <c r="S2488" i="12" s="1"/>
  <c r="W2488" i="12" s="1"/>
  <c r="AC2488" i="12" s="1"/>
  <c r="AH2488" i="12" s="1"/>
  <c r="AP2488" i="12" s="1"/>
  <c r="AR2488" i="12" s="1"/>
  <c r="F2465" i="12"/>
  <c r="L2465" i="12" s="1"/>
  <c r="R2465" i="12" s="1"/>
  <c r="V2465" i="12" s="1"/>
  <c r="AB2465" i="12" s="1"/>
  <c r="AG2465" i="12" s="1"/>
  <c r="AM2465" i="12" s="1"/>
  <c r="AO2465" i="12" s="1"/>
  <c r="F2449" i="12"/>
  <c r="L2449" i="12" s="1"/>
  <c r="R2449" i="12" s="1"/>
  <c r="V2449" i="12" s="1"/>
  <c r="AB2449" i="12" s="1"/>
  <c r="AG2449" i="12" s="1"/>
  <c r="AM2449" i="12" s="1"/>
  <c r="AO2449" i="12" s="1"/>
  <c r="G2435" i="12"/>
  <c r="M2435" i="12" s="1"/>
  <c r="S2435" i="12" s="1"/>
  <c r="W2435" i="12" s="1"/>
  <c r="AC2435" i="12" s="1"/>
  <c r="AH2435" i="12" s="1"/>
  <c r="AP2435" i="12" s="1"/>
  <c r="AR2435" i="12" s="1"/>
  <c r="F2431" i="12"/>
  <c r="L2431" i="12" s="1"/>
  <c r="R2431" i="12" s="1"/>
  <c r="V2431" i="12" s="1"/>
  <c r="AB2431" i="12" s="1"/>
  <c r="AG2431" i="12" s="1"/>
  <c r="AM2431" i="12" s="1"/>
  <c r="AO2431" i="12" s="1"/>
  <c r="H2422" i="12"/>
  <c r="N2422" i="12" s="1"/>
  <c r="T2422" i="12" s="1"/>
  <c r="X2422" i="12" s="1"/>
  <c r="AD2422" i="12" s="1"/>
  <c r="AI2422" i="12" s="1"/>
  <c r="AS2422" i="12" s="1"/>
  <c r="AU2422" i="12" s="1"/>
  <c r="G2412" i="12"/>
  <c r="M2412" i="12" s="1"/>
  <c r="S2412" i="12" s="1"/>
  <c r="W2412" i="12" s="1"/>
  <c r="AC2412" i="12" s="1"/>
  <c r="AH2412" i="12" s="1"/>
  <c r="AP2412" i="12" s="1"/>
  <c r="AR2412" i="12" s="1"/>
  <c r="F2409" i="12"/>
  <c r="L2409" i="12" s="1"/>
  <c r="R2409" i="12" s="1"/>
  <c r="V2409" i="12" s="1"/>
  <c r="AB2409" i="12" s="1"/>
  <c r="AG2409" i="12" s="1"/>
  <c r="AM2409" i="12" s="1"/>
  <c r="AO2409" i="12" s="1"/>
  <c r="H2401" i="12"/>
  <c r="N2401" i="12" s="1"/>
  <c r="T2401" i="12" s="1"/>
  <c r="X2401" i="12" s="1"/>
  <c r="AD2401" i="12" s="1"/>
  <c r="AI2401" i="12" s="1"/>
  <c r="AS2401" i="12" s="1"/>
  <c r="AU2401" i="12" s="1"/>
  <c r="G2397" i="12"/>
  <c r="M2397" i="12" s="1"/>
  <c r="S2397" i="12" s="1"/>
  <c r="W2397" i="12" s="1"/>
  <c r="AC2397" i="12" s="1"/>
  <c r="AH2397" i="12" s="1"/>
  <c r="AP2397" i="12" s="1"/>
  <c r="AR2397" i="12" s="1"/>
  <c r="F2393" i="12"/>
  <c r="L2393" i="12" s="1"/>
  <c r="R2393" i="12" s="1"/>
  <c r="V2393" i="12" s="1"/>
  <c r="AB2393" i="12" s="1"/>
  <c r="AG2393" i="12" s="1"/>
  <c r="AM2393" i="12" s="1"/>
  <c r="AO2393" i="12" s="1"/>
  <c r="H2386" i="12"/>
  <c r="N2386" i="12" s="1"/>
  <c r="T2386" i="12" s="1"/>
  <c r="X2386" i="12" s="1"/>
  <c r="AD2386" i="12" s="1"/>
  <c r="AI2386" i="12" s="1"/>
  <c r="AS2386" i="12" s="1"/>
  <c r="AU2386" i="12" s="1"/>
  <c r="G2383" i="12"/>
  <c r="M2383" i="12" s="1"/>
  <c r="S2383" i="12" s="1"/>
  <c r="W2383" i="12" s="1"/>
  <c r="AC2383" i="12" s="1"/>
  <c r="AH2383" i="12" s="1"/>
  <c r="AP2383" i="12" s="1"/>
  <c r="AR2383" i="12" s="1"/>
  <c r="F2379" i="12"/>
  <c r="L2379" i="12" s="1"/>
  <c r="R2379" i="12" s="1"/>
  <c r="V2379" i="12" s="1"/>
  <c r="AB2379" i="12" s="1"/>
  <c r="AG2379" i="12" s="1"/>
  <c r="AM2379" i="12" s="1"/>
  <c r="AO2379" i="12" s="1"/>
  <c r="H2371" i="12"/>
  <c r="N2371" i="12" s="1"/>
  <c r="T2371" i="12" s="1"/>
  <c r="X2371" i="12" s="1"/>
  <c r="AD2371" i="12" s="1"/>
  <c r="AI2371" i="12" s="1"/>
  <c r="AS2371" i="12" s="1"/>
  <c r="AU2371" i="12" s="1"/>
  <c r="G2368" i="12"/>
  <c r="M2368" i="12" s="1"/>
  <c r="S2368" i="12" s="1"/>
  <c r="W2368" i="12" s="1"/>
  <c r="AC2368" i="12" s="1"/>
  <c r="AH2368" i="12" s="1"/>
  <c r="AP2368" i="12" s="1"/>
  <c r="AR2368" i="12" s="1"/>
  <c r="F2364" i="12"/>
  <c r="L2364" i="12" s="1"/>
  <c r="R2364" i="12" s="1"/>
  <c r="V2364" i="12" s="1"/>
  <c r="AB2364" i="12" s="1"/>
  <c r="AG2364" i="12" s="1"/>
  <c r="AM2364" i="12" s="1"/>
  <c r="AO2364" i="12" s="1"/>
  <c r="H2356" i="12"/>
  <c r="N2356" i="12" s="1"/>
  <c r="T2356" i="12" s="1"/>
  <c r="X2356" i="12" s="1"/>
  <c r="AD2356" i="12" s="1"/>
  <c r="AI2356" i="12" s="1"/>
  <c r="AS2356" i="12" s="1"/>
  <c r="AU2356" i="12" s="1"/>
  <c r="G2353" i="12"/>
  <c r="M2353" i="12" s="1"/>
  <c r="S2353" i="12" s="1"/>
  <c r="W2353" i="12" s="1"/>
  <c r="AC2353" i="12" s="1"/>
  <c r="AH2353" i="12" s="1"/>
  <c r="AP2353" i="12" s="1"/>
  <c r="AR2353" i="12" s="1"/>
  <c r="F2349" i="12"/>
  <c r="L2349" i="12" s="1"/>
  <c r="R2349" i="12" s="1"/>
  <c r="V2349" i="12" s="1"/>
  <c r="AB2349" i="12" s="1"/>
  <c r="AG2349" i="12" s="1"/>
  <c r="AM2349" i="12" s="1"/>
  <c r="AO2349" i="12" s="1"/>
  <c r="H2337" i="12"/>
  <c r="N2337" i="12" s="1"/>
  <c r="T2337" i="12" s="1"/>
  <c r="X2337" i="12" s="1"/>
  <c r="AD2337" i="12" s="1"/>
  <c r="AI2337" i="12" s="1"/>
  <c r="AS2337" i="12" s="1"/>
  <c r="AU2337" i="12" s="1"/>
  <c r="G2333" i="12"/>
  <c r="M2333" i="12" s="1"/>
  <c r="S2333" i="12" s="1"/>
  <c r="W2333" i="12" s="1"/>
  <c r="AC2333" i="12" s="1"/>
  <c r="AH2333" i="12" s="1"/>
  <c r="AP2333" i="12" s="1"/>
  <c r="AR2333" i="12" s="1"/>
  <c r="F2329" i="12"/>
  <c r="L2329" i="12" s="1"/>
  <c r="R2329" i="12" s="1"/>
  <c r="V2329" i="12" s="1"/>
  <c r="AB2329" i="12" s="1"/>
  <c r="AG2329" i="12" s="1"/>
  <c r="AM2329" i="12" s="1"/>
  <c r="AO2329" i="12" s="1"/>
  <c r="G2319" i="12"/>
  <c r="M2319" i="12" s="1"/>
  <c r="S2319" i="12" s="1"/>
  <c r="W2319" i="12" s="1"/>
  <c r="AC2319" i="12" s="1"/>
  <c r="AH2319" i="12" s="1"/>
  <c r="AP2319" i="12" s="1"/>
  <c r="AR2319" i="12" s="1"/>
  <c r="F2315" i="12"/>
  <c r="L2315" i="12" s="1"/>
  <c r="R2315" i="12" s="1"/>
  <c r="V2315" i="12" s="1"/>
  <c r="AB2315" i="12" s="1"/>
  <c r="AG2315" i="12" s="1"/>
  <c r="AM2315" i="12" s="1"/>
  <c r="AO2315" i="12" s="1"/>
  <c r="H2308" i="12"/>
  <c r="N2308" i="12" s="1"/>
  <c r="T2308" i="12" s="1"/>
  <c r="X2308" i="12" s="1"/>
  <c r="AD2308" i="12" s="1"/>
  <c r="AI2308" i="12" s="1"/>
  <c r="AS2308" i="12" s="1"/>
  <c r="AU2308" i="12" s="1"/>
  <c r="G2305" i="12"/>
  <c r="M2305" i="12" s="1"/>
  <c r="S2305" i="12" s="1"/>
  <c r="W2305" i="12" s="1"/>
  <c r="AC2305" i="12" s="1"/>
  <c r="AH2305" i="12" s="1"/>
  <c r="AP2305" i="12" s="1"/>
  <c r="AR2305" i="12" s="1"/>
  <c r="F2301" i="12"/>
  <c r="L2301" i="12" s="1"/>
  <c r="R2301" i="12" s="1"/>
  <c r="V2301" i="12" s="1"/>
  <c r="AB2301" i="12" s="1"/>
  <c r="AG2301" i="12" s="1"/>
  <c r="AM2301" i="12" s="1"/>
  <c r="AO2301" i="12" s="1"/>
  <c r="H2294" i="12"/>
  <c r="N2294" i="12" s="1"/>
  <c r="T2294" i="12" s="1"/>
  <c r="X2294" i="12" s="1"/>
  <c r="AD2294" i="12" s="1"/>
  <c r="AI2294" i="12" s="1"/>
  <c r="AS2294" i="12" s="1"/>
  <c r="AU2294" i="12" s="1"/>
  <c r="G2286" i="12"/>
  <c r="M2286" i="12" s="1"/>
  <c r="S2286" i="12" s="1"/>
  <c r="W2286" i="12" s="1"/>
  <c r="AC2286" i="12" s="1"/>
  <c r="AH2286" i="12" s="1"/>
  <c r="AP2286" i="12" s="1"/>
  <c r="AR2286" i="12" s="1"/>
  <c r="F2282" i="12"/>
  <c r="L2282" i="12" s="1"/>
  <c r="R2282" i="12" s="1"/>
  <c r="V2282" i="12" s="1"/>
  <c r="AB2282" i="12" s="1"/>
  <c r="AG2282" i="12" s="1"/>
  <c r="AM2282" i="12" s="1"/>
  <c r="AO2282" i="12" s="1"/>
  <c r="H2261" i="12"/>
  <c r="N2261" i="12" s="1"/>
  <c r="T2261" i="12" s="1"/>
  <c r="X2261" i="12" s="1"/>
  <c r="AD2261" i="12" s="1"/>
  <c r="AI2261" i="12" s="1"/>
  <c r="AS2261" i="12" s="1"/>
  <c r="AU2261" i="12" s="1"/>
  <c r="G2255" i="12"/>
  <c r="M2255" i="12" s="1"/>
  <c r="S2255" i="12" s="1"/>
  <c r="W2255" i="12" s="1"/>
  <c r="AC2255" i="12" s="1"/>
  <c r="AH2255" i="12" s="1"/>
  <c r="AP2255" i="12" s="1"/>
  <c r="AR2255" i="12" s="1"/>
  <c r="F2251" i="12"/>
  <c r="L2251" i="12" s="1"/>
  <c r="R2251" i="12" s="1"/>
  <c r="V2251" i="12" s="1"/>
  <c r="AB2251" i="12" s="1"/>
  <c r="AG2251" i="12" s="1"/>
  <c r="AM2251" i="12" s="1"/>
  <c r="AO2251" i="12" s="1"/>
  <c r="G2237" i="12"/>
  <c r="M2237" i="12" s="1"/>
  <c r="S2237" i="12" s="1"/>
  <c r="W2237" i="12" s="1"/>
  <c r="AC2237" i="12" s="1"/>
  <c r="AH2237" i="12" s="1"/>
  <c r="AP2237" i="12" s="1"/>
  <c r="AR2237" i="12" s="1"/>
  <c r="F2232" i="12"/>
  <c r="L2232" i="12" s="1"/>
  <c r="R2232" i="12" s="1"/>
  <c r="V2232" i="12" s="1"/>
  <c r="AB2232" i="12" s="1"/>
  <c r="AG2232" i="12" s="1"/>
  <c r="AM2232" i="12" s="1"/>
  <c r="AO2232" i="12" s="1"/>
  <c r="H2223" i="12"/>
  <c r="N2223" i="12" s="1"/>
  <c r="T2223" i="12" s="1"/>
  <c r="X2223" i="12" s="1"/>
  <c r="AD2223" i="12" s="1"/>
  <c r="AI2223" i="12" s="1"/>
  <c r="AS2223" i="12" s="1"/>
  <c r="AU2223" i="12" s="1"/>
  <c r="G2219" i="12"/>
  <c r="M2219" i="12" s="1"/>
  <c r="S2219" i="12" s="1"/>
  <c r="W2219" i="12" s="1"/>
  <c r="AC2219" i="12" s="1"/>
  <c r="AH2219" i="12" s="1"/>
  <c r="AP2219" i="12" s="1"/>
  <c r="AR2219" i="12" s="1"/>
  <c r="F2216" i="12"/>
  <c r="L2216" i="12" s="1"/>
  <c r="R2216" i="12" s="1"/>
  <c r="V2216" i="12" s="1"/>
  <c r="AB2216" i="12" s="1"/>
  <c r="AG2216" i="12" s="1"/>
  <c r="AM2216" i="12" s="1"/>
  <c r="AO2216" i="12" s="1"/>
  <c r="H2209" i="12"/>
  <c r="N2209" i="12" s="1"/>
  <c r="T2209" i="12" s="1"/>
  <c r="X2209" i="12" s="1"/>
  <c r="AD2209" i="12" s="1"/>
  <c r="AI2209" i="12" s="1"/>
  <c r="AS2209" i="12" s="1"/>
  <c r="AU2209" i="12" s="1"/>
  <c r="G2206" i="12"/>
  <c r="M2206" i="12" s="1"/>
  <c r="S2206" i="12" s="1"/>
  <c r="W2206" i="12" s="1"/>
  <c r="AC2206" i="12" s="1"/>
  <c r="AH2206" i="12" s="1"/>
  <c r="AP2206" i="12" s="1"/>
  <c r="AR2206" i="12" s="1"/>
  <c r="F2198" i="12"/>
  <c r="L2198" i="12" s="1"/>
  <c r="R2198" i="12" s="1"/>
  <c r="V2198" i="12" s="1"/>
  <c r="AB2198" i="12" s="1"/>
  <c r="AG2198" i="12" s="1"/>
  <c r="AM2198" i="12" s="1"/>
  <c r="AO2198" i="12" s="1"/>
  <c r="H2190" i="12"/>
  <c r="N2190" i="12" s="1"/>
  <c r="T2190" i="12" s="1"/>
  <c r="X2190" i="12" s="1"/>
  <c r="AD2190" i="12" s="1"/>
  <c r="AI2190" i="12" s="1"/>
  <c r="AS2190" i="12" s="1"/>
  <c r="AU2190" i="12" s="1"/>
  <c r="G2187" i="12"/>
  <c r="M2187" i="12" s="1"/>
  <c r="S2187" i="12" s="1"/>
  <c r="W2187" i="12" s="1"/>
  <c r="AC2187" i="12" s="1"/>
  <c r="AH2187" i="12" s="1"/>
  <c r="AP2187" i="12" s="1"/>
  <c r="AR2187" i="12" s="1"/>
  <c r="F2180" i="12"/>
  <c r="L2180" i="12" s="1"/>
  <c r="R2180" i="12" s="1"/>
  <c r="V2180" i="12" s="1"/>
  <c r="AB2180" i="12" s="1"/>
  <c r="AG2180" i="12" s="1"/>
  <c r="AM2180" i="12" s="1"/>
  <c r="AO2180" i="12" s="1"/>
  <c r="H2168" i="12"/>
  <c r="N2168" i="12" s="1"/>
  <c r="T2168" i="12" s="1"/>
  <c r="X2168" i="12" s="1"/>
  <c r="AD2168" i="12" s="1"/>
  <c r="AI2168" i="12" s="1"/>
  <c r="AS2168" i="12" s="1"/>
  <c r="AU2168" i="12" s="1"/>
  <c r="G2164" i="12"/>
  <c r="M2164" i="12" s="1"/>
  <c r="S2164" i="12" s="1"/>
  <c r="W2164" i="12" s="1"/>
  <c r="AC2164" i="12" s="1"/>
  <c r="AH2164" i="12" s="1"/>
  <c r="AP2164" i="12" s="1"/>
  <c r="AR2164" i="12" s="1"/>
  <c r="F2158" i="12"/>
  <c r="L2158" i="12" s="1"/>
  <c r="R2158" i="12" s="1"/>
  <c r="V2158" i="12" s="1"/>
  <c r="AB2158" i="12" s="1"/>
  <c r="AG2158" i="12" s="1"/>
  <c r="AM2158" i="12" s="1"/>
  <c r="AO2158" i="12" s="1"/>
  <c r="H2150" i="12"/>
  <c r="N2150" i="12" s="1"/>
  <c r="T2150" i="12" s="1"/>
  <c r="X2150" i="12" s="1"/>
  <c r="AD2150" i="12" s="1"/>
  <c r="AI2150" i="12" s="1"/>
  <c r="AS2150" i="12" s="1"/>
  <c r="AU2150" i="12" s="1"/>
  <c r="G2147" i="12"/>
  <c r="M2147" i="12" s="1"/>
  <c r="S2147" i="12" s="1"/>
  <c r="W2147" i="12" s="1"/>
  <c r="AC2147" i="12" s="1"/>
  <c r="AH2147" i="12" s="1"/>
  <c r="AP2147" i="12" s="1"/>
  <c r="AR2147" i="12" s="1"/>
  <c r="F2140" i="12"/>
  <c r="L2140" i="12" s="1"/>
  <c r="R2140" i="12" s="1"/>
  <c r="V2140" i="12" s="1"/>
  <c r="AB2140" i="12" s="1"/>
  <c r="AG2140" i="12" s="1"/>
  <c r="AM2140" i="12" s="1"/>
  <c r="AO2140" i="12" s="1"/>
  <c r="H2130" i="12"/>
  <c r="N2130" i="12" s="1"/>
  <c r="T2130" i="12" s="1"/>
  <c r="X2130" i="12" s="1"/>
  <c r="AD2130" i="12" s="1"/>
  <c r="AI2130" i="12" s="1"/>
  <c r="AS2130" i="12" s="1"/>
  <c r="AU2130" i="12" s="1"/>
  <c r="G2122" i="12"/>
  <c r="M2122" i="12" s="1"/>
  <c r="S2122" i="12" s="1"/>
  <c r="W2122" i="12" s="1"/>
  <c r="AC2122" i="12" s="1"/>
  <c r="AH2122" i="12" s="1"/>
  <c r="AP2122" i="12" s="1"/>
  <c r="AR2122" i="12" s="1"/>
  <c r="F2118" i="12"/>
  <c r="L2118" i="12" s="1"/>
  <c r="R2118" i="12" s="1"/>
  <c r="V2118" i="12" s="1"/>
  <c r="AB2118" i="12" s="1"/>
  <c r="AG2118" i="12" s="1"/>
  <c r="AM2118" i="12" s="1"/>
  <c r="AO2118" i="12" s="1"/>
  <c r="H2110" i="12"/>
  <c r="N2110" i="12" s="1"/>
  <c r="T2110" i="12" s="1"/>
  <c r="X2110" i="12" s="1"/>
  <c r="AD2110" i="12" s="1"/>
  <c r="AI2110" i="12" s="1"/>
  <c r="AS2110" i="12" s="1"/>
  <c r="AU2110" i="12" s="1"/>
  <c r="G2106" i="12"/>
  <c r="M2106" i="12" s="1"/>
  <c r="S2106" i="12" s="1"/>
  <c r="W2106" i="12" s="1"/>
  <c r="AC2106" i="12" s="1"/>
  <c r="AH2106" i="12" s="1"/>
  <c r="AP2106" i="12" s="1"/>
  <c r="AR2106" i="12" s="1"/>
  <c r="F2101" i="12"/>
  <c r="L2101" i="12" s="1"/>
  <c r="R2101" i="12" s="1"/>
  <c r="V2101" i="12" s="1"/>
  <c r="AB2101" i="12" s="1"/>
  <c r="AG2101" i="12" s="1"/>
  <c r="AM2101" i="12" s="1"/>
  <c r="AO2101" i="12" s="1"/>
  <c r="H2086" i="12"/>
  <c r="N2086" i="12" s="1"/>
  <c r="T2086" i="12" s="1"/>
  <c r="X2086" i="12" s="1"/>
  <c r="AD2086" i="12" s="1"/>
  <c r="AI2086" i="12" s="1"/>
  <c r="AS2086" i="12" s="1"/>
  <c r="AU2086" i="12" s="1"/>
  <c r="G2083" i="12"/>
  <c r="M2083" i="12" s="1"/>
  <c r="S2083" i="12" s="1"/>
  <c r="W2083" i="12" s="1"/>
  <c r="AC2083" i="12" s="1"/>
  <c r="AH2083" i="12" s="1"/>
  <c r="AP2083" i="12" s="1"/>
  <c r="AR2083" i="12" s="1"/>
  <c r="F2076" i="12"/>
  <c r="L2076" i="12" s="1"/>
  <c r="R2076" i="12" s="1"/>
  <c r="V2076" i="12" s="1"/>
  <c r="AB2076" i="12" s="1"/>
  <c r="AG2076" i="12" s="1"/>
  <c r="AM2076" i="12" s="1"/>
  <c r="AO2076" i="12" s="1"/>
  <c r="H2067" i="12"/>
  <c r="N2067" i="12" s="1"/>
  <c r="T2067" i="12" s="1"/>
  <c r="X2067" i="12" s="1"/>
  <c r="AD2067" i="12" s="1"/>
  <c r="AI2067" i="12" s="1"/>
  <c r="AS2067" i="12" s="1"/>
  <c r="AU2067" i="12" s="1"/>
  <c r="G2062" i="12"/>
  <c r="M2062" i="12" s="1"/>
  <c r="S2062" i="12" s="1"/>
  <c r="W2062" i="12" s="1"/>
  <c r="AC2062" i="12" s="1"/>
  <c r="AH2062" i="12" s="1"/>
  <c r="AP2062" i="12" s="1"/>
  <c r="AR2062" i="12" s="1"/>
  <c r="F2056" i="12"/>
  <c r="L2056" i="12" s="1"/>
  <c r="R2056" i="12" s="1"/>
  <c r="V2056" i="12" s="1"/>
  <c r="AB2056" i="12" s="1"/>
  <c r="AG2056" i="12" s="1"/>
  <c r="AM2056" i="12" s="1"/>
  <c r="AO2056" i="12" s="1"/>
  <c r="H2044" i="12"/>
  <c r="N2044" i="12" s="1"/>
  <c r="T2044" i="12" s="1"/>
  <c r="X2044" i="12" s="1"/>
  <c r="AD2044" i="12" s="1"/>
  <c r="AI2044" i="12" s="1"/>
  <c r="AS2044" i="12" s="1"/>
  <c r="AU2044" i="12" s="1"/>
  <c r="G2034" i="12"/>
  <c r="M2034" i="12" s="1"/>
  <c r="S2034" i="12" s="1"/>
  <c r="W2034" i="12" s="1"/>
  <c r="AC2034" i="12" s="1"/>
  <c r="AH2034" i="12" s="1"/>
  <c r="AP2034" i="12" s="1"/>
  <c r="AR2034" i="12" s="1"/>
  <c r="F2030" i="12"/>
  <c r="L2030" i="12" s="1"/>
  <c r="R2030" i="12" s="1"/>
  <c r="V2030" i="12" s="1"/>
  <c r="AB2030" i="12" s="1"/>
  <c r="AG2030" i="12" s="1"/>
  <c r="AM2030" i="12" s="1"/>
  <c r="AO2030" i="12" s="1"/>
  <c r="H2024" i="12"/>
  <c r="N2024" i="12" s="1"/>
  <c r="T2024" i="12" s="1"/>
  <c r="X2024" i="12" s="1"/>
  <c r="AD2024" i="12" s="1"/>
  <c r="AI2024" i="12" s="1"/>
  <c r="AS2024" i="12" s="1"/>
  <c r="AU2024" i="12" s="1"/>
  <c r="G2018" i="12"/>
  <c r="M2018" i="12" s="1"/>
  <c r="S2018" i="12" s="1"/>
  <c r="W2018" i="12" s="1"/>
  <c r="AC2018" i="12" s="1"/>
  <c r="AH2018" i="12" s="1"/>
  <c r="AP2018" i="12" s="1"/>
  <c r="AR2018" i="12" s="1"/>
  <c r="F2012" i="12"/>
  <c r="L2012" i="12" s="1"/>
  <c r="R2012" i="12" s="1"/>
  <c r="V2012" i="12" s="1"/>
  <c r="AB2012" i="12" s="1"/>
  <c r="AG2012" i="12" s="1"/>
  <c r="AM2012" i="12" s="1"/>
  <c r="AO2012" i="12" s="1"/>
  <c r="H2003" i="12"/>
  <c r="N2003" i="12" s="1"/>
  <c r="T2003" i="12" s="1"/>
  <c r="X2003" i="12" s="1"/>
  <c r="AD2003" i="12" s="1"/>
  <c r="AI2003" i="12" s="1"/>
  <c r="AS2003" i="12" s="1"/>
  <c r="AU2003" i="12" s="1"/>
  <c r="G1999" i="12"/>
  <c r="M1999" i="12" s="1"/>
  <c r="S1999" i="12" s="1"/>
  <c r="W1999" i="12" s="1"/>
  <c r="AC1999" i="12" s="1"/>
  <c r="AH1999" i="12" s="1"/>
  <c r="AP1999" i="12" s="1"/>
  <c r="AR1999" i="12" s="1"/>
  <c r="F1993" i="12"/>
  <c r="L1993" i="12" s="1"/>
  <c r="R1993" i="12" s="1"/>
  <c r="V1993" i="12" s="1"/>
  <c r="AB1993" i="12" s="1"/>
  <c r="AG1993" i="12" s="1"/>
  <c r="AM1993" i="12" s="1"/>
  <c r="AO1993" i="12" s="1"/>
  <c r="H1982" i="12"/>
  <c r="N1982" i="12" s="1"/>
  <c r="T1982" i="12" s="1"/>
  <c r="X1982" i="12" s="1"/>
  <c r="AD1982" i="12" s="1"/>
  <c r="AI1982" i="12" s="1"/>
  <c r="AS1982" i="12" s="1"/>
  <c r="AU1982" i="12" s="1"/>
  <c r="G1978" i="12"/>
  <c r="M1978" i="12" s="1"/>
  <c r="S1978" i="12" s="1"/>
  <c r="W1978" i="12" s="1"/>
  <c r="AC1978" i="12" s="1"/>
  <c r="AH1978" i="12" s="1"/>
  <c r="AP1978" i="12" s="1"/>
  <c r="AR1978" i="12" s="1"/>
  <c r="F1973" i="12"/>
  <c r="L1973" i="12" s="1"/>
  <c r="R1973" i="12" s="1"/>
  <c r="V1973" i="12" s="1"/>
  <c r="AB1973" i="12" s="1"/>
  <c r="AG1973" i="12" s="1"/>
  <c r="AM1973" i="12" s="1"/>
  <c r="AO1973" i="12" s="1"/>
  <c r="H1964" i="12"/>
  <c r="N1964" i="12" s="1"/>
  <c r="T1964" i="12" s="1"/>
  <c r="X1964" i="12" s="1"/>
  <c r="AD1964" i="12" s="1"/>
  <c r="AI1964" i="12" s="1"/>
  <c r="AS1964" i="12" s="1"/>
  <c r="AU1964" i="12" s="1"/>
  <c r="G1959" i="12"/>
  <c r="M1959" i="12" s="1"/>
  <c r="S1959" i="12" s="1"/>
  <c r="W1959" i="12" s="1"/>
  <c r="AC1959" i="12" s="1"/>
  <c r="AH1959" i="12" s="1"/>
  <c r="AP1959" i="12" s="1"/>
  <c r="AR1959" i="12" s="1"/>
  <c r="F1955" i="12"/>
  <c r="L1955" i="12" s="1"/>
  <c r="R1955" i="12" s="1"/>
  <c r="V1955" i="12" s="1"/>
  <c r="AB1955" i="12" s="1"/>
  <c r="AG1955" i="12" s="1"/>
  <c r="AM1955" i="12" s="1"/>
  <c r="AO1955" i="12" s="1"/>
  <c r="H1947" i="12"/>
  <c r="N1947" i="12" s="1"/>
  <c r="T1947" i="12" s="1"/>
  <c r="X1947" i="12" s="1"/>
  <c r="AD1947" i="12" s="1"/>
  <c r="AI1947" i="12" s="1"/>
  <c r="AS1947" i="12" s="1"/>
  <c r="AU1947" i="12" s="1"/>
  <c r="G1943" i="12"/>
  <c r="M1943" i="12" s="1"/>
  <c r="S1943" i="12" s="1"/>
  <c r="W1943" i="12" s="1"/>
  <c r="AC1943" i="12" s="1"/>
  <c r="AH1943" i="12" s="1"/>
  <c r="AP1943" i="12" s="1"/>
  <c r="F1939" i="12"/>
  <c r="L1939" i="12" s="1"/>
  <c r="R1939" i="12" s="1"/>
  <c r="V1939" i="12" s="1"/>
  <c r="AB1939" i="12" s="1"/>
  <c r="AG1939" i="12" s="1"/>
  <c r="AM1939" i="12" s="1"/>
  <c r="AO1939" i="12" s="1"/>
  <c r="H1931" i="12"/>
  <c r="N1931" i="12" s="1"/>
  <c r="T1931" i="12" s="1"/>
  <c r="X1931" i="12" s="1"/>
  <c r="AD1931" i="12" s="1"/>
  <c r="AI1931" i="12" s="1"/>
  <c r="AS1931" i="12" s="1"/>
  <c r="AU1931" i="12" s="1"/>
  <c r="G1927" i="12"/>
  <c r="M1927" i="12" s="1"/>
  <c r="S1927" i="12" s="1"/>
  <c r="W1927" i="12" s="1"/>
  <c r="AC1927" i="12" s="1"/>
  <c r="AH1927" i="12" s="1"/>
  <c r="AP1927" i="12" s="1"/>
  <c r="AR1927" i="12" s="1"/>
  <c r="F1923" i="12"/>
  <c r="L1923" i="12" s="1"/>
  <c r="R1923" i="12" s="1"/>
  <c r="V1923" i="12" s="1"/>
  <c r="AB1923" i="12" s="1"/>
  <c r="AG1923" i="12" s="1"/>
  <c r="AM1923" i="12" s="1"/>
  <c r="AO1923" i="12" s="1"/>
  <c r="H1915" i="12"/>
  <c r="N1915" i="12" s="1"/>
  <c r="T1915" i="12" s="1"/>
  <c r="X1915" i="12" s="1"/>
  <c r="AD1915" i="12" s="1"/>
  <c r="AI1915" i="12" s="1"/>
  <c r="AS1915" i="12" s="1"/>
  <c r="AU1915" i="12" s="1"/>
  <c r="G1904" i="12"/>
  <c r="M1904" i="12" s="1"/>
  <c r="S1904" i="12" s="1"/>
  <c r="W1904" i="12" s="1"/>
  <c r="AC1904" i="12" s="1"/>
  <c r="AH1904" i="12" s="1"/>
  <c r="AP1904" i="12" s="1"/>
  <c r="AR1904" i="12" s="1"/>
  <c r="F1900" i="12"/>
  <c r="L1900" i="12" s="1"/>
  <c r="R1900" i="12" s="1"/>
  <c r="V1900" i="12" s="1"/>
  <c r="AB1900" i="12" s="1"/>
  <c r="AG1900" i="12" s="1"/>
  <c r="AM1900" i="12" s="1"/>
  <c r="AO1900" i="12" s="1"/>
  <c r="H1894" i="12"/>
  <c r="N1894" i="12" s="1"/>
  <c r="T1894" i="12" s="1"/>
  <c r="X1894" i="12" s="1"/>
  <c r="AD1894" i="12" s="1"/>
  <c r="AI1894" i="12" s="1"/>
  <c r="AS1894" i="12" s="1"/>
  <c r="AU1894" i="12" s="1"/>
  <c r="G1881" i="12"/>
  <c r="M1881" i="12" s="1"/>
  <c r="S1881" i="12" s="1"/>
  <c r="W1881" i="12" s="1"/>
  <c r="AC1881" i="12" s="1"/>
  <c r="AH1881" i="12" s="1"/>
  <c r="AP1881" i="12" s="1"/>
  <c r="AR1881" i="12" s="1"/>
  <c r="F1878" i="12"/>
  <c r="L1878" i="12" s="1"/>
  <c r="R1878" i="12" s="1"/>
  <c r="V1878" i="12" s="1"/>
  <c r="AB1878" i="12" s="1"/>
  <c r="AG1878" i="12" s="1"/>
  <c r="AM1878" i="12" s="1"/>
  <c r="AO1878" i="12" s="1"/>
  <c r="H1867" i="12"/>
  <c r="N1867" i="12" s="1"/>
  <c r="T1867" i="12" s="1"/>
  <c r="X1867" i="12" s="1"/>
  <c r="AD1867" i="12" s="1"/>
  <c r="AI1867" i="12" s="1"/>
  <c r="AS1867" i="12" s="1"/>
  <c r="AU1867" i="12" s="1"/>
  <c r="G1863" i="12"/>
  <c r="M1863" i="12" s="1"/>
  <c r="S1863" i="12" s="1"/>
  <c r="W1863" i="12" s="1"/>
  <c r="AC1863" i="12" s="1"/>
  <c r="AH1863" i="12" s="1"/>
  <c r="AP1863" i="12" s="1"/>
  <c r="AR1863" i="12" s="1"/>
  <c r="F1859" i="12"/>
  <c r="L1859" i="12" s="1"/>
  <c r="R1859" i="12" s="1"/>
  <c r="V1859" i="12" s="1"/>
  <c r="AB1859" i="12" s="1"/>
  <c r="AG1859" i="12" s="1"/>
  <c r="AM1859" i="12" s="1"/>
  <c r="AO1859" i="12" s="1"/>
  <c r="H1847" i="12"/>
  <c r="N1847" i="12" s="1"/>
  <c r="T1847" i="12" s="1"/>
  <c r="X1847" i="12" s="1"/>
  <c r="AD1847" i="12" s="1"/>
  <c r="AI1847" i="12" s="1"/>
  <c r="AS1847" i="12" s="1"/>
  <c r="AU1847" i="12" s="1"/>
  <c r="G1843" i="12"/>
  <c r="M1843" i="12" s="1"/>
  <c r="S1843" i="12" s="1"/>
  <c r="W1843" i="12" s="1"/>
  <c r="AC1843" i="12" s="1"/>
  <c r="AH1843" i="12" s="1"/>
  <c r="AP1843" i="12" s="1"/>
  <c r="AR1843" i="12" s="1"/>
  <c r="F1839" i="12"/>
  <c r="L1839" i="12" s="1"/>
  <c r="R1839" i="12" s="1"/>
  <c r="V1839" i="12" s="1"/>
  <c r="AB1839" i="12" s="1"/>
  <c r="AG1839" i="12" s="1"/>
  <c r="AM1839" i="12" s="1"/>
  <c r="AO1839" i="12" s="1"/>
  <c r="H1823" i="12"/>
  <c r="N1823" i="12" s="1"/>
  <c r="T1823" i="12" s="1"/>
  <c r="X1823" i="12" s="1"/>
  <c r="AD1823" i="12" s="1"/>
  <c r="AI1823" i="12" s="1"/>
  <c r="AS1823" i="12" s="1"/>
  <c r="AU1823" i="12" s="1"/>
  <c r="G1819" i="12"/>
  <c r="M1819" i="12" s="1"/>
  <c r="S1819" i="12" s="1"/>
  <c r="W1819" i="12" s="1"/>
  <c r="AC1819" i="12" s="1"/>
  <c r="AH1819" i="12" s="1"/>
  <c r="AP1819" i="12" s="1"/>
  <c r="AR1819" i="12" s="1"/>
  <c r="F1816" i="12"/>
  <c r="L1816" i="12" s="1"/>
  <c r="R1816" i="12" s="1"/>
  <c r="V1816" i="12" s="1"/>
  <c r="AB1816" i="12" s="1"/>
  <c r="AG1816" i="12" s="1"/>
  <c r="AM1816" i="12" s="1"/>
  <c r="AO1816" i="12" s="1"/>
  <c r="H1807" i="12"/>
  <c r="N1807" i="12" s="1"/>
  <c r="T1807" i="12" s="1"/>
  <c r="X1807" i="12" s="1"/>
  <c r="AD1807" i="12" s="1"/>
  <c r="AI1807" i="12" s="1"/>
  <c r="AS1807" i="12" s="1"/>
  <c r="AU1807" i="12" s="1"/>
  <c r="G1804" i="12"/>
  <c r="M1804" i="12" s="1"/>
  <c r="S1804" i="12" s="1"/>
  <c r="W1804" i="12" s="1"/>
  <c r="AC1804" i="12" s="1"/>
  <c r="AH1804" i="12" s="1"/>
  <c r="AP1804" i="12" s="1"/>
  <c r="AR1804" i="12" s="1"/>
  <c r="F1792" i="12"/>
  <c r="L1792" i="12" s="1"/>
  <c r="R1792" i="12" s="1"/>
  <c r="V1792" i="12" s="1"/>
  <c r="AB1792" i="12" s="1"/>
  <c r="AG1792" i="12" s="1"/>
  <c r="AM1792" i="12" s="1"/>
  <c r="H1783" i="12"/>
  <c r="N1783" i="12" s="1"/>
  <c r="T1783" i="12" s="1"/>
  <c r="X1783" i="12" s="1"/>
  <c r="AD1783" i="12" s="1"/>
  <c r="AI1783" i="12" s="1"/>
  <c r="AS1783" i="12" s="1"/>
  <c r="AU1783" i="12" s="1"/>
  <c r="G1775" i="12"/>
  <c r="M1775" i="12" s="1"/>
  <c r="S1775" i="12" s="1"/>
  <c r="W1775" i="12" s="1"/>
  <c r="AC1775" i="12" s="1"/>
  <c r="AH1775" i="12" s="1"/>
  <c r="AP1775" i="12" s="1"/>
  <c r="AR1775" i="12" s="1"/>
  <c r="F1771" i="12"/>
  <c r="L1771" i="12" s="1"/>
  <c r="R1771" i="12" s="1"/>
  <c r="V1771" i="12" s="1"/>
  <c r="AB1771" i="12" s="1"/>
  <c r="AG1771" i="12" s="1"/>
  <c r="AM1771" i="12" s="1"/>
  <c r="AO1771" i="12" s="1"/>
  <c r="H1759" i="12"/>
  <c r="N1759" i="12" s="1"/>
  <c r="T1759" i="12" s="1"/>
  <c r="X1759" i="12" s="1"/>
  <c r="AD1759" i="12" s="1"/>
  <c r="AI1759" i="12" s="1"/>
  <c r="AS1759" i="12" s="1"/>
  <c r="AU1759" i="12" s="1"/>
  <c r="G1755" i="12"/>
  <c r="M1755" i="12" s="1"/>
  <c r="S1755" i="12" s="1"/>
  <c r="W1755" i="12" s="1"/>
  <c r="AC1755" i="12" s="1"/>
  <c r="AH1755" i="12" s="1"/>
  <c r="AP1755" i="12" s="1"/>
  <c r="AR1755" i="12" s="1"/>
  <c r="F1752" i="12"/>
  <c r="L1752" i="12" s="1"/>
  <c r="R1752" i="12" s="1"/>
  <c r="V1752" i="12" s="1"/>
  <c r="AB1752" i="12" s="1"/>
  <c r="AG1752" i="12" s="1"/>
  <c r="AM1752" i="12" s="1"/>
  <c r="AO1752" i="12" s="1"/>
  <c r="H1744" i="12"/>
  <c r="N1744" i="12" s="1"/>
  <c r="T1744" i="12" s="1"/>
  <c r="X1744" i="12" s="1"/>
  <c r="AD1744" i="12" s="1"/>
  <c r="AI1744" i="12" s="1"/>
  <c r="AS1744" i="12" s="1"/>
  <c r="AU1744" i="12" s="1"/>
  <c r="G1737" i="12"/>
  <c r="M1737" i="12" s="1"/>
  <c r="S1737" i="12" s="1"/>
  <c r="W1737" i="12" s="1"/>
  <c r="AC1737" i="12" s="1"/>
  <c r="AH1737" i="12" s="1"/>
  <c r="AP1737" i="12" s="1"/>
  <c r="AR1737" i="12" s="1"/>
  <c r="F1733" i="12"/>
  <c r="L1733" i="12" s="1"/>
  <c r="R1733" i="12" s="1"/>
  <c r="V1733" i="12" s="1"/>
  <c r="AB1733" i="12" s="1"/>
  <c r="AG1733" i="12" s="1"/>
  <c r="AM1733" i="12" s="1"/>
  <c r="AO1733" i="12" s="1"/>
  <c r="H1723" i="12"/>
  <c r="N1723" i="12" s="1"/>
  <c r="T1723" i="12" s="1"/>
  <c r="X1723" i="12" s="1"/>
  <c r="AD1723" i="12" s="1"/>
  <c r="AI1723" i="12" s="1"/>
  <c r="AS1723" i="12" s="1"/>
  <c r="AU1723" i="12" s="1"/>
  <c r="G1718" i="12"/>
  <c r="M1718" i="12" s="1"/>
  <c r="S1718" i="12" s="1"/>
  <c r="W1718" i="12" s="1"/>
  <c r="AC1718" i="12" s="1"/>
  <c r="AH1718" i="12" s="1"/>
  <c r="AP1718" i="12" s="1"/>
  <c r="AR1718" i="12" s="1"/>
  <c r="F1714" i="12"/>
  <c r="L1714" i="12" s="1"/>
  <c r="R1714" i="12" s="1"/>
  <c r="V1714" i="12" s="1"/>
  <c r="AB1714" i="12" s="1"/>
  <c r="AG1714" i="12" s="1"/>
  <c r="AM1714" i="12" s="1"/>
  <c r="AO1714" i="12" s="1"/>
  <c r="H1703" i="12"/>
  <c r="N1703" i="12" s="1"/>
  <c r="T1703" i="12" s="1"/>
  <c r="X1703" i="12" s="1"/>
  <c r="AD1703" i="12" s="1"/>
  <c r="AI1703" i="12" s="1"/>
  <c r="AS1703" i="12" s="1"/>
  <c r="AU1703" i="12" s="1"/>
  <c r="G1694" i="12"/>
  <c r="M1694" i="12" s="1"/>
  <c r="S1694" i="12" s="1"/>
  <c r="W1694" i="12" s="1"/>
  <c r="AC1694" i="12" s="1"/>
  <c r="AH1694" i="12" s="1"/>
  <c r="AP1694" i="12" s="1"/>
  <c r="AR1694" i="12" s="1"/>
  <c r="F1688" i="12"/>
  <c r="L1688" i="12" s="1"/>
  <c r="R1688" i="12" s="1"/>
  <c r="V1688" i="12" s="1"/>
  <c r="AB1688" i="12" s="1"/>
  <c r="AG1688" i="12" s="1"/>
  <c r="AM1688" i="12" s="1"/>
  <c r="AO1688" i="12" s="1"/>
  <c r="H1660" i="12"/>
  <c r="N1660" i="12" s="1"/>
  <c r="T1660" i="12" s="1"/>
  <c r="X1660" i="12" s="1"/>
  <c r="AD1660" i="12" s="1"/>
  <c r="AI1660" i="12" s="1"/>
  <c r="AS1660" i="12" s="1"/>
  <c r="AU1660" i="12" s="1"/>
  <c r="G1656" i="12"/>
  <c r="M1656" i="12" s="1"/>
  <c r="S1656" i="12" s="1"/>
  <c r="W1656" i="12" s="1"/>
  <c r="AC1656" i="12" s="1"/>
  <c r="AH1656" i="12" s="1"/>
  <c r="AP1656" i="12" s="1"/>
  <c r="AR1656" i="12" s="1"/>
  <c r="F1651" i="12"/>
  <c r="L1651" i="12" s="1"/>
  <c r="R1651" i="12" s="1"/>
  <c r="V1651" i="12" s="1"/>
  <c r="AB1651" i="12" s="1"/>
  <c r="AG1651" i="12" s="1"/>
  <c r="AM1651" i="12" s="1"/>
  <c r="AO1651" i="12" s="1"/>
  <c r="H1645" i="12"/>
  <c r="N1645" i="12" s="1"/>
  <c r="T1645" i="12" s="1"/>
  <c r="X1645" i="12" s="1"/>
  <c r="AD1645" i="12" s="1"/>
  <c r="AI1645" i="12" s="1"/>
  <c r="AS1645" i="12" s="1"/>
  <c r="AU1645" i="12" s="1"/>
  <c r="G1636" i="12"/>
  <c r="M1636" i="12" s="1"/>
  <c r="S1636" i="12" s="1"/>
  <c r="W1636" i="12" s="1"/>
  <c r="AC1636" i="12" s="1"/>
  <c r="AH1636" i="12" s="1"/>
  <c r="AP1636" i="12" s="1"/>
  <c r="AR1636" i="12" s="1"/>
  <c r="F1628" i="12"/>
  <c r="L1628" i="12" s="1"/>
  <c r="R1628" i="12" s="1"/>
  <c r="V1628" i="12" s="1"/>
  <c r="AB1628" i="12" s="1"/>
  <c r="AG1628" i="12" s="1"/>
  <c r="AM1628" i="12" s="1"/>
  <c r="AO1628" i="12" s="1"/>
  <c r="H1616" i="12"/>
  <c r="N1616" i="12" s="1"/>
  <c r="T1616" i="12" s="1"/>
  <c r="X1616" i="12" s="1"/>
  <c r="AD1616" i="12" s="1"/>
  <c r="AI1616" i="12" s="1"/>
  <c r="AS1616" i="12" s="1"/>
  <c r="AU1616" i="12" s="1"/>
  <c r="G1612" i="12"/>
  <c r="M1612" i="12" s="1"/>
  <c r="S1612" i="12" s="1"/>
  <c r="W1612" i="12" s="1"/>
  <c r="AC1612" i="12" s="1"/>
  <c r="AH1612" i="12" s="1"/>
  <c r="AP1612" i="12" s="1"/>
  <c r="AR1612" i="12" s="1"/>
  <c r="F1608" i="12"/>
  <c r="L1608" i="12" s="1"/>
  <c r="R1608" i="12" s="1"/>
  <c r="V1608" i="12" s="1"/>
  <c r="AB1608" i="12" s="1"/>
  <c r="AG1608" i="12" s="1"/>
  <c r="AM1608" i="12" s="1"/>
  <c r="AO1608" i="12" s="1"/>
  <c r="H1597" i="12"/>
  <c r="N1597" i="12" s="1"/>
  <c r="T1597" i="12" s="1"/>
  <c r="X1597" i="12" s="1"/>
  <c r="AD1597" i="12" s="1"/>
  <c r="AI1597" i="12" s="1"/>
  <c r="AS1597" i="12" s="1"/>
  <c r="AU1597" i="12" s="1"/>
  <c r="G1593" i="12"/>
  <c r="M1593" i="12" s="1"/>
  <c r="S1593" i="12" s="1"/>
  <c r="W1593" i="12" s="1"/>
  <c r="AC1593" i="12" s="1"/>
  <c r="AH1593" i="12" s="1"/>
  <c r="AP1593" i="12" s="1"/>
  <c r="AR1593" i="12" s="1"/>
  <c r="F1584" i="12"/>
  <c r="L1584" i="12" s="1"/>
  <c r="R1584" i="12" s="1"/>
  <c r="V1584" i="12" s="1"/>
  <c r="AB1584" i="12" s="1"/>
  <c r="AG1584" i="12" s="1"/>
  <c r="AM1584" i="12" s="1"/>
  <c r="AO1584" i="12" s="1"/>
  <c r="H1576" i="12"/>
  <c r="N1576" i="12" s="1"/>
  <c r="T1576" i="12" s="1"/>
  <c r="X1576" i="12" s="1"/>
  <c r="AD1576" i="12" s="1"/>
  <c r="AI1576" i="12" s="1"/>
  <c r="AS1576" i="12" s="1"/>
  <c r="AU1576" i="12" s="1"/>
  <c r="G1572" i="12"/>
  <c r="M1572" i="12" s="1"/>
  <c r="S1572" i="12" s="1"/>
  <c r="W1572" i="12" s="1"/>
  <c r="AC1572" i="12" s="1"/>
  <c r="AH1572" i="12" s="1"/>
  <c r="AP1572" i="12" s="1"/>
  <c r="AR1572" i="12" s="1"/>
  <c r="F1554" i="12"/>
  <c r="L1554" i="12" s="1"/>
  <c r="R1554" i="12" s="1"/>
  <c r="V1554" i="12" s="1"/>
  <c r="AB1554" i="12" s="1"/>
  <c r="AG1554" i="12" s="1"/>
  <c r="AM1554" i="12" s="1"/>
  <c r="AO1554" i="12" s="1"/>
  <c r="H1542" i="12"/>
  <c r="N1542" i="12" s="1"/>
  <c r="T1542" i="12" s="1"/>
  <c r="X1542" i="12" s="1"/>
  <c r="AD1542" i="12" s="1"/>
  <c r="AI1542" i="12" s="1"/>
  <c r="AS1542" i="12" s="1"/>
  <c r="AU1542" i="12" s="1"/>
  <c r="G1538" i="12"/>
  <c r="M1538" i="12" s="1"/>
  <c r="S1538" i="12" s="1"/>
  <c r="W1538" i="12" s="1"/>
  <c r="AC1538" i="12" s="1"/>
  <c r="AH1538" i="12" s="1"/>
  <c r="AP1538" i="12" s="1"/>
  <c r="AR1538" i="12" s="1"/>
  <c r="F1522" i="12"/>
  <c r="L1522" i="12" s="1"/>
  <c r="R1522" i="12" s="1"/>
  <c r="V1522" i="12" s="1"/>
  <c r="AB1522" i="12" s="1"/>
  <c r="AG1522" i="12" s="1"/>
  <c r="AM1522" i="12" s="1"/>
  <c r="AO1522" i="12" s="1"/>
  <c r="H1505" i="12"/>
  <c r="N1505" i="12" s="1"/>
  <c r="T1505" i="12" s="1"/>
  <c r="X1505" i="12" s="1"/>
  <c r="AD1505" i="12" s="1"/>
  <c r="AI1505" i="12" s="1"/>
  <c r="AS1505" i="12" s="1"/>
  <c r="AU1505" i="12" s="1"/>
  <c r="G1501" i="12"/>
  <c r="M1501" i="12" s="1"/>
  <c r="S1501" i="12" s="1"/>
  <c r="W1501" i="12" s="1"/>
  <c r="AC1501" i="12" s="1"/>
  <c r="AH1501" i="12" s="1"/>
  <c r="AP1501" i="12" s="1"/>
  <c r="AR1501" i="12" s="1"/>
  <c r="F1497" i="12"/>
  <c r="L1497" i="12" s="1"/>
  <c r="R1497" i="12" s="1"/>
  <c r="V1497" i="12" s="1"/>
  <c r="AB1497" i="12" s="1"/>
  <c r="AG1497" i="12" s="1"/>
  <c r="AM1497" i="12" s="1"/>
  <c r="AO1497" i="12" s="1"/>
  <c r="F1430" i="12"/>
  <c r="L1430" i="12" s="1"/>
  <c r="R1430" i="12" s="1"/>
  <c r="V1430" i="12" s="1"/>
  <c r="AB1430" i="12" s="1"/>
  <c r="AG1430" i="12" s="1"/>
  <c r="AM1430" i="12" s="1"/>
  <c r="AO1430" i="12" s="1"/>
  <c r="H1407" i="12"/>
  <c r="N1407" i="12" s="1"/>
  <c r="T1407" i="12" s="1"/>
  <c r="X1407" i="12" s="1"/>
  <c r="AD1407" i="12" s="1"/>
  <c r="AI1407" i="12" s="1"/>
  <c r="AS1407" i="12" s="1"/>
  <c r="AU1407" i="12" s="1"/>
  <c r="G1399" i="12"/>
  <c r="M1399" i="12" s="1"/>
  <c r="S1399" i="12" s="1"/>
  <c r="W1399" i="12" s="1"/>
  <c r="AC1399" i="12" s="1"/>
  <c r="AH1399" i="12" s="1"/>
  <c r="AP1399" i="12" s="1"/>
  <c r="AR1399" i="12" s="1"/>
  <c r="F1395" i="12"/>
  <c r="L1395" i="12" s="1"/>
  <c r="R1395" i="12" s="1"/>
  <c r="V1395" i="12" s="1"/>
  <c r="AB1395" i="12" s="1"/>
  <c r="AG1395" i="12" s="1"/>
  <c r="AM1395" i="12" s="1"/>
  <c r="AO1395" i="12" s="1"/>
  <c r="H1387" i="12"/>
  <c r="N1387" i="12" s="1"/>
  <c r="T1387" i="12" s="1"/>
  <c r="X1387" i="12" s="1"/>
  <c r="AD1387" i="12" s="1"/>
  <c r="AI1387" i="12" s="1"/>
  <c r="AS1387" i="12" s="1"/>
  <c r="AU1387" i="12" s="1"/>
  <c r="G1383" i="12"/>
  <c r="M1383" i="12" s="1"/>
  <c r="S1383" i="12" s="1"/>
  <c r="W1383" i="12" s="1"/>
  <c r="AC1383" i="12" s="1"/>
  <c r="AH1383" i="12" s="1"/>
  <c r="AP1383" i="12" s="1"/>
  <c r="AR1383" i="12" s="1"/>
  <c r="F1379" i="12"/>
  <c r="L1379" i="12" s="1"/>
  <c r="R1379" i="12" s="1"/>
  <c r="V1379" i="12" s="1"/>
  <c r="AB1379" i="12" s="1"/>
  <c r="AG1379" i="12" s="1"/>
  <c r="AM1379" i="12" s="1"/>
  <c r="AO1379" i="12" s="1"/>
  <c r="H1371" i="12"/>
  <c r="N1371" i="12" s="1"/>
  <c r="T1371" i="12" s="1"/>
  <c r="X1371" i="12" s="1"/>
  <c r="AD1371" i="12" s="1"/>
  <c r="AI1371" i="12" s="1"/>
  <c r="AS1371" i="12" s="1"/>
  <c r="AU1371" i="12" s="1"/>
  <c r="G1367" i="12"/>
  <c r="M1367" i="12" s="1"/>
  <c r="S1367" i="12" s="1"/>
  <c r="W1367" i="12" s="1"/>
  <c r="AC1367" i="12" s="1"/>
  <c r="AH1367" i="12" s="1"/>
  <c r="AP1367" i="12" s="1"/>
  <c r="AR1367" i="12" s="1"/>
  <c r="F1363" i="12"/>
  <c r="L1363" i="12" s="1"/>
  <c r="R1363" i="12" s="1"/>
  <c r="V1363" i="12" s="1"/>
  <c r="AB1363" i="12" s="1"/>
  <c r="AG1363" i="12" s="1"/>
  <c r="AM1363" i="12" s="1"/>
  <c r="AO1363" i="12" s="1"/>
  <c r="H1355" i="12"/>
  <c r="N1355" i="12" s="1"/>
  <c r="T1355" i="12" s="1"/>
  <c r="X1355" i="12" s="1"/>
  <c r="AD1355" i="12" s="1"/>
  <c r="AI1355" i="12" s="1"/>
  <c r="AS1355" i="12" s="1"/>
  <c r="G1351" i="12"/>
  <c r="M1351" i="12" s="1"/>
  <c r="S1351" i="12" s="1"/>
  <c r="W1351" i="12" s="1"/>
  <c r="AC1351" i="12" s="1"/>
  <c r="AH1351" i="12" s="1"/>
  <c r="AP1351" i="12" s="1"/>
  <c r="F1347" i="12"/>
  <c r="L1347" i="12" s="1"/>
  <c r="R1347" i="12" s="1"/>
  <c r="V1347" i="12" s="1"/>
  <c r="AB1347" i="12" s="1"/>
  <c r="AG1347" i="12" s="1"/>
  <c r="AM1347" i="12" s="1"/>
  <c r="AO1347" i="12" s="1"/>
  <c r="H1335" i="12"/>
  <c r="N1335" i="12" s="1"/>
  <c r="T1335" i="12" s="1"/>
  <c r="X1335" i="12" s="1"/>
  <c r="AD1335" i="12" s="1"/>
  <c r="AI1335" i="12" s="1"/>
  <c r="AS1335" i="12" s="1"/>
  <c r="AU1335" i="12" s="1"/>
  <c r="G1327" i="12"/>
  <c r="M1327" i="12" s="1"/>
  <c r="S1327" i="12" s="1"/>
  <c r="W1327" i="12" s="1"/>
  <c r="AC1327" i="12" s="1"/>
  <c r="AH1327" i="12" s="1"/>
  <c r="AP1327" i="12" s="1"/>
  <c r="AR1327" i="12" s="1"/>
  <c r="F1323" i="12"/>
  <c r="L1323" i="12" s="1"/>
  <c r="R1323" i="12" s="1"/>
  <c r="V1323" i="12" s="1"/>
  <c r="AB1323" i="12" s="1"/>
  <c r="AG1323" i="12" s="1"/>
  <c r="AM1323" i="12" s="1"/>
  <c r="AO1323" i="12" s="1"/>
  <c r="H1311" i="12"/>
  <c r="N1311" i="12" s="1"/>
  <c r="T1311" i="12" s="1"/>
  <c r="X1311" i="12" s="1"/>
  <c r="AD1311" i="12" s="1"/>
  <c r="AI1311" i="12" s="1"/>
  <c r="AS1311" i="12" s="1"/>
  <c r="AU1311" i="12" s="1"/>
  <c r="G1307" i="12"/>
  <c r="M1307" i="12" s="1"/>
  <c r="S1307" i="12" s="1"/>
  <c r="W1307" i="12" s="1"/>
  <c r="AC1307" i="12" s="1"/>
  <c r="AH1307" i="12" s="1"/>
  <c r="AP1307" i="12" s="1"/>
  <c r="AR1307" i="12" s="1"/>
  <c r="F1299" i="12"/>
  <c r="L1299" i="12" s="1"/>
  <c r="R1299" i="12" s="1"/>
  <c r="V1299" i="12" s="1"/>
  <c r="AB1299" i="12" s="1"/>
  <c r="AG1299" i="12" s="1"/>
  <c r="AM1299" i="12" s="1"/>
  <c r="AO1299" i="12" s="1"/>
  <c r="H1280" i="12"/>
  <c r="N1280" i="12" s="1"/>
  <c r="T1280" i="12" s="1"/>
  <c r="X1280" i="12" s="1"/>
  <c r="AD1280" i="12" s="1"/>
  <c r="AI1280" i="12" s="1"/>
  <c r="AS1280" i="12" s="1"/>
  <c r="AU1280" i="12" s="1"/>
  <c r="G1262" i="12"/>
  <c r="M1262" i="12" s="1"/>
  <c r="S1262" i="12" s="1"/>
  <c r="W1262" i="12" s="1"/>
  <c r="AC1262" i="12" s="1"/>
  <c r="AH1262" i="12" s="1"/>
  <c r="AP1262" i="12" s="1"/>
  <c r="AR1262" i="12" s="1"/>
  <c r="F1258" i="12"/>
  <c r="L1258" i="12" s="1"/>
  <c r="R1258" i="12" s="1"/>
  <c r="V1258" i="12" s="1"/>
  <c r="AB1258" i="12" s="1"/>
  <c r="AG1258" i="12" s="1"/>
  <c r="AM1258" i="12" s="1"/>
  <c r="AO1258" i="12" s="1"/>
  <c r="H1238" i="12"/>
  <c r="N1238" i="12" s="1"/>
  <c r="T1238" i="12" s="1"/>
  <c r="X1238" i="12" s="1"/>
  <c r="AD1238" i="12" s="1"/>
  <c r="AI1238" i="12" s="1"/>
  <c r="AS1238" i="12" s="1"/>
  <c r="AU1238" i="12" s="1"/>
  <c r="G1233" i="12"/>
  <c r="M1233" i="12" s="1"/>
  <c r="S1233" i="12" s="1"/>
  <c r="W1233" i="12" s="1"/>
  <c r="AC1233" i="12" s="1"/>
  <c r="AH1233" i="12" s="1"/>
  <c r="AP1233" i="12" s="1"/>
  <c r="AR1233" i="12" s="1"/>
  <c r="F1229" i="12"/>
  <c r="L1229" i="12" s="1"/>
  <c r="R1229" i="12" s="1"/>
  <c r="V1229" i="12" s="1"/>
  <c r="AB1229" i="12" s="1"/>
  <c r="AG1229" i="12" s="1"/>
  <c r="AM1229" i="12" s="1"/>
  <c r="AO1229" i="12" s="1"/>
  <c r="H1221" i="12"/>
  <c r="N1221" i="12" s="1"/>
  <c r="T1221" i="12" s="1"/>
  <c r="X1221" i="12" s="1"/>
  <c r="AD1221" i="12" s="1"/>
  <c r="AI1221" i="12" s="1"/>
  <c r="AS1221" i="12" s="1"/>
  <c r="AU1221" i="12" s="1"/>
  <c r="G1214" i="12"/>
  <c r="M1214" i="12" s="1"/>
  <c r="S1214" i="12" s="1"/>
  <c r="W1214" i="12" s="1"/>
  <c r="AC1214" i="12" s="1"/>
  <c r="AH1214" i="12" s="1"/>
  <c r="AP1214" i="12" s="1"/>
  <c r="AR1214" i="12" s="1"/>
  <c r="F1207" i="12"/>
  <c r="L1207" i="12" s="1"/>
  <c r="R1207" i="12" s="1"/>
  <c r="V1207" i="12" s="1"/>
  <c r="AB1207" i="12" s="1"/>
  <c r="AG1207" i="12" s="1"/>
  <c r="AM1207" i="12" s="1"/>
  <c r="AO1207" i="12" s="1"/>
  <c r="H1197" i="12"/>
  <c r="N1197" i="12" s="1"/>
  <c r="T1197" i="12" s="1"/>
  <c r="X1197" i="12" s="1"/>
  <c r="AD1197" i="12" s="1"/>
  <c r="AI1197" i="12" s="1"/>
  <c r="AS1197" i="12" s="1"/>
  <c r="AU1197" i="12" s="1"/>
  <c r="G1178" i="12"/>
  <c r="M1178" i="12" s="1"/>
  <c r="S1178" i="12" s="1"/>
  <c r="W1178" i="12" s="1"/>
  <c r="AC1178" i="12" s="1"/>
  <c r="AH1178" i="12" s="1"/>
  <c r="AP1178" i="12" s="1"/>
  <c r="AR1178" i="12" s="1"/>
  <c r="F1171" i="12"/>
  <c r="L1171" i="12" s="1"/>
  <c r="R1171" i="12" s="1"/>
  <c r="V1171" i="12" s="1"/>
  <c r="AB1171" i="12" s="1"/>
  <c r="AG1171" i="12" s="1"/>
  <c r="AM1171" i="12" s="1"/>
  <c r="AO1171" i="12" s="1"/>
  <c r="H1165" i="12"/>
  <c r="N1165" i="12" s="1"/>
  <c r="T1165" i="12" s="1"/>
  <c r="X1165" i="12" s="1"/>
  <c r="AD1165" i="12" s="1"/>
  <c r="AI1165" i="12" s="1"/>
  <c r="AS1165" i="12" s="1"/>
  <c r="AU1165" i="12" s="1"/>
  <c r="G1159" i="12"/>
  <c r="M1159" i="12" s="1"/>
  <c r="S1159" i="12" s="1"/>
  <c r="W1159" i="12" s="1"/>
  <c r="AC1159" i="12" s="1"/>
  <c r="AH1159" i="12" s="1"/>
  <c r="AP1159" i="12" s="1"/>
  <c r="AR1159" i="12" s="1"/>
  <c r="F1156" i="12"/>
  <c r="L1156" i="12" s="1"/>
  <c r="R1156" i="12" s="1"/>
  <c r="V1156" i="12" s="1"/>
  <c r="AB1156" i="12" s="1"/>
  <c r="AG1156" i="12" s="1"/>
  <c r="AM1156" i="12" s="1"/>
  <c r="AO1156" i="12" s="1"/>
  <c r="H1138" i="12"/>
  <c r="N1138" i="12" s="1"/>
  <c r="T1138" i="12" s="1"/>
  <c r="X1138" i="12" s="1"/>
  <c r="AD1138" i="12" s="1"/>
  <c r="AI1138" i="12" s="1"/>
  <c r="AS1138" i="12" s="1"/>
  <c r="G1115" i="12"/>
  <c r="M1115" i="12" s="1"/>
  <c r="S1115" i="12" s="1"/>
  <c r="W1115" i="12" s="1"/>
  <c r="AC1115" i="12" s="1"/>
  <c r="AH1115" i="12" s="1"/>
  <c r="AP1115" i="12" s="1"/>
  <c r="AR1115" i="12" s="1"/>
  <c r="F1106" i="12"/>
  <c r="L1106" i="12" s="1"/>
  <c r="R1106" i="12" s="1"/>
  <c r="V1106" i="12" s="1"/>
  <c r="AB1106" i="12" s="1"/>
  <c r="AG1106" i="12" s="1"/>
  <c r="AM1106" i="12" s="1"/>
  <c r="H1082" i="12"/>
  <c r="N1082" i="12" s="1"/>
  <c r="T1082" i="12" s="1"/>
  <c r="X1082" i="12" s="1"/>
  <c r="AD1082" i="12" s="1"/>
  <c r="AI1082" i="12" s="1"/>
  <c r="AS1082" i="12" s="1"/>
  <c r="AU1082" i="12" s="1"/>
  <c r="G1074" i="12"/>
  <c r="M1074" i="12" s="1"/>
  <c r="S1074" i="12" s="1"/>
  <c r="W1074" i="12" s="1"/>
  <c r="AC1074" i="12" s="1"/>
  <c r="AH1074" i="12" s="1"/>
  <c r="AP1074" i="12" s="1"/>
  <c r="AR1074" i="12" s="1"/>
  <c r="F1070" i="12"/>
  <c r="L1070" i="12" s="1"/>
  <c r="R1070" i="12" s="1"/>
  <c r="V1070" i="12" s="1"/>
  <c r="AB1070" i="12" s="1"/>
  <c r="AG1070" i="12" s="1"/>
  <c r="AM1070" i="12" s="1"/>
  <c r="AO1070" i="12" s="1"/>
  <c r="H1046" i="12"/>
  <c r="N1046" i="12" s="1"/>
  <c r="T1046" i="12" s="1"/>
  <c r="X1046" i="12" s="1"/>
  <c r="AD1046" i="12" s="1"/>
  <c r="AI1046" i="12" s="1"/>
  <c r="AS1046" i="12" s="1"/>
  <c r="AU1046" i="12" s="1"/>
  <c r="G1017" i="12"/>
  <c r="M1017" i="12" s="1"/>
  <c r="S1017" i="12" s="1"/>
  <c r="W1017" i="12" s="1"/>
  <c r="AC1017" i="12" s="1"/>
  <c r="AH1017" i="12" s="1"/>
  <c r="AP1017" i="12" s="1"/>
  <c r="AR1017" i="12" s="1"/>
  <c r="F1013" i="12"/>
  <c r="L1013" i="12" s="1"/>
  <c r="R1013" i="12" s="1"/>
  <c r="V1013" i="12" s="1"/>
  <c r="AB1013" i="12" s="1"/>
  <c r="AG1013" i="12" s="1"/>
  <c r="AM1013" i="12" s="1"/>
  <c r="AO1013" i="12" s="1"/>
  <c r="G1003" i="12"/>
  <c r="M1003" i="12" s="1"/>
  <c r="S1003" i="12" s="1"/>
  <c r="W1003" i="12" s="1"/>
  <c r="AC1003" i="12" s="1"/>
  <c r="AH1003" i="12" s="1"/>
  <c r="AP1003" i="12" s="1"/>
  <c r="AR1003" i="12" s="1"/>
  <c r="F995" i="12"/>
  <c r="L995" i="12" s="1"/>
  <c r="R995" i="12" s="1"/>
  <c r="V995" i="12" s="1"/>
  <c r="AB995" i="12" s="1"/>
  <c r="AG995" i="12" s="1"/>
  <c r="AM995" i="12" s="1"/>
  <c r="AO995" i="12" s="1"/>
  <c r="H987" i="12"/>
  <c r="N987" i="12" s="1"/>
  <c r="T987" i="12" s="1"/>
  <c r="X987" i="12" s="1"/>
  <c r="AD987" i="12" s="1"/>
  <c r="AI987" i="12" s="1"/>
  <c r="AS987" i="12" s="1"/>
  <c r="AU987" i="12" s="1"/>
  <c r="G983" i="12"/>
  <c r="M983" i="12" s="1"/>
  <c r="S983" i="12" s="1"/>
  <c r="W983" i="12" s="1"/>
  <c r="AC983" i="12" s="1"/>
  <c r="AH983" i="12" s="1"/>
  <c r="AP983" i="12" s="1"/>
  <c r="F975" i="12"/>
  <c r="L975" i="12" s="1"/>
  <c r="R975" i="12" s="1"/>
  <c r="V975" i="12" s="1"/>
  <c r="AB975" i="12" s="1"/>
  <c r="AG975" i="12" s="1"/>
  <c r="AM975" i="12" s="1"/>
  <c r="AO975" i="12" s="1"/>
  <c r="H959" i="12"/>
  <c r="N959" i="12" s="1"/>
  <c r="T959" i="12" s="1"/>
  <c r="X959" i="12" s="1"/>
  <c r="AD959" i="12" s="1"/>
  <c r="AI959" i="12" s="1"/>
  <c r="AS959" i="12" s="1"/>
  <c r="AU959" i="12" s="1"/>
  <c r="G949" i="12"/>
  <c r="M949" i="12" s="1"/>
  <c r="S949" i="12" s="1"/>
  <c r="W949" i="12" s="1"/>
  <c r="AC949" i="12" s="1"/>
  <c r="AH949" i="12" s="1"/>
  <c r="AP949" i="12" s="1"/>
  <c r="AR949" i="12" s="1"/>
  <c r="F928" i="12"/>
  <c r="L928" i="12" s="1"/>
  <c r="R928" i="12" s="1"/>
  <c r="V928" i="12" s="1"/>
  <c r="AB928" i="12" s="1"/>
  <c r="AG928" i="12" s="1"/>
  <c r="AM928" i="12" s="1"/>
  <c r="AO928" i="12" s="1"/>
  <c r="H913" i="12"/>
  <c r="N913" i="12" s="1"/>
  <c r="T913" i="12" s="1"/>
  <c r="X913" i="12" s="1"/>
  <c r="AD913" i="12" s="1"/>
  <c r="AI913" i="12" s="1"/>
  <c r="AS913" i="12" s="1"/>
  <c r="AU913" i="12" s="1"/>
  <c r="G909" i="12"/>
  <c r="M909" i="12" s="1"/>
  <c r="S909" i="12" s="1"/>
  <c r="W909" i="12" s="1"/>
  <c r="AC909" i="12" s="1"/>
  <c r="AH909" i="12" s="1"/>
  <c r="AP909" i="12" s="1"/>
  <c r="AR909" i="12" s="1"/>
  <c r="F905" i="12"/>
  <c r="L905" i="12" s="1"/>
  <c r="R905" i="12" s="1"/>
  <c r="V905" i="12" s="1"/>
  <c r="AB905" i="12" s="1"/>
  <c r="AG905" i="12" s="1"/>
  <c r="AM905" i="12" s="1"/>
  <c r="H879" i="12"/>
  <c r="N879" i="12" s="1"/>
  <c r="T879" i="12" s="1"/>
  <c r="X879" i="12" s="1"/>
  <c r="AD879" i="12" s="1"/>
  <c r="AI879" i="12" s="1"/>
  <c r="AS879" i="12" s="1"/>
  <c r="AU879" i="12" s="1"/>
  <c r="G875" i="12"/>
  <c r="M875" i="12" s="1"/>
  <c r="S875" i="12" s="1"/>
  <c r="W875" i="12" s="1"/>
  <c r="AC875" i="12" s="1"/>
  <c r="AH875" i="12" s="1"/>
  <c r="AP875" i="12" s="1"/>
  <c r="AR875" i="12" s="1"/>
  <c r="F871" i="12"/>
  <c r="L871" i="12" s="1"/>
  <c r="R871" i="12" s="1"/>
  <c r="V871" i="12" s="1"/>
  <c r="AB871" i="12" s="1"/>
  <c r="AG871" i="12" s="1"/>
  <c r="AM871" i="12" s="1"/>
  <c r="AO871" i="12" s="1"/>
  <c r="H864" i="12"/>
  <c r="N864" i="12" s="1"/>
  <c r="T864" i="12" s="1"/>
  <c r="X864" i="12" s="1"/>
  <c r="AD864" i="12" s="1"/>
  <c r="AI864" i="12" s="1"/>
  <c r="AS864" i="12" s="1"/>
  <c r="AU864" i="12" s="1"/>
  <c r="G858" i="12"/>
  <c r="M858" i="12" s="1"/>
  <c r="S858" i="12" s="1"/>
  <c r="W858" i="12" s="1"/>
  <c r="AC858" i="12" s="1"/>
  <c r="AH858" i="12" s="1"/>
  <c r="AP858" i="12" s="1"/>
  <c r="AR858" i="12" s="1"/>
  <c r="F855" i="12"/>
  <c r="L855" i="12" s="1"/>
  <c r="R855" i="12" s="1"/>
  <c r="V855" i="12" s="1"/>
  <c r="AB855" i="12" s="1"/>
  <c r="AG855" i="12" s="1"/>
  <c r="AM855" i="12" s="1"/>
  <c r="AO855" i="12" s="1"/>
  <c r="G835" i="12"/>
  <c r="M835" i="12" s="1"/>
  <c r="S835" i="12" s="1"/>
  <c r="W835" i="12" s="1"/>
  <c r="AC835" i="12" s="1"/>
  <c r="AH835" i="12" s="1"/>
  <c r="AP835" i="12" s="1"/>
  <c r="AR835" i="12" s="1"/>
  <c r="H825" i="12"/>
  <c r="N825" i="12" s="1"/>
  <c r="T825" i="12" s="1"/>
  <c r="X825" i="12" s="1"/>
  <c r="AD825" i="12" s="1"/>
  <c r="AI825" i="12" s="1"/>
  <c r="AS825" i="12" s="1"/>
  <c r="AU825" i="12" s="1"/>
  <c r="F805" i="12"/>
  <c r="L805" i="12" s="1"/>
  <c r="R805" i="12" s="1"/>
  <c r="V805" i="12" s="1"/>
  <c r="AB805" i="12" s="1"/>
  <c r="AG805" i="12" s="1"/>
  <c r="AM805" i="12" s="1"/>
  <c r="AO805" i="12" s="1"/>
  <c r="H795" i="12"/>
  <c r="N795" i="12" s="1"/>
  <c r="T795" i="12" s="1"/>
  <c r="X795" i="12" s="1"/>
  <c r="AD795" i="12" s="1"/>
  <c r="AI795" i="12" s="1"/>
  <c r="AS795" i="12" s="1"/>
  <c r="AU795" i="12" s="1"/>
  <c r="G792" i="12"/>
  <c r="M792" i="12" s="1"/>
  <c r="S792" i="12" s="1"/>
  <c r="W792" i="12" s="1"/>
  <c r="AC792" i="12" s="1"/>
  <c r="AH792" i="12" s="1"/>
  <c r="AP792" i="12" s="1"/>
  <c r="AR792" i="12" s="1"/>
  <c r="F788" i="12"/>
  <c r="L788" i="12" s="1"/>
  <c r="R788" i="12" s="1"/>
  <c r="V788" i="12" s="1"/>
  <c r="AB788" i="12" s="1"/>
  <c r="AG788" i="12" s="1"/>
  <c r="AM788" i="12" s="1"/>
  <c r="AO788" i="12" s="1"/>
  <c r="H780" i="12"/>
  <c r="N780" i="12" s="1"/>
  <c r="T780" i="12" s="1"/>
  <c r="X780" i="12" s="1"/>
  <c r="AD780" i="12" s="1"/>
  <c r="AI780" i="12" s="1"/>
  <c r="AS780" i="12" s="1"/>
  <c r="AU780" i="12" s="1"/>
  <c r="F774" i="12"/>
  <c r="L774" i="12" s="1"/>
  <c r="R774" i="12" s="1"/>
  <c r="V774" i="12" s="1"/>
  <c r="AB774" i="12" s="1"/>
  <c r="AG774" i="12" s="1"/>
  <c r="AM774" i="12" s="1"/>
  <c r="AO774" i="12" s="1"/>
  <c r="F759" i="12"/>
  <c r="L759" i="12" s="1"/>
  <c r="R759" i="12" s="1"/>
  <c r="V759" i="12" s="1"/>
  <c r="AB759" i="12" s="1"/>
  <c r="AG759" i="12" s="1"/>
  <c r="AM759" i="12" s="1"/>
  <c r="AO759" i="12" s="1"/>
  <c r="F731" i="12"/>
  <c r="L731" i="12" s="1"/>
  <c r="R731" i="12" s="1"/>
  <c r="V731" i="12" s="1"/>
  <c r="AB731" i="12" s="1"/>
  <c r="AG731" i="12" s="1"/>
  <c r="AM731" i="12" s="1"/>
  <c r="AO731" i="12" s="1"/>
  <c r="G721" i="12"/>
  <c r="M721" i="12" s="1"/>
  <c r="S721" i="12" s="1"/>
  <c r="W721" i="12" s="1"/>
  <c r="AC721" i="12" s="1"/>
  <c r="AH721" i="12" s="1"/>
  <c r="AP721" i="12" s="1"/>
  <c r="AR721" i="12" s="1"/>
  <c r="F718" i="12"/>
  <c r="L718" i="12" s="1"/>
  <c r="R718" i="12" s="1"/>
  <c r="V718" i="12" s="1"/>
  <c r="AB718" i="12" s="1"/>
  <c r="AG718" i="12" s="1"/>
  <c r="AM718" i="12" s="1"/>
  <c r="AO718" i="12" s="1"/>
  <c r="G695" i="12"/>
  <c r="M695" i="12" s="1"/>
  <c r="S695" i="12" s="1"/>
  <c r="W695" i="12" s="1"/>
  <c r="AC695" i="12" s="1"/>
  <c r="AH695" i="12" s="1"/>
  <c r="AP695" i="12" s="1"/>
  <c r="AR695" i="12" s="1"/>
  <c r="H680" i="12"/>
  <c r="N680" i="12" s="1"/>
  <c r="T680" i="12" s="1"/>
  <c r="X680" i="12" s="1"/>
  <c r="AD680" i="12" s="1"/>
  <c r="AI680" i="12" s="1"/>
  <c r="AS680" i="12" s="1"/>
  <c r="AU680" i="12" s="1"/>
  <c r="G677" i="12"/>
  <c r="M677" i="12" s="1"/>
  <c r="S677" i="12" s="1"/>
  <c r="W677" i="12" s="1"/>
  <c r="AC677" i="12" s="1"/>
  <c r="AH677" i="12" s="1"/>
  <c r="AP677" i="12" s="1"/>
  <c r="AR677" i="12" s="1"/>
  <c r="F651" i="12"/>
  <c r="L651" i="12" s="1"/>
  <c r="R651" i="12" s="1"/>
  <c r="V651" i="12" s="1"/>
  <c r="AB651" i="12" s="1"/>
  <c r="AG651" i="12" s="1"/>
  <c r="AM651" i="12" s="1"/>
  <c r="AO651" i="12" s="1"/>
  <c r="H643" i="12"/>
  <c r="N643" i="12" s="1"/>
  <c r="T643" i="12" s="1"/>
  <c r="X643" i="12" s="1"/>
  <c r="AD643" i="12" s="1"/>
  <c r="AI643" i="12" s="1"/>
  <c r="AS643" i="12" s="1"/>
  <c r="AU643" i="12" s="1"/>
  <c r="G638" i="12"/>
  <c r="M638" i="12" s="1"/>
  <c r="S638" i="12" s="1"/>
  <c r="W638" i="12" s="1"/>
  <c r="AC638" i="12" s="1"/>
  <c r="AH638" i="12" s="1"/>
  <c r="AP638" i="12" s="1"/>
  <c r="AR638" i="12" s="1"/>
  <c r="F631" i="12"/>
  <c r="L631" i="12" s="1"/>
  <c r="R631" i="12" s="1"/>
  <c r="V631" i="12" s="1"/>
  <c r="AB631" i="12" s="1"/>
  <c r="AG631" i="12" s="1"/>
  <c r="AM631" i="12" s="1"/>
  <c r="AO631" i="12" s="1"/>
  <c r="G620" i="12"/>
  <c r="M620" i="12" s="1"/>
  <c r="S620" i="12" s="1"/>
  <c r="W620" i="12" s="1"/>
  <c r="AC620" i="12" s="1"/>
  <c r="AH620" i="12" s="1"/>
  <c r="AP620" i="12" s="1"/>
  <c r="AR620" i="12" s="1"/>
  <c r="F617" i="12"/>
  <c r="L617" i="12" s="1"/>
  <c r="R617" i="12" s="1"/>
  <c r="V617" i="12" s="1"/>
  <c r="AB617" i="12" s="1"/>
  <c r="AG617" i="12" s="1"/>
  <c r="AM617" i="12" s="1"/>
  <c r="AO617" i="12" s="1"/>
  <c r="H611" i="12"/>
  <c r="N611" i="12" s="1"/>
  <c r="T611" i="12" s="1"/>
  <c r="X611" i="12" s="1"/>
  <c r="AD611" i="12" s="1"/>
  <c r="AI611" i="12" s="1"/>
  <c r="AS611" i="12" s="1"/>
  <c r="AU611" i="12" s="1"/>
  <c r="G608" i="12"/>
  <c r="M608" i="12" s="1"/>
  <c r="S608" i="12" s="1"/>
  <c r="W608" i="12" s="1"/>
  <c r="AC608" i="12" s="1"/>
  <c r="AH608" i="12" s="1"/>
  <c r="AP608" i="12" s="1"/>
  <c r="AR608" i="12" s="1"/>
  <c r="F602" i="12"/>
  <c r="L602" i="12" s="1"/>
  <c r="R602" i="12" s="1"/>
  <c r="V602" i="12" s="1"/>
  <c r="AB602" i="12" s="1"/>
  <c r="AG602" i="12" s="1"/>
  <c r="AM602" i="12" s="1"/>
  <c r="AO602" i="12" s="1"/>
  <c r="H594" i="12"/>
  <c r="N594" i="12" s="1"/>
  <c r="T594" i="12" s="1"/>
  <c r="X594" i="12" s="1"/>
  <c r="AD594" i="12" s="1"/>
  <c r="AI594" i="12" s="1"/>
  <c r="AS594" i="12" s="1"/>
  <c r="AU594" i="12" s="1"/>
  <c r="G589" i="12"/>
  <c r="M589" i="12" s="1"/>
  <c r="S589" i="12" s="1"/>
  <c r="W589" i="12" s="1"/>
  <c r="AC589" i="12" s="1"/>
  <c r="AH589" i="12" s="1"/>
  <c r="AP589" i="12" s="1"/>
  <c r="AR589" i="12" s="1"/>
  <c r="F586" i="12"/>
  <c r="L586" i="12" s="1"/>
  <c r="R586" i="12" s="1"/>
  <c r="V586" i="12" s="1"/>
  <c r="AB586" i="12" s="1"/>
  <c r="AG586" i="12" s="1"/>
  <c r="AM586" i="12" s="1"/>
  <c r="AO586" i="12" s="1"/>
  <c r="F563" i="12"/>
  <c r="L563" i="12" s="1"/>
  <c r="R563" i="12" s="1"/>
  <c r="V563" i="12" s="1"/>
  <c r="AB563" i="12" s="1"/>
  <c r="AG563" i="12" s="1"/>
  <c r="AM563" i="12" s="1"/>
  <c r="AO563" i="12" s="1"/>
  <c r="H555" i="12"/>
  <c r="N555" i="12" s="1"/>
  <c r="T555" i="12" s="1"/>
  <c r="X555" i="12" s="1"/>
  <c r="AD555" i="12" s="1"/>
  <c r="AI555" i="12" s="1"/>
  <c r="AS555" i="12" s="1"/>
  <c r="AU555" i="12" s="1"/>
  <c r="G552" i="12"/>
  <c r="M552" i="12" s="1"/>
  <c r="S552" i="12" s="1"/>
  <c r="W552" i="12" s="1"/>
  <c r="AC552" i="12" s="1"/>
  <c r="AH552" i="12" s="1"/>
  <c r="AP552" i="12" s="1"/>
  <c r="AR552" i="12" s="1"/>
  <c r="H541" i="12"/>
  <c r="N541" i="12" s="1"/>
  <c r="T541" i="12" s="1"/>
  <c r="X541" i="12" s="1"/>
  <c r="AD541" i="12" s="1"/>
  <c r="AI541" i="12" s="1"/>
  <c r="AS541" i="12" s="1"/>
  <c r="AU541" i="12" s="1"/>
  <c r="G537" i="12"/>
  <c r="M537" i="12" s="1"/>
  <c r="S537" i="12" s="1"/>
  <c r="W537" i="12" s="1"/>
  <c r="AC537" i="12" s="1"/>
  <c r="AH537" i="12" s="1"/>
  <c r="AP537" i="12" s="1"/>
  <c r="AR537" i="12" s="1"/>
  <c r="F533" i="12"/>
  <c r="L533" i="12" s="1"/>
  <c r="R533" i="12" s="1"/>
  <c r="V533" i="12" s="1"/>
  <c r="AB533" i="12" s="1"/>
  <c r="AG533" i="12" s="1"/>
  <c r="AM533" i="12" s="1"/>
  <c r="AO533" i="12" s="1"/>
  <c r="H526" i="12"/>
  <c r="N526" i="12" s="1"/>
  <c r="T526" i="12" s="1"/>
  <c r="X526" i="12" s="1"/>
  <c r="AD526" i="12" s="1"/>
  <c r="AI526" i="12" s="1"/>
  <c r="AS526" i="12" s="1"/>
  <c r="AU526" i="12" s="1"/>
  <c r="G522" i="12"/>
  <c r="M522" i="12" s="1"/>
  <c r="S522" i="12" s="1"/>
  <c r="W522" i="12" s="1"/>
  <c r="AC522" i="12" s="1"/>
  <c r="AH522" i="12" s="1"/>
  <c r="AP522" i="12" s="1"/>
  <c r="AR522" i="12" s="1"/>
  <c r="F519" i="12"/>
  <c r="L519" i="12" s="1"/>
  <c r="R519" i="12" s="1"/>
  <c r="V519" i="12" s="1"/>
  <c r="AB519" i="12" s="1"/>
  <c r="AG519" i="12" s="1"/>
  <c r="AM519" i="12" s="1"/>
  <c r="AO519" i="12" s="1"/>
  <c r="H508" i="12"/>
  <c r="N508" i="12" s="1"/>
  <c r="T508" i="12" s="1"/>
  <c r="X508" i="12" s="1"/>
  <c r="AD508" i="12" s="1"/>
  <c r="AI508" i="12" s="1"/>
  <c r="AS508" i="12" s="1"/>
  <c r="AU508" i="12" s="1"/>
  <c r="G504" i="12"/>
  <c r="M504" i="12" s="1"/>
  <c r="S504" i="12" s="1"/>
  <c r="W504" i="12" s="1"/>
  <c r="AC504" i="12" s="1"/>
  <c r="AH504" i="12" s="1"/>
  <c r="AP504" i="12" s="1"/>
  <c r="AR504" i="12" s="1"/>
  <c r="F500" i="12"/>
  <c r="L500" i="12" s="1"/>
  <c r="R500" i="12" s="1"/>
  <c r="V500" i="12" s="1"/>
  <c r="AB500" i="12" s="1"/>
  <c r="AG500" i="12" s="1"/>
  <c r="AM500" i="12" s="1"/>
  <c r="AO500" i="12" s="1"/>
  <c r="H476" i="12"/>
  <c r="N476" i="12" s="1"/>
  <c r="T476" i="12" s="1"/>
  <c r="X476" i="12" s="1"/>
  <c r="AD476" i="12" s="1"/>
  <c r="AI476" i="12" s="1"/>
  <c r="AS476" i="12" s="1"/>
  <c r="AU476" i="12" s="1"/>
  <c r="G471" i="12"/>
  <c r="M471" i="12" s="1"/>
  <c r="S471" i="12" s="1"/>
  <c r="W471" i="12" s="1"/>
  <c r="AC471" i="12" s="1"/>
  <c r="AH471" i="12" s="1"/>
  <c r="AP471" i="12" s="1"/>
  <c r="AR471" i="12" s="1"/>
  <c r="H441" i="12"/>
  <c r="N441" i="12" s="1"/>
  <c r="T441" i="12" s="1"/>
  <c r="X441" i="12" s="1"/>
  <c r="AD441" i="12" s="1"/>
  <c r="AI441" i="12" s="1"/>
  <c r="AS441" i="12" s="1"/>
  <c r="AU441" i="12" s="1"/>
  <c r="H423" i="12"/>
  <c r="N423" i="12" s="1"/>
  <c r="T423" i="12" s="1"/>
  <c r="X423" i="12" s="1"/>
  <c r="AD423" i="12" s="1"/>
  <c r="AI423" i="12" s="1"/>
  <c r="AS423" i="12" s="1"/>
  <c r="AU423" i="12" s="1"/>
  <c r="G419" i="12"/>
  <c r="M419" i="12" s="1"/>
  <c r="S419" i="12" s="1"/>
  <c r="W419" i="12" s="1"/>
  <c r="AC419" i="12" s="1"/>
  <c r="AH419" i="12" s="1"/>
  <c r="AP419" i="12" s="1"/>
  <c r="AR419" i="12" s="1"/>
  <c r="F407" i="12"/>
  <c r="L407" i="12" s="1"/>
  <c r="R407" i="12" s="1"/>
  <c r="V407" i="12" s="1"/>
  <c r="AB407" i="12" s="1"/>
  <c r="AG407" i="12" s="1"/>
  <c r="AM407" i="12" s="1"/>
  <c r="AO407" i="12" s="1"/>
  <c r="H395" i="12"/>
  <c r="N395" i="12" s="1"/>
  <c r="T395" i="12" s="1"/>
  <c r="X395" i="12" s="1"/>
  <c r="AD395" i="12" s="1"/>
  <c r="AI395" i="12" s="1"/>
  <c r="AS395" i="12" s="1"/>
  <c r="AU395" i="12" s="1"/>
  <c r="G388" i="12"/>
  <c r="M388" i="12" s="1"/>
  <c r="S388" i="12" s="1"/>
  <c r="W388" i="12" s="1"/>
  <c r="AC388" i="12" s="1"/>
  <c r="AH388" i="12" s="1"/>
  <c r="AP388" i="12" s="1"/>
  <c r="AR388" i="12" s="1"/>
  <c r="F384" i="12"/>
  <c r="L384" i="12" s="1"/>
  <c r="R384" i="12" s="1"/>
  <c r="V384" i="12" s="1"/>
  <c r="AB384" i="12" s="1"/>
  <c r="AG384" i="12" s="1"/>
  <c r="AM384" i="12" s="1"/>
  <c r="AO384" i="12" s="1"/>
  <c r="H373" i="12"/>
  <c r="N373" i="12" s="1"/>
  <c r="T373" i="12" s="1"/>
  <c r="X373" i="12" s="1"/>
  <c r="AD373" i="12" s="1"/>
  <c r="AI373" i="12" s="1"/>
  <c r="AS373" i="12" s="1"/>
  <c r="AU373" i="12" s="1"/>
  <c r="G369" i="12"/>
  <c r="M369" i="12" s="1"/>
  <c r="S369" i="12" s="1"/>
  <c r="W369" i="12" s="1"/>
  <c r="AC369" i="12" s="1"/>
  <c r="AH369" i="12" s="1"/>
  <c r="AP369" i="12" s="1"/>
  <c r="AR369" i="12" s="1"/>
  <c r="F366" i="12"/>
  <c r="L366" i="12" s="1"/>
  <c r="R366" i="12" s="1"/>
  <c r="V366" i="12" s="1"/>
  <c r="AB366" i="12" s="1"/>
  <c r="AG366" i="12" s="1"/>
  <c r="AM366" i="12" s="1"/>
  <c r="AO366" i="12" s="1"/>
  <c r="H355" i="12"/>
  <c r="N355" i="12" s="1"/>
  <c r="T355" i="12" s="1"/>
  <c r="X355" i="12" s="1"/>
  <c r="AD355" i="12" s="1"/>
  <c r="AI355" i="12" s="1"/>
  <c r="AS355" i="12" s="1"/>
  <c r="AU355" i="12" s="1"/>
  <c r="G348" i="12"/>
  <c r="M348" i="12" s="1"/>
  <c r="S348" i="12" s="1"/>
  <c r="W348" i="12" s="1"/>
  <c r="AC348" i="12" s="1"/>
  <c r="AH348" i="12" s="1"/>
  <c r="AP348" i="12" s="1"/>
  <c r="AR348" i="12" s="1"/>
  <c r="F342" i="12"/>
  <c r="L342" i="12" s="1"/>
  <c r="R342" i="12" s="1"/>
  <c r="V342" i="12" s="1"/>
  <c r="AB342" i="12" s="1"/>
  <c r="AG342" i="12" s="1"/>
  <c r="AM342" i="12" s="1"/>
  <c r="AO342" i="12" s="1"/>
  <c r="H333" i="12"/>
  <c r="N333" i="12" s="1"/>
  <c r="T333" i="12" s="1"/>
  <c r="X333" i="12" s="1"/>
  <c r="AD333" i="12" s="1"/>
  <c r="AI333" i="12" s="1"/>
  <c r="AS333" i="12" s="1"/>
  <c r="AU333" i="12" s="1"/>
  <c r="G329" i="12"/>
  <c r="M329" i="12" s="1"/>
  <c r="S329" i="12" s="1"/>
  <c r="W329" i="12" s="1"/>
  <c r="AC329" i="12" s="1"/>
  <c r="AH329" i="12" s="1"/>
  <c r="AP329" i="12" s="1"/>
  <c r="AR329" i="12" s="1"/>
  <c r="F326" i="12"/>
  <c r="L326" i="12" s="1"/>
  <c r="R326" i="12" s="1"/>
  <c r="V326" i="12" s="1"/>
  <c r="AB326" i="12" s="1"/>
  <c r="AG326" i="12" s="1"/>
  <c r="AM326" i="12" s="1"/>
  <c r="AO326" i="12" s="1"/>
  <c r="H314" i="12"/>
  <c r="N314" i="12" s="1"/>
  <c r="T314" i="12" s="1"/>
  <c r="X314" i="12" s="1"/>
  <c r="AD314" i="12" s="1"/>
  <c r="AI314" i="12" s="1"/>
  <c r="AS314" i="12" s="1"/>
  <c r="AU314" i="12" s="1"/>
  <c r="G290" i="12"/>
  <c r="M290" i="12" s="1"/>
  <c r="S290" i="12" s="1"/>
  <c r="W290" i="12" s="1"/>
  <c r="AC290" i="12" s="1"/>
  <c r="AH290" i="12" s="1"/>
  <c r="AP290" i="12" s="1"/>
  <c r="AR290" i="12" s="1"/>
  <c r="F284" i="12"/>
  <c r="L284" i="12" s="1"/>
  <c r="R284" i="12" s="1"/>
  <c r="V284" i="12" s="1"/>
  <c r="AB284" i="12" s="1"/>
  <c r="AG284" i="12" s="1"/>
  <c r="AM284" i="12" s="1"/>
  <c r="AO284" i="12" s="1"/>
  <c r="G274" i="12"/>
  <c r="M274" i="12" s="1"/>
  <c r="S274" i="12" s="1"/>
  <c r="W274" i="12" s="1"/>
  <c r="AC274" i="12" s="1"/>
  <c r="AH274" i="12" s="1"/>
  <c r="AP274" i="12" s="1"/>
  <c r="AR274" i="12" s="1"/>
  <c r="F223" i="12"/>
  <c r="L223" i="12" s="1"/>
  <c r="R223" i="12" s="1"/>
  <c r="V223" i="12" s="1"/>
  <c r="AB223" i="12" s="1"/>
  <c r="AG223" i="12" s="1"/>
  <c r="AM223" i="12" s="1"/>
  <c r="AO223" i="12" s="1"/>
  <c r="H201" i="12"/>
  <c r="N201" i="12" s="1"/>
  <c r="T201" i="12" s="1"/>
  <c r="X201" i="12" s="1"/>
  <c r="AD201" i="12" s="1"/>
  <c r="AI201" i="12" s="1"/>
  <c r="AS201" i="12" s="1"/>
  <c r="AU201" i="12" s="1"/>
  <c r="G197" i="12"/>
  <c r="M197" i="12" s="1"/>
  <c r="S197" i="12" s="1"/>
  <c r="W197" i="12" s="1"/>
  <c r="AC197" i="12" s="1"/>
  <c r="AH197" i="12" s="1"/>
  <c r="AP197" i="12" s="1"/>
  <c r="AR197" i="12" s="1"/>
  <c r="F193" i="12"/>
  <c r="L193" i="12" s="1"/>
  <c r="R193" i="12" s="1"/>
  <c r="V193" i="12" s="1"/>
  <c r="AB193" i="12" s="1"/>
  <c r="AG193" i="12" s="1"/>
  <c r="AM193" i="12" s="1"/>
  <c r="AO193" i="12" s="1"/>
  <c r="H184" i="12"/>
  <c r="N184" i="12" s="1"/>
  <c r="T184" i="12" s="1"/>
  <c r="X184" i="12" s="1"/>
  <c r="AD184" i="12" s="1"/>
  <c r="AI184" i="12" s="1"/>
  <c r="AS184" i="12" s="1"/>
  <c r="AU184" i="12" s="1"/>
  <c r="G179" i="12"/>
  <c r="M179" i="12" s="1"/>
  <c r="S179" i="12" s="1"/>
  <c r="W179" i="12" s="1"/>
  <c r="AC179" i="12" s="1"/>
  <c r="AH179" i="12" s="1"/>
  <c r="AP179" i="12" s="1"/>
  <c r="AR179" i="12" s="1"/>
  <c r="F176" i="12"/>
  <c r="L176" i="12" s="1"/>
  <c r="R176" i="12" s="1"/>
  <c r="V176" i="12" s="1"/>
  <c r="AB176" i="12" s="1"/>
  <c r="AG176" i="12" s="1"/>
  <c r="AM176" i="12" s="1"/>
  <c r="AO176" i="12" s="1"/>
  <c r="H162" i="12"/>
  <c r="N162" i="12" s="1"/>
  <c r="T162" i="12" s="1"/>
  <c r="X162" i="12" s="1"/>
  <c r="AD162" i="12" s="1"/>
  <c r="AI162" i="12" s="1"/>
  <c r="AS162" i="12" s="1"/>
  <c r="AU162" i="12" s="1"/>
  <c r="G157" i="12"/>
  <c r="M157" i="12" s="1"/>
  <c r="S157" i="12" s="1"/>
  <c r="W157" i="12" s="1"/>
  <c r="AC157" i="12" s="1"/>
  <c r="AH157" i="12" s="1"/>
  <c r="AP157" i="12" s="1"/>
  <c r="AR157" i="12" s="1"/>
  <c r="F154" i="12"/>
  <c r="L154" i="12" s="1"/>
  <c r="R154" i="12" s="1"/>
  <c r="V154" i="12" s="1"/>
  <c r="AB154" i="12" s="1"/>
  <c r="AG154" i="12" s="1"/>
  <c r="AM154" i="12" s="1"/>
  <c r="AO154" i="12" s="1"/>
  <c r="H147" i="12"/>
  <c r="N147" i="12" s="1"/>
  <c r="T147" i="12" s="1"/>
  <c r="X147" i="12" s="1"/>
  <c r="AD147" i="12" s="1"/>
  <c r="AI147" i="12" s="1"/>
  <c r="AS147" i="12" s="1"/>
  <c r="AU147" i="12" s="1"/>
  <c r="G144" i="12"/>
  <c r="M144" i="12" s="1"/>
  <c r="S144" i="12" s="1"/>
  <c r="W144" i="12" s="1"/>
  <c r="AC144" i="12" s="1"/>
  <c r="AH144" i="12" s="1"/>
  <c r="AP144" i="12" s="1"/>
  <c r="AR144" i="12" s="1"/>
  <c r="F139" i="12"/>
  <c r="L139" i="12" s="1"/>
  <c r="R139" i="12" s="1"/>
  <c r="V139" i="12" s="1"/>
  <c r="AB139" i="12" s="1"/>
  <c r="AG139" i="12" s="1"/>
  <c r="AM139" i="12" s="1"/>
  <c r="AO139" i="12" s="1"/>
  <c r="H130" i="12"/>
  <c r="N130" i="12" s="1"/>
  <c r="T130" i="12" s="1"/>
  <c r="X130" i="12" s="1"/>
  <c r="AD130" i="12" s="1"/>
  <c r="AI130" i="12" s="1"/>
  <c r="AS130" i="12" s="1"/>
  <c r="AU130" i="12" s="1"/>
  <c r="G126" i="12"/>
  <c r="M126" i="12" s="1"/>
  <c r="S126" i="12" s="1"/>
  <c r="W126" i="12" s="1"/>
  <c r="AC126" i="12" s="1"/>
  <c r="AH126" i="12" s="1"/>
  <c r="AP126" i="12" s="1"/>
  <c r="AR126" i="12" s="1"/>
  <c r="F123" i="12"/>
  <c r="L123" i="12" s="1"/>
  <c r="R123" i="12" s="1"/>
  <c r="V123" i="12" s="1"/>
  <c r="AB123" i="12" s="1"/>
  <c r="AG123" i="12" s="1"/>
  <c r="AM123" i="12" s="1"/>
  <c r="AO123" i="12" s="1"/>
  <c r="H116" i="12"/>
  <c r="N116" i="12" s="1"/>
  <c r="T116" i="12" s="1"/>
  <c r="X116" i="12" s="1"/>
  <c r="AD116" i="12" s="1"/>
  <c r="AI116" i="12" s="1"/>
  <c r="AS116" i="12" s="1"/>
  <c r="AU116" i="12" s="1"/>
  <c r="G113" i="12"/>
  <c r="M113" i="12" s="1"/>
  <c r="S113" i="12" s="1"/>
  <c r="W113" i="12" s="1"/>
  <c r="AC113" i="12" s="1"/>
  <c r="AH113" i="12" s="1"/>
  <c r="AP113" i="12" s="1"/>
  <c r="AR113" i="12" s="1"/>
  <c r="H99" i="12"/>
  <c r="N99" i="12" s="1"/>
  <c r="T99" i="12" s="1"/>
  <c r="X99" i="12" s="1"/>
  <c r="AD99" i="12" s="1"/>
  <c r="AI99" i="12" s="1"/>
  <c r="AS99" i="12" s="1"/>
  <c r="AU99" i="12" s="1"/>
  <c r="G94" i="12"/>
  <c r="M94" i="12" s="1"/>
  <c r="S94" i="12" s="1"/>
  <c r="W94" i="12" s="1"/>
  <c r="AC94" i="12" s="1"/>
  <c r="AH94" i="12" s="1"/>
  <c r="AP94" i="12" s="1"/>
  <c r="AR94" i="12" s="1"/>
  <c r="F87" i="12"/>
  <c r="L87" i="12" s="1"/>
  <c r="R87" i="12" s="1"/>
  <c r="V87" i="12" s="1"/>
  <c r="AB87" i="12" s="1"/>
  <c r="AG87" i="12" s="1"/>
  <c r="AM87" i="12" s="1"/>
  <c r="AO87" i="12" s="1"/>
  <c r="F73" i="12"/>
  <c r="L73" i="12" s="1"/>
  <c r="R73" i="12" s="1"/>
  <c r="V73" i="12" s="1"/>
  <c r="AB73" i="12" s="1"/>
  <c r="AG73" i="12" s="1"/>
  <c r="AM73" i="12" s="1"/>
  <c r="AO73" i="12" s="1"/>
  <c r="G64" i="12"/>
  <c r="M64" i="12" s="1"/>
  <c r="S64" i="12" s="1"/>
  <c r="W64" i="12" s="1"/>
  <c r="AC64" i="12" s="1"/>
  <c r="AH64" i="12" s="1"/>
  <c r="AP64" i="12" s="1"/>
  <c r="AR64" i="12" s="1"/>
  <c r="F58" i="12"/>
  <c r="L58" i="12" s="1"/>
  <c r="R58" i="12" s="1"/>
  <c r="V58" i="12" s="1"/>
  <c r="AB58" i="12" s="1"/>
  <c r="AG58" i="12" s="1"/>
  <c r="AM58" i="12" s="1"/>
  <c r="AO58" i="12" s="1"/>
  <c r="H50" i="12"/>
  <c r="N50" i="12" s="1"/>
  <c r="T50" i="12" s="1"/>
  <c r="X50" i="12" s="1"/>
  <c r="AD50" i="12" s="1"/>
  <c r="AI50" i="12" s="1"/>
  <c r="AS50" i="12" s="1"/>
  <c r="AU50" i="12" s="1"/>
  <c r="G46" i="12"/>
  <c r="M46" i="12" s="1"/>
  <c r="S46" i="12" s="1"/>
  <c r="W46" i="12" s="1"/>
  <c r="AC46" i="12" s="1"/>
  <c r="AH46" i="12" s="1"/>
  <c r="AP46" i="12" s="1"/>
  <c r="AR46" i="12" s="1"/>
  <c r="F42" i="12"/>
  <c r="L42" i="12" s="1"/>
  <c r="R42" i="12" s="1"/>
  <c r="V42" i="12" s="1"/>
  <c r="AB42" i="12" s="1"/>
  <c r="AG42" i="12" s="1"/>
  <c r="AM42" i="12" s="1"/>
  <c r="AO42" i="12" s="1"/>
  <c r="H33" i="12"/>
  <c r="N33" i="12" s="1"/>
  <c r="T33" i="12" s="1"/>
  <c r="X33" i="12" s="1"/>
  <c r="AD33" i="12" s="1"/>
  <c r="AI33" i="12" s="1"/>
  <c r="AS33" i="12" s="1"/>
  <c r="AU33" i="12" s="1"/>
  <c r="G29" i="12"/>
  <c r="M29" i="12" s="1"/>
  <c r="S29" i="12" s="1"/>
  <c r="W29" i="12" s="1"/>
  <c r="AC29" i="12" s="1"/>
  <c r="AH29" i="12" s="1"/>
  <c r="AP29" i="12" s="1"/>
  <c r="AR29" i="12" s="1"/>
  <c r="F25" i="12"/>
  <c r="L25" i="12" s="1"/>
  <c r="R25" i="12" s="1"/>
  <c r="V25" i="12" s="1"/>
  <c r="AB25" i="12" s="1"/>
  <c r="AG25" i="12" s="1"/>
  <c r="AM25" i="12" s="1"/>
  <c r="AO25" i="12" s="1"/>
  <c r="G2594" i="12"/>
  <c r="M2594" i="12" s="1"/>
  <c r="S2594" i="12" s="1"/>
  <c r="W2594" i="12" s="1"/>
  <c r="AC2594" i="12" s="1"/>
  <c r="AH2594" i="12" s="1"/>
  <c r="AP2594" i="12" s="1"/>
  <c r="AR2594" i="12" s="1"/>
  <c r="G2556" i="12"/>
  <c r="M2556" i="12" s="1"/>
  <c r="S2556" i="12" s="1"/>
  <c r="W2556" i="12" s="1"/>
  <c r="AC2556" i="12" s="1"/>
  <c r="AH2556" i="12" s="1"/>
  <c r="AP2556" i="12" s="1"/>
  <c r="AR2556" i="12" s="1"/>
  <c r="F2553" i="12"/>
  <c r="L2553" i="12" s="1"/>
  <c r="R2553" i="12" s="1"/>
  <c r="V2553" i="12" s="1"/>
  <c r="AB2553" i="12" s="1"/>
  <c r="AG2553" i="12" s="1"/>
  <c r="AM2553" i="12" s="1"/>
  <c r="AO2553" i="12" s="1"/>
  <c r="G2498" i="12"/>
  <c r="M2498" i="12" s="1"/>
  <c r="S2498" i="12" s="1"/>
  <c r="W2498" i="12" s="1"/>
  <c r="AC2498" i="12" s="1"/>
  <c r="AH2498" i="12" s="1"/>
  <c r="AP2498" i="12" s="1"/>
  <c r="AR2498" i="12" s="1"/>
  <c r="F2477" i="12"/>
  <c r="L2477" i="12" s="1"/>
  <c r="R2477" i="12" s="1"/>
  <c r="V2477" i="12" s="1"/>
  <c r="AB2477" i="12" s="1"/>
  <c r="AG2477" i="12" s="1"/>
  <c r="AM2477" i="12" s="1"/>
  <c r="AO2477" i="12" s="1"/>
  <c r="H2453" i="12"/>
  <c r="N2453" i="12" s="1"/>
  <c r="T2453" i="12" s="1"/>
  <c r="X2453" i="12" s="1"/>
  <c r="AD2453" i="12" s="1"/>
  <c r="AI2453" i="12" s="1"/>
  <c r="AS2453" i="12" s="1"/>
  <c r="AU2453" i="12" s="1"/>
  <c r="H2435" i="12"/>
  <c r="N2435" i="12" s="1"/>
  <c r="T2435" i="12" s="1"/>
  <c r="X2435" i="12" s="1"/>
  <c r="AD2435" i="12" s="1"/>
  <c r="AI2435" i="12" s="1"/>
  <c r="AS2435" i="12" s="1"/>
  <c r="AU2435" i="12" s="1"/>
  <c r="F2426" i="12"/>
  <c r="L2426" i="12" s="1"/>
  <c r="R2426" i="12" s="1"/>
  <c r="V2426" i="12" s="1"/>
  <c r="AB2426" i="12" s="1"/>
  <c r="AG2426" i="12" s="1"/>
  <c r="AM2426" i="12" s="1"/>
  <c r="AO2426" i="12" s="1"/>
  <c r="F2405" i="12"/>
  <c r="L2405" i="12" s="1"/>
  <c r="R2405" i="12" s="1"/>
  <c r="V2405" i="12" s="1"/>
  <c r="AB2405" i="12" s="1"/>
  <c r="AG2405" i="12" s="1"/>
  <c r="AM2405" i="12" s="1"/>
  <c r="AO2405" i="12" s="1"/>
  <c r="F2389" i="12"/>
  <c r="L2389" i="12" s="1"/>
  <c r="R2389" i="12" s="1"/>
  <c r="V2389" i="12" s="1"/>
  <c r="AB2389" i="12" s="1"/>
  <c r="AG2389" i="12" s="1"/>
  <c r="AM2389" i="12" s="1"/>
  <c r="AO2389" i="12" s="1"/>
  <c r="G2364" i="12"/>
  <c r="M2364" i="12" s="1"/>
  <c r="S2364" i="12" s="1"/>
  <c r="W2364" i="12" s="1"/>
  <c r="AC2364" i="12" s="1"/>
  <c r="AH2364" i="12" s="1"/>
  <c r="AP2364" i="12" s="1"/>
  <c r="AR2364" i="12" s="1"/>
  <c r="G2349" i="12"/>
  <c r="M2349" i="12" s="1"/>
  <c r="S2349" i="12" s="1"/>
  <c r="W2349" i="12" s="1"/>
  <c r="AC2349" i="12" s="1"/>
  <c r="AH2349" i="12" s="1"/>
  <c r="AP2349" i="12" s="1"/>
  <c r="AR2349" i="12" s="1"/>
  <c r="F2311" i="12"/>
  <c r="L2311" i="12" s="1"/>
  <c r="R2311" i="12" s="1"/>
  <c r="V2311" i="12" s="1"/>
  <c r="AB2311" i="12" s="1"/>
  <c r="AG2311" i="12" s="1"/>
  <c r="AM2311" i="12" s="1"/>
  <c r="AO2311" i="12" s="1"/>
  <c r="F2298" i="12"/>
  <c r="L2298" i="12" s="1"/>
  <c r="R2298" i="12" s="1"/>
  <c r="V2298" i="12" s="1"/>
  <c r="AB2298" i="12" s="1"/>
  <c r="AG2298" i="12" s="1"/>
  <c r="AM2298" i="12" s="1"/>
  <c r="AO2298" i="12" s="1"/>
  <c r="H2255" i="12"/>
  <c r="N2255" i="12" s="1"/>
  <c r="T2255" i="12" s="1"/>
  <c r="X2255" i="12" s="1"/>
  <c r="AD2255" i="12" s="1"/>
  <c r="AI2255" i="12" s="1"/>
  <c r="AS2255" i="12" s="1"/>
  <c r="AU2255" i="12" s="1"/>
  <c r="G2232" i="12"/>
  <c r="M2232" i="12" s="1"/>
  <c r="S2232" i="12" s="1"/>
  <c r="W2232" i="12" s="1"/>
  <c r="AC2232" i="12" s="1"/>
  <c r="AH2232" i="12" s="1"/>
  <c r="AP2232" i="12" s="1"/>
  <c r="AR2232" i="12" s="1"/>
  <c r="F2212" i="12"/>
  <c r="L2212" i="12" s="1"/>
  <c r="R2212" i="12" s="1"/>
  <c r="V2212" i="12" s="1"/>
  <c r="AB2212" i="12" s="1"/>
  <c r="AG2212" i="12" s="1"/>
  <c r="AM2212" i="12" s="1"/>
  <c r="AO2212" i="12" s="1"/>
  <c r="G2180" i="12"/>
  <c r="M2180" i="12" s="1"/>
  <c r="S2180" i="12" s="1"/>
  <c r="W2180" i="12" s="1"/>
  <c r="AC2180" i="12" s="1"/>
  <c r="AH2180" i="12" s="1"/>
  <c r="AP2180" i="12" s="1"/>
  <c r="AR2180" i="12" s="1"/>
  <c r="G2158" i="12"/>
  <c r="M2158" i="12" s="1"/>
  <c r="S2158" i="12" s="1"/>
  <c r="W2158" i="12" s="1"/>
  <c r="AC2158" i="12" s="1"/>
  <c r="AH2158" i="12" s="1"/>
  <c r="AP2158" i="12" s="1"/>
  <c r="AR2158" i="12" s="1"/>
  <c r="G2140" i="12"/>
  <c r="M2140" i="12" s="1"/>
  <c r="S2140" i="12" s="1"/>
  <c r="W2140" i="12" s="1"/>
  <c r="AC2140" i="12" s="1"/>
  <c r="AH2140" i="12" s="1"/>
  <c r="AP2140" i="12" s="1"/>
  <c r="AR2140" i="12" s="1"/>
  <c r="G2118" i="12"/>
  <c r="M2118" i="12" s="1"/>
  <c r="S2118" i="12" s="1"/>
  <c r="W2118" i="12" s="1"/>
  <c r="AC2118" i="12" s="1"/>
  <c r="AH2118" i="12" s="1"/>
  <c r="AP2118" i="12" s="1"/>
  <c r="AR2118" i="12" s="1"/>
  <c r="F2092" i="12"/>
  <c r="L2092" i="12" s="1"/>
  <c r="R2092" i="12" s="1"/>
  <c r="V2092" i="12" s="1"/>
  <c r="AB2092" i="12" s="1"/>
  <c r="AG2092" i="12" s="1"/>
  <c r="AM2092" i="12" s="1"/>
  <c r="AO2092" i="12" s="1"/>
  <c r="H2062" i="12"/>
  <c r="N2062" i="12" s="1"/>
  <c r="T2062" i="12" s="1"/>
  <c r="X2062" i="12" s="1"/>
  <c r="AD2062" i="12" s="1"/>
  <c r="AI2062" i="12" s="1"/>
  <c r="AS2062" i="12" s="1"/>
  <c r="AU2062" i="12" s="1"/>
  <c r="H2034" i="12"/>
  <c r="N2034" i="12" s="1"/>
  <c r="T2034" i="12" s="1"/>
  <c r="X2034" i="12" s="1"/>
  <c r="AD2034" i="12" s="1"/>
  <c r="AI2034" i="12" s="1"/>
  <c r="AS2034" i="12" s="1"/>
  <c r="AU2034" i="12" s="1"/>
  <c r="H2018" i="12"/>
  <c r="N2018" i="12" s="1"/>
  <c r="T2018" i="12" s="1"/>
  <c r="X2018" i="12" s="1"/>
  <c r="AD2018" i="12" s="1"/>
  <c r="AI2018" i="12" s="1"/>
  <c r="AS2018" i="12" s="1"/>
  <c r="AU2018" i="12" s="1"/>
  <c r="H1999" i="12"/>
  <c r="N1999" i="12" s="1"/>
  <c r="T1999" i="12" s="1"/>
  <c r="X1999" i="12" s="1"/>
  <c r="AD1999" i="12" s="1"/>
  <c r="AI1999" i="12" s="1"/>
  <c r="AS1999" i="12" s="1"/>
  <c r="AU1999" i="12" s="1"/>
  <c r="H1978" i="12"/>
  <c r="N1978" i="12" s="1"/>
  <c r="T1978" i="12" s="1"/>
  <c r="X1978" i="12" s="1"/>
  <c r="AD1978" i="12" s="1"/>
  <c r="AI1978" i="12" s="1"/>
  <c r="AS1978" i="12" s="1"/>
  <c r="AU1978" i="12" s="1"/>
  <c r="H1959" i="12"/>
  <c r="N1959" i="12" s="1"/>
  <c r="T1959" i="12" s="1"/>
  <c r="X1959" i="12" s="1"/>
  <c r="AD1959" i="12" s="1"/>
  <c r="AI1959" i="12" s="1"/>
  <c r="AS1959" i="12" s="1"/>
  <c r="AU1959" i="12" s="1"/>
  <c r="H1943" i="12"/>
  <c r="N1943" i="12" s="1"/>
  <c r="T1943" i="12" s="1"/>
  <c r="X1943" i="12" s="1"/>
  <c r="AD1943" i="12" s="1"/>
  <c r="AI1943" i="12" s="1"/>
  <c r="AS1943" i="12" s="1"/>
  <c r="H1927" i="12"/>
  <c r="N1927" i="12" s="1"/>
  <c r="T1927" i="12" s="1"/>
  <c r="X1927" i="12" s="1"/>
  <c r="AD1927" i="12" s="1"/>
  <c r="AI1927" i="12" s="1"/>
  <c r="AS1927" i="12" s="1"/>
  <c r="AU1927" i="12" s="1"/>
  <c r="G1900" i="12"/>
  <c r="M1900" i="12" s="1"/>
  <c r="S1900" i="12" s="1"/>
  <c r="W1900" i="12" s="1"/>
  <c r="AC1900" i="12" s="1"/>
  <c r="AH1900" i="12" s="1"/>
  <c r="AP1900" i="12" s="1"/>
  <c r="AR1900" i="12" s="1"/>
  <c r="F1874" i="12"/>
  <c r="L1874" i="12" s="1"/>
  <c r="R1874" i="12" s="1"/>
  <c r="V1874" i="12" s="1"/>
  <c r="AB1874" i="12" s="1"/>
  <c r="AG1874" i="12" s="1"/>
  <c r="AM1874" i="12" s="1"/>
  <c r="AO1874" i="12" s="1"/>
  <c r="F1855" i="12"/>
  <c r="L1855" i="12" s="1"/>
  <c r="R1855" i="12" s="1"/>
  <c r="V1855" i="12" s="1"/>
  <c r="AB1855" i="12" s="1"/>
  <c r="AG1855" i="12" s="1"/>
  <c r="AM1855" i="12" s="1"/>
  <c r="AO1855" i="12" s="1"/>
  <c r="F1826" i="12"/>
  <c r="L1826" i="12" s="1"/>
  <c r="R1826" i="12" s="1"/>
  <c r="V1826" i="12" s="1"/>
  <c r="AB1826" i="12" s="1"/>
  <c r="AG1826" i="12" s="1"/>
  <c r="AM1826" i="12" s="1"/>
  <c r="AO1826" i="12" s="1"/>
  <c r="H1804" i="12"/>
  <c r="N1804" i="12" s="1"/>
  <c r="T1804" i="12" s="1"/>
  <c r="X1804" i="12" s="1"/>
  <c r="AD1804" i="12" s="1"/>
  <c r="AI1804" i="12" s="1"/>
  <c r="AS1804" i="12" s="1"/>
  <c r="AU1804" i="12" s="1"/>
  <c r="H1775" i="12"/>
  <c r="N1775" i="12" s="1"/>
  <c r="T1775" i="12" s="1"/>
  <c r="X1775" i="12" s="1"/>
  <c r="AD1775" i="12" s="1"/>
  <c r="AI1775" i="12" s="1"/>
  <c r="AS1775" i="12" s="1"/>
  <c r="AU1775" i="12" s="1"/>
  <c r="G1752" i="12"/>
  <c r="M1752" i="12" s="1"/>
  <c r="S1752" i="12" s="1"/>
  <c r="W1752" i="12" s="1"/>
  <c r="AC1752" i="12" s="1"/>
  <c r="AH1752" i="12" s="1"/>
  <c r="AP1752" i="12" s="1"/>
  <c r="AR1752" i="12" s="1"/>
  <c r="G1733" i="12"/>
  <c r="M1733" i="12" s="1"/>
  <c r="S1733" i="12" s="1"/>
  <c r="W1733" i="12" s="1"/>
  <c r="AC1733" i="12" s="1"/>
  <c r="AH1733" i="12" s="1"/>
  <c r="AP1733" i="12" s="1"/>
  <c r="AR1733" i="12" s="1"/>
  <c r="G1714" i="12"/>
  <c r="M1714" i="12" s="1"/>
  <c r="S1714" i="12" s="1"/>
  <c r="W1714" i="12" s="1"/>
  <c r="AC1714" i="12" s="1"/>
  <c r="AH1714" i="12" s="1"/>
  <c r="AP1714" i="12" s="1"/>
  <c r="AR1714" i="12" s="1"/>
  <c r="G1688" i="12"/>
  <c r="M1688" i="12" s="1"/>
  <c r="S1688" i="12" s="1"/>
  <c r="W1688" i="12" s="1"/>
  <c r="AC1688" i="12" s="1"/>
  <c r="AH1688" i="12" s="1"/>
  <c r="AP1688" i="12" s="1"/>
  <c r="AR1688" i="12" s="1"/>
  <c r="G1651" i="12"/>
  <c r="M1651" i="12" s="1"/>
  <c r="S1651" i="12" s="1"/>
  <c r="W1651" i="12" s="1"/>
  <c r="AC1651" i="12" s="1"/>
  <c r="AH1651" i="12" s="1"/>
  <c r="AP1651" i="12" s="1"/>
  <c r="AR1651" i="12" s="1"/>
  <c r="F1624" i="12"/>
  <c r="L1624" i="12" s="1"/>
  <c r="R1624" i="12" s="1"/>
  <c r="V1624" i="12" s="1"/>
  <c r="AB1624" i="12" s="1"/>
  <c r="AG1624" i="12" s="1"/>
  <c r="AM1624" i="12" s="1"/>
  <c r="AO1624" i="12" s="1"/>
  <c r="F1604" i="12"/>
  <c r="L1604" i="12" s="1"/>
  <c r="R1604" i="12" s="1"/>
  <c r="V1604" i="12" s="1"/>
  <c r="AB1604" i="12" s="1"/>
  <c r="AG1604" i="12" s="1"/>
  <c r="AM1604" i="12" s="1"/>
  <c r="AO1604" i="12" s="1"/>
  <c r="H1572" i="12"/>
  <c r="N1572" i="12" s="1"/>
  <c r="T1572" i="12" s="1"/>
  <c r="X1572" i="12" s="1"/>
  <c r="AD1572" i="12" s="1"/>
  <c r="AI1572" i="12" s="1"/>
  <c r="AS1572" i="12" s="1"/>
  <c r="AU1572" i="12" s="1"/>
  <c r="G1522" i="12"/>
  <c r="M1522" i="12" s="1"/>
  <c r="S1522" i="12" s="1"/>
  <c r="W1522" i="12" s="1"/>
  <c r="AC1522" i="12" s="1"/>
  <c r="AH1522" i="12" s="1"/>
  <c r="AP1522" i="12" s="1"/>
  <c r="AR1522" i="12" s="1"/>
  <c r="H1501" i="12"/>
  <c r="N1501" i="12" s="1"/>
  <c r="T1501" i="12" s="1"/>
  <c r="X1501" i="12" s="1"/>
  <c r="AD1501" i="12" s="1"/>
  <c r="AI1501" i="12" s="1"/>
  <c r="AS1501" i="12" s="1"/>
  <c r="AU1501" i="12" s="1"/>
  <c r="F1425" i="12"/>
  <c r="L1425" i="12" s="1"/>
  <c r="R1425" i="12" s="1"/>
  <c r="V1425" i="12" s="1"/>
  <c r="AB1425" i="12" s="1"/>
  <c r="AG1425" i="12" s="1"/>
  <c r="AM1425" i="12" s="1"/>
  <c r="AO1425" i="12" s="1"/>
  <c r="F1391" i="12"/>
  <c r="L1391" i="12" s="1"/>
  <c r="R1391" i="12" s="1"/>
  <c r="V1391" i="12" s="1"/>
  <c r="AB1391" i="12" s="1"/>
  <c r="AG1391" i="12" s="1"/>
  <c r="AM1391" i="12" s="1"/>
  <c r="AO1391" i="12" s="1"/>
  <c r="H1367" i="12"/>
  <c r="N1367" i="12" s="1"/>
  <c r="T1367" i="12" s="1"/>
  <c r="X1367" i="12" s="1"/>
  <c r="AD1367" i="12" s="1"/>
  <c r="AI1367" i="12" s="1"/>
  <c r="AS1367" i="12" s="1"/>
  <c r="AU1367" i="12" s="1"/>
  <c r="H1351" i="12"/>
  <c r="N1351" i="12" s="1"/>
  <c r="T1351" i="12" s="1"/>
  <c r="X1351" i="12" s="1"/>
  <c r="AD1351" i="12" s="1"/>
  <c r="AI1351" i="12" s="1"/>
  <c r="AS1351" i="12" s="1"/>
  <c r="H1327" i="12"/>
  <c r="N1327" i="12" s="1"/>
  <c r="T1327" i="12" s="1"/>
  <c r="X1327" i="12" s="1"/>
  <c r="AD1327" i="12" s="1"/>
  <c r="AI1327" i="12" s="1"/>
  <c r="AS1327" i="12" s="1"/>
  <c r="AU1327" i="12" s="1"/>
  <c r="G1299" i="12"/>
  <c r="M1299" i="12" s="1"/>
  <c r="S1299" i="12" s="1"/>
  <c r="W1299" i="12" s="1"/>
  <c r="AC1299" i="12" s="1"/>
  <c r="AH1299" i="12" s="1"/>
  <c r="AP1299" i="12" s="1"/>
  <c r="AR1299" i="12" s="1"/>
  <c r="G1258" i="12"/>
  <c r="M1258" i="12" s="1"/>
  <c r="S1258" i="12" s="1"/>
  <c r="W1258" i="12" s="1"/>
  <c r="AC1258" i="12" s="1"/>
  <c r="AH1258" i="12" s="1"/>
  <c r="AP1258" i="12" s="1"/>
  <c r="AR1258" i="12" s="1"/>
  <c r="G1229" i="12"/>
  <c r="M1229" i="12" s="1"/>
  <c r="S1229" i="12" s="1"/>
  <c r="W1229" i="12" s="1"/>
  <c r="AC1229" i="12" s="1"/>
  <c r="AH1229" i="12" s="1"/>
  <c r="AP1229" i="12" s="1"/>
  <c r="AR1229" i="12" s="1"/>
  <c r="F1202" i="12"/>
  <c r="L1202" i="12" s="1"/>
  <c r="R1202" i="12" s="1"/>
  <c r="V1202" i="12" s="1"/>
  <c r="AB1202" i="12" s="1"/>
  <c r="AG1202" i="12" s="1"/>
  <c r="AM1202" i="12" s="1"/>
  <c r="AO1202" i="12" s="1"/>
  <c r="H1159" i="12"/>
  <c r="N1159" i="12" s="1"/>
  <c r="T1159" i="12" s="1"/>
  <c r="X1159" i="12" s="1"/>
  <c r="AD1159" i="12" s="1"/>
  <c r="AI1159" i="12" s="1"/>
  <c r="AS1159" i="12" s="1"/>
  <c r="AU1159" i="12" s="1"/>
  <c r="H1115" i="12"/>
  <c r="N1115" i="12" s="1"/>
  <c r="T1115" i="12" s="1"/>
  <c r="X1115" i="12" s="1"/>
  <c r="AD1115" i="12" s="1"/>
  <c r="AI1115" i="12" s="1"/>
  <c r="AS1115" i="12" s="1"/>
  <c r="AU1115" i="12" s="1"/>
  <c r="H1074" i="12"/>
  <c r="N1074" i="12" s="1"/>
  <c r="T1074" i="12" s="1"/>
  <c r="X1074" i="12" s="1"/>
  <c r="AD1074" i="12" s="1"/>
  <c r="AI1074" i="12" s="1"/>
  <c r="AS1074" i="12" s="1"/>
  <c r="AU1074" i="12" s="1"/>
  <c r="H1017" i="12"/>
  <c r="N1017" i="12" s="1"/>
  <c r="T1017" i="12" s="1"/>
  <c r="X1017" i="12" s="1"/>
  <c r="AD1017" i="12" s="1"/>
  <c r="AI1017" i="12" s="1"/>
  <c r="AS1017" i="12" s="1"/>
  <c r="AU1017" i="12" s="1"/>
  <c r="H1003" i="12"/>
  <c r="N1003" i="12" s="1"/>
  <c r="T1003" i="12" s="1"/>
  <c r="X1003" i="12" s="1"/>
  <c r="AD1003" i="12" s="1"/>
  <c r="AI1003" i="12" s="1"/>
  <c r="AS1003" i="12" s="1"/>
  <c r="AU1003" i="12" s="1"/>
  <c r="G975" i="12"/>
  <c r="M975" i="12" s="1"/>
  <c r="S975" i="12" s="1"/>
  <c r="W975" i="12" s="1"/>
  <c r="AC975" i="12" s="1"/>
  <c r="AH975" i="12" s="1"/>
  <c r="AP975" i="12" s="1"/>
  <c r="AR975" i="12" s="1"/>
  <c r="G928" i="12"/>
  <c r="M928" i="12" s="1"/>
  <c r="S928" i="12" s="1"/>
  <c r="W928" i="12" s="1"/>
  <c r="AC928" i="12" s="1"/>
  <c r="AH928" i="12" s="1"/>
  <c r="AP928" i="12" s="1"/>
  <c r="AR928" i="12" s="1"/>
  <c r="F901" i="12"/>
  <c r="L901" i="12" s="1"/>
  <c r="R901" i="12" s="1"/>
  <c r="V901" i="12" s="1"/>
  <c r="AB901" i="12" s="1"/>
  <c r="AG901" i="12" s="1"/>
  <c r="AM901" i="12" s="1"/>
  <c r="AO901" i="12" s="1"/>
  <c r="F867" i="12"/>
  <c r="L867" i="12" s="1"/>
  <c r="R867" i="12" s="1"/>
  <c r="V867" i="12" s="1"/>
  <c r="AB867" i="12" s="1"/>
  <c r="AG867" i="12" s="1"/>
  <c r="AM867" i="12" s="1"/>
  <c r="AO867" i="12" s="1"/>
  <c r="G805" i="12"/>
  <c r="M805" i="12" s="1"/>
  <c r="S805" i="12" s="1"/>
  <c r="W805" i="12" s="1"/>
  <c r="AC805" i="12" s="1"/>
  <c r="AH805" i="12" s="1"/>
  <c r="AP805" i="12" s="1"/>
  <c r="AR805" i="12" s="1"/>
  <c r="F756" i="12"/>
  <c r="L756" i="12" s="1"/>
  <c r="R756" i="12" s="1"/>
  <c r="V756" i="12" s="1"/>
  <c r="AB756" i="12" s="1"/>
  <c r="AG756" i="12" s="1"/>
  <c r="AM756" i="12" s="1"/>
  <c r="AO756" i="12" s="1"/>
  <c r="F743" i="12"/>
  <c r="L743" i="12" s="1"/>
  <c r="R743" i="12" s="1"/>
  <c r="V743" i="12" s="1"/>
  <c r="AB743" i="12" s="1"/>
  <c r="AG743" i="12" s="1"/>
  <c r="AM743" i="12" s="1"/>
  <c r="AO743" i="12" s="1"/>
  <c r="H721" i="12"/>
  <c r="N721" i="12" s="1"/>
  <c r="T721" i="12" s="1"/>
  <c r="X721" i="12" s="1"/>
  <c r="AD721" i="12" s="1"/>
  <c r="AI721" i="12" s="1"/>
  <c r="AS721" i="12" s="1"/>
  <c r="AU721" i="12" s="1"/>
  <c r="G651" i="12"/>
  <c r="M651" i="12" s="1"/>
  <c r="S651" i="12" s="1"/>
  <c r="W651" i="12" s="1"/>
  <c r="AC651" i="12" s="1"/>
  <c r="AH651" i="12" s="1"/>
  <c r="AP651" i="12" s="1"/>
  <c r="AR651" i="12" s="1"/>
  <c r="G617" i="12"/>
  <c r="M617" i="12" s="1"/>
  <c r="S617" i="12" s="1"/>
  <c r="W617" i="12" s="1"/>
  <c r="AC617" i="12" s="1"/>
  <c r="AH617" i="12" s="1"/>
  <c r="AP617" i="12" s="1"/>
  <c r="AR617" i="12" s="1"/>
  <c r="G602" i="12"/>
  <c r="M602" i="12" s="1"/>
  <c r="S602" i="12" s="1"/>
  <c r="W602" i="12" s="1"/>
  <c r="AC602" i="12" s="1"/>
  <c r="AH602" i="12" s="1"/>
  <c r="AP602" i="12" s="1"/>
  <c r="AR602" i="12" s="1"/>
  <c r="H589" i="12"/>
  <c r="N589" i="12" s="1"/>
  <c r="T589" i="12" s="1"/>
  <c r="X589" i="12" s="1"/>
  <c r="AD589" i="12" s="1"/>
  <c r="AI589" i="12" s="1"/>
  <c r="AS589" i="12" s="1"/>
  <c r="AU589" i="12" s="1"/>
  <c r="F580" i="12"/>
  <c r="L580" i="12" s="1"/>
  <c r="R580" i="12" s="1"/>
  <c r="V580" i="12" s="1"/>
  <c r="AB580" i="12" s="1"/>
  <c r="AG580" i="12" s="1"/>
  <c r="AM580" i="12" s="1"/>
  <c r="AO580" i="12" s="1"/>
  <c r="F559" i="12"/>
  <c r="L559" i="12" s="1"/>
  <c r="R559" i="12" s="1"/>
  <c r="V559" i="12" s="1"/>
  <c r="AB559" i="12" s="1"/>
  <c r="AG559" i="12" s="1"/>
  <c r="AM559" i="12" s="1"/>
  <c r="AO559" i="12" s="1"/>
  <c r="H552" i="12"/>
  <c r="N552" i="12" s="1"/>
  <c r="T552" i="12" s="1"/>
  <c r="X552" i="12" s="1"/>
  <c r="AD552" i="12" s="1"/>
  <c r="AI552" i="12" s="1"/>
  <c r="AS552" i="12" s="1"/>
  <c r="AU552" i="12" s="1"/>
  <c r="G533" i="12"/>
  <c r="M533" i="12" s="1"/>
  <c r="S533" i="12" s="1"/>
  <c r="W533" i="12" s="1"/>
  <c r="AC533" i="12" s="1"/>
  <c r="AH533" i="12" s="1"/>
  <c r="AP533" i="12" s="1"/>
  <c r="AR533" i="12" s="1"/>
  <c r="F515" i="12"/>
  <c r="L515" i="12" s="1"/>
  <c r="R515" i="12" s="1"/>
  <c r="V515" i="12" s="1"/>
  <c r="AB515" i="12" s="1"/>
  <c r="AG515" i="12" s="1"/>
  <c r="AM515" i="12" s="1"/>
  <c r="AO515" i="12" s="1"/>
  <c r="H2600" i="12"/>
  <c r="N2600" i="12" s="1"/>
  <c r="T2600" i="12" s="1"/>
  <c r="X2600" i="12" s="1"/>
  <c r="AD2600" i="12" s="1"/>
  <c r="AI2600" i="12" s="1"/>
  <c r="AS2600" i="12" s="1"/>
  <c r="AU2600" i="12" s="1"/>
  <c r="F2594" i="12"/>
  <c r="L2594" i="12" s="1"/>
  <c r="R2594" i="12" s="1"/>
  <c r="V2594" i="12" s="1"/>
  <c r="AB2594" i="12" s="1"/>
  <c r="AG2594" i="12" s="1"/>
  <c r="AM2594" i="12" s="1"/>
  <c r="AO2594" i="12" s="1"/>
  <c r="H2567" i="12"/>
  <c r="N2567" i="12" s="1"/>
  <c r="T2567" i="12" s="1"/>
  <c r="X2567" i="12" s="1"/>
  <c r="AD2567" i="12" s="1"/>
  <c r="AI2567" i="12" s="1"/>
  <c r="AS2567" i="12" s="1"/>
  <c r="AU2567" i="12" s="1"/>
  <c r="G2562" i="12"/>
  <c r="M2562" i="12" s="1"/>
  <c r="S2562" i="12" s="1"/>
  <c r="W2562" i="12" s="1"/>
  <c r="AC2562" i="12" s="1"/>
  <c r="AH2562" i="12" s="1"/>
  <c r="AP2562" i="12" s="1"/>
  <c r="AR2562" i="12" s="1"/>
  <c r="F2556" i="12"/>
  <c r="L2556" i="12" s="1"/>
  <c r="R2556" i="12" s="1"/>
  <c r="V2556" i="12" s="1"/>
  <c r="AB2556" i="12" s="1"/>
  <c r="AG2556" i="12" s="1"/>
  <c r="AM2556" i="12" s="1"/>
  <c r="AO2556" i="12" s="1"/>
  <c r="G2546" i="12"/>
  <c r="M2546" i="12" s="1"/>
  <c r="S2546" i="12" s="1"/>
  <c r="W2546" i="12" s="1"/>
  <c r="AC2546" i="12" s="1"/>
  <c r="AH2546" i="12" s="1"/>
  <c r="AP2546" i="12" s="1"/>
  <c r="AR2546" i="12" s="1"/>
  <c r="G2503" i="12"/>
  <c r="M2503" i="12" s="1"/>
  <c r="S2503" i="12" s="1"/>
  <c r="W2503" i="12" s="1"/>
  <c r="AC2503" i="12" s="1"/>
  <c r="AH2503" i="12" s="1"/>
  <c r="AP2503" i="12" s="1"/>
  <c r="AR2503" i="12" s="1"/>
  <c r="F2498" i="12"/>
  <c r="L2498" i="12" s="1"/>
  <c r="R2498" i="12" s="1"/>
  <c r="V2498" i="12" s="1"/>
  <c r="AB2498" i="12" s="1"/>
  <c r="AG2498" i="12" s="1"/>
  <c r="AM2498" i="12" s="1"/>
  <c r="AO2498" i="12" s="1"/>
  <c r="H2492" i="12"/>
  <c r="N2492" i="12" s="1"/>
  <c r="T2492" i="12" s="1"/>
  <c r="X2492" i="12" s="1"/>
  <c r="AD2492" i="12" s="1"/>
  <c r="AI2492" i="12" s="1"/>
  <c r="AS2492" i="12" s="1"/>
  <c r="AU2492" i="12" s="1"/>
  <c r="F2483" i="12"/>
  <c r="L2483" i="12" s="1"/>
  <c r="R2483" i="12" s="1"/>
  <c r="V2483" i="12" s="1"/>
  <c r="AB2483" i="12" s="1"/>
  <c r="AG2483" i="12" s="1"/>
  <c r="AM2483" i="12" s="1"/>
  <c r="AO2483" i="12" s="1"/>
  <c r="H2474" i="12"/>
  <c r="N2474" i="12" s="1"/>
  <c r="T2474" i="12" s="1"/>
  <c r="X2474" i="12" s="1"/>
  <c r="AD2474" i="12" s="1"/>
  <c r="AI2474" i="12" s="1"/>
  <c r="AS2474" i="12" s="1"/>
  <c r="AU2474" i="12" s="1"/>
  <c r="G2470" i="12"/>
  <c r="M2470" i="12" s="1"/>
  <c r="S2470" i="12" s="1"/>
  <c r="W2470" i="12" s="1"/>
  <c r="AC2470" i="12" s="1"/>
  <c r="AH2470" i="12" s="1"/>
  <c r="AP2470" i="12" s="1"/>
  <c r="AR2470" i="12" s="1"/>
  <c r="H2456" i="12"/>
  <c r="N2456" i="12" s="1"/>
  <c r="T2456" i="12" s="1"/>
  <c r="X2456" i="12" s="1"/>
  <c r="AD2456" i="12" s="1"/>
  <c r="AI2456" i="12" s="1"/>
  <c r="AS2456" i="12" s="1"/>
  <c r="AU2456" i="12" s="1"/>
  <c r="G2453" i="12"/>
  <c r="M2453" i="12" s="1"/>
  <c r="S2453" i="12" s="1"/>
  <c r="W2453" i="12" s="1"/>
  <c r="AC2453" i="12" s="1"/>
  <c r="AH2453" i="12" s="1"/>
  <c r="AP2453" i="12" s="1"/>
  <c r="AR2453" i="12" s="1"/>
  <c r="H2438" i="12"/>
  <c r="N2438" i="12" s="1"/>
  <c r="T2438" i="12" s="1"/>
  <c r="X2438" i="12" s="1"/>
  <c r="AD2438" i="12" s="1"/>
  <c r="AI2438" i="12" s="1"/>
  <c r="AS2438" i="12" s="1"/>
  <c r="AU2438" i="12" s="1"/>
  <c r="G2600" i="12"/>
  <c r="M2600" i="12" s="1"/>
  <c r="S2600" i="12" s="1"/>
  <c r="W2600" i="12" s="1"/>
  <c r="AC2600" i="12" s="1"/>
  <c r="AH2600" i="12" s="1"/>
  <c r="AP2600" i="12" s="1"/>
  <c r="AR2600" i="12" s="1"/>
  <c r="F2597" i="12"/>
  <c r="L2597" i="12" s="1"/>
  <c r="R2597" i="12" s="1"/>
  <c r="V2597" i="12" s="1"/>
  <c r="AB2597" i="12" s="1"/>
  <c r="AG2597" i="12" s="1"/>
  <c r="AM2597" i="12" s="1"/>
  <c r="AO2597" i="12" s="1"/>
  <c r="H2572" i="12"/>
  <c r="N2572" i="12" s="1"/>
  <c r="T2572" i="12" s="1"/>
  <c r="X2572" i="12" s="1"/>
  <c r="AD2572" i="12" s="1"/>
  <c r="AI2572" i="12" s="1"/>
  <c r="AS2572" i="12" s="1"/>
  <c r="AU2572" i="12" s="1"/>
  <c r="G2567" i="12"/>
  <c r="M2567" i="12" s="1"/>
  <c r="S2567" i="12" s="1"/>
  <c r="W2567" i="12" s="1"/>
  <c r="AC2567" i="12" s="1"/>
  <c r="AH2567" i="12" s="1"/>
  <c r="AP2567" i="12" s="1"/>
  <c r="AR2567" i="12" s="1"/>
  <c r="F2562" i="12"/>
  <c r="L2562" i="12" s="1"/>
  <c r="R2562" i="12" s="1"/>
  <c r="V2562" i="12" s="1"/>
  <c r="AB2562" i="12" s="1"/>
  <c r="AG2562" i="12" s="1"/>
  <c r="AM2562" i="12" s="1"/>
  <c r="AO2562" i="12" s="1"/>
  <c r="H2553" i="12"/>
  <c r="N2553" i="12" s="1"/>
  <c r="T2553" i="12" s="1"/>
  <c r="X2553" i="12" s="1"/>
  <c r="AD2553" i="12" s="1"/>
  <c r="AI2553" i="12" s="1"/>
  <c r="AS2553" i="12" s="1"/>
  <c r="AU2553" i="12" s="1"/>
  <c r="G2550" i="12"/>
  <c r="M2550" i="12" s="1"/>
  <c r="S2550" i="12" s="1"/>
  <c r="W2550" i="12" s="1"/>
  <c r="AC2550" i="12" s="1"/>
  <c r="AH2550" i="12" s="1"/>
  <c r="AP2550" i="12" s="1"/>
  <c r="AR2550" i="12" s="1"/>
  <c r="F2546" i="12"/>
  <c r="L2546" i="12" s="1"/>
  <c r="R2546" i="12" s="1"/>
  <c r="V2546" i="12" s="1"/>
  <c r="AB2546" i="12" s="1"/>
  <c r="AG2546" i="12" s="1"/>
  <c r="AM2546" i="12" s="1"/>
  <c r="AO2546" i="12" s="1"/>
  <c r="H2527" i="12"/>
  <c r="N2527" i="12" s="1"/>
  <c r="T2527" i="12" s="1"/>
  <c r="X2527" i="12" s="1"/>
  <c r="AD2527" i="12" s="1"/>
  <c r="AI2527" i="12" s="1"/>
  <c r="AS2527" i="12" s="1"/>
  <c r="AU2527" i="12" s="1"/>
  <c r="F2503" i="12"/>
  <c r="L2503" i="12" s="1"/>
  <c r="R2503" i="12" s="1"/>
  <c r="V2503" i="12" s="1"/>
  <c r="AB2503" i="12" s="1"/>
  <c r="AG2503" i="12" s="1"/>
  <c r="AM2503" i="12" s="1"/>
  <c r="AO2503" i="12" s="1"/>
  <c r="H2495" i="12"/>
  <c r="N2495" i="12" s="1"/>
  <c r="T2495" i="12" s="1"/>
  <c r="X2495" i="12" s="1"/>
  <c r="AD2495" i="12" s="1"/>
  <c r="AI2495" i="12" s="1"/>
  <c r="AS2495" i="12" s="1"/>
  <c r="AU2495" i="12" s="1"/>
  <c r="G2492" i="12"/>
  <c r="M2492" i="12" s="1"/>
  <c r="S2492" i="12" s="1"/>
  <c r="W2492" i="12" s="1"/>
  <c r="AC2492" i="12" s="1"/>
  <c r="AH2492" i="12" s="1"/>
  <c r="AP2492" i="12" s="1"/>
  <c r="AR2492" i="12" s="1"/>
  <c r="F2488" i="12"/>
  <c r="L2488" i="12" s="1"/>
  <c r="R2488" i="12" s="1"/>
  <c r="V2488" i="12" s="1"/>
  <c r="AB2488" i="12" s="1"/>
  <c r="AG2488" i="12" s="1"/>
  <c r="AM2488" i="12" s="1"/>
  <c r="AO2488" i="12" s="1"/>
  <c r="H2477" i="12"/>
  <c r="N2477" i="12" s="1"/>
  <c r="T2477" i="12" s="1"/>
  <c r="X2477" i="12" s="1"/>
  <c r="AD2477" i="12" s="1"/>
  <c r="AI2477" i="12" s="1"/>
  <c r="AS2477" i="12" s="1"/>
  <c r="AU2477" i="12" s="1"/>
  <c r="G2474" i="12"/>
  <c r="M2474" i="12" s="1"/>
  <c r="S2474" i="12" s="1"/>
  <c r="W2474" i="12" s="1"/>
  <c r="AC2474" i="12" s="1"/>
  <c r="AH2474" i="12" s="1"/>
  <c r="AP2474" i="12" s="1"/>
  <c r="AR2474" i="12" s="1"/>
  <c r="F2470" i="12"/>
  <c r="L2470" i="12" s="1"/>
  <c r="R2470" i="12" s="1"/>
  <c r="V2470" i="12" s="1"/>
  <c r="AB2470" i="12" s="1"/>
  <c r="AG2470" i="12" s="1"/>
  <c r="AM2470" i="12" s="1"/>
  <c r="AO2470" i="12" s="1"/>
  <c r="H2459" i="12"/>
  <c r="N2459" i="12" s="1"/>
  <c r="T2459" i="12" s="1"/>
  <c r="X2459" i="12" s="1"/>
  <c r="AD2459" i="12" s="1"/>
  <c r="AI2459" i="12" s="1"/>
  <c r="AS2459" i="12" s="1"/>
  <c r="AU2459" i="12" s="1"/>
  <c r="G2456" i="12"/>
  <c r="M2456" i="12" s="1"/>
  <c r="S2456" i="12" s="1"/>
  <c r="W2456" i="12" s="1"/>
  <c r="AC2456" i="12" s="1"/>
  <c r="AH2456" i="12" s="1"/>
  <c r="AP2456" i="12" s="1"/>
  <c r="AR2456" i="12" s="1"/>
  <c r="F2453" i="12"/>
  <c r="L2453" i="12" s="1"/>
  <c r="R2453" i="12" s="1"/>
  <c r="V2453" i="12" s="1"/>
  <c r="AB2453" i="12" s="1"/>
  <c r="AG2453" i="12" s="1"/>
  <c r="AM2453" i="12" s="1"/>
  <c r="AO2453" i="12" s="1"/>
  <c r="H2444" i="12"/>
  <c r="N2444" i="12" s="1"/>
  <c r="T2444" i="12" s="1"/>
  <c r="X2444" i="12" s="1"/>
  <c r="AD2444" i="12" s="1"/>
  <c r="AI2444" i="12" s="1"/>
  <c r="AS2444" i="12" s="1"/>
  <c r="AU2444" i="12" s="1"/>
  <c r="G2438" i="12"/>
  <c r="M2438" i="12" s="1"/>
  <c r="S2438" i="12" s="1"/>
  <c r="W2438" i="12" s="1"/>
  <c r="AC2438" i="12" s="1"/>
  <c r="AH2438" i="12" s="1"/>
  <c r="AP2438" i="12" s="1"/>
  <c r="AR2438" i="12" s="1"/>
  <c r="F2435" i="12"/>
  <c r="L2435" i="12" s="1"/>
  <c r="R2435" i="12" s="1"/>
  <c r="V2435" i="12" s="1"/>
  <c r="AB2435" i="12" s="1"/>
  <c r="AG2435" i="12" s="1"/>
  <c r="AM2435" i="12" s="1"/>
  <c r="AO2435" i="12" s="1"/>
  <c r="H2426" i="12"/>
  <c r="N2426" i="12" s="1"/>
  <c r="T2426" i="12" s="1"/>
  <c r="X2426" i="12" s="1"/>
  <c r="AD2426" i="12" s="1"/>
  <c r="AI2426" i="12" s="1"/>
  <c r="AS2426" i="12" s="1"/>
  <c r="AU2426" i="12" s="1"/>
  <c r="G2422" i="12"/>
  <c r="M2422" i="12" s="1"/>
  <c r="S2422" i="12" s="1"/>
  <c r="W2422" i="12" s="1"/>
  <c r="AC2422" i="12" s="1"/>
  <c r="AH2422" i="12" s="1"/>
  <c r="AP2422" i="12" s="1"/>
  <c r="AR2422" i="12" s="1"/>
  <c r="F2412" i="12"/>
  <c r="L2412" i="12" s="1"/>
  <c r="R2412" i="12" s="1"/>
  <c r="V2412" i="12" s="1"/>
  <c r="AB2412" i="12" s="1"/>
  <c r="AG2412" i="12" s="1"/>
  <c r="AM2412" i="12" s="1"/>
  <c r="AO2412" i="12" s="1"/>
  <c r="H2405" i="12"/>
  <c r="N2405" i="12" s="1"/>
  <c r="T2405" i="12" s="1"/>
  <c r="X2405" i="12" s="1"/>
  <c r="AD2405" i="12" s="1"/>
  <c r="AI2405" i="12" s="1"/>
  <c r="AS2405" i="12" s="1"/>
  <c r="AU2405" i="12" s="1"/>
  <c r="G2401" i="12"/>
  <c r="M2401" i="12" s="1"/>
  <c r="S2401" i="12" s="1"/>
  <c r="W2401" i="12" s="1"/>
  <c r="AC2401" i="12" s="1"/>
  <c r="AH2401" i="12" s="1"/>
  <c r="AP2401" i="12" s="1"/>
  <c r="AR2401" i="12" s="1"/>
  <c r="F2397" i="12"/>
  <c r="L2397" i="12" s="1"/>
  <c r="R2397" i="12" s="1"/>
  <c r="V2397" i="12" s="1"/>
  <c r="AB2397" i="12" s="1"/>
  <c r="AG2397" i="12" s="1"/>
  <c r="AM2397" i="12" s="1"/>
  <c r="AO2397" i="12" s="1"/>
  <c r="H2389" i="12"/>
  <c r="N2389" i="12" s="1"/>
  <c r="T2389" i="12" s="1"/>
  <c r="X2389" i="12" s="1"/>
  <c r="AD2389" i="12" s="1"/>
  <c r="AI2389" i="12" s="1"/>
  <c r="AS2389" i="12" s="1"/>
  <c r="AU2389" i="12" s="1"/>
  <c r="G2386" i="12"/>
  <c r="M2386" i="12" s="1"/>
  <c r="S2386" i="12" s="1"/>
  <c r="W2386" i="12" s="1"/>
  <c r="AC2386" i="12" s="1"/>
  <c r="AH2386" i="12" s="1"/>
  <c r="AP2386" i="12" s="1"/>
  <c r="AR2386" i="12" s="1"/>
  <c r="F2383" i="12"/>
  <c r="L2383" i="12" s="1"/>
  <c r="R2383" i="12" s="1"/>
  <c r="V2383" i="12" s="1"/>
  <c r="AB2383" i="12" s="1"/>
  <c r="AG2383" i="12" s="1"/>
  <c r="AM2383" i="12" s="1"/>
  <c r="AO2383" i="12" s="1"/>
  <c r="H2375" i="12"/>
  <c r="N2375" i="12" s="1"/>
  <c r="T2375" i="12" s="1"/>
  <c r="X2375" i="12" s="1"/>
  <c r="AD2375" i="12" s="1"/>
  <c r="AI2375" i="12" s="1"/>
  <c r="AS2375" i="12" s="1"/>
  <c r="AU2375" i="12" s="1"/>
  <c r="G2371" i="12"/>
  <c r="M2371" i="12" s="1"/>
  <c r="S2371" i="12" s="1"/>
  <c r="W2371" i="12" s="1"/>
  <c r="AC2371" i="12" s="1"/>
  <c r="AH2371" i="12" s="1"/>
  <c r="AP2371" i="12" s="1"/>
  <c r="AR2371" i="12" s="1"/>
  <c r="F2368" i="12"/>
  <c r="L2368" i="12" s="1"/>
  <c r="R2368" i="12" s="1"/>
  <c r="V2368" i="12" s="1"/>
  <c r="AB2368" i="12" s="1"/>
  <c r="AG2368" i="12" s="1"/>
  <c r="AM2368" i="12" s="1"/>
  <c r="AO2368" i="12" s="1"/>
  <c r="H2360" i="12"/>
  <c r="N2360" i="12" s="1"/>
  <c r="T2360" i="12" s="1"/>
  <c r="X2360" i="12" s="1"/>
  <c r="AD2360" i="12" s="1"/>
  <c r="AI2360" i="12" s="1"/>
  <c r="AS2360" i="12" s="1"/>
  <c r="AU2360" i="12" s="1"/>
  <c r="G2356" i="12"/>
  <c r="M2356" i="12" s="1"/>
  <c r="S2356" i="12" s="1"/>
  <c r="W2356" i="12" s="1"/>
  <c r="AC2356" i="12" s="1"/>
  <c r="AH2356" i="12" s="1"/>
  <c r="AP2356" i="12" s="1"/>
  <c r="AR2356" i="12" s="1"/>
  <c r="F2353" i="12"/>
  <c r="L2353" i="12" s="1"/>
  <c r="R2353" i="12" s="1"/>
  <c r="V2353" i="12" s="1"/>
  <c r="AB2353" i="12" s="1"/>
  <c r="AG2353" i="12" s="1"/>
  <c r="AM2353" i="12" s="1"/>
  <c r="AO2353" i="12" s="1"/>
  <c r="H2345" i="12"/>
  <c r="N2345" i="12" s="1"/>
  <c r="T2345" i="12" s="1"/>
  <c r="X2345" i="12" s="1"/>
  <c r="AD2345" i="12" s="1"/>
  <c r="AI2345" i="12" s="1"/>
  <c r="AS2345" i="12" s="1"/>
  <c r="AU2345" i="12" s="1"/>
  <c r="G2337" i="12"/>
  <c r="M2337" i="12" s="1"/>
  <c r="S2337" i="12" s="1"/>
  <c r="W2337" i="12" s="1"/>
  <c r="AC2337" i="12" s="1"/>
  <c r="AH2337" i="12" s="1"/>
  <c r="AP2337" i="12" s="1"/>
  <c r="AR2337" i="12" s="1"/>
  <c r="F2333" i="12"/>
  <c r="L2333" i="12" s="1"/>
  <c r="R2333" i="12" s="1"/>
  <c r="V2333" i="12" s="1"/>
  <c r="AB2333" i="12" s="1"/>
  <c r="AG2333" i="12" s="1"/>
  <c r="AM2333" i="12" s="1"/>
  <c r="AO2333" i="12" s="1"/>
  <c r="F2319" i="12"/>
  <c r="L2319" i="12" s="1"/>
  <c r="R2319" i="12" s="1"/>
  <c r="V2319" i="12" s="1"/>
  <c r="AB2319" i="12" s="1"/>
  <c r="AG2319" i="12" s="1"/>
  <c r="AM2319" i="12" s="1"/>
  <c r="AO2319" i="12" s="1"/>
  <c r="H2311" i="12"/>
  <c r="N2311" i="12" s="1"/>
  <c r="T2311" i="12" s="1"/>
  <c r="X2311" i="12" s="1"/>
  <c r="AD2311" i="12" s="1"/>
  <c r="AI2311" i="12" s="1"/>
  <c r="AS2311" i="12" s="1"/>
  <c r="AU2311" i="12" s="1"/>
  <c r="G2308" i="12"/>
  <c r="M2308" i="12" s="1"/>
  <c r="S2308" i="12" s="1"/>
  <c r="W2308" i="12" s="1"/>
  <c r="AC2308" i="12" s="1"/>
  <c r="AH2308" i="12" s="1"/>
  <c r="AP2308" i="12" s="1"/>
  <c r="AR2308" i="12" s="1"/>
  <c r="F2305" i="12"/>
  <c r="L2305" i="12" s="1"/>
  <c r="R2305" i="12" s="1"/>
  <c r="V2305" i="12" s="1"/>
  <c r="AB2305" i="12" s="1"/>
  <c r="AG2305" i="12" s="1"/>
  <c r="AM2305" i="12" s="1"/>
  <c r="AO2305" i="12" s="1"/>
  <c r="H2298" i="12"/>
  <c r="N2298" i="12" s="1"/>
  <c r="T2298" i="12" s="1"/>
  <c r="X2298" i="12" s="1"/>
  <c r="AD2298" i="12" s="1"/>
  <c r="AI2298" i="12" s="1"/>
  <c r="AS2298" i="12" s="1"/>
  <c r="AU2298" i="12" s="1"/>
  <c r="G2294" i="12"/>
  <c r="M2294" i="12" s="1"/>
  <c r="S2294" i="12" s="1"/>
  <c r="W2294" i="12" s="1"/>
  <c r="AC2294" i="12" s="1"/>
  <c r="AH2294" i="12" s="1"/>
  <c r="AP2294" i="12" s="1"/>
  <c r="AR2294" i="12" s="1"/>
  <c r="F2286" i="12"/>
  <c r="L2286" i="12" s="1"/>
  <c r="R2286" i="12" s="1"/>
  <c r="V2286" i="12" s="1"/>
  <c r="AB2286" i="12" s="1"/>
  <c r="AG2286" i="12" s="1"/>
  <c r="AM2286" i="12" s="1"/>
  <c r="AO2286" i="12" s="1"/>
  <c r="H2274" i="12"/>
  <c r="N2274" i="12" s="1"/>
  <c r="T2274" i="12" s="1"/>
  <c r="X2274" i="12" s="1"/>
  <c r="AD2274" i="12" s="1"/>
  <c r="AI2274" i="12" s="1"/>
  <c r="AS2274" i="12" s="1"/>
  <c r="AU2274" i="12" s="1"/>
  <c r="G2261" i="12"/>
  <c r="M2261" i="12" s="1"/>
  <c r="S2261" i="12" s="1"/>
  <c r="W2261" i="12" s="1"/>
  <c r="AC2261" i="12" s="1"/>
  <c r="AH2261" i="12" s="1"/>
  <c r="AP2261" i="12" s="1"/>
  <c r="AR2261" i="12" s="1"/>
  <c r="F2255" i="12"/>
  <c r="L2255" i="12" s="1"/>
  <c r="R2255" i="12" s="1"/>
  <c r="V2255" i="12" s="1"/>
  <c r="AB2255" i="12" s="1"/>
  <c r="AG2255" i="12" s="1"/>
  <c r="AM2255" i="12" s="1"/>
  <c r="AO2255" i="12" s="1"/>
  <c r="H2243" i="12"/>
  <c r="N2243" i="12" s="1"/>
  <c r="T2243" i="12" s="1"/>
  <c r="X2243" i="12" s="1"/>
  <c r="AD2243" i="12" s="1"/>
  <c r="AI2243" i="12" s="1"/>
  <c r="AS2243" i="12" s="1"/>
  <c r="AU2243" i="12" s="1"/>
  <c r="F2237" i="12"/>
  <c r="L2237" i="12" s="1"/>
  <c r="R2237" i="12" s="1"/>
  <c r="V2237" i="12" s="1"/>
  <c r="AB2237" i="12" s="1"/>
  <c r="AG2237" i="12" s="1"/>
  <c r="AM2237" i="12" s="1"/>
  <c r="AO2237" i="12" s="1"/>
  <c r="H2228" i="12"/>
  <c r="N2228" i="12" s="1"/>
  <c r="T2228" i="12" s="1"/>
  <c r="X2228" i="12" s="1"/>
  <c r="AD2228" i="12" s="1"/>
  <c r="AI2228" i="12" s="1"/>
  <c r="AS2228" i="12" s="1"/>
  <c r="AU2228" i="12" s="1"/>
  <c r="G2223" i="12"/>
  <c r="M2223" i="12" s="1"/>
  <c r="S2223" i="12" s="1"/>
  <c r="W2223" i="12" s="1"/>
  <c r="AC2223" i="12" s="1"/>
  <c r="AH2223" i="12" s="1"/>
  <c r="AP2223" i="12" s="1"/>
  <c r="AR2223" i="12" s="1"/>
  <c r="F2219" i="12"/>
  <c r="L2219" i="12" s="1"/>
  <c r="R2219" i="12" s="1"/>
  <c r="V2219" i="12" s="1"/>
  <c r="AB2219" i="12" s="1"/>
  <c r="AG2219" i="12" s="1"/>
  <c r="AM2219" i="12" s="1"/>
  <c r="AO2219" i="12" s="1"/>
  <c r="H2212" i="12"/>
  <c r="N2212" i="12" s="1"/>
  <c r="T2212" i="12" s="1"/>
  <c r="X2212" i="12" s="1"/>
  <c r="AD2212" i="12" s="1"/>
  <c r="AI2212" i="12" s="1"/>
  <c r="AS2212" i="12" s="1"/>
  <c r="AU2212" i="12" s="1"/>
  <c r="G2209" i="12"/>
  <c r="M2209" i="12" s="1"/>
  <c r="S2209" i="12" s="1"/>
  <c r="W2209" i="12" s="1"/>
  <c r="AC2209" i="12" s="1"/>
  <c r="AH2209" i="12" s="1"/>
  <c r="AP2209" i="12" s="1"/>
  <c r="AR2209" i="12" s="1"/>
  <c r="F2206" i="12"/>
  <c r="L2206" i="12" s="1"/>
  <c r="R2206" i="12" s="1"/>
  <c r="V2206" i="12" s="1"/>
  <c r="AB2206" i="12" s="1"/>
  <c r="AG2206" i="12" s="1"/>
  <c r="AM2206" i="12" s="1"/>
  <c r="AO2206" i="12" s="1"/>
  <c r="H2195" i="12"/>
  <c r="N2195" i="12" s="1"/>
  <c r="T2195" i="12" s="1"/>
  <c r="X2195" i="12" s="1"/>
  <c r="AD2195" i="12" s="1"/>
  <c r="AI2195" i="12" s="1"/>
  <c r="AS2195" i="12" s="1"/>
  <c r="AU2195" i="12" s="1"/>
  <c r="G2190" i="12"/>
  <c r="M2190" i="12" s="1"/>
  <c r="S2190" i="12" s="1"/>
  <c r="W2190" i="12" s="1"/>
  <c r="AC2190" i="12" s="1"/>
  <c r="AH2190" i="12" s="1"/>
  <c r="AP2190" i="12" s="1"/>
  <c r="AR2190" i="12" s="1"/>
  <c r="F2187" i="12"/>
  <c r="L2187" i="12" s="1"/>
  <c r="R2187" i="12" s="1"/>
  <c r="V2187" i="12" s="1"/>
  <c r="AB2187" i="12" s="1"/>
  <c r="AG2187" i="12" s="1"/>
  <c r="AM2187" i="12" s="1"/>
  <c r="AO2187" i="12" s="1"/>
  <c r="H2174" i="12"/>
  <c r="N2174" i="12" s="1"/>
  <c r="T2174" i="12" s="1"/>
  <c r="X2174" i="12" s="1"/>
  <c r="AD2174" i="12" s="1"/>
  <c r="AI2174" i="12" s="1"/>
  <c r="AS2174" i="12" s="1"/>
  <c r="AU2174" i="12" s="1"/>
  <c r="G2168" i="12"/>
  <c r="M2168" i="12" s="1"/>
  <c r="S2168" i="12" s="1"/>
  <c r="W2168" i="12" s="1"/>
  <c r="AC2168" i="12" s="1"/>
  <c r="AH2168" i="12" s="1"/>
  <c r="AP2168" i="12" s="1"/>
  <c r="AR2168" i="12" s="1"/>
  <c r="F2164" i="12"/>
  <c r="L2164" i="12" s="1"/>
  <c r="R2164" i="12" s="1"/>
  <c r="V2164" i="12" s="1"/>
  <c r="AB2164" i="12" s="1"/>
  <c r="AG2164" i="12" s="1"/>
  <c r="AM2164" i="12" s="1"/>
  <c r="AO2164" i="12" s="1"/>
  <c r="H2154" i="12"/>
  <c r="N2154" i="12" s="1"/>
  <c r="T2154" i="12" s="1"/>
  <c r="X2154" i="12" s="1"/>
  <c r="AD2154" i="12" s="1"/>
  <c r="AI2154" i="12" s="1"/>
  <c r="AS2154" i="12" s="1"/>
  <c r="AU2154" i="12" s="1"/>
  <c r="G2150" i="12"/>
  <c r="M2150" i="12" s="1"/>
  <c r="S2150" i="12" s="1"/>
  <c r="W2150" i="12" s="1"/>
  <c r="AC2150" i="12" s="1"/>
  <c r="AH2150" i="12" s="1"/>
  <c r="AP2150" i="12" s="1"/>
  <c r="AR2150" i="12" s="1"/>
  <c r="F2147" i="12"/>
  <c r="L2147" i="12" s="1"/>
  <c r="R2147" i="12" s="1"/>
  <c r="V2147" i="12" s="1"/>
  <c r="AB2147" i="12" s="1"/>
  <c r="AG2147" i="12" s="1"/>
  <c r="AM2147" i="12" s="1"/>
  <c r="AO2147" i="12" s="1"/>
  <c r="H2136" i="12"/>
  <c r="N2136" i="12" s="1"/>
  <c r="T2136" i="12" s="1"/>
  <c r="X2136" i="12" s="1"/>
  <c r="AD2136" i="12" s="1"/>
  <c r="AI2136" i="12" s="1"/>
  <c r="AS2136" i="12" s="1"/>
  <c r="AU2136" i="12" s="1"/>
  <c r="G2130" i="12"/>
  <c r="M2130" i="12" s="1"/>
  <c r="S2130" i="12" s="1"/>
  <c r="W2130" i="12" s="1"/>
  <c r="AC2130" i="12" s="1"/>
  <c r="AH2130" i="12" s="1"/>
  <c r="AP2130" i="12" s="1"/>
  <c r="AR2130" i="12" s="1"/>
  <c r="F2122" i="12"/>
  <c r="L2122" i="12" s="1"/>
  <c r="R2122" i="12" s="1"/>
  <c r="V2122" i="12" s="1"/>
  <c r="AB2122" i="12" s="1"/>
  <c r="AG2122" i="12" s="1"/>
  <c r="AM2122" i="12" s="1"/>
  <c r="AO2122" i="12" s="1"/>
  <c r="H2113" i="12"/>
  <c r="N2113" i="12" s="1"/>
  <c r="T2113" i="12" s="1"/>
  <c r="X2113" i="12" s="1"/>
  <c r="AD2113" i="12" s="1"/>
  <c r="AI2113" i="12" s="1"/>
  <c r="AS2113" i="12" s="1"/>
  <c r="AU2113" i="12" s="1"/>
  <c r="G2110" i="12"/>
  <c r="M2110" i="12" s="1"/>
  <c r="S2110" i="12" s="1"/>
  <c r="W2110" i="12" s="1"/>
  <c r="AC2110" i="12" s="1"/>
  <c r="AH2110" i="12" s="1"/>
  <c r="AP2110" i="12" s="1"/>
  <c r="AR2110" i="12" s="1"/>
  <c r="F2106" i="12"/>
  <c r="L2106" i="12" s="1"/>
  <c r="R2106" i="12" s="1"/>
  <c r="V2106" i="12" s="1"/>
  <c r="AB2106" i="12" s="1"/>
  <c r="AG2106" i="12" s="1"/>
  <c r="AM2106" i="12" s="1"/>
  <c r="AO2106" i="12" s="1"/>
  <c r="H2092" i="12"/>
  <c r="N2092" i="12" s="1"/>
  <c r="T2092" i="12" s="1"/>
  <c r="X2092" i="12" s="1"/>
  <c r="AD2092" i="12" s="1"/>
  <c r="AI2092" i="12" s="1"/>
  <c r="AS2092" i="12" s="1"/>
  <c r="AU2092" i="12" s="1"/>
  <c r="G2086" i="12"/>
  <c r="M2086" i="12" s="1"/>
  <c r="S2086" i="12" s="1"/>
  <c r="W2086" i="12" s="1"/>
  <c r="AC2086" i="12" s="1"/>
  <c r="AH2086" i="12" s="1"/>
  <c r="AP2086" i="12" s="1"/>
  <c r="AR2086" i="12" s="1"/>
  <c r="F2083" i="12"/>
  <c r="L2083" i="12" s="1"/>
  <c r="R2083" i="12" s="1"/>
  <c r="V2083" i="12" s="1"/>
  <c r="AB2083" i="12" s="1"/>
  <c r="AG2083" i="12" s="1"/>
  <c r="AM2083" i="12" s="1"/>
  <c r="AO2083" i="12" s="1"/>
  <c r="H2072" i="12"/>
  <c r="N2072" i="12" s="1"/>
  <c r="T2072" i="12" s="1"/>
  <c r="X2072" i="12" s="1"/>
  <c r="AD2072" i="12" s="1"/>
  <c r="AI2072" i="12" s="1"/>
  <c r="AS2072" i="12" s="1"/>
  <c r="AU2072" i="12" s="1"/>
  <c r="G2067" i="12"/>
  <c r="M2067" i="12" s="1"/>
  <c r="S2067" i="12" s="1"/>
  <c r="W2067" i="12" s="1"/>
  <c r="AC2067" i="12" s="1"/>
  <c r="AH2067" i="12" s="1"/>
  <c r="AP2067" i="12" s="1"/>
  <c r="AR2067" i="12" s="1"/>
  <c r="F2062" i="12"/>
  <c r="L2062" i="12" s="1"/>
  <c r="R2062" i="12" s="1"/>
  <c r="V2062" i="12" s="1"/>
  <c r="AB2062" i="12" s="1"/>
  <c r="AG2062" i="12" s="1"/>
  <c r="AM2062" i="12" s="1"/>
  <c r="AO2062" i="12" s="1"/>
  <c r="H2049" i="12"/>
  <c r="N2049" i="12" s="1"/>
  <c r="T2049" i="12" s="1"/>
  <c r="X2049" i="12" s="1"/>
  <c r="AD2049" i="12" s="1"/>
  <c r="AI2049" i="12" s="1"/>
  <c r="AS2049" i="12" s="1"/>
  <c r="AU2049" i="12" s="1"/>
  <c r="G2044" i="12"/>
  <c r="M2044" i="12" s="1"/>
  <c r="S2044" i="12" s="1"/>
  <c r="W2044" i="12" s="1"/>
  <c r="AC2044" i="12" s="1"/>
  <c r="AH2044" i="12" s="1"/>
  <c r="AP2044" i="12" s="1"/>
  <c r="AR2044" i="12" s="1"/>
  <c r="F2034" i="12"/>
  <c r="L2034" i="12" s="1"/>
  <c r="R2034" i="12" s="1"/>
  <c r="V2034" i="12" s="1"/>
  <c r="AB2034" i="12" s="1"/>
  <c r="AG2034" i="12" s="1"/>
  <c r="AM2034" i="12" s="1"/>
  <c r="AO2034" i="12" s="1"/>
  <c r="H2027" i="12"/>
  <c r="N2027" i="12" s="1"/>
  <c r="T2027" i="12" s="1"/>
  <c r="X2027" i="12" s="1"/>
  <c r="AD2027" i="12" s="1"/>
  <c r="AI2027" i="12" s="1"/>
  <c r="AS2027" i="12" s="1"/>
  <c r="AU2027" i="12" s="1"/>
  <c r="G2024" i="12"/>
  <c r="M2024" i="12" s="1"/>
  <c r="S2024" i="12" s="1"/>
  <c r="W2024" i="12" s="1"/>
  <c r="AC2024" i="12" s="1"/>
  <c r="AH2024" i="12" s="1"/>
  <c r="AP2024" i="12" s="1"/>
  <c r="AR2024" i="12" s="1"/>
  <c r="F2018" i="12"/>
  <c r="L2018" i="12" s="1"/>
  <c r="R2018" i="12" s="1"/>
  <c r="V2018" i="12" s="1"/>
  <c r="AB2018" i="12" s="1"/>
  <c r="AG2018" i="12" s="1"/>
  <c r="AM2018" i="12" s="1"/>
  <c r="AO2018" i="12" s="1"/>
  <c r="H2008" i="12"/>
  <c r="N2008" i="12" s="1"/>
  <c r="T2008" i="12" s="1"/>
  <c r="X2008" i="12" s="1"/>
  <c r="AD2008" i="12" s="1"/>
  <c r="AI2008" i="12" s="1"/>
  <c r="AS2008" i="12" s="1"/>
  <c r="AU2008" i="12" s="1"/>
  <c r="G2003" i="12"/>
  <c r="M2003" i="12" s="1"/>
  <c r="S2003" i="12" s="1"/>
  <c r="W2003" i="12" s="1"/>
  <c r="AC2003" i="12" s="1"/>
  <c r="AH2003" i="12" s="1"/>
  <c r="AP2003" i="12" s="1"/>
  <c r="AR2003" i="12" s="1"/>
  <c r="F1999" i="12"/>
  <c r="L1999" i="12" s="1"/>
  <c r="R1999" i="12" s="1"/>
  <c r="V1999" i="12" s="1"/>
  <c r="AB1999" i="12" s="1"/>
  <c r="AG1999" i="12" s="1"/>
  <c r="AM1999" i="12" s="1"/>
  <c r="AO1999" i="12" s="1"/>
  <c r="H1988" i="12"/>
  <c r="N1988" i="12" s="1"/>
  <c r="T1988" i="12" s="1"/>
  <c r="X1988" i="12" s="1"/>
  <c r="AD1988" i="12" s="1"/>
  <c r="AI1988" i="12" s="1"/>
  <c r="AS1988" i="12" s="1"/>
  <c r="AU1988" i="12" s="1"/>
  <c r="G1982" i="12"/>
  <c r="M1982" i="12" s="1"/>
  <c r="S1982" i="12" s="1"/>
  <c r="W1982" i="12" s="1"/>
  <c r="AC1982" i="12" s="1"/>
  <c r="AH1982" i="12" s="1"/>
  <c r="AP1982" i="12" s="1"/>
  <c r="AR1982" i="12" s="1"/>
  <c r="F1978" i="12"/>
  <c r="L1978" i="12" s="1"/>
  <c r="R1978" i="12" s="1"/>
  <c r="V1978" i="12" s="1"/>
  <c r="AB1978" i="12" s="1"/>
  <c r="AG1978" i="12" s="1"/>
  <c r="AM1978" i="12" s="1"/>
  <c r="AO1978" i="12" s="1"/>
  <c r="H1969" i="12"/>
  <c r="N1969" i="12" s="1"/>
  <c r="T1969" i="12" s="1"/>
  <c r="X1969" i="12" s="1"/>
  <c r="AD1969" i="12" s="1"/>
  <c r="AI1969" i="12" s="1"/>
  <c r="AS1969" i="12" s="1"/>
  <c r="AU1969" i="12" s="1"/>
  <c r="G1964" i="12"/>
  <c r="M1964" i="12" s="1"/>
  <c r="S1964" i="12" s="1"/>
  <c r="W1964" i="12" s="1"/>
  <c r="AC1964" i="12" s="1"/>
  <c r="AH1964" i="12" s="1"/>
  <c r="AP1964" i="12" s="1"/>
  <c r="AR1964" i="12" s="1"/>
  <c r="F1959" i="12"/>
  <c r="L1959" i="12" s="1"/>
  <c r="R1959" i="12" s="1"/>
  <c r="V1959" i="12" s="1"/>
  <c r="AB1959" i="12" s="1"/>
  <c r="AG1959" i="12" s="1"/>
  <c r="AM1959" i="12" s="1"/>
  <c r="AO1959" i="12" s="1"/>
  <c r="H1951" i="12"/>
  <c r="N1951" i="12" s="1"/>
  <c r="T1951" i="12" s="1"/>
  <c r="X1951" i="12" s="1"/>
  <c r="AD1951" i="12" s="1"/>
  <c r="AI1951" i="12" s="1"/>
  <c r="AS1951" i="12" s="1"/>
  <c r="AU1951" i="12" s="1"/>
  <c r="G1947" i="12"/>
  <c r="M1947" i="12" s="1"/>
  <c r="S1947" i="12" s="1"/>
  <c r="W1947" i="12" s="1"/>
  <c r="AC1947" i="12" s="1"/>
  <c r="AH1947" i="12" s="1"/>
  <c r="AP1947" i="12" s="1"/>
  <c r="AR1947" i="12" s="1"/>
  <c r="F1943" i="12"/>
  <c r="L1943" i="12" s="1"/>
  <c r="R1943" i="12" s="1"/>
  <c r="V1943" i="12" s="1"/>
  <c r="AB1943" i="12" s="1"/>
  <c r="AG1943" i="12" s="1"/>
  <c r="AM1943" i="12" s="1"/>
  <c r="H1935" i="12"/>
  <c r="N1935" i="12" s="1"/>
  <c r="T1935" i="12" s="1"/>
  <c r="X1935" i="12" s="1"/>
  <c r="AD1935" i="12" s="1"/>
  <c r="AI1935" i="12" s="1"/>
  <c r="AS1935" i="12" s="1"/>
  <c r="AU1935" i="12" s="1"/>
  <c r="G1931" i="12"/>
  <c r="M1931" i="12" s="1"/>
  <c r="S1931" i="12" s="1"/>
  <c r="W1931" i="12" s="1"/>
  <c r="AC1931" i="12" s="1"/>
  <c r="AH1931" i="12" s="1"/>
  <c r="AP1931" i="12" s="1"/>
  <c r="AR1931" i="12" s="1"/>
  <c r="F1927" i="12"/>
  <c r="L1927" i="12" s="1"/>
  <c r="R1927" i="12" s="1"/>
  <c r="V1927" i="12" s="1"/>
  <c r="AB1927" i="12" s="1"/>
  <c r="AG1927" i="12" s="1"/>
  <c r="AM1927" i="12" s="1"/>
  <c r="AO1927" i="12" s="1"/>
  <c r="H1919" i="12"/>
  <c r="N1919" i="12" s="1"/>
  <c r="T1919" i="12" s="1"/>
  <c r="X1919" i="12" s="1"/>
  <c r="AD1919" i="12" s="1"/>
  <c r="AI1919" i="12" s="1"/>
  <c r="AS1919" i="12" s="1"/>
  <c r="AU1919" i="12" s="1"/>
  <c r="G1915" i="12"/>
  <c r="M1915" i="12" s="1"/>
  <c r="S1915" i="12" s="1"/>
  <c r="W1915" i="12" s="1"/>
  <c r="AC1915" i="12" s="1"/>
  <c r="AH1915" i="12" s="1"/>
  <c r="AP1915" i="12" s="1"/>
  <c r="AR1915" i="12" s="1"/>
  <c r="F1904" i="12"/>
  <c r="L1904" i="12" s="1"/>
  <c r="R1904" i="12" s="1"/>
  <c r="V1904" i="12" s="1"/>
  <c r="AB1904" i="12" s="1"/>
  <c r="AG1904" i="12" s="1"/>
  <c r="AM1904" i="12" s="1"/>
  <c r="AO1904" i="12" s="1"/>
  <c r="H1897" i="12"/>
  <c r="N1897" i="12" s="1"/>
  <c r="T1897" i="12" s="1"/>
  <c r="X1897" i="12" s="1"/>
  <c r="AD1897" i="12" s="1"/>
  <c r="AI1897" i="12" s="1"/>
  <c r="AS1897" i="12" s="1"/>
  <c r="AU1897" i="12" s="1"/>
  <c r="G1894" i="12"/>
  <c r="M1894" i="12" s="1"/>
  <c r="S1894" i="12" s="1"/>
  <c r="W1894" i="12" s="1"/>
  <c r="AC1894" i="12" s="1"/>
  <c r="AH1894" i="12" s="1"/>
  <c r="AP1894" i="12" s="1"/>
  <c r="AR1894" i="12" s="1"/>
  <c r="F1881" i="12"/>
  <c r="L1881" i="12" s="1"/>
  <c r="R1881" i="12" s="1"/>
  <c r="V1881" i="12" s="1"/>
  <c r="AB1881" i="12" s="1"/>
  <c r="AG1881" i="12" s="1"/>
  <c r="AM1881" i="12" s="1"/>
  <c r="AO1881" i="12" s="1"/>
  <c r="H1874" i="12"/>
  <c r="N1874" i="12" s="1"/>
  <c r="T1874" i="12" s="1"/>
  <c r="X1874" i="12" s="1"/>
  <c r="AD1874" i="12" s="1"/>
  <c r="AI1874" i="12" s="1"/>
  <c r="AS1874" i="12" s="1"/>
  <c r="AU1874" i="12" s="1"/>
  <c r="G1867" i="12"/>
  <c r="M1867" i="12" s="1"/>
  <c r="S1867" i="12" s="1"/>
  <c r="W1867" i="12" s="1"/>
  <c r="AC1867" i="12" s="1"/>
  <c r="AH1867" i="12" s="1"/>
  <c r="AP1867" i="12" s="1"/>
  <c r="AR1867" i="12" s="1"/>
  <c r="F1863" i="12"/>
  <c r="L1863" i="12" s="1"/>
  <c r="R1863" i="12" s="1"/>
  <c r="V1863" i="12" s="1"/>
  <c r="AB1863" i="12" s="1"/>
  <c r="AG1863" i="12" s="1"/>
  <c r="AM1863" i="12" s="1"/>
  <c r="AO1863" i="12" s="1"/>
  <c r="H1855" i="12"/>
  <c r="N1855" i="12" s="1"/>
  <c r="T1855" i="12" s="1"/>
  <c r="X1855" i="12" s="1"/>
  <c r="AD1855" i="12" s="1"/>
  <c r="AI1855" i="12" s="1"/>
  <c r="AS1855" i="12" s="1"/>
  <c r="AU1855" i="12" s="1"/>
  <c r="G1847" i="12"/>
  <c r="M1847" i="12" s="1"/>
  <c r="S1847" i="12" s="1"/>
  <c r="W1847" i="12" s="1"/>
  <c r="AC1847" i="12" s="1"/>
  <c r="AH1847" i="12" s="1"/>
  <c r="AP1847" i="12" s="1"/>
  <c r="AR1847" i="12" s="1"/>
  <c r="F1843" i="12"/>
  <c r="L1843" i="12" s="1"/>
  <c r="R1843" i="12" s="1"/>
  <c r="V1843" i="12" s="1"/>
  <c r="AB1843" i="12" s="1"/>
  <c r="AG1843" i="12" s="1"/>
  <c r="AM1843" i="12" s="1"/>
  <c r="AO1843" i="12" s="1"/>
  <c r="H1826" i="12"/>
  <c r="N1826" i="12" s="1"/>
  <c r="T1826" i="12" s="1"/>
  <c r="X1826" i="12" s="1"/>
  <c r="AD1826" i="12" s="1"/>
  <c r="AI1826" i="12" s="1"/>
  <c r="AS1826" i="12" s="1"/>
  <c r="AU1826" i="12" s="1"/>
  <c r="G1823" i="12"/>
  <c r="M1823" i="12" s="1"/>
  <c r="S1823" i="12" s="1"/>
  <c r="W1823" i="12" s="1"/>
  <c r="AC1823" i="12" s="1"/>
  <c r="AH1823" i="12" s="1"/>
  <c r="AP1823" i="12" s="1"/>
  <c r="AR1823" i="12" s="1"/>
  <c r="F1819" i="12"/>
  <c r="L1819" i="12" s="1"/>
  <c r="R1819" i="12" s="1"/>
  <c r="V1819" i="12" s="1"/>
  <c r="AB1819" i="12" s="1"/>
  <c r="AG1819" i="12" s="1"/>
  <c r="AM1819" i="12" s="1"/>
  <c r="AO1819" i="12" s="1"/>
  <c r="H1813" i="12"/>
  <c r="N1813" i="12" s="1"/>
  <c r="T1813" i="12" s="1"/>
  <c r="X1813" i="12" s="1"/>
  <c r="AD1813" i="12" s="1"/>
  <c r="AI1813" i="12" s="1"/>
  <c r="AS1813" i="12" s="1"/>
  <c r="AU1813" i="12" s="1"/>
  <c r="G1807" i="12"/>
  <c r="M1807" i="12" s="1"/>
  <c r="S1807" i="12" s="1"/>
  <c r="W1807" i="12" s="1"/>
  <c r="AC1807" i="12" s="1"/>
  <c r="AH1807" i="12" s="1"/>
  <c r="AP1807" i="12" s="1"/>
  <c r="AR1807" i="12" s="1"/>
  <c r="F1804" i="12"/>
  <c r="L1804" i="12" s="1"/>
  <c r="R1804" i="12" s="1"/>
  <c r="V1804" i="12" s="1"/>
  <c r="AB1804" i="12" s="1"/>
  <c r="AG1804" i="12" s="1"/>
  <c r="AM1804" i="12" s="1"/>
  <c r="AO1804" i="12" s="1"/>
  <c r="H1788" i="12"/>
  <c r="N1788" i="12" s="1"/>
  <c r="T1788" i="12" s="1"/>
  <c r="X1788" i="12" s="1"/>
  <c r="AD1788" i="12" s="1"/>
  <c r="AI1788" i="12" s="1"/>
  <c r="AS1788" i="12" s="1"/>
  <c r="G1783" i="12"/>
  <c r="M1783" i="12" s="1"/>
  <c r="S1783" i="12" s="1"/>
  <c r="W1783" i="12" s="1"/>
  <c r="AC1783" i="12" s="1"/>
  <c r="AH1783" i="12" s="1"/>
  <c r="AP1783" i="12" s="1"/>
  <c r="AR1783" i="12" s="1"/>
  <c r="F1775" i="12"/>
  <c r="L1775" i="12" s="1"/>
  <c r="R1775" i="12" s="1"/>
  <c r="V1775" i="12" s="1"/>
  <c r="AB1775" i="12" s="1"/>
  <c r="AG1775" i="12" s="1"/>
  <c r="AM1775" i="12" s="1"/>
  <c r="AO1775" i="12" s="1"/>
  <c r="H1764" i="12"/>
  <c r="N1764" i="12" s="1"/>
  <c r="T1764" i="12" s="1"/>
  <c r="X1764" i="12" s="1"/>
  <c r="AD1764" i="12" s="1"/>
  <c r="AI1764" i="12" s="1"/>
  <c r="AS1764" i="12" s="1"/>
  <c r="AU1764" i="12" s="1"/>
  <c r="G1759" i="12"/>
  <c r="M1759" i="12" s="1"/>
  <c r="S1759" i="12" s="1"/>
  <c r="W1759" i="12" s="1"/>
  <c r="AC1759" i="12" s="1"/>
  <c r="AH1759" i="12" s="1"/>
  <c r="AP1759" i="12" s="1"/>
  <c r="AR1759" i="12" s="1"/>
  <c r="F1755" i="12"/>
  <c r="L1755" i="12" s="1"/>
  <c r="R1755" i="12" s="1"/>
  <c r="V1755" i="12" s="1"/>
  <c r="AB1755" i="12" s="1"/>
  <c r="AG1755" i="12" s="1"/>
  <c r="AM1755" i="12" s="1"/>
  <c r="AO1755" i="12" s="1"/>
  <c r="H1749" i="12"/>
  <c r="N1749" i="12" s="1"/>
  <c r="T1749" i="12" s="1"/>
  <c r="X1749" i="12" s="1"/>
  <c r="AD1749" i="12" s="1"/>
  <c r="AI1749" i="12" s="1"/>
  <c r="AS1749" i="12" s="1"/>
  <c r="AU1749" i="12" s="1"/>
  <c r="G1744" i="12"/>
  <c r="M1744" i="12" s="1"/>
  <c r="S1744" i="12" s="1"/>
  <c r="W1744" i="12" s="1"/>
  <c r="AC1744" i="12" s="1"/>
  <c r="AH1744" i="12" s="1"/>
  <c r="AP1744" i="12" s="1"/>
  <c r="AR1744" i="12" s="1"/>
  <c r="F1737" i="12"/>
  <c r="L1737" i="12" s="1"/>
  <c r="R1737" i="12" s="1"/>
  <c r="V1737" i="12" s="1"/>
  <c r="AB1737" i="12" s="1"/>
  <c r="AG1737" i="12" s="1"/>
  <c r="AM1737" i="12" s="1"/>
  <c r="AO1737" i="12" s="1"/>
  <c r="H1728" i="12"/>
  <c r="N1728" i="12" s="1"/>
  <c r="T1728" i="12" s="1"/>
  <c r="X1728" i="12" s="1"/>
  <c r="AD1728" i="12" s="1"/>
  <c r="AI1728" i="12" s="1"/>
  <c r="AS1728" i="12" s="1"/>
  <c r="AU1728" i="12" s="1"/>
  <c r="G1723" i="12"/>
  <c r="M1723" i="12" s="1"/>
  <c r="S1723" i="12" s="1"/>
  <c r="W1723" i="12" s="1"/>
  <c r="AC1723" i="12" s="1"/>
  <c r="AH1723" i="12" s="1"/>
  <c r="AP1723" i="12" s="1"/>
  <c r="AR1723" i="12" s="1"/>
  <c r="F1718" i="12"/>
  <c r="L1718" i="12" s="1"/>
  <c r="R1718" i="12" s="1"/>
  <c r="V1718" i="12" s="1"/>
  <c r="AB1718" i="12" s="1"/>
  <c r="AG1718" i="12" s="1"/>
  <c r="AM1718" i="12" s="1"/>
  <c r="AO1718" i="12" s="1"/>
  <c r="H1707" i="12"/>
  <c r="N1707" i="12" s="1"/>
  <c r="T1707" i="12" s="1"/>
  <c r="X1707" i="12" s="1"/>
  <c r="AD1707" i="12" s="1"/>
  <c r="AI1707" i="12" s="1"/>
  <c r="AS1707" i="12" s="1"/>
  <c r="AU1707" i="12" s="1"/>
  <c r="G1703" i="12"/>
  <c r="M1703" i="12" s="1"/>
  <c r="S1703" i="12" s="1"/>
  <c r="W1703" i="12" s="1"/>
  <c r="AC1703" i="12" s="1"/>
  <c r="AH1703" i="12" s="1"/>
  <c r="AP1703" i="12" s="1"/>
  <c r="AR1703" i="12" s="1"/>
  <c r="F1694" i="12"/>
  <c r="L1694" i="12" s="1"/>
  <c r="R1694" i="12" s="1"/>
  <c r="V1694" i="12" s="1"/>
  <c r="AB1694" i="12" s="1"/>
  <c r="AG1694" i="12" s="1"/>
  <c r="AM1694" i="12" s="1"/>
  <c r="AO1694" i="12" s="1"/>
  <c r="H1669" i="12"/>
  <c r="N1669" i="12" s="1"/>
  <c r="T1669" i="12" s="1"/>
  <c r="X1669" i="12" s="1"/>
  <c r="AD1669" i="12" s="1"/>
  <c r="AI1669" i="12" s="1"/>
  <c r="AS1669" i="12" s="1"/>
  <c r="G1660" i="12"/>
  <c r="M1660" i="12" s="1"/>
  <c r="S1660" i="12" s="1"/>
  <c r="W1660" i="12" s="1"/>
  <c r="AC1660" i="12" s="1"/>
  <c r="AH1660" i="12" s="1"/>
  <c r="AP1660" i="12" s="1"/>
  <c r="AR1660" i="12" s="1"/>
  <c r="F1656" i="12"/>
  <c r="L1656" i="12" s="1"/>
  <c r="R1656" i="12" s="1"/>
  <c r="V1656" i="12" s="1"/>
  <c r="AB1656" i="12" s="1"/>
  <c r="AG1656" i="12" s="1"/>
  <c r="AM1656" i="12" s="1"/>
  <c r="AO1656" i="12" s="1"/>
  <c r="H1648" i="12"/>
  <c r="N1648" i="12" s="1"/>
  <c r="T1648" i="12" s="1"/>
  <c r="X1648" i="12" s="1"/>
  <c r="AD1648" i="12" s="1"/>
  <c r="AI1648" i="12" s="1"/>
  <c r="AS1648" i="12" s="1"/>
  <c r="AU1648" i="12" s="1"/>
  <c r="G1645" i="12"/>
  <c r="M1645" i="12" s="1"/>
  <c r="S1645" i="12" s="1"/>
  <c r="W1645" i="12" s="1"/>
  <c r="AC1645" i="12" s="1"/>
  <c r="AH1645" i="12" s="1"/>
  <c r="AP1645" i="12" s="1"/>
  <c r="AR1645" i="12" s="1"/>
  <c r="F1636" i="12"/>
  <c r="L1636" i="12" s="1"/>
  <c r="R1636" i="12" s="1"/>
  <c r="V1636" i="12" s="1"/>
  <c r="AB1636" i="12" s="1"/>
  <c r="AG1636" i="12" s="1"/>
  <c r="AM1636" i="12" s="1"/>
  <c r="AO1636" i="12" s="1"/>
  <c r="H1624" i="12"/>
  <c r="N1624" i="12" s="1"/>
  <c r="T1624" i="12" s="1"/>
  <c r="X1624" i="12" s="1"/>
  <c r="AD1624" i="12" s="1"/>
  <c r="AI1624" i="12" s="1"/>
  <c r="AS1624" i="12" s="1"/>
  <c r="AU1624" i="12" s="1"/>
  <c r="G1616" i="12"/>
  <c r="M1616" i="12" s="1"/>
  <c r="S1616" i="12" s="1"/>
  <c r="W1616" i="12" s="1"/>
  <c r="AC1616" i="12" s="1"/>
  <c r="AH1616" i="12" s="1"/>
  <c r="AP1616" i="12" s="1"/>
  <c r="AR1616" i="12" s="1"/>
  <c r="F1612" i="12"/>
  <c r="L1612" i="12" s="1"/>
  <c r="R1612" i="12" s="1"/>
  <c r="V1612" i="12" s="1"/>
  <c r="AB1612" i="12" s="1"/>
  <c r="AG1612" i="12" s="1"/>
  <c r="AM1612" i="12" s="1"/>
  <c r="AO1612" i="12" s="1"/>
  <c r="H1604" i="12"/>
  <c r="N1604" i="12" s="1"/>
  <c r="T1604" i="12" s="1"/>
  <c r="X1604" i="12" s="1"/>
  <c r="AD1604" i="12" s="1"/>
  <c r="AI1604" i="12" s="1"/>
  <c r="AS1604" i="12" s="1"/>
  <c r="AU1604" i="12" s="1"/>
  <c r="G1597" i="12"/>
  <c r="M1597" i="12" s="1"/>
  <c r="S1597" i="12" s="1"/>
  <c r="W1597" i="12" s="1"/>
  <c r="AC1597" i="12" s="1"/>
  <c r="AH1597" i="12" s="1"/>
  <c r="AP1597" i="12" s="1"/>
  <c r="AR1597" i="12" s="1"/>
  <c r="F1593" i="12"/>
  <c r="L1593" i="12" s="1"/>
  <c r="R1593" i="12" s="1"/>
  <c r="V1593" i="12" s="1"/>
  <c r="AB1593" i="12" s="1"/>
  <c r="AG1593" i="12" s="1"/>
  <c r="AM1593" i="12" s="1"/>
  <c r="AO1593" i="12" s="1"/>
  <c r="H1580" i="12"/>
  <c r="N1580" i="12" s="1"/>
  <c r="T1580" i="12" s="1"/>
  <c r="X1580" i="12" s="1"/>
  <c r="AD1580" i="12" s="1"/>
  <c r="AI1580" i="12" s="1"/>
  <c r="AS1580" i="12" s="1"/>
  <c r="AU1580" i="12" s="1"/>
  <c r="G1576" i="12"/>
  <c r="M1576" i="12" s="1"/>
  <c r="S1576" i="12" s="1"/>
  <c r="W1576" i="12" s="1"/>
  <c r="AC1576" i="12" s="1"/>
  <c r="AH1576" i="12" s="1"/>
  <c r="AP1576" i="12" s="1"/>
  <c r="AR1576" i="12" s="1"/>
  <c r="F1572" i="12"/>
  <c r="L1572" i="12" s="1"/>
  <c r="R1572" i="12" s="1"/>
  <c r="V1572" i="12" s="1"/>
  <c r="AB1572" i="12" s="1"/>
  <c r="AG1572" i="12" s="1"/>
  <c r="AM1572" i="12" s="1"/>
  <c r="AO1572" i="12" s="1"/>
  <c r="H1550" i="12"/>
  <c r="N1550" i="12" s="1"/>
  <c r="T1550" i="12" s="1"/>
  <c r="X1550" i="12" s="1"/>
  <c r="AD1550" i="12" s="1"/>
  <c r="AI1550" i="12" s="1"/>
  <c r="AS1550" i="12" s="1"/>
  <c r="AU1550" i="12" s="1"/>
  <c r="G1542" i="12"/>
  <c r="M1542" i="12" s="1"/>
  <c r="S1542" i="12" s="1"/>
  <c r="W1542" i="12" s="1"/>
  <c r="AC1542" i="12" s="1"/>
  <c r="AH1542" i="12" s="1"/>
  <c r="AP1542" i="12" s="1"/>
  <c r="AR1542" i="12" s="1"/>
  <c r="F1538" i="12"/>
  <c r="L1538" i="12" s="1"/>
  <c r="R1538" i="12" s="1"/>
  <c r="V1538" i="12" s="1"/>
  <c r="AB1538" i="12" s="1"/>
  <c r="AG1538" i="12" s="1"/>
  <c r="AM1538" i="12" s="1"/>
  <c r="AO1538" i="12" s="1"/>
  <c r="H1509" i="12"/>
  <c r="N1509" i="12" s="1"/>
  <c r="T1509" i="12" s="1"/>
  <c r="X1509" i="12" s="1"/>
  <c r="AD1509" i="12" s="1"/>
  <c r="AI1509" i="12" s="1"/>
  <c r="AS1509" i="12" s="1"/>
  <c r="G1505" i="12"/>
  <c r="M1505" i="12" s="1"/>
  <c r="S1505" i="12" s="1"/>
  <c r="W1505" i="12" s="1"/>
  <c r="AC1505" i="12" s="1"/>
  <c r="AH1505" i="12" s="1"/>
  <c r="AP1505" i="12" s="1"/>
  <c r="AR1505" i="12" s="1"/>
  <c r="F1501" i="12"/>
  <c r="L1501" i="12" s="1"/>
  <c r="R1501" i="12" s="1"/>
  <c r="V1501" i="12" s="1"/>
  <c r="AB1501" i="12" s="1"/>
  <c r="AG1501" i="12" s="1"/>
  <c r="AM1501" i="12" s="1"/>
  <c r="AO1501" i="12" s="1"/>
  <c r="H1494" i="12"/>
  <c r="N1494" i="12" s="1"/>
  <c r="T1494" i="12" s="1"/>
  <c r="X1494" i="12" s="1"/>
  <c r="AD1494" i="12" s="1"/>
  <c r="AI1494" i="12" s="1"/>
  <c r="AS1494" i="12" s="1"/>
  <c r="AU1494" i="12" s="1"/>
  <c r="H1425" i="12"/>
  <c r="N1425" i="12" s="1"/>
  <c r="T1425" i="12" s="1"/>
  <c r="X1425" i="12" s="1"/>
  <c r="AD1425" i="12" s="1"/>
  <c r="AI1425" i="12" s="1"/>
  <c r="AS1425" i="12" s="1"/>
  <c r="AU1425" i="12" s="1"/>
  <c r="G1407" i="12"/>
  <c r="M1407" i="12" s="1"/>
  <c r="S1407" i="12" s="1"/>
  <c r="W1407" i="12" s="1"/>
  <c r="AC1407" i="12" s="1"/>
  <c r="AH1407" i="12" s="1"/>
  <c r="AP1407" i="12" s="1"/>
  <c r="AR1407" i="12" s="1"/>
  <c r="F1399" i="12"/>
  <c r="L1399" i="12" s="1"/>
  <c r="R1399" i="12" s="1"/>
  <c r="V1399" i="12" s="1"/>
  <c r="AB1399" i="12" s="1"/>
  <c r="AG1399" i="12" s="1"/>
  <c r="AM1399" i="12" s="1"/>
  <c r="AO1399" i="12" s="1"/>
  <c r="H1391" i="12"/>
  <c r="N1391" i="12" s="1"/>
  <c r="T1391" i="12" s="1"/>
  <c r="X1391" i="12" s="1"/>
  <c r="AD1391" i="12" s="1"/>
  <c r="AI1391" i="12" s="1"/>
  <c r="AS1391" i="12" s="1"/>
  <c r="AU1391" i="12" s="1"/>
  <c r="G1387" i="12"/>
  <c r="M1387" i="12" s="1"/>
  <c r="S1387" i="12" s="1"/>
  <c r="W1387" i="12" s="1"/>
  <c r="AC1387" i="12" s="1"/>
  <c r="AH1387" i="12" s="1"/>
  <c r="AP1387" i="12" s="1"/>
  <c r="AR1387" i="12" s="1"/>
  <c r="F1383" i="12"/>
  <c r="L1383" i="12" s="1"/>
  <c r="R1383" i="12" s="1"/>
  <c r="V1383" i="12" s="1"/>
  <c r="AB1383" i="12" s="1"/>
  <c r="AG1383" i="12" s="1"/>
  <c r="AM1383" i="12" s="1"/>
  <c r="AO1383" i="12" s="1"/>
  <c r="H1375" i="12"/>
  <c r="N1375" i="12" s="1"/>
  <c r="T1375" i="12" s="1"/>
  <c r="X1375" i="12" s="1"/>
  <c r="AD1375" i="12" s="1"/>
  <c r="AI1375" i="12" s="1"/>
  <c r="AS1375" i="12" s="1"/>
  <c r="AU1375" i="12" s="1"/>
  <c r="G1371" i="12"/>
  <c r="M1371" i="12" s="1"/>
  <c r="S1371" i="12" s="1"/>
  <c r="W1371" i="12" s="1"/>
  <c r="AC1371" i="12" s="1"/>
  <c r="AH1371" i="12" s="1"/>
  <c r="AP1371" i="12" s="1"/>
  <c r="AR1371" i="12" s="1"/>
  <c r="F1367" i="12"/>
  <c r="L1367" i="12" s="1"/>
  <c r="R1367" i="12" s="1"/>
  <c r="V1367" i="12" s="1"/>
  <c r="AB1367" i="12" s="1"/>
  <c r="AG1367" i="12" s="1"/>
  <c r="AM1367" i="12" s="1"/>
  <c r="AO1367" i="12" s="1"/>
  <c r="H1359" i="12"/>
  <c r="N1359" i="12" s="1"/>
  <c r="T1359" i="12" s="1"/>
  <c r="X1359" i="12" s="1"/>
  <c r="AD1359" i="12" s="1"/>
  <c r="AI1359" i="12" s="1"/>
  <c r="AS1359" i="12" s="1"/>
  <c r="AU1359" i="12" s="1"/>
  <c r="G1355" i="12"/>
  <c r="M1355" i="12" s="1"/>
  <c r="S1355" i="12" s="1"/>
  <c r="W1355" i="12" s="1"/>
  <c r="AC1355" i="12" s="1"/>
  <c r="AH1355" i="12" s="1"/>
  <c r="AP1355" i="12" s="1"/>
  <c r="F1351" i="12"/>
  <c r="L1351" i="12" s="1"/>
  <c r="R1351" i="12" s="1"/>
  <c r="V1351" i="12" s="1"/>
  <c r="AB1351" i="12" s="1"/>
  <c r="AG1351" i="12" s="1"/>
  <c r="AM1351" i="12" s="1"/>
  <c r="H1339" i="12"/>
  <c r="N1339" i="12" s="1"/>
  <c r="T1339" i="12" s="1"/>
  <c r="X1339" i="12" s="1"/>
  <c r="AD1339" i="12" s="1"/>
  <c r="AI1339" i="12" s="1"/>
  <c r="AS1339" i="12" s="1"/>
  <c r="AU1339" i="12" s="1"/>
  <c r="G1335" i="12"/>
  <c r="M1335" i="12" s="1"/>
  <c r="S1335" i="12" s="1"/>
  <c r="W1335" i="12" s="1"/>
  <c r="AC1335" i="12" s="1"/>
  <c r="AH1335" i="12" s="1"/>
  <c r="AP1335" i="12" s="1"/>
  <c r="AR1335" i="12" s="1"/>
  <c r="F1327" i="12"/>
  <c r="L1327" i="12" s="1"/>
  <c r="R1327" i="12" s="1"/>
  <c r="V1327" i="12" s="1"/>
  <c r="AB1327" i="12" s="1"/>
  <c r="AG1327" i="12" s="1"/>
  <c r="AM1327" i="12" s="1"/>
  <c r="AO1327" i="12" s="1"/>
  <c r="H1319" i="12"/>
  <c r="N1319" i="12" s="1"/>
  <c r="T1319" i="12" s="1"/>
  <c r="X1319" i="12" s="1"/>
  <c r="AD1319" i="12" s="1"/>
  <c r="AI1319" i="12" s="1"/>
  <c r="AS1319" i="12" s="1"/>
  <c r="AU1319" i="12" s="1"/>
  <c r="G1311" i="12"/>
  <c r="M1311" i="12" s="1"/>
  <c r="S1311" i="12" s="1"/>
  <c r="W1311" i="12" s="1"/>
  <c r="AC1311" i="12" s="1"/>
  <c r="AH1311" i="12" s="1"/>
  <c r="AP1311" i="12" s="1"/>
  <c r="AR1311" i="12" s="1"/>
  <c r="F1307" i="12"/>
  <c r="L1307" i="12" s="1"/>
  <c r="R1307" i="12" s="1"/>
  <c r="V1307" i="12" s="1"/>
  <c r="AB1307" i="12" s="1"/>
  <c r="AG1307" i="12" s="1"/>
  <c r="AM1307" i="12" s="1"/>
  <c r="AO1307" i="12" s="1"/>
  <c r="H1285" i="12"/>
  <c r="N1285" i="12" s="1"/>
  <c r="T1285" i="12" s="1"/>
  <c r="X1285" i="12" s="1"/>
  <c r="AD1285" i="12" s="1"/>
  <c r="AI1285" i="12" s="1"/>
  <c r="AS1285" i="12" s="1"/>
  <c r="AU1285" i="12" s="1"/>
  <c r="G1280" i="12"/>
  <c r="M1280" i="12" s="1"/>
  <c r="S1280" i="12" s="1"/>
  <c r="W1280" i="12" s="1"/>
  <c r="AC1280" i="12" s="1"/>
  <c r="AH1280" i="12" s="1"/>
  <c r="AP1280" i="12" s="1"/>
  <c r="AR1280" i="12" s="1"/>
  <c r="F1262" i="12"/>
  <c r="L1262" i="12" s="1"/>
  <c r="R1262" i="12" s="1"/>
  <c r="V1262" i="12" s="1"/>
  <c r="AB1262" i="12" s="1"/>
  <c r="AG1262" i="12" s="1"/>
  <c r="AM1262" i="12" s="1"/>
  <c r="AO1262" i="12" s="1"/>
  <c r="H1246" i="12"/>
  <c r="N1246" i="12" s="1"/>
  <c r="T1246" i="12" s="1"/>
  <c r="X1246" i="12" s="1"/>
  <c r="AD1246" i="12" s="1"/>
  <c r="AI1246" i="12" s="1"/>
  <c r="AS1246" i="12" s="1"/>
  <c r="AU1246" i="12" s="1"/>
  <c r="G1238" i="12"/>
  <c r="M1238" i="12" s="1"/>
  <c r="S1238" i="12" s="1"/>
  <c r="W1238" i="12" s="1"/>
  <c r="AC1238" i="12" s="1"/>
  <c r="AH1238" i="12" s="1"/>
  <c r="AP1238" i="12" s="1"/>
  <c r="AR1238" i="12" s="1"/>
  <c r="F1233" i="12"/>
  <c r="L1233" i="12" s="1"/>
  <c r="R1233" i="12" s="1"/>
  <c r="V1233" i="12" s="1"/>
  <c r="AB1233" i="12" s="1"/>
  <c r="AG1233" i="12" s="1"/>
  <c r="AM1233" i="12" s="1"/>
  <c r="AO1233" i="12" s="1"/>
  <c r="H1225" i="12"/>
  <c r="N1225" i="12" s="1"/>
  <c r="T1225" i="12" s="1"/>
  <c r="X1225" i="12" s="1"/>
  <c r="AD1225" i="12" s="1"/>
  <c r="AI1225" i="12" s="1"/>
  <c r="AS1225" i="12" s="1"/>
  <c r="AU1225" i="12" s="1"/>
  <c r="G1221" i="12"/>
  <c r="M1221" i="12" s="1"/>
  <c r="S1221" i="12" s="1"/>
  <c r="W1221" i="12" s="1"/>
  <c r="AC1221" i="12" s="1"/>
  <c r="AH1221" i="12" s="1"/>
  <c r="AP1221" i="12" s="1"/>
  <c r="AR1221" i="12" s="1"/>
  <c r="F1214" i="12"/>
  <c r="L1214" i="12" s="1"/>
  <c r="R1214" i="12" s="1"/>
  <c r="V1214" i="12" s="1"/>
  <c r="AB1214" i="12" s="1"/>
  <c r="AG1214" i="12" s="1"/>
  <c r="AM1214" i="12" s="1"/>
  <c r="AO1214" i="12" s="1"/>
  <c r="H1202" i="12"/>
  <c r="N1202" i="12" s="1"/>
  <c r="T1202" i="12" s="1"/>
  <c r="X1202" i="12" s="1"/>
  <c r="AD1202" i="12" s="1"/>
  <c r="AI1202" i="12" s="1"/>
  <c r="AS1202" i="12" s="1"/>
  <c r="AU1202" i="12" s="1"/>
  <c r="G1197" i="12"/>
  <c r="M1197" i="12" s="1"/>
  <c r="S1197" i="12" s="1"/>
  <c r="W1197" i="12" s="1"/>
  <c r="AC1197" i="12" s="1"/>
  <c r="AH1197" i="12" s="1"/>
  <c r="AP1197" i="12" s="1"/>
  <c r="AR1197" i="12" s="1"/>
  <c r="F1178" i="12"/>
  <c r="L1178" i="12" s="1"/>
  <c r="R1178" i="12" s="1"/>
  <c r="V1178" i="12" s="1"/>
  <c r="AB1178" i="12" s="1"/>
  <c r="AG1178" i="12" s="1"/>
  <c r="AM1178" i="12" s="1"/>
  <c r="AO1178" i="12" s="1"/>
  <c r="H1168" i="12"/>
  <c r="N1168" i="12" s="1"/>
  <c r="T1168" i="12" s="1"/>
  <c r="X1168" i="12" s="1"/>
  <c r="AD1168" i="12" s="1"/>
  <c r="AI1168" i="12" s="1"/>
  <c r="AS1168" i="12" s="1"/>
  <c r="AU1168" i="12" s="1"/>
  <c r="G1165" i="12"/>
  <c r="M1165" i="12" s="1"/>
  <c r="S1165" i="12" s="1"/>
  <c r="W1165" i="12" s="1"/>
  <c r="AC1165" i="12" s="1"/>
  <c r="AH1165" i="12" s="1"/>
  <c r="AP1165" i="12" s="1"/>
  <c r="AR1165" i="12" s="1"/>
  <c r="F1159" i="12"/>
  <c r="L1159" i="12" s="1"/>
  <c r="R1159" i="12" s="1"/>
  <c r="V1159" i="12" s="1"/>
  <c r="AB1159" i="12" s="1"/>
  <c r="AG1159" i="12" s="1"/>
  <c r="AM1159" i="12" s="1"/>
  <c r="AO1159" i="12" s="1"/>
  <c r="H1151" i="12"/>
  <c r="N1151" i="12" s="1"/>
  <c r="T1151" i="12" s="1"/>
  <c r="X1151" i="12" s="1"/>
  <c r="AD1151" i="12" s="1"/>
  <c r="AI1151" i="12" s="1"/>
  <c r="AS1151" i="12" s="1"/>
  <c r="AU1151" i="12" s="1"/>
  <c r="G1138" i="12"/>
  <c r="M1138" i="12" s="1"/>
  <c r="S1138" i="12" s="1"/>
  <c r="W1138" i="12" s="1"/>
  <c r="AC1138" i="12" s="1"/>
  <c r="AH1138" i="12" s="1"/>
  <c r="AP1138" i="12" s="1"/>
  <c r="F1115" i="12"/>
  <c r="L1115" i="12" s="1"/>
  <c r="R1115" i="12" s="1"/>
  <c r="V1115" i="12" s="1"/>
  <c r="AB1115" i="12" s="1"/>
  <c r="AG1115" i="12" s="1"/>
  <c r="AM1115" i="12" s="1"/>
  <c r="AO1115" i="12" s="1"/>
  <c r="H1086" i="12"/>
  <c r="N1086" i="12" s="1"/>
  <c r="T1086" i="12" s="1"/>
  <c r="X1086" i="12" s="1"/>
  <c r="AD1086" i="12" s="1"/>
  <c r="AI1086" i="12" s="1"/>
  <c r="AS1086" i="12" s="1"/>
  <c r="AU1086" i="12" s="1"/>
  <c r="G1082" i="12"/>
  <c r="M1082" i="12" s="1"/>
  <c r="S1082" i="12" s="1"/>
  <c r="W1082" i="12" s="1"/>
  <c r="AC1082" i="12" s="1"/>
  <c r="AH1082" i="12" s="1"/>
  <c r="AP1082" i="12" s="1"/>
  <c r="AR1082" i="12" s="1"/>
  <c r="F1074" i="12"/>
  <c r="L1074" i="12" s="1"/>
  <c r="R1074" i="12" s="1"/>
  <c r="V1074" i="12" s="1"/>
  <c r="AB1074" i="12" s="1"/>
  <c r="AG1074" i="12" s="1"/>
  <c r="AM1074" i="12" s="1"/>
  <c r="AO1074" i="12" s="1"/>
  <c r="H1050" i="12"/>
  <c r="N1050" i="12" s="1"/>
  <c r="T1050" i="12" s="1"/>
  <c r="X1050" i="12" s="1"/>
  <c r="AD1050" i="12" s="1"/>
  <c r="AI1050" i="12" s="1"/>
  <c r="AS1050" i="12" s="1"/>
  <c r="AU1050" i="12" s="1"/>
  <c r="G1046" i="12"/>
  <c r="M1046" i="12" s="1"/>
  <c r="S1046" i="12" s="1"/>
  <c r="W1046" i="12" s="1"/>
  <c r="AC1046" i="12" s="1"/>
  <c r="AH1046" i="12" s="1"/>
  <c r="AP1046" i="12" s="1"/>
  <c r="AR1046" i="12" s="1"/>
  <c r="F1017" i="12"/>
  <c r="L1017" i="12" s="1"/>
  <c r="R1017" i="12" s="1"/>
  <c r="V1017" i="12" s="1"/>
  <c r="AB1017" i="12" s="1"/>
  <c r="AG1017" i="12" s="1"/>
  <c r="AM1017" i="12" s="1"/>
  <c r="AO1017" i="12" s="1"/>
  <c r="F1003" i="12"/>
  <c r="L1003" i="12" s="1"/>
  <c r="R1003" i="12" s="1"/>
  <c r="V1003" i="12" s="1"/>
  <c r="AB1003" i="12" s="1"/>
  <c r="AG1003" i="12" s="1"/>
  <c r="AM1003" i="12" s="1"/>
  <c r="AO1003" i="12" s="1"/>
  <c r="H991" i="12"/>
  <c r="N991" i="12" s="1"/>
  <c r="T991" i="12" s="1"/>
  <c r="X991" i="12" s="1"/>
  <c r="AD991" i="12" s="1"/>
  <c r="AI991" i="12" s="1"/>
  <c r="AS991" i="12" s="1"/>
  <c r="AU991" i="12" s="1"/>
  <c r="G987" i="12"/>
  <c r="M987" i="12" s="1"/>
  <c r="S987" i="12" s="1"/>
  <c r="W987" i="12" s="1"/>
  <c r="AC987" i="12" s="1"/>
  <c r="AH987" i="12" s="1"/>
  <c r="AP987" i="12" s="1"/>
  <c r="AR987" i="12" s="1"/>
  <c r="F983" i="12"/>
  <c r="L983" i="12" s="1"/>
  <c r="R983" i="12" s="1"/>
  <c r="V983" i="12" s="1"/>
  <c r="AB983" i="12" s="1"/>
  <c r="AG983" i="12" s="1"/>
  <c r="AM983" i="12" s="1"/>
  <c r="H967" i="12"/>
  <c r="N967" i="12" s="1"/>
  <c r="T967" i="12" s="1"/>
  <c r="X967" i="12" s="1"/>
  <c r="AD967" i="12" s="1"/>
  <c r="AI967" i="12" s="1"/>
  <c r="AS967" i="12" s="1"/>
  <c r="AU967" i="12" s="1"/>
  <c r="G959" i="12"/>
  <c r="M959" i="12" s="1"/>
  <c r="S959" i="12" s="1"/>
  <c r="W959" i="12" s="1"/>
  <c r="AC959" i="12" s="1"/>
  <c r="AH959" i="12" s="1"/>
  <c r="AP959" i="12" s="1"/>
  <c r="AR959" i="12" s="1"/>
  <c r="F949" i="12"/>
  <c r="L949" i="12" s="1"/>
  <c r="R949" i="12" s="1"/>
  <c r="V949" i="12" s="1"/>
  <c r="AB949" i="12" s="1"/>
  <c r="AG949" i="12" s="1"/>
  <c r="AM949" i="12" s="1"/>
  <c r="AO949" i="12" s="1"/>
  <c r="H925" i="12"/>
  <c r="N925" i="12" s="1"/>
  <c r="T925" i="12" s="1"/>
  <c r="X925" i="12" s="1"/>
  <c r="AD925" i="12" s="1"/>
  <c r="AI925" i="12" s="1"/>
  <c r="AS925" i="12" s="1"/>
  <c r="AU925" i="12" s="1"/>
  <c r="G913" i="12"/>
  <c r="M913" i="12" s="1"/>
  <c r="S913" i="12" s="1"/>
  <c r="W913" i="12" s="1"/>
  <c r="AC913" i="12" s="1"/>
  <c r="AH913" i="12" s="1"/>
  <c r="AP913" i="12" s="1"/>
  <c r="AR913" i="12" s="1"/>
  <c r="F909" i="12"/>
  <c r="L909" i="12" s="1"/>
  <c r="R909" i="12" s="1"/>
  <c r="V909" i="12" s="1"/>
  <c r="AB909" i="12" s="1"/>
  <c r="AG909" i="12" s="1"/>
  <c r="AM909" i="12" s="1"/>
  <c r="AO909" i="12" s="1"/>
  <c r="H901" i="12"/>
  <c r="N901" i="12" s="1"/>
  <c r="T901" i="12" s="1"/>
  <c r="X901" i="12" s="1"/>
  <c r="AD901" i="12" s="1"/>
  <c r="AI901" i="12" s="1"/>
  <c r="AS901" i="12" s="1"/>
  <c r="AU901" i="12" s="1"/>
  <c r="G879" i="12"/>
  <c r="M879" i="12" s="1"/>
  <c r="S879" i="12" s="1"/>
  <c r="W879" i="12" s="1"/>
  <c r="AC879" i="12" s="1"/>
  <c r="AH879" i="12" s="1"/>
  <c r="AP879" i="12" s="1"/>
  <c r="AR879" i="12" s="1"/>
  <c r="F875" i="12"/>
  <c r="L875" i="12" s="1"/>
  <c r="R875" i="12" s="1"/>
  <c r="V875" i="12" s="1"/>
  <c r="AB875" i="12" s="1"/>
  <c r="AG875" i="12" s="1"/>
  <c r="AM875" i="12" s="1"/>
  <c r="AO875" i="12" s="1"/>
  <c r="H867" i="12"/>
  <c r="N867" i="12" s="1"/>
  <c r="T867" i="12" s="1"/>
  <c r="X867" i="12" s="1"/>
  <c r="AD867" i="12" s="1"/>
  <c r="AI867" i="12" s="1"/>
  <c r="AS867" i="12" s="1"/>
  <c r="AU867" i="12" s="1"/>
  <c r="G864" i="12"/>
  <c r="M864" i="12" s="1"/>
  <c r="S864" i="12" s="1"/>
  <c r="W864" i="12" s="1"/>
  <c r="AC864" i="12" s="1"/>
  <c r="AH864" i="12" s="1"/>
  <c r="AP864" i="12" s="1"/>
  <c r="AR864" i="12" s="1"/>
  <c r="F858" i="12"/>
  <c r="L858" i="12" s="1"/>
  <c r="R858" i="12" s="1"/>
  <c r="V858" i="12" s="1"/>
  <c r="AB858" i="12" s="1"/>
  <c r="AG858" i="12" s="1"/>
  <c r="AM858" i="12" s="1"/>
  <c r="AO858" i="12" s="1"/>
  <c r="F835" i="12"/>
  <c r="L835" i="12" s="1"/>
  <c r="R835" i="12" s="1"/>
  <c r="V835" i="12" s="1"/>
  <c r="AB835" i="12" s="1"/>
  <c r="AG835" i="12" s="1"/>
  <c r="AM835" i="12" s="1"/>
  <c r="AO835" i="12" s="1"/>
  <c r="G825" i="12"/>
  <c r="M825" i="12" s="1"/>
  <c r="S825" i="12" s="1"/>
  <c r="W825" i="12" s="1"/>
  <c r="AC825" i="12" s="1"/>
  <c r="AH825" i="12" s="1"/>
  <c r="AP825" i="12" s="1"/>
  <c r="AR825" i="12" s="1"/>
  <c r="H814" i="12"/>
  <c r="N814" i="12" s="1"/>
  <c r="T814" i="12" s="1"/>
  <c r="X814" i="12" s="1"/>
  <c r="AD814" i="12" s="1"/>
  <c r="AI814" i="12" s="1"/>
  <c r="AS814" i="12" s="1"/>
  <c r="AU814" i="12" s="1"/>
  <c r="H802" i="12"/>
  <c r="N802" i="12" s="1"/>
  <c r="T802" i="12" s="1"/>
  <c r="X802" i="12" s="1"/>
  <c r="AD802" i="12" s="1"/>
  <c r="AI802" i="12" s="1"/>
  <c r="AS802" i="12" s="1"/>
  <c r="AU802" i="12" s="1"/>
  <c r="G795" i="12"/>
  <c r="M795" i="12" s="1"/>
  <c r="S795" i="12" s="1"/>
  <c r="W795" i="12" s="1"/>
  <c r="AC795" i="12" s="1"/>
  <c r="AH795" i="12" s="1"/>
  <c r="AP795" i="12" s="1"/>
  <c r="AR795" i="12" s="1"/>
  <c r="F792" i="12"/>
  <c r="L792" i="12" s="1"/>
  <c r="R792" i="12" s="1"/>
  <c r="V792" i="12" s="1"/>
  <c r="AB792" i="12" s="1"/>
  <c r="AG792" i="12" s="1"/>
  <c r="AM792" i="12" s="1"/>
  <c r="AO792" i="12" s="1"/>
  <c r="H784" i="12"/>
  <c r="N784" i="12" s="1"/>
  <c r="T784" i="12" s="1"/>
  <c r="X784" i="12" s="1"/>
  <c r="AD784" i="12" s="1"/>
  <c r="AI784" i="12" s="1"/>
  <c r="AS784" i="12" s="1"/>
  <c r="AU784" i="12" s="1"/>
  <c r="G780" i="12"/>
  <c r="M780" i="12" s="1"/>
  <c r="S780" i="12" s="1"/>
  <c r="W780" i="12" s="1"/>
  <c r="AC780" i="12" s="1"/>
  <c r="AH780" i="12" s="1"/>
  <c r="AP780" i="12" s="1"/>
  <c r="AR780" i="12" s="1"/>
  <c r="H771" i="12"/>
  <c r="N771" i="12" s="1"/>
  <c r="T771" i="12" s="1"/>
  <c r="X771" i="12" s="1"/>
  <c r="AD771" i="12" s="1"/>
  <c r="AI771" i="12" s="1"/>
  <c r="AS771" i="12" s="1"/>
  <c r="AU771" i="12" s="1"/>
  <c r="H756" i="12"/>
  <c r="N756" i="12" s="1"/>
  <c r="T756" i="12" s="1"/>
  <c r="X756" i="12" s="1"/>
  <c r="AD756" i="12" s="1"/>
  <c r="AI756" i="12" s="1"/>
  <c r="AS756" i="12" s="1"/>
  <c r="AU756" i="12" s="1"/>
  <c r="H743" i="12"/>
  <c r="N743" i="12" s="1"/>
  <c r="T743" i="12" s="1"/>
  <c r="X743" i="12" s="1"/>
  <c r="AD743" i="12" s="1"/>
  <c r="AI743" i="12" s="1"/>
  <c r="AS743" i="12" s="1"/>
  <c r="AU743" i="12" s="1"/>
  <c r="F721" i="12"/>
  <c r="L721" i="12" s="1"/>
  <c r="R721" i="12" s="1"/>
  <c r="V721" i="12" s="1"/>
  <c r="AB721" i="12" s="1"/>
  <c r="AG721" i="12" s="1"/>
  <c r="AM721" i="12" s="1"/>
  <c r="AO721" i="12" s="1"/>
  <c r="F695" i="12"/>
  <c r="L695" i="12" s="1"/>
  <c r="R695" i="12" s="1"/>
  <c r="V695" i="12" s="1"/>
  <c r="AB695" i="12" s="1"/>
  <c r="AG695" i="12" s="1"/>
  <c r="AM695" i="12" s="1"/>
  <c r="AO695" i="12" s="1"/>
  <c r="H683" i="12"/>
  <c r="N683" i="12" s="1"/>
  <c r="T683" i="12" s="1"/>
  <c r="X683" i="12" s="1"/>
  <c r="AD683" i="12" s="1"/>
  <c r="AI683" i="12" s="1"/>
  <c r="AS683" i="12" s="1"/>
  <c r="AU683" i="12" s="1"/>
  <c r="G680" i="12"/>
  <c r="M680" i="12" s="1"/>
  <c r="S680" i="12" s="1"/>
  <c r="W680" i="12" s="1"/>
  <c r="AC680" i="12" s="1"/>
  <c r="AH680" i="12" s="1"/>
  <c r="AP680" i="12" s="1"/>
  <c r="AR680" i="12" s="1"/>
  <c r="F677" i="12"/>
  <c r="L677" i="12" s="1"/>
  <c r="R677" i="12" s="1"/>
  <c r="V677" i="12" s="1"/>
  <c r="AB677" i="12" s="1"/>
  <c r="AG677" i="12" s="1"/>
  <c r="AM677" i="12" s="1"/>
  <c r="AO677" i="12" s="1"/>
  <c r="H646" i="12"/>
  <c r="N646" i="12" s="1"/>
  <c r="T646" i="12" s="1"/>
  <c r="X646" i="12" s="1"/>
  <c r="AD646" i="12" s="1"/>
  <c r="AI646" i="12" s="1"/>
  <c r="AS646" i="12" s="1"/>
  <c r="AU646" i="12" s="1"/>
  <c r="G643" i="12"/>
  <c r="M643" i="12" s="1"/>
  <c r="S643" i="12" s="1"/>
  <c r="W643" i="12" s="1"/>
  <c r="AC643" i="12" s="1"/>
  <c r="AH643" i="12" s="1"/>
  <c r="AP643" i="12" s="1"/>
  <c r="AR643" i="12" s="1"/>
  <c r="F638" i="12"/>
  <c r="L638" i="12" s="1"/>
  <c r="R638" i="12" s="1"/>
  <c r="V638" i="12" s="1"/>
  <c r="AB638" i="12" s="1"/>
  <c r="AG638" i="12" s="1"/>
  <c r="AM638" i="12" s="1"/>
  <c r="AO638" i="12" s="1"/>
  <c r="F620" i="12"/>
  <c r="L620" i="12" s="1"/>
  <c r="R620" i="12" s="1"/>
  <c r="V620" i="12" s="1"/>
  <c r="AB620" i="12" s="1"/>
  <c r="AG620" i="12" s="1"/>
  <c r="AM620" i="12" s="1"/>
  <c r="AO620" i="12" s="1"/>
  <c r="H614" i="12"/>
  <c r="N614" i="12" s="1"/>
  <c r="T614" i="12" s="1"/>
  <c r="X614" i="12" s="1"/>
  <c r="AD614" i="12" s="1"/>
  <c r="AI614" i="12" s="1"/>
  <c r="AS614" i="12" s="1"/>
  <c r="AU614" i="12" s="1"/>
  <c r="G611" i="12"/>
  <c r="M611" i="12" s="1"/>
  <c r="S611" i="12" s="1"/>
  <c r="W611" i="12" s="1"/>
  <c r="AC611" i="12" s="1"/>
  <c r="AH611" i="12" s="1"/>
  <c r="AP611" i="12" s="1"/>
  <c r="AR611" i="12" s="1"/>
  <c r="F608" i="12"/>
  <c r="L608" i="12" s="1"/>
  <c r="R608" i="12" s="1"/>
  <c r="V608" i="12" s="1"/>
  <c r="AB608" i="12" s="1"/>
  <c r="AG608" i="12" s="1"/>
  <c r="AM608" i="12" s="1"/>
  <c r="AO608" i="12" s="1"/>
  <c r="H599" i="12"/>
  <c r="N599" i="12" s="1"/>
  <c r="T599" i="12" s="1"/>
  <c r="X599" i="12" s="1"/>
  <c r="AD599" i="12" s="1"/>
  <c r="AI599" i="12" s="1"/>
  <c r="AS599" i="12" s="1"/>
  <c r="AU599" i="12" s="1"/>
  <c r="G594" i="12"/>
  <c r="M594" i="12" s="1"/>
  <c r="S594" i="12" s="1"/>
  <c r="W594" i="12" s="1"/>
  <c r="AC594" i="12" s="1"/>
  <c r="AH594" i="12" s="1"/>
  <c r="AP594" i="12" s="1"/>
  <c r="AR594" i="12" s="1"/>
  <c r="F589" i="12"/>
  <c r="L589" i="12" s="1"/>
  <c r="R589" i="12" s="1"/>
  <c r="V589" i="12" s="1"/>
  <c r="AB589" i="12" s="1"/>
  <c r="AG589" i="12" s="1"/>
  <c r="AM589" i="12" s="1"/>
  <c r="AO589" i="12" s="1"/>
  <c r="H580" i="12"/>
  <c r="N580" i="12" s="1"/>
  <c r="T580" i="12" s="1"/>
  <c r="X580" i="12" s="1"/>
  <c r="AD580" i="12" s="1"/>
  <c r="AI580" i="12" s="1"/>
  <c r="AS580" i="12" s="1"/>
  <c r="AU580" i="12" s="1"/>
  <c r="H559" i="12"/>
  <c r="N559" i="12" s="1"/>
  <c r="T559" i="12" s="1"/>
  <c r="X559" i="12" s="1"/>
  <c r="AD559" i="12" s="1"/>
  <c r="AI559" i="12" s="1"/>
  <c r="AS559" i="12" s="1"/>
  <c r="AU559" i="12" s="1"/>
  <c r="G555" i="12"/>
  <c r="M555" i="12" s="1"/>
  <c r="S555" i="12" s="1"/>
  <c r="W555" i="12" s="1"/>
  <c r="AC555" i="12" s="1"/>
  <c r="AH555" i="12" s="1"/>
  <c r="AP555" i="12" s="1"/>
  <c r="AR555" i="12" s="1"/>
  <c r="F552" i="12"/>
  <c r="L552" i="12" s="1"/>
  <c r="R552" i="12" s="1"/>
  <c r="V552" i="12" s="1"/>
  <c r="AB552" i="12" s="1"/>
  <c r="AG552" i="12" s="1"/>
  <c r="AM552" i="12" s="1"/>
  <c r="AO552" i="12" s="1"/>
  <c r="G541" i="12"/>
  <c r="M541" i="12" s="1"/>
  <c r="S541" i="12" s="1"/>
  <c r="W541" i="12" s="1"/>
  <c r="AC541" i="12" s="1"/>
  <c r="AH541" i="12" s="1"/>
  <c r="AP541" i="12" s="1"/>
  <c r="AR541" i="12" s="1"/>
  <c r="F537" i="12"/>
  <c r="L537" i="12" s="1"/>
  <c r="R537" i="12" s="1"/>
  <c r="V537" i="12" s="1"/>
  <c r="AB537" i="12" s="1"/>
  <c r="AG537" i="12" s="1"/>
  <c r="AM537" i="12" s="1"/>
  <c r="AO537" i="12" s="1"/>
  <c r="H529" i="12"/>
  <c r="N529" i="12" s="1"/>
  <c r="T529" i="12" s="1"/>
  <c r="X529" i="12" s="1"/>
  <c r="AD529" i="12" s="1"/>
  <c r="AI529" i="12" s="1"/>
  <c r="AS529" i="12" s="1"/>
  <c r="AU529" i="12" s="1"/>
  <c r="G526" i="12"/>
  <c r="M526" i="12" s="1"/>
  <c r="S526" i="12" s="1"/>
  <c r="W526" i="12" s="1"/>
  <c r="AC526" i="12" s="1"/>
  <c r="AH526" i="12" s="1"/>
  <c r="AP526" i="12" s="1"/>
  <c r="AR526" i="12" s="1"/>
  <c r="F522" i="12"/>
  <c r="L522" i="12" s="1"/>
  <c r="R522" i="12" s="1"/>
  <c r="V522" i="12" s="1"/>
  <c r="AB522" i="12" s="1"/>
  <c r="AG522" i="12" s="1"/>
  <c r="AM522" i="12" s="1"/>
  <c r="AO522" i="12" s="1"/>
  <c r="H515" i="12"/>
  <c r="N515" i="12" s="1"/>
  <c r="T515" i="12" s="1"/>
  <c r="X515" i="12" s="1"/>
  <c r="AD515" i="12" s="1"/>
  <c r="AI515" i="12" s="1"/>
  <c r="AS515" i="12" s="1"/>
  <c r="AU515" i="12" s="1"/>
  <c r="G508" i="12"/>
  <c r="M508" i="12" s="1"/>
  <c r="S508" i="12" s="1"/>
  <c r="W508" i="12" s="1"/>
  <c r="AC508" i="12" s="1"/>
  <c r="AH508" i="12" s="1"/>
  <c r="AP508" i="12" s="1"/>
  <c r="AR508" i="12" s="1"/>
  <c r="F504" i="12"/>
  <c r="L504" i="12" s="1"/>
  <c r="R504" i="12" s="1"/>
  <c r="V504" i="12" s="1"/>
  <c r="AB504" i="12" s="1"/>
  <c r="AG504" i="12" s="1"/>
  <c r="AM504" i="12" s="1"/>
  <c r="AO504" i="12" s="1"/>
  <c r="H496" i="12"/>
  <c r="N496" i="12" s="1"/>
  <c r="T496" i="12" s="1"/>
  <c r="X496" i="12" s="1"/>
  <c r="AD496" i="12" s="1"/>
  <c r="AI496" i="12" s="1"/>
  <c r="AS496" i="12" s="1"/>
  <c r="AU496" i="12" s="1"/>
  <c r="G476" i="12"/>
  <c r="M476" i="12" s="1"/>
  <c r="S476" i="12" s="1"/>
  <c r="W476" i="12" s="1"/>
  <c r="AC476" i="12" s="1"/>
  <c r="AH476" i="12" s="1"/>
  <c r="AP476" i="12" s="1"/>
  <c r="AR476" i="12" s="1"/>
  <c r="F471" i="12"/>
  <c r="L471" i="12" s="1"/>
  <c r="R471" i="12" s="1"/>
  <c r="V471" i="12" s="1"/>
  <c r="AB471" i="12" s="1"/>
  <c r="AG471" i="12" s="1"/>
  <c r="AM471" i="12" s="1"/>
  <c r="AO471" i="12" s="1"/>
  <c r="H458" i="12"/>
  <c r="N458" i="12" s="1"/>
  <c r="T458" i="12" s="1"/>
  <c r="X458" i="12" s="1"/>
  <c r="AD458" i="12" s="1"/>
  <c r="AI458" i="12" s="1"/>
  <c r="AS458" i="12" s="1"/>
  <c r="AU458" i="12" s="1"/>
  <c r="G441" i="12"/>
  <c r="M441" i="12" s="1"/>
  <c r="S441" i="12" s="1"/>
  <c r="W441" i="12" s="1"/>
  <c r="AC441" i="12" s="1"/>
  <c r="AH441" i="12" s="1"/>
  <c r="AP441" i="12" s="1"/>
  <c r="AR441" i="12" s="1"/>
  <c r="G423" i="12"/>
  <c r="M423" i="12" s="1"/>
  <c r="S423" i="12" s="1"/>
  <c r="W423" i="12" s="1"/>
  <c r="AC423" i="12" s="1"/>
  <c r="AH423" i="12" s="1"/>
  <c r="AP423" i="12" s="1"/>
  <c r="AR423" i="12" s="1"/>
  <c r="F419" i="12"/>
  <c r="L419" i="12" s="1"/>
  <c r="R419" i="12" s="1"/>
  <c r="V419" i="12" s="1"/>
  <c r="AB419" i="12" s="1"/>
  <c r="AG419" i="12" s="1"/>
  <c r="AM419" i="12" s="1"/>
  <c r="AO419" i="12" s="1"/>
  <c r="H403" i="12"/>
  <c r="N403" i="12" s="1"/>
  <c r="T403" i="12" s="1"/>
  <c r="X403" i="12" s="1"/>
  <c r="AD403" i="12" s="1"/>
  <c r="AI403" i="12" s="1"/>
  <c r="AS403" i="12" s="1"/>
  <c r="AU403" i="12" s="1"/>
  <c r="G395" i="12"/>
  <c r="M395" i="12" s="1"/>
  <c r="S395" i="12" s="1"/>
  <c r="W395" i="12" s="1"/>
  <c r="AC395" i="12" s="1"/>
  <c r="AH395" i="12" s="1"/>
  <c r="AP395" i="12" s="1"/>
  <c r="AR395" i="12" s="1"/>
  <c r="F388" i="12"/>
  <c r="L388" i="12" s="1"/>
  <c r="R388" i="12" s="1"/>
  <c r="V388" i="12" s="1"/>
  <c r="AB388" i="12" s="1"/>
  <c r="AG388" i="12" s="1"/>
  <c r="AM388" i="12" s="1"/>
  <c r="AO388" i="12" s="1"/>
  <c r="H378" i="12"/>
  <c r="N378" i="12" s="1"/>
  <c r="T378" i="12" s="1"/>
  <c r="X378" i="12" s="1"/>
  <c r="AD378" i="12" s="1"/>
  <c r="AI378" i="12" s="1"/>
  <c r="AS378" i="12" s="1"/>
  <c r="AU378" i="12" s="1"/>
  <c r="G373" i="12"/>
  <c r="M373" i="12" s="1"/>
  <c r="S373" i="12" s="1"/>
  <c r="W373" i="12" s="1"/>
  <c r="AC373" i="12" s="1"/>
  <c r="AH373" i="12" s="1"/>
  <c r="AP373" i="12" s="1"/>
  <c r="AR373" i="12" s="1"/>
  <c r="F369" i="12"/>
  <c r="L369" i="12" s="1"/>
  <c r="R369" i="12" s="1"/>
  <c r="V369" i="12" s="1"/>
  <c r="AB369" i="12" s="1"/>
  <c r="AG369" i="12" s="1"/>
  <c r="AM369" i="12" s="1"/>
  <c r="AO369" i="12" s="1"/>
  <c r="H363" i="12"/>
  <c r="N363" i="12" s="1"/>
  <c r="T363" i="12" s="1"/>
  <c r="X363" i="12" s="1"/>
  <c r="AD363" i="12" s="1"/>
  <c r="AI363" i="12" s="1"/>
  <c r="AS363" i="12" s="1"/>
  <c r="AU363" i="12" s="1"/>
  <c r="G355" i="12"/>
  <c r="M355" i="12" s="1"/>
  <c r="S355" i="12" s="1"/>
  <c r="W355" i="12" s="1"/>
  <c r="AC355" i="12" s="1"/>
  <c r="AH355" i="12" s="1"/>
  <c r="AP355" i="12" s="1"/>
  <c r="AR355" i="12" s="1"/>
  <c r="F348" i="12"/>
  <c r="L348" i="12" s="1"/>
  <c r="R348" i="12" s="1"/>
  <c r="V348" i="12" s="1"/>
  <c r="AB348" i="12" s="1"/>
  <c r="AG348" i="12" s="1"/>
  <c r="AM348" i="12" s="1"/>
  <c r="AO348" i="12" s="1"/>
  <c r="H337" i="12"/>
  <c r="N337" i="12" s="1"/>
  <c r="T337" i="12" s="1"/>
  <c r="X337" i="12" s="1"/>
  <c r="AD337" i="12" s="1"/>
  <c r="AI337" i="12" s="1"/>
  <c r="AS337" i="12" s="1"/>
  <c r="AU337" i="12" s="1"/>
  <c r="G333" i="12"/>
  <c r="M333" i="12" s="1"/>
  <c r="S333" i="12" s="1"/>
  <c r="W333" i="12" s="1"/>
  <c r="AC333" i="12" s="1"/>
  <c r="AH333" i="12" s="1"/>
  <c r="AP333" i="12" s="1"/>
  <c r="AR333" i="12" s="1"/>
  <c r="F329" i="12"/>
  <c r="L329" i="12" s="1"/>
  <c r="R329" i="12" s="1"/>
  <c r="V329" i="12" s="1"/>
  <c r="AB329" i="12" s="1"/>
  <c r="AG329" i="12" s="1"/>
  <c r="AM329" i="12" s="1"/>
  <c r="AO329" i="12" s="1"/>
  <c r="H321" i="12"/>
  <c r="N321" i="12" s="1"/>
  <c r="T321" i="12" s="1"/>
  <c r="X321" i="12" s="1"/>
  <c r="AD321" i="12" s="1"/>
  <c r="AI321" i="12" s="1"/>
  <c r="AS321" i="12" s="1"/>
  <c r="AU321" i="12" s="1"/>
  <c r="G314" i="12"/>
  <c r="M314" i="12" s="1"/>
  <c r="S314" i="12" s="1"/>
  <c r="W314" i="12" s="1"/>
  <c r="AC314" i="12" s="1"/>
  <c r="AH314" i="12" s="1"/>
  <c r="AP314" i="12" s="1"/>
  <c r="AR314" i="12" s="1"/>
  <c r="F290" i="12"/>
  <c r="L290" i="12" s="1"/>
  <c r="R290" i="12" s="1"/>
  <c r="V290" i="12" s="1"/>
  <c r="AB290" i="12" s="1"/>
  <c r="AG290" i="12" s="1"/>
  <c r="AM290" i="12" s="1"/>
  <c r="AO290" i="12" s="1"/>
  <c r="F274" i="12"/>
  <c r="L274" i="12" s="1"/>
  <c r="R274" i="12" s="1"/>
  <c r="V274" i="12" s="1"/>
  <c r="AB274" i="12" s="1"/>
  <c r="AG274" i="12" s="1"/>
  <c r="AM274" i="12" s="1"/>
  <c r="AO274" i="12" s="1"/>
  <c r="H220" i="12"/>
  <c r="N220" i="12" s="1"/>
  <c r="T220" i="12" s="1"/>
  <c r="X220" i="12" s="1"/>
  <c r="AD220" i="12" s="1"/>
  <c r="AI220" i="12" s="1"/>
  <c r="AS220" i="12" s="1"/>
  <c r="AU220" i="12" s="1"/>
  <c r="G201" i="12"/>
  <c r="M201" i="12" s="1"/>
  <c r="S201" i="12" s="1"/>
  <c r="W201" i="12" s="1"/>
  <c r="AC201" i="12" s="1"/>
  <c r="AH201" i="12" s="1"/>
  <c r="AP201" i="12" s="1"/>
  <c r="AR201" i="12" s="1"/>
  <c r="F197" i="12"/>
  <c r="L197" i="12" s="1"/>
  <c r="R197" i="12" s="1"/>
  <c r="V197" i="12" s="1"/>
  <c r="AB197" i="12" s="1"/>
  <c r="AG197" i="12" s="1"/>
  <c r="AM197" i="12" s="1"/>
  <c r="AO197" i="12" s="1"/>
  <c r="H188" i="12"/>
  <c r="N188" i="12" s="1"/>
  <c r="T188" i="12" s="1"/>
  <c r="X188" i="12" s="1"/>
  <c r="AD188" i="12" s="1"/>
  <c r="AI188" i="12" s="1"/>
  <c r="AS188" i="12" s="1"/>
  <c r="AU188" i="12" s="1"/>
  <c r="G184" i="12"/>
  <c r="M184" i="12" s="1"/>
  <c r="S184" i="12" s="1"/>
  <c r="W184" i="12" s="1"/>
  <c r="AC184" i="12" s="1"/>
  <c r="AH184" i="12" s="1"/>
  <c r="AP184" i="12" s="1"/>
  <c r="AR184" i="12" s="1"/>
  <c r="F179" i="12"/>
  <c r="L179" i="12" s="1"/>
  <c r="R179" i="12" s="1"/>
  <c r="V179" i="12" s="1"/>
  <c r="AB179" i="12" s="1"/>
  <c r="AG179" i="12" s="1"/>
  <c r="AM179" i="12" s="1"/>
  <c r="AO179" i="12" s="1"/>
  <c r="H172" i="12"/>
  <c r="N172" i="12" s="1"/>
  <c r="T172" i="12" s="1"/>
  <c r="X172" i="12" s="1"/>
  <c r="AD172" i="12" s="1"/>
  <c r="AI172" i="12" s="1"/>
  <c r="AS172" i="12" s="1"/>
  <c r="AU172" i="12" s="1"/>
  <c r="G162" i="12"/>
  <c r="M162" i="12" s="1"/>
  <c r="S162" i="12" s="1"/>
  <c r="W162" i="12" s="1"/>
  <c r="AC162" i="12" s="1"/>
  <c r="AH162" i="12" s="1"/>
  <c r="AP162" i="12" s="1"/>
  <c r="AR162" i="12" s="1"/>
  <c r="F157" i="12"/>
  <c r="L157" i="12" s="1"/>
  <c r="R157" i="12" s="1"/>
  <c r="V157" i="12" s="1"/>
  <c r="AB157" i="12" s="1"/>
  <c r="AG157" i="12" s="1"/>
  <c r="AM157" i="12" s="1"/>
  <c r="AO157" i="12" s="1"/>
  <c r="H150" i="12"/>
  <c r="N150" i="12" s="1"/>
  <c r="T150" i="12" s="1"/>
  <c r="X150" i="12" s="1"/>
  <c r="AD150" i="12" s="1"/>
  <c r="AI150" i="12" s="1"/>
  <c r="AS150" i="12" s="1"/>
  <c r="AU150" i="12" s="1"/>
  <c r="G147" i="12"/>
  <c r="M147" i="12" s="1"/>
  <c r="S147" i="12" s="1"/>
  <c r="W147" i="12" s="1"/>
  <c r="AC147" i="12" s="1"/>
  <c r="AH147" i="12" s="1"/>
  <c r="AP147" i="12" s="1"/>
  <c r="AR147" i="12" s="1"/>
  <c r="F144" i="12"/>
  <c r="L144" i="12" s="1"/>
  <c r="R144" i="12" s="1"/>
  <c r="V144" i="12" s="1"/>
  <c r="AB144" i="12" s="1"/>
  <c r="AG144" i="12" s="1"/>
  <c r="AM144" i="12" s="1"/>
  <c r="AO144" i="12" s="1"/>
  <c r="H135" i="12"/>
  <c r="N135" i="12" s="1"/>
  <c r="T135" i="12" s="1"/>
  <c r="X135" i="12" s="1"/>
  <c r="AD135" i="12" s="1"/>
  <c r="AI135" i="12" s="1"/>
  <c r="AS135" i="12" s="1"/>
  <c r="AU135" i="12" s="1"/>
  <c r="G130" i="12"/>
  <c r="M130" i="12" s="1"/>
  <c r="S130" i="12" s="1"/>
  <c r="W130" i="12" s="1"/>
  <c r="AC130" i="12" s="1"/>
  <c r="AH130" i="12" s="1"/>
  <c r="AP130" i="12" s="1"/>
  <c r="AR130" i="12" s="1"/>
  <c r="F126" i="12"/>
  <c r="L126" i="12" s="1"/>
  <c r="R126" i="12" s="1"/>
  <c r="V126" i="12" s="1"/>
  <c r="AB126" i="12" s="1"/>
  <c r="AG126" i="12" s="1"/>
  <c r="AM126" i="12" s="1"/>
  <c r="AO126" i="12" s="1"/>
  <c r="H119" i="12"/>
  <c r="N119" i="12" s="1"/>
  <c r="T119" i="12" s="1"/>
  <c r="X119" i="12" s="1"/>
  <c r="AD119" i="12" s="1"/>
  <c r="AI119" i="12" s="1"/>
  <c r="AS119" i="12" s="1"/>
  <c r="AU119" i="12" s="1"/>
  <c r="G116" i="12"/>
  <c r="M116" i="12" s="1"/>
  <c r="S116" i="12" s="1"/>
  <c r="W116" i="12" s="1"/>
  <c r="AC116" i="12" s="1"/>
  <c r="AH116" i="12" s="1"/>
  <c r="AP116" i="12" s="1"/>
  <c r="AR116" i="12" s="1"/>
  <c r="F113" i="12"/>
  <c r="L113" i="12" s="1"/>
  <c r="R113" i="12" s="1"/>
  <c r="V113" i="12" s="1"/>
  <c r="AB113" i="12" s="1"/>
  <c r="AG113" i="12" s="1"/>
  <c r="AM113" i="12" s="1"/>
  <c r="AO113" i="12" s="1"/>
  <c r="G99" i="12"/>
  <c r="M99" i="12" s="1"/>
  <c r="S99" i="12" s="1"/>
  <c r="W99" i="12" s="1"/>
  <c r="AC99" i="12" s="1"/>
  <c r="AH99" i="12" s="1"/>
  <c r="AP99" i="12" s="1"/>
  <c r="AR99" i="12" s="1"/>
  <c r="F94" i="12"/>
  <c r="L94" i="12" s="1"/>
  <c r="R94" i="12" s="1"/>
  <c r="V94" i="12" s="1"/>
  <c r="AB94" i="12" s="1"/>
  <c r="AG94" i="12" s="1"/>
  <c r="AM94" i="12" s="1"/>
  <c r="AO94" i="12" s="1"/>
  <c r="F64" i="12"/>
  <c r="L64" i="12" s="1"/>
  <c r="R64" i="12" s="1"/>
  <c r="V64" i="12" s="1"/>
  <c r="AB64" i="12" s="1"/>
  <c r="AG64" i="12" s="1"/>
  <c r="AM64" i="12" s="1"/>
  <c r="AO64" i="12" s="1"/>
  <c r="H55" i="12"/>
  <c r="N55" i="12" s="1"/>
  <c r="T55" i="12" s="1"/>
  <c r="X55" i="12" s="1"/>
  <c r="AD55" i="12" s="1"/>
  <c r="AI55" i="12" s="1"/>
  <c r="AS55" i="12" s="1"/>
  <c r="AU55" i="12" s="1"/>
  <c r="G50" i="12"/>
  <c r="M50" i="12" s="1"/>
  <c r="S50" i="12" s="1"/>
  <c r="W50" i="12" s="1"/>
  <c r="AC50" i="12" s="1"/>
  <c r="AH50" i="12" s="1"/>
  <c r="AP50" i="12" s="1"/>
  <c r="AR50" i="12" s="1"/>
  <c r="F46" i="12"/>
  <c r="L46" i="12" s="1"/>
  <c r="R46" i="12" s="1"/>
  <c r="V46" i="12" s="1"/>
  <c r="AB46" i="12" s="1"/>
  <c r="AG46" i="12" s="1"/>
  <c r="AM46" i="12" s="1"/>
  <c r="AO46" i="12" s="1"/>
  <c r="H37" i="12"/>
  <c r="N37" i="12" s="1"/>
  <c r="T37" i="12" s="1"/>
  <c r="X37" i="12" s="1"/>
  <c r="AD37" i="12" s="1"/>
  <c r="AI37" i="12" s="1"/>
  <c r="AS37" i="12" s="1"/>
  <c r="AU37" i="12" s="1"/>
  <c r="G33" i="12"/>
  <c r="M33" i="12" s="1"/>
  <c r="S33" i="12" s="1"/>
  <c r="W33" i="12" s="1"/>
  <c r="AC33" i="12" s="1"/>
  <c r="AH33" i="12" s="1"/>
  <c r="AP33" i="12" s="1"/>
  <c r="AR33" i="12" s="1"/>
  <c r="F29" i="12"/>
  <c r="L29" i="12" s="1"/>
  <c r="R29" i="12" s="1"/>
  <c r="V29" i="12" s="1"/>
  <c r="AB29" i="12" s="1"/>
  <c r="AG29" i="12" s="1"/>
  <c r="AM29" i="12" s="1"/>
  <c r="AO29" i="12" s="1"/>
  <c r="H22" i="12"/>
  <c r="N22" i="12" s="1"/>
  <c r="T22" i="12" s="1"/>
  <c r="X22" i="12" s="1"/>
  <c r="AD22" i="12" s="1"/>
  <c r="AI22" i="12" s="1"/>
  <c r="AS22" i="12" s="1"/>
  <c r="AU22" i="12" s="1"/>
  <c r="F226" i="12"/>
  <c r="L226" i="12" s="1"/>
  <c r="R226" i="12" s="1"/>
  <c r="V226" i="12" s="1"/>
  <c r="AB226" i="12" s="1"/>
  <c r="AG226" i="12" s="1"/>
  <c r="AM226" i="12" s="1"/>
  <c r="AO226" i="12" s="1"/>
  <c r="G226" i="12"/>
  <c r="M226" i="12" s="1"/>
  <c r="S226" i="12" s="1"/>
  <c r="W226" i="12" s="1"/>
  <c r="AC226" i="12" s="1"/>
  <c r="AH226" i="12" s="1"/>
  <c r="AP226" i="12" s="1"/>
  <c r="AR226" i="12" s="1"/>
  <c r="H226" i="12"/>
  <c r="N226" i="12" s="1"/>
  <c r="T226" i="12" s="1"/>
  <c r="X226" i="12" s="1"/>
  <c r="AD226" i="12" s="1"/>
  <c r="AI226" i="12" s="1"/>
  <c r="AS226" i="12" s="1"/>
  <c r="AU226" i="12" s="1"/>
  <c r="G846" i="12"/>
  <c r="M846" i="12" s="1"/>
  <c r="S846" i="12" s="1"/>
  <c r="W846" i="12" s="1"/>
  <c r="AC846" i="12" s="1"/>
  <c r="AH846" i="12" s="1"/>
  <c r="AP846" i="12" s="1"/>
  <c r="AR846" i="12" s="1"/>
  <c r="F846" i="12"/>
  <c r="L846" i="12" s="1"/>
  <c r="R846" i="12" s="1"/>
  <c r="V846" i="12" s="1"/>
  <c r="AB846" i="12" s="1"/>
  <c r="AG846" i="12" s="1"/>
  <c r="AM846" i="12" s="1"/>
  <c r="AO846" i="12" s="1"/>
  <c r="H846" i="12"/>
  <c r="N846" i="12" s="1"/>
  <c r="T846" i="12" s="1"/>
  <c r="X846" i="12" s="1"/>
  <c r="AD846" i="12" s="1"/>
  <c r="AI846" i="12" s="1"/>
  <c r="AS846" i="12" s="1"/>
  <c r="AU846" i="12" s="1"/>
  <c r="G463" i="12"/>
  <c r="M463" i="12" s="1"/>
  <c r="S463" i="12" s="1"/>
  <c r="W463" i="12" s="1"/>
  <c r="AC463" i="12" s="1"/>
  <c r="AH463" i="12" s="1"/>
  <c r="AP463" i="12" s="1"/>
  <c r="AR463" i="12" s="1"/>
  <c r="F463" i="12"/>
  <c r="L463" i="12" s="1"/>
  <c r="R463" i="12" s="1"/>
  <c r="V463" i="12" s="1"/>
  <c r="AB463" i="12" s="1"/>
  <c r="AG463" i="12" s="1"/>
  <c r="AM463" i="12" s="1"/>
  <c r="AO463" i="12" s="1"/>
  <c r="H463" i="12"/>
  <c r="N463" i="12" s="1"/>
  <c r="T463" i="12" s="1"/>
  <c r="X463" i="12" s="1"/>
  <c r="AD463" i="12" s="1"/>
  <c r="AI463" i="12" s="1"/>
  <c r="AS463" i="12" s="1"/>
  <c r="AU463" i="12" s="1"/>
  <c r="H2146" i="12"/>
  <c r="N2146" i="12" s="1"/>
  <c r="T2146" i="12" s="1"/>
  <c r="X2146" i="12" s="1"/>
  <c r="AD2146" i="12" s="1"/>
  <c r="AI2146" i="12" s="1"/>
  <c r="AS2146" i="12" s="1"/>
  <c r="AU2146" i="12" s="1"/>
  <c r="G625" i="12"/>
  <c r="M625" i="12" s="1"/>
  <c r="S625" i="12" s="1"/>
  <c r="W625" i="12" s="1"/>
  <c r="AC625" i="12" s="1"/>
  <c r="AH625" i="12" s="1"/>
  <c r="AP625" i="12" s="1"/>
  <c r="AR625" i="12" s="1"/>
  <c r="G808" i="12"/>
  <c r="M808" i="12" s="1"/>
  <c r="S808" i="12" s="1"/>
  <c r="W808" i="12" s="1"/>
  <c r="AC808" i="12" s="1"/>
  <c r="AH808" i="12" s="1"/>
  <c r="AP808" i="12" s="1"/>
  <c r="AR808" i="12" s="1"/>
  <c r="F77" i="12"/>
  <c r="L77" i="12" s="1"/>
  <c r="R77" i="12" s="1"/>
  <c r="V77" i="12" s="1"/>
  <c r="AB77" i="12" s="1"/>
  <c r="AG77" i="12" s="1"/>
  <c r="AM77" i="12" s="1"/>
  <c r="AO77" i="12" s="1"/>
  <c r="F301" i="12"/>
  <c r="L301" i="12" s="1"/>
  <c r="R301" i="12" s="1"/>
  <c r="V301" i="12" s="1"/>
  <c r="AB301" i="12" s="1"/>
  <c r="AG301" i="12" s="1"/>
  <c r="AM301" i="12" s="1"/>
  <c r="AO301" i="12" s="1"/>
  <c r="G763" i="12"/>
  <c r="M763" i="12" s="1"/>
  <c r="S763" i="12" s="1"/>
  <c r="W763" i="12" s="1"/>
  <c r="AC763" i="12" s="1"/>
  <c r="AH763" i="12" s="1"/>
  <c r="AP763" i="12" s="1"/>
  <c r="AR763" i="12" s="1"/>
  <c r="G829" i="12"/>
  <c r="M829" i="12" s="1"/>
  <c r="S829" i="12" s="1"/>
  <c r="W829" i="12" s="1"/>
  <c r="AC829" i="12" s="1"/>
  <c r="AH829" i="12" s="1"/>
  <c r="AP829" i="12" s="1"/>
  <c r="AR829" i="12" s="1"/>
  <c r="H489" i="12"/>
  <c r="N489" i="12" s="1"/>
  <c r="T489" i="12" s="1"/>
  <c r="X489" i="12" s="1"/>
  <c r="AD489" i="12" s="1"/>
  <c r="AI489" i="12" s="1"/>
  <c r="AS489" i="12" s="1"/>
  <c r="AU489" i="12" s="1"/>
  <c r="G489" i="12"/>
  <c r="M489" i="12" s="1"/>
  <c r="S489" i="12" s="1"/>
  <c r="W489" i="12" s="1"/>
  <c r="AC489" i="12" s="1"/>
  <c r="AH489" i="12" s="1"/>
  <c r="AP489" i="12" s="1"/>
  <c r="AR489" i="12" s="1"/>
  <c r="G237" i="12"/>
  <c r="M237" i="12" s="1"/>
  <c r="S237" i="12" s="1"/>
  <c r="W237" i="12" s="1"/>
  <c r="AC237" i="12" s="1"/>
  <c r="AH237" i="12" s="1"/>
  <c r="AP237" i="12" s="1"/>
  <c r="AR237" i="12" s="1"/>
  <c r="H1126" i="12"/>
  <c r="N1126" i="12" s="1"/>
  <c r="T1126" i="12" s="1"/>
  <c r="X1126" i="12" s="1"/>
  <c r="AD1126" i="12" s="1"/>
  <c r="AI1126" i="12" s="1"/>
  <c r="AS1126" i="12" s="1"/>
  <c r="AU1126" i="12" s="1"/>
  <c r="F736" i="12"/>
  <c r="L736" i="12" s="1"/>
  <c r="R736" i="12" s="1"/>
  <c r="V736" i="12" s="1"/>
  <c r="AB736" i="12" s="1"/>
  <c r="AG736" i="12" s="1"/>
  <c r="AM736" i="12" s="1"/>
  <c r="AO736" i="12" s="1"/>
  <c r="H726" i="12"/>
  <c r="N726" i="12" s="1"/>
  <c r="T726" i="12" s="1"/>
  <c r="X726" i="12" s="1"/>
  <c r="AD726" i="12" s="1"/>
  <c r="AI726" i="12" s="1"/>
  <c r="AS726" i="12" s="1"/>
  <c r="AU726" i="12" s="1"/>
  <c r="F702" i="12"/>
  <c r="L702" i="12" s="1"/>
  <c r="R702" i="12" s="1"/>
  <c r="V702" i="12" s="1"/>
  <c r="AB702" i="12" s="1"/>
  <c r="AG702" i="12" s="1"/>
  <c r="AM702" i="12" s="1"/>
  <c r="AO702" i="12" s="1"/>
  <c r="H686" i="12"/>
  <c r="N686" i="12" s="1"/>
  <c r="T686" i="12" s="1"/>
  <c r="X686" i="12" s="1"/>
  <c r="AD686" i="12" s="1"/>
  <c r="AI686" i="12" s="1"/>
  <c r="AS686" i="12" s="1"/>
  <c r="AU686" i="12" s="1"/>
  <c r="H569" i="12"/>
  <c r="N569" i="12" s="1"/>
  <c r="T569" i="12" s="1"/>
  <c r="X569" i="12" s="1"/>
  <c r="AD569" i="12" s="1"/>
  <c r="AI569" i="12" s="1"/>
  <c r="AS569" i="12" s="1"/>
  <c r="AU569" i="12" s="1"/>
  <c r="F545" i="12"/>
  <c r="L545" i="12" s="1"/>
  <c r="R545" i="12" s="1"/>
  <c r="V545" i="12" s="1"/>
  <c r="AB545" i="12" s="1"/>
  <c r="AG545" i="12" s="1"/>
  <c r="AM545" i="12" s="1"/>
  <c r="AO545" i="12" s="1"/>
  <c r="G446" i="12"/>
  <c r="M446" i="12" s="1"/>
  <c r="S446" i="12" s="1"/>
  <c r="W446" i="12" s="1"/>
  <c r="AC446" i="12" s="1"/>
  <c r="AH446" i="12" s="1"/>
  <c r="AP446" i="12" s="1"/>
  <c r="AR446" i="12" s="1"/>
  <c r="G686" i="12"/>
  <c r="M686" i="12" s="1"/>
  <c r="S686" i="12" s="1"/>
  <c r="W686" i="12" s="1"/>
  <c r="AC686" i="12" s="1"/>
  <c r="AH686" i="12" s="1"/>
  <c r="AP686" i="12" s="1"/>
  <c r="AR686" i="12" s="1"/>
  <c r="F1126" i="12"/>
  <c r="L1126" i="12" s="1"/>
  <c r="R1126" i="12" s="1"/>
  <c r="V1126" i="12" s="1"/>
  <c r="AB1126" i="12" s="1"/>
  <c r="AG1126" i="12" s="1"/>
  <c r="AM1126" i="12" s="1"/>
  <c r="AO1126" i="12" s="1"/>
  <c r="G1118" i="12"/>
  <c r="M1118" i="12" s="1"/>
  <c r="S1118" i="12" s="1"/>
  <c r="W1118" i="12" s="1"/>
  <c r="AC1118" i="12" s="1"/>
  <c r="AH1118" i="12" s="1"/>
  <c r="AP1118" i="12" s="1"/>
  <c r="AR1118" i="12" s="1"/>
  <c r="F1081" i="12"/>
  <c r="L1081" i="12" s="1"/>
  <c r="R1081" i="12" s="1"/>
  <c r="V1081" i="12" s="1"/>
  <c r="AB1081" i="12" s="1"/>
  <c r="AG1081" i="12" s="1"/>
  <c r="AM1081" i="12" s="1"/>
  <c r="AO1081" i="12" s="1"/>
  <c r="F818" i="12"/>
  <c r="L818" i="12" s="1"/>
  <c r="R818" i="12" s="1"/>
  <c r="V818" i="12" s="1"/>
  <c r="AB818" i="12" s="1"/>
  <c r="AG818" i="12" s="1"/>
  <c r="AM818" i="12" s="1"/>
  <c r="AO818" i="12" s="1"/>
  <c r="G726" i="12"/>
  <c r="M726" i="12" s="1"/>
  <c r="S726" i="12" s="1"/>
  <c r="W726" i="12" s="1"/>
  <c r="AC726" i="12" s="1"/>
  <c r="AH726" i="12" s="1"/>
  <c r="AP726" i="12" s="1"/>
  <c r="AR726" i="12" s="1"/>
  <c r="F664" i="12"/>
  <c r="L664" i="12" s="1"/>
  <c r="R664" i="12" s="1"/>
  <c r="V664" i="12" s="1"/>
  <c r="AB664" i="12" s="1"/>
  <c r="AG664" i="12" s="1"/>
  <c r="AM664" i="12" s="1"/>
  <c r="AO664" i="12" s="1"/>
  <c r="H658" i="12"/>
  <c r="N658" i="12" s="1"/>
  <c r="T658" i="12" s="1"/>
  <c r="X658" i="12" s="1"/>
  <c r="AD658" i="12" s="1"/>
  <c r="AI658" i="12" s="1"/>
  <c r="AS658" i="12" s="1"/>
  <c r="AU658" i="12" s="1"/>
  <c r="H301" i="12"/>
  <c r="N301" i="12" s="1"/>
  <c r="T301" i="12" s="1"/>
  <c r="X301" i="12" s="1"/>
  <c r="AD301" i="12" s="1"/>
  <c r="AI301" i="12" s="1"/>
  <c r="AS301" i="12" s="1"/>
  <c r="AU301" i="12" s="1"/>
  <c r="F278" i="12"/>
  <c r="L278" i="12" s="1"/>
  <c r="R278" i="12" s="1"/>
  <c r="V278" i="12" s="1"/>
  <c r="AB278" i="12" s="1"/>
  <c r="AG278" i="12" s="1"/>
  <c r="AM278" i="12" s="1"/>
  <c r="AO278" i="12" s="1"/>
  <c r="F257" i="12"/>
  <c r="L257" i="12" s="1"/>
  <c r="R257" i="12" s="1"/>
  <c r="V257" i="12" s="1"/>
  <c r="AB257" i="12" s="1"/>
  <c r="AG257" i="12" s="1"/>
  <c r="AM257" i="12" s="1"/>
  <c r="AO257" i="12" s="1"/>
  <c r="G1126" i="12"/>
  <c r="M1126" i="12" s="1"/>
  <c r="S1126" i="12" s="1"/>
  <c r="W1126" i="12" s="1"/>
  <c r="AC1126" i="12" s="1"/>
  <c r="AH1126" i="12" s="1"/>
  <c r="AP1126" i="12" s="1"/>
  <c r="AR1126" i="12" s="1"/>
  <c r="H1007" i="12"/>
  <c r="N1007" i="12" s="1"/>
  <c r="T1007" i="12" s="1"/>
  <c r="X1007" i="12" s="1"/>
  <c r="AD1007" i="12" s="1"/>
  <c r="AI1007" i="12" s="1"/>
  <c r="AS1007" i="12" s="1"/>
  <c r="AU1007" i="12" s="1"/>
  <c r="H736" i="12"/>
  <c r="N736" i="12" s="1"/>
  <c r="T736" i="12" s="1"/>
  <c r="X736" i="12" s="1"/>
  <c r="AD736" i="12" s="1"/>
  <c r="AI736" i="12" s="1"/>
  <c r="AS736" i="12" s="1"/>
  <c r="AU736" i="12" s="1"/>
  <c r="F726" i="12"/>
  <c r="L726" i="12" s="1"/>
  <c r="R726" i="12" s="1"/>
  <c r="V726" i="12" s="1"/>
  <c r="AB726" i="12" s="1"/>
  <c r="AG726" i="12" s="1"/>
  <c r="AM726" i="12" s="1"/>
  <c r="AO726" i="12" s="1"/>
  <c r="G480" i="12"/>
  <c r="M480" i="12" s="1"/>
  <c r="S480" i="12" s="1"/>
  <c r="W480" i="12" s="1"/>
  <c r="AC480" i="12" s="1"/>
  <c r="AH480" i="12" s="1"/>
  <c r="AP480" i="12" s="1"/>
  <c r="AR480" i="12" s="1"/>
  <c r="G434" i="12"/>
  <c r="M434" i="12" s="1"/>
  <c r="S434" i="12" s="1"/>
  <c r="W434" i="12" s="1"/>
  <c r="AC434" i="12" s="1"/>
  <c r="AH434" i="12" s="1"/>
  <c r="AP434" i="12" s="1"/>
  <c r="AR434" i="12" s="1"/>
  <c r="F2323" i="12"/>
  <c r="L2323" i="12" s="1"/>
  <c r="R2323" i="12" s="1"/>
  <c r="V2323" i="12" s="1"/>
  <c r="AB2323" i="12" s="1"/>
  <c r="AG2323" i="12" s="1"/>
  <c r="AM2323" i="12" s="1"/>
  <c r="AO2323" i="12" s="1"/>
  <c r="F237" i="12"/>
  <c r="L237" i="12" s="1"/>
  <c r="R237" i="12" s="1"/>
  <c r="V237" i="12" s="1"/>
  <c r="AB237" i="12" s="1"/>
  <c r="AG237" i="12" s="1"/>
  <c r="AM237" i="12" s="1"/>
  <c r="AO237" i="12" s="1"/>
  <c r="H2323" i="12"/>
  <c r="N2323" i="12" s="1"/>
  <c r="T2323" i="12" s="1"/>
  <c r="X2323" i="12" s="1"/>
  <c r="AD2323" i="12" s="1"/>
  <c r="AI2323" i="12" s="1"/>
  <c r="AS2323" i="12" s="1"/>
  <c r="AU2323" i="12" s="1"/>
  <c r="G2323" i="12"/>
  <c r="M2323" i="12" s="1"/>
  <c r="S2323" i="12" s="1"/>
  <c r="W2323" i="12" s="1"/>
  <c r="AC2323" i="12" s="1"/>
  <c r="AH2323" i="12" s="1"/>
  <c r="AP2323" i="12" s="1"/>
  <c r="AR2323" i="12" s="1"/>
  <c r="G1449" i="12"/>
  <c r="M1449" i="12" s="1"/>
  <c r="S1449" i="12" s="1"/>
  <c r="W1449" i="12" s="1"/>
  <c r="AC1449" i="12" s="1"/>
  <c r="AH1449" i="12" s="1"/>
  <c r="AP1449" i="12" s="1"/>
  <c r="AR1449" i="12" s="1"/>
  <c r="F1085" i="12"/>
  <c r="L1085" i="12" s="1"/>
  <c r="R1085" i="12" s="1"/>
  <c r="V1085" i="12" s="1"/>
  <c r="AB1085" i="12" s="1"/>
  <c r="AG1085" i="12" s="1"/>
  <c r="AM1085" i="12" s="1"/>
  <c r="AO1085" i="12" s="1"/>
  <c r="G1007" i="12"/>
  <c r="M1007" i="12" s="1"/>
  <c r="S1007" i="12" s="1"/>
  <c r="W1007" i="12" s="1"/>
  <c r="AC1007" i="12" s="1"/>
  <c r="AH1007" i="12" s="1"/>
  <c r="AP1007" i="12" s="1"/>
  <c r="AR1007" i="12" s="1"/>
  <c r="H808" i="12"/>
  <c r="N808" i="12" s="1"/>
  <c r="T808" i="12" s="1"/>
  <c r="X808" i="12" s="1"/>
  <c r="AD808" i="12" s="1"/>
  <c r="AI808" i="12" s="1"/>
  <c r="AS808" i="12" s="1"/>
  <c r="AU808" i="12" s="1"/>
  <c r="H763" i="12"/>
  <c r="N763" i="12" s="1"/>
  <c r="T763" i="12" s="1"/>
  <c r="X763" i="12" s="1"/>
  <c r="AD763" i="12" s="1"/>
  <c r="AI763" i="12" s="1"/>
  <c r="AS763" i="12" s="1"/>
  <c r="AU763" i="12" s="1"/>
  <c r="G736" i="12"/>
  <c r="M736" i="12" s="1"/>
  <c r="S736" i="12" s="1"/>
  <c r="W736" i="12" s="1"/>
  <c r="AC736" i="12" s="1"/>
  <c r="AH736" i="12" s="1"/>
  <c r="AP736" i="12" s="1"/>
  <c r="AR736" i="12" s="1"/>
  <c r="H702" i="12"/>
  <c r="N702" i="12" s="1"/>
  <c r="T702" i="12" s="1"/>
  <c r="X702" i="12" s="1"/>
  <c r="AD702" i="12" s="1"/>
  <c r="AI702" i="12" s="1"/>
  <c r="AS702" i="12" s="1"/>
  <c r="AU702" i="12" s="1"/>
  <c r="G545" i="12"/>
  <c r="M545" i="12" s="1"/>
  <c r="S545" i="12" s="1"/>
  <c r="W545" i="12" s="1"/>
  <c r="AC545" i="12" s="1"/>
  <c r="AH545" i="12" s="1"/>
  <c r="AP545" i="12" s="1"/>
  <c r="AR545" i="12" s="1"/>
  <c r="H480" i="12"/>
  <c r="N480" i="12" s="1"/>
  <c r="T480" i="12" s="1"/>
  <c r="X480" i="12" s="1"/>
  <c r="AD480" i="12" s="1"/>
  <c r="AI480" i="12" s="1"/>
  <c r="AS480" i="12" s="1"/>
  <c r="AU480" i="12" s="1"/>
  <c r="F452" i="12"/>
  <c r="L452" i="12" s="1"/>
  <c r="R452" i="12" s="1"/>
  <c r="V452" i="12" s="1"/>
  <c r="AB452" i="12" s="1"/>
  <c r="AG452" i="12" s="1"/>
  <c r="AM452" i="12" s="1"/>
  <c r="AO452" i="12" s="1"/>
  <c r="G301" i="12"/>
  <c r="M301" i="12" s="1"/>
  <c r="S301" i="12" s="1"/>
  <c r="W301" i="12" s="1"/>
  <c r="AC301" i="12" s="1"/>
  <c r="AH301" i="12" s="1"/>
  <c r="AP301" i="12" s="1"/>
  <c r="AR301" i="12" s="1"/>
  <c r="G257" i="12"/>
  <c r="M257" i="12" s="1"/>
  <c r="S257" i="12" s="1"/>
  <c r="W257" i="12" s="1"/>
  <c r="AC257" i="12" s="1"/>
  <c r="AH257" i="12" s="1"/>
  <c r="AP257" i="12" s="1"/>
  <c r="AR257" i="12" s="1"/>
  <c r="G208" i="12"/>
  <c r="M208" i="12" s="1"/>
  <c r="S208" i="12" s="1"/>
  <c r="W208" i="12" s="1"/>
  <c r="AC208" i="12" s="1"/>
  <c r="AH208" i="12" s="1"/>
  <c r="AP208" i="12" s="1"/>
  <c r="AR208" i="12" s="1"/>
  <c r="H829" i="12"/>
  <c r="N829" i="12" s="1"/>
  <c r="T829" i="12" s="1"/>
  <c r="X829" i="12" s="1"/>
  <c r="AD829" i="12" s="1"/>
  <c r="AI829" i="12" s="1"/>
  <c r="AS829" i="12" s="1"/>
  <c r="AU829" i="12" s="1"/>
  <c r="H434" i="12"/>
  <c r="N434" i="12" s="1"/>
  <c r="T434" i="12" s="1"/>
  <c r="X434" i="12" s="1"/>
  <c r="AD434" i="12" s="1"/>
  <c r="AI434" i="12" s="1"/>
  <c r="AS434" i="12" s="1"/>
  <c r="AU434" i="12" s="1"/>
  <c r="H294" i="12"/>
  <c r="N294" i="12" s="1"/>
  <c r="T294" i="12" s="1"/>
  <c r="X294" i="12" s="1"/>
  <c r="AD294" i="12" s="1"/>
  <c r="AI294" i="12" s="1"/>
  <c r="AS294" i="12" s="1"/>
  <c r="AU294" i="12" s="1"/>
  <c r="H214" i="12"/>
  <c r="N214" i="12" s="1"/>
  <c r="T214" i="12" s="1"/>
  <c r="X214" i="12" s="1"/>
  <c r="AD214" i="12" s="1"/>
  <c r="AI214" i="12" s="1"/>
  <c r="AS214" i="12" s="1"/>
  <c r="AU214" i="12" s="1"/>
  <c r="H67" i="12"/>
  <c r="N67" i="12" s="1"/>
  <c r="T67" i="12" s="1"/>
  <c r="X67" i="12" s="1"/>
  <c r="AD67" i="12" s="1"/>
  <c r="AI67" i="12" s="1"/>
  <c r="AS67" i="12" s="1"/>
  <c r="AU67" i="12" s="1"/>
  <c r="F1118" i="12"/>
  <c r="L1118" i="12" s="1"/>
  <c r="R1118" i="12" s="1"/>
  <c r="V1118" i="12" s="1"/>
  <c r="AB1118" i="12" s="1"/>
  <c r="AG1118" i="12" s="1"/>
  <c r="AM1118" i="12" s="1"/>
  <c r="AO1118" i="12" s="1"/>
  <c r="F1007" i="12"/>
  <c r="L1007" i="12" s="1"/>
  <c r="R1007" i="12" s="1"/>
  <c r="V1007" i="12" s="1"/>
  <c r="AB1007" i="12" s="1"/>
  <c r="AG1007" i="12" s="1"/>
  <c r="AM1007" i="12" s="1"/>
  <c r="AO1007" i="12" s="1"/>
  <c r="F763" i="12"/>
  <c r="L763" i="12" s="1"/>
  <c r="R763" i="12" s="1"/>
  <c r="V763" i="12" s="1"/>
  <c r="AB763" i="12" s="1"/>
  <c r="AG763" i="12" s="1"/>
  <c r="AM763" i="12" s="1"/>
  <c r="AO763" i="12" s="1"/>
  <c r="H664" i="12"/>
  <c r="N664" i="12" s="1"/>
  <c r="T664" i="12" s="1"/>
  <c r="X664" i="12" s="1"/>
  <c r="AD664" i="12" s="1"/>
  <c r="AI664" i="12" s="1"/>
  <c r="AS664" i="12" s="1"/>
  <c r="AU664" i="12" s="1"/>
  <c r="F658" i="12"/>
  <c r="L658" i="12" s="1"/>
  <c r="R658" i="12" s="1"/>
  <c r="V658" i="12" s="1"/>
  <c r="AB658" i="12" s="1"/>
  <c r="AG658" i="12" s="1"/>
  <c r="AM658" i="12" s="1"/>
  <c r="AO658" i="12" s="1"/>
  <c r="G569" i="12"/>
  <c r="M569" i="12" s="1"/>
  <c r="S569" i="12" s="1"/>
  <c r="W569" i="12" s="1"/>
  <c r="AC569" i="12" s="1"/>
  <c r="AH569" i="12" s="1"/>
  <c r="AP569" i="12" s="1"/>
  <c r="AR569" i="12" s="1"/>
  <c r="F480" i="12"/>
  <c r="L480" i="12" s="1"/>
  <c r="R480" i="12" s="1"/>
  <c r="V480" i="12" s="1"/>
  <c r="AB480" i="12" s="1"/>
  <c r="AG480" i="12" s="1"/>
  <c r="AM480" i="12" s="1"/>
  <c r="AO480" i="12" s="1"/>
  <c r="H452" i="12"/>
  <c r="N452" i="12" s="1"/>
  <c r="T452" i="12" s="1"/>
  <c r="X452" i="12" s="1"/>
  <c r="AD452" i="12" s="1"/>
  <c r="AI452" i="12" s="1"/>
  <c r="AS452" i="12" s="1"/>
  <c r="AU452" i="12" s="1"/>
  <c r="F434" i="12"/>
  <c r="L434" i="12" s="1"/>
  <c r="R434" i="12" s="1"/>
  <c r="V434" i="12" s="1"/>
  <c r="AB434" i="12" s="1"/>
  <c r="AG434" i="12" s="1"/>
  <c r="AM434" i="12" s="1"/>
  <c r="AO434" i="12" s="1"/>
  <c r="F294" i="12"/>
  <c r="L294" i="12" s="1"/>
  <c r="R294" i="12" s="1"/>
  <c r="V294" i="12" s="1"/>
  <c r="AB294" i="12" s="1"/>
  <c r="AG294" i="12" s="1"/>
  <c r="AM294" i="12" s="1"/>
  <c r="AO294" i="12" s="1"/>
  <c r="G214" i="12"/>
  <c r="M214" i="12" s="1"/>
  <c r="S214" i="12" s="1"/>
  <c r="W214" i="12" s="1"/>
  <c r="AC214" i="12" s="1"/>
  <c r="AH214" i="12" s="1"/>
  <c r="AP214" i="12" s="1"/>
  <c r="AR214" i="12" s="1"/>
  <c r="G67" i="12"/>
  <c r="M67" i="12" s="1"/>
  <c r="S67" i="12" s="1"/>
  <c r="W67" i="12" s="1"/>
  <c r="AC67" i="12" s="1"/>
  <c r="AH67" i="12" s="1"/>
  <c r="AP67" i="12" s="1"/>
  <c r="AR67" i="12" s="1"/>
  <c r="H1449" i="12"/>
  <c r="N1449" i="12" s="1"/>
  <c r="T1449" i="12" s="1"/>
  <c r="X1449" i="12" s="1"/>
  <c r="AD1449" i="12" s="1"/>
  <c r="AI1449" i="12" s="1"/>
  <c r="AS1449" i="12" s="1"/>
  <c r="AU1449" i="12" s="1"/>
  <c r="F1449" i="12"/>
  <c r="L1449" i="12" s="1"/>
  <c r="R1449" i="12" s="1"/>
  <c r="V1449" i="12" s="1"/>
  <c r="AB1449" i="12" s="1"/>
  <c r="AG1449" i="12" s="1"/>
  <c r="AM1449" i="12" s="1"/>
  <c r="AO1449" i="12" s="1"/>
  <c r="H1118" i="12"/>
  <c r="N1118" i="12" s="1"/>
  <c r="T1118" i="12" s="1"/>
  <c r="X1118" i="12" s="1"/>
  <c r="AD1118" i="12" s="1"/>
  <c r="AI1118" i="12" s="1"/>
  <c r="AS1118" i="12" s="1"/>
  <c r="AU1118" i="12" s="1"/>
  <c r="H746" i="12"/>
  <c r="N746" i="12" s="1"/>
  <c r="T746" i="12" s="1"/>
  <c r="X746" i="12" s="1"/>
  <c r="AD746" i="12" s="1"/>
  <c r="AI746" i="12" s="1"/>
  <c r="AS746" i="12" s="1"/>
  <c r="AU746" i="12" s="1"/>
  <c r="G746" i="12"/>
  <c r="M746" i="12" s="1"/>
  <c r="S746" i="12" s="1"/>
  <c r="W746" i="12" s="1"/>
  <c r="AC746" i="12" s="1"/>
  <c r="AH746" i="12" s="1"/>
  <c r="AP746" i="12" s="1"/>
  <c r="AR746" i="12" s="1"/>
  <c r="F746" i="12"/>
  <c r="L746" i="12" s="1"/>
  <c r="R746" i="12" s="1"/>
  <c r="V746" i="12" s="1"/>
  <c r="AB746" i="12" s="1"/>
  <c r="AG746" i="12" s="1"/>
  <c r="AM746" i="12" s="1"/>
  <c r="AO746" i="12" s="1"/>
  <c r="F686" i="12"/>
  <c r="L686" i="12" s="1"/>
  <c r="R686" i="12" s="1"/>
  <c r="V686" i="12" s="1"/>
  <c r="AB686" i="12" s="1"/>
  <c r="AG686" i="12" s="1"/>
  <c r="AM686" i="12" s="1"/>
  <c r="AO686" i="12" s="1"/>
  <c r="F625" i="12"/>
  <c r="L625" i="12" s="1"/>
  <c r="R625" i="12" s="1"/>
  <c r="V625" i="12" s="1"/>
  <c r="AB625" i="12" s="1"/>
  <c r="AG625" i="12" s="1"/>
  <c r="AM625" i="12" s="1"/>
  <c r="AO625" i="12" s="1"/>
  <c r="F569" i="12"/>
  <c r="L569" i="12" s="1"/>
  <c r="R569" i="12" s="1"/>
  <c r="V569" i="12" s="1"/>
  <c r="AB569" i="12" s="1"/>
  <c r="AG569" i="12" s="1"/>
  <c r="AM569" i="12" s="1"/>
  <c r="AO569" i="12" s="1"/>
  <c r="H818" i="12"/>
  <c r="N818" i="12" s="1"/>
  <c r="T818" i="12" s="1"/>
  <c r="X818" i="12" s="1"/>
  <c r="AD818" i="12" s="1"/>
  <c r="AI818" i="12" s="1"/>
  <c r="AS818" i="12" s="1"/>
  <c r="AU818" i="12" s="1"/>
  <c r="H208" i="12"/>
  <c r="N208" i="12" s="1"/>
  <c r="T208" i="12" s="1"/>
  <c r="X208" i="12" s="1"/>
  <c r="AD208" i="12" s="1"/>
  <c r="AI208" i="12" s="1"/>
  <c r="AS208" i="12" s="1"/>
  <c r="AU208" i="12" s="1"/>
  <c r="G702" i="12"/>
  <c r="M702" i="12" s="1"/>
  <c r="S702" i="12" s="1"/>
  <c r="W702" i="12" s="1"/>
  <c r="AC702" i="12" s="1"/>
  <c r="AH702" i="12" s="1"/>
  <c r="AP702" i="12" s="1"/>
  <c r="AR702" i="12" s="1"/>
  <c r="G664" i="12"/>
  <c r="M664" i="12" s="1"/>
  <c r="S664" i="12" s="1"/>
  <c r="W664" i="12" s="1"/>
  <c r="AC664" i="12" s="1"/>
  <c r="AH664" i="12" s="1"/>
  <c r="AP664" i="12" s="1"/>
  <c r="AR664" i="12" s="1"/>
  <c r="G658" i="12"/>
  <c r="M658" i="12" s="1"/>
  <c r="S658" i="12" s="1"/>
  <c r="W658" i="12" s="1"/>
  <c r="AC658" i="12" s="1"/>
  <c r="AH658" i="12" s="1"/>
  <c r="AP658" i="12" s="1"/>
  <c r="AR658" i="12" s="1"/>
  <c r="H625" i="12"/>
  <c r="N625" i="12" s="1"/>
  <c r="T625" i="12" s="1"/>
  <c r="X625" i="12" s="1"/>
  <c r="AD625" i="12" s="1"/>
  <c r="AI625" i="12" s="1"/>
  <c r="AS625" i="12" s="1"/>
  <c r="AU625" i="12" s="1"/>
  <c r="G452" i="12"/>
  <c r="M452" i="12" s="1"/>
  <c r="S452" i="12" s="1"/>
  <c r="W452" i="12" s="1"/>
  <c r="AC452" i="12" s="1"/>
  <c r="AH452" i="12" s="1"/>
  <c r="AP452" i="12" s="1"/>
  <c r="AR452" i="12" s="1"/>
  <c r="F428" i="12"/>
  <c r="L428" i="12" s="1"/>
  <c r="R428" i="12" s="1"/>
  <c r="V428" i="12" s="1"/>
  <c r="AB428" i="12" s="1"/>
  <c r="AG428" i="12" s="1"/>
  <c r="AM428" i="12" s="1"/>
  <c r="AO428" i="12" s="1"/>
  <c r="G294" i="12"/>
  <c r="M294" i="12" s="1"/>
  <c r="S294" i="12" s="1"/>
  <c r="W294" i="12" s="1"/>
  <c r="AC294" i="12" s="1"/>
  <c r="AH294" i="12" s="1"/>
  <c r="AP294" i="12" s="1"/>
  <c r="AR294" i="12" s="1"/>
  <c r="H237" i="12"/>
  <c r="N237" i="12" s="1"/>
  <c r="T237" i="12" s="1"/>
  <c r="X237" i="12" s="1"/>
  <c r="AD237" i="12" s="1"/>
  <c r="AI237" i="12" s="1"/>
  <c r="AS237" i="12" s="1"/>
  <c r="AU237" i="12" s="1"/>
  <c r="G77" i="12"/>
  <c r="M77" i="12" s="1"/>
  <c r="S77" i="12" s="1"/>
  <c r="W77" i="12" s="1"/>
  <c r="AC77" i="12" s="1"/>
  <c r="AH77" i="12" s="1"/>
  <c r="AP77" i="12" s="1"/>
  <c r="AR77" i="12" s="1"/>
  <c r="H446" i="12"/>
  <c r="N446" i="12" s="1"/>
  <c r="T446" i="12" s="1"/>
  <c r="X446" i="12" s="1"/>
  <c r="AD446" i="12" s="1"/>
  <c r="AI446" i="12" s="1"/>
  <c r="AS446" i="12" s="1"/>
  <c r="AU446" i="12" s="1"/>
  <c r="F214" i="12"/>
  <c r="L214" i="12" s="1"/>
  <c r="R214" i="12" s="1"/>
  <c r="V214" i="12" s="1"/>
  <c r="AB214" i="12" s="1"/>
  <c r="AG214" i="12" s="1"/>
  <c r="AM214" i="12" s="1"/>
  <c r="AO214" i="12" s="1"/>
  <c r="H104" i="12"/>
  <c r="N104" i="12" s="1"/>
  <c r="T104" i="12" s="1"/>
  <c r="X104" i="12" s="1"/>
  <c r="AD104" i="12" s="1"/>
  <c r="AI104" i="12" s="1"/>
  <c r="AS104" i="12" s="1"/>
  <c r="AU104" i="12" s="1"/>
  <c r="H545" i="12"/>
  <c r="N545" i="12" s="1"/>
  <c r="T545" i="12" s="1"/>
  <c r="X545" i="12" s="1"/>
  <c r="AD545" i="12" s="1"/>
  <c r="AI545" i="12" s="1"/>
  <c r="AS545" i="12" s="1"/>
  <c r="AU545" i="12" s="1"/>
  <c r="F489" i="12"/>
  <c r="L489" i="12" s="1"/>
  <c r="R489" i="12" s="1"/>
  <c r="V489" i="12" s="1"/>
  <c r="AB489" i="12" s="1"/>
  <c r="AG489" i="12" s="1"/>
  <c r="AM489" i="12" s="1"/>
  <c r="AO489" i="12" s="1"/>
  <c r="F446" i="12"/>
  <c r="L446" i="12" s="1"/>
  <c r="R446" i="12" s="1"/>
  <c r="V446" i="12" s="1"/>
  <c r="AB446" i="12" s="1"/>
  <c r="AG446" i="12" s="1"/>
  <c r="AM446" i="12" s="1"/>
  <c r="AO446" i="12" s="1"/>
  <c r="H428" i="12"/>
  <c r="N428" i="12" s="1"/>
  <c r="T428" i="12" s="1"/>
  <c r="X428" i="12" s="1"/>
  <c r="AD428" i="12" s="1"/>
  <c r="AI428" i="12" s="1"/>
  <c r="AS428" i="12" s="1"/>
  <c r="AU428" i="12" s="1"/>
  <c r="G428" i="12"/>
  <c r="M428" i="12" s="1"/>
  <c r="S428" i="12" s="1"/>
  <c r="W428" i="12" s="1"/>
  <c r="AC428" i="12" s="1"/>
  <c r="AH428" i="12" s="1"/>
  <c r="AP428" i="12" s="1"/>
  <c r="AR428" i="12" s="1"/>
  <c r="H278" i="12"/>
  <c r="N278" i="12" s="1"/>
  <c r="T278" i="12" s="1"/>
  <c r="X278" i="12" s="1"/>
  <c r="AD278" i="12" s="1"/>
  <c r="AI278" i="12" s="1"/>
  <c r="AS278" i="12" s="1"/>
  <c r="AU278" i="12" s="1"/>
  <c r="G278" i="12"/>
  <c r="M278" i="12" s="1"/>
  <c r="S278" i="12" s="1"/>
  <c r="W278" i="12" s="1"/>
  <c r="AC278" i="12" s="1"/>
  <c r="AH278" i="12" s="1"/>
  <c r="AP278" i="12" s="1"/>
  <c r="AR278" i="12" s="1"/>
  <c r="H257" i="12"/>
  <c r="N257" i="12" s="1"/>
  <c r="T257" i="12" s="1"/>
  <c r="X257" i="12" s="1"/>
  <c r="AD257" i="12" s="1"/>
  <c r="AI257" i="12" s="1"/>
  <c r="AS257" i="12" s="1"/>
  <c r="AU257" i="12" s="1"/>
  <c r="F208" i="12"/>
  <c r="L208" i="12" s="1"/>
  <c r="R208" i="12" s="1"/>
  <c r="V208" i="12" s="1"/>
  <c r="AB208" i="12" s="1"/>
  <c r="AG208" i="12" s="1"/>
  <c r="AM208" i="12" s="1"/>
  <c r="AO208" i="12" s="1"/>
  <c r="F104" i="12"/>
  <c r="L104" i="12" s="1"/>
  <c r="R104" i="12" s="1"/>
  <c r="V104" i="12" s="1"/>
  <c r="AB104" i="12" s="1"/>
  <c r="AG104" i="12" s="1"/>
  <c r="AM104" i="12" s="1"/>
  <c r="AO104" i="12" s="1"/>
  <c r="F829" i="12"/>
  <c r="L829" i="12" s="1"/>
  <c r="R829" i="12" s="1"/>
  <c r="V829" i="12" s="1"/>
  <c r="AB829" i="12" s="1"/>
  <c r="AG829" i="12" s="1"/>
  <c r="AM829" i="12" s="1"/>
  <c r="AO829" i="12" s="1"/>
  <c r="F808" i="12"/>
  <c r="L808" i="12" s="1"/>
  <c r="R808" i="12" s="1"/>
  <c r="V808" i="12" s="1"/>
  <c r="AB808" i="12" s="1"/>
  <c r="AG808" i="12" s="1"/>
  <c r="AM808" i="12" s="1"/>
  <c r="AO808" i="12" s="1"/>
  <c r="G818" i="12"/>
  <c r="M818" i="12" s="1"/>
  <c r="S818" i="12" s="1"/>
  <c r="W818" i="12" s="1"/>
  <c r="AC818" i="12" s="1"/>
  <c r="AH818" i="12" s="1"/>
  <c r="AP818" i="12" s="1"/>
  <c r="AR818" i="12" s="1"/>
  <c r="H77" i="12"/>
  <c r="N77" i="12" s="1"/>
  <c r="T77" i="12" s="1"/>
  <c r="X77" i="12" s="1"/>
  <c r="AD77" i="12" s="1"/>
  <c r="AI77" i="12" s="1"/>
  <c r="AS77" i="12" s="1"/>
  <c r="AU77" i="12" s="1"/>
  <c r="G104" i="12"/>
  <c r="M104" i="12" s="1"/>
  <c r="S104" i="12" s="1"/>
  <c r="W104" i="12" s="1"/>
  <c r="AC104" i="12" s="1"/>
  <c r="AH104" i="12" s="1"/>
  <c r="AP104" i="12" s="1"/>
  <c r="AR104" i="12" s="1"/>
  <c r="F67" i="12"/>
  <c r="L67" i="12" s="1"/>
  <c r="R67" i="12" s="1"/>
  <c r="V67" i="12" s="1"/>
  <c r="AB67" i="12" s="1"/>
  <c r="AG67" i="12" s="1"/>
  <c r="AM67" i="12" s="1"/>
  <c r="AO67" i="12" s="1"/>
  <c r="H854" i="12" l="1"/>
  <c r="N854" i="12" s="1"/>
  <c r="T854" i="12" s="1"/>
  <c r="X854" i="12" s="1"/>
  <c r="AD854" i="12" s="1"/>
  <c r="AI854" i="12" s="1"/>
  <c r="AS854" i="12" s="1"/>
  <c r="AU854" i="12" s="1"/>
  <c r="H1877" i="12"/>
  <c r="N1877" i="12" s="1"/>
  <c r="T1877" i="12" s="1"/>
  <c r="X1877" i="12" s="1"/>
  <c r="AD1877" i="12" s="1"/>
  <c r="AI1877" i="12" s="1"/>
  <c r="AS1877" i="12" s="1"/>
  <c r="AU1877" i="12" s="1"/>
  <c r="G2408" i="12"/>
  <c r="M2408" i="12" s="1"/>
  <c r="S2408" i="12" s="1"/>
  <c r="W2408" i="12" s="1"/>
  <c r="AC2408" i="12" s="1"/>
  <c r="AH2408" i="12" s="1"/>
  <c r="AP2408" i="12" s="1"/>
  <c r="AR2408" i="12" s="1"/>
  <c r="F2109" i="12"/>
  <c r="L2109" i="12" s="1"/>
  <c r="R2109" i="12" s="1"/>
  <c r="V2109" i="12" s="1"/>
  <c r="AB2109" i="12" s="1"/>
  <c r="AG2109" i="12" s="1"/>
  <c r="AM2109" i="12" s="1"/>
  <c r="AO2109" i="12" s="1"/>
  <c r="F642" i="12"/>
  <c r="L642" i="12" s="1"/>
  <c r="R642" i="12" s="1"/>
  <c r="V642" i="12" s="1"/>
  <c r="AB642" i="12" s="1"/>
  <c r="AG642" i="12" s="1"/>
  <c r="AM642" i="12" s="1"/>
  <c r="AO642" i="12" s="1"/>
  <c r="F525" i="12"/>
  <c r="L525" i="12" s="1"/>
  <c r="R525" i="12" s="1"/>
  <c r="V525" i="12" s="1"/>
  <c r="AB525" i="12" s="1"/>
  <c r="AG525" i="12" s="1"/>
  <c r="AM525" i="12" s="1"/>
  <c r="AO525" i="12" s="1"/>
  <c r="H325" i="12"/>
  <c r="N325" i="12" s="1"/>
  <c r="T325" i="12" s="1"/>
  <c r="X325" i="12" s="1"/>
  <c r="AD325" i="12" s="1"/>
  <c r="AI325" i="12" s="1"/>
  <c r="AS325" i="12" s="1"/>
  <c r="AU325" i="12" s="1"/>
  <c r="G924" i="12"/>
  <c r="M924" i="12" s="1"/>
  <c r="S924" i="12" s="1"/>
  <c r="W924" i="12" s="1"/>
  <c r="AC924" i="12" s="1"/>
  <c r="AH924" i="12" s="1"/>
  <c r="AP924" i="12" s="1"/>
  <c r="AR924" i="12" s="1"/>
  <c r="G21" i="12"/>
  <c r="M21" i="12" s="1"/>
  <c r="S21" i="12" s="1"/>
  <c r="W21" i="12" s="1"/>
  <c r="AC21" i="12" s="1"/>
  <c r="AH21" i="12" s="1"/>
  <c r="AP21" i="12" s="1"/>
  <c r="AR21" i="12" s="1"/>
  <c r="G54" i="12"/>
  <c r="F1164" i="12"/>
  <c r="L1164" i="12" s="1"/>
  <c r="R1164" i="12" s="1"/>
  <c r="V1164" i="12" s="1"/>
  <c r="AB1164" i="12" s="1"/>
  <c r="AG1164" i="12" s="1"/>
  <c r="AM1164" i="12" s="1"/>
  <c r="AO1164" i="12" s="1"/>
  <c r="H2367" i="12"/>
  <c r="N2367" i="12" s="1"/>
  <c r="T2367" i="12" s="1"/>
  <c r="X2367" i="12" s="1"/>
  <c r="AD2367" i="12" s="1"/>
  <c r="AI2367" i="12" s="1"/>
  <c r="AS2367" i="12" s="1"/>
  <c r="AU2367" i="12" s="1"/>
  <c r="H1002" i="12"/>
  <c r="N1002" i="12" s="1"/>
  <c r="T1002" i="12" s="1"/>
  <c r="X1002" i="12" s="1"/>
  <c r="AD1002" i="12" s="1"/>
  <c r="AI1002" i="12" s="1"/>
  <c r="AS1002" i="12" s="1"/>
  <c r="AU1002" i="12" s="1"/>
  <c r="F2173" i="12"/>
  <c r="L2173" i="12" s="1"/>
  <c r="R2173" i="12" s="1"/>
  <c r="V2173" i="12" s="1"/>
  <c r="AB2173" i="12" s="1"/>
  <c r="AG2173" i="12" s="1"/>
  <c r="AM2173" i="12" s="1"/>
  <c r="AO2173" i="12" s="1"/>
  <c r="F924" i="12"/>
  <c r="L924" i="12" s="1"/>
  <c r="R924" i="12" s="1"/>
  <c r="V924" i="12" s="1"/>
  <c r="AB924" i="12" s="1"/>
  <c r="AG924" i="12" s="1"/>
  <c r="AM924" i="12" s="1"/>
  <c r="AO924" i="12" s="1"/>
  <c r="H2186" i="12"/>
  <c r="N2186" i="12" s="1"/>
  <c r="T2186" i="12" s="1"/>
  <c r="X2186" i="12" s="1"/>
  <c r="AD2186" i="12" s="1"/>
  <c r="AI2186" i="12" s="1"/>
  <c r="AS2186" i="12" s="1"/>
  <c r="AU2186" i="12" s="1"/>
  <c r="F2236" i="12"/>
  <c r="L2236" i="12" s="1"/>
  <c r="R2236" i="12" s="1"/>
  <c r="V2236" i="12" s="1"/>
  <c r="AB2236" i="12" s="1"/>
  <c r="AG2236" i="12" s="1"/>
  <c r="AM2236" i="12" s="1"/>
  <c r="AO2236" i="12" s="1"/>
  <c r="G2173" i="12"/>
  <c r="M2173" i="12" s="1"/>
  <c r="S2173" i="12" s="1"/>
  <c r="W2173" i="12" s="1"/>
  <c r="AC2173" i="12" s="1"/>
  <c r="AH2173" i="12" s="1"/>
  <c r="AP2173" i="12" s="1"/>
  <c r="AR2173" i="12" s="1"/>
  <c r="G791" i="12"/>
  <c r="M791" i="12" s="1"/>
  <c r="S791" i="12" s="1"/>
  <c r="W791" i="12" s="1"/>
  <c r="AC791" i="12" s="1"/>
  <c r="AH791" i="12" s="1"/>
  <c r="AP791" i="12" s="1"/>
  <c r="AR791" i="12" s="1"/>
  <c r="F755" i="12"/>
  <c r="L755" i="12" s="1"/>
  <c r="R755" i="12" s="1"/>
  <c r="V755" i="12" s="1"/>
  <c r="AB755" i="12" s="1"/>
  <c r="AG755" i="12" s="1"/>
  <c r="AM755" i="12" s="1"/>
  <c r="AO755" i="12" s="1"/>
  <c r="F362" i="12"/>
  <c r="L362" i="12" s="1"/>
  <c r="R362" i="12" s="1"/>
  <c r="V362" i="12" s="1"/>
  <c r="AB362" i="12" s="1"/>
  <c r="AG362" i="12" s="1"/>
  <c r="AM362" i="12" s="1"/>
  <c r="AO362" i="12" s="1"/>
  <c r="H1085" i="12"/>
  <c r="N1085" i="12" s="1"/>
  <c r="T1085" i="12" s="1"/>
  <c r="X1085" i="12" s="1"/>
  <c r="AD1085" i="12" s="1"/>
  <c r="AI1085" i="12" s="1"/>
  <c r="AS1085" i="12" s="1"/>
  <c r="AU1085" i="12" s="1"/>
  <c r="H2173" i="12"/>
  <c r="N2173" i="12" s="1"/>
  <c r="T2173" i="12" s="1"/>
  <c r="X2173" i="12" s="1"/>
  <c r="AD2173" i="12" s="1"/>
  <c r="AI2173" i="12" s="1"/>
  <c r="AS2173" i="12" s="1"/>
  <c r="AU2173" i="12" s="1"/>
  <c r="F2194" i="12"/>
  <c r="F143" i="12"/>
  <c r="L143" i="12" s="1"/>
  <c r="R143" i="12" s="1"/>
  <c r="V143" i="12" s="1"/>
  <c r="AB143" i="12" s="1"/>
  <c r="AG143" i="12" s="1"/>
  <c r="AM143" i="12" s="1"/>
  <c r="AO143" i="12" s="1"/>
  <c r="H607" i="12"/>
  <c r="N607" i="12" s="1"/>
  <c r="T607" i="12" s="1"/>
  <c r="X607" i="12" s="1"/>
  <c r="AD607" i="12" s="1"/>
  <c r="AI607" i="12" s="1"/>
  <c r="AS607" i="12" s="1"/>
  <c r="AU607" i="12" s="1"/>
  <c r="H2082" i="12"/>
  <c r="N2082" i="12" s="1"/>
  <c r="T2082" i="12" s="1"/>
  <c r="X2082" i="12" s="1"/>
  <c r="AD2082" i="12" s="1"/>
  <c r="AI2082" i="12" s="1"/>
  <c r="AS2082" i="12" s="1"/>
  <c r="AU2082" i="12" s="1"/>
  <c r="G1822" i="12"/>
  <c r="M1822" i="12" s="1"/>
  <c r="S1822" i="12" s="1"/>
  <c r="W1822" i="12" s="1"/>
  <c r="AC1822" i="12" s="1"/>
  <c r="AH1822" i="12" s="1"/>
  <c r="AP1822" i="12" s="1"/>
  <c r="AR1822" i="12" s="1"/>
  <c r="H642" i="12"/>
  <c r="N642" i="12" s="1"/>
  <c r="T642" i="12" s="1"/>
  <c r="X642" i="12" s="1"/>
  <c r="AD642" i="12" s="1"/>
  <c r="AI642" i="12" s="1"/>
  <c r="AS642" i="12" s="1"/>
  <c r="AU642" i="12" s="1"/>
  <c r="F2352" i="12"/>
  <c r="L2352" i="12" s="1"/>
  <c r="R2352" i="12" s="1"/>
  <c r="V2352" i="12" s="1"/>
  <c r="AB2352" i="12" s="1"/>
  <c r="AG2352" i="12" s="1"/>
  <c r="AM2352" i="12" s="1"/>
  <c r="AO2352" i="12" s="1"/>
  <c r="H518" i="12"/>
  <c r="N518" i="12" s="1"/>
  <c r="T518" i="12" s="1"/>
  <c r="X518" i="12" s="1"/>
  <c r="AD518" i="12" s="1"/>
  <c r="AI518" i="12" s="1"/>
  <c r="AS518" i="12" s="1"/>
  <c r="AU518" i="12" s="1"/>
  <c r="G2593" i="12"/>
  <c r="H175" i="12"/>
  <c r="N175" i="12" s="1"/>
  <c r="T175" i="12" s="1"/>
  <c r="X175" i="12" s="1"/>
  <c r="AD175" i="12" s="1"/>
  <c r="AI175" i="12" s="1"/>
  <c r="AS175" i="12" s="1"/>
  <c r="AU175" i="12" s="1"/>
  <c r="G755" i="12"/>
  <c r="M755" i="12" s="1"/>
  <c r="S755" i="12" s="1"/>
  <c r="W755" i="12" s="1"/>
  <c r="AC755" i="12" s="1"/>
  <c r="AH755" i="12" s="1"/>
  <c r="AP755" i="12" s="1"/>
  <c r="AR755" i="12" s="1"/>
  <c r="F2367" i="12"/>
  <c r="L2367" i="12" s="1"/>
  <c r="R2367" i="12" s="1"/>
  <c r="V2367" i="12" s="1"/>
  <c r="AB2367" i="12" s="1"/>
  <c r="AG2367" i="12" s="1"/>
  <c r="AM2367" i="12" s="1"/>
  <c r="AO2367" i="12" s="1"/>
  <c r="G518" i="12"/>
  <c r="M518" i="12" s="1"/>
  <c r="S518" i="12" s="1"/>
  <c r="W518" i="12" s="1"/>
  <c r="AC518" i="12" s="1"/>
  <c r="AH518" i="12" s="1"/>
  <c r="AP518" i="12" s="1"/>
  <c r="AR518" i="12" s="1"/>
  <c r="F2452" i="12"/>
  <c r="L2452" i="12" s="1"/>
  <c r="R2452" i="12" s="1"/>
  <c r="V2452" i="12" s="1"/>
  <c r="AB2452" i="12" s="1"/>
  <c r="AG2452" i="12" s="1"/>
  <c r="AM2452" i="12" s="1"/>
  <c r="AO2452" i="12" s="1"/>
  <c r="F2491" i="12"/>
  <c r="L2491" i="12" s="1"/>
  <c r="R2491" i="12" s="1"/>
  <c r="V2491" i="12" s="1"/>
  <c r="AB2491" i="12" s="1"/>
  <c r="AG2491" i="12" s="1"/>
  <c r="AM2491" i="12" s="1"/>
  <c r="AO2491" i="12" s="1"/>
  <c r="H924" i="12"/>
  <c r="N924" i="12" s="1"/>
  <c r="T924" i="12" s="1"/>
  <c r="X924" i="12" s="1"/>
  <c r="AD924" i="12" s="1"/>
  <c r="AI924" i="12" s="1"/>
  <c r="AS924" i="12" s="1"/>
  <c r="AU924" i="12" s="1"/>
  <c r="H1644" i="12"/>
  <c r="G598" i="12"/>
  <c r="G607" i="12"/>
  <c r="H2215" i="12"/>
  <c r="N2215" i="12" s="1"/>
  <c r="T2215" i="12" s="1"/>
  <c r="X2215" i="12" s="1"/>
  <c r="AD2215" i="12" s="1"/>
  <c r="AI2215" i="12" s="1"/>
  <c r="AS2215" i="12" s="1"/>
  <c r="AU2215" i="12" s="1"/>
  <c r="F2146" i="12"/>
  <c r="L2146" i="12" s="1"/>
  <c r="R2146" i="12" s="1"/>
  <c r="V2146" i="12" s="1"/>
  <c r="AB2146" i="12" s="1"/>
  <c r="AG2146" i="12" s="1"/>
  <c r="AM2146" i="12" s="1"/>
  <c r="AO2146" i="12" s="1"/>
  <c r="G2473" i="12"/>
  <c r="M2473" i="12" s="1"/>
  <c r="S2473" i="12" s="1"/>
  <c r="W2473" i="12" s="1"/>
  <c r="AC2473" i="12" s="1"/>
  <c r="AH2473" i="12" s="1"/>
  <c r="AP2473" i="12" s="1"/>
  <c r="AR2473" i="12" s="1"/>
  <c r="G1644" i="12"/>
  <c r="M1644" i="12" s="1"/>
  <c r="S1644" i="12" s="1"/>
  <c r="W1644" i="12" s="1"/>
  <c r="AC1644" i="12" s="1"/>
  <c r="AH1644" i="12" s="1"/>
  <c r="AP1644" i="12" s="1"/>
  <c r="AR1644" i="12" s="1"/>
  <c r="F2297" i="12"/>
  <c r="L2297" i="12" s="1"/>
  <c r="R2297" i="12" s="1"/>
  <c r="V2297" i="12" s="1"/>
  <c r="AB2297" i="12" s="1"/>
  <c r="AG2297" i="12" s="1"/>
  <c r="AM2297" i="12" s="1"/>
  <c r="AO2297" i="12" s="1"/>
  <c r="H770" i="12"/>
  <c r="N770" i="12" s="1"/>
  <c r="T770" i="12" s="1"/>
  <c r="X770" i="12" s="1"/>
  <c r="AD770" i="12" s="1"/>
  <c r="AI770" i="12" s="1"/>
  <c r="AS770" i="12" s="1"/>
  <c r="AU770" i="12" s="1"/>
  <c r="H1164" i="12"/>
  <c r="N1164" i="12" s="1"/>
  <c r="T1164" i="12" s="1"/>
  <c r="X1164" i="12" s="1"/>
  <c r="AD1164" i="12" s="1"/>
  <c r="AI1164" i="12" s="1"/>
  <c r="AS1164" i="12" s="1"/>
  <c r="AU1164" i="12" s="1"/>
  <c r="G1164" i="12"/>
  <c r="M1164" i="12" s="1"/>
  <c r="S1164" i="12" s="1"/>
  <c r="W1164" i="12" s="1"/>
  <c r="AC1164" i="12" s="1"/>
  <c r="AH1164" i="12" s="1"/>
  <c r="AP1164" i="12" s="1"/>
  <c r="AR1164" i="12" s="1"/>
  <c r="G2109" i="12"/>
  <c r="M2109" i="12" s="1"/>
  <c r="S2109" i="12" s="1"/>
  <c r="W2109" i="12" s="1"/>
  <c r="AC2109" i="12" s="1"/>
  <c r="AH2109" i="12" s="1"/>
  <c r="AP2109" i="12" s="1"/>
  <c r="AR2109" i="12" s="1"/>
  <c r="G1081" i="12"/>
  <c r="M1081" i="12" s="1"/>
  <c r="S1081" i="12" s="1"/>
  <c r="W1081" i="12" s="1"/>
  <c r="AC1081" i="12" s="1"/>
  <c r="AH1081" i="12" s="1"/>
  <c r="AP1081" i="12" s="1"/>
  <c r="AR1081" i="12" s="1"/>
  <c r="H1493" i="12"/>
  <c r="N1493" i="12" s="1"/>
  <c r="T1493" i="12" s="1"/>
  <c r="X1493" i="12" s="1"/>
  <c r="AD1493" i="12" s="1"/>
  <c r="AI1493" i="12" s="1"/>
  <c r="AS1493" i="12" s="1"/>
  <c r="AU1493" i="12" s="1"/>
  <c r="G362" i="12"/>
  <c r="M362" i="12" s="1"/>
  <c r="S362" i="12" s="1"/>
  <c r="W362" i="12" s="1"/>
  <c r="AC362" i="12" s="1"/>
  <c r="AH362" i="12" s="1"/>
  <c r="AP362" i="12" s="1"/>
  <c r="AR362" i="12" s="1"/>
  <c r="H2434" i="12"/>
  <c r="N2434" i="12" s="1"/>
  <c r="T2434" i="12" s="1"/>
  <c r="X2434" i="12" s="1"/>
  <c r="AD2434" i="12" s="1"/>
  <c r="AI2434" i="12" s="1"/>
  <c r="AS2434" i="12" s="1"/>
  <c r="AU2434" i="12" s="1"/>
  <c r="G2205" i="12"/>
  <c r="M2205" i="12" s="1"/>
  <c r="S2205" i="12" s="1"/>
  <c r="W2205" i="12" s="1"/>
  <c r="AC2205" i="12" s="1"/>
  <c r="AH2205" i="12" s="1"/>
  <c r="AP2205" i="12" s="1"/>
  <c r="AR2205" i="12" s="1"/>
  <c r="H54" i="12"/>
  <c r="N54" i="12" s="1"/>
  <c r="T54" i="12" s="1"/>
  <c r="X54" i="12" s="1"/>
  <c r="AD54" i="12" s="1"/>
  <c r="AI54" i="12" s="1"/>
  <c r="AS54" i="12" s="1"/>
  <c r="AU54" i="12" s="1"/>
  <c r="H112" i="12"/>
  <c r="N112" i="12" s="1"/>
  <c r="T112" i="12" s="1"/>
  <c r="X112" i="12" s="1"/>
  <c r="AD112" i="12" s="1"/>
  <c r="AI112" i="12" s="1"/>
  <c r="AS112" i="12" s="1"/>
  <c r="AU112" i="12" s="1"/>
  <c r="G1812" i="12"/>
  <c r="M1812" i="12" s="1"/>
  <c r="S1812" i="12" s="1"/>
  <c r="W1812" i="12" s="1"/>
  <c r="AC1812" i="12" s="1"/>
  <c r="AH1812" i="12" s="1"/>
  <c r="AP1812" i="12" s="1"/>
  <c r="AR1812" i="12" s="1"/>
  <c r="F598" i="12"/>
  <c r="L598" i="12" s="1"/>
  <c r="R598" i="12" s="1"/>
  <c r="V598" i="12" s="1"/>
  <c r="AB598" i="12" s="1"/>
  <c r="AG598" i="12" s="1"/>
  <c r="AM598" i="12" s="1"/>
  <c r="AO598" i="12" s="1"/>
  <c r="F2215" i="12"/>
  <c r="L2215" i="12" s="1"/>
  <c r="R2215" i="12" s="1"/>
  <c r="V2215" i="12" s="1"/>
  <c r="AB2215" i="12" s="1"/>
  <c r="AG2215" i="12" s="1"/>
  <c r="AM2215" i="12" s="1"/>
  <c r="AO2215" i="12" s="1"/>
  <c r="G427" i="12"/>
  <c r="M427" i="12" s="1"/>
  <c r="S427" i="12" s="1"/>
  <c r="W427" i="12" s="1"/>
  <c r="AC427" i="12" s="1"/>
  <c r="AH427" i="12" s="1"/>
  <c r="AP427" i="12" s="1"/>
  <c r="AR427" i="12" s="1"/>
  <c r="H1114" i="12"/>
  <c r="N1114" i="12" s="1"/>
  <c r="T1114" i="12" s="1"/>
  <c r="X1114" i="12" s="1"/>
  <c r="AD1114" i="12" s="1"/>
  <c r="AI1114" i="12" s="1"/>
  <c r="AS1114" i="12" s="1"/>
  <c r="AU1114" i="12" s="1"/>
  <c r="H828" i="12"/>
  <c r="N828" i="12" s="1"/>
  <c r="T828" i="12" s="1"/>
  <c r="X828" i="12" s="1"/>
  <c r="AD828" i="12" s="1"/>
  <c r="AI828" i="12" s="1"/>
  <c r="AS828" i="12" s="1"/>
  <c r="AU828" i="12" s="1"/>
  <c r="G544" i="12"/>
  <c r="M544" i="12" s="1"/>
  <c r="S544" i="12" s="1"/>
  <c r="W544" i="12" s="1"/>
  <c r="AC544" i="12" s="1"/>
  <c r="AH544" i="12" s="1"/>
  <c r="AP544" i="12" s="1"/>
  <c r="AR544" i="12" s="1"/>
  <c r="F1125" i="12"/>
  <c r="L1125" i="12" s="1"/>
  <c r="R1125" i="12" s="1"/>
  <c r="V1125" i="12" s="1"/>
  <c r="AB1125" i="12" s="1"/>
  <c r="AG1125" i="12" s="1"/>
  <c r="AM1125" i="12" s="1"/>
  <c r="AO1125" i="12" s="1"/>
  <c r="F701" i="12"/>
  <c r="L701" i="12" s="1"/>
  <c r="R701" i="12" s="1"/>
  <c r="V701" i="12" s="1"/>
  <c r="AB701" i="12" s="1"/>
  <c r="AG701" i="12" s="1"/>
  <c r="AM701" i="12" s="1"/>
  <c r="AO701" i="12" s="1"/>
  <c r="G49" i="12"/>
  <c r="M49" i="12" s="1"/>
  <c r="S49" i="12" s="1"/>
  <c r="W49" i="12" s="1"/>
  <c r="AC49" i="12" s="1"/>
  <c r="AH49" i="12" s="1"/>
  <c r="AP49" i="12" s="1"/>
  <c r="AR49" i="12" s="1"/>
  <c r="F196" i="12"/>
  <c r="L196" i="12" s="1"/>
  <c r="R196" i="12" s="1"/>
  <c r="V196" i="12" s="1"/>
  <c r="AB196" i="12" s="1"/>
  <c r="AG196" i="12" s="1"/>
  <c r="AM196" i="12" s="1"/>
  <c r="AO196" i="12" s="1"/>
  <c r="F289" i="12"/>
  <c r="L289" i="12" s="1"/>
  <c r="R289" i="12" s="1"/>
  <c r="V289" i="12" s="1"/>
  <c r="AB289" i="12" s="1"/>
  <c r="AG289" i="12" s="1"/>
  <c r="AM289" i="12" s="1"/>
  <c r="AO289" i="12" s="1"/>
  <c r="F347" i="12"/>
  <c r="L347" i="12" s="1"/>
  <c r="R347" i="12" s="1"/>
  <c r="V347" i="12" s="1"/>
  <c r="AB347" i="12" s="1"/>
  <c r="AG347" i="12" s="1"/>
  <c r="AM347" i="12" s="1"/>
  <c r="AO347" i="12" s="1"/>
  <c r="F387" i="12"/>
  <c r="L387" i="12" s="1"/>
  <c r="R387" i="12" s="1"/>
  <c r="V387" i="12" s="1"/>
  <c r="AB387" i="12" s="1"/>
  <c r="AG387" i="12" s="1"/>
  <c r="AM387" i="12" s="1"/>
  <c r="AO387" i="12" s="1"/>
  <c r="G422" i="12"/>
  <c r="M422" i="12" s="1"/>
  <c r="S422" i="12" s="1"/>
  <c r="W422" i="12" s="1"/>
  <c r="AC422" i="12" s="1"/>
  <c r="AH422" i="12" s="1"/>
  <c r="AP422" i="12" s="1"/>
  <c r="AR422" i="12" s="1"/>
  <c r="F503" i="12"/>
  <c r="L503" i="12" s="1"/>
  <c r="R503" i="12" s="1"/>
  <c r="V503" i="12" s="1"/>
  <c r="AB503" i="12" s="1"/>
  <c r="AG503" i="12" s="1"/>
  <c r="AM503" i="12" s="1"/>
  <c r="AO503" i="12" s="1"/>
  <c r="F908" i="12"/>
  <c r="L908" i="12" s="1"/>
  <c r="R908" i="12" s="1"/>
  <c r="V908" i="12" s="1"/>
  <c r="AB908" i="12" s="1"/>
  <c r="AG908" i="12" s="1"/>
  <c r="AM908" i="12" s="1"/>
  <c r="AO908" i="12" s="1"/>
  <c r="F982" i="12"/>
  <c r="L982" i="12" s="1"/>
  <c r="R982" i="12" s="1"/>
  <c r="V982" i="12" s="1"/>
  <c r="AB982" i="12" s="1"/>
  <c r="AG982" i="12" s="1"/>
  <c r="AM982" i="12" s="1"/>
  <c r="G1220" i="12"/>
  <c r="M1220" i="12" s="1"/>
  <c r="S1220" i="12" s="1"/>
  <c r="W1220" i="12" s="1"/>
  <c r="AC1220" i="12" s="1"/>
  <c r="AH1220" i="12" s="1"/>
  <c r="AP1220" i="12" s="1"/>
  <c r="AR1220" i="12" s="1"/>
  <c r="H1245" i="12"/>
  <c r="N1245" i="12" s="1"/>
  <c r="T1245" i="12" s="1"/>
  <c r="X1245" i="12" s="1"/>
  <c r="AD1245" i="12" s="1"/>
  <c r="AI1245" i="12" s="1"/>
  <c r="AS1245" i="12" s="1"/>
  <c r="AU1245" i="12" s="1"/>
  <c r="F1306" i="12"/>
  <c r="L1306" i="12" s="1"/>
  <c r="R1306" i="12" s="1"/>
  <c r="V1306" i="12" s="1"/>
  <c r="AB1306" i="12" s="1"/>
  <c r="AG1306" i="12" s="1"/>
  <c r="AM1306" i="12" s="1"/>
  <c r="AO1306" i="12" s="1"/>
  <c r="F1350" i="12"/>
  <c r="L1350" i="12" s="1"/>
  <c r="R1350" i="12" s="1"/>
  <c r="V1350" i="12" s="1"/>
  <c r="AB1350" i="12" s="1"/>
  <c r="AG1350" i="12" s="1"/>
  <c r="AM1350" i="12" s="1"/>
  <c r="F1382" i="12"/>
  <c r="L1382" i="12" s="1"/>
  <c r="R1382" i="12" s="1"/>
  <c r="V1382" i="12" s="1"/>
  <c r="AB1382" i="12" s="1"/>
  <c r="AG1382" i="12" s="1"/>
  <c r="AM1382" i="12" s="1"/>
  <c r="AO1382" i="12" s="1"/>
  <c r="G1406" i="12"/>
  <c r="M1406" i="12" s="1"/>
  <c r="S1406" i="12" s="1"/>
  <c r="W1406" i="12" s="1"/>
  <c r="AC1406" i="12" s="1"/>
  <c r="AH1406" i="12" s="1"/>
  <c r="AP1406" i="12" s="1"/>
  <c r="AR1406" i="12" s="1"/>
  <c r="F1537" i="12"/>
  <c r="L1537" i="12" s="1"/>
  <c r="R1537" i="12" s="1"/>
  <c r="V1537" i="12" s="1"/>
  <c r="AB1537" i="12" s="1"/>
  <c r="AG1537" i="12" s="1"/>
  <c r="AM1537" i="12" s="1"/>
  <c r="AO1537" i="12" s="1"/>
  <c r="H1549" i="12"/>
  <c r="N1549" i="12" s="1"/>
  <c r="T1549" i="12" s="1"/>
  <c r="X1549" i="12" s="1"/>
  <c r="AD1549" i="12" s="1"/>
  <c r="AI1549" i="12" s="1"/>
  <c r="AS1549" i="12" s="1"/>
  <c r="AU1549" i="12" s="1"/>
  <c r="H1603" i="12"/>
  <c r="N1603" i="12" s="1"/>
  <c r="T1603" i="12" s="1"/>
  <c r="X1603" i="12" s="1"/>
  <c r="AD1603" i="12" s="1"/>
  <c r="AI1603" i="12" s="1"/>
  <c r="AS1603" i="12" s="1"/>
  <c r="AU1603" i="12" s="1"/>
  <c r="F1635" i="12"/>
  <c r="L1635" i="12" s="1"/>
  <c r="R1635" i="12" s="1"/>
  <c r="V1635" i="12" s="1"/>
  <c r="AB1635" i="12" s="1"/>
  <c r="AG1635" i="12" s="1"/>
  <c r="AM1635" i="12" s="1"/>
  <c r="AO1635" i="12" s="1"/>
  <c r="F1693" i="12"/>
  <c r="L1693" i="12" s="1"/>
  <c r="R1693" i="12" s="1"/>
  <c r="V1693" i="12" s="1"/>
  <c r="AB1693" i="12" s="1"/>
  <c r="AG1693" i="12" s="1"/>
  <c r="AM1693" i="12" s="1"/>
  <c r="AO1693" i="12" s="1"/>
  <c r="F1736" i="12"/>
  <c r="L1736" i="12" s="1"/>
  <c r="R1736" i="12" s="1"/>
  <c r="V1736" i="12" s="1"/>
  <c r="AB1736" i="12" s="1"/>
  <c r="AG1736" i="12" s="1"/>
  <c r="AM1736" i="12" s="1"/>
  <c r="AO1736" i="12" s="1"/>
  <c r="F1774" i="12"/>
  <c r="L1774" i="12" s="1"/>
  <c r="R1774" i="12" s="1"/>
  <c r="V1774" i="12" s="1"/>
  <c r="AB1774" i="12" s="1"/>
  <c r="AG1774" i="12" s="1"/>
  <c r="AM1774" i="12" s="1"/>
  <c r="AO1774" i="12" s="1"/>
  <c r="F1903" i="12"/>
  <c r="L1903" i="12" s="1"/>
  <c r="R1903" i="12" s="1"/>
  <c r="V1903" i="12" s="1"/>
  <c r="AB1903" i="12" s="1"/>
  <c r="AG1903" i="12" s="1"/>
  <c r="AM1903" i="12" s="1"/>
  <c r="AO1903" i="12" s="1"/>
  <c r="F1942" i="12"/>
  <c r="L1942" i="12" s="1"/>
  <c r="R1942" i="12" s="1"/>
  <c r="V1942" i="12" s="1"/>
  <c r="AB1942" i="12" s="1"/>
  <c r="AG1942" i="12" s="1"/>
  <c r="AM1942" i="12" s="1"/>
  <c r="F1977" i="12"/>
  <c r="L1977" i="12" s="1"/>
  <c r="R1977" i="12" s="1"/>
  <c r="V1977" i="12" s="1"/>
  <c r="AB1977" i="12" s="1"/>
  <c r="AG1977" i="12" s="1"/>
  <c r="AM1977" i="12" s="1"/>
  <c r="AO1977" i="12" s="1"/>
  <c r="G2002" i="12"/>
  <c r="M2002" i="12" s="1"/>
  <c r="S2002" i="12" s="1"/>
  <c r="W2002" i="12" s="1"/>
  <c r="AC2002" i="12" s="1"/>
  <c r="AH2002" i="12" s="1"/>
  <c r="AP2002" i="12" s="1"/>
  <c r="AR2002" i="12" s="1"/>
  <c r="G2043" i="12"/>
  <c r="M2043" i="12" s="1"/>
  <c r="S2043" i="12" s="1"/>
  <c r="W2043" i="12" s="1"/>
  <c r="AC2043" i="12" s="1"/>
  <c r="AH2043" i="12" s="1"/>
  <c r="AP2043" i="12" s="1"/>
  <c r="AR2043" i="12" s="1"/>
  <c r="H2071" i="12"/>
  <c r="N2071" i="12" s="1"/>
  <c r="T2071" i="12" s="1"/>
  <c r="X2071" i="12" s="1"/>
  <c r="AD2071" i="12" s="1"/>
  <c r="AI2071" i="12" s="1"/>
  <c r="AS2071" i="12" s="1"/>
  <c r="AU2071" i="12" s="1"/>
  <c r="H2153" i="12"/>
  <c r="N2153" i="12" s="1"/>
  <c r="T2153" i="12" s="1"/>
  <c r="X2153" i="12" s="1"/>
  <c r="AD2153" i="12" s="1"/>
  <c r="AI2153" i="12" s="1"/>
  <c r="AS2153" i="12" s="1"/>
  <c r="AU2153" i="12" s="1"/>
  <c r="G2400" i="12"/>
  <c r="M2400" i="12" s="1"/>
  <c r="S2400" i="12" s="1"/>
  <c r="W2400" i="12" s="1"/>
  <c r="AC2400" i="12" s="1"/>
  <c r="AH2400" i="12" s="1"/>
  <c r="AP2400" i="12" s="1"/>
  <c r="AR2400" i="12" s="1"/>
  <c r="H2571" i="12"/>
  <c r="N2571" i="12" s="1"/>
  <c r="T2571" i="12" s="1"/>
  <c r="X2571" i="12" s="1"/>
  <c r="AD2571" i="12" s="1"/>
  <c r="AI2571" i="12" s="1"/>
  <c r="AS2571" i="12" s="1"/>
  <c r="AU2571" i="12" s="1"/>
  <c r="G2469" i="12"/>
  <c r="M2469" i="12" s="1"/>
  <c r="S2469" i="12" s="1"/>
  <c r="W2469" i="12" s="1"/>
  <c r="AC2469" i="12" s="1"/>
  <c r="AH2469" i="12" s="1"/>
  <c r="AP2469" i="12" s="1"/>
  <c r="AR2469" i="12" s="1"/>
  <c r="G2545" i="12"/>
  <c r="M2545" i="12" s="1"/>
  <c r="S2545" i="12" s="1"/>
  <c r="W2545" i="12" s="1"/>
  <c r="AC2545" i="12" s="1"/>
  <c r="AH2545" i="12" s="1"/>
  <c r="AP2545" i="12" s="1"/>
  <c r="AR2545" i="12" s="1"/>
  <c r="F514" i="12"/>
  <c r="L514" i="12" s="1"/>
  <c r="R514" i="12" s="1"/>
  <c r="V514" i="12" s="1"/>
  <c r="AB514" i="12" s="1"/>
  <c r="AG514" i="12" s="1"/>
  <c r="AM514" i="12" s="1"/>
  <c r="AO514" i="12" s="1"/>
  <c r="H1016" i="12"/>
  <c r="N1016" i="12" s="1"/>
  <c r="T1016" i="12" s="1"/>
  <c r="X1016" i="12" s="1"/>
  <c r="AD1016" i="12" s="1"/>
  <c r="AI1016" i="12" s="1"/>
  <c r="AS1016" i="12" s="1"/>
  <c r="AU1016" i="12" s="1"/>
  <c r="G1257" i="12"/>
  <c r="M1257" i="12" s="1"/>
  <c r="S1257" i="12" s="1"/>
  <c r="W1257" i="12" s="1"/>
  <c r="AC1257" i="12" s="1"/>
  <c r="AH1257" i="12" s="1"/>
  <c r="AP1257" i="12" s="1"/>
  <c r="AR1257" i="12" s="1"/>
  <c r="F1424" i="12"/>
  <c r="L1424" i="12" s="1"/>
  <c r="R1424" i="12" s="1"/>
  <c r="V1424" i="12" s="1"/>
  <c r="AB1424" i="12" s="1"/>
  <c r="AG1424" i="12" s="1"/>
  <c r="AM1424" i="12" s="1"/>
  <c r="AO1424" i="12" s="1"/>
  <c r="G1713" i="12"/>
  <c r="M1713" i="12" s="1"/>
  <c r="S1713" i="12" s="1"/>
  <c r="W1713" i="12" s="1"/>
  <c r="AC1713" i="12" s="1"/>
  <c r="AH1713" i="12" s="1"/>
  <c r="AP1713" i="12" s="1"/>
  <c r="AR1713" i="12" s="1"/>
  <c r="H2017" i="12"/>
  <c r="N2017" i="12" s="1"/>
  <c r="T2017" i="12" s="1"/>
  <c r="X2017" i="12" s="1"/>
  <c r="AD2017" i="12" s="1"/>
  <c r="AI2017" i="12" s="1"/>
  <c r="AS2017" i="12" s="1"/>
  <c r="AU2017" i="12" s="1"/>
  <c r="H49" i="12"/>
  <c r="N49" i="12" s="1"/>
  <c r="T49" i="12" s="1"/>
  <c r="X49" i="12" s="1"/>
  <c r="AD49" i="12" s="1"/>
  <c r="AI49" i="12" s="1"/>
  <c r="AS49" i="12" s="1"/>
  <c r="AU49" i="12" s="1"/>
  <c r="F86" i="12"/>
  <c r="L86" i="12" s="1"/>
  <c r="R86" i="12" s="1"/>
  <c r="V86" i="12" s="1"/>
  <c r="AB86" i="12" s="1"/>
  <c r="AG86" i="12" s="1"/>
  <c r="AM86" i="12" s="1"/>
  <c r="AO86" i="12" s="1"/>
  <c r="H98" i="12"/>
  <c r="N98" i="12" s="1"/>
  <c r="T98" i="12" s="1"/>
  <c r="X98" i="12" s="1"/>
  <c r="AD98" i="12" s="1"/>
  <c r="AI98" i="12" s="1"/>
  <c r="AS98" i="12" s="1"/>
  <c r="AU98" i="12" s="1"/>
  <c r="F138" i="12"/>
  <c r="L138" i="12" s="1"/>
  <c r="R138" i="12" s="1"/>
  <c r="V138" i="12" s="1"/>
  <c r="AB138" i="12" s="1"/>
  <c r="AG138" i="12" s="1"/>
  <c r="AM138" i="12" s="1"/>
  <c r="AO138" i="12" s="1"/>
  <c r="G196" i="12"/>
  <c r="M196" i="12" s="1"/>
  <c r="S196" i="12" s="1"/>
  <c r="W196" i="12" s="1"/>
  <c r="AC196" i="12" s="1"/>
  <c r="AH196" i="12" s="1"/>
  <c r="AP196" i="12" s="1"/>
  <c r="AR196" i="12" s="1"/>
  <c r="F283" i="12"/>
  <c r="L283" i="12" s="1"/>
  <c r="R283" i="12" s="1"/>
  <c r="V283" i="12" s="1"/>
  <c r="AB283" i="12" s="1"/>
  <c r="AG283" i="12" s="1"/>
  <c r="AM283" i="12" s="1"/>
  <c r="AO283" i="12" s="1"/>
  <c r="F341" i="12"/>
  <c r="L341" i="12" s="1"/>
  <c r="R341" i="12" s="1"/>
  <c r="V341" i="12" s="1"/>
  <c r="AB341" i="12" s="1"/>
  <c r="AG341" i="12" s="1"/>
  <c r="AM341" i="12" s="1"/>
  <c r="AO341" i="12" s="1"/>
  <c r="F383" i="12"/>
  <c r="L383" i="12" s="1"/>
  <c r="R383" i="12" s="1"/>
  <c r="V383" i="12" s="1"/>
  <c r="AB383" i="12" s="1"/>
  <c r="AG383" i="12" s="1"/>
  <c r="AM383" i="12" s="1"/>
  <c r="AO383" i="12" s="1"/>
  <c r="H440" i="12"/>
  <c r="N440" i="12" s="1"/>
  <c r="T440" i="12" s="1"/>
  <c r="X440" i="12" s="1"/>
  <c r="AD440" i="12" s="1"/>
  <c r="AI440" i="12" s="1"/>
  <c r="AS440" i="12" s="1"/>
  <c r="AU440" i="12" s="1"/>
  <c r="G503" i="12"/>
  <c r="M503" i="12" s="1"/>
  <c r="S503" i="12" s="1"/>
  <c r="W503" i="12" s="1"/>
  <c r="AC503" i="12" s="1"/>
  <c r="AH503" i="12" s="1"/>
  <c r="AP503" i="12" s="1"/>
  <c r="AR503" i="12" s="1"/>
  <c r="G536" i="12"/>
  <c r="M536" i="12" s="1"/>
  <c r="S536" i="12" s="1"/>
  <c r="W536" i="12" s="1"/>
  <c r="AC536" i="12" s="1"/>
  <c r="AH536" i="12" s="1"/>
  <c r="AP536" i="12" s="1"/>
  <c r="AR536" i="12" s="1"/>
  <c r="F787" i="12"/>
  <c r="L787" i="12" s="1"/>
  <c r="R787" i="12" s="1"/>
  <c r="V787" i="12" s="1"/>
  <c r="AB787" i="12" s="1"/>
  <c r="AG787" i="12" s="1"/>
  <c r="AM787" i="12" s="1"/>
  <c r="AO787" i="12" s="1"/>
  <c r="H824" i="12"/>
  <c r="N824" i="12" s="1"/>
  <c r="T824" i="12" s="1"/>
  <c r="X824" i="12" s="1"/>
  <c r="AD824" i="12" s="1"/>
  <c r="AI824" i="12" s="1"/>
  <c r="AS824" i="12" s="1"/>
  <c r="AU824" i="12" s="1"/>
  <c r="G874" i="12"/>
  <c r="M874" i="12" s="1"/>
  <c r="S874" i="12" s="1"/>
  <c r="W874" i="12" s="1"/>
  <c r="AC874" i="12" s="1"/>
  <c r="AH874" i="12" s="1"/>
  <c r="AP874" i="12" s="1"/>
  <c r="AR874" i="12" s="1"/>
  <c r="G948" i="12"/>
  <c r="M948" i="12" s="1"/>
  <c r="S948" i="12" s="1"/>
  <c r="W948" i="12" s="1"/>
  <c r="AC948" i="12" s="1"/>
  <c r="AH948" i="12" s="1"/>
  <c r="AP948" i="12" s="1"/>
  <c r="AR948" i="12" s="1"/>
  <c r="H986" i="12"/>
  <c r="N986" i="12" s="1"/>
  <c r="T986" i="12" s="1"/>
  <c r="X986" i="12" s="1"/>
  <c r="AD986" i="12" s="1"/>
  <c r="AI986" i="12" s="1"/>
  <c r="AS986" i="12" s="1"/>
  <c r="AU986" i="12" s="1"/>
  <c r="H1220" i="12"/>
  <c r="N1220" i="12" s="1"/>
  <c r="T1220" i="12" s="1"/>
  <c r="X1220" i="12" s="1"/>
  <c r="AD1220" i="12" s="1"/>
  <c r="AI1220" i="12" s="1"/>
  <c r="AS1220" i="12" s="1"/>
  <c r="AU1220" i="12" s="1"/>
  <c r="H1279" i="12"/>
  <c r="N1279" i="12" s="1"/>
  <c r="T1279" i="12" s="1"/>
  <c r="X1279" i="12" s="1"/>
  <c r="AD1279" i="12" s="1"/>
  <c r="AI1279" i="12" s="1"/>
  <c r="AS1279" i="12" s="1"/>
  <c r="AU1279" i="12" s="1"/>
  <c r="F1322" i="12"/>
  <c r="L1322" i="12" s="1"/>
  <c r="R1322" i="12" s="1"/>
  <c r="V1322" i="12" s="1"/>
  <c r="AB1322" i="12" s="1"/>
  <c r="AG1322" i="12" s="1"/>
  <c r="AM1322" i="12" s="1"/>
  <c r="AO1322" i="12" s="1"/>
  <c r="G1350" i="12"/>
  <c r="M1350" i="12" s="1"/>
  <c r="S1350" i="12" s="1"/>
  <c r="W1350" i="12" s="1"/>
  <c r="AC1350" i="12" s="1"/>
  <c r="AH1350" i="12" s="1"/>
  <c r="AP1350" i="12" s="1"/>
  <c r="F1394" i="12"/>
  <c r="L1394" i="12" s="1"/>
  <c r="R1394" i="12" s="1"/>
  <c r="V1394" i="12" s="1"/>
  <c r="AB1394" i="12" s="1"/>
  <c r="AG1394" i="12" s="1"/>
  <c r="AM1394" i="12" s="1"/>
  <c r="AO1394" i="12" s="1"/>
  <c r="H1504" i="12"/>
  <c r="N1504" i="12" s="1"/>
  <c r="T1504" i="12" s="1"/>
  <c r="X1504" i="12" s="1"/>
  <c r="AD1504" i="12" s="1"/>
  <c r="AI1504" i="12" s="1"/>
  <c r="AS1504" i="12" s="1"/>
  <c r="AU1504" i="12" s="1"/>
  <c r="H1575" i="12"/>
  <c r="N1575" i="12" s="1"/>
  <c r="T1575" i="12" s="1"/>
  <c r="X1575" i="12" s="1"/>
  <c r="AD1575" i="12" s="1"/>
  <c r="AI1575" i="12" s="1"/>
  <c r="AS1575" i="12" s="1"/>
  <c r="AU1575" i="12" s="1"/>
  <c r="H1615" i="12"/>
  <c r="N1615" i="12" s="1"/>
  <c r="T1615" i="12" s="1"/>
  <c r="X1615" i="12" s="1"/>
  <c r="AD1615" i="12" s="1"/>
  <c r="AI1615" i="12" s="1"/>
  <c r="AS1615" i="12" s="1"/>
  <c r="AU1615" i="12" s="1"/>
  <c r="G1693" i="12"/>
  <c r="M1693" i="12" s="1"/>
  <c r="S1693" i="12" s="1"/>
  <c r="W1693" i="12" s="1"/>
  <c r="AC1693" i="12" s="1"/>
  <c r="AH1693" i="12" s="1"/>
  <c r="AP1693" i="12" s="1"/>
  <c r="AR1693" i="12" s="1"/>
  <c r="H1846" i="12"/>
  <c r="N1846" i="12" s="1"/>
  <c r="T1846" i="12" s="1"/>
  <c r="X1846" i="12" s="1"/>
  <c r="AD1846" i="12" s="1"/>
  <c r="AI1846" i="12" s="1"/>
  <c r="AS1846" i="12" s="1"/>
  <c r="AU1846" i="12" s="1"/>
  <c r="G1862" i="12"/>
  <c r="M1862" i="12" s="1"/>
  <c r="S1862" i="12" s="1"/>
  <c r="W1862" i="12" s="1"/>
  <c r="AC1862" i="12" s="1"/>
  <c r="AH1862" i="12" s="1"/>
  <c r="AP1862" i="12" s="1"/>
  <c r="AR1862" i="12" s="1"/>
  <c r="G1903" i="12"/>
  <c r="M1903" i="12" s="1"/>
  <c r="S1903" i="12" s="1"/>
  <c r="W1903" i="12" s="1"/>
  <c r="AC1903" i="12" s="1"/>
  <c r="AH1903" i="12" s="1"/>
  <c r="AP1903" i="12" s="1"/>
  <c r="AR1903" i="12" s="1"/>
  <c r="G1942" i="12"/>
  <c r="M1942" i="12" s="1"/>
  <c r="S1942" i="12" s="1"/>
  <c r="W1942" i="12" s="1"/>
  <c r="AC1942" i="12" s="1"/>
  <c r="AH1942" i="12" s="1"/>
  <c r="AP1942" i="12" s="1"/>
  <c r="F1954" i="12"/>
  <c r="L1954" i="12" s="1"/>
  <c r="R1954" i="12" s="1"/>
  <c r="V1954" i="12" s="1"/>
  <c r="AB1954" i="12" s="1"/>
  <c r="AG1954" i="12" s="1"/>
  <c r="AM1954" i="12" s="1"/>
  <c r="AO1954" i="12" s="1"/>
  <c r="F1992" i="12"/>
  <c r="L1992" i="12" s="1"/>
  <c r="R1992" i="12" s="1"/>
  <c r="V1992" i="12" s="1"/>
  <c r="AB1992" i="12" s="1"/>
  <c r="AG1992" i="12" s="1"/>
  <c r="AM1992" i="12" s="1"/>
  <c r="AO1992" i="12" s="1"/>
  <c r="G2017" i="12"/>
  <c r="M2017" i="12" s="1"/>
  <c r="S2017" i="12" s="1"/>
  <c r="W2017" i="12" s="1"/>
  <c r="AC2017" i="12" s="1"/>
  <c r="AH2017" i="12" s="1"/>
  <c r="AP2017" i="12" s="1"/>
  <c r="AR2017" i="12" s="1"/>
  <c r="G2061" i="12"/>
  <c r="M2061" i="12" s="1"/>
  <c r="S2061" i="12" s="1"/>
  <c r="W2061" i="12" s="1"/>
  <c r="AC2061" i="12" s="1"/>
  <c r="AH2061" i="12" s="1"/>
  <c r="AP2061" i="12" s="1"/>
  <c r="AR2061" i="12" s="1"/>
  <c r="G2105" i="12"/>
  <c r="M2105" i="12" s="1"/>
  <c r="S2105" i="12" s="1"/>
  <c r="W2105" i="12" s="1"/>
  <c r="AC2105" i="12" s="1"/>
  <c r="AH2105" i="12" s="1"/>
  <c r="AP2105" i="12" s="1"/>
  <c r="AR2105" i="12" s="1"/>
  <c r="F2231" i="12"/>
  <c r="L2231" i="12" s="1"/>
  <c r="R2231" i="12" s="1"/>
  <c r="V2231" i="12" s="1"/>
  <c r="AB2231" i="12" s="1"/>
  <c r="AG2231" i="12" s="1"/>
  <c r="AM2231" i="12" s="1"/>
  <c r="AO2231" i="12" s="1"/>
  <c r="G2285" i="12"/>
  <c r="M2285" i="12" s="1"/>
  <c r="S2285" i="12" s="1"/>
  <c r="W2285" i="12" s="1"/>
  <c r="AC2285" i="12" s="1"/>
  <c r="AH2285" i="12" s="1"/>
  <c r="AP2285" i="12" s="1"/>
  <c r="AR2285" i="12" s="1"/>
  <c r="G2318" i="12"/>
  <c r="M2318" i="12" s="1"/>
  <c r="S2318" i="12" s="1"/>
  <c r="W2318" i="12" s="1"/>
  <c r="AC2318" i="12" s="1"/>
  <c r="AH2318" i="12" s="1"/>
  <c r="AP2318" i="12" s="1"/>
  <c r="AR2318" i="12" s="1"/>
  <c r="F495" i="12"/>
  <c r="L495" i="12" s="1"/>
  <c r="R495" i="12" s="1"/>
  <c r="V495" i="12" s="1"/>
  <c r="AB495" i="12" s="1"/>
  <c r="AG495" i="12" s="1"/>
  <c r="AM495" i="12" s="1"/>
  <c r="AO495" i="12" s="1"/>
  <c r="G630" i="12"/>
  <c r="M630" i="12" s="1"/>
  <c r="S630" i="12" s="1"/>
  <c r="W630" i="12" s="1"/>
  <c r="AC630" i="12" s="1"/>
  <c r="AH630" i="12" s="1"/>
  <c r="AP630" i="12" s="1"/>
  <c r="AR630" i="12" s="1"/>
  <c r="G1346" i="12"/>
  <c r="M1346" i="12" s="1"/>
  <c r="S1346" i="12" s="1"/>
  <c r="W1346" i="12" s="1"/>
  <c r="AC1346" i="12" s="1"/>
  <c r="AH1346" i="12" s="1"/>
  <c r="AP1346" i="12" s="1"/>
  <c r="AR1346" i="12" s="1"/>
  <c r="F1918" i="12"/>
  <c r="L1918" i="12" s="1"/>
  <c r="R1918" i="12" s="1"/>
  <c r="V1918" i="12" s="1"/>
  <c r="AB1918" i="12" s="1"/>
  <c r="AG1918" i="12" s="1"/>
  <c r="AM1918" i="12" s="1"/>
  <c r="AO1918" i="12" s="1"/>
  <c r="F1950" i="12"/>
  <c r="L1950" i="12" s="1"/>
  <c r="R1950" i="12" s="1"/>
  <c r="V1950" i="12" s="1"/>
  <c r="AB1950" i="12" s="1"/>
  <c r="AG1950" i="12" s="1"/>
  <c r="AM1950" i="12" s="1"/>
  <c r="AO1950" i="12" s="1"/>
  <c r="G2052" i="12"/>
  <c r="M2052" i="12" s="1"/>
  <c r="S2052" i="12" s="1"/>
  <c r="W2052" i="12" s="1"/>
  <c r="AC2052" i="12" s="1"/>
  <c r="AH2052" i="12" s="1"/>
  <c r="AP2052" i="12" s="1"/>
  <c r="AR2052" i="12" s="1"/>
  <c r="G2250" i="12"/>
  <c r="M2250" i="12" s="1"/>
  <c r="S2250" i="12" s="1"/>
  <c r="W2250" i="12" s="1"/>
  <c r="AC2250" i="12" s="1"/>
  <c r="AH2250" i="12" s="1"/>
  <c r="AP2250" i="12" s="1"/>
  <c r="AR2250" i="12" s="1"/>
  <c r="G2328" i="12"/>
  <c r="M2328" i="12" s="1"/>
  <c r="S2328" i="12" s="1"/>
  <c r="W2328" i="12" s="1"/>
  <c r="AC2328" i="12" s="1"/>
  <c r="AH2328" i="12" s="1"/>
  <c r="AP2328" i="12" s="1"/>
  <c r="AR2328" i="12" s="1"/>
  <c r="H503" i="12"/>
  <c r="N503" i="12" s="1"/>
  <c r="T503" i="12" s="1"/>
  <c r="X503" i="12" s="1"/>
  <c r="AD503" i="12" s="1"/>
  <c r="AI503" i="12" s="1"/>
  <c r="AS503" i="12" s="1"/>
  <c r="AU503" i="12" s="1"/>
  <c r="G134" i="12"/>
  <c r="M134" i="12" s="1"/>
  <c r="S134" i="12" s="1"/>
  <c r="W134" i="12" s="1"/>
  <c r="AC134" i="12" s="1"/>
  <c r="AH134" i="12" s="1"/>
  <c r="AP134" i="12" s="1"/>
  <c r="AR134" i="12" s="1"/>
  <c r="G171" i="12"/>
  <c r="M171" i="12" s="1"/>
  <c r="S171" i="12" s="1"/>
  <c r="W171" i="12" s="1"/>
  <c r="AC171" i="12" s="1"/>
  <c r="AH171" i="12" s="1"/>
  <c r="AP171" i="12" s="1"/>
  <c r="AR171" i="12" s="1"/>
  <c r="H192" i="12"/>
  <c r="N192" i="12" s="1"/>
  <c r="T192" i="12" s="1"/>
  <c r="X192" i="12" s="1"/>
  <c r="AD192" i="12" s="1"/>
  <c r="AI192" i="12" s="1"/>
  <c r="AS192" i="12" s="1"/>
  <c r="AU192" i="12" s="1"/>
  <c r="H341" i="12"/>
  <c r="N341" i="12" s="1"/>
  <c r="T341" i="12" s="1"/>
  <c r="X341" i="12" s="1"/>
  <c r="AD341" i="12" s="1"/>
  <c r="AI341" i="12" s="1"/>
  <c r="AS341" i="12" s="1"/>
  <c r="AU341" i="12" s="1"/>
  <c r="F372" i="12"/>
  <c r="L372" i="12" s="1"/>
  <c r="R372" i="12" s="1"/>
  <c r="V372" i="12" s="1"/>
  <c r="AB372" i="12" s="1"/>
  <c r="AG372" i="12" s="1"/>
  <c r="AM372" i="12" s="1"/>
  <c r="AO372" i="12" s="1"/>
  <c r="G402" i="12"/>
  <c r="M402" i="12" s="1"/>
  <c r="S402" i="12" s="1"/>
  <c r="W402" i="12" s="1"/>
  <c r="AC402" i="12" s="1"/>
  <c r="AH402" i="12" s="1"/>
  <c r="AP402" i="12" s="1"/>
  <c r="AR402" i="12" s="1"/>
  <c r="G495" i="12"/>
  <c r="M495" i="12" s="1"/>
  <c r="S495" i="12" s="1"/>
  <c r="W495" i="12" s="1"/>
  <c r="AC495" i="12" s="1"/>
  <c r="AH495" i="12" s="1"/>
  <c r="AP495" i="12" s="1"/>
  <c r="AR495" i="12" s="1"/>
  <c r="G558" i="12"/>
  <c r="M558" i="12" s="1"/>
  <c r="S558" i="12" s="1"/>
  <c r="W558" i="12" s="1"/>
  <c r="AC558" i="12" s="1"/>
  <c r="AH558" i="12" s="1"/>
  <c r="AP558" i="12" s="1"/>
  <c r="AR558" i="12" s="1"/>
  <c r="F593" i="12"/>
  <c r="L593" i="12" s="1"/>
  <c r="R593" i="12" s="1"/>
  <c r="V593" i="12" s="1"/>
  <c r="AB593" i="12" s="1"/>
  <c r="AG593" i="12" s="1"/>
  <c r="AM593" i="12" s="1"/>
  <c r="AO593" i="12" s="1"/>
  <c r="H717" i="12"/>
  <c r="N717" i="12" s="1"/>
  <c r="T717" i="12" s="1"/>
  <c r="X717" i="12" s="1"/>
  <c r="AD717" i="12" s="1"/>
  <c r="AI717" i="12" s="1"/>
  <c r="AS717" i="12" s="1"/>
  <c r="AU717" i="12" s="1"/>
  <c r="H870" i="12"/>
  <c r="N870" i="12" s="1"/>
  <c r="T870" i="12" s="1"/>
  <c r="X870" i="12" s="1"/>
  <c r="AD870" i="12" s="1"/>
  <c r="AI870" i="12" s="1"/>
  <c r="AS870" i="12" s="1"/>
  <c r="AU870" i="12" s="1"/>
  <c r="F986" i="12"/>
  <c r="L986" i="12" s="1"/>
  <c r="R986" i="12" s="1"/>
  <c r="V986" i="12" s="1"/>
  <c r="AB986" i="12" s="1"/>
  <c r="AG986" i="12" s="1"/>
  <c r="AM986" i="12" s="1"/>
  <c r="AO986" i="12" s="1"/>
  <c r="H1069" i="12"/>
  <c r="N1069" i="12" s="1"/>
  <c r="T1069" i="12" s="1"/>
  <c r="X1069" i="12" s="1"/>
  <c r="AD1069" i="12" s="1"/>
  <c r="AI1069" i="12" s="1"/>
  <c r="AS1069" i="12" s="1"/>
  <c r="AU1069" i="12" s="1"/>
  <c r="F1196" i="12"/>
  <c r="L1196" i="12" s="1"/>
  <c r="R1196" i="12" s="1"/>
  <c r="V1196" i="12" s="1"/>
  <c r="AB1196" i="12" s="1"/>
  <c r="AG1196" i="12" s="1"/>
  <c r="AM1196" i="12" s="1"/>
  <c r="AO1196" i="12" s="1"/>
  <c r="F1237" i="12"/>
  <c r="L1237" i="12" s="1"/>
  <c r="R1237" i="12" s="1"/>
  <c r="V1237" i="12" s="1"/>
  <c r="AB1237" i="12" s="1"/>
  <c r="AG1237" i="12" s="1"/>
  <c r="AM1237" i="12" s="1"/>
  <c r="AO1237" i="12" s="1"/>
  <c r="F1310" i="12"/>
  <c r="L1310" i="12" s="1"/>
  <c r="R1310" i="12" s="1"/>
  <c r="V1310" i="12" s="1"/>
  <c r="AB1310" i="12" s="1"/>
  <c r="AG1310" i="12" s="1"/>
  <c r="AM1310" i="12" s="1"/>
  <c r="AO1310" i="12" s="1"/>
  <c r="F1354" i="12"/>
  <c r="L1354" i="12" s="1"/>
  <c r="R1354" i="12" s="1"/>
  <c r="V1354" i="12" s="1"/>
  <c r="AB1354" i="12" s="1"/>
  <c r="AG1354" i="12" s="1"/>
  <c r="AM1354" i="12" s="1"/>
  <c r="F1386" i="12"/>
  <c r="L1386" i="12" s="1"/>
  <c r="R1386" i="12" s="1"/>
  <c r="V1386" i="12" s="1"/>
  <c r="AB1386" i="12" s="1"/>
  <c r="AG1386" i="12" s="1"/>
  <c r="AM1386" i="12" s="1"/>
  <c r="AO1386" i="12" s="1"/>
  <c r="G1549" i="12"/>
  <c r="M1549" i="12" s="1"/>
  <c r="S1549" i="12" s="1"/>
  <c r="W1549" i="12" s="1"/>
  <c r="AC1549" i="12" s="1"/>
  <c r="AH1549" i="12" s="1"/>
  <c r="AP1549" i="12" s="1"/>
  <c r="AR1549" i="12" s="1"/>
  <c r="G1603" i="12"/>
  <c r="M1603" i="12" s="1"/>
  <c r="S1603" i="12" s="1"/>
  <c r="W1603" i="12" s="1"/>
  <c r="AC1603" i="12" s="1"/>
  <c r="AH1603" i="12" s="1"/>
  <c r="AP1603" i="12" s="1"/>
  <c r="AR1603" i="12" s="1"/>
  <c r="H1627" i="12"/>
  <c r="N1627" i="12" s="1"/>
  <c r="T1627" i="12" s="1"/>
  <c r="X1627" i="12" s="1"/>
  <c r="AD1627" i="12" s="1"/>
  <c r="AI1627" i="12" s="1"/>
  <c r="AS1627" i="12" s="1"/>
  <c r="AU1627" i="12" s="1"/>
  <c r="H1687" i="12"/>
  <c r="N1687" i="12" s="1"/>
  <c r="T1687" i="12" s="1"/>
  <c r="X1687" i="12" s="1"/>
  <c r="AD1687" i="12" s="1"/>
  <c r="AI1687" i="12" s="1"/>
  <c r="AS1687" i="12" s="1"/>
  <c r="AU1687" i="12" s="1"/>
  <c r="G1787" i="12"/>
  <c r="M1787" i="12" s="1"/>
  <c r="S1787" i="12" s="1"/>
  <c r="W1787" i="12" s="1"/>
  <c r="AC1787" i="12" s="1"/>
  <c r="AH1787" i="12" s="1"/>
  <c r="AP1787" i="12" s="1"/>
  <c r="H1858" i="12"/>
  <c r="N1858" i="12" s="1"/>
  <c r="T1858" i="12" s="1"/>
  <c r="X1858" i="12" s="1"/>
  <c r="AD1858" i="12" s="1"/>
  <c r="AI1858" i="12" s="1"/>
  <c r="AS1858" i="12" s="1"/>
  <c r="AU1858" i="12" s="1"/>
  <c r="H1938" i="12"/>
  <c r="N1938" i="12" s="1"/>
  <c r="T1938" i="12" s="1"/>
  <c r="X1938" i="12" s="1"/>
  <c r="AD1938" i="12" s="1"/>
  <c r="AI1938" i="12" s="1"/>
  <c r="AS1938" i="12" s="1"/>
  <c r="AU1938" i="12" s="1"/>
  <c r="F1963" i="12"/>
  <c r="L1963" i="12" s="1"/>
  <c r="R1963" i="12" s="1"/>
  <c r="V1963" i="12" s="1"/>
  <c r="AB1963" i="12" s="1"/>
  <c r="AG1963" i="12" s="1"/>
  <c r="AM1963" i="12" s="1"/>
  <c r="AO1963" i="12" s="1"/>
  <c r="F2002" i="12"/>
  <c r="L2002" i="12" s="1"/>
  <c r="R2002" i="12" s="1"/>
  <c r="V2002" i="12" s="1"/>
  <c r="AB2002" i="12" s="1"/>
  <c r="AG2002" i="12" s="1"/>
  <c r="AM2002" i="12" s="1"/>
  <c r="AO2002" i="12" s="1"/>
  <c r="F2043" i="12"/>
  <c r="L2043" i="12" s="1"/>
  <c r="R2043" i="12" s="1"/>
  <c r="V2043" i="12" s="1"/>
  <c r="AB2043" i="12" s="1"/>
  <c r="AG2043" i="12" s="1"/>
  <c r="AM2043" i="12" s="1"/>
  <c r="AO2043" i="12" s="1"/>
  <c r="H2100" i="12"/>
  <c r="N2100" i="12" s="1"/>
  <c r="T2100" i="12" s="1"/>
  <c r="X2100" i="12" s="1"/>
  <c r="AD2100" i="12" s="1"/>
  <c r="AI2100" i="12" s="1"/>
  <c r="AS2100" i="12" s="1"/>
  <c r="AU2100" i="12" s="1"/>
  <c r="H2139" i="12"/>
  <c r="N2139" i="12" s="1"/>
  <c r="T2139" i="12" s="1"/>
  <c r="X2139" i="12" s="1"/>
  <c r="AD2139" i="12" s="1"/>
  <c r="AI2139" i="12" s="1"/>
  <c r="AS2139" i="12" s="1"/>
  <c r="AU2139" i="12" s="1"/>
  <c r="G2227" i="12"/>
  <c r="M2227" i="12" s="1"/>
  <c r="S2227" i="12" s="1"/>
  <c r="W2227" i="12" s="1"/>
  <c r="AC2227" i="12" s="1"/>
  <c r="AH2227" i="12" s="1"/>
  <c r="AP2227" i="12" s="1"/>
  <c r="AR2227" i="12" s="1"/>
  <c r="H2281" i="12"/>
  <c r="N2281" i="12" s="1"/>
  <c r="T2281" i="12" s="1"/>
  <c r="X2281" i="12" s="1"/>
  <c r="AD2281" i="12" s="1"/>
  <c r="AI2281" i="12" s="1"/>
  <c r="AS2281" i="12" s="1"/>
  <c r="AU2281" i="12" s="1"/>
  <c r="H2314" i="12"/>
  <c r="N2314" i="12" s="1"/>
  <c r="T2314" i="12" s="1"/>
  <c r="X2314" i="12" s="1"/>
  <c r="AD2314" i="12" s="1"/>
  <c r="AI2314" i="12" s="1"/>
  <c r="AS2314" i="12" s="1"/>
  <c r="AU2314" i="12" s="1"/>
  <c r="G2482" i="12"/>
  <c r="M2482" i="12" s="1"/>
  <c r="S2482" i="12" s="1"/>
  <c r="W2482" i="12" s="1"/>
  <c r="AC2482" i="12" s="1"/>
  <c r="AH2482" i="12" s="1"/>
  <c r="AP2482" i="12" s="1"/>
  <c r="AR2482" i="12" s="1"/>
  <c r="F63" i="12"/>
  <c r="L63" i="12" s="1"/>
  <c r="R63" i="12" s="1"/>
  <c r="V63" i="12" s="1"/>
  <c r="AB63" i="12" s="1"/>
  <c r="AG63" i="12" s="1"/>
  <c r="AM63" i="12" s="1"/>
  <c r="AO63" i="12" s="1"/>
  <c r="G2146" i="12"/>
  <c r="M2146" i="12" s="1"/>
  <c r="S2146" i="12" s="1"/>
  <c r="W2146" i="12" s="1"/>
  <c r="AC2146" i="12" s="1"/>
  <c r="AH2146" i="12" s="1"/>
  <c r="AP2146" i="12" s="1"/>
  <c r="AR2146" i="12" s="1"/>
  <c r="G2297" i="12"/>
  <c r="M2297" i="12" s="1"/>
  <c r="S2297" i="12" s="1"/>
  <c r="W2297" i="12" s="1"/>
  <c r="AC2297" i="12" s="1"/>
  <c r="AH2297" i="12" s="1"/>
  <c r="AP2297" i="12" s="1"/>
  <c r="AR2297" i="12" s="1"/>
  <c r="F103" i="12"/>
  <c r="L103" i="12" s="1"/>
  <c r="R103" i="12" s="1"/>
  <c r="V103" i="12" s="1"/>
  <c r="AB103" i="12" s="1"/>
  <c r="AG103" i="12" s="1"/>
  <c r="AM103" i="12" s="1"/>
  <c r="AO103" i="12" s="1"/>
  <c r="H427" i="12"/>
  <c r="N427" i="12" s="1"/>
  <c r="T427" i="12" s="1"/>
  <c r="X427" i="12" s="1"/>
  <c r="AD427" i="12" s="1"/>
  <c r="AI427" i="12" s="1"/>
  <c r="AS427" i="12" s="1"/>
  <c r="AU427" i="12" s="1"/>
  <c r="F153" i="12"/>
  <c r="L153" i="12" s="1"/>
  <c r="R153" i="12" s="1"/>
  <c r="V153" i="12" s="1"/>
  <c r="AB153" i="12" s="1"/>
  <c r="AG153" i="12" s="1"/>
  <c r="AM153" i="12" s="1"/>
  <c r="AO153" i="12" s="1"/>
  <c r="H817" i="12"/>
  <c r="N817" i="12" s="1"/>
  <c r="T817" i="12" s="1"/>
  <c r="X817" i="12" s="1"/>
  <c r="AD817" i="12" s="1"/>
  <c r="AI817" i="12" s="1"/>
  <c r="AS817" i="12" s="1"/>
  <c r="AU817" i="12" s="1"/>
  <c r="F676" i="12"/>
  <c r="L676" i="12" s="1"/>
  <c r="R676" i="12" s="1"/>
  <c r="V676" i="12" s="1"/>
  <c r="AB676" i="12" s="1"/>
  <c r="AG676" i="12" s="1"/>
  <c r="AM676" i="12" s="1"/>
  <c r="AO676" i="12" s="1"/>
  <c r="G1155" i="12"/>
  <c r="M1155" i="12" s="1"/>
  <c r="S1155" i="12" s="1"/>
  <c r="W1155" i="12" s="1"/>
  <c r="AC1155" i="12" s="1"/>
  <c r="AH1155" i="12" s="1"/>
  <c r="AP1155" i="12" s="1"/>
  <c r="AR1155" i="12" s="1"/>
  <c r="G2515" i="12"/>
  <c r="M2515" i="12" s="1"/>
  <c r="S2515" i="12" s="1"/>
  <c r="W2515" i="12" s="1"/>
  <c r="AC2515" i="12" s="1"/>
  <c r="AH2515" i="12" s="1"/>
  <c r="AP2515" i="12" s="1"/>
  <c r="AR2515" i="12" s="1"/>
  <c r="F1803" i="12"/>
  <c r="L1803" i="12" s="1"/>
  <c r="R1803" i="12" s="1"/>
  <c r="V1803" i="12" s="1"/>
  <c r="AB1803" i="12" s="1"/>
  <c r="AG1803" i="12" s="1"/>
  <c r="AM1803" i="12" s="1"/>
  <c r="AO1803" i="12" s="1"/>
  <c r="H2515" i="12"/>
  <c r="N2515" i="12" s="1"/>
  <c r="T2515" i="12" s="1"/>
  <c r="X2515" i="12" s="1"/>
  <c r="AD2515" i="12" s="1"/>
  <c r="AI2515" i="12" s="1"/>
  <c r="AS2515" i="12" s="1"/>
  <c r="AU2515" i="12" s="1"/>
  <c r="F293" i="12"/>
  <c r="L293" i="12" s="1"/>
  <c r="R293" i="12" s="1"/>
  <c r="V293" i="12" s="1"/>
  <c r="AB293" i="12" s="1"/>
  <c r="AG293" i="12" s="1"/>
  <c r="AM293" i="12" s="1"/>
  <c r="AO293" i="12" s="1"/>
  <c r="F1114" i="12"/>
  <c r="L1114" i="12" s="1"/>
  <c r="R1114" i="12" s="1"/>
  <c r="V1114" i="12" s="1"/>
  <c r="AB1114" i="12" s="1"/>
  <c r="AG1114" i="12" s="1"/>
  <c r="AM1114" i="12" s="1"/>
  <c r="AO1114" i="12" s="1"/>
  <c r="F854" i="12"/>
  <c r="L854" i="12" s="1"/>
  <c r="R854" i="12" s="1"/>
  <c r="V854" i="12" s="1"/>
  <c r="AB854" i="12" s="1"/>
  <c r="AG854" i="12" s="1"/>
  <c r="AM854" i="12" s="1"/>
  <c r="AO854" i="12" s="1"/>
  <c r="G103" i="12"/>
  <c r="M103" i="12" s="1"/>
  <c r="S103" i="12" s="1"/>
  <c r="W103" i="12" s="1"/>
  <c r="AC103" i="12" s="1"/>
  <c r="AH103" i="12" s="1"/>
  <c r="AP103" i="12" s="1"/>
  <c r="AR103" i="12" s="1"/>
  <c r="G325" i="12"/>
  <c r="M325" i="12" s="1"/>
  <c r="S325" i="12" s="1"/>
  <c r="W325" i="12" s="1"/>
  <c r="AC325" i="12" s="1"/>
  <c r="AH325" i="12" s="1"/>
  <c r="AP325" i="12" s="1"/>
  <c r="AR325" i="12" s="1"/>
  <c r="G817" i="12"/>
  <c r="M817" i="12" s="1"/>
  <c r="S817" i="12" s="1"/>
  <c r="W817" i="12" s="1"/>
  <c r="AC817" i="12" s="1"/>
  <c r="AH817" i="12" s="1"/>
  <c r="AP817" i="12" s="1"/>
  <c r="AR817" i="12" s="1"/>
  <c r="F801" i="12"/>
  <c r="L801" i="12" s="1"/>
  <c r="R801" i="12" s="1"/>
  <c r="V801" i="12" s="1"/>
  <c r="AB801" i="12" s="1"/>
  <c r="AG801" i="12" s="1"/>
  <c r="AM801" i="12" s="1"/>
  <c r="AO801" i="12" s="1"/>
  <c r="F2023" i="12"/>
  <c r="L2023" i="12" s="1"/>
  <c r="R2023" i="12" s="1"/>
  <c r="V2023" i="12" s="1"/>
  <c r="AB2023" i="12" s="1"/>
  <c r="AG2023" i="12" s="1"/>
  <c r="AM2023" i="12" s="1"/>
  <c r="AO2023" i="12" s="1"/>
  <c r="G2186" i="12"/>
  <c r="M2186" i="12" s="1"/>
  <c r="S2186" i="12" s="1"/>
  <c r="W2186" i="12" s="1"/>
  <c r="AC2186" i="12" s="1"/>
  <c r="AH2186" i="12" s="1"/>
  <c r="AP2186" i="12" s="1"/>
  <c r="AR2186" i="12" s="1"/>
  <c r="F2205" i="12"/>
  <c r="L2205" i="12" s="1"/>
  <c r="R2205" i="12" s="1"/>
  <c r="V2205" i="12" s="1"/>
  <c r="AB2205" i="12" s="1"/>
  <c r="AG2205" i="12" s="1"/>
  <c r="AM2205" i="12" s="1"/>
  <c r="AO2205" i="12" s="1"/>
  <c r="G277" i="12"/>
  <c r="M277" i="12" s="1"/>
  <c r="S277" i="12" s="1"/>
  <c r="W277" i="12" s="1"/>
  <c r="AC277" i="12" s="1"/>
  <c r="AH277" i="12" s="1"/>
  <c r="AP277" i="12" s="1"/>
  <c r="AR277" i="12" s="1"/>
  <c r="F445" i="12"/>
  <c r="L445" i="12" s="1"/>
  <c r="R445" i="12" s="1"/>
  <c r="V445" i="12" s="1"/>
  <c r="AB445" i="12" s="1"/>
  <c r="AG445" i="12" s="1"/>
  <c r="AM445" i="12" s="1"/>
  <c r="AO445" i="12" s="1"/>
  <c r="H551" i="12"/>
  <c r="N551" i="12" s="1"/>
  <c r="T551" i="12" s="1"/>
  <c r="X551" i="12" s="1"/>
  <c r="AD551" i="12" s="1"/>
  <c r="AI551" i="12" s="1"/>
  <c r="AS551" i="12" s="1"/>
  <c r="AU551" i="12" s="1"/>
  <c r="G72" i="12"/>
  <c r="M72" i="12" s="1"/>
  <c r="S72" i="12" s="1"/>
  <c r="W72" i="12" s="1"/>
  <c r="AC72" i="12" s="1"/>
  <c r="AH72" i="12" s="1"/>
  <c r="AP72" i="12" s="1"/>
  <c r="AR72" i="12" s="1"/>
  <c r="F427" i="12"/>
  <c r="L427" i="12" s="1"/>
  <c r="R427" i="12" s="1"/>
  <c r="V427" i="12" s="1"/>
  <c r="AB427" i="12" s="1"/>
  <c r="AG427" i="12" s="1"/>
  <c r="AM427" i="12" s="1"/>
  <c r="AO427" i="12" s="1"/>
  <c r="H525" i="12"/>
  <c r="N525" i="12" s="1"/>
  <c r="T525" i="12" s="1"/>
  <c r="X525" i="12" s="1"/>
  <c r="AD525" i="12" s="1"/>
  <c r="AI525" i="12" s="1"/>
  <c r="AS525" i="12" s="1"/>
  <c r="AU525" i="12" s="1"/>
  <c r="H143" i="12"/>
  <c r="N143" i="12" s="1"/>
  <c r="T143" i="12" s="1"/>
  <c r="X143" i="12" s="1"/>
  <c r="AD143" i="12" s="1"/>
  <c r="AI143" i="12" s="1"/>
  <c r="AS143" i="12" s="1"/>
  <c r="AU143" i="12" s="1"/>
  <c r="F568" i="12"/>
  <c r="L568" i="12" s="1"/>
  <c r="R568" i="12" s="1"/>
  <c r="V568" i="12" s="1"/>
  <c r="AB568" i="12" s="1"/>
  <c r="AG568" i="12" s="1"/>
  <c r="AM568" i="12" s="1"/>
  <c r="AO568" i="12" s="1"/>
  <c r="F742" i="12"/>
  <c r="L742" i="12" s="1"/>
  <c r="R742" i="12" s="1"/>
  <c r="V742" i="12" s="1"/>
  <c r="AB742" i="12" s="1"/>
  <c r="AG742" i="12" s="1"/>
  <c r="AM742" i="12" s="1"/>
  <c r="AO742" i="12" s="1"/>
  <c r="F1493" i="12"/>
  <c r="L1493" i="12" s="1"/>
  <c r="R1493" i="12" s="1"/>
  <c r="V1493" i="12" s="1"/>
  <c r="AB1493" i="12" s="1"/>
  <c r="AG1493" i="12" s="1"/>
  <c r="AM1493" i="12" s="1"/>
  <c r="AO1493" i="12" s="1"/>
  <c r="H1893" i="12"/>
  <c r="N1893" i="12" s="1"/>
  <c r="T1893" i="12" s="1"/>
  <c r="X1893" i="12" s="1"/>
  <c r="AD1893" i="12" s="1"/>
  <c r="AI1893" i="12" s="1"/>
  <c r="AS1893" i="12" s="1"/>
  <c r="AU1893" i="12" s="1"/>
  <c r="G2023" i="12"/>
  <c r="M2023" i="12" s="1"/>
  <c r="S2023" i="12" s="1"/>
  <c r="W2023" i="12" s="1"/>
  <c r="AC2023" i="12" s="1"/>
  <c r="AH2023" i="12" s="1"/>
  <c r="AP2023" i="12" s="1"/>
  <c r="AR2023" i="12" s="1"/>
  <c r="H2593" i="12"/>
  <c r="N2593" i="12" s="1"/>
  <c r="T2593" i="12" s="1"/>
  <c r="X2593" i="12" s="1"/>
  <c r="AD2593" i="12" s="1"/>
  <c r="AI2593" i="12" s="1"/>
  <c r="AS2593" i="12" s="1"/>
  <c r="AU2593" i="12" s="1"/>
  <c r="H2236" i="12"/>
  <c r="N2236" i="12" s="1"/>
  <c r="T2236" i="12" s="1"/>
  <c r="X2236" i="12" s="1"/>
  <c r="AD2236" i="12" s="1"/>
  <c r="AI2236" i="12" s="1"/>
  <c r="AS2236" i="12" s="1"/>
  <c r="AU2236" i="12" s="1"/>
  <c r="H1812" i="12"/>
  <c r="N1812" i="12" s="1"/>
  <c r="T1812" i="12" s="1"/>
  <c r="X1812" i="12" s="1"/>
  <c r="AD1812" i="12" s="1"/>
  <c r="AI1812" i="12" s="1"/>
  <c r="AS1812" i="12" s="1"/>
  <c r="AU1812" i="12" s="1"/>
  <c r="F2382" i="12"/>
  <c r="L2382" i="12" s="1"/>
  <c r="R2382" i="12" s="1"/>
  <c r="V2382" i="12" s="1"/>
  <c r="AB2382" i="12" s="1"/>
  <c r="AG2382" i="12" s="1"/>
  <c r="AM2382" i="12" s="1"/>
  <c r="AO2382" i="12" s="1"/>
  <c r="F762" i="12"/>
  <c r="L762" i="12" s="1"/>
  <c r="R762" i="12" s="1"/>
  <c r="V762" i="12" s="1"/>
  <c r="AB762" i="12" s="1"/>
  <c r="AG762" i="12" s="1"/>
  <c r="AM762" i="12" s="1"/>
  <c r="AO762" i="12" s="1"/>
  <c r="H63" i="12"/>
  <c r="N63" i="12" s="1"/>
  <c r="T63" i="12" s="1"/>
  <c r="X63" i="12" s="1"/>
  <c r="AD63" i="12" s="1"/>
  <c r="AI63" i="12" s="1"/>
  <c r="AS63" i="12" s="1"/>
  <c r="AU63" i="12" s="1"/>
  <c r="H153" i="12"/>
  <c r="N153" i="12" s="1"/>
  <c r="T153" i="12" s="1"/>
  <c r="X153" i="12" s="1"/>
  <c r="AD153" i="12" s="1"/>
  <c r="AI153" i="12" s="1"/>
  <c r="AS153" i="12" s="1"/>
  <c r="AU153" i="12" s="1"/>
  <c r="F451" i="12"/>
  <c r="L451" i="12" s="1"/>
  <c r="R451" i="12" s="1"/>
  <c r="V451" i="12" s="1"/>
  <c r="AB451" i="12" s="1"/>
  <c r="AG451" i="12" s="1"/>
  <c r="AM451" i="12" s="1"/>
  <c r="AO451" i="12" s="1"/>
  <c r="H701" i="12"/>
  <c r="N701" i="12" s="1"/>
  <c r="T701" i="12" s="1"/>
  <c r="X701" i="12" s="1"/>
  <c r="AD701" i="12" s="1"/>
  <c r="AI701" i="12" s="1"/>
  <c r="AS701" i="12" s="1"/>
  <c r="AU701" i="12" s="1"/>
  <c r="F863" i="12"/>
  <c r="L863" i="12" s="1"/>
  <c r="R863" i="12" s="1"/>
  <c r="V863" i="12" s="1"/>
  <c r="AB863" i="12" s="1"/>
  <c r="AG863" i="12" s="1"/>
  <c r="AM863" i="12" s="1"/>
  <c r="AO863" i="12" s="1"/>
  <c r="G1877" i="12"/>
  <c r="M1877" i="12" s="1"/>
  <c r="S1877" i="12" s="1"/>
  <c r="W1877" i="12" s="1"/>
  <c r="AC1877" i="12" s="1"/>
  <c r="AH1877" i="12" s="1"/>
  <c r="AP1877" i="12" s="1"/>
  <c r="AR1877" i="12" s="1"/>
  <c r="F1748" i="12"/>
  <c r="L1748" i="12" s="1"/>
  <c r="R1748" i="12" s="1"/>
  <c r="V1748" i="12" s="1"/>
  <c r="AB1748" i="12" s="1"/>
  <c r="AG1748" i="12" s="1"/>
  <c r="AM1748" i="12" s="1"/>
  <c r="AO1748" i="12" s="1"/>
  <c r="F2186" i="12"/>
  <c r="L2186" i="12" s="1"/>
  <c r="R2186" i="12" s="1"/>
  <c r="V2186" i="12" s="1"/>
  <c r="AB2186" i="12" s="1"/>
  <c r="AG2186" i="12" s="1"/>
  <c r="AM2186" i="12" s="1"/>
  <c r="AO2186" i="12" s="1"/>
  <c r="G2322" i="12"/>
  <c r="M2322" i="12" s="1"/>
  <c r="S2322" i="12" s="1"/>
  <c r="W2322" i="12" s="1"/>
  <c r="AC2322" i="12" s="1"/>
  <c r="AH2322" i="12" s="1"/>
  <c r="AP2322" i="12" s="1"/>
  <c r="AR2322" i="12" s="1"/>
  <c r="F236" i="12"/>
  <c r="L236" i="12" s="1"/>
  <c r="R236" i="12" s="1"/>
  <c r="V236" i="12" s="1"/>
  <c r="AB236" i="12" s="1"/>
  <c r="AG236" i="12" s="1"/>
  <c r="AM236" i="12" s="1"/>
  <c r="AO236" i="12" s="1"/>
  <c r="G479" i="12"/>
  <c r="M479" i="12" s="1"/>
  <c r="S479" i="12" s="1"/>
  <c r="W479" i="12" s="1"/>
  <c r="AC479" i="12" s="1"/>
  <c r="AH479" i="12" s="1"/>
  <c r="AP479" i="12" s="1"/>
  <c r="AR479" i="12" s="1"/>
  <c r="G1125" i="12"/>
  <c r="M1125" i="12" s="1"/>
  <c r="S1125" i="12" s="1"/>
  <c r="W1125" i="12" s="1"/>
  <c r="AC1125" i="12" s="1"/>
  <c r="AH1125" i="12" s="1"/>
  <c r="AP1125" i="12" s="1"/>
  <c r="AR1125" i="12" s="1"/>
  <c r="F277" i="12"/>
  <c r="L277" i="12" s="1"/>
  <c r="R277" i="12" s="1"/>
  <c r="V277" i="12" s="1"/>
  <c r="AB277" i="12" s="1"/>
  <c r="AG277" i="12" s="1"/>
  <c r="AM277" i="12" s="1"/>
  <c r="AO277" i="12" s="1"/>
  <c r="F663" i="12"/>
  <c r="L663" i="12" s="1"/>
  <c r="R663" i="12" s="1"/>
  <c r="V663" i="12" s="1"/>
  <c r="AB663" i="12" s="1"/>
  <c r="AG663" i="12" s="1"/>
  <c r="AM663" i="12" s="1"/>
  <c r="AO663" i="12" s="1"/>
  <c r="H1155" i="12"/>
  <c r="N1155" i="12" s="1"/>
  <c r="T1155" i="12" s="1"/>
  <c r="X1155" i="12" s="1"/>
  <c r="AD1155" i="12" s="1"/>
  <c r="AI1155" i="12" s="1"/>
  <c r="AS1155" i="12" s="1"/>
  <c r="AU1155" i="12" s="1"/>
  <c r="H568" i="12"/>
  <c r="N568" i="12" s="1"/>
  <c r="T568" i="12" s="1"/>
  <c r="X568" i="12" s="1"/>
  <c r="AD568" i="12" s="1"/>
  <c r="AI568" i="12" s="1"/>
  <c r="AS568" i="12" s="1"/>
  <c r="AU568" i="12" s="1"/>
  <c r="G828" i="12"/>
  <c r="M828" i="12" s="1"/>
  <c r="S828" i="12" s="1"/>
  <c r="W828" i="12" s="1"/>
  <c r="AC828" i="12" s="1"/>
  <c r="AH828" i="12" s="1"/>
  <c r="AP828" i="12" s="1"/>
  <c r="AR828" i="12" s="1"/>
  <c r="F2593" i="12"/>
  <c r="L2593" i="12" s="1"/>
  <c r="R2593" i="12" s="1"/>
  <c r="V2593" i="12" s="1"/>
  <c r="AB2593" i="12" s="1"/>
  <c r="AG2593" i="12" s="1"/>
  <c r="AM2593" i="12" s="1"/>
  <c r="AO2593" i="12" s="1"/>
  <c r="H2549" i="12"/>
  <c r="N2549" i="12" s="1"/>
  <c r="T2549" i="12" s="1"/>
  <c r="X2549" i="12" s="1"/>
  <c r="AD2549" i="12" s="1"/>
  <c r="AI2549" i="12" s="1"/>
  <c r="AS2549" i="12" s="1"/>
  <c r="AU2549" i="12" s="1"/>
  <c r="G2549" i="12"/>
  <c r="M2549" i="12" s="1"/>
  <c r="S2549" i="12" s="1"/>
  <c r="W2549" i="12" s="1"/>
  <c r="AC2549" i="12" s="1"/>
  <c r="AH2549" i="12" s="1"/>
  <c r="AP2549" i="12" s="1"/>
  <c r="AR2549" i="12" s="1"/>
  <c r="G2434" i="12"/>
  <c r="M2434" i="12" s="1"/>
  <c r="S2434" i="12" s="1"/>
  <c r="W2434" i="12" s="1"/>
  <c r="AC2434" i="12" s="1"/>
  <c r="AH2434" i="12" s="1"/>
  <c r="AP2434" i="12" s="1"/>
  <c r="AR2434" i="12" s="1"/>
  <c r="G32" i="12"/>
  <c r="M32" i="12" s="1"/>
  <c r="S32" i="12" s="1"/>
  <c r="W32" i="12" s="1"/>
  <c r="AC32" i="12" s="1"/>
  <c r="AH32" i="12" s="1"/>
  <c r="AP32" i="12" s="1"/>
  <c r="AR32" i="12" s="1"/>
  <c r="G129" i="12"/>
  <c r="M129" i="12" s="1"/>
  <c r="S129" i="12" s="1"/>
  <c r="W129" i="12" s="1"/>
  <c r="AC129" i="12" s="1"/>
  <c r="AH129" i="12" s="1"/>
  <c r="AP129" i="12" s="1"/>
  <c r="AR129" i="12" s="1"/>
  <c r="G200" i="12"/>
  <c r="M200" i="12" s="1"/>
  <c r="S200" i="12" s="1"/>
  <c r="W200" i="12" s="1"/>
  <c r="AC200" i="12" s="1"/>
  <c r="AH200" i="12" s="1"/>
  <c r="AP200" i="12" s="1"/>
  <c r="AR200" i="12" s="1"/>
  <c r="F273" i="12"/>
  <c r="L273" i="12" s="1"/>
  <c r="R273" i="12" s="1"/>
  <c r="V273" i="12" s="1"/>
  <c r="AB273" i="12" s="1"/>
  <c r="AG273" i="12" s="1"/>
  <c r="AM273" i="12" s="1"/>
  <c r="AO273" i="12" s="1"/>
  <c r="H336" i="12"/>
  <c r="N336" i="12" s="1"/>
  <c r="T336" i="12" s="1"/>
  <c r="X336" i="12" s="1"/>
  <c r="AD336" i="12" s="1"/>
  <c r="AI336" i="12" s="1"/>
  <c r="AS336" i="12" s="1"/>
  <c r="AU336" i="12" s="1"/>
  <c r="G394" i="12"/>
  <c r="M394" i="12" s="1"/>
  <c r="S394" i="12" s="1"/>
  <c r="W394" i="12" s="1"/>
  <c r="AC394" i="12" s="1"/>
  <c r="AH394" i="12" s="1"/>
  <c r="AP394" i="12" s="1"/>
  <c r="AR394" i="12" s="1"/>
  <c r="F418" i="12"/>
  <c r="L418" i="12" s="1"/>
  <c r="R418" i="12" s="1"/>
  <c r="V418" i="12" s="1"/>
  <c r="AB418" i="12" s="1"/>
  <c r="AG418" i="12" s="1"/>
  <c r="AM418" i="12" s="1"/>
  <c r="AO418" i="12" s="1"/>
  <c r="F470" i="12"/>
  <c r="L470" i="12" s="1"/>
  <c r="R470" i="12" s="1"/>
  <c r="V470" i="12" s="1"/>
  <c r="AB470" i="12" s="1"/>
  <c r="AG470" i="12" s="1"/>
  <c r="AM470" i="12" s="1"/>
  <c r="AO470" i="12" s="1"/>
  <c r="G507" i="12"/>
  <c r="M507" i="12" s="1"/>
  <c r="S507" i="12" s="1"/>
  <c r="W507" i="12" s="1"/>
  <c r="AC507" i="12" s="1"/>
  <c r="AH507" i="12" s="1"/>
  <c r="AP507" i="12" s="1"/>
  <c r="AR507" i="12" s="1"/>
  <c r="H579" i="12"/>
  <c r="N579" i="12" s="1"/>
  <c r="T579" i="12" s="1"/>
  <c r="X579" i="12" s="1"/>
  <c r="AD579" i="12" s="1"/>
  <c r="AI579" i="12" s="1"/>
  <c r="AS579" i="12" s="1"/>
  <c r="AU579" i="12" s="1"/>
  <c r="F634" i="12"/>
  <c r="L634" i="12" s="1"/>
  <c r="R634" i="12" s="1"/>
  <c r="V634" i="12" s="1"/>
  <c r="AB634" i="12" s="1"/>
  <c r="AG634" i="12" s="1"/>
  <c r="AM634" i="12" s="1"/>
  <c r="AO634" i="12" s="1"/>
  <c r="H783" i="12"/>
  <c r="N783" i="12" s="1"/>
  <c r="T783" i="12" s="1"/>
  <c r="X783" i="12" s="1"/>
  <c r="AD783" i="12" s="1"/>
  <c r="AI783" i="12" s="1"/>
  <c r="AS783" i="12" s="1"/>
  <c r="AU783" i="12" s="1"/>
  <c r="H900" i="12"/>
  <c r="N900" i="12" s="1"/>
  <c r="T900" i="12" s="1"/>
  <c r="X900" i="12" s="1"/>
  <c r="AD900" i="12" s="1"/>
  <c r="AI900" i="12" s="1"/>
  <c r="AS900" i="12" s="1"/>
  <c r="AU900" i="12" s="1"/>
  <c r="G912" i="12"/>
  <c r="M912" i="12" s="1"/>
  <c r="S912" i="12" s="1"/>
  <c r="W912" i="12" s="1"/>
  <c r="AC912" i="12" s="1"/>
  <c r="AH912" i="12" s="1"/>
  <c r="AP912" i="12" s="1"/>
  <c r="AR912" i="12" s="1"/>
  <c r="H966" i="12"/>
  <c r="N966" i="12" s="1"/>
  <c r="T966" i="12" s="1"/>
  <c r="X966" i="12" s="1"/>
  <c r="AD966" i="12" s="1"/>
  <c r="AI966" i="12" s="1"/>
  <c r="AS966" i="12" s="1"/>
  <c r="AU966" i="12" s="1"/>
  <c r="G986" i="12"/>
  <c r="M986" i="12" s="1"/>
  <c r="S986" i="12" s="1"/>
  <c r="W986" i="12" s="1"/>
  <c r="AC986" i="12" s="1"/>
  <c r="AH986" i="12" s="1"/>
  <c r="AP986" i="12" s="1"/>
  <c r="AR986" i="12" s="1"/>
  <c r="G1045" i="12"/>
  <c r="M1045" i="12" s="1"/>
  <c r="S1045" i="12" s="1"/>
  <c r="W1045" i="12" s="1"/>
  <c r="AC1045" i="12" s="1"/>
  <c r="AH1045" i="12" s="1"/>
  <c r="AP1045" i="12" s="1"/>
  <c r="AR1045" i="12" s="1"/>
  <c r="G1196" i="12"/>
  <c r="M1196" i="12" s="1"/>
  <c r="S1196" i="12" s="1"/>
  <c r="W1196" i="12" s="1"/>
  <c r="AC1196" i="12" s="1"/>
  <c r="AH1196" i="12" s="1"/>
  <c r="AP1196" i="12" s="1"/>
  <c r="AR1196" i="12" s="1"/>
  <c r="F1210" i="12"/>
  <c r="L1210" i="12" s="1"/>
  <c r="R1210" i="12" s="1"/>
  <c r="V1210" i="12" s="1"/>
  <c r="AB1210" i="12" s="1"/>
  <c r="AG1210" i="12" s="1"/>
  <c r="AM1210" i="12" s="1"/>
  <c r="AO1210" i="12" s="1"/>
  <c r="G1237" i="12"/>
  <c r="M1237" i="12" s="1"/>
  <c r="S1237" i="12" s="1"/>
  <c r="W1237" i="12" s="1"/>
  <c r="AC1237" i="12" s="1"/>
  <c r="AH1237" i="12" s="1"/>
  <c r="AP1237" i="12" s="1"/>
  <c r="AR1237" i="12" s="1"/>
  <c r="F1261" i="12"/>
  <c r="L1261" i="12" s="1"/>
  <c r="R1261" i="12" s="1"/>
  <c r="V1261" i="12" s="1"/>
  <c r="AB1261" i="12" s="1"/>
  <c r="AG1261" i="12" s="1"/>
  <c r="AM1261" i="12" s="1"/>
  <c r="AO1261" i="12" s="1"/>
  <c r="G1310" i="12"/>
  <c r="M1310" i="12" s="1"/>
  <c r="S1310" i="12" s="1"/>
  <c r="W1310" i="12" s="1"/>
  <c r="AC1310" i="12" s="1"/>
  <c r="AH1310" i="12" s="1"/>
  <c r="AP1310" i="12" s="1"/>
  <c r="AR1310" i="12" s="1"/>
  <c r="F1326" i="12"/>
  <c r="L1326" i="12" s="1"/>
  <c r="R1326" i="12" s="1"/>
  <c r="V1326" i="12" s="1"/>
  <c r="AB1326" i="12" s="1"/>
  <c r="AG1326" i="12" s="1"/>
  <c r="AM1326" i="12" s="1"/>
  <c r="AO1326" i="12" s="1"/>
  <c r="H1338" i="12"/>
  <c r="N1338" i="12" s="1"/>
  <c r="T1338" i="12" s="1"/>
  <c r="X1338" i="12" s="1"/>
  <c r="AD1338" i="12" s="1"/>
  <c r="AI1338" i="12" s="1"/>
  <c r="AS1338" i="12" s="1"/>
  <c r="AU1338" i="12" s="1"/>
  <c r="F1366" i="12"/>
  <c r="L1366" i="12" s="1"/>
  <c r="R1366" i="12" s="1"/>
  <c r="V1366" i="12" s="1"/>
  <c r="AB1366" i="12" s="1"/>
  <c r="AG1366" i="12" s="1"/>
  <c r="AM1366" i="12" s="1"/>
  <c r="AO1366" i="12" s="1"/>
  <c r="H1374" i="12"/>
  <c r="N1374" i="12" s="1"/>
  <c r="T1374" i="12" s="1"/>
  <c r="X1374" i="12" s="1"/>
  <c r="AD1374" i="12" s="1"/>
  <c r="AI1374" i="12" s="1"/>
  <c r="AS1374" i="12" s="1"/>
  <c r="AU1374" i="12" s="1"/>
  <c r="F1398" i="12"/>
  <c r="L1398" i="12" s="1"/>
  <c r="R1398" i="12" s="1"/>
  <c r="V1398" i="12" s="1"/>
  <c r="AB1398" i="12" s="1"/>
  <c r="AG1398" i="12" s="1"/>
  <c r="AM1398" i="12" s="1"/>
  <c r="AO1398" i="12" s="1"/>
  <c r="F1500" i="12"/>
  <c r="L1500" i="12" s="1"/>
  <c r="R1500" i="12" s="1"/>
  <c r="V1500" i="12" s="1"/>
  <c r="AB1500" i="12" s="1"/>
  <c r="AG1500" i="12" s="1"/>
  <c r="AM1500" i="12" s="1"/>
  <c r="AO1500" i="12" s="1"/>
  <c r="H1508" i="12"/>
  <c r="N1508" i="12" s="1"/>
  <c r="T1508" i="12" s="1"/>
  <c r="X1508" i="12" s="1"/>
  <c r="AD1508" i="12" s="1"/>
  <c r="AI1508" i="12" s="1"/>
  <c r="AS1508" i="12" s="1"/>
  <c r="AU1508" i="12" s="1"/>
  <c r="F1571" i="12"/>
  <c r="L1571" i="12" s="1"/>
  <c r="R1571" i="12" s="1"/>
  <c r="V1571" i="12" s="1"/>
  <c r="AB1571" i="12" s="1"/>
  <c r="AG1571" i="12" s="1"/>
  <c r="AM1571" i="12" s="1"/>
  <c r="AO1571" i="12" s="1"/>
  <c r="H1579" i="12"/>
  <c r="N1579" i="12" s="1"/>
  <c r="T1579" i="12" s="1"/>
  <c r="X1579" i="12" s="1"/>
  <c r="AD1579" i="12" s="1"/>
  <c r="AI1579" i="12" s="1"/>
  <c r="AS1579" i="12" s="1"/>
  <c r="AU1579" i="12" s="1"/>
  <c r="F1611" i="12"/>
  <c r="L1611" i="12" s="1"/>
  <c r="R1611" i="12" s="1"/>
  <c r="V1611" i="12" s="1"/>
  <c r="AB1611" i="12" s="1"/>
  <c r="AG1611" i="12" s="1"/>
  <c r="AM1611" i="12" s="1"/>
  <c r="AO1611" i="12" s="1"/>
  <c r="H1623" i="12"/>
  <c r="N1623" i="12" s="1"/>
  <c r="T1623" i="12" s="1"/>
  <c r="X1623" i="12" s="1"/>
  <c r="AD1623" i="12" s="1"/>
  <c r="AI1623" i="12" s="1"/>
  <c r="AS1623" i="12" s="1"/>
  <c r="AU1623" i="12" s="1"/>
  <c r="F1655" i="12"/>
  <c r="L1655" i="12" s="1"/>
  <c r="R1655" i="12" s="1"/>
  <c r="V1655" i="12" s="1"/>
  <c r="AB1655" i="12" s="1"/>
  <c r="AG1655" i="12" s="1"/>
  <c r="AM1655" i="12" s="1"/>
  <c r="AO1655" i="12" s="1"/>
  <c r="G1702" i="12"/>
  <c r="M1702" i="12" s="1"/>
  <c r="S1702" i="12" s="1"/>
  <c r="W1702" i="12" s="1"/>
  <c r="AC1702" i="12" s="1"/>
  <c r="AH1702" i="12" s="1"/>
  <c r="AP1702" i="12" s="1"/>
  <c r="AR1702" i="12" s="1"/>
  <c r="H1727" i="12"/>
  <c r="N1727" i="12" s="1"/>
  <c r="T1727" i="12" s="1"/>
  <c r="X1727" i="12" s="1"/>
  <c r="AD1727" i="12" s="1"/>
  <c r="AI1727" i="12" s="1"/>
  <c r="AS1727" i="12" s="1"/>
  <c r="AU1727" i="12" s="1"/>
  <c r="G1782" i="12"/>
  <c r="M1782" i="12" s="1"/>
  <c r="S1782" i="12" s="1"/>
  <c r="W1782" i="12" s="1"/>
  <c r="AC1782" i="12" s="1"/>
  <c r="AH1782" i="12" s="1"/>
  <c r="AP1782" i="12" s="1"/>
  <c r="AR1782" i="12" s="1"/>
  <c r="F1842" i="12"/>
  <c r="L1842" i="12" s="1"/>
  <c r="R1842" i="12" s="1"/>
  <c r="V1842" i="12" s="1"/>
  <c r="AB1842" i="12" s="1"/>
  <c r="AG1842" i="12" s="1"/>
  <c r="AM1842" i="12" s="1"/>
  <c r="AO1842" i="12" s="1"/>
  <c r="G1914" i="12"/>
  <c r="M1914" i="12" s="1"/>
  <c r="S1914" i="12" s="1"/>
  <c r="W1914" i="12" s="1"/>
  <c r="AC1914" i="12" s="1"/>
  <c r="AH1914" i="12" s="1"/>
  <c r="AP1914" i="12" s="1"/>
  <c r="AR1914" i="12" s="1"/>
  <c r="H1934" i="12"/>
  <c r="N1934" i="12" s="1"/>
  <c r="T1934" i="12" s="1"/>
  <c r="X1934" i="12" s="1"/>
  <c r="AD1934" i="12" s="1"/>
  <c r="AI1934" i="12" s="1"/>
  <c r="AS1934" i="12" s="1"/>
  <c r="AU1934" i="12" s="1"/>
  <c r="F1958" i="12"/>
  <c r="L1958" i="12" s="1"/>
  <c r="R1958" i="12" s="1"/>
  <c r="V1958" i="12" s="1"/>
  <c r="AB1958" i="12" s="1"/>
  <c r="AG1958" i="12" s="1"/>
  <c r="AM1958" i="12" s="1"/>
  <c r="AO1958" i="12" s="1"/>
  <c r="G1981" i="12"/>
  <c r="M1981" i="12" s="1"/>
  <c r="S1981" i="12" s="1"/>
  <c r="W1981" i="12" s="1"/>
  <c r="AC1981" i="12" s="1"/>
  <c r="AH1981" i="12" s="1"/>
  <c r="AP1981" i="12" s="1"/>
  <c r="AR1981" i="12" s="1"/>
  <c r="H2007" i="12"/>
  <c r="N2007" i="12" s="1"/>
  <c r="T2007" i="12" s="1"/>
  <c r="X2007" i="12" s="1"/>
  <c r="AD2007" i="12" s="1"/>
  <c r="AI2007" i="12" s="1"/>
  <c r="AS2007" i="12" s="1"/>
  <c r="AU2007" i="12" s="1"/>
  <c r="F2033" i="12"/>
  <c r="L2033" i="12" s="1"/>
  <c r="R2033" i="12" s="1"/>
  <c r="V2033" i="12" s="1"/>
  <c r="AB2033" i="12" s="1"/>
  <c r="AG2033" i="12" s="1"/>
  <c r="AM2033" i="12" s="1"/>
  <c r="AO2033" i="12" s="1"/>
  <c r="F2121" i="12"/>
  <c r="L2121" i="12" s="1"/>
  <c r="R2121" i="12" s="1"/>
  <c r="V2121" i="12" s="1"/>
  <c r="AB2121" i="12" s="1"/>
  <c r="AG2121" i="12" s="1"/>
  <c r="AM2121" i="12" s="1"/>
  <c r="AO2121" i="12" s="1"/>
  <c r="H2135" i="12"/>
  <c r="N2135" i="12" s="1"/>
  <c r="T2135" i="12" s="1"/>
  <c r="X2135" i="12" s="1"/>
  <c r="AD2135" i="12" s="1"/>
  <c r="AI2135" i="12" s="1"/>
  <c r="AS2135" i="12" s="1"/>
  <c r="AU2135" i="12" s="1"/>
  <c r="F2163" i="12"/>
  <c r="L2163" i="12" s="1"/>
  <c r="R2163" i="12" s="1"/>
  <c r="V2163" i="12" s="1"/>
  <c r="AB2163" i="12" s="1"/>
  <c r="AG2163" i="12" s="1"/>
  <c r="AM2163" i="12" s="1"/>
  <c r="AO2163" i="12" s="1"/>
  <c r="G2222" i="12"/>
  <c r="M2222" i="12" s="1"/>
  <c r="S2222" i="12" s="1"/>
  <c r="W2222" i="12" s="1"/>
  <c r="AC2222" i="12" s="1"/>
  <c r="AH2222" i="12" s="1"/>
  <c r="AP2222" i="12" s="1"/>
  <c r="AR2222" i="12" s="1"/>
  <c r="F2254" i="12"/>
  <c r="L2254" i="12" s="1"/>
  <c r="R2254" i="12" s="1"/>
  <c r="V2254" i="12" s="1"/>
  <c r="AB2254" i="12" s="1"/>
  <c r="AG2254" i="12" s="1"/>
  <c r="AM2254" i="12" s="1"/>
  <c r="AO2254" i="12" s="1"/>
  <c r="G2293" i="12"/>
  <c r="M2293" i="12" s="1"/>
  <c r="S2293" i="12" s="1"/>
  <c r="W2293" i="12" s="1"/>
  <c r="AC2293" i="12" s="1"/>
  <c r="AH2293" i="12" s="1"/>
  <c r="AP2293" i="12" s="1"/>
  <c r="AR2293" i="12" s="1"/>
  <c r="H2344" i="12"/>
  <c r="N2344" i="12" s="1"/>
  <c r="T2344" i="12" s="1"/>
  <c r="X2344" i="12" s="1"/>
  <c r="AD2344" i="12" s="1"/>
  <c r="AI2344" i="12" s="1"/>
  <c r="AS2344" i="12" s="1"/>
  <c r="AU2344" i="12" s="1"/>
  <c r="F2396" i="12"/>
  <c r="L2396" i="12" s="1"/>
  <c r="R2396" i="12" s="1"/>
  <c r="V2396" i="12" s="1"/>
  <c r="AB2396" i="12" s="1"/>
  <c r="AG2396" i="12" s="1"/>
  <c r="AM2396" i="12" s="1"/>
  <c r="AO2396" i="12" s="1"/>
  <c r="G2421" i="12"/>
  <c r="M2421" i="12" s="1"/>
  <c r="S2421" i="12" s="1"/>
  <c r="W2421" i="12" s="1"/>
  <c r="AC2421" i="12" s="1"/>
  <c r="AH2421" i="12" s="1"/>
  <c r="AP2421" i="12" s="1"/>
  <c r="AR2421" i="12" s="1"/>
  <c r="H2443" i="12"/>
  <c r="N2443" i="12" s="1"/>
  <c r="T2443" i="12" s="1"/>
  <c r="X2443" i="12" s="1"/>
  <c r="AD2443" i="12" s="1"/>
  <c r="AI2443" i="12" s="1"/>
  <c r="AS2443" i="12" s="1"/>
  <c r="AU2443" i="12" s="1"/>
  <c r="F2469" i="12"/>
  <c r="L2469" i="12" s="1"/>
  <c r="R2469" i="12" s="1"/>
  <c r="V2469" i="12" s="1"/>
  <c r="AB2469" i="12" s="1"/>
  <c r="AG2469" i="12" s="1"/>
  <c r="AM2469" i="12" s="1"/>
  <c r="AO2469" i="12" s="1"/>
  <c r="F2545" i="12"/>
  <c r="L2545" i="12" s="1"/>
  <c r="R2545" i="12" s="1"/>
  <c r="V2545" i="12" s="1"/>
  <c r="AB2545" i="12" s="1"/>
  <c r="AG2545" i="12" s="1"/>
  <c r="AM2545" i="12" s="1"/>
  <c r="AO2545" i="12" s="1"/>
  <c r="G347" i="12"/>
  <c r="M347" i="12" s="1"/>
  <c r="S347" i="12" s="1"/>
  <c r="W347" i="12" s="1"/>
  <c r="AC347" i="12" s="1"/>
  <c r="AH347" i="12" s="1"/>
  <c r="AP347" i="12" s="1"/>
  <c r="AR347" i="12" s="1"/>
  <c r="F21" i="12"/>
  <c r="L21" i="12" s="1"/>
  <c r="R21" i="12" s="1"/>
  <c r="V21" i="12" s="1"/>
  <c r="AB21" i="12" s="1"/>
  <c r="AG21" i="12" s="1"/>
  <c r="AM21" i="12" s="1"/>
  <c r="AO21" i="12" s="1"/>
  <c r="G143" i="12"/>
  <c r="M143" i="12" s="1"/>
  <c r="S143" i="12" s="1"/>
  <c r="W143" i="12" s="1"/>
  <c r="AC143" i="12" s="1"/>
  <c r="AH143" i="12" s="1"/>
  <c r="AP143" i="12" s="1"/>
  <c r="AR143" i="12" s="1"/>
  <c r="H72" i="12"/>
  <c r="N72" i="12" s="1"/>
  <c r="T72" i="12" s="1"/>
  <c r="X72" i="12" s="1"/>
  <c r="AD72" i="12" s="1"/>
  <c r="AI72" i="12" s="1"/>
  <c r="AS72" i="12" s="1"/>
  <c r="AU72" i="12" s="1"/>
  <c r="F607" i="12"/>
  <c r="L607" i="12" s="1"/>
  <c r="R607" i="12" s="1"/>
  <c r="V607" i="12" s="1"/>
  <c r="AB607" i="12" s="1"/>
  <c r="AG607" i="12" s="1"/>
  <c r="AM607" i="12" s="1"/>
  <c r="AO607" i="12" s="1"/>
  <c r="H853" i="12"/>
  <c r="N853" i="12" s="1"/>
  <c r="T853" i="12" s="1"/>
  <c r="X853" i="12" s="1"/>
  <c r="AD853" i="12" s="1"/>
  <c r="AI853" i="12" s="1"/>
  <c r="AS853" i="12" s="1"/>
  <c r="AU853" i="12" s="1"/>
  <c r="F828" i="12"/>
  <c r="L828" i="12" s="1"/>
  <c r="R828" i="12" s="1"/>
  <c r="V828" i="12" s="1"/>
  <c r="AB828" i="12" s="1"/>
  <c r="AG828" i="12" s="1"/>
  <c r="AM828" i="12" s="1"/>
  <c r="AO828" i="12" s="1"/>
  <c r="G863" i="12"/>
  <c r="M863" i="12" s="1"/>
  <c r="S863" i="12" s="1"/>
  <c r="W863" i="12" s="1"/>
  <c r="AC863" i="12" s="1"/>
  <c r="AH863" i="12" s="1"/>
  <c r="AP863" i="12" s="1"/>
  <c r="AR863" i="12" s="1"/>
  <c r="H863" i="12"/>
  <c r="N863" i="12" s="1"/>
  <c r="T863" i="12" s="1"/>
  <c r="X863" i="12" s="1"/>
  <c r="AD863" i="12" s="1"/>
  <c r="AI863" i="12" s="1"/>
  <c r="AS863" i="12" s="1"/>
  <c r="AU863" i="12" s="1"/>
  <c r="F1644" i="12"/>
  <c r="L1644" i="12" s="1"/>
  <c r="R1644" i="12" s="1"/>
  <c r="V1644" i="12" s="1"/>
  <c r="AB1644" i="12" s="1"/>
  <c r="AG1644" i="12" s="1"/>
  <c r="AM1644" i="12" s="1"/>
  <c r="AO1644" i="12" s="1"/>
  <c r="F1812" i="12"/>
  <c r="L1812" i="12" s="1"/>
  <c r="R1812" i="12" s="1"/>
  <c r="V1812" i="12" s="1"/>
  <c r="AB1812" i="12" s="1"/>
  <c r="AG1812" i="12" s="1"/>
  <c r="AM1812" i="12" s="1"/>
  <c r="AO1812" i="12" s="1"/>
  <c r="F2304" i="12"/>
  <c r="L2304" i="12" s="1"/>
  <c r="R2304" i="12" s="1"/>
  <c r="V2304" i="12" s="1"/>
  <c r="AB2304" i="12" s="1"/>
  <c r="AG2304" i="12" s="1"/>
  <c r="AM2304" i="12" s="1"/>
  <c r="AO2304" i="12" s="1"/>
  <c r="H2109" i="12"/>
  <c r="N2109" i="12" s="1"/>
  <c r="T2109" i="12" s="1"/>
  <c r="X2109" i="12" s="1"/>
  <c r="AD2109" i="12" s="1"/>
  <c r="AI2109" i="12" s="1"/>
  <c r="AS2109" i="12" s="1"/>
  <c r="AU2109" i="12" s="1"/>
  <c r="G175" i="12"/>
  <c r="M175" i="12" s="1"/>
  <c r="S175" i="12" s="1"/>
  <c r="W175" i="12" s="1"/>
  <c r="AC175" i="12" s="1"/>
  <c r="AH175" i="12" s="1"/>
  <c r="AP175" i="12" s="1"/>
  <c r="AR175" i="12" s="1"/>
  <c r="H277" i="12"/>
  <c r="N277" i="12" s="1"/>
  <c r="T277" i="12" s="1"/>
  <c r="X277" i="12" s="1"/>
  <c r="AD277" i="12" s="1"/>
  <c r="AI277" i="12" s="1"/>
  <c r="AS277" i="12" s="1"/>
  <c r="AU277" i="12" s="1"/>
  <c r="F485" i="12"/>
  <c r="L485" i="12" s="1"/>
  <c r="R485" i="12" s="1"/>
  <c r="V485" i="12" s="1"/>
  <c r="AB485" i="12" s="1"/>
  <c r="AG485" i="12" s="1"/>
  <c r="AM485" i="12" s="1"/>
  <c r="AO485" i="12" s="1"/>
  <c r="G585" i="12"/>
  <c r="M585" i="12" s="1"/>
  <c r="S585" i="12" s="1"/>
  <c r="W585" i="12" s="1"/>
  <c r="AC585" i="12" s="1"/>
  <c r="AH585" i="12" s="1"/>
  <c r="AP585" i="12" s="1"/>
  <c r="AR585" i="12" s="1"/>
  <c r="F325" i="12"/>
  <c r="L325" i="12" s="1"/>
  <c r="R325" i="12" s="1"/>
  <c r="V325" i="12" s="1"/>
  <c r="AB325" i="12" s="1"/>
  <c r="AG325" i="12" s="1"/>
  <c r="AM325" i="12" s="1"/>
  <c r="AO325" i="12" s="1"/>
  <c r="H236" i="12"/>
  <c r="N236" i="12" s="1"/>
  <c r="T236" i="12" s="1"/>
  <c r="X236" i="12" s="1"/>
  <c r="AD236" i="12" s="1"/>
  <c r="AI236" i="12" s="1"/>
  <c r="AS236" i="12" s="1"/>
  <c r="AU236" i="12" s="1"/>
  <c r="G451" i="12"/>
  <c r="M451" i="12" s="1"/>
  <c r="S451" i="12" s="1"/>
  <c r="W451" i="12" s="1"/>
  <c r="AC451" i="12" s="1"/>
  <c r="AH451" i="12" s="1"/>
  <c r="AP451" i="12" s="1"/>
  <c r="AR451" i="12" s="1"/>
  <c r="H585" i="12"/>
  <c r="N585" i="12" s="1"/>
  <c r="T585" i="12" s="1"/>
  <c r="X585" i="12" s="1"/>
  <c r="AD585" i="12" s="1"/>
  <c r="AI585" i="12" s="1"/>
  <c r="AS585" i="12" s="1"/>
  <c r="AU585" i="12" s="1"/>
  <c r="G701" i="12"/>
  <c r="M701" i="12" s="1"/>
  <c r="S701" i="12" s="1"/>
  <c r="W701" i="12" s="1"/>
  <c r="AC701" i="12" s="1"/>
  <c r="AH701" i="12" s="1"/>
  <c r="AP701" i="12" s="1"/>
  <c r="AR701" i="12" s="1"/>
  <c r="G153" i="12"/>
  <c r="M153" i="12" s="1"/>
  <c r="S153" i="12" s="1"/>
  <c r="W153" i="12" s="1"/>
  <c r="AC153" i="12" s="1"/>
  <c r="AH153" i="12" s="1"/>
  <c r="AP153" i="12" s="1"/>
  <c r="AR153" i="12" s="1"/>
  <c r="F585" i="12"/>
  <c r="L585" i="12" s="1"/>
  <c r="R585" i="12" s="1"/>
  <c r="V585" i="12" s="1"/>
  <c r="AB585" i="12" s="1"/>
  <c r="AG585" i="12" s="1"/>
  <c r="AM585" i="12" s="1"/>
  <c r="AO585" i="12" s="1"/>
  <c r="F624" i="12"/>
  <c r="L624" i="12" s="1"/>
  <c r="R624" i="12" s="1"/>
  <c r="V624" i="12" s="1"/>
  <c r="AB624" i="12" s="1"/>
  <c r="AG624" i="12" s="1"/>
  <c r="AM624" i="12" s="1"/>
  <c r="AO624" i="12" s="1"/>
  <c r="G742" i="12"/>
  <c r="M742" i="12" s="1"/>
  <c r="S742" i="12" s="1"/>
  <c r="W742" i="12" s="1"/>
  <c r="AC742" i="12" s="1"/>
  <c r="AH742" i="12" s="1"/>
  <c r="AP742" i="12" s="1"/>
  <c r="AR742" i="12" s="1"/>
  <c r="G770" i="12"/>
  <c r="M770" i="12" s="1"/>
  <c r="S770" i="12" s="1"/>
  <c r="W770" i="12" s="1"/>
  <c r="AC770" i="12" s="1"/>
  <c r="AH770" i="12" s="1"/>
  <c r="AP770" i="12" s="1"/>
  <c r="AR770" i="12" s="1"/>
  <c r="G1493" i="12"/>
  <c r="M1493" i="12" s="1"/>
  <c r="S1493" i="12" s="1"/>
  <c r="W1493" i="12" s="1"/>
  <c r="AC1493" i="12" s="1"/>
  <c r="AH1493" i="12" s="1"/>
  <c r="AP1493" i="12" s="1"/>
  <c r="AR1493" i="12" s="1"/>
  <c r="G1803" i="12"/>
  <c r="M1803" i="12" s="1"/>
  <c r="S1803" i="12" s="1"/>
  <c r="W1803" i="12" s="1"/>
  <c r="AC1803" i="12" s="1"/>
  <c r="AH1803" i="12" s="1"/>
  <c r="AP1803" i="12" s="1"/>
  <c r="AR1803" i="12" s="1"/>
  <c r="G2304" i="12"/>
  <c r="M2304" i="12" s="1"/>
  <c r="S2304" i="12" s="1"/>
  <c r="W2304" i="12" s="1"/>
  <c r="AC2304" i="12" s="1"/>
  <c r="AH2304" i="12" s="1"/>
  <c r="AP2304" i="12" s="1"/>
  <c r="AR2304" i="12" s="1"/>
  <c r="F2082" i="12"/>
  <c r="L2082" i="12" s="1"/>
  <c r="R2082" i="12" s="1"/>
  <c r="V2082" i="12" s="1"/>
  <c r="AB2082" i="12" s="1"/>
  <c r="AG2082" i="12" s="1"/>
  <c r="AM2082" i="12" s="1"/>
  <c r="AO2082" i="12" s="1"/>
  <c r="H2023" i="12"/>
  <c r="N2023" i="12" s="1"/>
  <c r="T2023" i="12" s="1"/>
  <c r="X2023" i="12" s="1"/>
  <c r="AD2023" i="12" s="1"/>
  <c r="AI2023" i="12" s="1"/>
  <c r="AS2023" i="12" s="1"/>
  <c r="AU2023" i="12" s="1"/>
  <c r="F2515" i="12"/>
  <c r="L2515" i="12" s="1"/>
  <c r="R2515" i="12" s="1"/>
  <c r="V2515" i="12" s="1"/>
  <c r="AB2515" i="12" s="1"/>
  <c r="AG2515" i="12" s="1"/>
  <c r="AM2515" i="12" s="1"/>
  <c r="AO2515" i="12" s="1"/>
  <c r="G1748" i="12"/>
  <c r="M1748" i="12" s="1"/>
  <c r="S1748" i="12" s="1"/>
  <c r="W1748" i="12" s="1"/>
  <c r="AC1748" i="12" s="1"/>
  <c r="AH1748" i="12" s="1"/>
  <c r="AP1748" i="12" s="1"/>
  <c r="AR1748" i="12" s="1"/>
  <c r="F2408" i="12"/>
  <c r="L2408" i="12" s="1"/>
  <c r="R2408" i="12" s="1"/>
  <c r="V2408" i="12" s="1"/>
  <c r="AB2408" i="12" s="1"/>
  <c r="AG2408" i="12" s="1"/>
  <c r="AM2408" i="12" s="1"/>
  <c r="AO2408" i="12" s="1"/>
  <c r="G2352" i="12"/>
  <c r="M2352" i="12" s="1"/>
  <c r="S2352" i="12" s="1"/>
  <c r="W2352" i="12" s="1"/>
  <c r="AC2352" i="12" s="1"/>
  <c r="AH2352" i="12" s="1"/>
  <c r="AP2352" i="12" s="1"/>
  <c r="AR2352" i="12" s="1"/>
  <c r="G63" i="12"/>
  <c r="M63" i="12" s="1"/>
  <c r="S63" i="12" s="1"/>
  <c r="W63" i="12" s="1"/>
  <c r="AC63" i="12" s="1"/>
  <c r="AH63" i="12" s="1"/>
  <c r="AP63" i="12" s="1"/>
  <c r="AR63" i="12" s="1"/>
  <c r="F433" i="12"/>
  <c r="L433" i="12" s="1"/>
  <c r="R433" i="12" s="1"/>
  <c r="V433" i="12" s="1"/>
  <c r="AB433" i="12" s="1"/>
  <c r="AG433" i="12" s="1"/>
  <c r="AM433" i="12" s="1"/>
  <c r="AO433" i="12" s="1"/>
  <c r="F657" i="12"/>
  <c r="L657" i="12" s="1"/>
  <c r="R657" i="12" s="1"/>
  <c r="V657" i="12" s="1"/>
  <c r="AB657" i="12" s="1"/>
  <c r="AG657" i="12" s="1"/>
  <c r="AM657" i="12" s="1"/>
  <c r="AO657" i="12" s="1"/>
  <c r="F1006" i="12"/>
  <c r="L1006" i="12" s="1"/>
  <c r="R1006" i="12" s="1"/>
  <c r="V1006" i="12" s="1"/>
  <c r="AB1006" i="12" s="1"/>
  <c r="AG1006" i="12" s="1"/>
  <c r="AM1006" i="12" s="1"/>
  <c r="AO1006" i="12" s="1"/>
  <c r="H122" i="12"/>
  <c r="N122" i="12" s="1"/>
  <c r="T122" i="12" s="1"/>
  <c r="X122" i="12" s="1"/>
  <c r="AD122" i="12" s="1"/>
  <c r="AI122" i="12" s="1"/>
  <c r="AS122" i="12" s="1"/>
  <c r="AU122" i="12" s="1"/>
  <c r="H791" i="12"/>
  <c r="N791" i="12" s="1"/>
  <c r="T791" i="12" s="1"/>
  <c r="X791" i="12" s="1"/>
  <c r="AD791" i="12" s="1"/>
  <c r="AI791" i="12" s="1"/>
  <c r="AS791" i="12" s="1"/>
  <c r="AU791" i="12" s="1"/>
  <c r="G207" i="12"/>
  <c r="M207" i="12" s="1"/>
  <c r="S207" i="12" s="1"/>
  <c r="W207" i="12" s="1"/>
  <c r="AC207" i="12" s="1"/>
  <c r="AH207" i="12" s="1"/>
  <c r="AP207" i="12" s="1"/>
  <c r="AR207" i="12" s="1"/>
  <c r="H479" i="12"/>
  <c r="N479" i="12" s="1"/>
  <c r="T479" i="12" s="1"/>
  <c r="X479" i="12" s="1"/>
  <c r="AD479" i="12" s="1"/>
  <c r="AI479" i="12" s="1"/>
  <c r="AS479" i="12" s="1"/>
  <c r="AU479" i="12" s="1"/>
  <c r="G735" i="12"/>
  <c r="M735" i="12" s="1"/>
  <c r="S735" i="12" s="1"/>
  <c r="W735" i="12" s="1"/>
  <c r="AC735" i="12" s="1"/>
  <c r="AH735" i="12" s="1"/>
  <c r="AP735" i="12" s="1"/>
  <c r="AR735" i="12" s="1"/>
  <c r="G1002" i="12"/>
  <c r="M1002" i="12" s="1"/>
  <c r="S1002" i="12" s="1"/>
  <c r="W1002" i="12" s="1"/>
  <c r="AC1002" i="12" s="1"/>
  <c r="AH1002" i="12" s="1"/>
  <c r="AP1002" i="12" s="1"/>
  <c r="AR1002" i="12" s="1"/>
  <c r="F1002" i="12"/>
  <c r="L1002" i="12" s="1"/>
  <c r="R1002" i="12" s="1"/>
  <c r="V1002" i="12" s="1"/>
  <c r="AB1002" i="12" s="1"/>
  <c r="AG1002" i="12" s="1"/>
  <c r="AM1002" i="12" s="1"/>
  <c r="AO1002" i="12" s="1"/>
  <c r="G854" i="12"/>
  <c r="M854" i="12" s="1"/>
  <c r="S854" i="12" s="1"/>
  <c r="W854" i="12" s="1"/>
  <c r="AC854" i="12" s="1"/>
  <c r="AH854" i="12" s="1"/>
  <c r="AP854" i="12" s="1"/>
  <c r="AR854" i="12" s="1"/>
  <c r="F1822" i="12"/>
  <c r="L1822" i="12" s="1"/>
  <c r="R1822" i="12" s="1"/>
  <c r="V1822" i="12" s="1"/>
  <c r="AB1822" i="12" s="1"/>
  <c r="AG1822" i="12" s="1"/>
  <c r="AM1822" i="12" s="1"/>
  <c r="AO1822" i="12" s="1"/>
  <c r="G2382" i="12"/>
  <c r="M2382" i="12" s="1"/>
  <c r="S2382" i="12" s="1"/>
  <c r="W2382" i="12" s="1"/>
  <c r="AC2382" i="12" s="1"/>
  <c r="AH2382" i="12" s="1"/>
  <c r="AP2382" i="12" s="1"/>
  <c r="AR2382" i="12" s="1"/>
  <c r="H2205" i="12"/>
  <c r="N2205" i="12" s="1"/>
  <c r="T2205" i="12" s="1"/>
  <c r="X2205" i="12" s="1"/>
  <c r="AD2205" i="12" s="1"/>
  <c r="AI2205" i="12" s="1"/>
  <c r="AS2205" i="12" s="1"/>
  <c r="AU2205" i="12" s="1"/>
  <c r="H2322" i="12"/>
  <c r="N2322" i="12" s="1"/>
  <c r="T2322" i="12" s="1"/>
  <c r="X2322" i="12" s="1"/>
  <c r="AD2322" i="12" s="1"/>
  <c r="AI2322" i="12" s="1"/>
  <c r="AS2322" i="12" s="1"/>
  <c r="AU2322" i="12" s="1"/>
  <c r="F518" i="12"/>
  <c r="L518" i="12" s="1"/>
  <c r="R518" i="12" s="1"/>
  <c r="V518" i="12" s="1"/>
  <c r="AB518" i="12" s="1"/>
  <c r="AG518" i="12" s="1"/>
  <c r="AM518" i="12" s="1"/>
  <c r="AO518" i="12" s="1"/>
  <c r="H2408" i="12"/>
  <c r="N2408" i="12" s="1"/>
  <c r="T2408" i="12" s="1"/>
  <c r="X2408" i="12" s="1"/>
  <c r="AD2408" i="12" s="1"/>
  <c r="AI2408" i="12" s="1"/>
  <c r="AS2408" i="12" s="1"/>
  <c r="AU2408" i="12" s="1"/>
  <c r="F725" i="12"/>
  <c r="L725" i="12" s="1"/>
  <c r="R725" i="12" s="1"/>
  <c r="V725" i="12" s="1"/>
  <c r="AB725" i="12" s="1"/>
  <c r="AG725" i="12" s="1"/>
  <c r="AM725" i="12" s="1"/>
  <c r="AO725" i="12" s="1"/>
  <c r="H300" i="12"/>
  <c r="N300" i="12" s="1"/>
  <c r="T300" i="12" s="1"/>
  <c r="X300" i="12" s="1"/>
  <c r="AD300" i="12" s="1"/>
  <c r="AI300" i="12" s="1"/>
  <c r="AS300" i="12" s="1"/>
  <c r="AU300" i="12" s="1"/>
  <c r="G725" i="12"/>
  <c r="M725" i="12" s="1"/>
  <c r="S725" i="12" s="1"/>
  <c r="W725" i="12" s="1"/>
  <c r="AC725" i="12" s="1"/>
  <c r="AH725" i="12" s="1"/>
  <c r="AP725" i="12" s="1"/>
  <c r="AR725" i="12" s="1"/>
  <c r="G1114" i="12"/>
  <c r="M1114" i="12" s="1"/>
  <c r="S1114" i="12" s="1"/>
  <c r="W1114" i="12" s="1"/>
  <c r="AC1114" i="12" s="1"/>
  <c r="AH1114" i="12" s="1"/>
  <c r="AP1114" i="12" s="1"/>
  <c r="AR1114" i="12" s="1"/>
  <c r="H1803" i="12"/>
  <c r="N1803" i="12" s="1"/>
  <c r="T1803" i="12" s="1"/>
  <c r="X1803" i="12" s="1"/>
  <c r="AD1803" i="12" s="1"/>
  <c r="AI1803" i="12" s="1"/>
  <c r="AS1803" i="12" s="1"/>
  <c r="AU1803" i="12" s="1"/>
  <c r="H1125" i="12"/>
  <c r="N1125" i="12" s="1"/>
  <c r="T1125" i="12" s="1"/>
  <c r="X1125" i="12" s="1"/>
  <c r="AD1125" i="12" s="1"/>
  <c r="AI1125" i="12" s="1"/>
  <c r="AS1125" i="12" s="1"/>
  <c r="AU1125" i="12" s="1"/>
  <c r="G236" i="12"/>
  <c r="M236" i="12" s="1"/>
  <c r="S236" i="12" s="1"/>
  <c r="W236" i="12" s="1"/>
  <c r="AC236" i="12" s="1"/>
  <c r="AH236" i="12" s="1"/>
  <c r="AP236" i="12" s="1"/>
  <c r="AR236" i="12" s="1"/>
  <c r="H2352" i="12"/>
  <c r="N2352" i="12" s="1"/>
  <c r="T2352" i="12" s="1"/>
  <c r="X2352" i="12" s="1"/>
  <c r="AD2352" i="12" s="1"/>
  <c r="AI2352" i="12" s="1"/>
  <c r="AS2352" i="12" s="1"/>
  <c r="AU2352" i="12" s="1"/>
  <c r="F300" i="12"/>
  <c r="L300" i="12" s="1"/>
  <c r="R300" i="12" s="1"/>
  <c r="V300" i="12" s="1"/>
  <c r="AB300" i="12" s="1"/>
  <c r="AG300" i="12" s="1"/>
  <c r="AM300" i="12" s="1"/>
  <c r="AO300" i="12" s="1"/>
  <c r="F54" i="12"/>
  <c r="L54" i="12" s="1"/>
  <c r="R54" i="12" s="1"/>
  <c r="V54" i="12" s="1"/>
  <c r="AB54" i="12" s="1"/>
  <c r="AG54" i="12" s="1"/>
  <c r="AM54" i="12" s="1"/>
  <c r="AO54" i="12" s="1"/>
  <c r="F462" i="12"/>
  <c r="L462" i="12" s="1"/>
  <c r="R462" i="12" s="1"/>
  <c r="V462" i="12" s="1"/>
  <c r="AB462" i="12" s="1"/>
  <c r="AG462" i="12" s="1"/>
  <c r="AM462" i="12" s="1"/>
  <c r="AO462" i="12" s="1"/>
  <c r="G2194" i="12"/>
  <c r="F2549" i="12"/>
  <c r="L2549" i="12" s="1"/>
  <c r="R2549" i="12" s="1"/>
  <c r="V2549" i="12" s="1"/>
  <c r="AB2549" i="12" s="1"/>
  <c r="AG2549" i="12" s="1"/>
  <c r="AM2549" i="12" s="1"/>
  <c r="AO2549" i="12" s="1"/>
  <c r="F2434" i="12"/>
  <c r="L2434" i="12" s="1"/>
  <c r="R2434" i="12" s="1"/>
  <c r="V2434" i="12" s="1"/>
  <c r="AB2434" i="12" s="1"/>
  <c r="AG2434" i="12" s="1"/>
  <c r="AM2434" i="12" s="1"/>
  <c r="AO2434" i="12" s="1"/>
  <c r="H2473" i="12"/>
  <c r="N2473" i="12" s="1"/>
  <c r="T2473" i="12" s="1"/>
  <c r="X2473" i="12" s="1"/>
  <c r="AD2473" i="12" s="1"/>
  <c r="AI2473" i="12" s="1"/>
  <c r="AS2473" i="12" s="1"/>
  <c r="AU2473" i="12" s="1"/>
  <c r="H2561" i="12"/>
  <c r="N2561" i="12" s="1"/>
  <c r="T2561" i="12" s="1"/>
  <c r="X2561" i="12" s="1"/>
  <c r="AD2561" i="12" s="1"/>
  <c r="AI2561" i="12" s="1"/>
  <c r="AS2561" i="12" s="1"/>
  <c r="AU2561" i="12" s="1"/>
  <c r="H207" i="12"/>
  <c r="N207" i="12" s="1"/>
  <c r="T207" i="12" s="1"/>
  <c r="X207" i="12" s="1"/>
  <c r="AD207" i="12" s="1"/>
  <c r="AI207" i="12" s="1"/>
  <c r="AS207" i="12" s="1"/>
  <c r="AU207" i="12" s="1"/>
  <c r="H742" i="12"/>
  <c r="N742" i="12" s="1"/>
  <c r="T742" i="12" s="1"/>
  <c r="X742" i="12" s="1"/>
  <c r="AD742" i="12" s="1"/>
  <c r="AI742" i="12" s="1"/>
  <c r="AS742" i="12" s="1"/>
  <c r="AU742" i="12" s="1"/>
  <c r="H451" i="12"/>
  <c r="N451" i="12" s="1"/>
  <c r="T451" i="12" s="1"/>
  <c r="X451" i="12" s="1"/>
  <c r="AD451" i="12" s="1"/>
  <c r="AI451" i="12" s="1"/>
  <c r="AS451" i="12" s="1"/>
  <c r="AU451" i="12" s="1"/>
  <c r="H735" i="12"/>
  <c r="N735" i="12" s="1"/>
  <c r="T735" i="12" s="1"/>
  <c r="X735" i="12" s="1"/>
  <c r="AD735" i="12" s="1"/>
  <c r="AI735" i="12" s="1"/>
  <c r="AS735" i="12" s="1"/>
  <c r="AU735" i="12" s="1"/>
  <c r="F817" i="12"/>
  <c r="L817" i="12" s="1"/>
  <c r="R817" i="12" s="1"/>
  <c r="V817" i="12" s="1"/>
  <c r="AB817" i="12" s="1"/>
  <c r="AG817" i="12" s="1"/>
  <c r="AM817" i="12" s="1"/>
  <c r="AO817" i="12" s="1"/>
  <c r="G445" i="12"/>
  <c r="M445" i="12" s="1"/>
  <c r="S445" i="12" s="1"/>
  <c r="W445" i="12" s="1"/>
  <c r="AC445" i="12" s="1"/>
  <c r="AH445" i="12" s="1"/>
  <c r="AP445" i="12" s="1"/>
  <c r="AR445" i="12" s="1"/>
  <c r="F72" i="12"/>
  <c r="L72" i="12" s="1"/>
  <c r="R72" i="12" s="1"/>
  <c r="V72" i="12" s="1"/>
  <c r="AB72" i="12" s="1"/>
  <c r="AG72" i="12" s="1"/>
  <c r="AM72" i="12" s="1"/>
  <c r="AO72" i="12" s="1"/>
  <c r="H36" i="12"/>
  <c r="N36" i="12" s="1"/>
  <c r="T36" i="12" s="1"/>
  <c r="X36" i="12" s="1"/>
  <c r="AD36" i="12" s="1"/>
  <c r="AI36" i="12" s="1"/>
  <c r="AS36" i="12" s="1"/>
  <c r="AU36" i="12" s="1"/>
  <c r="H134" i="12"/>
  <c r="N134" i="12" s="1"/>
  <c r="T134" i="12" s="1"/>
  <c r="X134" i="12" s="1"/>
  <c r="AD134" i="12" s="1"/>
  <c r="AI134" i="12" s="1"/>
  <c r="AS134" i="12" s="1"/>
  <c r="AU134" i="12" s="1"/>
  <c r="H171" i="12"/>
  <c r="N171" i="12" s="1"/>
  <c r="T171" i="12" s="1"/>
  <c r="X171" i="12" s="1"/>
  <c r="AD171" i="12" s="1"/>
  <c r="AI171" i="12" s="1"/>
  <c r="AS171" i="12" s="1"/>
  <c r="AU171" i="12" s="1"/>
  <c r="H219" i="12"/>
  <c r="N219" i="12" s="1"/>
  <c r="T219" i="12" s="1"/>
  <c r="X219" i="12" s="1"/>
  <c r="AD219" i="12" s="1"/>
  <c r="AI219" i="12" s="1"/>
  <c r="AS219" i="12" s="1"/>
  <c r="AU219" i="12" s="1"/>
  <c r="G332" i="12"/>
  <c r="M332" i="12" s="1"/>
  <c r="S332" i="12" s="1"/>
  <c r="W332" i="12" s="1"/>
  <c r="AC332" i="12" s="1"/>
  <c r="AH332" i="12" s="1"/>
  <c r="AP332" i="12" s="1"/>
  <c r="AR332" i="12" s="1"/>
  <c r="G372" i="12"/>
  <c r="M372" i="12" s="1"/>
  <c r="S372" i="12" s="1"/>
  <c r="W372" i="12" s="1"/>
  <c r="AC372" i="12" s="1"/>
  <c r="AH372" i="12" s="1"/>
  <c r="AP372" i="12" s="1"/>
  <c r="AR372" i="12" s="1"/>
  <c r="H457" i="12"/>
  <c r="N457" i="12" s="1"/>
  <c r="T457" i="12" s="1"/>
  <c r="X457" i="12" s="1"/>
  <c r="AD457" i="12" s="1"/>
  <c r="AI457" i="12" s="1"/>
  <c r="AS457" i="12" s="1"/>
  <c r="AU457" i="12" s="1"/>
  <c r="H990" i="12"/>
  <c r="N990" i="12" s="1"/>
  <c r="T990" i="12" s="1"/>
  <c r="X990" i="12" s="1"/>
  <c r="AD990" i="12" s="1"/>
  <c r="AI990" i="12" s="1"/>
  <c r="AS990" i="12" s="1"/>
  <c r="AU990" i="12" s="1"/>
  <c r="H1049" i="12"/>
  <c r="N1049" i="12" s="1"/>
  <c r="T1049" i="12" s="1"/>
  <c r="X1049" i="12" s="1"/>
  <c r="AD1049" i="12" s="1"/>
  <c r="AI1049" i="12" s="1"/>
  <c r="AS1049" i="12" s="1"/>
  <c r="AU1049" i="12" s="1"/>
  <c r="H1150" i="12"/>
  <c r="N1150" i="12" s="1"/>
  <c r="T1150" i="12" s="1"/>
  <c r="X1150" i="12" s="1"/>
  <c r="AD1150" i="12" s="1"/>
  <c r="AI1150" i="12" s="1"/>
  <c r="AS1150" i="12" s="1"/>
  <c r="AU1150" i="12" s="1"/>
  <c r="H1201" i="12"/>
  <c r="N1201" i="12" s="1"/>
  <c r="T1201" i="12" s="1"/>
  <c r="X1201" i="12" s="1"/>
  <c r="AD1201" i="12" s="1"/>
  <c r="AI1201" i="12" s="1"/>
  <c r="AS1201" i="12" s="1"/>
  <c r="AU1201" i="12" s="1"/>
  <c r="G1279" i="12"/>
  <c r="M1279" i="12" s="1"/>
  <c r="S1279" i="12" s="1"/>
  <c r="W1279" i="12" s="1"/>
  <c r="AC1279" i="12" s="1"/>
  <c r="AH1279" i="12" s="1"/>
  <c r="AP1279" i="12" s="1"/>
  <c r="AR1279" i="12" s="1"/>
  <c r="G1334" i="12"/>
  <c r="M1334" i="12" s="1"/>
  <c r="S1334" i="12" s="1"/>
  <c r="W1334" i="12" s="1"/>
  <c r="AC1334" i="12" s="1"/>
  <c r="AH1334" i="12" s="1"/>
  <c r="AP1334" i="12" s="1"/>
  <c r="AR1334" i="12" s="1"/>
  <c r="H1358" i="12"/>
  <c r="N1358" i="12" s="1"/>
  <c r="T1358" i="12" s="1"/>
  <c r="X1358" i="12" s="1"/>
  <c r="AD1358" i="12" s="1"/>
  <c r="AI1358" i="12" s="1"/>
  <c r="AS1358" i="12" s="1"/>
  <c r="AU1358" i="12" s="1"/>
  <c r="H1390" i="12"/>
  <c r="N1390" i="12" s="1"/>
  <c r="T1390" i="12" s="1"/>
  <c r="X1390" i="12" s="1"/>
  <c r="AD1390" i="12" s="1"/>
  <c r="AI1390" i="12" s="1"/>
  <c r="AS1390" i="12" s="1"/>
  <c r="AU1390" i="12" s="1"/>
  <c r="G1504" i="12"/>
  <c r="M1504" i="12" s="1"/>
  <c r="S1504" i="12" s="1"/>
  <c r="W1504" i="12" s="1"/>
  <c r="AC1504" i="12" s="1"/>
  <c r="AH1504" i="12" s="1"/>
  <c r="AP1504" i="12" s="1"/>
  <c r="AR1504" i="12" s="1"/>
  <c r="F1592" i="12"/>
  <c r="L1592" i="12" s="1"/>
  <c r="R1592" i="12" s="1"/>
  <c r="V1592" i="12" s="1"/>
  <c r="AB1592" i="12" s="1"/>
  <c r="AG1592" i="12" s="1"/>
  <c r="AM1592" i="12" s="1"/>
  <c r="AO1592" i="12" s="1"/>
  <c r="G1615" i="12"/>
  <c r="M1615" i="12" s="1"/>
  <c r="S1615" i="12" s="1"/>
  <c r="W1615" i="12" s="1"/>
  <c r="AC1615" i="12" s="1"/>
  <c r="AH1615" i="12" s="1"/>
  <c r="AP1615" i="12" s="1"/>
  <c r="AR1615" i="12" s="1"/>
  <c r="G1659" i="12"/>
  <c r="M1659" i="12" s="1"/>
  <c r="S1659" i="12" s="1"/>
  <c r="W1659" i="12" s="1"/>
  <c r="AC1659" i="12" s="1"/>
  <c r="AH1659" i="12" s="1"/>
  <c r="AP1659" i="12" s="1"/>
  <c r="AR1659" i="12" s="1"/>
  <c r="H1787" i="12"/>
  <c r="N1787" i="12" s="1"/>
  <c r="T1787" i="12" s="1"/>
  <c r="X1787" i="12" s="1"/>
  <c r="AD1787" i="12" s="1"/>
  <c r="AI1787" i="12" s="1"/>
  <c r="AS1787" i="12" s="1"/>
  <c r="F1862" i="12"/>
  <c r="L1862" i="12" s="1"/>
  <c r="R1862" i="12" s="1"/>
  <c r="V1862" i="12" s="1"/>
  <c r="AB1862" i="12" s="1"/>
  <c r="AG1862" i="12" s="1"/>
  <c r="AM1862" i="12" s="1"/>
  <c r="AO1862" i="12" s="1"/>
  <c r="H1918" i="12"/>
  <c r="N1918" i="12" s="1"/>
  <c r="T1918" i="12" s="1"/>
  <c r="X1918" i="12" s="1"/>
  <c r="AD1918" i="12" s="1"/>
  <c r="AI1918" i="12" s="1"/>
  <c r="AS1918" i="12" s="1"/>
  <c r="AU1918" i="12" s="1"/>
  <c r="G1963" i="12"/>
  <c r="M1963" i="12" s="1"/>
  <c r="S1963" i="12" s="1"/>
  <c r="W1963" i="12" s="1"/>
  <c r="AC1963" i="12" s="1"/>
  <c r="AH1963" i="12" s="1"/>
  <c r="AP1963" i="12" s="1"/>
  <c r="AR1963" i="12" s="1"/>
  <c r="G2336" i="12"/>
  <c r="M2336" i="12" s="1"/>
  <c r="S2336" i="12" s="1"/>
  <c r="W2336" i="12" s="1"/>
  <c r="AC2336" i="12" s="1"/>
  <c r="AH2336" i="12" s="1"/>
  <c r="AP2336" i="12" s="1"/>
  <c r="AR2336" i="12" s="1"/>
  <c r="F2487" i="12"/>
  <c r="L2487" i="12" s="1"/>
  <c r="R2487" i="12" s="1"/>
  <c r="V2487" i="12" s="1"/>
  <c r="AB2487" i="12" s="1"/>
  <c r="AG2487" i="12" s="1"/>
  <c r="AM2487" i="12" s="1"/>
  <c r="AO2487" i="12" s="1"/>
  <c r="F2482" i="12"/>
  <c r="L2482" i="12" s="1"/>
  <c r="R2482" i="12" s="1"/>
  <c r="V2482" i="12" s="1"/>
  <c r="AB2482" i="12" s="1"/>
  <c r="AG2482" i="12" s="1"/>
  <c r="AM2482" i="12" s="1"/>
  <c r="AO2482" i="12" s="1"/>
  <c r="H1326" i="12"/>
  <c r="N1326" i="12" s="1"/>
  <c r="T1326" i="12" s="1"/>
  <c r="X1326" i="12" s="1"/>
  <c r="AD1326" i="12" s="1"/>
  <c r="AI1326" i="12" s="1"/>
  <c r="AS1326" i="12" s="1"/>
  <c r="AU1326" i="12" s="1"/>
  <c r="F1603" i="12"/>
  <c r="L1603" i="12" s="1"/>
  <c r="R1603" i="12" s="1"/>
  <c r="V1603" i="12" s="1"/>
  <c r="AB1603" i="12" s="1"/>
  <c r="AG1603" i="12" s="1"/>
  <c r="AM1603" i="12" s="1"/>
  <c r="AO1603" i="12" s="1"/>
  <c r="H1942" i="12"/>
  <c r="N1942" i="12" s="1"/>
  <c r="T1942" i="12" s="1"/>
  <c r="X1942" i="12" s="1"/>
  <c r="AD1942" i="12" s="1"/>
  <c r="AI1942" i="12" s="1"/>
  <c r="AS1942" i="12" s="1"/>
  <c r="H2061" i="12"/>
  <c r="N2061" i="12" s="1"/>
  <c r="T2061" i="12" s="1"/>
  <c r="X2061" i="12" s="1"/>
  <c r="AD2061" i="12" s="1"/>
  <c r="AI2061" i="12" s="1"/>
  <c r="AS2061" i="12" s="1"/>
  <c r="AU2061" i="12" s="1"/>
  <c r="G2157" i="12"/>
  <c r="M2157" i="12" s="1"/>
  <c r="S2157" i="12" s="1"/>
  <c r="W2157" i="12" s="1"/>
  <c r="AC2157" i="12" s="1"/>
  <c r="AH2157" i="12" s="1"/>
  <c r="AP2157" i="12" s="1"/>
  <c r="AR2157" i="12" s="1"/>
  <c r="H2254" i="12"/>
  <c r="N2254" i="12" s="1"/>
  <c r="T2254" i="12" s="1"/>
  <c r="X2254" i="12" s="1"/>
  <c r="AD2254" i="12" s="1"/>
  <c r="AI2254" i="12" s="1"/>
  <c r="AS2254" i="12" s="1"/>
  <c r="AU2254" i="12" s="1"/>
  <c r="G2363" i="12"/>
  <c r="M2363" i="12" s="1"/>
  <c r="S2363" i="12" s="1"/>
  <c r="W2363" i="12" s="1"/>
  <c r="AC2363" i="12" s="1"/>
  <c r="AH2363" i="12" s="1"/>
  <c r="AP2363" i="12" s="1"/>
  <c r="AR2363" i="12" s="1"/>
  <c r="G28" i="12"/>
  <c r="M28" i="12" s="1"/>
  <c r="S28" i="12" s="1"/>
  <c r="W28" i="12" s="1"/>
  <c r="AC28" i="12" s="1"/>
  <c r="AH28" i="12" s="1"/>
  <c r="AP28" i="12" s="1"/>
  <c r="AR28" i="12" s="1"/>
  <c r="H313" i="12"/>
  <c r="N313" i="12" s="1"/>
  <c r="T313" i="12" s="1"/>
  <c r="X313" i="12" s="1"/>
  <c r="AD313" i="12" s="1"/>
  <c r="AI313" i="12" s="1"/>
  <c r="AS313" i="12" s="1"/>
  <c r="AU313" i="12" s="1"/>
  <c r="H354" i="12"/>
  <c r="N354" i="12" s="1"/>
  <c r="T354" i="12" s="1"/>
  <c r="X354" i="12" s="1"/>
  <c r="AD354" i="12" s="1"/>
  <c r="AI354" i="12" s="1"/>
  <c r="AS354" i="12" s="1"/>
  <c r="AU354" i="12" s="1"/>
  <c r="H394" i="12"/>
  <c r="N394" i="12" s="1"/>
  <c r="T394" i="12" s="1"/>
  <c r="X394" i="12" s="1"/>
  <c r="AD394" i="12" s="1"/>
  <c r="AI394" i="12" s="1"/>
  <c r="AS394" i="12" s="1"/>
  <c r="AU394" i="12" s="1"/>
  <c r="H475" i="12"/>
  <c r="N475" i="12" s="1"/>
  <c r="T475" i="12" s="1"/>
  <c r="X475" i="12" s="1"/>
  <c r="AD475" i="12" s="1"/>
  <c r="AI475" i="12" s="1"/>
  <c r="AS475" i="12" s="1"/>
  <c r="AU475" i="12" s="1"/>
  <c r="F562" i="12"/>
  <c r="L562" i="12" s="1"/>
  <c r="R562" i="12" s="1"/>
  <c r="V562" i="12" s="1"/>
  <c r="AB562" i="12" s="1"/>
  <c r="AG562" i="12" s="1"/>
  <c r="AM562" i="12" s="1"/>
  <c r="AO562" i="12" s="1"/>
  <c r="F650" i="12"/>
  <c r="L650" i="12" s="1"/>
  <c r="R650" i="12" s="1"/>
  <c r="V650" i="12" s="1"/>
  <c r="AB650" i="12" s="1"/>
  <c r="AG650" i="12" s="1"/>
  <c r="AM650" i="12" s="1"/>
  <c r="AO650" i="12" s="1"/>
  <c r="F717" i="12"/>
  <c r="L717" i="12" s="1"/>
  <c r="R717" i="12" s="1"/>
  <c r="V717" i="12" s="1"/>
  <c r="AB717" i="12" s="1"/>
  <c r="AG717" i="12" s="1"/>
  <c r="AM717" i="12" s="1"/>
  <c r="AO717" i="12" s="1"/>
  <c r="H912" i="12"/>
  <c r="N912" i="12" s="1"/>
  <c r="T912" i="12" s="1"/>
  <c r="X912" i="12" s="1"/>
  <c r="AD912" i="12" s="1"/>
  <c r="AI912" i="12" s="1"/>
  <c r="AS912" i="12" s="1"/>
  <c r="AU912" i="12" s="1"/>
  <c r="F1069" i="12"/>
  <c r="L1069" i="12" s="1"/>
  <c r="R1069" i="12" s="1"/>
  <c r="V1069" i="12" s="1"/>
  <c r="AB1069" i="12" s="1"/>
  <c r="AG1069" i="12" s="1"/>
  <c r="AM1069" i="12" s="1"/>
  <c r="AO1069" i="12" s="1"/>
  <c r="F1206" i="12"/>
  <c r="L1206" i="12" s="1"/>
  <c r="R1206" i="12" s="1"/>
  <c r="V1206" i="12" s="1"/>
  <c r="AB1206" i="12" s="1"/>
  <c r="AG1206" i="12" s="1"/>
  <c r="AM1206" i="12" s="1"/>
  <c r="AO1206" i="12" s="1"/>
  <c r="F1257" i="12"/>
  <c r="L1257" i="12" s="1"/>
  <c r="R1257" i="12" s="1"/>
  <c r="V1257" i="12" s="1"/>
  <c r="AB1257" i="12" s="1"/>
  <c r="AG1257" i="12" s="1"/>
  <c r="AM1257" i="12" s="1"/>
  <c r="AO1257" i="12" s="1"/>
  <c r="H1334" i="12"/>
  <c r="N1334" i="12" s="1"/>
  <c r="T1334" i="12" s="1"/>
  <c r="X1334" i="12" s="1"/>
  <c r="AD1334" i="12" s="1"/>
  <c r="AI1334" i="12" s="1"/>
  <c r="AS1334" i="12" s="1"/>
  <c r="AU1334" i="12" s="1"/>
  <c r="F1362" i="12"/>
  <c r="L1362" i="12" s="1"/>
  <c r="R1362" i="12" s="1"/>
  <c r="V1362" i="12" s="1"/>
  <c r="AB1362" i="12" s="1"/>
  <c r="AG1362" i="12" s="1"/>
  <c r="AM1362" i="12" s="1"/>
  <c r="AO1362" i="12" s="1"/>
  <c r="G1382" i="12"/>
  <c r="M1382" i="12" s="1"/>
  <c r="S1382" i="12" s="1"/>
  <c r="W1382" i="12" s="1"/>
  <c r="AC1382" i="12" s="1"/>
  <c r="AH1382" i="12" s="1"/>
  <c r="AP1382" i="12" s="1"/>
  <c r="AR1382" i="12" s="1"/>
  <c r="F1553" i="12"/>
  <c r="L1553" i="12" s="1"/>
  <c r="R1553" i="12" s="1"/>
  <c r="V1553" i="12" s="1"/>
  <c r="AB1553" i="12" s="1"/>
  <c r="AG1553" i="12" s="1"/>
  <c r="AM1553" i="12" s="1"/>
  <c r="AO1553" i="12" s="1"/>
  <c r="F1607" i="12"/>
  <c r="L1607" i="12" s="1"/>
  <c r="R1607" i="12" s="1"/>
  <c r="V1607" i="12" s="1"/>
  <c r="AB1607" i="12" s="1"/>
  <c r="AG1607" i="12" s="1"/>
  <c r="AM1607" i="12" s="1"/>
  <c r="AO1607" i="12" s="1"/>
  <c r="G1635" i="12"/>
  <c r="M1635" i="12" s="1"/>
  <c r="S1635" i="12" s="1"/>
  <c r="W1635" i="12" s="1"/>
  <c r="AC1635" i="12" s="1"/>
  <c r="AH1635" i="12" s="1"/>
  <c r="AP1635" i="12" s="1"/>
  <c r="AR1635" i="12" s="1"/>
  <c r="H1659" i="12"/>
  <c r="N1659" i="12" s="1"/>
  <c r="T1659" i="12" s="1"/>
  <c r="X1659" i="12" s="1"/>
  <c r="AD1659" i="12" s="1"/>
  <c r="AI1659" i="12" s="1"/>
  <c r="AS1659" i="12" s="1"/>
  <c r="AU1659" i="12" s="1"/>
  <c r="H1722" i="12"/>
  <c r="N1722" i="12" s="1"/>
  <c r="T1722" i="12" s="1"/>
  <c r="X1722" i="12" s="1"/>
  <c r="AD1722" i="12" s="1"/>
  <c r="AI1722" i="12" s="1"/>
  <c r="AS1722" i="12" s="1"/>
  <c r="AU1722" i="12" s="1"/>
  <c r="G1774" i="12"/>
  <c r="M1774" i="12" s="1"/>
  <c r="S1774" i="12" s="1"/>
  <c r="W1774" i="12" s="1"/>
  <c r="AC1774" i="12" s="1"/>
  <c r="AH1774" i="12" s="1"/>
  <c r="AP1774" i="12" s="1"/>
  <c r="AR1774" i="12" s="1"/>
  <c r="H1930" i="12"/>
  <c r="N1930" i="12" s="1"/>
  <c r="T1930" i="12" s="1"/>
  <c r="X1930" i="12" s="1"/>
  <c r="AD1930" i="12" s="1"/>
  <c r="AI1930" i="12" s="1"/>
  <c r="AS1930" i="12" s="1"/>
  <c r="AU1930" i="12" s="1"/>
  <c r="H1963" i="12"/>
  <c r="N1963" i="12" s="1"/>
  <c r="T1963" i="12" s="1"/>
  <c r="X1963" i="12" s="1"/>
  <c r="AD1963" i="12" s="1"/>
  <c r="AI1963" i="12" s="1"/>
  <c r="AS1963" i="12" s="1"/>
  <c r="AU1963" i="12" s="1"/>
  <c r="H2002" i="12"/>
  <c r="N2002" i="12" s="1"/>
  <c r="T2002" i="12" s="1"/>
  <c r="X2002" i="12" s="1"/>
  <c r="AD2002" i="12" s="1"/>
  <c r="AI2002" i="12" s="1"/>
  <c r="AS2002" i="12" s="1"/>
  <c r="AU2002" i="12" s="1"/>
  <c r="H2043" i="12"/>
  <c r="N2043" i="12" s="1"/>
  <c r="T2043" i="12" s="1"/>
  <c r="X2043" i="12" s="1"/>
  <c r="AD2043" i="12" s="1"/>
  <c r="AI2043" i="12" s="1"/>
  <c r="AS2043" i="12" s="1"/>
  <c r="AU2043" i="12" s="1"/>
  <c r="F2075" i="12"/>
  <c r="L2075" i="12" s="1"/>
  <c r="R2075" i="12" s="1"/>
  <c r="V2075" i="12" s="1"/>
  <c r="AB2075" i="12" s="1"/>
  <c r="AG2075" i="12" s="1"/>
  <c r="AM2075" i="12" s="1"/>
  <c r="AO2075" i="12" s="1"/>
  <c r="H2129" i="12"/>
  <c r="N2129" i="12" s="1"/>
  <c r="T2129" i="12" s="1"/>
  <c r="X2129" i="12" s="1"/>
  <c r="AD2129" i="12" s="1"/>
  <c r="AI2129" i="12" s="1"/>
  <c r="AS2129" i="12" s="1"/>
  <c r="AU2129" i="12" s="1"/>
  <c r="H2167" i="12"/>
  <c r="N2167" i="12" s="1"/>
  <c r="T2167" i="12" s="1"/>
  <c r="X2167" i="12" s="1"/>
  <c r="AD2167" i="12" s="1"/>
  <c r="AI2167" i="12" s="1"/>
  <c r="AS2167" i="12" s="1"/>
  <c r="AU2167" i="12" s="1"/>
  <c r="G2332" i="12"/>
  <c r="M2332" i="12" s="1"/>
  <c r="S2332" i="12" s="1"/>
  <c r="W2332" i="12" s="1"/>
  <c r="AC2332" i="12" s="1"/>
  <c r="AH2332" i="12" s="1"/>
  <c r="AP2332" i="12" s="1"/>
  <c r="AR2332" i="12" s="1"/>
  <c r="F2348" i="12"/>
  <c r="L2348" i="12" s="1"/>
  <c r="R2348" i="12" s="1"/>
  <c r="V2348" i="12" s="1"/>
  <c r="AB2348" i="12" s="1"/>
  <c r="AG2348" i="12" s="1"/>
  <c r="AM2348" i="12" s="1"/>
  <c r="AO2348" i="12" s="1"/>
  <c r="H2421" i="12"/>
  <c r="N2421" i="12" s="1"/>
  <c r="T2421" i="12" s="1"/>
  <c r="X2421" i="12" s="1"/>
  <c r="AD2421" i="12" s="1"/>
  <c r="AI2421" i="12" s="1"/>
  <c r="AS2421" i="12" s="1"/>
  <c r="AU2421" i="12" s="1"/>
  <c r="F2464" i="12"/>
  <c r="L2464" i="12" s="1"/>
  <c r="R2464" i="12" s="1"/>
  <c r="V2464" i="12" s="1"/>
  <c r="AB2464" i="12" s="1"/>
  <c r="AG2464" i="12" s="1"/>
  <c r="AM2464" i="12" s="1"/>
  <c r="AO2464" i="12" s="1"/>
  <c r="G341" i="12"/>
  <c r="M341" i="12" s="1"/>
  <c r="S341" i="12" s="1"/>
  <c r="W341" i="12" s="1"/>
  <c r="AC341" i="12" s="1"/>
  <c r="AH341" i="12" s="1"/>
  <c r="AP341" i="12" s="1"/>
  <c r="AR341" i="12" s="1"/>
  <c r="H387" i="12"/>
  <c r="N387" i="12" s="1"/>
  <c r="T387" i="12" s="1"/>
  <c r="X387" i="12" s="1"/>
  <c r="AD387" i="12" s="1"/>
  <c r="AI387" i="12" s="1"/>
  <c r="AS387" i="12" s="1"/>
  <c r="AU387" i="12" s="1"/>
  <c r="H536" i="12"/>
  <c r="N536" i="12" s="1"/>
  <c r="T536" i="12" s="1"/>
  <c r="X536" i="12" s="1"/>
  <c r="AD536" i="12" s="1"/>
  <c r="AI536" i="12" s="1"/>
  <c r="AS536" i="12" s="1"/>
  <c r="AU536" i="12" s="1"/>
  <c r="G904" i="12"/>
  <c r="M904" i="12" s="1"/>
  <c r="S904" i="12" s="1"/>
  <c r="W904" i="12" s="1"/>
  <c r="AC904" i="12" s="1"/>
  <c r="AH904" i="12" s="1"/>
  <c r="AP904" i="12" s="1"/>
  <c r="G1069" i="12"/>
  <c r="M1069" i="12" s="1"/>
  <c r="S1069" i="12" s="1"/>
  <c r="W1069" i="12" s="1"/>
  <c r="AC1069" i="12" s="1"/>
  <c r="AH1069" i="12" s="1"/>
  <c r="AP1069" i="12" s="1"/>
  <c r="AR1069" i="12" s="1"/>
  <c r="F1245" i="12"/>
  <c r="L1245" i="12" s="1"/>
  <c r="R1245" i="12" s="1"/>
  <c r="V1245" i="12" s="1"/>
  <c r="AB1245" i="12" s="1"/>
  <c r="AG1245" i="12" s="1"/>
  <c r="AM1245" i="12" s="1"/>
  <c r="AO1245" i="12" s="1"/>
  <c r="G1429" i="12"/>
  <c r="M1429" i="12" s="1"/>
  <c r="S1429" i="12" s="1"/>
  <c r="W1429" i="12" s="1"/>
  <c r="AC1429" i="12" s="1"/>
  <c r="AH1429" i="12" s="1"/>
  <c r="AP1429" i="12" s="1"/>
  <c r="AR1429" i="12" s="1"/>
  <c r="G1607" i="12"/>
  <c r="M1607" i="12" s="1"/>
  <c r="S1607" i="12" s="1"/>
  <c r="W1607" i="12" s="1"/>
  <c r="AC1607" i="12" s="1"/>
  <c r="AH1607" i="12" s="1"/>
  <c r="AP1607" i="12" s="1"/>
  <c r="AR1607" i="12" s="1"/>
  <c r="H1693" i="12"/>
  <c r="N1693" i="12" s="1"/>
  <c r="T1693" i="12" s="1"/>
  <c r="X1693" i="12" s="1"/>
  <c r="AD1693" i="12" s="1"/>
  <c r="AI1693" i="12" s="1"/>
  <c r="AS1693" i="12" s="1"/>
  <c r="AU1693" i="12" s="1"/>
  <c r="G1770" i="12"/>
  <c r="M1770" i="12" s="1"/>
  <c r="S1770" i="12" s="1"/>
  <c r="W1770" i="12" s="1"/>
  <c r="AC1770" i="12" s="1"/>
  <c r="AH1770" i="12" s="1"/>
  <c r="AP1770" i="12" s="1"/>
  <c r="AR1770" i="12" s="1"/>
  <c r="H1842" i="12"/>
  <c r="N1842" i="12" s="1"/>
  <c r="T1842" i="12" s="1"/>
  <c r="X1842" i="12" s="1"/>
  <c r="AD1842" i="12" s="1"/>
  <c r="AI1842" i="12" s="1"/>
  <c r="AS1842" i="12" s="1"/>
  <c r="AU1842" i="12" s="1"/>
  <c r="G2011" i="12"/>
  <c r="M2011" i="12" s="1"/>
  <c r="S2011" i="12" s="1"/>
  <c r="W2011" i="12" s="1"/>
  <c r="AC2011" i="12" s="1"/>
  <c r="AH2011" i="12" s="1"/>
  <c r="AP2011" i="12" s="1"/>
  <c r="AR2011" i="12" s="1"/>
  <c r="F2135" i="12"/>
  <c r="L2135" i="12" s="1"/>
  <c r="R2135" i="12" s="1"/>
  <c r="V2135" i="12" s="1"/>
  <c r="AB2135" i="12" s="1"/>
  <c r="AG2135" i="12" s="1"/>
  <c r="AM2135" i="12" s="1"/>
  <c r="AO2135" i="12" s="1"/>
  <c r="G2464" i="12"/>
  <c r="M2464" i="12" s="1"/>
  <c r="S2464" i="12" s="1"/>
  <c r="W2464" i="12" s="1"/>
  <c r="AC2464" i="12" s="1"/>
  <c r="AH2464" i="12" s="1"/>
  <c r="AP2464" i="12" s="1"/>
  <c r="AR2464" i="12" s="1"/>
  <c r="F49" i="12"/>
  <c r="L49" i="12" s="1"/>
  <c r="R49" i="12" s="1"/>
  <c r="V49" i="12" s="1"/>
  <c r="AB49" i="12" s="1"/>
  <c r="AG49" i="12" s="1"/>
  <c r="AM49" i="12" s="1"/>
  <c r="AO49" i="12" s="1"/>
  <c r="H86" i="12"/>
  <c r="N86" i="12" s="1"/>
  <c r="T86" i="12" s="1"/>
  <c r="X86" i="12" s="1"/>
  <c r="AD86" i="12" s="1"/>
  <c r="AI86" i="12" s="1"/>
  <c r="AS86" i="12" s="1"/>
  <c r="AU86" i="12" s="1"/>
  <c r="F183" i="12"/>
  <c r="L183" i="12" s="1"/>
  <c r="R183" i="12" s="1"/>
  <c r="V183" i="12" s="1"/>
  <c r="AB183" i="12" s="1"/>
  <c r="AG183" i="12" s="1"/>
  <c r="AM183" i="12" s="1"/>
  <c r="AO183" i="12" s="1"/>
  <c r="H283" i="12"/>
  <c r="N283" i="12" s="1"/>
  <c r="T283" i="12" s="1"/>
  <c r="X283" i="12" s="1"/>
  <c r="AD283" i="12" s="1"/>
  <c r="AI283" i="12" s="1"/>
  <c r="AS283" i="12" s="1"/>
  <c r="AU283" i="12" s="1"/>
  <c r="F332" i="12"/>
  <c r="L332" i="12" s="1"/>
  <c r="R332" i="12" s="1"/>
  <c r="V332" i="12" s="1"/>
  <c r="AB332" i="12" s="1"/>
  <c r="AG332" i="12" s="1"/>
  <c r="AM332" i="12" s="1"/>
  <c r="AO332" i="12" s="1"/>
  <c r="H383" i="12"/>
  <c r="N383" i="12" s="1"/>
  <c r="T383" i="12" s="1"/>
  <c r="X383" i="12" s="1"/>
  <c r="AD383" i="12" s="1"/>
  <c r="AI383" i="12" s="1"/>
  <c r="AS383" i="12" s="1"/>
  <c r="AU383" i="12" s="1"/>
  <c r="G457" i="12"/>
  <c r="M457" i="12" s="1"/>
  <c r="S457" i="12" s="1"/>
  <c r="W457" i="12" s="1"/>
  <c r="AC457" i="12" s="1"/>
  <c r="AH457" i="12" s="1"/>
  <c r="AP457" i="12" s="1"/>
  <c r="AR457" i="12" s="1"/>
  <c r="F507" i="12"/>
  <c r="L507" i="12" s="1"/>
  <c r="R507" i="12" s="1"/>
  <c r="V507" i="12" s="1"/>
  <c r="AB507" i="12" s="1"/>
  <c r="AG507" i="12" s="1"/>
  <c r="AM507" i="12" s="1"/>
  <c r="AO507" i="12" s="1"/>
  <c r="F540" i="12"/>
  <c r="L540" i="12" s="1"/>
  <c r="R540" i="12" s="1"/>
  <c r="V540" i="12" s="1"/>
  <c r="AB540" i="12" s="1"/>
  <c r="AG540" i="12" s="1"/>
  <c r="AM540" i="12" s="1"/>
  <c r="AO540" i="12" s="1"/>
  <c r="H630" i="12"/>
  <c r="N630" i="12" s="1"/>
  <c r="T630" i="12" s="1"/>
  <c r="X630" i="12" s="1"/>
  <c r="AD630" i="12" s="1"/>
  <c r="AI630" i="12" s="1"/>
  <c r="AS630" i="12" s="1"/>
  <c r="AU630" i="12" s="1"/>
  <c r="G783" i="12"/>
  <c r="M783" i="12" s="1"/>
  <c r="S783" i="12" s="1"/>
  <c r="W783" i="12" s="1"/>
  <c r="AC783" i="12" s="1"/>
  <c r="AH783" i="12" s="1"/>
  <c r="AP783" i="12" s="1"/>
  <c r="AR783" i="12" s="1"/>
  <c r="G900" i="12"/>
  <c r="M900" i="12" s="1"/>
  <c r="S900" i="12" s="1"/>
  <c r="W900" i="12" s="1"/>
  <c r="AC900" i="12" s="1"/>
  <c r="AH900" i="12" s="1"/>
  <c r="AP900" i="12" s="1"/>
  <c r="AR900" i="12" s="1"/>
  <c r="G966" i="12"/>
  <c r="M966" i="12" s="1"/>
  <c r="S966" i="12" s="1"/>
  <c r="W966" i="12" s="1"/>
  <c r="AC966" i="12" s="1"/>
  <c r="AH966" i="12" s="1"/>
  <c r="AP966" i="12" s="1"/>
  <c r="AR966" i="12" s="1"/>
  <c r="F1045" i="12"/>
  <c r="L1045" i="12" s="1"/>
  <c r="R1045" i="12" s="1"/>
  <c r="V1045" i="12" s="1"/>
  <c r="AB1045" i="12" s="1"/>
  <c r="AG1045" i="12" s="1"/>
  <c r="AM1045" i="12" s="1"/>
  <c r="AO1045" i="12" s="1"/>
  <c r="F1137" i="12"/>
  <c r="L1137" i="12" s="1"/>
  <c r="R1137" i="12" s="1"/>
  <c r="V1137" i="12" s="1"/>
  <c r="AB1137" i="12" s="1"/>
  <c r="AG1137" i="12" s="1"/>
  <c r="AM1137" i="12" s="1"/>
  <c r="H1206" i="12"/>
  <c r="N1206" i="12" s="1"/>
  <c r="T1206" i="12" s="1"/>
  <c r="X1206" i="12" s="1"/>
  <c r="AD1206" i="12" s="1"/>
  <c r="AI1206" i="12" s="1"/>
  <c r="AS1206" i="12" s="1"/>
  <c r="AU1206" i="12" s="1"/>
  <c r="H1257" i="12"/>
  <c r="N1257" i="12" s="1"/>
  <c r="T1257" i="12" s="1"/>
  <c r="X1257" i="12" s="1"/>
  <c r="AD1257" i="12" s="1"/>
  <c r="AI1257" i="12" s="1"/>
  <c r="AS1257" i="12" s="1"/>
  <c r="AU1257" i="12" s="1"/>
  <c r="G1338" i="12"/>
  <c r="M1338" i="12" s="1"/>
  <c r="S1338" i="12" s="1"/>
  <c r="W1338" i="12" s="1"/>
  <c r="AC1338" i="12" s="1"/>
  <c r="AH1338" i="12" s="1"/>
  <c r="AP1338" i="12" s="1"/>
  <c r="AR1338" i="12" s="1"/>
  <c r="G1374" i="12"/>
  <c r="M1374" i="12" s="1"/>
  <c r="S1374" i="12" s="1"/>
  <c r="W1374" i="12" s="1"/>
  <c r="AC1374" i="12" s="1"/>
  <c r="AH1374" i="12" s="1"/>
  <c r="AP1374" i="12" s="1"/>
  <c r="AR1374" i="12" s="1"/>
  <c r="G1424" i="12"/>
  <c r="M1424" i="12" s="1"/>
  <c r="S1424" i="12" s="1"/>
  <c r="W1424" i="12" s="1"/>
  <c r="AC1424" i="12" s="1"/>
  <c r="AH1424" i="12" s="1"/>
  <c r="AP1424" i="12" s="1"/>
  <c r="AR1424" i="12" s="1"/>
  <c r="F1504" i="12"/>
  <c r="L1504" i="12" s="1"/>
  <c r="R1504" i="12" s="1"/>
  <c r="V1504" i="12" s="1"/>
  <c r="AB1504" i="12" s="1"/>
  <c r="AG1504" i="12" s="1"/>
  <c r="AM1504" i="12" s="1"/>
  <c r="AO1504" i="12" s="1"/>
  <c r="F1575" i="12"/>
  <c r="L1575" i="12" s="1"/>
  <c r="R1575" i="12" s="1"/>
  <c r="V1575" i="12" s="1"/>
  <c r="AB1575" i="12" s="1"/>
  <c r="AG1575" i="12" s="1"/>
  <c r="AM1575" i="12" s="1"/>
  <c r="AO1575" i="12" s="1"/>
  <c r="F1615" i="12"/>
  <c r="L1615" i="12" s="1"/>
  <c r="R1615" i="12" s="1"/>
  <c r="V1615" i="12" s="1"/>
  <c r="AB1615" i="12" s="1"/>
  <c r="AG1615" i="12" s="1"/>
  <c r="AM1615" i="12" s="1"/>
  <c r="AO1615" i="12" s="1"/>
  <c r="F1659" i="12"/>
  <c r="L1659" i="12" s="1"/>
  <c r="R1659" i="12" s="1"/>
  <c r="V1659" i="12" s="1"/>
  <c r="AB1659" i="12" s="1"/>
  <c r="AG1659" i="12" s="1"/>
  <c r="AM1659" i="12" s="1"/>
  <c r="AO1659" i="12" s="1"/>
  <c r="H1732" i="12"/>
  <c r="N1732" i="12" s="1"/>
  <c r="T1732" i="12" s="1"/>
  <c r="X1732" i="12" s="1"/>
  <c r="AD1732" i="12" s="1"/>
  <c r="AI1732" i="12" s="1"/>
  <c r="AS1732" i="12" s="1"/>
  <c r="AU1732" i="12" s="1"/>
  <c r="H1770" i="12"/>
  <c r="N1770" i="12" s="1"/>
  <c r="T1770" i="12" s="1"/>
  <c r="X1770" i="12" s="1"/>
  <c r="AD1770" i="12" s="1"/>
  <c r="AI1770" i="12" s="1"/>
  <c r="AS1770" i="12" s="1"/>
  <c r="AU1770" i="12" s="1"/>
  <c r="F1930" i="12"/>
  <c r="L1930" i="12" s="1"/>
  <c r="R1930" i="12" s="1"/>
  <c r="V1930" i="12" s="1"/>
  <c r="AB1930" i="12" s="1"/>
  <c r="AG1930" i="12" s="1"/>
  <c r="AM1930" i="12" s="1"/>
  <c r="AO1930" i="12" s="1"/>
  <c r="H1972" i="12"/>
  <c r="N1972" i="12" s="1"/>
  <c r="T1972" i="12" s="1"/>
  <c r="X1972" i="12" s="1"/>
  <c r="AD1972" i="12" s="1"/>
  <c r="AI1972" i="12" s="1"/>
  <c r="AS1972" i="12" s="1"/>
  <c r="AU1972" i="12" s="1"/>
  <c r="G2071" i="12"/>
  <c r="M2071" i="12" s="1"/>
  <c r="S2071" i="12" s="1"/>
  <c r="W2071" i="12" s="1"/>
  <c r="AC2071" i="12" s="1"/>
  <c r="AH2071" i="12" s="1"/>
  <c r="AP2071" i="12" s="1"/>
  <c r="AR2071" i="12" s="1"/>
  <c r="F2129" i="12"/>
  <c r="L2129" i="12" s="1"/>
  <c r="R2129" i="12" s="1"/>
  <c r="V2129" i="12" s="1"/>
  <c r="AB2129" i="12" s="1"/>
  <c r="AG2129" i="12" s="1"/>
  <c r="AM2129" i="12" s="1"/>
  <c r="AO2129" i="12" s="1"/>
  <c r="F2167" i="12"/>
  <c r="L2167" i="12" s="1"/>
  <c r="R2167" i="12" s="1"/>
  <c r="V2167" i="12" s="1"/>
  <c r="AB2167" i="12" s="1"/>
  <c r="AG2167" i="12" s="1"/>
  <c r="AM2167" i="12" s="1"/>
  <c r="AO2167" i="12" s="1"/>
  <c r="H2348" i="12"/>
  <c r="N2348" i="12" s="1"/>
  <c r="T2348" i="12" s="1"/>
  <c r="X2348" i="12" s="1"/>
  <c r="AD2348" i="12" s="1"/>
  <c r="AI2348" i="12" s="1"/>
  <c r="AS2348" i="12" s="1"/>
  <c r="AU2348" i="12" s="1"/>
  <c r="G2425" i="12"/>
  <c r="M2425" i="12" s="1"/>
  <c r="S2425" i="12" s="1"/>
  <c r="W2425" i="12" s="1"/>
  <c r="AC2425" i="12" s="1"/>
  <c r="AH2425" i="12" s="1"/>
  <c r="AP2425" i="12" s="1"/>
  <c r="AR2425" i="12" s="1"/>
  <c r="H2448" i="12"/>
  <c r="N2448" i="12" s="1"/>
  <c r="T2448" i="12" s="1"/>
  <c r="X2448" i="12" s="1"/>
  <c r="AD2448" i="12" s="1"/>
  <c r="AI2448" i="12" s="1"/>
  <c r="AS2448" i="12" s="1"/>
  <c r="AU2448" i="12" s="1"/>
  <c r="H2482" i="12"/>
  <c r="N2482" i="12" s="1"/>
  <c r="T2482" i="12" s="1"/>
  <c r="X2482" i="12" s="1"/>
  <c r="AD2482" i="12" s="1"/>
  <c r="AI2482" i="12" s="1"/>
  <c r="AS2482" i="12" s="1"/>
  <c r="AU2482" i="12" s="1"/>
  <c r="F2566" i="12"/>
  <c r="L2566" i="12" s="1"/>
  <c r="R2566" i="12" s="1"/>
  <c r="V2566" i="12" s="1"/>
  <c r="AB2566" i="12" s="1"/>
  <c r="AG2566" i="12" s="1"/>
  <c r="AM2566" i="12" s="1"/>
  <c r="AO2566" i="12" s="1"/>
  <c r="G41" i="12"/>
  <c r="M41" i="12" s="1"/>
  <c r="S41" i="12" s="1"/>
  <c r="W41" i="12" s="1"/>
  <c r="AC41" i="12" s="1"/>
  <c r="AH41" i="12" s="1"/>
  <c r="AP41" i="12" s="1"/>
  <c r="AR41" i="12" s="1"/>
  <c r="H273" i="12"/>
  <c r="N273" i="12" s="1"/>
  <c r="T273" i="12" s="1"/>
  <c r="X273" i="12" s="1"/>
  <c r="AD273" i="12" s="1"/>
  <c r="AI273" i="12" s="1"/>
  <c r="AS273" i="12" s="1"/>
  <c r="AU273" i="12" s="1"/>
  <c r="F457" i="12"/>
  <c r="L457" i="12" s="1"/>
  <c r="R457" i="12" s="1"/>
  <c r="V457" i="12" s="1"/>
  <c r="AB457" i="12" s="1"/>
  <c r="AG457" i="12" s="1"/>
  <c r="AM457" i="12" s="1"/>
  <c r="AO457" i="12" s="1"/>
  <c r="H874" i="12"/>
  <c r="N874" i="12" s="1"/>
  <c r="T874" i="12" s="1"/>
  <c r="X874" i="12" s="1"/>
  <c r="AD874" i="12" s="1"/>
  <c r="AI874" i="12" s="1"/>
  <c r="AS874" i="12" s="1"/>
  <c r="AU874" i="12" s="1"/>
  <c r="H1748" i="12"/>
  <c r="N1748" i="12" s="1"/>
  <c r="T1748" i="12" s="1"/>
  <c r="X1748" i="12" s="1"/>
  <c r="AD1748" i="12" s="1"/>
  <c r="AI1748" i="12" s="1"/>
  <c r="AS1748" i="12" s="1"/>
  <c r="AU1748" i="12" s="1"/>
  <c r="H256" i="12"/>
  <c r="N256" i="12" s="1"/>
  <c r="T256" i="12" s="1"/>
  <c r="X256" i="12" s="1"/>
  <c r="AD256" i="12" s="1"/>
  <c r="AI256" i="12" s="1"/>
  <c r="AS256" i="12" s="1"/>
  <c r="AU256" i="12" s="1"/>
  <c r="G657" i="12"/>
  <c r="M657" i="12" s="1"/>
  <c r="S657" i="12" s="1"/>
  <c r="W657" i="12" s="1"/>
  <c r="AC657" i="12" s="1"/>
  <c r="AH657" i="12" s="1"/>
  <c r="AP657" i="12" s="1"/>
  <c r="AR657" i="12" s="1"/>
  <c r="F791" i="12"/>
  <c r="L791" i="12" s="1"/>
  <c r="R791" i="12" s="1"/>
  <c r="V791" i="12" s="1"/>
  <c r="AB791" i="12" s="1"/>
  <c r="AG791" i="12" s="1"/>
  <c r="AM791" i="12" s="1"/>
  <c r="AO791" i="12" s="1"/>
  <c r="F1893" i="12"/>
  <c r="L1893" i="12" s="1"/>
  <c r="R1893" i="12" s="1"/>
  <c r="V1893" i="12" s="1"/>
  <c r="AB1893" i="12" s="1"/>
  <c r="AG1893" i="12" s="1"/>
  <c r="AM1893" i="12" s="1"/>
  <c r="AO1893" i="12" s="1"/>
  <c r="H755" i="12"/>
  <c r="N755" i="12" s="1"/>
  <c r="T755" i="12" s="1"/>
  <c r="X755" i="12" s="1"/>
  <c r="AD755" i="12" s="1"/>
  <c r="AI755" i="12" s="1"/>
  <c r="AS755" i="12" s="1"/>
  <c r="AU755" i="12" s="1"/>
  <c r="G642" i="12"/>
  <c r="M642" i="12" s="1"/>
  <c r="S642" i="12" s="1"/>
  <c r="W642" i="12" s="1"/>
  <c r="AC642" i="12" s="1"/>
  <c r="AH642" i="12" s="1"/>
  <c r="AP642" i="12" s="1"/>
  <c r="AR642" i="12" s="1"/>
  <c r="G300" i="12"/>
  <c r="M300" i="12" s="1"/>
  <c r="S300" i="12" s="1"/>
  <c r="W300" i="12" s="1"/>
  <c r="AC300" i="12" s="1"/>
  <c r="AH300" i="12" s="1"/>
  <c r="AP300" i="12" s="1"/>
  <c r="AR300" i="12" s="1"/>
  <c r="H801" i="12"/>
  <c r="N801" i="12" s="1"/>
  <c r="T801" i="12" s="1"/>
  <c r="X801" i="12" s="1"/>
  <c r="AD801" i="12" s="1"/>
  <c r="AI801" i="12" s="1"/>
  <c r="AS801" i="12" s="1"/>
  <c r="AU801" i="12" s="1"/>
  <c r="G2082" i="12"/>
  <c r="M2082" i="12" s="1"/>
  <c r="S2082" i="12" s="1"/>
  <c r="W2082" i="12" s="1"/>
  <c r="AC2082" i="12" s="1"/>
  <c r="AH2082" i="12" s="1"/>
  <c r="AP2082" i="12" s="1"/>
  <c r="AR2082" i="12" s="1"/>
  <c r="G2236" i="12"/>
  <c r="M2236" i="12" s="1"/>
  <c r="S2236" i="12" s="1"/>
  <c r="W2236" i="12" s="1"/>
  <c r="AC2236" i="12" s="1"/>
  <c r="AH2236" i="12" s="1"/>
  <c r="AP2236" i="12" s="1"/>
  <c r="AR2236" i="12" s="1"/>
  <c r="H2382" i="12"/>
  <c r="N2382" i="12" s="1"/>
  <c r="T2382" i="12" s="1"/>
  <c r="X2382" i="12" s="1"/>
  <c r="AD2382" i="12" s="1"/>
  <c r="AI2382" i="12" s="1"/>
  <c r="AS2382" i="12" s="1"/>
  <c r="AU2382" i="12" s="1"/>
  <c r="G2491" i="12"/>
  <c r="M2491" i="12" s="1"/>
  <c r="S2491" i="12" s="1"/>
  <c r="W2491" i="12" s="1"/>
  <c r="AC2491" i="12" s="1"/>
  <c r="AH2491" i="12" s="1"/>
  <c r="AP2491" i="12" s="1"/>
  <c r="AR2491" i="12" s="1"/>
  <c r="H1822" i="12"/>
  <c r="N1822" i="12" s="1"/>
  <c r="T1822" i="12" s="1"/>
  <c r="X1822" i="12" s="1"/>
  <c r="AD1822" i="12" s="1"/>
  <c r="AI1822" i="12" s="1"/>
  <c r="AS1822" i="12" s="1"/>
  <c r="AU1822" i="12" s="1"/>
  <c r="H1006" i="12"/>
  <c r="N1006" i="12" s="1"/>
  <c r="T1006" i="12" s="1"/>
  <c r="X1006" i="12" s="1"/>
  <c r="AD1006" i="12" s="1"/>
  <c r="AI1006" i="12" s="1"/>
  <c r="AS1006" i="12" s="1"/>
  <c r="AU1006" i="12" s="1"/>
  <c r="F1155" i="12"/>
  <c r="L1155" i="12" s="1"/>
  <c r="R1155" i="12" s="1"/>
  <c r="V1155" i="12" s="1"/>
  <c r="AB1155" i="12" s="1"/>
  <c r="AG1155" i="12" s="1"/>
  <c r="AM1155" i="12" s="1"/>
  <c r="AO1155" i="12" s="1"/>
  <c r="F256" i="12"/>
  <c r="L256" i="12" s="1"/>
  <c r="R256" i="12" s="1"/>
  <c r="V256" i="12" s="1"/>
  <c r="AB256" i="12" s="1"/>
  <c r="AG256" i="12" s="1"/>
  <c r="AM256" i="12" s="1"/>
  <c r="AO256" i="12" s="1"/>
  <c r="H657" i="12"/>
  <c r="N657" i="12" s="1"/>
  <c r="T657" i="12" s="1"/>
  <c r="X657" i="12" s="1"/>
  <c r="AD657" i="12" s="1"/>
  <c r="AI657" i="12" s="1"/>
  <c r="AS657" i="12" s="1"/>
  <c r="AU657" i="12" s="1"/>
  <c r="F544" i="12"/>
  <c r="L544" i="12" s="1"/>
  <c r="R544" i="12" s="1"/>
  <c r="V544" i="12" s="1"/>
  <c r="AB544" i="12" s="1"/>
  <c r="AG544" i="12" s="1"/>
  <c r="AM544" i="12" s="1"/>
  <c r="AO544" i="12" s="1"/>
  <c r="H725" i="12"/>
  <c r="N725" i="12" s="1"/>
  <c r="T725" i="12" s="1"/>
  <c r="X725" i="12" s="1"/>
  <c r="AD725" i="12" s="1"/>
  <c r="AI725" i="12" s="1"/>
  <c r="AS725" i="12" s="1"/>
  <c r="AU725" i="12" s="1"/>
  <c r="F1877" i="12"/>
  <c r="L1877" i="12" s="1"/>
  <c r="R1877" i="12" s="1"/>
  <c r="V1877" i="12" s="1"/>
  <c r="AB1877" i="12" s="1"/>
  <c r="AG1877" i="12" s="1"/>
  <c r="AM1877" i="12" s="1"/>
  <c r="AO1877" i="12" s="1"/>
  <c r="G762" i="12"/>
  <c r="M762" i="12" s="1"/>
  <c r="S762" i="12" s="1"/>
  <c r="W762" i="12" s="1"/>
  <c r="AC762" i="12" s="1"/>
  <c r="AH762" i="12" s="1"/>
  <c r="AP762" i="12" s="1"/>
  <c r="AR762" i="12" s="1"/>
  <c r="G801" i="12"/>
  <c r="M801" i="12" s="1"/>
  <c r="S801" i="12" s="1"/>
  <c r="W801" i="12" s="1"/>
  <c r="AC801" i="12" s="1"/>
  <c r="AH801" i="12" s="1"/>
  <c r="AP801" i="12" s="1"/>
  <c r="AR801" i="12" s="1"/>
  <c r="G624" i="12"/>
  <c r="M624" i="12" s="1"/>
  <c r="S624" i="12" s="1"/>
  <c r="W624" i="12" s="1"/>
  <c r="AC624" i="12" s="1"/>
  <c r="AH624" i="12" s="1"/>
  <c r="AP624" i="12" s="1"/>
  <c r="AR624" i="12" s="1"/>
  <c r="H2297" i="12"/>
  <c r="N2297" i="12" s="1"/>
  <c r="T2297" i="12" s="1"/>
  <c r="X2297" i="12" s="1"/>
  <c r="AD2297" i="12" s="1"/>
  <c r="AI2297" i="12" s="1"/>
  <c r="AS2297" i="12" s="1"/>
  <c r="AU2297" i="12" s="1"/>
  <c r="H2194" i="12"/>
  <c r="F2473" i="12"/>
  <c r="L2473" i="12" s="1"/>
  <c r="R2473" i="12" s="1"/>
  <c r="V2473" i="12" s="1"/>
  <c r="AB2473" i="12" s="1"/>
  <c r="AG2473" i="12" s="1"/>
  <c r="AM2473" i="12" s="1"/>
  <c r="AO2473" i="12" s="1"/>
  <c r="F219" i="12"/>
  <c r="L219" i="12" s="1"/>
  <c r="R219" i="12" s="1"/>
  <c r="V219" i="12" s="1"/>
  <c r="AB219" i="12" s="1"/>
  <c r="AG219" i="12" s="1"/>
  <c r="AM219" i="12" s="1"/>
  <c r="AO219" i="12" s="1"/>
  <c r="F207" i="12"/>
  <c r="L207" i="12" s="1"/>
  <c r="R207" i="12" s="1"/>
  <c r="V207" i="12" s="1"/>
  <c r="AB207" i="12" s="1"/>
  <c r="AG207" i="12" s="1"/>
  <c r="AM207" i="12" s="1"/>
  <c r="AO207" i="12" s="1"/>
  <c r="H103" i="12"/>
  <c r="N103" i="12" s="1"/>
  <c r="T103" i="12" s="1"/>
  <c r="X103" i="12" s="1"/>
  <c r="AD103" i="12" s="1"/>
  <c r="AI103" i="12" s="1"/>
  <c r="AS103" i="12" s="1"/>
  <c r="AU103" i="12" s="1"/>
  <c r="G293" i="12"/>
  <c r="M293" i="12" s="1"/>
  <c r="S293" i="12" s="1"/>
  <c r="W293" i="12" s="1"/>
  <c r="AC293" i="12" s="1"/>
  <c r="AH293" i="12" s="1"/>
  <c r="AP293" i="12" s="1"/>
  <c r="AR293" i="12" s="1"/>
  <c r="H624" i="12"/>
  <c r="N624" i="12" s="1"/>
  <c r="T624" i="12" s="1"/>
  <c r="X624" i="12" s="1"/>
  <c r="AD624" i="12" s="1"/>
  <c r="AI624" i="12" s="1"/>
  <c r="AS624" i="12" s="1"/>
  <c r="AU624" i="12" s="1"/>
  <c r="G213" i="12"/>
  <c r="M213" i="12" s="1"/>
  <c r="S213" i="12" s="1"/>
  <c r="W213" i="12" s="1"/>
  <c r="AC213" i="12" s="1"/>
  <c r="AH213" i="12" s="1"/>
  <c r="AP213" i="12" s="1"/>
  <c r="AR213" i="12" s="1"/>
  <c r="H663" i="12"/>
  <c r="N663" i="12" s="1"/>
  <c r="T663" i="12" s="1"/>
  <c r="X663" i="12" s="1"/>
  <c r="AD663" i="12" s="1"/>
  <c r="AI663" i="12" s="1"/>
  <c r="AS663" i="12" s="1"/>
  <c r="AU663" i="12" s="1"/>
  <c r="H213" i="12"/>
  <c r="N213" i="12" s="1"/>
  <c r="T213" i="12" s="1"/>
  <c r="X213" i="12" s="1"/>
  <c r="AD213" i="12" s="1"/>
  <c r="AI213" i="12" s="1"/>
  <c r="AS213" i="12" s="1"/>
  <c r="AU213" i="12" s="1"/>
  <c r="G256" i="12"/>
  <c r="M256" i="12" s="1"/>
  <c r="S256" i="12" s="1"/>
  <c r="W256" i="12" s="1"/>
  <c r="AC256" i="12" s="1"/>
  <c r="AH256" i="12" s="1"/>
  <c r="AP256" i="12" s="1"/>
  <c r="AR256" i="12" s="1"/>
  <c r="H762" i="12"/>
  <c r="N762" i="12" s="1"/>
  <c r="T762" i="12" s="1"/>
  <c r="X762" i="12" s="1"/>
  <c r="AD762" i="12" s="1"/>
  <c r="AI762" i="12" s="1"/>
  <c r="AS762" i="12" s="1"/>
  <c r="AU762" i="12" s="1"/>
  <c r="F28" i="12"/>
  <c r="L28" i="12" s="1"/>
  <c r="R28" i="12" s="1"/>
  <c r="V28" i="12" s="1"/>
  <c r="AB28" i="12" s="1"/>
  <c r="AG28" i="12" s="1"/>
  <c r="AM28" i="12" s="1"/>
  <c r="AO28" i="12" s="1"/>
  <c r="G98" i="12"/>
  <c r="M98" i="12" s="1"/>
  <c r="S98" i="12" s="1"/>
  <c r="W98" i="12" s="1"/>
  <c r="AC98" i="12" s="1"/>
  <c r="AH98" i="12" s="1"/>
  <c r="AP98" i="12" s="1"/>
  <c r="AR98" i="12" s="1"/>
  <c r="G183" i="12"/>
  <c r="M183" i="12" s="1"/>
  <c r="S183" i="12" s="1"/>
  <c r="W183" i="12" s="1"/>
  <c r="AC183" i="12" s="1"/>
  <c r="AH183" i="12" s="1"/>
  <c r="AP183" i="12" s="1"/>
  <c r="AR183" i="12" s="1"/>
  <c r="H402" i="12"/>
  <c r="N402" i="12" s="1"/>
  <c r="T402" i="12" s="1"/>
  <c r="X402" i="12" s="1"/>
  <c r="AD402" i="12" s="1"/>
  <c r="AI402" i="12" s="1"/>
  <c r="AS402" i="12" s="1"/>
  <c r="AU402" i="12" s="1"/>
  <c r="G475" i="12"/>
  <c r="M475" i="12" s="1"/>
  <c r="S475" i="12" s="1"/>
  <c r="W475" i="12" s="1"/>
  <c r="AC475" i="12" s="1"/>
  <c r="AH475" i="12" s="1"/>
  <c r="AP475" i="12" s="1"/>
  <c r="AR475" i="12" s="1"/>
  <c r="H514" i="12"/>
  <c r="N514" i="12" s="1"/>
  <c r="T514" i="12" s="1"/>
  <c r="X514" i="12" s="1"/>
  <c r="AD514" i="12" s="1"/>
  <c r="AI514" i="12" s="1"/>
  <c r="AS514" i="12" s="1"/>
  <c r="AU514" i="12" s="1"/>
  <c r="F536" i="12"/>
  <c r="L536" i="12" s="1"/>
  <c r="R536" i="12" s="1"/>
  <c r="V536" i="12" s="1"/>
  <c r="AB536" i="12" s="1"/>
  <c r="AG536" i="12" s="1"/>
  <c r="AM536" i="12" s="1"/>
  <c r="AO536" i="12" s="1"/>
  <c r="H558" i="12"/>
  <c r="N558" i="12" s="1"/>
  <c r="T558" i="12" s="1"/>
  <c r="X558" i="12" s="1"/>
  <c r="AD558" i="12" s="1"/>
  <c r="AI558" i="12" s="1"/>
  <c r="AS558" i="12" s="1"/>
  <c r="AU558" i="12" s="1"/>
  <c r="G824" i="12"/>
  <c r="M824" i="12" s="1"/>
  <c r="S824" i="12" s="1"/>
  <c r="W824" i="12" s="1"/>
  <c r="AC824" i="12" s="1"/>
  <c r="AH824" i="12" s="1"/>
  <c r="AP824" i="12" s="1"/>
  <c r="AR824" i="12" s="1"/>
  <c r="G878" i="12"/>
  <c r="M878" i="12" s="1"/>
  <c r="S878" i="12" s="1"/>
  <c r="W878" i="12" s="1"/>
  <c r="AC878" i="12" s="1"/>
  <c r="AH878" i="12" s="1"/>
  <c r="AP878" i="12" s="1"/>
  <c r="AR878" i="12" s="1"/>
  <c r="G958" i="12"/>
  <c r="M958" i="12" s="1"/>
  <c r="S958" i="12" s="1"/>
  <c r="W958" i="12" s="1"/>
  <c r="AC958" i="12" s="1"/>
  <c r="AH958" i="12" s="1"/>
  <c r="AP958" i="12" s="1"/>
  <c r="AR958" i="12" s="1"/>
  <c r="F1016" i="12"/>
  <c r="L1016" i="12" s="1"/>
  <c r="R1016" i="12" s="1"/>
  <c r="V1016" i="12" s="1"/>
  <c r="AB1016" i="12" s="1"/>
  <c r="AG1016" i="12" s="1"/>
  <c r="AM1016" i="12" s="1"/>
  <c r="AO1016" i="12" s="1"/>
  <c r="F1174" i="12"/>
  <c r="L1174" i="12" s="1"/>
  <c r="R1174" i="12" s="1"/>
  <c r="V1174" i="12" s="1"/>
  <c r="AB1174" i="12" s="1"/>
  <c r="AG1174" i="12" s="1"/>
  <c r="AM1174" i="12" s="1"/>
  <c r="AO1174" i="12" s="1"/>
  <c r="F1232" i="12"/>
  <c r="L1232" i="12" s="1"/>
  <c r="R1232" i="12" s="1"/>
  <c r="V1232" i="12" s="1"/>
  <c r="AB1232" i="12" s="1"/>
  <c r="AG1232" i="12" s="1"/>
  <c r="AM1232" i="12" s="1"/>
  <c r="AO1232" i="12" s="1"/>
  <c r="H1318" i="12"/>
  <c r="N1318" i="12" s="1"/>
  <c r="T1318" i="12" s="1"/>
  <c r="X1318" i="12" s="1"/>
  <c r="AD1318" i="12" s="1"/>
  <c r="AI1318" i="12" s="1"/>
  <c r="AS1318" i="12" s="1"/>
  <c r="AU1318" i="12" s="1"/>
  <c r="G1370" i="12"/>
  <c r="M1370" i="12" s="1"/>
  <c r="S1370" i="12" s="1"/>
  <c r="W1370" i="12" s="1"/>
  <c r="AC1370" i="12" s="1"/>
  <c r="AH1370" i="12" s="1"/>
  <c r="AP1370" i="12" s="1"/>
  <c r="AR1370" i="12" s="1"/>
  <c r="G1575" i="12"/>
  <c r="M1575" i="12" s="1"/>
  <c r="S1575" i="12" s="1"/>
  <c r="W1575" i="12" s="1"/>
  <c r="AC1575" i="12" s="1"/>
  <c r="AH1575" i="12" s="1"/>
  <c r="AP1575" i="12" s="1"/>
  <c r="AR1575" i="12" s="1"/>
  <c r="H1706" i="12"/>
  <c r="N1706" i="12" s="1"/>
  <c r="T1706" i="12" s="1"/>
  <c r="X1706" i="12" s="1"/>
  <c r="AD1706" i="12" s="1"/>
  <c r="AI1706" i="12" s="1"/>
  <c r="AS1706" i="12" s="1"/>
  <c r="AU1706" i="12" s="1"/>
  <c r="G1722" i="12"/>
  <c r="M1722" i="12" s="1"/>
  <c r="S1722" i="12" s="1"/>
  <c r="W1722" i="12" s="1"/>
  <c r="AC1722" i="12" s="1"/>
  <c r="AH1722" i="12" s="1"/>
  <c r="AP1722" i="12" s="1"/>
  <c r="AR1722" i="12" s="1"/>
  <c r="G1758" i="12"/>
  <c r="M1758" i="12" s="1"/>
  <c r="S1758" i="12" s="1"/>
  <c r="W1758" i="12" s="1"/>
  <c r="AC1758" i="12" s="1"/>
  <c r="AH1758" i="12" s="1"/>
  <c r="AP1758" i="12" s="1"/>
  <c r="AR1758" i="12" s="1"/>
  <c r="G1846" i="12"/>
  <c r="M1846" i="12" s="1"/>
  <c r="S1846" i="12" s="1"/>
  <c r="W1846" i="12" s="1"/>
  <c r="AC1846" i="12" s="1"/>
  <c r="AH1846" i="12" s="1"/>
  <c r="AP1846" i="12" s="1"/>
  <c r="AR1846" i="12" s="1"/>
  <c r="H1873" i="12"/>
  <c r="N1873" i="12" s="1"/>
  <c r="T1873" i="12" s="1"/>
  <c r="X1873" i="12" s="1"/>
  <c r="AD1873" i="12" s="1"/>
  <c r="AI1873" i="12" s="1"/>
  <c r="AS1873" i="12" s="1"/>
  <c r="AU1873" i="12" s="1"/>
  <c r="G1930" i="12"/>
  <c r="M1930" i="12" s="1"/>
  <c r="S1930" i="12" s="1"/>
  <c r="W1930" i="12" s="1"/>
  <c r="AC1930" i="12" s="1"/>
  <c r="AH1930" i="12" s="1"/>
  <c r="AP1930" i="12" s="1"/>
  <c r="AR1930" i="12" s="1"/>
  <c r="H1950" i="12"/>
  <c r="N1950" i="12" s="1"/>
  <c r="T1950" i="12" s="1"/>
  <c r="X1950" i="12" s="1"/>
  <c r="AD1950" i="12" s="1"/>
  <c r="AI1950" i="12" s="1"/>
  <c r="AS1950" i="12" s="1"/>
  <c r="AU1950" i="12" s="1"/>
  <c r="H1987" i="12"/>
  <c r="N1987" i="12" s="1"/>
  <c r="T1987" i="12" s="1"/>
  <c r="X1987" i="12" s="1"/>
  <c r="AD1987" i="12" s="1"/>
  <c r="AI1987" i="12" s="1"/>
  <c r="AS1987" i="12" s="1"/>
  <c r="AU1987" i="12" s="1"/>
  <c r="F2017" i="12"/>
  <c r="L2017" i="12" s="1"/>
  <c r="R2017" i="12" s="1"/>
  <c r="V2017" i="12" s="1"/>
  <c r="AB2017" i="12" s="1"/>
  <c r="AG2017" i="12" s="1"/>
  <c r="AM2017" i="12" s="1"/>
  <c r="AO2017" i="12" s="1"/>
  <c r="F2061" i="12"/>
  <c r="L2061" i="12" s="1"/>
  <c r="R2061" i="12" s="1"/>
  <c r="V2061" i="12" s="1"/>
  <c r="AB2061" i="12" s="1"/>
  <c r="AG2061" i="12" s="1"/>
  <c r="AM2061" i="12" s="1"/>
  <c r="AO2061" i="12" s="1"/>
  <c r="F2105" i="12"/>
  <c r="L2105" i="12" s="1"/>
  <c r="R2105" i="12" s="1"/>
  <c r="V2105" i="12" s="1"/>
  <c r="AB2105" i="12" s="1"/>
  <c r="AG2105" i="12" s="1"/>
  <c r="AM2105" i="12" s="1"/>
  <c r="AO2105" i="12" s="1"/>
  <c r="G2129" i="12"/>
  <c r="M2129" i="12" s="1"/>
  <c r="S2129" i="12" s="1"/>
  <c r="W2129" i="12" s="1"/>
  <c r="AC2129" i="12" s="1"/>
  <c r="AH2129" i="12" s="1"/>
  <c r="AP2129" i="12" s="1"/>
  <c r="AR2129" i="12" s="1"/>
  <c r="G2167" i="12"/>
  <c r="M2167" i="12" s="1"/>
  <c r="S2167" i="12" s="1"/>
  <c r="W2167" i="12" s="1"/>
  <c r="AC2167" i="12" s="1"/>
  <c r="AH2167" i="12" s="1"/>
  <c r="AP2167" i="12" s="1"/>
  <c r="AR2167" i="12" s="1"/>
  <c r="H2227" i="12"/>
  <c r="N2227" i="12" s="1"/>
  <c r="T2227" i="12" s="1"/>
  <c r="X2227" i="12" s="1"/>
  <c r="AD2227" i="12" s="1"/>
  <c r="AI2227" i="12" s="1"/>
  <c r="AS2227" i="12" s="1"/>
  <c r="AU2227" i="12" s="1"/>
  <c r="F2285" i="12"/>
  <c r="L2285" i="12" s="1"/>
  <c r="R2285" i="12" s="1"/>
  <c r="V2285" i="12" s="1"/>
  <c r="AB2285" i="12" s="1"/>
  <c r="AG2285" i="12" s="1"/>
  <c r="AM2285" i="12" s="1"/>
  <c r="AO2285" i="12" s="1"/>
  <c r="F2318" i="12"/>
  <c r="L2318" i="12" s="1"/>
  <c r="R2318" i="12" s="1"/>
  <c r="V2318" i="12" s="1"/>
  <c r="AB2318" i="12" s="1"/>
  <c r="AG2318" i="12" s="1"/>
  <c r="AM2318" i="12" s="1"/>
  <c r="AO2318" i="12" s="1"/>
  <c r="H2359" i="12"/>
  <c r="N2359" i="12" s="1"/>
  <c r="T2359" i="12" s="1"/>
  <c r="X2359" i="12" s="1"/>
  <c r="AD2359" i="12" s="1"/>
  <c r="AI2359" i="12" s="1"/>
  <c r="AS2359" i="12" s="1"/>
  <c r="AU2359" i="12" s="1"/>
  <c r="H2425" i="12"/>
  <c r="N2425" i="12" s="1"/>
  <c r="T2425" i="12" s="1"/>
  <c r="X2425" i="12" s="1"/>
  <c r="AD2425" i="12" s="1"/>
  <c r="AI2425" i="12" s="1"/>
  <c r="AS2425" i="12" s="1"/>
  <c r="AU2425" i="12" s="1"/>
  <c r="F2561" i="12"/>
  <c r="L2561" i="12" s="1"/>
  <c r="R2561" i="12" s="1"/>
  <c r="V2561" i="12" s="1"/>
  <c r="AB2561" i="12" s="1"/>
  <c r="AG2561" i="12" s="1"/>
  <c r="AM2561" i="12" s="1"/>
  <c r="AO2561" i="12" s="1"/>
  <c r="G2561" i="12"/>
  <c r="M2561" i="12" s="1"/>
  <c r="S2561" i="12" s="1"/>
  <c r="W2561" i="12" s="1"/>
  <c r="AC2561" i="12" s="1"/>
  <c r="AH2561" i="12" s="1"/>
  <c r="AP2561" i="12" s="1"/>
  <c r="AR2561" i="12" s="1"/>
  <c r="F579" i="12"/>
  <c r="L579" i="12" s="1"/>
  <c r="R579" i="12" s="1"/>
  <c r="V579" i="12" s="1"/>
  <c r="AB579" i="12" s="1"/>
  <c r="AG579" i="12" s="1"/>
  <c r="AM579" i="12" s="1"/>
  <c r="AO579" i="12" s="1"/>
  <c r="G650" i="12"/>
  <c r="M650" i="12" s="1"/>
  <c r="S650" i="12" s="1"/>
  <c r="W650" i="12" s="1"/>
  <c r="AC650" i="12" s="1"/>
  <c r="AH650" i="12" s="1"/>
  <c r="AP650" i="12" s="1"/>
  <c r="AR650" i="12" s="1"/>
  <c r="F900" i="12"/>
  <c r="L900" i="12" s="1"/>
  <c r="R900" i="12" s="1"/>
  <c r="V900" i="12" s="1"/>
  <c r="AB900" i="12" s="1"/>
  <c r="AG900" i="12" s="1"/>
  <c r="AM900" i="12" s="1"/>
  <c r="AO900" i="12" s="1"/>
  <c r="G974" i="12"/>
  <c r="M974" i="12" s="1"/>
  <c r="S974" i="12" s="1"/>
  <c r="W974" i="12" s="1"/>
  <c r="AC974" i="12" s="1"/>
  <c r="AH974" i="12" s="1"/>
  <c r="AP974" i="12" s="1"/>
  <c r="AR974" i="12" s="1"/>
  <c r="F1201" i="12"/>
  <c r="L1201" i="12" s="1"/>
  <c r="R1201" i="12" s="1"/>
  <c r="V1201" i="12" s="1"/>
  <c r="AB1201" i="12" s="1"/>
  <c r="AG1201" i="12" s="1"/>
  <c r="AM1201" i="12" s="1"/>
  <c r="AO1201" i="12" s="1"/>
  <c r="H1366" i="12"/>
  <c r="N1366" i="12" s="1"/>
  <c r="T1366" i="12" s="1"/>
  <c r="X1366" i="12" s="1"/>
  <c r="AD1366" i="12" s="1"/>
  <c r="AI1366" i="12" s="1"/>
  <c r="AS1366" i="12" s="1"/>
  <c r="AU1366" i="12" s="1"/>
  <c r="G1521" i="12"/>
  <c r="M1521" i="12" s="1"/>
  <c r="S1521" i="12" s="1"/>
  <c r="W1521" i="12" s="1"/>
  <c r="AC1521" i="12" s="1"/>
  <c r="AH1521" i="12" s="1"/>
  <c r="AP1521" i="12" s="1"/>
  <c r="AR1521" i="12" s="1"/>
  <c r="F1851" i="12"/>
  <c r="L1851" i="12" s="1"/>
  <c r="R1851" i="12" s="1"/>
  <c r="V1851" i="12" s="1"/>
  <c r="AB1851" i="12" s="1"/>
  <c r="AG1851" i="12" s="1"/>
  <c r="AM1851" i="12" s="1"/>
  <c r="AO1851" i="12" s="1"/>
  <c r="H1977" i="12"/>
  <c r="N1977" i="12" s="1"/>
  <c r="T1977" i="12" s="1"/>
  <c r="X1977" i="12" s="1"/>
  <c r="AD1977" i="12" s="1"/>
  <c r="AI1977" i="12" s="1"/>
  <c r="AS1977" i="12" s="1"/>
  <c r="AU1977" i="12" s="1"/>
  <c r="G2117" i="12"/>
  <c r="M2117" i="12" s="1"/>
  <c r="S2117" i="12" s="1"/>
  <c r="W2117" i="12" s="1"/>
  <c r="AC2117" i="12" s="1"/>
  <c r="AH2117" i="12" s="1"/>
  <c r="AP2117" i="12" s="1"/>
  <c r="AR2117" i="12" s="1"/>
  <c r="F2404" i="12"/>
  <c r="L2404" i="12" s="1"/>
  <c r="R2404" i="12" s="1"/>
  <c r="V2404" i="12" s="1"/>
  <c r="AB2404" i="12" s="1"/>
  <c r="AG2404" i="12" s="1"/>
  <c r="AM2404" i="12" s="1"/>
  <c r="AO2404" i="12" s="1"/>
  <c r="F41" i="12"/>
  <c r="L41" i="12" s="1"/>
  <c r="R41" i="12" s="1"/>
  <c r="V41" i="12" s="1"/>
  <c r="AB41" i="12" s="1"/>
  <c r="AG41" i="12" s="1"/>
  <c r="AM41" i="12" s="1"/>
  <c r="AO41" i="12" s="1"/>
  <c r="H183" i="12"/>
  <c r="N183" i="12" s="1"/>
  <c r="T183" i="12" s="1"/>
  <c r="X183" i="12" s="1"/>
  <c r="AD183" i="12" s="1"/>
  <c r="AI183" i="12" s="1"/>
  <c r="AS183" i="12" s="1"/>
  <c r="AU183" i="12" s="1"/>
  <c r="G418" i="12"/>
  <c r="M418" i="12" s="1"/>
  <c r="S418" i="12" s="1"/>
  <c r="W418" i="12" s="1"/>
  <c r="AC418" i="12" s="1"/>
  <c r="AH418" i="12" s="1"/>
  <c r="AP418" i="12" s="1"/>
  <c r="AR418" i="12" s="1"/>
  <c r="G634" i="12"/>
  <c r="M634" i="12" s="1"/>
  <c r="S634" i="12" s="1"/>
  <c r="W634" i="12" s="1"/>
  <c r="AC634" i="12" s="1"/>
  <c r="AH634" i="12" s="1"/>
  <c r="AP634" i="12" s="1"/>
  <c r="AR634" i="12" s="1"/>
  <c r="F904" i="12"/>
  <c r="L904" i="12" s="1"/>
  <c r="R904" i="12" s="1"/>
  <c r="V904" i="12" s="1"/>
  <c r="AB904" i="12" s="1"/>
  <c r="AG904" i="12" s="1"/>
  <c r="AM904" i="12" s="1"/>
  <c r="F974" i="12"/>
  <c r="L974" i="12" s="1"/>
  <c r="R974" i="12" s="1"/>
  <c r="V974" i="12" s="1"/>
  <c r="AB974" i="12" s="1"/>
  <c r="AG974" i="12" s="1"/>
  <c r="AM974" i="12" s="1"/>
  <c r="AO974" i="12" s="1"/>
  <c r="G1016" i="12"/>
  <c r="M1016" i="12" s="1"/>
  <c r="S1016" i="12" s="1"/>
  <c r="W1016" i="12" s="1"/>
  <c r="AC1016" i="12" s="1"/>
  <c r="AH1016" i="12" s="1"/>
  <c r="AP1016" i="12" s="1"/>
  <c r="AR1016" i="12" s="1"/>
  <c r="G1174" i="12"/>
  <c r="M1174" i="12" s="1"/>
  <c r="S1174" i="12" s="1"/>
  <c r="W1174" i="12" s="1"/>
  <c r="AC1174" i="12" s="1"/>
  <c r="AH1174" i="12" s="1"/>
  <c r="AP1174" i="12" s="1"/>
  <c r="AR1174" i="12" s="1"/>
  <c r="G1232" i="12"/>
  <c r="M1232" i="12" s="1"/>
  <c r="S1232" i="12" s="1"/>
  <c r="W1232" i="12" s="1"/>
  <c r="AC1232" i="12" s="1"/>
  <c r="AH1232" i="12" s="1"/>
  <c r="AP1232" i="12" s="1"/>
  <c r="AR1232" i="12" s="1"/>
  <c r="G1306" i="12"/>
  <c r="M1306" i="12" s="1"/>
  <c r="S1306" i="12" s="1"/>
  <c r="W1306" i="12" s="1"/>
  <c r="AC1306" i="12" s="1"/>
  <c r="AH1306" i="12" s="1"/>
  <c r="AP1306" i="12" s="1"/>
  <c r="AR1306" i="12" s="1"/>
  <c r="H1370" i="12"/>
  <c r="N1370" i="12" s="1"/>
  <c r="T1370" i="12" s="1"/>
  <c r="X1370" i="12" s="1"/>
  <c r="AD1370" i="12" s="1"/>
  <c r="AI1370" i="12" s="1"/>
  <c r="AS1370" i="12" s="1"/>
  <c r="AU1370" i="12" s="1"/>
  <c r="H1406" i="12"/>
  <c r="N1406" i="12" s="1"/>
  <c r="T1406" i="12" s="1"/>
  <c r="X1406" i="12" s="1"/>
  <c r="AD1406" i="12" s="1"/>
  <c r="AI1406" i="12" s="1"/>
  <c r="AS1406" i="12" s="1"/>
  <c r="AU1406" i="12" s="1"/>
  <c r="G1537" i="12"/>
  <c r="M1537" i="12" s="1"/>
  <c r="S1537" i="12" s="1"/>
  <c r="W1537" i="12" s="1"/>
  <c r="AC1537" i="12" s="1"/>
  <c r="AH1537" i="12" s="1"/>
  <c r="AP1537" i="12" s="1"/>
  <c r="AR1537" i="12" s="1"/>
  <c r="G1592" i="12"/>
  <c r="M1592" i="12" s="1"/>
  <c r="S1592" i="12" s="1"/>
  <c r="W1592" i="12" s="1"/>
  <c r="AC1592" i="12" s="1"/>
  <c r="AH1592" i="12" s="1"/>
  <c r="AP1592" i="12" s="1"/>
  <c r="AR1592" i="12" s="1"/>
  <c r="F1713" i="12"/>
  <c r="L1713" i="12" s="1"/>
  <c r="R1713" i="12" s="1"/>
  <c r="V1713" i="12" s="1"/>
  <c r="AB1713" i="12" s="1"/>
  <c r="AG1713" i="12" s="1"/>
  <c r="AM1713" i="12" s="1"/>
  <c r="AO1713" i="12" s="1"/>
  <c r="G1736" i="12"/>
  <c r="M1736" i="12" s="1"/>
  <c r="S1736" i="12" s="1"/>
  <c r="W1736" i="12" s="1"/>
  <c r="AC1736" i="12" s="1"/>
  <c r="AH1736" i="12" s="1"/>
  <c r="AP1736" i="12" s="1"/>
  <c r="AR1736" i="12" s="1"/>
  <c r="H1758" i="12"/>
  <c r="N1758" i="12" s="1"/>
  <c r="T1758" i="12" s="1"/>
  <c r="X1758" i="12" s="1"/>
  <c r="AD1758" i="12" s="1"/>
  <c r="AI1758" i="12" s="1"/>
  <c r="AS1758" i="12" s="1"/>
  <c r="AU1758" i="12" s="1"/>
  <c r="F1791" i="12"/>
  <c r="L1791" i="12" s="1"/>
  <c r="R1791" i="12" s="1"/>
  <c r="V1791" i="12" s="1"/>
  <c r="AB1791" i="12" s="1"/>
  <c r="AG1791" i="12" s="1"/>
  <c r="AM1791" i="12" s="1"/>
  <c r="F1838" i="12"/>
  <c r="L1838" i="12" s="1"/>
  <c r="R1838" i="12" s="1"/>
  <c r="V1838" i="12" s="1"/>
  <c r="AB1838" i="12" s="1"/>
  <c r="AG1838" i="12" s="1"/>
  <c r="AM1838" i="12" s="1"/>
  <c r="AO1838" i="12" s="1"/>
  <c r="F1922" i="12"/>
  <c r="L1922" i="12" s="1"/>
  <c r="R1922" i="12" s="1"/>
  <c r="V1922" i="12" s="1"/>
  <c r="AB1922" i="12" s="1"/>
  <c r="AG1922" i="12" s="1"/>
  <c r="AM1922" i="12" s="1"/>
  <c r="AO1922" i="12" s="1"/>
  <c r="G1977" i="12"/>
  <c r="M1977" i="12" s="1"/>
  <c r="S1977" i="12" s="1"/>
  <c r="W1977" i="12" s="1"/>
  <c r="AC1977" i="12" s="1"/>
  <c r="AH1977" i="12" s="1"/>
  <c r="AP1977" i="12" s="1"/>
  <c r="AR1977" i="12" s="1"/>
  <c r="F2117" i="12"/>
  <c r="L2117" i="12" s="1"/>
  <c r="R2117" i="12" s="1"/>
  <c r="V2117" i="12" s="1"/>
  <c r="AB2117" i="12" s="1"/>
  <c r="AG2117" i="12" s="1"/>
  <c r="AM2117" i="12" s="1"/>
  <c r="AO2117" i="12" s="1"/>
  <c r="F2157" i="12"/>
  <c r="L2157" i="12" s="1"/>
  <c r="R2157" i="12" s="1"/>
  <c r="V2157" i="12" s="1"/>
  <c r="AB2157" i="12" s="1"/>
  <c r="AG2157" i="12" s="1"/>
  <c r="AM2157" i="12" s="1"/>
  <c r="AO2157" i="12" s="1"/>
  <c r="F2250" i="12"/>
  <c r="L2250" i="12" s="1"/>
  <c r="R2250" i="12" s="1"/>
  <c r="V2250" i="12" s="1"/>
  <c r="AB2250" i="12" s="1"/>
  <c r="AG2250" i="12" s="1"/>
  <c r="AM2250" i="12" s="1"/>
  <c r="AO2250" i="12" s="1"/>
  <c r="F2378" i="12"/>
  <c r="L2378" i="12" s="1"/>
  <c r="R2378" i="12" s="1"/>
  <c r="V2378" i="12" s="1"/>
  <c r="AB2378" i="12" s="1"/>
  <c r="AG2378" i="12" s="1"/>
  <c r="AM2378" i="12" s="1"/>
  <c r="AO2378" i="12" s="1"/>
  <c r="G2396" i="12"/>
  <c r="M2396" i="12" s="1"/>
  <c r="S2396" i="12" s="1"/>
  <c r="W2396" i="12" s="1"/>
  <c r="AC2396" i="12" s="1"/>
  <c r="AH2396" i="12" s="1"/>
  <c r="AP2396" i="12" s="1"/>
  <c r="AR2396" i="12" s="1"/>
  <c r="F966" i="12"/>
  <c r="L966" i="12" s="1"/>
  <c r="R966" i="12" s="1"/>
  <c r="V966" i="12" s="1"/>
  <c r="AB966" i="12" s="1"/>
  <c r="AG966" i="12" s="1"/>
  <c r="AM966" i="12" s="1"/>
  <c r="AO966" i="12" s="1"/>
  <c r="G1206" i="12"/>
  <c r="M1206" i="12" s="1"/>
  <c r="S1206" i="12" s="1"/>
  <c r="W1206" i="12" s="1"/>
  <c r="AC1206" i="12" s="1"/>
  <c r="AH1206" i="12" s="1"/>
  <c r="AP1206" i="12" s="1"/>
  <c r="AR1206" i="12" s="1"/>
  <c r="H1306" i="12"/>
  <c r="N1306" i="12" s="1"/>
  <c r="T1306" i="12" s="1"/>
  <c r="X1306" i="12" s="1"/>
  <c r="AD1306" i="12" s="1"/>
  <c r="AI1306" i="12" s="1"/>
  <c r="AS1306" i="12" s="1"/>
  <c r="AU1306" i="12" s="1"/>
  <c r="G1378" i="12"/>
  <c r="M1378" i="12" s="1"/>
  <c r="S1378" i="12" s="1"/>
  <c r="W1378" i="12" s="1"/>
  <c r="AC1378" i="12" s="1"/>
  <c r="AH1378" i="12" s="1"/>
  <c r="AP1378" i="12" s="1"/>
  <c r="AR1378" i="12" s="1"/>
  <c r="F1508" i="12"/>
  <c r="L1508" i="12" s="1"/>
  <c r="R1508" i="12" s="1"/>
  <c r="V1508" i="12" s="1"/>
  <c r="AB1508" i="12" s="1"/>
  <c r="AG1508" i="12" s="1"/>
  <c r="AM1508" i="12" s="1"/>
  <c r="AO1508" i="12" s="1"/>
  <c r="G1553" i="12"/>
  <c r="M1553" i="12" s="1"/>
  <c r="S1553" i="12" s="1"/>
  <c r="W1553" i="12" s="1"/>
  <c r="AC1553" i="12" s="1"/>
  <c r="AH1553" i="12" s="1"/>
  <c r="AP1553" i="12" s="1"/>
  <c r="AR1553" i="12" s="1"/>
  <c r="H1736" i="12"/>
  <c r="N1736" i="12" s="1"/>
  <c r="T1736" i="12" s="1"/>
  <c r="X1736" i="12" s="1"/>
  <c r="AD1736" i="12" s="1"/>
  <c r="AI1736" i="12" s="1"/>
  <c r="AS1736" i="12" s="1"/>
  <c r="AU1736" i="12" s="1"/>
  <c r="G1972" i="12"/>
  <c r="M1972" i="12" s="1"/>
  <c r="S1972" i="12" s="1"/>
  <c r="W1972" i="12" s="1"/>
  <c r="AC1972" i="12" s="1"/>
  <c r="AH1972" i="12" s="1"/>
  <c r="AP1972" i="12" s="1"/>
  <c r="AR1972" i="12" s="1"/>
  <c r="G2100" i="12"/>
  <c r="M2100" i="12" s="1"/>
  <c r="S2100" i="12" s="1"/>
  <c r="W2100" i="12" s="1"/>
  <c r="AC2100" i="12" s="1"/>
  <c r="AH2100" i="12" s="1"/>
  <c r="AP2100" i="12" s="1"/>
  <c r="AR2100" i="12" s="1"/>
  <c r="H2163" i="12"/>
  <c r="N2163" i="12" s="1"/>
  <c r="T2163" i="12" s="1"/>
  <c r="X2163" i="12" s="1"/>
  <c r="AD2163" i="12" s="1"/>
  <c r="AI2163" i="12" s="1"/>
  <c r="AS2163" i="12" s="1"/>
  <c r="AU2163" i="12" s="1"/>
  <c r="G36" i="12"/>
  <c r="M36" i="12" s="1"/>
  <c r="S36" i="12" s="1"/>
  <c r="W36" i="12" s="1"/>
  <c r="AC36" i="12" s="1"/>
  <c r="AH36" i="12" s="1"/>
  <c r="AP36" i="12" s="1"/>
  <c r="AR36" i="12" s="1"/>
  <c r="G219" i="12"/>
  <c r="M219" i="12" s="1"/>
  <c r="S219" i="12" s="1"/>
  <c r="W219" i="12" s="1"/>
  <c r="AC219" i="12" s="1"/>
  <c r="AH219" i="12" s="1"/>
  <c r="AP219" i="12" s="1"/>
  <c r="AR219" i="12" s="1"/>
  <c r="F422" i="12"/>
  <c r="L422" i="12" s="1"/>
  <c r="R422" i="12" s="1"/>
  <c r="V422" i="12" s="1"/>
  <c r="AB422" i="12" s="1"/>
  <c r="AG422" i="12" s="1"/>
  <c r="AM422" i="12" s="1"/>
  <c r="AO422" i="12" s="1"/>
  <c r="G579" i="12"/>
  <c r="M579" i="12" s="1"/>
  <c r="S579" i="12" s="1"/>
  <c r="W579" i="12" s="1"/>
  <c r="AC579" i="12" s="1"/>
  <c r="AH579" i="12" s="1"/>
  <c r="AP579" i="12" s="1"/>
  <c r="AR579" i="12" s="1"/>
  <c r="F824" i="12"/>
  <c r="L824" i="12" s="1"/>
  <c r="R824" i="12" s="1"/>
  <c r="V824" i="12" s="1"/>
  <c r="AB824" i="12" s="1"/>
  <c r="AG824" i="12" s="1"/>
  <c r="AM824" i="12" s="1"/>
  <c r="AO824" i="12" s="1"/>
  <c r="F912" i="12"/>
  <c r="L912" i="12" s="1"/>
  <c r="R912" i="12" s="1"/>
  <c r="V912" i="12" s="1"/>
  <c r="AB912" i="12" s="1"/>
  <c r="AG912" i="12" s="1"/>
  <c r="AM912" i="12" s="1"/>
  <c r="AO912" i="12" s="1"/>
  <c r="H994" i="12"/>
  <c r="N994" i="12" s="1"/>
  <c r="T994" i="12" s="1"/>
  <c r="X994" i="12" s="1"/>
  <c r="AD994" i="12" s="1"/>
  <c r="AI994" i="12" s="1"/>
  <c r="AS994" i="12" s="1"/>
  <c r="AU994" i="12" s="1"/>
  <c r="G1224" i="12"/>
  <c r="M1224" i="12" s="1"/>
  <c r="S1224" i="12" s="1"/>
  <c r="W1224" i="12" s="1"/>
  <c r="AC1224" i="12" s="1"/>
  <c r="AH1224" i="12" s="1"/>
  <c r="AP1224" i="12" s="1"/>
  <c r="AR1224" i="12" s="1"/>
  <c r="G1284" i="12"/>
  <c r="M1284" i="12" s="1"/>
  <c r="S1284" i="12" s="1"/>
  <c r="W1284" i="12" s="1"/>
  <c r="AC1284" i="12" s="1"/>
  <c r="AH1284" i="12" s="1"/>
  <c r="AP1284" i="12" s="1"/>
  <c r="AR1284" i="12" s="1"/>
  <c r="H1322" i="12"/>
  <c r="N1322" i="12" s="1"/>
  <c r="T1322" i="12" s="1"/>
  <c r="X1322" i="12" s="1"/>
  <c r="AD1322" i="12" s="1"/>
  <c r="AI1322" i="12" s="1"/>
  <c r="AS1322" i="12" s="1"/>
  <c r="AU1322" i="12" s="1"/>
  <c r="H1362" i="12"/>
  <c r="N1362" i="12" s="1"/>
  <c r="T1362" i="12" s="1"/>
  <c r="X1362" i="12" s="1"/>
  <c r="AD1362" i="12" s="1"/>
  <c r="AI1362" i="12" s="1"/>
  <c r="AS1362" i="12" s="1"/>
  <c r="AU1362" i="12" s="1"/>
  <c r="H1394" i="12"/>
  <c r="N1394" i="12" s="1"/>
  <c r="T1394" i="12" s="1"/>
  <c r="X1394" i="12" s="1"/>
  <c r="AD1394" i="12" s="1"/>
  <c r="AI1394" i="12" s="1"/>
  <c r="AS1394" i="12" s="1"/>
  <c r="AU1394" i="12" s="1"/>
  <c r="H1521" i="12"/>
  <c r="N1521" i="12" s="1"/>
  <c r="T1521" i="12" s="1"/>
  <c r="X1521" i="12" s="1"/>
  <c r="AD1521" i="12" s="1"/>
  <c r="AI1521" i="12" s="1"/>
  <c r="AS1521" i="12" s="1"/>
  <c r="AU1521" i="12" s="1"/>
  <c r="H1583" i="12"/>
  <c r="N1583" i="12" s="1"/>
  <c r="T1583" i="12" s="1"/>
  <c r="X1583" i="12" s="1"/>
  <c r="AD1583" i="12" s="1"/>
  <c r="AI1583" i="12" s="1"/>
  <c r="AS1583" i="12" s="1"/>
  <c r="AU1583" i="12" s="1"/>
  <c r="G1706" i="12"/>
  <c r="M1706" i="12" s="1"/>
  <c r="S1706" i="12" s="1"/>
  <c r="W1706" i="12" s="1"/>
  <c r="AC1706" i="12" s="1"/>
  <c r="AH1706" i="12" s="1"/>
  <c r="AP1706" i="12" s="1"/>
  <c r="AR1706" i="12" s="1"/>
  <c r="F1722" i="12"/>
  <c r="L1722" i="12" s="1"/>
  <c r="R1722" i="12" s="1"/>
  <c r="V1722" i="12" s="1"/>
  <c r="AB1722" i="12" s="1"/>
  <c r="AG1722" i="12" s="1"/>
  <c r="AM1722" i="12" s="1"/>
  <c r="AO1722" i="12" s="1"/>
  <c r="F1758" i="12"/>
  <c r="L1758" i="12" s="1"/>
  <c r="R1758" i="12" s="1"/>
  <c r="V1758" i="12" s="1"/>
  <c r="AB1758" i="12" s="1"/>
  <c r="AG1758" i="12" s="1"/>
  <c r="AM1758" i="12" s="1"/>
  <c r="AO1758" i="12" s="1"/>
  <c r="F1846" i="12"/>
  <c r="L1846" i="12" s="1"/>
  <c r="R1846" i="12" s="1"/>
  <c r="V1846" i="12" s="1"/>
  <c r="AB1846" i="12" s="1"/>
  <c r="AG1846" i="12" s="1"/>
  <c r="AM1846" i="12" s="1"/>
  <c r="AO1846" i="12" s="1"/>
  <c r="G1873" i="12"/>
  <c r="M1873" i="12" s="1"/>
  <c r="S1873" i="12" s="1"/>
  <c r="W1873" i="12" s="1"/>
  <c r="AC1873" i="12" s="1"/>
  <c r="AH1873" i="12" s="1"/>
  <c r="AP1873" i="12" s="1"/>
  <c r="AR1873" i="12" s="1"/>
  <c r="G1918" i="12"/>
  <c r="M1918" i="12" s="1"/>
  <c r="S1918" i="12" s="1"/>
  <c r="W1918" i="12" s="1"/>
  <c r="AC1918" i="12" s="1"/>
  <c r="AH1918" i="12" s="1"/>
  <c r="AP1918" i="12" s="1"/>
  <c r="AR1918" i="12" s="1"/>
  <c r="G1950" i="12"/>
  <c r="M1950" i="12" s="1"/>
  <c r="S1950" i="12" s="1"/>
  <c r="W1950" i="12" s="1"/>
  <c r="AC1950" i="12" s="1"/>
  <c r="AH1950" i="12" s="1"/>
  <c r="AP1950" i="12" s="1"/>
  <c r="AR1950" i="12" s="1"/>
  <c r="G1987" i="12"/>
  <c r="M1987" i="12" s="1"/>
  <c r="S1987" i="12" s="1"/>
  <c r="W1987" i="12" s="1"/>
  <c r="AC1987" i="12" s="1"/>
  <c r="AH1987" i="12" s="1"/>
  <c r="AP1987" i="12" s="1"/>
  <c r="AR1987" i="12" s="1"/>
  <c r="H2011" i="12"/>
  <c r="N2011" i="12" s="1"/>
  <c r="T2011" i="12" s="1"/>
  <c r="X2011" i="12" s="1"/>
  <c r="AD2011" i="12" s="1"/>
  <c r="AI2011" i="12" s="1"/>
  <c r="AS2011" i="12" s="1"/>
  <c r="AU2011" i="12" s="1"/>
  <c r="H2052" i="12"/>
  <c r="N2052" i="12" s="1"/>
  <c r="T2052" i="12" s="1"/>
  <c r="X2052" i="12" s="1"/>
  <c r="AD2052" i="12" s="1"/>
  <c r="AI2052" i="12" s="1"/>
  <c r="AS2052" i="12" s="1"/>
  <c r="AU2052" i="12" s="1"/>
  <c r="G2153" i="12"/>
  <c r="M2153" i="12" s="1"/>
  <c r="S2153" i="12" s="1"/>
  <c r="W2153" i="12" s="1"/>
  <c r="AC2153" i="12" s="1"/>
  <c r="AH2153" i="12" s="1"/>
  <c r="AP2153" i="12" s="1"/>
  <c r="AR2153" i="12" s="1"/>
  <c r="F2336" i="12"/>
  <c r="L2336" i="12" s="1"/>
  <c r="R2336" i="12" s="1"/>
  <c r="V2336" i="12" s="1"/>
  <c r="AB2336" i="12" s="1"/>
  <c r="AG2336" i="12" s="1"/>
  <c r="AM2336" i="12" s="1"/>
  <c r="AO2336" i="12" s="1"/>
  <c r="G2359" i="12"/>
  <c r="M2359" i="12" s="1"/>
  <c r="S2359" i="12" s="1"/>
  <c r="W2359" i="12" s="1"/>
  <c r="AC2359" i="12" s="1"/>
  <c r="AH2359" i="12" s="1"/>
  <c r="AP2359" i="12" s="1"/>
  <c r="AR2359" i="12" s="1"/>
  <c r="H2378" i="12"/>
  <c r="N2378" i="12" s="1"/>
  <c r="T2378" i="12" s="1"/>
  <c r="X2378" i="12" s="1"/>
  <c r="AD2378" i="12" s="1"/>
  <c r="AI2378" i="12" s="1"/>
  <c r="AS2378" i="12" s="1"/>
  <c r="AU2378" i="12" s="1"/>
  <c r="F2400" i="12"/>
  <c r="L2400" i="12" s="1"/>
  <c r="R2400" i="12" s="1"/>
  <c r="V2400" i="12" s="1"/>
  <c r="AB2400" i="12" s="1"/>
  <c r="AG2400" i="12" s="1"/>
  <c r="AM2400" i="12" s="1"/>
  <c r="AO2400" i="12" s="1"/>
  <c r="H28" i="12"/>
  <c r="N28" i="12" s="1"/>
  <c r="T28" i="12" s="1"/>
  <c r="X28" i="12" s="1"/>
  <c r="AD28" i="12" s="1"/>
  <c r="AI28" i="12" s="1"/>
  <c r="AS28" i="12" s="1"/>
  <c r="AU28" i="12" s="1"/>
  <c r="G86" i="12"/>
  <c r="M86" i="12" s="1"/>
  <c r="S86" i="12" s="1"/>
  <c r="W86" i="12" s="1"/>
  <c r="AC86" i="12" s="1"/>
  <c r="AH86" i="12" s="1"/>
  <c r="AP86" i="12" s="1"/>
  <c r="AR86" i="12" s="1"/>
  <c r="F134" i="12"/>
  <c r="L134" i="12" s="1"/>
  <c r="R134" i="12" s="1"/>
  <c r="V134" i="12" s="1"/>
  <c r="AB134" i="12" s="1"/>
  <c r="AG134" i="12" s="1"/>
  <c r="AM134" i="12" s="1"/>
  <c r="AO134" i="12" s="1"/>
  <c r="F171" i="12"/>
  <c r="L171" i="12" s="1"/>
  <c r="R171" i="12" s="1"/>
  <c r="V171" i="12" s="1"/>
  <c r="AB171" i="12" s="1"/>
  <c r="AG171" i="12" s="1"/>
  <c r="AM171" i="12" s="1"/>
  <c r="AO171" i="12" s="1"/>
  <c r="G192" i="12"/>
  <c r="M192" i="12" s="1"/>
  <c r="S192" i="12" s="1"/>
  <c r="W192" i="12" s="1"/>
  <c r="AC192" i="12" s="1"/>
  <c r="AH192" i="12" s="1"/>
  <c r="AP192" i="12" s="1"/>
  <c r="AR192" i="12" s="1"/>
  <c r="H289" i="12"/>
  <c r="N289" i="12" s="1"/>
  <c r="T289" i="12" s="1"/>
  <c r="X289" i="12" s="1"/>
  <c r="AD289" i="12" s="1"/>
  <c r="AI289" i="12" s="1"/>
  <c r="AS289" i="12" s="1"/>
  <c r="AU289" i="12" s="1"/>
  <c r="F336" i="12"/>
  <c r="L336" i="12" s="1"/>
  <c r="R336" i="12" s="1"/>
  <c r="V336" i="12" s="1"/>
  <c r="AB336" i="12" s="1"/>
  <c r="AG336" i="12" s="1"/>
  <c r="AM336" i="12" s="1"/>
  <c r="AO336" i="12" s="1"/>
  <c r="F402" i="12"/>
  <c r="L402" i="12" s="1"/>
  <c r="R402" i="12" s="1"/>
  <c r="V402" i="12" s="1"/>
  <c r="AB402" i="12" s="1"/>
  <c r="AG402" i="12" s="1"/>
  <c r="AM402" i="12" s="1"/>
  <c r="AO402" i="12" s="1"/>
  <c r="H634" i="12"/>
  <c r="N634" i="12" s="1"/>
  <c r="T634" i="12" s="1"/>
  <c r="X634" i="12" s="1"/>
  <c r="AD634" i="12" s="1"/>
  <c r="AI634" i="12" s="1"/>
  <c r="AS634" i="12" s="1"/>
  <c r="AU634" i="12" s="1"/>
  <c r="G787" i="12"/>
  <c r="M787" i="12" s="1"/>
  <c r="S787" i="12" s="1"/>
  <c r="W787" i="12" s="1"/>
  <c r="AC787" i="12" s="1"/>
  <c r="AH787" i="12" s="1"/>
  <c r="AP787" i="12" s="1"/>
  <c r="AR787" i="12" s="1"/>
  <c r="H948" i="12"/>
  <c r="N948" i="12" s="1"/>
  <c r="T948" i="12" s="1"/>
  <c r="X948" i="12" s="1"/>
  <c r="AD948" i="12" s="1"/>
  <c r="AI948" i="12" s="1"/>
  <c r="AS948" i="12" s="1"/>
  <c r="AU948" i="12" s="1"/>
  <c r="G994" i="12"/>
  <c r="M994" i="12" s="1"/>
  <c r="S994" i="12" s="1"/>
  <c r="W994" i="12" s="1"/>
  <c r="AC994" i="12" s="1"/>
  <c r="AH994" i="12" s="1"/>
  <c r="AP994" i="12" s="1"/>
  <c r="AR994" i="12" s="1"/>
  <c r="F1049" i="12"/>
  <c r="L1049" i="12" s="1"/>
  <c r="R1049" i="12" s="1"/>
  <c r="V1049" i="12" s="1"/>
  <c r="AB1049" i="12" s="1"/>
  <c r="AG1049" i="12" s="1"/>
  <c r="AM1049" i="12" s="1"/>
  <c r="AO1049" i="12" s="1"/>
  <c r="F1150" i="12"/>
  <c r="L1150" i="12" s="1"/>
  <c r="R1150" i="12" s="1"/>
  <c r="V1150" i="12" s="1"/>
  <c r="AB1150" i="12" s="1"/>
  <c r="AG1150" i="12" s="1"/>
  <c r="AM1150" i="12" s="1"/>
  <c r="AO1150" i="12" s="1"/>
  <c r="H1174" i="12"/>
  <c r="N1174" i="12" s="1"/>
  <c r="T1174" i="12" s="1"/>
  <c r="X1174" i="12" s="1"/>
  <c r="AD1174" i="12" s="1"/>
  <c r="AI1174" i="12" s="1"/>
  <c r="AS1174" i="12" s="1"/>
  <c r="AU1174" i="12" s="1"/>
  <c r="H1232" i="12"/>
  <c r="N1232" i="12" s="1"/>
  <c r="T1232" i="12" s="1"/>
  <c r="X1232" i="12" s="1"/>
  <c r="AD1232" i="12" s="1"/>
  <c r="AI1232" i="12" s="1"/>
  <c r="AS1232" i="12" s="1"/>
  <c r="AU1232" i="12" s="1"/>
  <c r="F1318" i="12"/>
  <c r="L1318" i="12" s="1"/>
  <c r="R1318" i="12" s="1"/>
  <c r="V1318" i="12" s="1"/>
  <c r="AB1318" i="12" s="1"/>
  <c r="AG1318" i="12" s="1"/>
  <c r="AM1318" i="12" s="1"/>
  <c r="AO1318" i="12" s="1"/>
  <c r="F1358" i="12"/>
  <c r="L1358" i="12" s="1"/>
  <c r="R1358" i="12" s="1"/>
  <c r="V1358" i="12" s="1"/>
  <c r="AB1358" i="12" s="1"/>
  <c r="AG1358" i="12" s="1"/>
  <c r="AM1358" i="12" s="1"/>
  <c r="AO1358" i="12" s="1"/>
  <c r="H1382" i="12"/>
  <c r="N1382" i="12" s="1"/>
  <c r="T1382" i="12" s="1"/>
  <c r="X1382" i="12" s="1"/>
  <c r="AD1382" i="12" s="1"/>
  <c r="AI1382" i="12" s="1"/>
  <c r="AS1382" i="12" s="1"/>
  <c r="AU1382" i="12" s="1"/>
  <c r="F1579" i="12"/>
  <c r="L1579" i="12" s="1"/>
  <c r="R1579" i="12" s="1"/>
  <c r="V1579" i="12" s="1"/>
  <c r="AB1579" i="12" s="1"/>
  <c r="AG1579" i="12" s="1"/>
  <c r="AM1579" i="12" s="1"/>
  <c r="AO1579" i="12" s="1"/>
  <c r="H1611" i="12"/>
  <c r="N1611" i="12" s="1"/>
  <c r="T1611" i="12" s="1"/>
  <c r="X1611" i="12" s="1"/>
  <c r="AD1611" i="12" s="1"/>
  <c r="AI1611" i="12" s="1"/>
  <c r="AS1611" i="12" s="1"/>
  <c r="AU1611" i="12" s="1"/>
  <c r="F1668" i="12"/>
  <c r="L1668" i="12" s="1"/>
  <c r="R1668" i="12" s="1"/>
  <c r="V1668" i="12" s="1"/>
  <c r="AB1668" i="12" s="1"/>
  <c r="AG1668" i="12" s="1"/>
  <c r="AM1668" i="12" s="1"/>
  <c r="F1727" i="12"/>
  <c r="L1727" i="12" s="1"/>
  <c r="R1727" i="12" s="1"/>
  <c r="V1727" i="12" s="1"/>
  <c r="AB1727" i="12" s="1"/>
  <c r="AG1727" i="12" s="1"/>
  <c r="AM1727" i="12" s="1"/>
  <c r="AO1727" i="12" s="1"/>
  <c r="F1763" i="12"/>
  <c r="L1763" i="12" s="1"/>
  <c r="R1763" i="12" s="1"/>
  <c r="V1763" i="12" s="1"/>
  <c r="AB1763" i="12" s="1"/>
  <c r="AG1763" i="12" s="1"/>
  <c r="AM1763" i="12" s="1"/>
  <c r="AO1763" i="12" s="1"/>
  <c r="G1858" i="12"/>
  <c r="M1858" i="12" s="1"/>
  <c r="S1858" i="12" s="1"/>
  <c r="W1858" i="12" s="1"/>
  <c r="AC1858" i="12" s="1"/>
  <c r="AH1858" i="12" s="1"/>
  <c r="AP1858" i="12" s="1"/>
  <c r="AR1858" i="12" s="1"/>
  <c r="H1903" i="12"/>
  <c r="N1903" i="12" s="1"/>
  <c r="T1903" i="12" s="1"/>
  <c r="X1903" i="12" s="1"/>
  <c r="AD1903" i="12" s="1"/>
  <c r="AI1903" i="12" s="1"/>
  <c r="AS1903" i="12" s="1"/>
  <c r="AU1903" i="12" s="1"/>
  <c r="G1938" i="12"/>
  <c r="M1938" i="12" s="1"/>
  <c r="S1938" i="12" s="1"/>
  <c r="W1938" i="12" s="1"/>
  <c r="AC1938" i="12" s="1"/>
  <c r="AH1938" i="12" s="1"/>
  <c r="AP1938" i="12" s="1"/>
  <c r="AR1938" i="12" s="1"/>
  <c r="F1987" i="12"/>
  <c r="L1987" i="12" s="1"/>
  <c r="R1987" i="12" s="1"/>
  <c r="V1987" i="12" s="1"/>
  <c r="AB1987" i="12" s="1"/>
  <c r="AG1987" i="12" s="1"/>
  <c r="AM1987" i="12" s="1"/>
  <c r="AO1987" i="12" s="1"/>
  <c r="F2071" i="12"/>
  <c r="L2071" i="12" s="1"/>
  <c r="R2071" i="12" s="1"/>
  <c r="V2071" i="12" s="1"/>
  <c r="AB2071" i="12" s="1"/>
  <c r="AG2071" i="12" s="1"/>
  <c r="AM2071" i="12" s="1"/>
  <c r="AO2071" i="12" s="1"/>
  <c r="H2105" i="12"/>
  <c r="N2105" i="12" s="1"/>
  <c r="T2105" i="12" s="1"/>
  <c r="X2105" i="12" s="1"/>
  <c r="AD2105" i="12" s="1"/>
  <c r="AI2105" i="12" s="1"/>
  <c r="AS2105" i="12" s="1"/>
  <c r="AU2105" i="12" s="1"/>
  <c r="F2153" i="12"/>
  <c r="L2153" i="12" s="1"/>
  <c r="R2153" i="12" s="1"/>
  <c r="V2153" i="12" s="1"/>
  <c r="AB2153" i="12" s="1"/>
  <c r="AG2153" i="12" s="1"/>
  <c r="AM2153" i="12" s="1"/>
  <c r="AO2153" i="12" s="1"/>
  <c r="F2227" i="12"/>
  <c r="L2227" i="12" s="1"/>
  <c r="R2227" i="12" s="1"/>
  <c r="V2227" i="12" s="1"/>
  <c r="AB2227" i="12" s="1"/>
  <c r="AG2227" i="12" s="1"/>
  <c r="AM2227" i="12" s="1"/>
  <c r="AO2227" i="12" s="1"/>
  <c r="F2273" i="12"/>
  <c r="L2273" i="12" s="1"/>
  <c r="R2273" i="12" s="1"/>
  <c r="V2273" i="12" s="1"/>
  <c r="AB2273" i="12" s="1"/>
  <c r="AG2273" i="12" s="1"/>
  <c r="AM2273" i="12" s="1"/>
  <c r="AO2273" i="12" s="1"/>
  <c r="H2332" i="12"/>
  <c r="N2332" i="12" s="1"/>
  <c r="T2332" i="12" s="1"/>
  <c r="X2332" i="12" s="1"/>
  <c r="AD2332" i="12" s="1"/>
  <c r="AI2332" i="12" s="1"/>
  <c r="AS2332" i="12" s="1"/>
  <c r="AU2332" i="12" s="1"/>
  <c r="F2374" i="12"/>
  <c r="L2374" i="12" s="1"/>
  <c r="R2374" i="12" s="1"/>
  <c r="V2374" i="12" s="1"/>
  <c r="AB2374" i="12" s="1"/>
  <c r="AG2374" i="12" s="1"/>
  <c r="AM2374" i="12" s="1"/>
  <c r="AO2374" i="12" s="1"/>
  <c r="G2392" i="12"/>
  <c r="M2392" i="12" s="1"/>
  <c r="S2392" i="12" s="1"/>
  <c r="W2392" i="12" s="1"/>
  <c r="AC2392" i="12" s="1"/>
  <c r="AH2392" i="12" s="1"/>
  <c r="AP2392" i="12" s="1"/>
  <c r="AR2392" i="12" s="1"/>
  <c r="G2430" i="12"/>
  <c r="M2430" i="12" s="1"/>
  <c r="S2430" i="12" s="1"/>
  <c r="W2430" i="12" s="1"/>
  <c r="AC2430" i="12" s="1"/>
  <c r="AH2430" i="12" s="1"/>
  <c r="AP2430" i="12" s="1"/>
  <c r="AR2430" i="12" s="1"/>
  <c r="H2502" i="12"/>
  <c r="N2502" i="12" s="1"/>
  <c r="T2502" i="12" s="1"/>
  <c r="X2502" i="12" s="1"/>
  <c r="AD2502" i="12" s="1"/>
  <c r="AI2502" i="12" s="1"/>
  <c r="AS2502" i="12" s="1"/>
  <c r="AU2502" i="12" s="1"/>
  <c r="G112" i="12"/>
  <c r="M112" i="12" s="1"/>
  <c r="S112" i="12" s="1"/>
  <c r="W112" i="12" s="1"/>
  <c r="AC112" i="12" s="1"/>
  <c r="AH112" i="12" s="1"/>
  <c r="AP112" i="12" s="1"/>
  <c r="AR112" i="12" s="1"/>
  <c r="F175" i="12"/>
  <c r="L175" i="12" s="1"/>
  <c r="R175" i="12" s="1"/>
  <c r="V175" i="12" s="1"/>
  <c r="AB175" i="12" s="1"/>
  <c r="AG175" i="12" s="1"/>
  <c r="AM175" i="12" s="1"/>
  <c r="AO175" i="12" s="1"/>
  <c r="F770" i="12"/>
  <c r="L770" i="12" s="1"/>
  <c r="R770" i="12" s="1"/>
  <c r="V770" i="12" s="1"/>
  <c r="AB770" i="12" s="1"/>
  <c r="AG770" i="12" s="1"/>
  <c r="AM770" i="12" s="1"/>
  <c r="AO770" i="12" s="1"/>
  <c r="F551" i="12"/>
  <c r="L551" i="12" s="1"/>
  <c r="R551" i="12" s="1"/>
  <c r="V551" i="12" s="1"/>
  <c r="AB551" i="12" s="1"/>
  <c r="AG551" i="12" s="1"/>
  <c r="AM551" i="12" s="1"/>
  <c r="AO551" i="12" s="1"/>
  <c r="H1081" i="12"/>
  <c r="N1081" i="12" s="1"/>
  <c r="T1081" i="12" s="1"/>
  <c r="X1081" i="12" s="1"/>
  <c r="AD1081" i="12" s="1"/>
  <c r="AI1081" i="12" s="1"/>
  <c r="AS1081" i="12" s="1"/>
  <c r="AU1081" i="12" s="1"/>
  <c r="H2452" i="12"/>
  <c r="N2452" i="12" s="1"/>
  <c r="T2452" i="12" s="1"/>
  <c r="X2452" i="12" s="1"/>
  <c r="AD2452" i="12" s="1"/>
  <c r="AI2452" i="12" s="1"/>
  <c r="AS2452" i="12" s="1"/>
  <c r="AU2452" i="12" s="1"/>
  <c r="H544" i="12"/>
  <c r="N544" i="12" s="1"/>
  <c r="T544" i="12" s="1"/>
  <c r="X544" i="12" s="1"/>
  <c r="AD544" i="12" s="1"/>
  <c r="AI544" i="12" s="1"/>
  <c r="AS544" i="12" s="1"/>
  <c r="AU544" i="12" s="1"/>
  <c r="H445" i="12"/>
  <c r="N445" i="12" s="1"/>
  <c r="T445" i="12" s="1"/>
  <c r="X445" i="12" s="1"/>
  <c r="AD445" i="12" s="1"/>
  <c r="AI445" i="12" s="1"/>
  <c r="AS445" i="12" s="1"/>
  <c r="AU445" i="12" s="1"/>
  <c r="H362" i="12"/>
  <c r="N362" i="12" s="1"/>
  <c r="T362" i="12" s="1"/>
  <c r="X362" i="12" s="1"/>
  <c r="AD362" i="12" s="1"/>
  <c r="AI362" i="12" s="1"/>
  <c r="AS362" i="12" s="1"/>
  <c r="AU362" i="12" s="1"/>
  <c r="G122" i="12"/>
  <c r="M122" i="12" s="1"/>
  <c r="S122" i="12" s="1"/>
  <c r="W122" i="12" s="1"/>
  <c r="AC122" i="12" s="1"/>
  <c r="AH122" i="12" s="1"/>
  <c r="AP122" i="12" s="1"/>
  <c r="AR122" i="12" s="1"/>
  <c r="G525" i="12"/>
  <c r="M525" i="12" s="1"/>
  <c r="S525" i="12" s="1"/>
  <c r="W525" i="12" s="1"/>
  <c r="AC525" i="12" s="1"/>
  <c r="AH525" i="12" s="1"/>
  <c r="AP525" i="12" s="1"/>
  <c r="AR525" i="12" s="1"/>
  <c r="F1448" i="12"/>
  <c r="L1448" i="12" s="1"/>
  <c r="R1448" i="12" s="1"/>
  <c r="V1448" i="12" s="1"/>
  <c r="AB1448" i="12" s="1"/>
  <c r="AG1448" i="12" s="1"/>
  <c r="AM1448" i="12" s="1"/>
  <c r="AO1448" i="12" s="1"/>
  <c r="G1893" i="12"/>
  <c r="M1893" i="12" s="1"/>
  <c r="S1893" i="12" s="1"/>
  <c r="W1893" i="12" s="1"/>
  <c r="AC1893" i="12" s="1"/>
  <c r="AH1893" i="12" s="1"/>
  <c r="AP1893" i="12" s="1"/>
  <c r="AR1893" i="12" s="1"/>
  <c r="G2452" i="12"/>
  <c r="M2452" i="12" s="1"/>
  <c r="S2452" i="12" s="1"/>
  <c r="W2452" i="12" s="1"/>
  <c r="AC2452" i="12" s="1"/>
  <c r="AH2452" i="12" s="1"/>
  <c r="AP2452" i="12" s="1"/>
  <c r="AR2452" i="12" s="1"/>
  <c r="G2215" i="12"/>
  <c r="M2215" i="12" s="1"/>
  <c r="S2215" i="12" s="1"/>
  <c r="W2215" i="12" s="1"/>
  <c r="AC2215" i="12" s="1"/>
  <c r="AH2215" i="12" s="1"/>
  <c r="AP2215" i="12" s="1"/>
  <c r="AR2215" i="12" s="1"/>
  <c r="G2367" i="12"/>
  <c r="M2367" i="12" s="1"/>
  <c r="S2367" i="12" s="1"/>
  <c r="W2367" i="12" s="1"/>
  <c r="AC2367" i="12" s="1"/>
  <c r="AH2367" i="12" s="1"/>
  <c r="AP2367" i="12" s="1"/>
  <c r="AR2367" i="12" s="1"/>
  <c r="F479" i="12"/>
  <c r="L479" i="12" s="1"/>
  <c r="R479" i="12" s="1"/>
  <c r="V479" i="12" s="1"/>
  <c r="AB479" i="12" s="1"/>
  <c r="AG479" i="12" s="1"/>
  <c r="AM479" i="12" s="1"/>
  <c r="AO479" i="12" s="1"/>
  <c r="H293" i="12"/>
  <c r="N293" i="12" s="1"/>
  <c r="T293" i="12" s="1"/>
  <c r="X293" i="12" s="1"/>
  <c r="AD293" i="12" s="1"/>
  <c r="AI293" i="12" s="1"/>
  <c r="AS293" i="12" s="1"/>
  <c r="AU293" i="12" s="1"/>
  <c r="H598" i="12"/>
  <c r="N598" i="12" s="1"/>
  <c r="T598" i="12" s="1"/>
  <c r="X598" i="12" s="1"/>
  <c r="AD598" i="12" s="1"/>
  <c r="AI598" i="12" s="1"/>
  <c r="AS598" i="12" s="1"/>
  <c r="AU598" i="12" s="1"/>
  <c r="H21" i="12"/>
  <c r="N21" i="12" s="1"/>
  <c r="T21" i="12" s="1"/>
  <c r="X21" i="12" s="1"/>
  <c r="AD21" i="12" s="1"/>
  <c r="AI21" i="12" s="1"/>
  <c r="AS21" i="12" s="1"/>
  <c r="AU21" i="12" s="1"/>
  <c r="G551" i="12"/>
  <c r="M551" i="12" s="1"/>
  <c r="S551" i="12" s="1"/>
  <c r="W551" i="12" s="1"/>
  <c r="AC551" i="12" s="1"/>
  <c r="AH551" i="12" s="1"/>
  <c r="AP551" i="12" s="1"/>
  <c r="AR551" i="12" s="1"/>
  <c r="H2491" i="12"/>
  <c r="N2491" i="12" s="1"/>
  <c r="T2491" i="12" s="1"/>
  <c r="X2491" i="12" s="1"/>
  <c r="AD2491" i="12" s="1"/>
  <c r="AI2491" i="12" s="1"/>
  <c r="AS2491" i="12" s="1"/>
  <c r="AU2491" i="12" s="1"/>
  <c r="F112" i="12"/>
  <c r="L112" i="12" s="1"/>
  <c r="R112" i="12" s="1"/>
  <c r="V112" i="12" s="1"/>
  <c r="AB112" i="12" s="1"/>
  <c r="AG112" i="12" s="1"/>
  <c r="AM112" i="12" s="1"/>
  <c r="AO112" i="12" s="1"/>
  <c r="F213" i="12"/>
  <c r="L213" i="12" s="1"/>
  <c r="R213" i="12" s="1"/>
  <c r="V213" i="12" s="1"/>
  <c r="AB213" i="12" s="1"/>
  <c r="AG213" i="12" s="1"/>
  <c r="AM213" i="12" s="1"/>
  <c r="AO213" i="12" s="1"/>
  <c r="G663" i="12"/>
  <c r="M663" i="12" s="1"/>
  <c r="S663" i="12" s="1"/>
  <c r="W663" i="12" s="1"/>
  <c r="AC663" i="12" s="1"/>
  <c r="AH663" i="12" s="1"/>
  <c r="AP663" i="12" s="1"/>
  <c r="AR663" i="12" s="1"/>
  <c r="F122" i="12"/>
  <c r="L122" i="12" s="1"/>
  <c r="R122" i="12" s="1"/>
  <c r="V122" i="12" s="1"/>
  <c r="AB122" i="12" s="1"/>
  <c r="AG122" i="12" s="1"/>
  <c r="AM122" i="12" s="1"/>
  <c r="AO122" i="12" s="1"/>
  <c r="G568" i="12"/>
  <c r="M568" i="12" s="1"/>
  <c r="S568" i="12" s="1"/>
  <c r="W568" i="12" s="1"/>
  <c r="AC568" i="12" s="1"/>
  <c r="AH568" i="12" s="1"/>
  <c r="AP568" i="12" s="1"/>
  <c r="AR568" i="12" s="1"/>
  <c r="G1006" i="12"/>
  <c r="M1006" i="12" s="1"/>
  <c r="S1006" i="12" s="1"/>
  <c r="W1006" i="12" s="1"/>
  <c r="AC1006" i="12" s="1"/>
  <c r="AH1006" i="12" s="1"/>
  <c r="AP1006" i="12" s="1"/>
  <c r="AR1006" i="12" s="1"/>
  <c r="H2304" i="12"/>
  <c r="N2304" i="12" s="1"/>
  <c r="T2304" i="12" s="1"/>
  <c r="X2304" i="12" s="1"/>
  <c r="AD2304" i="12" s="1"/>
  <c r="AI2304" i="12" s="1"/>
  <c r="AS2304" i="12" s="1"/>
  <c r="AU2304" i="12" s="1"/>
  <c r="F2322" i="12"/>
  <c r="L2322" i="12" s="1"/>
  <c r="R2322" i="12" s="1"/>
  <c r="V2322" i="12" s="1"/>
  <c r="AB2322" i="12" s="1"/>
  <c r="AG2322" i="12" s="1"/>
  <c r="AM2322" i="12" s="1"/>
  <c r="AO2322" i="12" s="1"/>
  <c r="G1085" i="12"/>
  <c r="M1085" i="12" s="1"/>
  <c r="S1085" i="12" s="1"/>
  <c r="W1085" i="12" s="1"/>
  <c r="AC1085" i="12" s="1"/>
  <c r="AH1085" i="12" s="1"/>
  <c r="AP1085" i="12" s="1"/>
  <c r="AR1085" i="12" s="1"/>
  <c r="F735" i="12"/>
  <c r="L735" i="12" s="1"/>
  <c r="R735" i="12" s="1"/>
  <c r="V735" i="12" s="1"/>
  <c r="AB735" i="12" s="1"/>
  <c r="AG735" i="12" s="1"/>
  <c r="AM735" i="12" s="1"/>
  <c r="AO735" i="12" s="1"/>
  <c r="F45" i="12"/>
  <c r="L45" i="12" s="1"/>
  <c r="R45" i="12" s="1"/>
  <c r="V45" i="12" s="1"/>
  <c r="AB45" i="12" s="1"/>
  <c r="AG45" i="12" s="1"/>
  <c r="AM45" i="12" s="1"/>
  <c r="AO45" i="12" s="1"/>
  <c r="F93" i="12"/>
  <c r="L93" i="12" s="1"/>
  <c r="R93" i="12" s="1"/>
  <c r="V93" i="12" s="1"/>
  <c r="AB93" i="12" s="1"/>
  <c r="AG93" i="12" s="1"/>
  <c r="AM93" i="12" s="1"/>
  <c r="AO93" i="12" s="1"/>
  <c r="G161" i="12"/>
  <c r="M161" i="12" s="1"/>
  <c r="S161" i="12" s="1"/>
  <c r="W161" i="12" s="1"/>
  <c r="AC161" i="12" s="1"/>
  <c r="AH161" i="12" s="1"/>
  <c r="AP161" i="12" s="1"/>
  <c r="AR161" i="12" s="1"/>
  <c r="H187" i="12"/>
  <c r="N187" i="12" s="1"/>
  <c r="T187" i="12" s="1"/>
  <c r="X187" i="12" s="1"/>
  <c r="AD187" i="12" s="1"/>
  <c r="AI187" i="12" s="1"/>
  <c r="AS187" i="12" s="1"/>
  <c r="AU187" i="12" s="1"/>
  <c r="G313" i="12"/>
  <c r="M313" i="12" s="1"/>
  <c r="S313" i="12" s="1"/>
  <c r="W313" i="12" s="1"/>
  <c r="AC313" i="12" s="1"/>
  <c r="AH313" i="12" s="1"/>
  <c r="AP313" i="12" s="1"/>
  <c r="AR313" i="12" s="1"/>
  <c r="G354" i="12"/>
  <c r="M354" i="12" s="1"/>
  <c r="S354" i="12" s="1"/>
  <c r="W354" i="12" s="1"/>
  <c r="AC354" i="12" s="1"/>
  <c r="AH354" i="12" s="1"/>
  <c r="AP354" i="12" s="1"/>
  <c r="AR354" i="12" s="1"/>
  <c r="H377" i="12"/>
  <c r="N377" i="12" s="1"/>
  <c r="T377" i="12" s="1"/>
  <c r="X377" i="12" s="1"/>
  <c r="AD377" i="12" s="1"/>
  <c r="AI377" i="12" s="1"/>
  <c r="AS377" i="12" s="1"/>
  <c r="AU377" i="12" s="1"/>
  <c r="G440" i="12"/>
  <c r="M440" i="12" s="1"/>
  <c r="S440" i="12" s="1"/>
  <c r="W440" i="12" s="1"/>
  <c r="AC440" i="12" s="1"/>
  <c r="AH440" i="12" s="1"/>
  <c r="AP440" i="12" s="1"/>
  <c r="AR440" i="12" s="1"/>
  <c r="H495" i="12"/>
  <c r="N495" i="12" s="1"/>
  <c r="T495" i="12" s="1"/>
  <c r="X495" i="12" s="1"/>
  <c r="AD495" i="12" s="1"/>
  <c r="AI495" i="12" s="1"/>
  <c r="AS495" i="12" s="1"/>
  <c r="AU495" i="12" s="1"/>
  <c r="G540" i="12"/>
  <c r="M540" i="12" s="1"/>
  <c r="S540" i="12" s="1"/>
  <c r="W540" i="12" s="1"/>
  <c r="AC540" i="12" s="1"/>
  <c r="AH540" i="12" s="1"/>
  <c r="AP540" i="12" s="1"/>
  <c r="AR540" i="12" s="1"/>
  <c r="G593" i="12"/>
  <c r="M593" i="12" s="1"/>
  <c r="S593" i="12" s="1"/>
  <c r="W593" i="12" s="1"/>
  <c r="AC593" i="12" s="1"/>
  <c r="AH593" i="12" s="1"/>
  <c r="AP593" i="12" s="1"/>
  <c r="AR593" i="12" s="1"/>
  <c r="F834" i="12"/>
  <c r="L834" i="12" s="1"/>
  <c r="R834" i="12" s="1"/>
  <c r="V834" i="12" s="1"/>
  <c r="AB834" i="12" s="1"/>
  <c r="AG834" i="12" s="1"/>
  <c r="AM834" i="12" s="1"/>
  <c r="AO834" i="12" s="1"/>
  <c r="F874" i="12"/>
  <c r="L874" i="12" s="1"/>
  <c r="R874" i="12" s="1"/>
  <c r="V874" i="12" s="1"/>
  <c r="AB874" i="12" s="1"/>
  <c r="AG874" i="12" s="1"/>
  <c r="AM874" i="12" s="1"/>
  <c r="AO874" i="12" s="1"/>
  <c r="F948" i="12"/>
  <c r="L948" i="12" s="1"/>
  <c r="R948" i="12" s="1"/>
  <c r="V948" i="12" s="1"/>
  <c r="AB948" i="12" s="1"/>
  <c r="AG948" i="12" s="1"/>
  <c r="AM948" i="12" s="1"/>
  <c r="AO948" i="12" s="1"/>
  <c r="F1073" i="12"/>
  <c r="L1073" i="12" s="1"/>
  <c r="R1073" i="12" s="1"/>
  <c r="V1073" i="12" s="1"/>
  <c r="AB1073" i="12" s="1"/>
  <c r="AG1073" i="12" s="1"/>
  <c r="AM1073" i="12" s="1"/>
  <c r="AO1073" i="12" s="1"/>
  <c r="G1137" i="12"/>
  <c r="M1137" i="12" s="1"/>
  <c r="S1137" i="12" s="1"/>
  <c r="W1137" i="12" s="1"/>
  <c r="AC1137" i="12" s="1"/>
  <c r="AH1137" i="12" s="1"/>
  <c r="AP1137" i="12" s="1"/>
  <c r="H1224" i="12"/>
  <c r="N1224" i="12" s="1"/>
  <c r="T1224" i="12" s="1"/>
  <c r="X1224" i="12" s="1"/>
  <c r="AD1224" i="12" s="1"/>
  <c r="AI1224" i="12" s="1"/>
  <c r="AS1224" i="12" s="1"/>
  <c r="AU1224" i="12" s="1"/>
  <c r="H1284" i="12"/>
  <c r="N1284" i="12" s="1"/>
  <c r="T1284" i="12" s="1"/>
  <c r="X1284" i="12" s="1"/>
  <c r="AD1284" i="12" s="1"/>
  <c r="AI1284" i="12" s="1"/>
  <c r="AS1284" i="12" s="1"/>
  <c r="AU1284" i="12" s="1"/>
  <c r="G1354" i="12"/>
  <c r="M1354" i="12" s="1"/>
  <c r="S1354" i="12" s="1"/>
  <c r="W1354" i="12" s="1"/>
  <c r="AC1354" i="12" s="1"/>
  <c r="AH1354" i="12" s="1"/>
  <c r="AP1354" i="12" s="1"/>
  <c r="G1386" i="12"/>
  <c r="M1386" i="12" s="1"/>
  <c r="S1386" i="12" s="1"/>
  <c r="W1386" i="12" s="1"/>
  <c r="AC1386" i="12" s="1"/>
  <c r="AH1386" i="12" s="1"/>
  <c r="AP1386" i="12" s="1"/>
  <c r="AR1386" i="12" s="1"/>
  <c r="H1424" i="12"/>
  <c r="N1424" i="12" s="1"/>
  <c r="T1424" i="12" s="1"/>
  <c r="X1424" i="12" s="1"/>
  <c r="AD1424" i="12" s="1"/>
  <c r="AI1424" i="12" s="1"/>
  <c r="AS1424" i="12" s="1"/>
  <c r="AU1424" i="12" s="1"/>
  <c r="G1541" i="12"/>
  <c r="M1541" i="12" s="1"/>
  <c r="S1541" i="12" s="1"/>
  <c r="W1541" i="12" s="1"/>
  <c r="AC1541" i="12" s="1"/>
  <c r="AH1541" i="12" s="1"/>
  <c r="AP1541" i="12" s="1"/>
  <c r="AR1541" i="12" s="1"/>
  <c r="G1596" i="12"/>
  <c r="M1596" i="12" s="1"/>
  <c r="S1596" i="12" s="1"/>
  <c r="W1596" i="12" s="1"/>
  <c r="AC1596" i="12" s="1"/>
  <c r="AH1596" i="12" s="1"/>
  <c r="AP1596" i="12" s="1"/>
  <c r="AR1596" i="12" s="1"/>
  <c r="H1668" i="12"/>
  <c r="N1668" i="12" s="1"/>
  <c r="T1668" i="12" s="1"/>
  <c r="X1668" i="12" s="1"/>
  <c r="AD1668" i="12" s="1"/>
  <c r="AI1668" i="12" s="1"/>
  <c r="AS1668" i="12" s="1"/>
  <c r="F1717" i="12"/>
  <c r="L1717" i="12" s="1"/>
  <c r="R1717" i="12" s="1"/>
  <c r="V1717" i="12" s="1"/>
  <c r="AB1717" i="12" s="1"/>
  <c r="AG1717" i="12" s="1"/>
  <c r="AM1717" i="12" s="1"/>
  <c r="AO1717" i="12" s="1"/>
  <c r="G1743" i="12"/>
  <c r="M1743" i="12" s="1"/>
  <c r="S1743" i="12" s="1"/>
  <c r="W1743" i="12" s="1"/>
  <c r="AC1743" i="12" s="1"/>
  <c r="AH1743" i="12" s="1"/>
  <c r="AP1743" i="12" s="1"/>
  <c r="AR1743" i="12" s="1"/>
  <c r="H1763" i="12"/>
  <c r="N1763" i="12" s="1"/>
  <c r="T1763" i="12" s="1"/>
  <c r="X1763" i="12" s="1"/>
  <c r="AD1763" i="12" s="1"/>
  <c r="AI1763" i="12" s="1"/>
  <c r="AS1763" i="12" s="1"/>
  <c r="AU1763" i="12" s="1"/>
  <c r="H1851" i="12"/>
  <c r="N1851" i="12" s="1"/>
  <c r="T1851" i="12" s="1"/>
  <c r="X1851" i="12" s="1"/>
  <c r="AD1851" i="12" s="1"/>
  <c r="AI1851" i="12" s="1"/>
  <c r="AS1851" i="12" s="1"/>
  <c r="AU1851" i="12" s="1"/>
  <c r="G1866" i="12"/>
  <c r="M1866" i="12" s="1"/>
  <c r="S1866" i="12" s="1"/>
  <c r="W1866" i="12" s="1"/>
  <c r="AC1866" i="12" s="1"/>
  <c r="AH1866" i="12" s="1"/>
  <c r="AP1866" i="12" s="1"/>
  <c r="AR1866" i="12" s="1"/>
  <c r="F1926" i="12"/>
  <c r="L1926" i="12" s="1"/>
  <c r="R1926" i="12" s="1"/>
  <c r="V1926" i="12" s="1"/>
  <c r="AB1926" i="12" s="1"/>
  <c r="AG1926" i="12" s="1"/>
  <c r="AM1926" i="12" s="1"/>
  <c r="AO1926" i="12" s="1"/>
  <c r="G1946" i="12"/>
  <c r="M1946" i="12" s="1"/>
  <c r="S1946" i="12" s="1"/>
  <c r="W1946" i="12" s="1"/>
  <c r="AC1946" i="12" s="1"/>
  <c r="AH1946" i="12" s="1"/>
  <c r="AP1946" i="12" s="1"/>
  <c r="AR1946" i="12" s="1"/>
  <c r="H1968" i="12"/>
  <c r="N1968" i="12" s="1"/>
  <c r="T1968" i="12" s="1"/>
  <c r="X1968" i="12" s="1"/>
  <c r="AD1968" i="12" s="1"/>
  <c r="AI1968" i="12" s="1"/>
  <c r="AS1968" i="12" s="1"/>
  <c r="AU1968" i="12" s="1"/>
  <c r="F1998" i="12"/>
  <c r="L1998" i="12" s="1"/>
  <c r="R1998" i="12" s="1"/>
  <c r="V1998" i="12" s="1"/>
  <c r="AB1998" i="12" s="1"/>
  <c r="AG1998" i="12" s="1"/>
  <c r="AM1998" i="12" s="1"/>
  <c r="AO1998" i="12" s="1"/>
  <c r="H2048" i="12"/>
  <c r="N2048" i="12" s="1"/>
  <c r="T2048" i="12" s="1"/>
  <c r="X2048" i="12" s="1"/>
  <c r="AD2048" i="12" s="1"/>
  <c r="AI2048" i="12" s="1"/>
  <c r="AS2048" i="12" s="1"/>
  <c r="AU2048" i="12" s="1"/>
  <c r="G2066" i="12"/>
  <c r="M2066" i="12" s="1"/>
  <c r="S2066" i="12" s="1"/>
  <c r="W2066" i="12" s="1"/>
  <c r="AC2066" i="12" s="1"/>
  <c r="AH2066" i="12" s="1"/>
  <c r="AP2066" i="12" s="1"/>
  <c r="AR2066" i="12" s="1"/>
  <c r="H2273" i="12"/>
  <c r="N2273" i="12" s="1"/>
  <c r="T2273" i="12" s="1"/>
  <c r="X2273" i="12" s="1"/>
  <c r="AD2273" i="12" s="1"/>
  <c r="AI2273" i="12" s="1"/>
  <c r="AS2273" i="12" s="1"/>
  <c r="AU2273" i="12" s="1"/>
  <c r="F2332" i="12"/>
  <c r="L2332" i="12" s="1"/>
  <c r="R2332" i="12" s="1"/>
  <c r="V2332" i="12" s="1"/>
  <c r="AB2332" i="12" s="1"/>
  <c r="AG2332" i="12" s="1"/>
  <c r="AM2332" i="12" s="1"/>
  <c r="AO2332" i="12" s="1"/>
  <c r="H2374" i="12"/>
  <c r="N2374" i="12" s="1"/>
  <c r="T2374" i="12" s="1"/>
  <c r="X2374" i="12" s="1"/>
  <c r="AD2374" i="12" s="1"/>
  <c r="AI2374" i="12" s="1"/>
  <c r="AS2374" i="12" s="1"/>
  <c r="AU2374" i="12" s="1"/>
  <c r="H2404" i="12"/>
  <c r="N2404" i="12" s="1"/>
  <c r="T2404" i="12" s="1"/>
  <c r="X2404" i="12" s="1"/>
  <c r="AD2404" i="12" s="1"/>
  <c r="AI2404" i="12" s="1"/>
  <c r="AS2404" i="12" s="1"/>
  <c r="AU2404" i="12" s="1"/>
  <c r="F2502" i="12"/>
  <c r="L2502" i="12" s="1"/>
  <c r="R2502" i="12" s="1"/>
  <c r="V2502" i="12" s="1"/>
  <c r="AB2502" i="12" s="1"/>
  <c r="AG2502" i="12" s="1"/>
  <c r="AM2502" i="12" s="1"/>
  <c r="AO2502" i="12" s="1"/>
  <c r="G2566" i="12"/>
  <c r="M2566" i="12" s="1"/>
  <c r="S2566" i="12" s="1"/>
  <c r="W2566" i="12" s="1"/>
  <c r="AC2566" i="12" s="1"/>
  <c r="AH2566" i="12" s="1"/>
  <c r="AP2566" i="12" s="1"/>
  <c r="AR2566" i="12" s="1"/>
  <c r="G2502" i="12"/>
  <c r="M2502" i="12" s="1"/>
  <c r="S2502" i="12" s="1"/>
  <c r="W2502" i="12" s="1"/>
  <c r="AC2502" i="12" s="1"/>
  <c r="AH2502" i="12" s="1"/>
  <c r="AP2502" i="12" s="1"/>
  <c r="AR2502" i="12" s="1"/>
  <c r="H2566" i="12"/>
  <c r="N2566" i="12" s="1"/>
  <c r="T2566" i="12" s="1"/>
  <c r="X2566" i="12" s="1"/>
  <c r="AD2566" i="12" s="1"/>
  <c r="AI2566" i="12" s="1"/>
  <c r="AS2566" i="12" s="1"/>
  <c r="AU2566" i="12" s="1"/>
  <c r="G532" i="12"/>
  <c r="M532" i="12" s="1"/>
  <c r="S532" i="12" s="1"/>
  <c r="W532" i="12" s="1"/>
  <c r="AC532" i="12" s="1"/>
  <c r="AH532" i="12" s="1"/>
  <c r="AP532" i="12" s="1"/>
  <c r="AR532" i="12" s="1"/>
  <c r="F558" i="12"/>
  <c r="L558" i="12" s="1"/>
  <c r="R558" i="12" s="1"/>
  <c r="V558" i="12" s="1"/>
  <c r="AB558" i="12" s="1"/>
  <c r="AG558" i="12" s="1"/>
  <c r="AM558" i="12" s="1"/>
  <c r="AO558" i="12" s="1"/>
  <c r="H1073" i="12"/>
  <c r="N1073" i="12" s="1"/>
  <c r="T1073" i="12" s="1"/>
  <c r="X1073" i="12" s="1"/>
  <c r="AD1073" i="12" s="1"/>
  <c r="AI1073" i="12" s="1"/>
  <c r="AS1073" i="12" s="1"/>
  <c r="AU1073" i="12" s="1"/>
  <c r="G1228" i="12"/>
  <c r="M1228" i="12" s="1"/>
  <c r="S1228" i="12" s="1"/>
  <c r="W1228" i="12" s="1"/>
  <c r="AC1228" i="12" s="1"/>
  <c r="AH1228" i="12" s="1"/>
  <c r="AP1228" i="12" s="1"/>
  <c r="AR1228" i="12" s="1"/>
  <c r="G1298" i="12"/>
  <c r="M1298" i="12" s="1"/>
  <c r="S1298" i="12" s="1"/>
  <c r="W1298" i="12" s="1"/>
  <c r="AC1298" i="12" s="1"/>
  <c r="AH1298" i="12" s="1"/>
  <c r="AP1298" i="12" s="1"/>
  <c r="AR1298" i="12" s="1"/>
  <c r="H1350" i="12"/>
  <c r="N1350" i="12" s="1"/>
  <c r="T1350" i="12" s="1"/>
  <c r="X1350" i="12" s="1"/>
  <c r="AD1350" i="12" s="1"/>
  <c r="AI1350" i="12" s="1"/>
  <c r="AS1350" i="12" s="1"/>
  <c r="F1390" i="12"/>
  <c r="L1390" i="12" s="1"/>
  <c r="R1390" i="12" s="1"/>
  <c r="V1390" i="12" s="1"/>
  <c r="AB1390" i="12" s="1"/>
  <c r="AG1390" i="12" s="1"/>
  <c r="AM1390" i="12" s="1"/>
  <c r="AO1390" i="12" s="1"/>
  <c r="H1500" i="12"/>
  <c r="N1500" i="12" s="1"/>
  <c r="T1500" i="12" s="1"/>
  <c r="X1500" i="12" s="1"/>
  <c r="AD1500" i="12" s="1"/>
  <c r="AI1500" i="12" s="1"/>
  <c r="AS1500" i="12" s="1"/>
  <c r="AU1500" i="12" s="1"/>
  <c r="H1571" i="12"/>
  <c r="N1571" i="12" s="1"/>
  <c r="T1571" i="12" s="1"/>
  <c r="X1571" i="12" s="1"/>
  <c r="AD1571" i="12" s="1"/>
  <c r="AI1571" i="12" s="1"/>
  <c r="AS1571" i="12" s="1"/>
  <c r="AU1571" i="12" s="1"/>
  <c r="F1623" i="12"/>
  <c r="L1623" i="12" s="1"/>
  <c r="R1623" i="12" s="1"/>
  <c r="V1623" i="12" s="1"/>
  <c r="AB1623" i="12" s="1"/>
  <c r="AG1623" i="12" s="1"/>
  <c r="AM1623" i="12" s="1"/>
  <c r="AO1623" i="12" s="1"/>
  <c r="G1687" i="12"/>
  <c r="M1687" i="12" s="1"/>
  <c r="S1687" i="12" s="1"/>
  <c r="W1687" i="12" s="1"/>
  <c r="AC1687" i="12" s="1"/>
  <c r="AH1687" i="12" s="1"/>
  <c r="AP1687" i="12" s="1"/>
  <c r="AR1687" i="12" s="1"/>
  <c r="G1732" i="12"/>
  <c r="M1732" i="12" s="1"/>
  <c r="S1732" i="12" s="1"/>
  <c r="W1732" i="12" s="1"/>
  <c r="AC1732" i="12" s="1"/>
  <c r="AH1732" i="12" s="1"/>
  <c r="AP1732" i="12" s="1"/>
  <c r="AR1732" i="12" s="1"/>
  <c r="H1774" i="12"/>
  <c r="N1774" i="12" s="1"/>
  <c r="T1774" i="12" s="1"/>
  <c r="X1774" i="12" s="1"/>
  <c r="AD1774" i="12" s="1"/>
  <c r="AI1774" i="12" s="1"/>
  <c r="AS1774" i="12" s="1"/>
  <c r="AU1774" i="12" s="1"/>
  <c r="F1873" i="12"/>
  <c r="L1873" i="12" s="1"/>
  <c r="R1873" i="12" s="1"/>
  <c r="V1873" i="12" s="1"/>
  <c r="AB1873" i="12" s="1"/>
  <c r="AG1873" i="12" s="1"/>
  <c r="AM1873" i="12" s="1"/>
  <c r="AO1873" i="12" s="1"/>
  <c r="H1926" i="12"/>
  <c r="N1926" i="12" s="1"/>
  <c r="T1926" i="12" s="1"/>
  <c r="X1926" i="12" s="1"/>
  <c r="AD1926" i="12" s="1"/>
  <c r="AI1926" i="12" s="1"/>
  <c r="AS1926" i="12" s="1"/>
  <c r="AU1926" i="12" s="1"/>
  <c r="H1958" i="12"/>
  <c r="N1958" i="12" s="1"/>
  <c r="T1958" i="12" s="1"/>
  <c r="X1958" i="12" s="1"/>
  <c r="AD1958" i="12" s="1"/>
  <c r="AI1958" i="12" s="1"/>
  <c r="AS1958" i="12" s="1"/>
  <c r="AU1958" i="12" s="1"/>
  <c r="H1998" i="12"/>
  <c r="N1998" i="12" s="1"/>
  <c r="T1998" i="12" s="1"/>
  <c r="X1998" i="12" s="1"/>
  <c r="AD1998" i="12" s="1"/>
  <c r="AI1998" i="12" s="1"/>
  <c r="AS1998" i="12" s="1"/>
  <c r="AU1998" i="12" s="1"/>
  <c r="H2033" i="12"/>
  <c r="N2033" i="12" s="1"/>
  <c r="T2033" i="12" s="1"/>
  <c r="X2033" i="12" s="1"/>
  <c r="AD2033" i="12" s="1"/>
  <c r="AI2033" i="12" s="1"/>
  <c r="AS2033" i="12" s="1"/>
  <c r="AU2033" i="12" s="1"/>
  <c r="G2139" i="12"/>
  <c r="M2139" i="12" s="1"/>
  <c r="S2139" i="12" s="1"/>
  <c r="W2139" i="12" s="1"/>
  <c r="AC2139" i="12" s="1"/>
  <c r="AH2139" i="12" s="1"/>
  <c r="AP2139" i="12" s="1"/>
  <c r="AR2139" i="12" s="1"/>
  <c r="G2231" i="12"/>
  <c r="M2231" i="12" s="1"/>
  <c r="S2231" i="12" s="1"/>
  <c r="W2231" i="12" s="1"/>
  <c r="AC2231" i="12" s="1"/>
  <c r="AH2231" i="12" s="1"/>
  <c r="AP2231" i="12" s="1"/>
  <c r="AR2231" i="12" s="1"/>
  <c r="G2348" i="12"/>
  <c r="M2348" i="12" s="1"/>
  <c r="S2348" i="12" s="1"/>
  <c r="W2348" i="12" s="1"/>
  <c r="AC2348" i="12" s="1"/>
  <c r="AH2348" i="12" s="1"/>
  <c r="AP2348" i="12" s="1"/>
  <c r="AR2348" i="12" s="1"/>
  <c r="F2425" i="12"/>
  <c r="L2425" i="12" s="1"/>
  <c r="R2425" i="12" s="1"/>
  <c r="V2425" i="12" s="1"/>
  <c r="AB2425" i="12" s="1"/>
  <c r="AG2425" i="12" s="1"/>
  <c r="AM2425" i="12" s="1"/>
  <c r="AO2425" i="12" s="1"/>
  <c r="H32" i="12"/>
  <c r="N32" i="12" s="1"/>
  <c r="T32" i="12" s="1"/>
  <c r="X32" i="12" s="1"/>
  <c r="AD32" i="12" s="1"/>
  <c r="AI32" i="12" s="1"/>
  <c r="AS32" i="12" s="1"/>
  <c r="AU32" i="12" s="1"/>
  <c r="G45" i="12"/>
  <c r="M45" i="12" s="1"/>
  <c r="S45" i="12" s="1"/>
  <c r="W45" i="12" s="1"/>
  <c r="AC45" i="12" s="1"/>
  <c r="AH45" i="12" s="1"/>
  <c r="AP45" i="12" s="1"/>
  <c r="AR45" i="12" s="1"/>
  <c r="G93" i="12"/>
  <c r="M93" i="12" s="1"/>
  <c r="S93" i="12" s="1"/>
  <c r="W93" i="12" s="1"/>
  <c r="AC93" i="12" s="1"/>
  <c r="AH93" i="12" s="1"/>
  <c r="AP93" i="12" s="1"/>
  <c r="AR93" i="12" s="1"/>
  <c r="H129" i="12"/>
  <c r="N129" i="12" s="1"/>
  <c r="T129" i="12" s="1"/>
  <c r="X129" i="12" s="1"/>
  <c r="AD129" i="12" s="1"/>
  <c r="AI129" i="12" s="1"/>
  <c r="AS129" i="12" s="1"/>
  <c r="AU129" i="12" s="1"/>
  <c r="H161" i="12"/>
  <c r="N161" i="12" s="1"/>
  <c r="T161" i="12" s="1"/>
  <c r="X161" i="12" s="1"/>
  <c r="AD161" i="12" s="1"/>
  <c r="AI161" i="12" s="1"/>
  <c r="AS161" i="12" s="1"/>
  <c r="AU161" i="12" s="1"/>
  <c r="F192" i="12"/>
  <c r="L192" i="12" s="1"/>
  <c r="R192" i="12" s="1"/>
  <c r="V192" i="12" s="1"/>
  <c r="AB192" i="12" s="1"/>
  <c r="AG192" i="12" s="1"/>
  <c r="AM192" i="12" s="1"/>
  <c r="AO192" i="12" s="1"/>
  <c r="H200" i="12"/>
  <c r="N200" i="12" s="1"/>
  <c r="T200" i="12" s="1"/>
  <c r="X200" i="12" s="1"/>
  <c r="AD200" i="12" s="1"/>
  <c r="AI200" i="12" s="1"/>
  <c r="AS200" i="12" s="1"/>
  <c r="AU200" i="12" s="1"/>
  <c r="G273" i="12"/>
  <c r="M273" i="12" s="1"/>
  <c r="S273" i="12" s="1"/>
  <c r="W273" i="12" s="1"/>
  <c r="AC273" i="12" s="1"/>
  <c r="AH273" i="12" s="1"/>
  <c r="AP273" i="12" s="1"/>
  <c r="AR273" i="12" s="1"/>
  <c r="G289" i="12"/>
  <c r="M289" i="12" s="1"/>
  <c r="S289" i="12" s="1"/>
  <c r="W289" i="12" s="1"/>
  <c r="AC289" i="12" s="1"/>
  <c r="AH289" i="12" s="1"/>
  <c r="AP289" i="12" s="1"/>
  <c r="AR289" i="12" s="1"/>
  <c r="H332" i="12"/>
  <c r="N332" i="12" s="1"/>
  <c r="T332" i="12" s="1"/>
  <c r="X332" i="12" s="1"/>
  <c r="AD332" i="12" s="1"/>
  <c r="AI332" i="12" s="1"/>
  <c r="AS332" i="12" s="1"/>
  <c r="AU332" i="12" s="1"/>
  <c r="H372" i="12"/>
  <c r="N372" i="12" s="1"/>
  <c r="T372" i="12" s="1"/>
  <c r="X372" i="12" s="1"/>
  <c r="AD372" i="12" s="1"/>
  <c r="AI372" i="12" s="1"/>
  <c r="AS372" i="12" s="1"/>
  <c r="AU372" i="12" s="1"/>
  <c r="G387" i="12"/>
  <c r="M387" i="12" s="1"/>
  <c r="S387" i="12" s="1"/>
  <c r="W387" i="12" s="1"/>
  <c r="AC387" i="12" s="1"/>
  <c r="AH387" i="12" s="1"/>
  <c r="AP387" i="12" s="1"/>
  <c r="AR387" i="12" s="1"/>
  <c r="F406" i="12"/>
  <c r="L406" i="12" s="1"/>
  <c r="R406" i="12" s="1"/>
  <c r="V406" i="12" s="1"/>
  <c r="AB406" i="12" s="1"/>
  <c r="AG406" i="12" s="1"/>
  <c r="AM406" i="12" s="1"/>
  <c r="AO406" i="12" s="1"/>
  <c r="H422" i="12"/>
  <c r="N422" i="12" s="1"/>
  <c r="T422" i="12" s="1"/>
  <c r="X422" i="12" s="1"/>
  <c r="AD422" i="12" s="1"/>
  <c r="AI422" i="12" s="1"/>
  <c r="AS422" i="12" s="1"/>
  <c r="AU422" i="12" s="1"/>
  <c r="G470" i="12"/>
  <c r="M470" i="12" s="1"/>
  <c r="S470" i="12" s="1"/>
  <c r="W470" i="12" s="1"/>
  <c r="AC470" i="12" s="1"/>
  <c r="AH470" i="12" s="1"/>
  <c r="AP470" i="12" s="1"/>
  <c r="AR470" i="12" s="1"/>
  <c r="F499" i="12"/>
  <c r="L499" i="12" s="1"/>
  <c r="R499" i="12" s="1"/>
  <c r="V499" i="12" s="1"/>
  <c r="AB499" i="12" s="1"/>
  <c r="AG499" i="12" s="1"/>
  <c r="AM499" i="12" s="1"/>
  <c r="AO499" i="12" s="1"/>
  <c r="H507" i="12"/>
  <c r="N507" i="12" s="1"/>
  <c r="T507" i="12" s="1"/>
  <c r="X507" i="12" s="1"/>
  <c r="AD507" i="12" s="1"/>
  <c r="AI507" i="12" s="1"/>
  <c r="AS507" i="12" s="1"/>
  <c r="AU507" i="12" s="1"/>
  <c r="F532" i="12"/>
  <c r="L532" i="12" s="1"/>
  <c r="R532" i="12" s="1"/>
  <c r="V532" i="12" s="1"/>
  <c r="AB532" i="12" s="1"/>
  <c r="AG532" i="12" s="1"/>
  <c r="AM532" i="12" s="1"/>
  <c r="AO532" i="12" s="1"/>
  <c r="H540" i="12"/>
  <c r="N540" i="12" s="1"/>
  <c r="T540" i="12" s="1"/>
  <c r="X540" i="12" s="1"/>
  <c r="AD540" i="12" s="1"/>
  <c r="AI540" i="12" s="1"/>
  <c r="AS540" i="12" s="1"/>
  <c r="AU540" i="12" s="1"/>
  <c r="H593" i="12"/>
  <c r="N593" i="12" s="1"/>
  <c r="T593" i="12" s="1"/>
  <c r="X593" i="12" s="1"/>
  <c r="AD593" i="12" s="1"/>
  <c r="AI593" i="12" s="1"/>
  <c r="AS593" i="12" s="1"/>
  <c r="AU593" i="12" s="1"/>
  <c r="F630" i="12"/>
  <c r="L630" i="12" s="1"/>
  <c r="R630" i="12" s="1"/>
  <c r="V630" i="12" s="1"/>
  <c r="AB630" i="12" s="1"/>
  <c r="AG630" i="12" s="1"/>
  <c r="AM630" i="12" s="1"/>
  <c r="AO630" i="12" s="1"/>
  <c r="G834" i="12"/>
  <c r="M834" i="12" s="1"/>
  <c r="S834" i="12" s="1"/>
  <c r="W834" i="12" s="1"/>
  <c r="AC834" i="12" s="1"/>
  <c r="AH834" i="12" s="1"/>
  <c r="AP834" i="12" s="1"/>
  <c r="AR834" i="12" s="1"/>
  <c r="F870" i="12"/>
  <c r="L870" i="12" s="1"/>
  <c r="R870" i="12" s="1"/>
  <c r="V870" i="12" s="1"/>
  <c r="AB870" i="12" s="1"/>
  <c r="AG870" i="12" s="1"/>
  <c r="AM870" i="12" s="1"/>
  <c r="AO870" i="12" s="1"/>
  <c r="H878" i="12"/>
  <c r="N878" i="12" s="1"/>
  <c r="T878" i="12" s="1"/>
  <c r="X878" i="12" s="1"/>
  <c r="AD878" i="12" s="1"/>
  <c r="AI878" i="12" s="1"/>
  <c r="AS878" i="12" s="1"/>
  <c r="AU878" i="12" s="1"/>
  <c r="G908" i="12"/>
  <c r="M908" i="12" s="1"/>
  <c r="S908" i="12" s="1"/>
  <c r="W908" i="12" s="1"/>
  <c r="AC908" i="12" s="1"/>
  <c r="AH908" i="12" s="1"/>
  <c r="AP908" i="12" s="1"/>
  <c r="AR908" i="12" s="1"/>
  <c r="H958" i="12"/>
  <c r="N958" i="12" s="1"/>
  <c r="T958" i="12" s="1"/>
  <c r="X958" i="12" s="1"/>
  <c r="AD958" i="12" s="1"/>
  <c r="AI958" i="12" s="1"/>
  <c r="AS958" i="12" s="1"/>
  <c r="AU958" i="12" s="1"/>
  <c r="G982" i="12"/>
  <c r="M982" i="12" s="1"/>
  <c r="S982" i="12" s="1"/>
  <c r="W982" i="12" s="1"/>
  <c r="AC982" i="12" s="1"/>
  <c r="AH982" i="12" s="1"/>
  <c r="AP982" i="12" s="1"/>
  <c r="F994" i="12"/>
  <c r="L994" i="12" s="1"/>
  <c r="R994" i="12" s="1"/>
  <c r="V994" i="12" s="1"/>
  <c r="AB994" i="12" s="1"/>
  <c r="AG994" i="12" s="1"/>
  <c r="AM994" i="12" s="1"/>
  <c r="AO994" i="12" s="1"/>
  <c r="F1012" i="12"/>
  <c r="L1012" i="12" s="1"/>
  <c r="R1012" i="12" s="1"/>
  <c r="V1012" i="12" s="1"/>
  <c r="AB1012" i="12" s="1"/>
  <c r="AG1012" i="12" s="1"/>
  <c r="AM1012" i="12" s="1"/>
  <c r="AO1012" i="12" s="1"/>
  <c r="H1045" i="12"/>
  <c r="N1045" i="12" s="1"/>
  <c r="T1045" i="12" s="1"/>
  <c r="X1045" i="12" s="1"/>
  <c r="AD1045" i="12" s="1"/>
  <c r="AI1045" i="12" s="1"/>
  <c r="AS1045" i="12" s="1"/>
  <c r="AU1045" i="12" s="1"/>
  <c r="G1073" i="12"/>
  <c r="M1073" i="12" s="1"/>
  <c r="S1073" i="12" s="1"/>
  <c r="W1073" i="12" s="1"/>
  <c r="AC1073" i="12" s="1"/>
  <c r="AH1073" i="12" s="1"/>
  <c r="AP1073" i="12" s="1"/>
  <c r="AR1073" i="12" s="1"/>
  <c r="F1105" i="12"/>
  <c r="L1105" i="12" s="1"/>
  <c r="R1105" i="12" s="1"/>
  <c r="V1105" i="12" s="1"/>
  <c r="AB1105" i="12" s="1"/>
  <c r="AG1105" i="12" s="1"/>
  <c r="AM1105" i="12" s="1"/>
  <c r="H1137" i="12"/>
  <c r="N1137" i="12" s="1"/>
  <c r="T1137" i="12" s="1"/>
  <c r="X1137" i="12" s="1"/>
  <c r="AD1137" i="12" s="1"/>
  <c r="AI1137" i="12" s="1"/>
  <c r="AS1137" i="12" s="1"/>
  <c r="H1196" i="12"/>
  <c r="N1196" i="12" s="1"/>
  <c r="T1196" i="12" s="1"/>
  <c r="X1196" i="12" s="1"/>
  <c r="AD1196" i="12" s="1"/>
  <c r="AI1196" i="12" s="1"/>
  <c r="AS1196" i="12" s="1"/>
  <c r="AU1196" i="12" s="1"/>
  <c r="G1210" i="12"/>
  <c r="M1210" i="12" s="1"/>
  <c r="S1210" i="12" s="1"/>
  <c r="W1210" i="12" s="1"/>
  <c r="AC1210" i="12" s="1"/>
  <c r="AH1210" i="12" s="1"/>
  <c r="AP1210" i="12" s="1"/>
  <c r="AR1210" i="12" s="1"/>
  <c r="F1228" i="12"/>
  <c r="L1228" i="12" s="1"/>
  <c r="R1228" i="12" s="1"/>
  <c r="V1228" i="12" s="1"/>
  <c r="AB1228" i="12" s="1"/>
  <c r="AG1228" i="12" s="1"/>
  <c r="AM1228" i="12" s="1"/>
  <c r="AO1228" i="12" s="1"/>
  <c r="H1237" i="12"/>
  <c r="N1237" i="12" s="1"/>
  <c r="T1237" i="12" s="1"/>
  <c r="X1237" i="12" s="1"/>
  <c r="AD1237" i="12" s="1"/>
  <c r="AI1237" i="12" s="1"/>
  <c r="AS1237" i="12" s="1"/>
  <c r="AU1237" i="12" s="1"/>
  <c r="G1261" i="12"/>
  <c r="M1261" i="12" s="1"/>
  <c r="S1261" i="12" s="1"/>
  <c r="W1261" i="12" s="1"/>
  <c r="AC1261" i="12" s="1"/>
  <c r="AH1261" i="12" s="1"/>
  <c r="AP1261" i="12" s="1"/>
  <c r="AR1261" i="12" s="1"/>
  <c r="F1298" i="12"/>
  <c r="L1298" i="12" s="1"/>
  <c r="R1298" i="12" s="1"/>
  <c r="V1298" i="12" s="1"/>
  <c r="AB1298" i="12" s="1"/>
  <c r="AG1298" i="12" s="1"/>
  <c r="AM1298" i="12" s="1"/>
  <c r="AO1298" i="12" s="1"/>
  <c r="H1310" i="12"/>
  <c r="N1310" i="12" s="1"/>
  <c r="T1310" i="12" s="1"/>
  <c r="X1310" i="12" s="1"/>
  <c r="AD1310" i="12" s="1"/>
  <c r="AI1310" i="12" s="1"/>
  <c r="AS1310" i="12" s="1"/>
  <c r="AU1310" i="12" s="1"/>
  <c r="G1326" i="12"/>
  <c r="M1326" i="12" s="1"/>
  <c r="S1326" i="12" s="1"/>
  <c r="W1326" i="12" s="1"/>
  <c r="AC1326" i="12" s="1"/>
  <c r="AH1326" i="12" s="1"/>
  <c r="AP1326" i="12" s="1"/>
  <c r="AR1326" i="12" s="1"/>
  <c r="F1346" i="12"/>
  <c r="L1346" i="12" s="1"/>
  <c r="R1346" i="12" s="1"/>
  <c r="V1346" i="12" s="1"/>
  <c r="AB1346" i="12" s="1"/>
  <c r="AG1346" i="12" s="1"/>
  <c r="AM1346" i="12" s="1"/>
  <c r="AO1346" i="12" s="1"/>
  <c r="H1354" i="12"/>
  <c r="N1354" i="12" s="1"/>
  <c r="T1354" i="12" s="1"/>
  <c r="X1354" i="12" s="1"/>
  <c r="AD1354" i="12" s="1"/>
  <c r="AI1354" i="12" s="1"/>
  <c r="AS1354" i="12" s="1"/>
  <c r="G1366" i="12"/>
  <c r="M1366" i="12" s="1"/>
  <c r="S1366" i="12" s="1"/>
  <c r="W1366" i="12" s="1"/>
  <c r="AC1366" i="12" s="1"/>
  <c r="AH1366" i="12" s="1"/>
  <c r="AP1366" i="12" s="1"/>
  <c r="AR1366" i="12" s="1"/>
  <c r="F1378" i="12"/>
  <c r="L1378" i="12" s="1"/>
  <c r="R1378" i="12" s="1"/>
  <c r="V1378" i="12" s="1"/>
  <c r="AB1378" i="12" s="1"/>
  <c r="AG1378" i="12" s="1"/>
  <c r="AM1378" i="12" s="1"/>
  <c r="AO1378" i="12" s="1"/>
  <c r="H1386" i="12"/>
  <c r="N1386" i="12" s="1"/>
  <c r="T1386" i="12" s="1"/>
  <c r="X1386" i="12" s="1"/>
  <c r="AD1386" i="12" s="1"/>
  <c r="AI1386" i="12" s="1"/>
  <c r="AS1386" i="12" s="1"/>
  <c r="AU1386" i="12" s="1"/>
  <c r="G1398" i="12"/>
  <c r="M1398" i="12" s="1"/>
  <c r="S1398" i="12" s="1"/>
  <c r="W1398" i="12" s="1"/>
  <c r="AC1398" i="12" s="1"/>
  <c r="AH1398" i="12" s="1"/>
  <c r="AP1398" i="12" s="1"/>
  <c r="AR1398" i="12" s="1"/>
  <c r="F1429" i="12"/>
  <c r="L1429" i="12" s="1"/>
  <c r="R1429" i="12" s="1"/>
  <c r="V1429" i="12" s="1"/>
  <c r="AB1429" i="12" s="1"/>
  <c r="AG1429" i="12" s="1"/>
  <c r="AM1429" i="12" s="1"/>
  <c r="AO1429" i="12" s="1"/>
  <c r="G1500" i="12"/>
  <c r="M1500" i="12" s="1"/>
  <c r="S1500" i="12" s="1"/>
  <c r="W1500" i="12" s="1"/>
  <c r="AC1500" i="12" s="1"/>
  <c r="AH1500" i="12" s="1"/>
  <c r="AP1500" i="12" s="1"/>
  <c r="AR1500" i="12" s="1"/>
  <c r="F1521" i="12"/>
  <c r="L1521" i="12" s="1"/>
  <c r="R1521" i="12" s="1"/>
  <c r="V1521" i="12" s="1"/>
  <c r="AB1521" i="12" s="1"/>
  <c r="AG1521" i="12" s="1"/>
  <c r="AM1521" i="12" s="1"/>
  <c r="AO1521" i="12" s="1"/>
  <c r="H1541" i="12"/>
  <c r="N1541" i="12" s="1"/>
  <c r="T1541" i="12" s="1"/>
  <c r="X1541" i="12" s="1"/>
  <c r="AD1541" i="12" s="1"/>
  <c r="AI1541" i="12" s="1"/>
  <c r="AS1541" i="12" s="1"/>
  <c r="AU1541" i="12" s="1"/>
  <c r="G1571" i="12"/>
  <c r="M1571" i="12" s="1"/>
  <c r="S1571" i="12" s="1"/>
  <c r="W1571" i="12" s="1"/>
  <c r="AC1571" i="12" s="1"/>
  <c r="AH1571" i="12" s="1"/>
  <c r="AP1571" i="12" s="1"/>
  <c r="AR1571" i="12" s="1"/>
  <c r="F1583" i="12"/>
  <c r="L1583" i="12" s="1"/>
  <c r="R1583" i="12" s="1"/>
  <c r="V1583" i="12" s="1"/>
  <c r="AB1583" i="12" s="1"/>
  <c r="AG1583" i="12" s="1"/>
  <c r="AM1583" i="12" s="1"/>
  <c r="AO1583" i="12" s="1"/>
  <c r="H1596" i="12"/>
  <c r="N1596" i="12" s="1"/>
  <c r="T1596" i="12" s="1"/>
  <c r="X1596" i="12" s="1"/>
  <c r="AD1596" i="12" s="1"/>
  <c r="AI1596" i="12" s="1"/>
  <c r="AS1596" i="12" s="1"/>
  <c r="AU1596" i="12" s="1"/>
  <c r="G1611" i="12"/>
  <c r="M1611" i="12" s="1"/>
  <c r="S1611" i="12" s="1"/>
  <c r="W1611" i="12" s="1"/>
  <c r="AC1611" i="12" s="1"/>
  <c r="AH1611" i="12" s="1"/>
  <c r="AP1611" i="12" s="1"/>
  <c r="AR1611" i="12" s="1"/>
  <c r="F1627" i="12"/>
  <c r="L1627" i="12" s="1"/>
  <c r="R1627" i="12" s="1"/>
  <c r="V1627" i="12" s="1"/>
  <c r="AB1627" i="12" s="1"/>
  <c r="AG1627" i="12" s="1"/>
  <c r="AM1627" i="12" s="1"/>
  <c r="AO1627" i="12" s="1"/>
  <c r="G1655" i="12"/>
  <c r="M1655" i="12" s="1"/>
  <c r="S1655" i="12" s="1"/>
  <c r="W1655" i="12" s="1"/>
  <c r="AC1655" i="12" s="1"/>
  <c r="AH1655" i="12" s="1"/>
  <c r="AP1655" i="12" s="1"/>
  <c r="AR1655" i="12" s="1"/>
  <c r="F1687" i="12"/>
  <c r="L1687" i="12" s="1"/>
  <c r="R1687" i="12" s="1"/>
  <c r="V1687" i="12" s="1"/>
  <c r="AB1687" i="12" s="1"/>
  <c r="AG1687" i="12" s="1"/>
  <c r="AM1687" i="12" s="1"/>
  <c r="AO1687" i="12" s="1"/>
  <c r="H1702" i="12"/>
  <c r="N1702" i="12" s="1"/>
  <c r="T1702" i="12" s="1"/>
  <c r="X1702" i="12" s="1"/>
  <c r="AD1702" i="12" s="1"/>
  <c r="AI1702" i="12" s="1"/>
  <c r="AS1702" i="12" s="1"/>
  <c r="AU1702" i="12" s="1"/>
  <c r="G1717" i="12"/>
  <c r="M1717" i="12" s="1"/>
  <c r="S1717" i="12" s="1"/>
  <c r="W1717" i="12" s="1"/>
  <c r="AC1717" i="12" s="1"/>
  <c r="AH1717" i="12" s="1"/>
  <c r="AP1717" i="12" s="1"/>
  <c r="AR1717" i="12" s="1"/>
  <c r="F1732" i="12"/>
  <c r="L1732" i="12" s="1"/>
  <c r="R1732" i="12" s="1"/>
  <c r="V1732" i="12" s="1"/>
  <c r="AB1732" i="12" s="1"/>
  <c r="AG1732" i="12" s="1"/>
  <c r="AM1732" i="12" s="1"/>
  <c r="AO1732" i="12" s="1"/>
  <c r="H1743" i="12"/>
  <c r="N1743" i="12" s="1"/>
  <c r="T1743" i="12" s="1"/>
  <c r="X1743" i="12" s="1"/>
  <c r="AD1743" i="12" s="1"/>
  <c r="AI1743" i="12" s="1"/>
  <c r="AS1743" i="12" s="1"/>
  <c r="AU1743" i="12" s="1"/>
  <c r="F1770" i="12"/>
  <c r="L1770" i="12" s="1"/>
  <c r="R1770" i="12" s="1"/>
  <c r="V1770" i="12" s="1"/>
  <c r="AB1770" i="12" s="1"/>
  <c r="AG1770" i="12" s="1"/>
  <c r="AM1770" i="12" s="1"/>
  <c r="AO1770" i="12" s="1"/>
  <c r="H1782" i="12"/>
  <c r="N1782" i="12" s="1"/>
  <c r="T1782" i="12" s="1"/>
  <c r="X1782" i="12" s="1"/>
  <c r="AD1782" i="12" s="1"/>
  <c r="AI1782" i="12" s="1"/>
  <c r="AS1782" i="12" s="1"/>
  <c r="AU1782" i="12" s="1"/>
  <c r="G1842" i="12"/>
  <c r="M1842" i="12" s="1"/>
  <c r="S1842" i="12" s="1"/>
  <c r="W1842" i="12" s="1"/>
  <c r="AC1842" i="12" s="1"/>
  <c r="AH1842" i="12" s="1"/>
  <c r="AP1842" i="12" s="1"/>
  <c r="AR1842" i="12" s="1"/>
  <c r="F1858" i="12"/>
  <c r="L1858" i="12" s="1"/>
  <c r="R1858" i="12" s="1"/>
  <c r="V1858" i="12" s="1"/>
  <c r="AB1858" i="12" s="1"/>
  <c r="AG1858" i="12" s="1"/>
  <c r="AM1858" i="12" s="1"/>
  <c r="AO1858" i="12" s="1"/>
  <c r="H1866" i="12"/>
  <c r="N1866" i="12" s="1"/>
  <c r="T1866" i="12" s="1"/>
  <c r="X1866" i="12" s="1"/>
  <c r="AD1866" i="12" s="1"/>
  <c r="AI1866" i="12" s="1"/>
  <c r="AS1866" i="12" s="1"/>
  <c r="AU1866" i="12" s="1"/>
  <c r="H1914" i="12"/>
  <c r="N1914" i="12" s="1"/>
  <c r="T1914" i="12" s="1"/>
  <c r="X1914" i="12" s="1"/>
  <c r="AD1914" i="12" s="1"/>
  <c r="AI1914" i="12" s="1"/>
  <c r="AS1914" i="12" s="1"/>
  <c r="AU1914" i="12" s="1"/>
  <c r="G1926" i="12"/>
  <c r="M1926" i="12" s="1"/>
  <c r="S1926" i="12" s="1"/>
  <c r="W1926" i="12" s="1"/>
  <c r="AC1926" i="12" s="1"/>
  <c r="AH1926" i="12" s="1"/>
  <c r="AP1926" i="12" s="1"/>
  <c r="AR1926" i="12" s="1"/>
  <c r="F1938" i="12"/>
  <c r="L1938" i="12" s="1"/>
  <c r="R1938" i="12" s="1"/>
  <c r="V1938" i="12" s="1"/>
  <c r="AB1938" i="12" s="1"/>
  <c r="AG1938" i="12" s="1"/>
  <c r="AM1938" i="12" s="1"/>
  <c r="AO1938" i="12" s="1"/>
  <c r="H1946" i="12"/>
  <c r="N1946" i="12" s="1"/>
  <c r="T1946" i="12" s="1"/>
  <c r="X1946" i="12" s="1"/>
  <c r="AD1946" i="12" s="1"/>
  <c r="AI1946" i="12" s="1"/>
  <c r="AS1946" i="12" s="1"/>
  <c r="AU1946" i="12" s="1"/>
  <c r="G1958" i="12"/>
  <c r="M1958" i="12" s="1"/>
  <c r="S1958" i="12" s="1"/>
  <c r="W1958" i="12" s="1"/>
  <c r="AC1958" i="12" s="1"/>
  <c r="AH1958" i="12" s="1"/>
  <c r="AP1958" i="12" s="1"/>
  <c r="AR1958" i="12" s="1"/>
  <c r="F1972" i="12"/>
  <c r="L1972" i="12" s="1"/>
  <c r="R1972" i="12" s="1"/>
  <c r="V1972" i="12" s="1"/>
  <c r="AB1972" i="12" s="1"/>
  <c r="AG1972" i="12" s="1"/>
  <c r="AM1972" i="12" s="1"/>
  <c r="AO1972" i="12" s="1"/>
  <c r="H1981" i="12"/>
  <c r="N1981" i="12" s="1"/>
  <c r="T1981" i="12" s="1"/>
  <c r="X1981" i="12" s="1"/>
  <c r="AD1981" i="12" s="1"/>
  <c r="AI1981" i="12" s="1"/>
  <c r="AS1981" i="12" s="1"/>
  <c r="AU1981" i="12" s="1"/>
  <c r="G1998" i="12"/>
  <c r="M1998" i="12" s="1"/>
  <c r="S1998" i="12" s="1"/>
  <c r="W1998" i="12" s="1"/>
  <c r="AC1998" i="12" s="1"/>
  <c r="AH1998" i="12" s="1"/>
  <c r="AP1998" i="12" s="1"/>
  <c r="AR1998" i="12" s="1"/>
  <c r="F2011" i="12"/>
  <c r="L2011" i="12" s="1"/>
  <c r="R2011" i="12" s="1"/>
  <c r="V2011" i="12" s="1"/>
  <c r="AB2011" i="12" s="1"/>
  <c r="AG2011" i="12" s="1"/>
  <c r="AM2011" i="12" s="1"/>
  <c r="AO2011" i="12" s="1"/>
  <c r="G2033" i="12"/>
  <c r="M2033" i="12" s="1"/>
  <c r="S2033" i="12" s="1"/>
  <c r="W2033" i="12" s="1"/>
  <c r="AC2033" i="12" s="1"/>
  <c r="AH2033" i="12" s="1"/>
  <c r="AP2033" i="12" s="1"/>
  <c r="AR2033" i="12" s="1"/>
  <c r="F2052" i="12"/>
  <c r="L2052" i="12" s="1"/>
  <c r="R2052" i="12" s="1"/>
  <c r="V2052" i="12" s="1"/>
  <c r="AB2052" i="12" s="1"/>
  <c r="AG2052" i="12" s="1"/>
  <c r="AM2052" i="12" s="1"/>
  <c r="AO2052" i="12" s="1"/>
  <c r="H2066" i="12"/>
  <c r="N2066" i="12" s="1"/>
  <c r="T2066" i="12" s="1"/>
  <c r="X2066" i="12" s="1"/>
  <c r="AD2066" i="12" s="1"/>
  <c r="AI2066" i="12" s="1"/>
  <c r="AS2066" i="12" s="1"/>
  <c r="AU2066" i="12" s="1"/>
  <c r="F2100" i="12"/>
  <c r="L2100" i="12" s="1"/>
  <c r="R2100" i="12" s="1"/>
  <c r="V2100" i="12" s="1"/>
  <c r="AB2100" i="12" s="1"/>
  <c r="AG2100" i="12" s="1"/>
  <c r="AM2100" i="12" s="1"/>
  <c r="AO2100" i="12" s="1"/>
  <c r="G2121" i="12"/>
  <c r="M2121" i="12" s="1"/>
  <c r="S2121" i="12" s="1"/>
  <c r="W2121" i="12" s="1"/>
  <c r="AC2121" i="12" s="1"/>
  <c r="AH2121" i="12" s="1"/>
  <c r="AP2121" i="12" s="1"/>
  <c r="AR2121" i="12" s="1"/>
  <c r="F2139" i="12"/>
  <c r="L2139" i="12" s="1"/>
  <c r="R2139" i="12" s="1"/>
  <c r="V2139" i="12" s="1"/>
  <c r="AB2139" i="12" s="1"/>
  <c r="AG2139" i="12" s="1"/>
  <c r="AM2139" i="12" s="1"/>
  <c r="AO2139" i="12" s="1"/>
  <c r="G2163" i="12"/>
  <c r="M2163" i="12" s="1"/>
  <c r="S2163" i="12" s="1"/>
  <c r="W2163" i="12" s="1"/>
  <c r="AC2163" i="12" s="1"/>
  <c r="AH2163" i="12" s="1"/>
  <c r="AP2163" i="12" s="1"/>
  <c r="AR2163" i="12" s="1"/>
  <c r="H2222" i="12"/>
  <c r="N2222" i="12" s="1"/>
  <c r="T2222" i="12" s="1"/>
  <c r="X2222" i="12" s="1"/>
  <c r="AD2222" i="12" s="1"/>
  <c r="AI2222" i="12" s="1"/>
  <c r="AS2222" i="12" s="1"/>
  <c r="AU2222" i="12" s="1"/>
  <c r="G2254" i="12"/>
  <c r="M2254" i="12" s="1"/>
  <c r="S2254" i="12" s="1"/>
  <c r="W2254" i="12" s="1"/>
  <c r="AC2254" i="12" s="1"/>
  <c r="AH2254" i="12" s="1"/>
  <c r="AP2254" i="12" s="1"/>
  <c r="AR2254" i="12" s="1"/>
  <c r="F2281" i="12"/>
  <c r="L2281" i="12" s="1"/>
  <c r="R2281" i="12" s="1"/>
  <c r="V2281" i="12" s="1"/>
  <c r="AB2281" i="12" s="1"/>
  <c r="AG2281" i="12" s="1"/>
  <c r="AM2281" i="12" s="1"/>
  <c r="AO2281" i="12" s="1"/>
  <c r="H2293" i="12"/>
  <c r="N2293" i="12" s="1"/>
  <c r="T2293" i="12" s="1"/>
  <c r="X2293" i="12" s="1"/>
  <c r="AD2293" i="12" s="1"/>
  <c r="AI2293" i="12" s="1"/>
  <c r="AS2293" i="12" s="1"/>
  <c r="AU2293" i="12" s="1"/>
  <c r="F2314" i="12"/>
  <c r="L2314" i="12" s="1"/>
  <c r="R2314" i="12" s="1"/>
  <c r="V2314" i="12" s="1"/>
  <c r="AB2314" i="12" s="1"/>
  <c r="AG2314" i="12" s="1"/>
  <c r="AM2314" i="12" s="1"/>
  <c r="AO2314" i="12" s="1"/>
  <c r="F2328" i="12"/>
  <c r="L2328" i="12" s="1"/>
  <c r="R2328" i="12" s="1"/>
  <c r="V2328" i="12" s="1"/>
  <c r="AB2328" i="12" s="1"/>
  <c r="AG2328" i="12" s="1"/>
  <c r="AM2328" i="12" s="1"/>
  <c r="AO2328" i="12" s="1"/>
  <c r="H2336" i="12"/>
  <c r="N2336" i="12" s="1"/>
  <c r="T2336" i="12" s="1"/>
  <c r="X2336" i="12" s="1"/>
  <c r="AD2336" i="12" s="1"/>
  <c r="AI2336" i="12" s="1"/>
  <c r="AS2336" i="12" s="1"/>
  <c r="AU2336" i="12" s="1"/>
  <c r="F2363" i="12"/>
  <c r="L2363" i="12" s="1"/>
  <c r="R2363" i="12" s="1"/>
  <c r="V2363" i="12" s="1"/>
  <c r="AB2363" i="12" s="1"/>
  <c r="AG2363" i="12" s="1"/>
  <c r="AM2363" i="12" s="1"/>
  <c r="AO2363" i="12" s="1"/>
  <c r="F2392" i="12"/>
  <c r="L2392" i="12" s="1"/>
  <c r="R2392" i="12" s="1"/>
  <c r="V2392" i="12" s="1"/>
  <c r="AB2392" i="12" s="1"/>
  <c r="AG2392" i="12" s="1"/>
  <c r="AM2392" i="12" s="1"/>
  <c r="AO2392" i="12" s="1"/>
  <c r="H2400" i="12"/>
  <c r="N2400" i="12" s="1"/>
  <c r="T2400" i="12" s="1"/>
  <c r="X2400" i="12" s="1"/>
  <c r="AD2400" i="12" s="1"/>
  <c r="AI2400" i="12" s="1"/>
  <c r="AS2400" i="12" s="1"/>
  <c r="AU2400" i="12" s="1"/>
  <c r="F2430" i="12"/>
  <c r="L2430" i="12" s="1"/>
  <c r="R2430" i="12" s="1"/>
  <c r="V2430" i="12" s="1"/>
  <c r="AB2430" i="12" s="1"/>
  <c r="AG2430" i="12" s="1"/>
  <c r="AM2430" i="12" s="1"/>
  <c r="AO2430" i="12" s="1"/>
  <c r="F2448" i="12"/>
  <c r="L2448" i="12" s="1"/>
  <c r="R2448" i="12" s="1"/>
  <c r="V2448" i="12" s="1"/>
  <c r="AB2448" i="12" s="1"/>
  <c r="AG2448" i="12" s="1"/>
  <c r="AM2448" i="12" s="1"/>
  <c r="AO2448" i="12" s="1"/>
  <c r="G2487" i="12"/>
  <c r="M2487" i="12" s="1"/>
  <c r="S2487" i="12" s="1"/>
  <c r="W2487" i="12" s="1"/>
  <c r="AC2487" i="12" s="1"/>
  <c r="AH2487" i="12" s="1"/>
  <c r="AP2487" i="12" s="1"/>
  <c r="AR2487" i="12" s="1"/>
  <c r="G383" i="12"/>
  <c r="M383" i="12" s="1"/>
  <c r="S383" i="12" s="1"/>
  <c r="W383" i="12" s="1"/>
  <c r="AC383" i="12" s="1"/>
  <c r="AH383" i="12" s="1"/>
  <c r="AP383" i="12" s="1"/>
  <c r="AR383" i="12" s="1"/>
  <c r="G406" i="12"/>
  <c r="M406" i="12" s="1"/>
  <c r="S406" i="12" s="1"/>
  <c r="W406" i="12" s="1"/>
  <c r="AC406" i="12" s="1"/>
  <c r="AH406" i="12" s="1"/>
  <c r="AP406" i="12" s="1"/>
  <c r="AR406" i="12" s="1"/>
  <c r="G499" i="12"/>
  <c r="M499" i="12" s="1"/>
  <c r="S499" i="12" s="1"/>
  <c r="W499" i="12" s="1"/>
  <c r="AC499" i="12" s="1"/>
  <c r="AH499" i="12" s="1"/>
  <c r="AP499" i="12" s="1"/>
  <c r="AR499" i="12" s="1"/>
  <c r="G562" i="12"/>
  <c r="M562" i="12" s="1"/>
  <c r="S562" i="12" s="1"/>
  <c r="W562" i="12" s="1"/>
  <c r="AC562" i="12" s="1"/>
  <c r="AH562" i="12" s="1"/>
  <c r="AP562" i="12" s="1"/>
  <c r="AR562" i="12" s="1"/>
  <c r="F783" i="12"/>
  <c r="L783" i="12" s="1"/>
  <c r="R783" i="12" s="1"/>
  <c r="V783" i="12" s="1"/>
  <c r="AB783" i="12" s="1"/>
  <c r="AG783" i="12" s="1"/>
  <c r="AM783" i="12" s="1"/>
  <c r="AO783" i="12" s="1"/>
  <c r="G870" i="12"/>
  <c r="M870" i="12" s="1"/>
  <c r="S870" i="12" s="1"/>
  <c r="W870" i="12" s="1"/>
  <c r="AC870" i="12" s="1"/>
  <c r="AH870" i="12" s="1"/>
  <c r="AP870" i="12" s="1"/>
  <c r="AR870" i="12" s="1"/>
  <c r="F990" i="12"/>
  <c r="L990" i="12" s="1"/>
  <c r="R990" i="12" s="1"/>
  <c r="V990" i="12" s="1"/>
  <c r="AB990" i="12" s="1"/>
  <c r="AG990" i="12" s="1"/>
  <c r="AM990" i="12" s="1"/>
  <c r="AO990" i="12" s="1"/>
  <c r="G1105" i="12"/>
  <c r="M1105" i="12" s="1"/>
  <c r="S1105" i="12" s="1"/>
  <c r="W1105" i="12" s="1"/>
  <c r="AC1105" i="12" s="1"/>
  <c r="AH1105" i="12" s="1"/>
  <c r="AP1105" i="12" s="1"/>
  <c r="F1224" i="12"/>
  <c r="L1224" i="12" s="1"/>
  <c r="R1224" i="12" s="1"/>
  <c r="V1224" i="12" s="1"/>
  <c r="AB1224" i="12" s="1"/>
  <c r="AG1224" i="12" s="1"/>
  <c r="AM1224" i="12" s="1"/>
  <c r="AO1224" i="12" s="1"/>
  <c r="F1284" i="12"/>
  <c r="L1284" i="12" s="1"/>
  <c r="R1284" i="12" s="1"/>
  <c r="V1284" i="12" s="1"/>
  <c r="AB1284" i="12" s="1"/>
  <c r="AG1284" i="12" s="1"/>
  <c r="AM1284" i="12" s="1"/>
  <c r="AO1284" i="12" s="1"/>
  <c r="G1322" i="12"/>
  <c r="M1322" i="12" s="1"/>
  <c r="S1322" i="12" s="1"/>
  <c r="W1322" i="12" s="1"/>
  <c r="AC1322" i="12" s="1"/>
  <c r="AH1322" i="12" s="1"/>
  <c r="AP1322" i="12" s="1"/>
  <c r="AR1322" i="12" s="1"/>
  <c r="G1362" i="12"/>
  <c r="M1362" i="12" s="1"/>
  <c r="S1362" i="12" s="1"/>
  <c r="W1362" i="12" s="1"/>
  <c r="AC1362" i="12" s="1"/>
  <c r="AH1362" i="12" s="1"/>
  <c r="AP1362" i="12" s="1"/>
  <c r="AR1362" i="12" s="1"/>
  <c r="G1394" i="12"/>
  <c r="M1394" i="12" s="1"/>
  <c r="S1394" i="12" s="1"/>
  <c r="W1394" i="12" s="1"/>
  <c r="AC1394" i="12" s="1"/>
  <c r="AH1394" i="12" s="1"/>
  <c r="AP1394" i="12" s="1"/>
  <c r="AR1394" i="12" s="1"/>
  <c r="H1537" i="12"/>
  <c r="N1537" i="12" s="1"/>
  <c r="T1537" i="12" s="1"/>
  <c r="X1537" i="12" s="1"/>
  <c r="AD1537" i="12" s="1"/>
  <c r="AI1537" i="12" s="1"/>
  <c r="AS1537" i="12" s="1"/>
  <c r="AU1537" i="12" s="1"/>
  <c r="G1583" i="12"/>
  <c r="M1583" i="12" s="1"/>
  <c r="S1583" i="12" s="1"/>
  <c r="W1583" i="12" s="1"/>
  <c r="AC1583" i="12" s="1"/>
  <c r="AH1583" i="12" s="1"/>
  <c r="AP1583" i="12" s="1"/>
  <c r="AR1583" i="12" s="1"/>
  <c r="G1627" i="12"/>
  <c r="M1627" i="12" s="1"/>
  <c r="S1627" i="12" s="1"/>
  <c r="W1627" i="12" s="1"/>
  <c r="AC1627" i="12" s="1"/>
  <c r="AH1627" i="12" s="1"/>
  <c r="AP1627" i="12" s="1"/>
  <c r="AR1627" i="12" s="1"/>
  <c r="H1655" i="12"/>
  <c r="N1655" i="12" s="1"/>
  <c r="T1655" i="12" s="1"/>
  <c r="X1655" i="12" s="1"/>
  <c r="AD1655" i="12" s="1"/>
  <c r="AI1655" i="12" s="1"/>
  <c r="AS1655" i="12" s="1"/>
  <c r="AU1655" i="12" s="1"/>
  <c r="H1717" i="12"/>
  <c r="N1717" i="12" s="1"/>
  <c r="T1717" i="12" s="1"/>
  <c r="X1717" i="12" s="1"/>
  <c r="AD1717" i="12" s="1"/>
  <c r="AI1717" i="12" s="1"/>
  <c r="AS1717" i="12" s="1"/>
  <c r="AU1717" i="12" s="1"/>
  <c r="G1791" i="12"/>
  <c r="M1791" i="12" s="1"/>
  <c r="S1791" i="12" s="1"/>
  <c r="W1791" i="12" s="1"/>
  <c r="AC1791" i="12" s="1"/>
  <c r="AH1791" i="12" s="1"/>
  <c r="AP1791" i="12" s="1"/>
  <c r="G1838" i="12"/>
  <c r="M1838" i="12" s="1"/>
  <c r="S1838" i="12" s="1"/>
  <c r="W1838" i="12" s="1"/>
  <c r="AC1838" i="12" s="1"/>
  <c r="AH1838" i="12" s="1"/>
  <c r="AP1838" i="12" s="1"/>
  <c r="AR1838" i="12" s="1"/>
  <c r="H1862" i="12"/>
  <c r="N1862" i="12" s="1"/>
  <c r="T1862" i="12" s="1"/>
  <c r="X1862" i="12" s="1"/>
  <c r="AD1862" i="12" s="1"/>
  <c r="AI1862" i="12" s="1"/>
  <c r="AS1862" i="12" s="1"/>
  <c r="AU1862" i="12" s="1"/>
  <c r="F1934" i="12"/>
  <c r="L1934" i="12" s="1"/>
  <c r="R1934" i="12" s="1"/>
  <c r="V1934" i="12" s="1"/>
  <c r="AB1934" i="12" s="1"/>
  <c r="AG1934" i="12" s="1"/>
  <c r="AM1934" i="12" s="1"/>
  <c r="AO1934" i="12" s="1"/>
  <c r="F1968" i="12"/>
  <c r="L1968" i="12" s="1"/>
  <c r="R1968" i="12" s="1"/>
  <c r="V1968" i="12" s="1"/>
  <c r="AB1968" i="12" s="1"/>
  <c r="AG1968" i="12" s="1"/>
  <c r="AM1968" i="12" s="1"/>
  <c r="AO1968" i="12" s="1"/>
  <c r="G1992" i="12"/>
  <c r="M1992" i="12" s="1"/>
  <c r="S1992" i="12" s="1"/>
  <c r="W1992" i="12" s="1"/>
  <c r="AC1992" i="12" s="1"/>
  <c r="AH1992" i="12" s="1"/>
  <c r="AP1992" i="12" s="1"/>
  <c r="AR1992" i="12" s="1"/>
  <c r="G2075" i="12"/>
  <c r="M2075" i="12" s="1"/>
  <c r="S2075" i="12" s="1"/>
  <c r="W2075" i="12" s="1"/>
  <c r="AC2075" i="12" s="1"/>
  <c r="AH2075" i="12" s="1"/>
  <c r="AP2075" i="12" s="1"/>
  <c r="AR2075" i="12" s="1"/>
  <c r="G2281" i="12"/>
  <c r="M2281" i="12" s="1"/>
  <c r="S2281" i="12" s="1"/>
  <c r="W2281" i="12" s="1"/>
  <c r="AC2281" i="12" s="1"/>
  <c r="AH2281" i="12" s="1"/>
  <c r="AP2281" i="12" s="1"/>
  <c r="AR2281" i="12" s="1"/>
  <c r="G2314" i="12"/>
  <c r="M2314" i="12" s="1"/>
  <c r="S2314" i="12" s="1"/>
  <c r="W2314" i="12" s="1"/>
  <c r="AC2314" i="12" s="1"/>
  <c r="AH2314" i="12" s="1"/>
  <c r="AP2314" i="12" s="1"/>
  <c r="AR2314" i="12" s="1"/>
  <c r="F2344" i="12"/>
  <c r="L2344" i="12" s="1"/>
  <c r="R2344" i="12" s="1"/>
  <c r="V2344" i="12" s="1"/>
  <c r="AB2344" i="12" s="1"/>
  <c r="AG2344" i="12" s="1"/>
  <c r="AM2344" i="12" s="1"/>
  <c r="AO2344" i="12" s="1"/>
  <c r="H2396" i="12"/>
  <c r="N2396" i="12" s="1"/>
  <c r="T2396" i="12" s="1"/>
  <c r="X2396" i="12" s="1"/>
  <c r="AD2396" i="12" s="1"/>
  <c r="AI2396" i="12" s="1"/>
  <c r="AS2396" i="12" s="1"/>
  <c r="AU2396" i="12" s="1"/>
  <c r="F2443" i="12"/>
  <c r="L2443" i="12" s="1"/>
  <c r="R2443" i="12" s="1"/>
  <c r="V2443" i="12" s="1"/>
  <c r="AB2443" i="12" s="1"/>
  <c r="AG2443" i="12" s="1"/>
  <c r="AM2443" i="12" s="1"/>
  <c r="AO2443" i="12" s="1"/>
  <c r="H2487" i="12"/>
  <c r="N2487" i="12" s="1"/>
  <c r="T2487" i="12" s="1"/>
  <c r="X2487" i="12" s="1"/>
  <c r="AD2487" i="12" s="1"/>
  <c r="AI2487" i="12" s="1"/>
  <c r="AS2487" i="12" s="1"/>
  <c r="AU2487" i="12" s="1"/>
  <c r="F2571" i="12"/>
  <c r="L2571" i="12" s="1"/>
  <c r="R2571" i="12" s="1"/>
  <c r="V2571" i="12" s="1"/>
  <c r="AB2571" i="12" s="1"/>
  <c r="AG2571" i="12" s="1"/>
  <c r="AM2571" i="12" s="1"/>
  <c r="AO2571" i="12" s="1"/>
  <c r="F32" i="12"/>
  <c r="L32" i="12" s="1"/>
  <c r="R32" i="12" s="1"/>
  <c r="V32" i="12" s="1"/>
  <c r="AB32" i="12" s="1"/>
  <c r="AG32" i="12" s="1"/>
  <c r="AM32" i="12" s="1"/>
  <c r="AO32" i="12" s="1"/>
  <c r="H41" i="12"/>
  <c r="N41" i="12" s="1"/>
  <c r="T41" i="12" s="1"/>
  <c r="X41" i="12" s="1"/>
  <c r="AD41" i="12" s="1"/>
  <c r="AI41" i="12" s="1"/>
  <c r="AS41" i="12" s="1"/>
  <c r="AU41" i="12" s="1"/>
  <c r="F98" i="12"/>
  <c r="L98" i="12" s="1"/>
  <c r="R98" i="12" s="1"/>
  <c r="V98" i="12" s="1"/>
  <c r="AB98" i="12" s="1"/>
  <c r="AG98" i="12" s="1"/>
  <c r="AM98" i="12" s="1"/>
  <c r="AO98" i="12" s="1"/>
  <c r="F129" i="12"/>
  <c r="L129" i="12" s="1"/>
  <c r="R129" i="12" s="1"/>
  <c r="V129" i="12" s="1"/>
  <c r="AB129" i="12" s="1"/>
  <c r="AG129" i="12" s="1"/>
  <c r="AM129" i="12" s="1"/>
  <c r="AO129" i="12" s="1"/>
  <c r="H138" i="12"/>
  <c r="N138" i="12" s="1"/>
  <c r="T138" i="12" s="1"/>
  <c r="X138" i="12" s="1"/>
  <c r="AD138" i="12" s="1"/>
  <c r="AI138" i="12" s="1"/>
  <c r="AS138" i="12" s="1"/>
  <c r="AU138" i="12" s="1"/>
  <c r="F161" i="12"/>
  <c r="L161" i="12" s="1"/>
  <c r="R161" i="12" s="1"/>
  <c r="V161" i="12" s="1"/>
  <c r="AB161" i="12" s="1"/>
  <c r="AG161" i="12" s="1"/>
  <c r="AM161" i="12" s="1"/>
  <c r="AO161" i="12" s="1"/>
  <c r="G187" i="12"/>
  <c r="M187" i="12" s="1"/>
  <c r="S187" i="12" s="1"/>
  <c r="W187" i="12" s="1"/>
  <c r="AC187" i="12" s="1"/>
  <c r="AH187" i="12" s="1"/>
  <c r="AP187" i="12" s="1"/>
  <c r="AR187" i="12" s="1"/>
  <c r="F200" i="12"/>
  <c r="L200" i="12" s="1"/>
  <c r="R200" i="12" s="1"/>
  <c r="V200" i="12" s="1"/>
  <c r="AB200" i="12" s="1"/>
  <c r="AG200" i="12" s="1"/>
  <c r="AM200" i="12" s="1"/>
  <c r="AO200" i="12" s="1"/>
  <c r="F313" i="12"/>
  <c r="L313" i="12" s="1"/>
  <c r="R313" i="12" s="1"/>
  <c r="V313" i="12" s="1"/>
  <c r="AB313" i="12" s="1"/>
  <c r="AG313" i="12" s="1"/>
  <c r="AM313" i="12" s="1"/>
  <c r="AO313" i="12" s="1"/>
  <c r="G336" i="12"/>
  <c r="M336" i="12" s="1"/>
  <c r="S336" i="12" s="1"/>
  <c r="W336" i="12" s="1"/>
  <c r="AC336" i="12" s="1"/>
  <c r="AH336" i="12" s="1"/>
  <c r="AP336" i="12" s="1"/>
  <c r="AR336" i="12" s="1"/>
  <c r="F354" i="12"/>
  <c r="L354" i="12" s="1"/>
  <c r="R354" i="12" s="1"/>
  <c r="V354" i="12" s="1"/>
  <c r="AB354" i="12" s="1"/>
  <c r="AG354" i="12" s="1"/>
  <c r="AM354" i="12" s="1"/>
  <c r="AO354" i="12" s="1"/>
  <c r="G377" i="12"/>
  <c r="M377" i="12" s="1"/>
  <c r="S377" i="12" s="1"/>
  <c r="W377" i="12" s="1"/>
  <c r="AC377" i="12" s="1"/>
  <c r="AH377" i="12" s="1"/>
  <c r="AP377" i="12" s="1"/>
  <c r="AR377" i="12" s="1"/>
  <c r="F394" i="12"/>
  <c r="L394" i="12" s="1"/>
  <c r="R394" i="12" s="1"/>
  <c r="V394" i="12" s="1"/>
  <c r="AB394" i="12" s="1"/>
  <c r="AG394" i="12" s="1"/>
  <c r="AM394" i="12" s="1"/>
  <c r="AO394" i="12" s="1"/>
  <c r="H406" i="12"/>
  <c r="N406" i="12" s="1"/>
  <c r="T406" i="12" s="1"/>
  <c r="X406" i="12" s="1"/>
  <c r="AD406" i="12" s="1"/>
  <c r="AI406" i="12" s="1"/>
  <c r="AS406" i="12" s="1"/>
  <c r="AU406" i="12" s="1"/>
  <c r="F440" i="12"/>
  <c r="L440" i="12" s="1"/>
  <c r="R440" i="12" s="1"/>
  <c r="V440" i="12" s="1"/>
  <c r="AB440" i="12" s="1"/>
  <c r="AG440" i="12" s="1"/>
  <c r="AM440" i="12" s="1"/>
  <c r="AO440" i="12" s="1"/>
  <c r="F475" i="12"/>
  <c r="L475" i="12" s="1"/>
  <c r="R475" i="12" s="1"/>
  <c r="V475" i="12" s="1"/>
  <c r="AB475" i="12" s="1"/>
  <c r="AG475" i="12" s="1"/>
  <c r="AM475" i="12" s="1"/>
  <c r="AO475" i="12" s="1"/>
  <c r="H499" i="12"/>
  <c r="N499" i="12" s="1"/>
  <c r="T499" i="12" s="1"/>
  <c r="X499" i="12" s="1"/>
  <c r="AD499" i="12" s="1"/>
  <c r="AI499" i="12" s="1"/>
  <c r="AS499" i="12" s="1"/>
  <c r="AU499" i="12" s="1"/>
  <c r="G514" i="12"/>
  <c r="M514" i="12" s="1"/>
  <c r="S514" i="12" s="1"/>
  <c r="W514" i="12" s="1"/>
  <c r="AC514" i="12" s="1"/>
  <c r="AH514" i="12" s="1"/>
  <c r="AP514" i="12" s="1"/>
  <c r="AR514" i="12" s="1"/>
  <c r="H532" i="12"/>
  <c r="N532" i="12" s="1"/>
  <c r="T532" i="12" s="1"/>
  <c r="X532" i="12" s="1"/>
  <c r="AD532" i="12" s="1"/>
  <c r="AI532" i="12" s="1"/>
  <c r="AS532" i="12" s="1"/>
  <c r="AU532" i="12" s="1"/>
  <c r="H562" i="12"/>
  <c r="N562" i="12" s="1"/>
  <c r="T562" i="12" s="1"/>
  <c r="X562" i="12" s="1"/>
  <c r="AD562" i="12" s="1"/>
  <c r="AI562" i="12" s="1"/>
  <c r="AS562" i="12" s="1"/>
  <c r="AU562" i="12" s="1"/>
  <c r="H650" i="12"/>
  <c r="N650" i="12" s="1"/>
  <c r="T650" i="12" s="1"/>
  <c r="X650" i="12" s="1"/>
  <c r="AD650" i="12" s="1"/>
  <c r="AI650" i="12" s="1"/>
  <c r="AS650" i="12" s="1"/>
  <c r="AU650" i="12" s="1"/>
  <c r="H787" i="12"/>
  <c r="N787" i="12" s="1"/>
  <c r="T787" i="12" s="1"/>
  <c r="X787" i="12" s="1"/>
  <c r="AD787" i="12" s="1"/>
  <c r="AI787" i="12" s="1"/>
  <c r="AS787" i="12" s="1"/>
  <c r="AU787" i="12" s="1"/>
  <c r="F878" i="12"/>
  <c r="L878" i="12" s="1"/>
  <c r="R878" i="12" s="1"/>
  <c r="V878" i="12" s="1"/>
  <c r="AB878" i="12" s="1"/>
  <c r="AG878" i="12" s="1"/>
  <c r="AM878" i="12" s="1"/>
  <c r="AO878" i="12" s="1"/>
  <c r="H904" i="12"/>
  <c r="N904" i="12" s="1"/>
  <c r="T904" i="12" s="1"/>
  <c r="X904" i="12" s="1"/>
  <c r="AD904" i="12" s="1"/>
  <c r="AI904" i="12" s="1"/>
  <c r="AS904" i="12" s="1"/>
  <c r="F958" i="12"/>
  <c r="L958" i="12" s="1"/>
  <c r="R958" i="12" s="1"/>
  <c r="V958" i="12" s="1"/>
  <c r="AB958" i="12" s="1"/>
  <c r="AG958" i="12" s="1"/>
  <c r="AM958" i="12" s="1"/>
  <c r="AO958" i="12" s="1"/>
  <c r="H974" i="12"/>
  <c r="N974" i="12" s="1"/>
  <c r="T974" i="12" s="1"/>
  <c r="X974" i="12" s="1"/>
  <c r="AD974" i="12" s="1"/>
  <c r="AI974" i="12" s="1"/>
  <c r="AS974" i="12" s="1"/>
  <c r="AU974" i="12" s="1"/>
  <c r="G990" i="12"/>
  <c r="M990" i="12" s="1"/>
  <c r="S990" i="12" s="1"/>
  <c r="W990" i="12" s="1"/>
  <c r="AC990" i="12" s="1"/>
  <c r="AH990" i="12" s="1"/>
  <c r="AP990" i="12" s="1"/>
  <c r="AR990" i="12" s="1"/>
  <c r="H1012" i="12"/>
  <c r="N1012" i="12" s="1"/>
  <c r="T1012" i="12" s="1"/>
  <c r="X1012" i="12" s="1"/>
  <c r="AD1012" i="12" s="1"/>
  <c r="AI1012" i="12" s="1"/>
  <c r="AS1012" i="12" s="1"/>
  <c r="AU1012" i="12" s="1"/>
  <c r="G1049" i="12"/>
  <c r="M1049" i="12" s="1"/>
  <c r="S1049" i="12" s="1"/>
  <c r="W1049" i="12" s="1"/>
  <c r="AC1049" i="12" s="1"/>
  <c r="AH1049" i="12" s="1"/>
  <c r="AP1049" i="12" s="1"/>
  <c r="AR1049" i="12" s="1"/>
  <c r="H1105" i="12"/>
  <c r="N1105" i="12" s="1"/>
  <c r="T1105" i="12" s="1"/>
  <c r="X1105" i="12" s="1"/>
  <c r="AD1105" i="12" s="1"/>
  <c r="AI1105" i="12" s="1"/>
  <c r="AS1105" i="12" s="1"/>
  <c r="G1150" i="12"/>
  <c r="M1150" i="12" s="1"/>
  <c r="S1150" i="12" s="1"/>
  <c r="W1150" i="12" s="1"/>
  <c r="AC1150" i="12" s="1"/>
  <c r="AH1150" i="12" s="1"/>
  <c r="AP1150" i="12" s="1"/>
  <c r="AR1150" i="12" s="1"/>
  <c r="G1201" i="12"/>
  <c r="M1201" i="12" s="1"/>
  <c r="S1201" i="12" s="1"/>
  <c r="W1201" i="12" s="1"/>
  <c r="AC1201" i="12" s="1"/>
  <c r="AH1201" i="12" s="1"/>
  <c r="AP1201" i="12" s="1"/>
  <c r="AR1201" i="12" s="1"/>
  <c r="F1220" i="12"/>
  <c r="L1220" i="12" s="1"/>
  <c r="R1220" i="12" s="1"/>
  <c r="V1220" i="12" s="1"/>
  <c r="AB1220" i="12" s="1"/>
  <c r="AG1220" i="12" s="1"/>
  <c r="AM1220" i="12" s="1"/>
  <c r="AO1220" i="12" s="1"/>
  <c r="H1228" i="12"/>
  <c r="N1228" i="12" s="1"/>
  <c r="T1228" i="12" s="1"/>
  <c r="X1228" i="12" s="1"/>
  <c r="AD1228" i="12" s="1"/>
  <c r="AI1228" i="12" s="1"/>
  <c r="AS1228" i="12" s="1"/>
  <c r="AU1228" i="12" s="1"/>
  <c r="G1245" i="12"/>
  <c r="M1245" i="12" s="1"/>
  <c r="S1245" i="12" s="1"/>
  <c r="W1245" i="12" s="1"/>
  <c r="AC1245" i="12" s="1"/>
  <c r="AH1245" i="12" s="1"/>
  <c r="AP1245" i="12" s="1"/>
  <c r="AR1245" i="12" s="1"/>
  <c r="F1279" i="12"/>
  <c r="L1279" i="12" s="1"/>
  <c r="R1279" i="12" s="1"/>
  <c r="V1279" i="12" s="1"/>
  <c r="AB1279" i="12" s="1"/>
  <c r="AG1279" i="12" s="1"/>
  <c r="AM1279" i="12" s="1"/>
  <c r="AO1279" i="12" s="1"/>
  <c r="H1298" i="12"/>
  <c r="N1298" i="12" s="1"/>
  <c r="T1298" i="12" s="1"/>
  <c r="X1298" i="12" s="1"/>
  <c r="AD1298" i="12" s="1"/>
  <c r="AI1298" i="12" s="1"/>
  <c r="AS1298" i="12" s="1"/>
  <c r="AU1298" i="12" s="1"/>
  <c r="G1318" i="12"/>
  <c r="M1318" i="12" s="1"/>
  <c r="S1318" i="12" s="1"/>
  <c r="W1318" i="12" s="1"/>
  <c r="AC1318" i="12" s="1"/>
  <c r="AH1318" i="12" s="1"/>
  <c r="AP1318" i="12" s="1"/>
  <c r="AR1318" i="12" s="1"/>
  <c r="F1334" i="12"/>
  <c r="L1334" i="12" s="1"/>
  <c r="R1334" i="12" s="1"/>
  <c r="V1334" i="12" s="1"/>
  <c r="AB1334" i="12" s="1"/>
  <c r="AG1334" i="12" s="1"/>
  <c r="AM1334" i="12" s="1"/>
  <c r="AO1334" i="12" s="1"/>
  <c r="H1346" i="12"/>
  <c r="N1346" i="12" s="1"/>
  <c r="T1346" i="12" s="1"/>
  <c r="X1346" i="12" s="1"/>
  <c r="AD1346" i="12" s="1"/>
  <c r="AI1346" i="12" s="1"/>
  <c r="AS1346" i="12" s="1"/>
  <c r="AU1346" i="12" s="1"/>
  <c r="G1358" i="12"/>
  <c r="M1358" i="12" s="1"/>
  <c r="S1358" i="12" s="1"/>
  <c r="W1358" i="12" s="1"/>
  <c r="AC1358" i="12" s="1"/>
  <c r="AH1358" i="12" s="1"/>
  <c r="AP1358" i="12" s="1"/>
  <c r="AR1358" i="12" s="1"/>
  <c r="F1370" i="12"/>
  <c r="L1370" i="12" s="1"/>
  <c r="R1370" i="12" s="1"/>
  <c r="V1370" i="12" s="1"/>
  <c r="AB1370" i="12" s="1"/>
  <c r="AG1370" i="12" s="1"/>
  <c r="AM1370" i="12" s="1"/>
  <c r="AO1370" i="12" s="1"/>
  <c r="H1378" i="12"/>
  <c r="N1378" i="12" s="1"/>
  <c r="T1378" i="12" s="1"/>
  <c r="X1378" i="12" s="1"/>
  <c r="AD1378" i="12" s="1"/>
  <c r="AI1378" i="12" s="1"/>
  <c r="AS1378" i="12" s="1"/>
  <c r="AU1378" i="12" s="1"/>
  <c r="G1390" i="12"/>
  <c r="M1390" i="12" s="1"/>
  <c r="S1390" i="12" s="1"/>
  <c r="W1390" i="12" s="1"/>
  <c r="AC1390" i="12" s="1"/>
  <c r="AH1390" i="12" s="1"/>
  <c r="AP1390" i="12" s="1"/>
  <c r="AR1390" i="12" s="1"/>
  <c r="F1406" i="12"/>
  <c r="L1406" i="12" s="1"/>
  <c r="R1406" i="12" s="1"/>
  <c r="V1406" i="12" s="1"/>
  <c r="AB1406" i="12" s="1"/>
  <c r="AG1406" i="12" s="1"/>
  <c r="AM1406" i="12" s="1"/>
  <c r="AO1406" i="12" s="1"/>
  <c r="H1429" i="12"/>
  <c r="N1429" i="12" s="1"/>
  <c r="T1429" i="12" s="1"/>
  <c r="X1429" i="12" s="1"/>
  <c r="AD1429" i="12" s="1"/>
  <c r="AI1429" i="12" s="1"/>
  <c r="AS1429" i="12" s="1"/>
  <c r="AU1429" i="12" s="1"/>
  <c r="G1508" i="12"/>
  <c r="M1508" i="12" s="1"/>
  <c r="S1508" i="12" s="1"/>
  <c r="W1508" i="12" s="1"/>
  <c r="AC1508" i="12" s="1"/>
  <c r="AH1508" i="12" s="1"/>
  <c r="AP1508" i="12" s="1"/>
  <c r="AR1508" i="12" s="1"/>
  <c r="F1541" i="12"/>
  <c r="L1541" i="12" s="1"/>
  <c r="R1541" i="12" s="1"/>
  <c r="V1541" i="12" s="1"/>
  <c r="AB1541" i="12" s="1"/>
  <c r="AG1541" i="12" s="1"/>
  <c r="AM1541" i="12" s="1"/>
  <c r="AO1541" i="12" s="1"/>
  <c r="H1553" i="12"/>
  <c r="N1553" i="12" s="1"/>
  <c r="T1553" i="12" s="1"/>
  <c r="X1553" i="12" s="1"/>
  <c r="AD1553" i="12" s="1"/>
  <c r="AI1553" i="12" s="1"/>
  <c r="AS1553" i="12" s="1"/>
  <c r="AU1553" i="12" s="1"/>
  <c r="G1579" i="12"/>
  <c r="M1579" i="12" s="1"/>
  <c r="S1579" i="12" s="1"/>
  <c r="W1579" i="12" s="1"/>
  <c r="AC1579" i="12" s="1"/>
  <c r="AH1579" i="12" s="1"/>
  <c r="AP1579" i="12" s="1"/>
  <c r="AR1579" i="12" s="1"/>
  <c r="F1596" i="12"/>
  <c r="L1596" i="12" s="1"/>
  <c r="R1596" i="12" s="1"/>
  <c r="V1596" i="12" s="1"/>
  <c r="AB1596" i="12" s="1"/>
  <c r="AG1596" i="12" s="1"/>
  <c r="AM1596" i="12" s="1"/>
  <c r="AO1596" i="12" s="1"/>
  <c r="H1607" i="12"/>
  <c r="N1607" i="12" s="1"/>
  <c r="T1607" i="12" s="1"/>
  <c r="X1607" i="12" s="1"/>
  <c r="AD1607" i="12" s="1"/>
  <c r="AI1607" i="12" s="1"/>
  <c r="AS1607" i="12" s="1"/>
  <c r="AU1607" i="12" s="1"/>
  <c r="G1623" i="12"/>
  <c r="M1623" i="12" s="1"/>
  <c r="S1623" i="12" s="1"/>
  <c r="W1623" i="12" s="1"/>
  <c r="AC1623" i="12" s="1"/>
  <c r="AH1623" i="12" s="1"/>
  <c r="AP1623" i="12" s="1"/>
  <c r="AR1623" i="12" s="1"/>
  <c r="G1668" i="12"/>
  <c r="M1668" i="12" s="1"/>
  <c r="S1668" i="12" s="1"/>
  <c r="W1668" i="12" s="1"/>
  <c r="AC1668" i="12" s="1"/>
  <c r="AH1668" i="12" s="1"/>
  <c r="AP1668" i="12" s="1"/>
  <c r="F1702" i="12"/>
  <c r="L1702" i="12" s="1"/>
  <c r="R1702" i="12" s="1"/>
  <c r="V1702" i="12" s="1"/>
  <c r="AB1702" i="12" s="1"/>
  <c r="AG1702" i="12" s="1"/>
  <c r="AM1702" i="12" s="1"/>
  <c r="AO1702" i="12" s="1"/>
  <c r="H1713" i="12"/>
  <c r="N1713" i="12" s="1"/>
  <c r="T1713" i="12" s="1"/>
  <c r="X1713" i="12" s="1"/>
  <c r="AD1713" i="12" s="1"/>
  <c r="AI1713" i="12" s="1"/>
  <c r="AS1713" i="12" s="1"/>
  <c r="AU1713" i="12" s="1"/>
  <c r="G1727" i="12"/>
  <c r="M1727" i="12" s="1"/>
  <c r="S1727" i="12" s="1"/>
  <c r="W1727" i="12" s="1"/>
  <c r="AC1727" i="12" s="1"/>
  <c r="AH1727" i="12" s="1"/>
  <c r="AP1727" i="12" s="1"/>
  <c r="AR1727" i="12" s="1"/>
  <c r="F1743" i="12"/>
  <c r="L1743" i="12" s="1"/>
  <c r="R1743" i="12" s="1"/>
  <c r="V1743" i="12" s="1"/>
  <c r="AB1743" i="12" s="1"/>
  <c r="AG1743" i="12" s="1"/>
  <c r="AM1743" i="12" s="1"/>
  <c r="AO1743" i="12" s="1"/>
  <c r="G1763" i="12"/>
  <c r="M1763" i="12" s="1"/>
  <c r="S1763" i="12" s="1"/>
  <c r="W1763" i="12" s="1"/>
  <c r="AC1763" i="12" s="1"/>
  <c r="AH1763" i="12" s="1"/>
  <c r="AP1763" i="12" s="1"/>
  <c r="AR1763" i="12" s="1"/>
  <c r="F1782" i="12"/>
  <c r="L1782" i="12" s="1"/>
  <c r="R1782" i="12" s="1"/>
  <c r="V1782" i="12" s="1"/>
  <c r="AB1782" i="12" s="1"/>
  <c r="AG1782" i="12" s="1"/>
  <c r="AM1782" i="12" s="1"/>
  <c r="AO1782" i="12" s="1"/>
  <c r="H1791" i="12"/>
  <c r="N1791" i="12" s="1"/>
  <c r="T1791" i="12" s="1"/>
  <c r="X1791" i="12" s="1"/>
  <c r="AD1791" i="12" s="1"/>
  <c r="AI1791" i="12" s="1"/>
  <c r="AS1791" i="12" s="1"/>
  <c r="H1838" i="12"/>
  <c r="N1838" i="12" s="1"/>
  <c r="T1838" i="12" s="1"/>
  <c r="X1838" i="12" s="1"/>
  <c r="AD1838" i="12" s="1"/>
  <c r="AI1838" i="12" s="1"/>
  <c r="AS1838" i="12" s="1"/>
  <c r="AU1838" i="12" s="1"/>
  <c r="G1851" i="12"/>
  <c r="M1851" i="12" s="1"/>
  <c r="S1851" i="12" s="1"/>
  <c r="W1851" i="12" s="1"/>
  <c r="AC1851" i="12" s="1"/>
  <c r="AH1851" i="12" s="1"/>
  <c r="AP1851" i="12" s="1"/>
  <c r="AR1851" i="12" s="1"/>
  <c r="F1866" i="12"/>
  <c r="L1866" i="12" s="1"/>
  <c r="R1866" i="12" s="1"/>
  <c r="V1866" i="12" s="1"/>
  <c r="AB1866" i="12" s="1"/>
  <c r="AG1866" i="12" s="1"/>
  <c r="AM1866" i="12" s="1"/>
  <c r="AO1866" i="12" s="1"/>
  <c r="F1914" i="12"/>
  <c r="L1914" i="12" s="1"/>
  <c r="R1914" i="12" s="1"/>
  <c r="V1914" i="12" s="1"/>
  <c r="AB1914" i="12" s="1"/>
  <c r="AG1914" i="12" s="1"/>
  <c r="AM1914" i="12" s="1"/>
  <c r="AO1914" i="12" s="1"/>
  <c r="H1922" i="12"/>
  <c r="N1922" i="12" s="1"/>
  <c r="T1922" i="12" s="1"/>
  <c r="X1922" i="12" s="1"/>
  <c r="AD1922" i="12" s="1"/>
  <c r="AI1922" i="12" s="1"/>
  <c r="AS1922" i="12" s="1"/>
  <c r="AU1922" i="12" s="1"/>
  <c r="G1934" i="12"/>
  <c r="M1934" i="12" s="1"/>
  <c r="S1934" i="12" s="1"/>
  <c r="W1934" i="12" s="1"/>
  <c r="AC1934" i="12" s="1"/>
  <c r="AH1934" i="12" s="1"/>
  <c r="AP1934" i="12" s="1"/>
  <c r="AR1934" i="12" s="1"/>
  <c r="F1946" i="12"/>
  <c r="L1946" i="12" s="1"/>
  <c r="R1946" i="12" s="1"/>
  <c r="V1946" i="12" s="1"/>
  <c r="AB1946" i="12" s="1"/>
  <c r="AG1946" i="12" s="1"/>
  <c r="AM1946" i="12" s="1"/>
  <c r="AO1946" i="12" s="1"/>
  <c r="H1954" i="12"/>
  <c r="N1954" i="12" s="1"/>
  <c r="T1954" i="12" s="1"/>
  <c r="X1954" i="12" s="1"/>
  <c r="AD1954" i="12" s="1"/>
  <c r="AI1954" i="12" s="1"/>
  <c r="AS1954" i="12" s="1"/>
  <c r="AU1954" i="12" s="1"/>
  <c r="G1968" i="12"/>
  <c r="M1968" i="12" s="1"/>
  <c r="S1968" i="12" s="1"/>
  <c r="W1968" i="12" s="1"/>
  <c r="AC1968" i="12" s="1"/>
  <c r="AH1968" i="12" s="1"/>
  <c r="AP1968" i="12" s="1"/>
  <c r="AR1968" i="12" s="1"/>
  <c r="F1981" i="12"/>
  <c r="L1981" i="12" s="1"/>
  <c r="R1981" i="12" s="1"/>
  <c r="V1981" i="12" s="1"/>
  <c r="AB1981" i="12" s="1"/>
  <c r="AG1981" i="12" s="1"/>
  <c r="AM1981" i="12" s="1"/>
  <c r="AO1981" i="12" s="1"/>
  <c r="H1992" i="12"/>
  <c r="N1992" i="12" s="1"/>
  <c r="T1992" i="12" s="1"/>
  <c r="X1992" i="12" s="1"/>
  <c r="AD1992" i="12" s="1"/>
  <c r="AI1992" i="12" s="1"/>
  <c r="AS1992" i="12" s="1"/>
  <c r="AU1992" i="12" s="1"/>
  <c r="G2007" i="12"/>
  <c r="M2007" i="12" s="1"/>
  <c r="S2007" i="12" s="1"/>
  <c r="W2007" i="12" s="1"/>
  <c r="AC2007" i="12" s="1"/>
  <c r="AH2007" i="12" s="1"/>
  <c r="AP2007" i="12" s="1"/>
  <c r="AR2007" i="12" s="1"/>
  <c r="G2048" i="12"/>
  <c r="M2048" i="12" s="1"/>
  <c r="S2048" i="12" s="1"/>
  <c r="W2048" i="12" s="1"/>
  <c r="AC2048" i="12" s="1"/>
  <c r="AH2048" i="12" s="1"/>
  <c r="AP2048" i="12" s="1"/>
  <c r="AR2048" i="12" s="1"/>
  <c r="F2066" i="12"/>
  <c r="L2066" i="12" s="1"/>
  <c r="R2066" i="12" s="1"/>
  <c r="V2066" i="12" s="1"/>
  <c r="AB2066" i="12" s="1"/>
  <c r="AG2066" i="12" s="1"/>
  <c r="AM2066" i="12" s="1"/>
  <c r="AO2066" i="12" s="1"/>
  <c r="H2075" i="12"/>
  <c r="N2075" i="12" s="1"/>
  <c r="T2075" i="12" s="1"/>
  <c r="X2075" i="12" s="1"/>
  <c r="AD2075" i="12" s="1"/>
  <c r="AI2075" i="12" s="1"/>
  <c r="AS2075" i="12" s="1"/>
  <c r="AU2075" i="12" s="1"/>
  <c r="H2117" i="12"/>
  <c r="N2117" i="12" s="1"/>
  <c r="T2117" i="12" s="1"/>
  <c r="X2117" i="12" s="1"/>
  <c r="AD2117" i="12" s="1"/>
  <c r="AI2117" i="12" s="1"/>
  <c r="AS2117" i="12" s="1"/>
  <c r="AU2117" i="12" s="1"/>
  <c r="G2135" i="12"/>
  <c r="M2135" i="12" s="1"/>
  <c r="S2135" i="12" s="1"/>
  <c r="W2135" i="12" s="1"/>
  <c r="AC2135" i="12" s="1"/>
  <c r="AH2135" i="12" s="1"/>
  <c r="AP2135" i="12" s="1"/>
  <c r="AR2135" i="12" s="1"/>
  <c r="H2157" i="12"/>
  <c r="N2157" i="12" s="1"/>
  <c r="T2157" i="12" s="1"/>
  <c r="X2157" i="12" s="1"/>
  <c r="AD2157" i="12" s="1"/>
  <c r="AI2157" i="12" s="1"/>
  <c r="AS2157" i="12" s="1"/>
  <c r="AU2157" i="12" s="1"/>
  <c r="F2222" i="12"/>
  <c r="L2222" i="12" s="1"/>
  <c r="R2222" i="12" s="1"/>
  <c r="V2222" i="12" s="1"/>
  <c r="AB2222" i="12" s="1"/>
  <c r="AG2222" i="12" s="1"/>
  <c r="AM2222" i="12" s="1"/>
  <c r="AO2222" i="12" s="1"/>
  <c r="H2231" i="12"/>
  <c r="N2231" i="12" s="1"/>
  <c r="T2231" i="12" s="1"/>
  <c r="X2231" i="12" s="1"/>
  <c r="AD2231" i="12" s="1"/>
  <c r="AI2231" i="12" s="1"/>
  <c r="AS2231" i="12" s="1"/>
  <c r="AU2231" i="12" s="1"/>
  <c r="H2250" i="12"/>
  <c r="N2250" i="12" s="1"/>
  <c r="T2250" i="12" s="1"/>
  <c r="X2250" i="12" s="1"/>
  <c r="AD2250" i="12" s="1"/>
  <c r="AI2250" i="12" s="1"/>
  <c r="AS2250" i="12" s="1"/>
  <c r="AU2250" i="12" s="1"/>
  <c r="G2273" i="12"/>
  <c r="M2273" i="12" s="1"/>
  <c r="S2273" i="12" s="1"/>
  <c r="W2273" i="12" s="1"/>
  <c r="AC2273" i="12" s="1"/>
  <c r="AH2273" i="12" s="1"/>
  <c r="AP2273" i="12" s="1"/>
  <c r="AR2273" i="12" s="1"/>
  <c r="F2293" i="12"/>
  <c r="L2293" i="12" s="1"/>
  <c r="R2293" i="12" s="1"/>
  <c r="V2293" i="12" s="1"/>
  <c r="AB2293" i="12" s="1"/>
  <c r="AG2293" i="12" s="1"/>
  <c r="AM2293" i="12" s="1"/>
  <c r="AO2293" i="12" s="1"/>
  <c r="H2328" i="12"/>
  <c r="N2328" i="12" s="1"/>
  <c r="T2328" i="12" s="1"/>
  <c r="X2328" i="12" s="1"/>
  <c r="AD2328" i="12" s="1"/>
  <c r="AI2328" i="12" s="1"/>
  <c r="AS2328" i="12" s="1"/>
  <c r="AU2328" i="12" s="1"/>
  <c r="G2344" i="12"/>
  <c r="M2344" i="12" s="1"/>
  <c r="S2344" i="12" s="1"/>
  <c r="W2344" i="12" s="1"/>
  <c r="AC2344" i="12" s="1"/>
  <c r="AH2344" i="12" s="1"/>
  <c r="AP2344" i="12" s="1"/>
  <c r="AR2344" i="12" s="1"/>
  <c r="H2363" i="12"/>
  <c r="N2363" i="12" s="1"/>
  <c r="T2363" i="12" s="1"/>
  <c r="X2363" i="12" s="1"/>
  <c r="AD2363" i="12" s="1"/>
  <c r="AI2363" i="12" s="1"/>
  <c r="AS2363" i="12" s="1"/>
  <c r="AU2363" i="12" s="1"/>
  <c r="G2374" i="12"/>
  <c r="M2374" i="12" s="1"/>
  <c r="S2374" i="12" s="1"/>
  <c r="W2374" i="12" s="1"/>
  <c r="AC2374" i="12" s="1"/>
  <c r="AH2374" i="12" s="1"/>
  <c r="AP2374" i="12" s="1"/>
  <c r="AR2374" i="12" s="1"/>
  <c r="H2392" i="12"/>
  <c r="N2392" i="12" s="1"/>
  <c r="T2392" i="12" s="1"/>
  <c r="X2392" i="12" s="1"/>
  <c r="AD2392" i="12" s="1"/>
  <c r="AI2392" i="12" s="1"/>
  <c r="AS2392" i="12" s="1"/>
  <c r="AU2392" i="12" s="1"/>
  <c r="G2404" i="12"/>
  <c r="M2404" i="12" s="1"/>
  <c r="S2404" i="12" s="1"/>
  <c r="W2404" i="12" s="1"/>
  <c r="AC2404" i="12" s="1"/>
  <c r="AH2404" i="12" s="1"/>
  <c r="AP2404" i="12" s="1"/>
  <c r="AR2404" i="12" s="1"/>
  <c r="F2421" i="12"/>
  <c r="L2421" i="12" s="1"/>
  <c r="R2421" i="12" s="1"/>
  <c r="V2421" i="12" s="1"/>
  <c r="AB2421" i="12" s="1"/>
  <c r="AG2421" i="12" s="1"/>
  <c r="AM2421" i="12" s="1"/>
  <c r="AO2421" i="12" s="1"/>
  <c r="H2430" i="12"/>
  <c r="N2430" i="12" s="1"/>
  <c r="T2430" i="12" s="1"/>
  <c r="X2430" i="12" s="1"/>
  <c r="AD2430" i="12" s="1"/>
  <c r="AI2430" i="12" s="1"/>
  <c r="AS2430" i="12" s="1"/>
  <c r="AU2430" i="12" s="1"/>
  <c r="G2443" i="12"/>
  <c r="M2443" i="12" s="1"/>
  <c r="S2443" i="12" s="1"/>
  <c r="W2443" i="12" s="1"/>
  <c r="AC2443" i="12" s="1"/>
  <c r="AH2443" i="12" s="1"/>
  <c r="AP2443" i="12" s="1"/>
  <c r="AR2443" i="12" s="1"/>
  <c r="H2464" i="12"/>
  <c r="N2464" i="12" s="1"/>
  <c r="T2464" i="12" s="1"/>
  <c r="X2464" i="12" s="1"/>
  <c r="AD2464" i="12" s="1"/>
  <c r="AI2464" i="12" s="1"/>
  <c r="AS2464" i="12" s="1"/>
  <c r="AU2464" i="12" s="1"/>
  <c r="G2571" i="12"/>
  <c r="M2571" i="12" s="1"/>
  <c r="S2571" i="12" s="1"/>
  <c r="W2571" i="12" s="1"/>
  <c r="AC2571" i="12" s="1"/>
  <c r="AH2571" i="12" s="1"/>
  <c r="AP2571" i="12" s="1"/>
  <c r="AR2571" i="12" s="1"/>
  <c r="F36" i="12"/>
  <c r="L36" i="12" s="1"/>
  <c r="R36" i="12" s="1"/>
  <c r="V36" i="12" s="1"/>
  <c r="AB36" i="12" s="1"/>
  <c r="AG36" i="12" s="1"/>
  <c r="AM36" i="12" s="1"/>
  <c r="AO36" i="12" s="1"/>
  <c r="H45" i="12"/>
  <c r="N45" i="12" s="1"/>
  <c r="T45" i="12" s="1"/>
  <c r="X45" i="12" s="1"/>
  <c r="AD45" i="12" s="1"/>
  <c r="AI45" i="12" s="1"/>
  <c r="AS45" i="12" s="1"/>
  <c r="AU45" i="12" s="1"/>
  <c r="H93" i="12"/>
  <c r="N93" i="12" s="1"/>
  <c r="T93" i="12" s="1"/>
  <c r="X93" i="12" s="1"/>
  <c r="AD93" i="12" s="1"/>
  <c r="AI93" i="12" s="1"/>
  <c r="AS93" i="12" s="1"/>
  <c r="AU93" i="12" s="1"/>
  <c r="G138" i="12"/>
  <c r="M138" i="12" s="1"/>
  <c r="S138" i="12" s="1"/>
  <c r="W138" i="12" s="1"/>
  <c r="AC138" i="12" s="1"/>
  <c r="AH138" i="12" s="1"/>
  <c r="AP138" i="12" s="1"/>
  <c r="AR138" i="12" s="1"/>
  <c r="F187" i="12"/>
  <c r="L187" i="12" s="1"/>
  <c r="R187" i="12" s="1"/>
  <c r="V187" i="12" s="1"/>
  <c r="AB187" i="12" s="1"/>
  <c r="AG187" i="12" s="1"/>
  <c r="AM187" i="12" s="1"/>
  <c r="AO187" i="12" s="1"/>
  <c r="H196" i="12"/>
  <c r="N196" i="12" s="1"/>
  <c r="T196" i="12" s="1"/>
  <c r="X196" i="12" s="1"/>
  <c r="AD196" i="12" s="1"/>
  <c r="AI196" i="12" s="1"/>
  <c r="AS196" i="12" s="1"/>
  <c r="AU196" i="12" s="1"/>
  <c r="G283" i="12"/>
  <c r="M283" i="12" s="1"/>
  <c r="S283" i="12" s="1"/>
  <c r="W283" i="12" s="1"/>
  <c r="AC283" i="12" s="1"/>
  <c r="AH283" i="12" s="1"/>
  <c r="AP283" i="12" s="1"/>
  <c r="AR283" i="12" s="1"/>
  <c r="H347" i="12"/>
  <c r="N347" i="12" s="1"/>
  <c r="T347" i="12" s="1"/>
  <c r="X347" i="12" s="1"/>
  <c r="AD347" i="12" s="1"/>
  <c r="AI347" i="12" s="1"/>
  <c r="AS347" i="12" s="1"/>
  <c r="AU347" i="12" s="1"/>
  <c r="F377" i="12"/>
  <c r="L377" i="12" s="1"/>
  <c r="R377" i="12" s="1"/>
  <c r="V377" i="12" s="1"/>
  <c r="AB377" i="12" s="1"/>
  <c r="AG377" i="12" s="1"/>
  <c r="AM377" i="12" s="1"/>
  <c r="AO377" i="12" s="1"/>
  <c r="H418" i="12"/>
  <c r="N418" i="12" s="1"/>
  <c r="T418" i="12" s="1"/>
  <c r="X418" i="12" s="1"/>
  <c r="AD418" i="12" s="1"/>
  <c r="AI418" i="12" s="1"/>
  <c r="AS418" i="12" s="1"/>
  <c r="AU418" i="12" s="1"/>
  <c r="H470" i="12"/>
  <c r="N470" i="12" s="1"/>
  <c r="T470" i="12" s="1"/>
  <c r="X470" i="12" s="1"/>
  <c r="AD470" i="12" s="1"/>
  <c r="AI470" i="12" s="1"/>
  <c r="AS470" i="12" s="1"/>
  <c r="AU470" i="12" s="1"/>
  <c r="G717" i="12"/>
  <c r="M717" i="12" s="1"/>
  <c r="S717" i="12" s="1"/>
  <c r="W717" i="12" s="1"/>
  <c r="AC717" i="12" s="1"/>
  <c r="AH717" i="12" s="1"/>
  <c r="AP717" i="12" s="1"/>
  <c r="AR717" i="12" s="1"/>
  <c r="H834" i="12"/>
  <c r="N834" i="12" s="1"/>
  <c r="T834" i="12" s="1"/>
  <c r="X834" i="12" s="1"/>
  <c r="AD834" i="12" s="1"/>
  <c r="AI834" i="12" s="1"/>
  <c r="AS834" i="12" s="1"/>
  <c r="AU834" i="12" s="1"/>
  <c r="H908" i="12"/>
  <c r="N908" i="12" s="1"/>
  <c r="T908" i="12" s="1"/>
  <c r="X908" i="12" s="1"/>
  <c r="AD908" i="12" s="1"/>
  <c r="AI908" i="12" s="1"/>
  <c r="AS908" i="12" s="1"/>
  <c r="AU908" i="12" s="1"/>
  <c r="H982" i="12"/>
  <c r="N982" i="12" s="1"/>
  <c r="T982" i="12" s="1"/>
  <c r="X982" i="12" s="1"/>
  <c r="AD982" i="12" s="1"/>
  <c r="AI982" i="12" s="1"/>
  <c r="AS982" i="12" s="1"/>
  <c r="G1012" i="12"/>
  <c r="M1012" i="12" s="1"/>
  <c r="S1012" i="12" s="1"/>
  <c r="W1012" i="12" s="1"/>
  <c r="AC1012" i="12" s="1"/>
  <c r="AH1012" i="12" s="1"/>
  <c r="AP1012" i="12" s="1"/>
  <c r="AR1012" i="12" s="1"/>
  <c r="H1210" i="12"/>
  <c r="N1210" i="12" s="1"/>
  <c r="T1210" i="12" s="1"/>
  <c r="X1210" i="12" s="1"/>
  <c r="AD1210" i="12" s="1"/>
  <c r="AI1210" i="12" s="1"/>
  <c r="AS1210" i="12" s="1"/>
  <c r="AU1210" i="12" s="1"/>
  <c r="H1261" i="12"/>
  <c r="N1261" i="12" s="1"/>
  <c r="T1261" i="12" s="1"/>
  <c r="X1261" i="12" s="1"/>
  <c r="AD1261" i="12" s="1"/>
  <c r="AI1261" i="12" s="1"/>
  <c r="AS1261" i="12" s="1"/>
  <c r="AU1261" i="12" s="1"/>
  <c r="F1338" i="12"/>
  <c r="L1338" i="12" s="1"/>
  <c r="R1338" i="12" s="1"/>
  <c r="V1338" i="12" s="1"/>
  <c r="AB1338" i="12" s="1"/>
  <c r="AG1338" i="12" s="1"/>
  <c r="AM1338" i="12" s="1"/>
  <c r="AO1338" i="12" s="1"/>
  <c r="F1374" i="12"/>
  <c r="L1374" i="12" s="1"/>
  <c r="R1374" i="12" s="1"/>
  <c r="V1374" i="12" s="1"/>
  <c r="AB1374" i="12" s="1"/>
  <c r="AG1374" i="12" s="1"/>
  <c r="AM1374" i="12" s="1"/>
  <c r="AO1374" i="12" s="1"/>
  <c r="H1398" i="12"/>
  <c r="N1398" i="12" s="1"/>
  <c r="T1398" i="12" s="1"/>
  <c r="X1398" i="12" s="1"/>
  <c r="AD1398" i="12" s="1"/>
  <c r="AI1398" i="12" s="1"/>
  <c r="AS1398" i="12" s="1"/>
  <c r="AU1398" i="12" s="1"/>
  <c r="F1549" i="12"/>
  <c r="L1549" i="12" s="1"/>
  <c r="R1549" i="12" s="1"/>
  <c r="V1549" i="12" s="1"/>
  <c r="AB1549" i="12" s="1"/>
  <c r="AG1549" i="12" s="1"/>
  <c r="AM1549" i="12" s="1"/>
  <c r="AO1549" i="12" s="1"/>
  <c r="H1592" i="12"/>
  <c r="N1592" i="12" s="1"/>
  <c r="T1592" i="12" s="1"/>
  <c r="X1592" i="12" s="1"/>
  <c r="AD1592" i="12" s="1"/>
  <c r="AI1592" i="12" s="1"/>
  <c r="AS1592" i="12" s="1"/>
  <c r="AU1592" i="12" s="1"/>
  <c r="H1635" i="12"/>
  <c r="N1635" i="12" s="1"/>
  <c r="T1635" i="12" s="1"/>
  <c r="X1635" i="12" s="1"/>
  <c r="AD1635" i="12" s="1"/>
  <c r="AI1635" i="12" s="1"/>
  <c r="AS1635" i="12" s="1"/>
  <c r="AU1635" i="12" s="1"/>
  <c r="F1706" i="12"/>
  <c r="L1706" i="12" s="1"/>
  <c r="R1706" i="12" s="1"/>
  <c r="V1706" i="12" s="1"/>
  <c r="AB1706" i="12" s="1"/>
  <c r="AG1706" i="12" s="1"/>
  <c r="AM1706" i="12" s="1"/>
  <c r="AO1706" i="12" s="1"/>
  <c r="F1787" i="12"/>
  <c r="L1787" i="12" s="1"/>
  <c r="R1787" i="12" s="1"/>
  <c r="V1787" i="12" s="1"/>
  <c r="AB1787" i="12" s="1"/>
  <c r="AG1787" i="12" s="1"/>
  <c r="AM1787" i="12" s="1"/>
  <c r="G1922" i="12"/>
  <c r="M1922" i="12" s="1"/>
  <c r="S1922" i="12" s="1"/>
  <c r="W1922" i="12" s="1"/>
  <c r="AC1922" i="12" s="1"/>
  <c r="AH1922" i="12" s="1"/>
  <c r="AP1922" i="12" s="1"/>
  <c r="AR1922" i="12" s="1"/>
  <c r="G1954" i="12"/>
  <c r="M1954" i="12" s="1"/>
  <c r="S1954" i="12" s="1"/>
  <c r="W1954" i="12" s="1"/>
  <c r="AC1954" i="12" s="1"/>
  <c r="AH1954" i="12" s="1"/>
  <c r="AP1954" i="12" s="1"/>
  <c r="AR1954" i="12" s="1"/>
  <c r="F2007" i="12"/>
  <c r="L2007" i="12" s="1"/>
  <c r="R2007" i="12" s="1"/>
  <c r="V2007" i="12" s="1"/>
  <c r="AB2007" i="12" s="1"/>
  <c r="AG2007" i="12" s="1"/>
  <c r="AM2007" i="12" s="1"/>
  <c r="AO2007" i="12" s="1"/>
  <c r="F2048" i="12"/>
  <c r="L2048" i="12" s="1"/>
  <c r="R2048" i="12" s="1"/>
  <c r="V2048" i="12" s="1"/>
  <c r="AB2048" i="12" s="1"/>
  <c r="AG2048" i="12" s="1"/>
  <c r="AM2048" i="12" s="1"/>
  <c r="AO2048" i="12" s="1"/>
  <c r="H2121" i="12"/>
  <c r="N2121" i="12" s="1"/>
  <c r="T2121" i="12" s="1"/>
  <c r="X2121" i="12" s="1"/>
  <c r="AD2121" i="12" s="1"/>
  <c r="AI2121" i="12" s="1"/>
  <c r="AS2121" i="12" s="1"/>
  <c r="AU2121" i="12" s="1"/>
  <c r="H2285" i="12"/>
  <c r="N2285" i="12" s="1"/>
  <c r="T2285" i="12" s="1"/>
  <c r="X2285" i="12" s="1"/>
  <c r="AD2285" i="12" s="1"/>
  <c r="AI2285" i="12" s="1"/>
  <c r="AS2285" i="12" s="1"/>
  <c r="AU2285" i="12" s="1"/>
  <c r="H2318" i="12"/>
  <c r="N2318" i="12" s="1"/>
  <c r="T2318" i="12" s="1"/>
  <c r="X2318" i="12" s="1"/>
  <c r="AD2318" i="12" s="1"/>
  <c r="AI2318" i="12" s="1"/>
  <c r="AS2318" i="12" s="1"/>
  <c r="AU2318" i="12" s="1"/>
  <c r="F2359" i="12"/>
  <c r="L2359" i="12" s="1"/>
  <c r="R2359" i="12" s="1"/>
  <c r="V2359" i="12" s="1"/>
  <c r="AB2359" i="12" s="1"/>
  <c r="AG2359" i="12" s="1"/>
  <c r="AM2359" i="12" s="1"/>
  <c r="AO2359" i="12" s="1"/>
  <c r="G2378" i="12"/>
  <c r="M2378" i="12" s="1"/>
  <c r="S2378" i="12" s="1"/>
  <c r="W2378" i="12" s="1"/>
  <c r="AC2378" i="12" s="1"/>
  <c r="AH2378" i="12" s="1"/>
  <c r="AP2378" i="12" s="1"/>
  <c r="AR2378" i="12" s="1"/>
  <c r="G2448" i="12"/>
  <c r="M2448" i="12" s="1"/>
  <c r="S2448" i="12" s="1"/>
  <c r="W2448" i="12" s="1"/>
  <c r="AC2448" i="12" s="1"/>
  <c r="AH2448" i="12" s="1"/>
  <c r="AP2448" i="12" s="1"/>
  <c r="AR2448" i="12" s="1"/>
  <c r="H2469" i="12"/>
  <c r="N2469" i="12" s="1"/>
  <c r="T2469" i="12" s="1"/>
  <c r="X2469" i="12" s="1"/>
  <c r="AD2469" i="12" s="1"/>
  <c r="AI2469" i="12" s="1"/>
  <c r="AS2469" i="12" s="1"/>
  <c r="AU2469" i="12" s="1"/>
  <c r="H2545" i="12"/>
  <c r="N2545" i="12" s="1"/>
  <c r="T2545" i="12" s="1"/>
  <c r="X2545" i="12" s="1"/>
  <c r="AD2545" i="12" s="1"/>
  <c r="AI2545" i="12" s="1"/>
  <c r="AS2545" i="12" s="1"/>
  <c r="AU2545" i="12" s="1"/>
  <c r="H433" i="12"/>
  <c r="N433" i="12" s="1"/>
  <c r="T433" i="12" s="1"/>
  <c r="X433" i="12" s="1"/>
  <c r="AD433" i="12" s="1"/>
  <c r="AI433" i="12" s="1"/>
  <c r="AS433" i="12" s="1"/>
  <c r="AU433" i="12" s="1"/>
  <c r="G676" i="12"/>
  <c r="M676" i="12" s="1"/>
  <c r="S676" i="12" s="1"/>
  <c r="W676" i="12" s="1"/>
  <c r="AC676" i="12" s="1"/>
  <c r="AH676" i="12" s="1"/>
  <c r="AP676" i="12" s="1"/>
  <c r="AR676" i="12" s="1"/>
  <c r="H676" i="12"/>
  <c r="N676" i="12" s="1"/>
  <c r="T676" i="12" s="1"/>
  <c r="X676" i="12" s="1"/>
  <c r="AD676" i="12" s="1"/>
  <c r="AI676" i="12" s="1"/>
  <c r="AS676" i="12" s="1"/>
  <c r="AU676" i="12" s="1"/>
  <c r="G1448" i="12"/>
  <c r="M1448" i="12" s="1"/>
  <c r="S1448" i="12" s="1"/>
  <c r="W1448" i="12" s="1"/>
  <c r="AC1448" i="12" s="1"/>
  <c r="AH1448" i="12" s="1"/>
  <c r="AP1448" i="12" s="1"/>
  <c r="AR1448" i="12" s="1"/>
  <c r="G485" i="12"/>
  <c r="M485" i="12" s="1"/>
  <c r="S485" i="12" s="1"/>
  <c r="W485" i="12" s="1"/>
  <c r="AC485" i="12" s="1"/>
  <c r="AH485" i="12" s="1"/>
  <c r="AP485" i="12" s="1"/>
  <c r="AR485" i="12" s="1"/>
  <c r="G462" i="12"/>
  <c r="M462" i="12" s="1"/>
  <c r="S462" i="12" s="1"/>
  <c r="W462" i="12" s="1"/>
  <c r="AC462" i="12" s="1"/>
  <c r="AH462" i="12" s="1"/>
  <c r="AP462" i="12" s="1"/>
  <c r="AR462" i="12" s="1"/>
  <c r="H1448" i="12"/>
  <c r="N1448" i="12" s="1"/>
  <c r="T1448" i="12" s="1"/>
  <c r="X1448" i="12" s="1"/>
  <c r="AD1448" i="12" s="1"/>
  <c r="AI1448" i="12" s="1"/>
  <c r="AS1448" i="12" s="1"/>
  <c r="AU1448" i="12" s="1"/>
  <c r="G433" i="12"/>
  <c r="M433" i="12" s="1"/>
  <c r="S433" i="12" s="1"/>
  <c r="W433" i="12" s="1"/>
  <c r="AC433" i="12" s="1"/>
  <c r="AH433" i="12" s="1"/>
  <c r="AP433" i="12" s="1"/>
  <c r="AR433" i="12" s="1"/>
  <c r="H485" i="12"/>
  <c r="N485" i="12" s="1"/>
  <c r="T485" i="12" s="1"/>
  <c r="X485" i="12" s="1"/>
  <c r="AD485" i="12" s="1"/>
  <c r="AI485" i="12" s="1"/>
  <c r="AS485" i="12" s="1"/>
  <c r="AU485" i="12" s="1"/>
  <c r="H462" i="12"/>
  <c r="N462" i="12" s="1"/>
  <c r="T462" i="12" s="1"/>
  <c r="X462" i="12" s="1"/>
  <c r="AD462" i="12" s="1"/>
  <c r="AI462" i="12" s="1"/>
  <c r="AS462" i="12" s="1"/>
  <c r="AU462" i="12" s="1"/>
  <c r="H845" i="12"/>
  <c r="N845" i="12" s="1"/>
  <c r="T845" i="12" s="1"/>
  <c r="X845" i="12" s="1"/>
  <c r="AD845" i="12" s="1"/>
  <c r="AI845" i="12" s="1"/>
  <c r="AS845" i="12" s="1"/>
  <c r="AU845" i="12" s="1"/>
  <c r="F845" i="12"/>
  <c r="L845" i="12" s="1"/>
  <c r="R845" i="12" s="1"/>
  <c r="V845" i="12" s="1"/>
  <c r="AB845" i="12" s="1"/>
  <c r="AG845" i="12" s="1"/>
  <c r="AM845" i="12" s="1"/>
  <c r="AO845" i="12" s="1"/>
  <c r="G845" i="12"/>
  <c r="M845" i="12" s="1"/>
  <c r="S845" i="12" s="1"/>
  <c r="W845" i="12" s="1"/>
  <c r="AC845" i="12" s="1"/>
  <c r="AH845" i="12" s="1"/>
  <c r="AP845" i="12" s="1"/>
  <c r="AR845" i="12" s="1"/>
  <c r="AV1368" i="12"/>
  <c r="AV1367" i="12" s="1"/>
  <c r="AV1366" i="12" s="1"/>
  <c r="AV1340" i="12"/>
  <c r="AV1339" i="12" s="1"/>
  <c r="AV1338" i="12" s="1"/>
  <c r="AV1689" i="12"/>
  <c r="AV1688" i="12" s="1"/>
  <c r="AV1687" i="12" s="1"/>
  <c r="AV1686" i="12" s="1"/>
  <c r="AV1680" i="12" s="1"/>
  <c r="F641" i="12" l="1"/>
  <c r="L641" i="12" s="1"/>
  <c r="R641" i="12" s="1"/>
  <c r="V641" i="12" s="1"/>
  <c r="AB641" i="12" s="1"/>
  <c r="AG641" i="12" s="1"/>
  <c r="AM641" i="12" s="1"/>
  <c r="AO641" i="12" s="1"/>
  <c r="H2193" i="12"/>
  <c r="N2193" i="12" s="1"/>
  <c r="T2193" i="12" s="1"/>
  <c r="X2193" i="12" s="1"/>
  <c r="AD2193" i="12" s="1"/>
  <c r="AI2193" i="12" s="1"/>
  <c r="AS2193" i="12" s="1"/>
  <c r="AU2193" i="12" s="1"/>
  <c r="N2194" i="12"/>
  <c r="T2194" i="12" s="1"/>
  <c r="X2194" i="12" s="1"/>
  <c r="AD2194" i="12" s="1"/>
  <c r="AI2194" i="12" s="1"/>
  <c r="AS2194" i="12" s="1"/>
  <c r="AU2194" i="12" s="1"/>
  <c r="G2193" i="12"/>
  <c r="M2193" i="12" s="1"/>
  <c r="S2193" i="12" s="1"/>
  <c r="W2193" i="12" s="1"/>
  <c r="AC2193" i="12" s="1"/>
  <c r="AH2193" i="12" s="1"/>
  <c r="AP2193" i="12" s="1"/>
  <c r="AR2193" i="12" s="1"/>
  <c r="M2194" i="12"/>
  <c r="S2194" i="12" s="1"/>
  <c r="W2194" i="12" s="1"/>
  <c r="AC2194" i="12" s="1"/>
  <c r="AH2194" i="12" s="1"/>
  <c r="AP2194" i="12" s="1"/>
  <c r="AR2194" i="12" s="1"/>
  <c r="H1643" i="12"/>
  <c r="N1643" i="12" s="1"/>
  <c r="T1643" i="12" s="1"/>
  <c r="X1643" i="12" s="1"/>
  <c r="AD1643" i="12" s="1"/>
  <c r="AI1643" i="12" s="1"/>
  <c r="AS1643" i="12" s="1"/>
  <c r="AU1643" i="12" s="1"/>
  <c r="N1644" i="12"/>
  <c r="T1644" i="12" s="1"/>
  <c r="X1644" i="12" s="1"/>
  <c r="AD1644" i="12" s="1"/>
  <c r="AI1644" i="12" s="1"/>
  <c r="AS1644" i="12" s="1"/>
  <c r="AU1644" i="12" s="1"/>
  <c r="G2592" i="12"/>
  <c r="M2592" i="12" s="1"/>
  <c r="S2592" i="12" s="1"/>
  <c r="W2592" i="12" s="1"/>
  <c r="AC2592" i="12" s="1"/>
  <c r="AH2592" i="12" s="1"/>
  <c r="AP2592" i="12" s="1"/>
  <c r="AR2592" i="12" s="1"/>
  <c r="M2593" i="12"/>
  <c r="S2593" i="12" s="1"/>
  <c r="W2593" i="12" s="1"/>
  <c r="AC2593" i="12" s="1"/>
  <c r="AH2593" i="12" s="1"/>
  <c r="AP2593" i="12" s="1"/>
  <c r="AR2593" i="12" s="1"/>
  <c r="F2193" i="12"/>
  <c r="L2193" i="12" s="1"/>
  <c r="R2193" i="12" s="1"/>
  <c r="V2193" i="12" s="1"/>
  <c r="AB2193" i="12" s="1"/>
  <c r="AG2193" i="12" s="1"/>
  <c r="AM2193" i="12" s="1"/>
  <c r="AO2193" i="12" s="1"/>
  <c r="L2194" i="12"/>
  <c r="R2194" i="12" s="1"/>
  <c r="V2194" i="12" s="1"/>
  <c r="AB2194" i="12" s="1"/>
  <c r="AG2194" i="12" s="1"/>
  <c r="AM2194" i="12" s="1"/>
  <c r="AO2194" i="12" s="1"/>
  <c r="G606" i="12"/>
  <c r="M606" i="12" s="1"/>
  <c r="S606" i="12" s="1"/>
  <c r="W606" i="12" s="1"/>
  <c r="AC606" i="12" s="1"/>
  <c r="AH606" i="12" s="1"/>
  <c r="AP606" i="12" s="1"/>
  <c r="AR606" i="12" s="1"/>
  <c r="M607" i="12"/>
  <c r="S607" i="12" s="1"/>
  <c r="W607" i="12" s="1"/>
  <c r="AC607" i="12" s="1"/>
  <c r="AH607" i="12" s="1"/>
  <c r="AP607" i="12" s="1"/>
  <c r="AR607" i="12" s="1"/>
  <c r="G53" i="12"/>
  <c r="M53" i="12" s="1"/>
  <c r="S53" i="12" s="1"/>
  <c r="W53" i="12" s="1"/>
  <c r="AC53" i="12" s="1"/>
  <c r="AH53" i="12" s="1"/>
  <c r="AP53" i="12" s="1"/>
  <c r="AR53" i="12" s="1"/>
  <c r="M54" i="12"/>
  <c r="S54" i="12" s="1"/>
  <c r="W54" i="12" s="1"/>
  <c r="AC54" i="12" s="1"/>
  <c r="AH54" i="12" s="1"/>
  <c r="AP54" i="12" s="1"/>
  <c r="AR54" i="12" s="1"/>
  <c r="G597" i="12"/>
  <c r="M597" i="12" s="1"/>
  <c r="S597" i="12" s="1"/>
  <c r="W597" i="12" s="1"/>
  <c r="AC597" i="12" s="1"/>
  <c r="AH597" i="12" s="1"/>
  <c r="AP597" i="12" s="1"/>
  <c r="AR597" i="12" s="1"/>
  <c r="M598" i="12"/>
  <c r="S598" i="12" s="1"/>
  <c r="W598" i="12" s="1"/>
  <c r="AC598" i="12" s="1"/>
  <c r="AH598" i="12" s="1"/>
  <c r="AP598" i="12" s="1"/>
  <c r="AR598" i="12" s="1"/>
  <c r="H606" i="12"/>
  <c r="N606" i="12" s="1"/>
  <c r="T606" i="12" s="1"/>
  <c r="X606" i="12" s="1"/>
  <c r="AD606" i="12" s="1"/>
  <c r="AI606" i="12" s="1"/>
  <c r="AS606" i="12" s="1"/>
  <c r="AU606" i="12" s="1"/>
  <c r="F2104" i="12"/>
  <c r="L2104" i="12" s="1"/>
  <c r="R2104" i="12" s="1"/>
  <c r="V2104" i="12" s="1"/>
  <c r="AB2104" i="12" s="1"/>
  <c r="AG2104" i="12" s="1"/>
  <c r="AM2104" i="12" s="1"/>
  <c r="AO2104" i="12" s="1"/>
  <c r="F656" i="12"/>
  <c r="L656" i="12" s="1"/>
  <c r="R656" i="12" s="1"/>
  <c r="V656" i="12" s="1"/>
  <c r="AB656" i="12" s="1"/>
  <c r="AG656" i="12" s="1"/>
  <c r="AM656" i="12" s="1"/>
  <c r="AO656" i="12" s="1"/>
  <c r="G2172" i="12"/>
  <c r="M2172" i="12" s="1"/>
  <c r="S2172" i="12" s="1"/>
  <c r="W2172" i="12" s="1"/>
  <c r="AC2172" i="12" s="1"/>
  <c r="AH2172" i="12" s="1"/>
  <c r="AP2172" i="12" s="1"/>
  <c r="AR2172" i="12" s="1"/>
  <c r="G2544" i="12"/>
  <c r="M2544" i="12" s="1"/>
  <c r="S2544" i="12" s="1"/>
  <c r="W2544" i="12" s="1"/>
  <c r="AC2544" i="12" s="1"/>
  <c r="AH2544" i="12" s="1"/>
  <c r="AP2544" i="12" s="1"/>
  <c r="AR2544" i="12" s="1"/>
  <c r="G142" i="12"/>
  <c r="M142" i="12" s="1"/>
  <c r="S142" i="12" s="1"/>
  <c r="W142" i="12" s="1"/>
  <c r="AC142" i="12" s="1"/>
  <c r="AH142" i="12" s="1"/>
  <c r="AP142" i="12" s="1"/>
  <c r="AR142" i="12" s="1"/>
  <c r="H2081" i="12"/>
  <c r="N2081" i="12" s="1"/>
  <c r="T2081" i="12" s="1"/>
  <c r="X2081" i="12" s="1"/>
  <c r="AD2081" i="12" s="1"/>
  <c r="AI2081" i="12" s="1"/>
  <c r="AS2081" i="12" s="1"/>
  <c r="AU2081" i="12" s="1"/>
  <c r="G1811" i="12"/>
  <c r="H2172" i="12"/>
  <c r="N2172" i="12" s="1"/>
  <c r="T2172" i="12" s="1"/>
  <c r="X2172" i="12" s="1"/>
  <c r="AD2172" i="12" s="1"/>
  <c r="AI2172" i="12" s="1"/>
  <c r="AS2172" i="12" s="1"/>
  <c r="AU2172" i="12" s="1"/>
  <c r="H1811" i="12"/>
  <c r="F597" i="12"/>
  <c r="L597" i="12" s="1"/>
  <c r="R597" i="12" s="1"/>
  <c r="V597" i="12" s="1"/>
  <c r="AB597" i="12" s="1"/>
  <c r="AG597" i="12" s="1"/>
  <c r="AM597" i="12" s="1"/>
  <c r="AO597" i="12" s="1"/>
  <c r="H111" i="12"/>
  <c r="N111" i="12" s="1"/>
  <c r="T111" i="12" s="1"/>
  <c r="X111" i="12" s="1"/>
  <c r="AD111" i="12" s="1"/>
  <c r="AI111" i="12" s="1"/>
  <c r="AS111" i="12" s="1"/>
  <c r="AU111" i="12" s="1"/>
  <c r="H800" i="12"/>
  <c r="N800" i="12" s="1"/>
  <c r="T800" i="12" s="1"/>
  <c r="X800" i="12" s="1"/>
  <c r="AD800" i="12" s="1"/>
  <c r="AI800" i="12" s="1"/>
  <c r="AS800" i="12" s="1"/>
  <c r="AU800" i="12" s="1"/>
  <c r="F1109" i="12"/>
  <c r="L1109" i="12" s="1"/>
  <c r="R1109" i="12" s="1"/>
  <c r="V1109" i="12" s="1"/>
  <c r="AB1109" i="12" s="1"/>
  <c r="AG1109" i="12" s="1"/>
  <c r="AM1109" i="12" s="1"/>
  <c r="AO1109" i="12" s="1"/>
  <c r="F288" i="12"/>
  <c r="G2501" i="12"/>
  <c r="M2501" i="12" s="1"/>
  <c r="S2501" i="12" s="1"/>
  <c r="W2501" i="12" s="1"/>
  <c r="AC2501" i="12" s="1"/>
  <c r="AH2501" i="12" s="1"/>
  <c r="AP2501" i="12" s="1"/>
  <c r="AR2501" i="12" s="1"/>
  <c r="G1109" i="12"/>
  <c r="M1109" i="12" s="1"/>
  <c r="S1109" i="12" s="1"/>
  <c r="W1109" i="12" s="1"/>
  <c r="AC1109" i="12" s="1"/>
  <c r="AH1109" i="12" s="1"/>
  <c r="AP1109" i="12" s="1"/>
  <c r="AR1109" i="12" s="1"/>
  <c r="F741" i="12"/>
  <c r="L741" i="12" s="1"/>
  <c r="R741" i="12" s="1"/>
  <c r="V741" i="12" s="1"/>
  <c r="AB741" i="12" s="1"/>
  <c r="AG741" i="12" s="1"/>
  <c r="AM741" i="12" s="1"/>
  <c r="AO741" i="12" s="1"/>
  <c r="H426" i="12"/>
  <c r="N426" i="12" s="1"/>
  <c r="T426" i="12" s="1"/>
  <c r="X426" i="12" s="1"/>
  <c r="AD426" i="12" s="1"/>
  <c r="AI426" i="12" s="1"/>
  <c r="AS426" i="12" s="1"/>
  <c r="AU426" i="12" s="1"/>
  <c r="G353" i="12"/>
  <c r="M353" i="12" s="1"/>
  <c r="S353" i="12" s="1"/>
  <c r="W353" i="12" s="1"/>
  <c r="AC353" i="12" s="1"/>
  <c r="AH353" i="12" s="1"/>
  <c r="AP353" i="12" s="1"/>
  <c r="AR353" i="12" s="1"/>
  <c r="G1643" i="12"/>
  <c r="M1643" i="12" s="1"/>
  <c r="S1643" i="12" s="1"/>
  <c r="W1643" i="12" s="1"/>
  <c r="AC1643" i="12" s="1"/>
  <c r="AH1643" i="12" s="1"/>
  <c r="AP1643" i="12" s="1"/>
  <c r="AR1643" i="12" s="1"/>
  <c r="G1892" i="12"/>
  <c r="G206" i="12"/>
  <c r="M206" i="12" s="1"/>
  <c r="S206" i="12" s="1"/>
  <c r="W206" i="12" s="1"/>
  <c r="AC206" i="12" s="1"/>
  <c r="AH206" i="12" s="1"/>
  <c r="AP206" i="12" s="1"/>
  <c r="AR206" i="12" s="1"/>
  <c r="H741" i="12"/>
  <c r="N741" i="12" s="1"/>
  <c r="T741" i="12" s="1"/>
  <c r="X741" i="12" s="1"/>
  <c r="AD741" i="12" s="1"/>
  <c r="AI741" i="12" s="1"/>
  <c r="AS741" i="12" s="1"/>
  <c r="AU741" i="12" s="1"/>
  <c r="H235" i="12"/>
  <c r="N235" i="12" s="1"/>
  <c r="T235" i="12" s="1"/>
  <c r="X235" i="12" s="1"/>
  <c r="AD235" i="12" s="1"/>
  <c r="AI235" i="12" s="1"/>
  <c r="AS235" i="12" s="1"/>
  <c r="AU235" i="12" s="1"/>
  <c r="H2204" i="12"/>
  <c r="N2204" i="12" s="1"/>
  <c r="T2204" i="12" s="1"/>
  <c r="X2204" i="12" s="1"/>
  <c r="AD2204" i="12" s="1"/>
  <c r="AI2204" i="12" s="1"/>
  <c r="AS2204" i="12" s="1"/>
  <c r="AU2204" i="12" s="1"/>
  <c r="G741" i="12"/>
  <c r="M741" i="12" s="1"/>
  <c r="S741" i="12" s="1"/>
  <c r="W741" i="12" s="1"/>
  <c r="AC741" i="12" s="1"/>
  <c r="AH741" i="12" s="1"/>
  <c r="AP741" i="12" s="1"/>
  <c r="AR741" i="12" s="1"/>
  <c r="G769" i="12"/>
  <c r="F800" i="12"/>
  <c r="L800" i="12" s="1"/>
  <c r="R800" i="12" s="1"/>
  <c r="V800" i="12" s="1"/>
  <c r="AB800" i="12" s="1"/>
  <c r="AG800" i="12" s="1"/>
  <c r="AM800" i="12" s="1"/>
  <c r="AO800" i="12" s="1"/>
  <c r="H1872" i="12"/>
  <c r="N1872" i="12" s="1"/>
  <c r="T1872" i="12" s="1"/>
  <c r="X1872" i="12" s="1"/>
  <c r="AD1872" i="12" s="1"/>
  <c r="AI1872" i="12" s="1"/>
  <c r="AS1872" i="12" s="1"/>
  <c r="AU1872" i="12" s="1"/>
  <c r="F513" i="12"/>
  <c r="L513" i="12" s="1"/>
  <c r="R513" i="12" s="1"/>
  <c r="V513" i="12" s="1"/>
  <c r="AB513" i="12" s="1"/>
  <c r="AG513" i="12" s="1"/>
  <c r="AM513" i="12" s="1"/>
  <c r="AO513" i="12" s="1"/>
  <c r="G111" i="12"/>
  <c r="M111" i="12" s="1"/>
  <c r="S111" i="12" s="1"/>
  <c r="W111" i="12" s="1"/>
  <c r="AC111" i="12" s="1"/>
  <c r="AH111" i="12" s="1"/>
  <c r="AP111" i="12" s="1"/>
  <c r="AR111" i="12" s="1"/>
  <c r="F2204" i="12"/>
  <c r="L2204" i="12" s="1"/>
  <c r="R2204" i="12" s="1"/>
  <c r="V2204" i="12" s="1"/>
  <c r="AB2204" i="12" s="1"/>
  <c r="AG2204" i="12" s="1"/>
  <c r="AM2204" i="12" s="1"/>
  <c r="AO2204" i="12" s="1"/>
  <c r="H353" i="12"/>
  <c r="N353" i="12" s="1"/>
  <c r="T353" i="12" s="1"/>
  <c r="X353" i="12" s="1"/>
  <c r="AD353" i="12" s="1"/>
  <c r="AI353" i="12" s="1"/>
  <c r="AS353" i="12" s="1"/>
  <c r="AU353" i="12" s="1"/>
  <c r="H444" i="12"/>
  <c r="N444" i="12" s="1"/>
  <c r="T444" i="12" s="1"/>
  <c r="X444" i="12" s="1"/>
  <c r="AD444" i="12" s="1"/>
  <c r="AI444" i="12" s="1"/>
  <c r="AS444" i="12" s="1"/>
  <c r="AU444" i="12" s="1"/>
  <c r="H53" i="12"/>
  <c r="N53" i="12" s="1"/>
  <c r="T53" i="12" s="1"/>
  <c r="X53" i="12" s="1"/>
  <c r="AD53" i="12" s="1"/>
  <c r="AI53" i="12" s="1"/>
  <c r="AS53" i="12" s="1"/>
  <c r="AU53" i="12" s="1"/>
  <c r="H641" i="12"/>
  <c r="N641" i="12" s="1"/>
  <c r="T641" i="12" s="1"/>
  <c r="X641" i="12" s="1"/>
  <c r="AD641" i="12" s="1"/>
  <c r="AI641" i="12" s="1"/>
  <c r="AS641" i="12" s="1"/>
  <c r="AU641" i="12" s="1"/>
  <c r="H957" i="12"/>
  <c r="N957" i="12" s="1"/>
  <c r="T957" i="12" s="1"/>
  <c r="X957" i="12" s="1"/>
  <c r="AD957" i="12" s="1"/>
  <c r="AI957" i="12" s="1"/>
  <c r="AS957" i="12" s="1"/>
  <c r="AU957" i="12" s="1"/>
  <c r="G312" i="12"/>
  <c r="F206" i="12"/>
  <c r="L206" i="12" s="1"/>
  <c r="R206" i="12" s="1"/>
  <c r="V206" i="12" s="1"/>
  <c r="AB206" i="12" s="1"/>
  <c r="AG206" i="12" s="1"/>
  <c r="AM206" i="12" s="1"/>
  <c r="AO206" i="12" s="1"/>
  <c r="H2429" i="12"/>
  <c r="N2429" i="12" s="1"/>
  <c r="T2429" i="12" s="1"/>
  <c r="X2429" i="12" s="1"/>
  <c r="AD2429" i="12" s="1"/>
  <c r="AI2429" i="12" s="1"/>
  <c r="AS2429" i="12" s="1"/>
  <c r="AU2429" i="12" s="1"/>
  <c r="H2468" i="12"/>
  <c r="N2468" i="12" s="1"/>
  <c r="T2468" i="12" s="1"/>
  <c r="X2468" i="12" s="1"/>
  <c r="AD2468" i="12" s="1"/>
  <c r="AI2468" i="12" s="1"/>
  <c r="AS2468" i="12" s="1"/>
  <c r="AU2468" i="12" s="1"/>
  <c r="G288" i="12"/>
  <c r="M288" i="12" s="1"/>
  <c r="S288" i="12" s="1"/>
  <c r="W288" i="12" s="1"/>
  <c r="AC288" i="12" s="1"/>
  <c r="AH288" i="12" s="1"/>
  <c r="AP288" i="12" s="1"/>
  <c r="AR288" i="12" s="1"/>
  <c r="F2235" i="12"/>
  <c r="L2235" i="12" s="1"/>
  <c r="R2235" i="12" s="1"/>
  <c r="V2235" i="12" s="1"/>
  <c r="AB2235" i="12" s="1"/>
  <c r="AG2235" i="12" s="1"/>
  <c r="AM2235" i="12" s="1"/>
  <c r="AO2235" i="12" s="1"/>
  <c r="F2447" i="12"/>
  <c r="L2447" i="12" s="1"/>
  <c r="R2447" i="12" s="1"/>
  <c r="V2447" i="12" s="1"/>
  <c r="AB2447" i="12" s="1"/>
  <c r="AG2447" i="12" s="1"/>
  <c r="AM2447" i="12" s="1"/>
  <c r="AO2447" i="12" s="1"/>
  <c r="G2104" i="12"/>
  <c r="M2104" i="12" s="1"/>
  <c r="S2104" i="12" s="1"/>
  <c r="W2104" i="12" s="1"/>
  <c r="AC2104" i="12" s="1"/>
  <c r="AH2104" i="12" s="1"/>
  <c r="AP2104" i="12" s="1"/>
  <c r="AR2104" i="12" s="1"/>
  <c r="H2486" i="12"/>
  <c r="N2486" i="12" s="1"/>
  <c r="T2486" i="12" s="1"/>
  <c r="X2486" i="12" s="1"/>
  <c r="AD2486" i="12" s="1"/>
  <c r="AI2486" i="12" s="1"/>
  <c r="AS2486" i="12" s="1"/>
  <c r="AU2486" i="12" s="1"/>
  <c r="F769" i="12"/>
  <c r="L769" i="12" s="1"/>
  <c r="R769" i="12" s="1"/>
  <c r="V769" i="12" s="1"/>
  <c r="AB769" i="12" s="1"/>
  <c r="AG769" i="12" s="1"/>
  <c r="AM769" i="12" s="1"/>
  <c r="AO769" i="12" s="1"/>
  <c r="F2226" i="12"/>
  <c r="L2226" i="12" s="1"/>
  <c r="R2226" i="12" s="1"/>
  <c r="V2226" i="12" s="1"/>
  <c r="AB2226" i="12" s="1"/>
  <c r="AG2226" i="12" s="1"/>
  <c r="AM2226" i="12" s="1"/>
  <c r="AO2226" i="12" s="1"/>
  <c r="F1762" i="12"/>
  <c r="L1762" i="12" s="1"/>
  <c r="R1762" i="12" s="1"/>
  <c r="V1762" i="12" s="1"/>
  <c r="AB1762" i="12" s="1"/>
  <c r="AG1762" i="12" s="1"/>
  <c r="AM1762" i="12" s="1"/>
  <c r="AO1762" i="12" s="1"/>
  <c r="F1667" i="12"/>
  <c r="L1667" i="12" s="1"/>
  <c r="R1667" i="12" s="1"/>
  <c r="V1667" i="12" s="1"/>
  <c r="AB1667" i="12" s="1"/>
  <c r="AG1667" i="12" s="1"/>
  <c r="AM1667" i="12" s="1"/>
  <c r="AO1667" i="12" s="1"/>
  <c r="H1520" i="12"/>
  <c r="N1520" i="12" s="1"/>
  <c r="T1520" i="12" s="1"/>
  <c r="X1520" i="12" s="1"/>
  <c r="AD1520" i="12" s="1"/>
  <c r="AI1520" i="12" s="1"/>
  <c r="AS1520" i="12" s="1"/>
  <c r="AU1520" i="12" s="1"/>
  <c r="G1283" i="12"/>
  <c r="M1283" i="12" s="1"/>
  <c r="S1283" i="12" s="1"/>
  <c r="W1283" i="12" s="1"/>
  <c r="AC1283" i="12" s="1"/>
  <c r="AH1283" i="12" s="1"/>
  <c r="AP1283" i="12" s="1"/>
  <c r="AR1283" i="12" s="1"/>
  <c r="H1289" i="12"/>
  <c r="N1289" i="12" s="1"/>
  <c r="T1289" i="12" s="1"/>
  <c r="X1289" i="12" s="1"/>
  <c r="AD1289" i="12" s="1"/>
  <c r="AI1289" i="12" s="1"/>
  <c r="AS1289" i="12" s="1"/>
  <c r="AU1289" i="12" s="1"/>
  <c r="F1712" i="12"/>
  <c r="L1712" i="12" s="1"/>
  <c r="R1712" i="12" s="1"/>
  <c r="V1712" i="12" s="1"/>
  <c r="AB1712" i="12" s="1"/>
  <c r="AG1712" i="12" s="1"/>
  <c r="AM1712" i="12" s="1"/>
  <c r="AO1712" i="12" s="1"/>
  <c r="F40" i="12"/>
  <c r="L40" i="12" s="1"/>
  <c r="R40" i="12" s="1"/>
  <c r="V40" i="12" s="1"/>
  <c r="AB40" i="12" s="1"/>
  <c r="AG40" i="12" s="1"/>
  <c r="AM40" i="12" s="1"/>
  <c r="AO40" i="12" s="1"/>
  <c r="G2116" i="12"/>
  <c r="M2116" i="12" s="1"/>
  <c r="S2116" i="12" s="1"/>
  <c r="W2116" i="12" s="1"/>
  <c r="AC2116" i="12" s="1"/>
  <c r="AH2116" i="12" s="1"/>
  <c r="AP2116" i="12" s="1"/>
  <c r="AR2116" i="12" s="1"/>
  <c r="F1850" i="12"/>
  <c r="L1850" i="12" s="1"/>
  <c r="R1850" i="12" s="1"/>
  <c r="V1850" i="12" s="1"/>
  <c r="AB1850" i="12" s="1"/>
  <c r="AG1850" i="12" s="1"/>
  <c r="AM1850" i="12" s="1"/>
  <c r="AO1850" i="12" s="1"/>
  <c r="G649" i="12"/>
  <c r="M649" i="12" s="1"/>
  <c r="S649" i="12" s="1"/>
  <c r="W649" i="12" s="1"/>
  <c r="AC649" i="12" s="1"/>
  <c r="AH649" i="12" s="1"/>
  <c r="AP649" i="12" s="1"/>
  <c r="AR649" i="12" s="1"/>
  <c r="H2226" i="12"/>
  <c r="N2226" i="12" s="1"/>
  <c r="T2226" i="12" s="1"/>
  <c r="X2226" i="12" s="1"/>
  <c r="AD2226" i="12" s="1"/>
  <c r="AI2226" i="12" s="1"/>
  <c r="AS2226" i="12" s="1"/>
  <c r="AU2226" i="12" s="1"/>
  <c r="F2060" i="12"/>
  <c r="L2060" i="12" s="1"/>
  <c r="R2060" i="12" s="1"/>
  <c r="V2060" i="12" s="1"/>
  <c r="AB2060" i="12" s="1"/>
  <c r="AG2060" i="12" s="1"/>
  <c r="AM2060" i="12" s="1"/>
  <c r="AO2060" i="12" s="1"/>
  <c r="H1986" i="12"/>
  <c r="N1986" i="12" s="1"/>
  <c r="T1986" i="12" s="1"/>
  <c r="X1986" i="12" s="1"/>
  <c r="AD1986" i="12" s="1"/>
  <c r="AI1986" i="12" s="1"/>
  <c r="AS1986" i="12" s="1"/>
  <c r="AU1986" i="12" s="1"/>
  <c r="G1721" i="12"/>
  <c r="M1721" i="12" s="1"/>
  <c r="S1721" i="12" s="1"/>
  <c r="W1721" i="12" s="1"/>
  <c r="AC1721" i="12" s="1"/>
  <c r="AH1721" i="12" s="1"/>
  <c r="AP1721" i="12" s="1"/>
  <c r="AR1721" i="12" s="1"/>
  <c r="H623" i="12"/>
  <c r="N623" i="12" s="1"/>
  <c r="T623" i="12" s="1"/>
  <c r="X623" i="12" s="1"/>
  <c r="AD623" i="12" s="1"/>
  <c r="AI623" i="12" s="1"/>
  <c r="AS623" i="12" s="1"/>
  <c r="AU623" i="12" s="1"/>
  <c r="H102" i="12"/>
  <c r="N102" i="12" s="1"/>
  <c r="T102" i="12" s="1"/>
  <c r="X102" i="12" s="1"/>
  <c r="AD102" i="12" s="1"/>
  <c r="AI102" i="12" s="1"/>
  <c r="AS102" i="12" s="1"/>
  <c r="AU102" i="12" s="1"/>
  <c r="F1154" i="12"/>
  <c r="L1154" i="12" s="1"/>
  <c r="R1154" i="12" s="1"/>
  <c r="V1154" i="12" s="1"/>
  <c r="AB1154" i="12" s="1"/>
  <c r="AG1154" i="12" s="1"/>
  <c r="AM1154" i="12" s="1"/>
  <c r="AO1154" i="12" s="1"/>
  <c r="G2486" i="12"/>
  <c r="M2486" i="12" s="1"/>
  <c r="S2486" i="12" s="1"/>
  <c r="W2486" i="12" s="1"/>
  <c r="AC2486" i="12" s="1"/>
  <c r="AH2486" i="12" s="1"/>
  <c r="AP2486" i="12" s="1"/>
  <c r="AR2486" i="12" s="1"/>
  <c r="F2565" i="12"/>
  <c r="L2565" i="12" s="1"/>
  <c r="R2565" i="12" s="1"/>
  <c r="V2565" i="12" s="1"/>
  <c r="AB2565" i="12" s="1"/>
  <c r="AG2565" i="12" s="1"/>
  <c r="AM2565" i="12" s="1"/>
  <c r="AO2565" i="12" s="1"/>
  <c r="F2128" i="12"/>
  <c r="L2128" i="12" s="1"/>
  <c r="R2128" i="12" s="1"/>
  <c r="V2128" i="12" s="1"/>
  <c r="AB2128" i="12" s="1"/>
  <c r="AG2128" i="12" s="1"/>
  <c r="AM2128" i="12" s="1"/>
  <c r="AO2128" i="12" s="1"/>
  <c r="H1769" i="12"/>
  <c r="N1769" i="12" s="1"/>
  <c r="T1769" i="12" s="1"/>
  <c r="X1769" i="12" s="1"/>
  <c r="AD1769" i="12" s="1"/>
  <c r="AI1769" i="12" s="1"/>
  <c r="AS1769" i="12" s="1"/>
  <c r="AU1769" i="12" s="1"/>
  <c r="G1423" i="12"/>
  <c r="M1423" i="12" s="1"/>
  <c r="S1423" i="12" s="1"/>
  <c r="W1423" i="12" s="1"/>
  <c r="AC1423" i="12" s="1"/>
  <c r="AH1423" i="12" s="1"/>
  <c r="AP1423" i="12" s="1"/>
  <c r="AR1423" i="12" s="1"/>
  <c r="H1205" i="12"/>
  <c r="N1205" i="12" s="1"/>
  <c r="T1205" i="12" s="1"/>
  <c r="X1205" i="12" s="1"/>
  <c r="AD1205" i="12" s="1"/>
  <c r="AI1205" i="12" s="1"/>
  <c r="AS1205" i="12" s="1"/>
  <c r="AU1205" i="12" s="1"/>
  <c r="G2463" i="12"/>
  <c r="M2463" i="12" s="1"/>
  <c r="S2463" i="12" s="1"/>
  <c r="W2463" i="12" s="1"/>
  <c r="AC2463" i="12" s="1"/>
  <c r="AH2463" i="12" s="1"/>
  <c r="AP2463" i="12" s="1"/>
  <c r="AR2463" i="12" s="1"/>
  <c r="G1769" i="12"/>
  <c r="M1769" i="12" s="1"/>
  <c r="S1769" i="12" s="1"/>
  <c r="W1769" i="12" s="1"/>
  <c r="AC1769" i="12" s="1"/>
  <c r="AH1769" i="12" s="1"/>
  <c r="AP1769" i="12" s="1"/>
  <c r="AR1769" i="12" s="1"/>
  <c r="H1721" i="12"/>
  <c r="N1721" i="12" s="1"/>
  <c r="T1721" i="12" s="1"/>
  <c r="X1721" i="12" s="1"/>
  <c r="AD1721" i="12" s="1"/>
  <c r="AI1721" i="12" s="1"/>
  <c r="AS1721" i="12" s="1"/>
  <c r="AU1721" i="12" s="1"/>
  <c r="H393" i="12"/>
  <c r="N393" i="12" s="1"/>
  <c r="T393" i="12" s="1"/>
  <c r="X393" i="12" s="1"/>
  <c r="AD393" i="12" s="1"/>
  <c r="AI393" i="12" s="1"/>
  <c r="AS393" i="12" s="1"/>
  <c r="AU393" i="12" s="1"/>
  <c r="G1962" i="12"/>
  <c r="M1962" i="12" s="1"/>
  <c r="S1962" i="12" s="1"/>
  <c r="W1962" i="12" s="1"/>
  <c r="AC1962" i="12" s="1"/>
  <c r="AH1962" i="12" s="1"/>
  <c r="AP1962" i="12" s="1"/>
  <c r="AR1962" i="12" s="1"/>
  <c r="F1587" i="12"/>
  <c r="L1587" i="12" s="1"/>
  <c r="R1587" i="12" s="1"/>
  <c r="V1587" i="12" s="1"/>
  <c r="AB1587" i="12" s="1"/>
  <c r="AG1587" i="12" s="1"/>
  <c r="AM1587" i="12" s="1"/>
  <c r="AO1587" i="12" s="1"/>
  <c r="H1200" i="12"/>
  <c r="N1200" i="12" s="1"/>
  <c r="T1200" i="12" s="1"/>
  <c r="X1200" i="12" s="1"/>
  <c r="AD1200" i="12" s="1"/>
  <c r="AI1200" i="12" s="1"/>
  <c r="AS1200" i="12" s="1"/>
  <c r="AU1200" i="12" s="1"/>
  <c r="H206" i="12"/>
  <c r="N206" i="12" s="1"/>
  <c r="T206" i="12" s="1"/>
  <c r="X206" i="12" s="1"/>
  <c r="AD206" i="12" s="1"/>
  <c r="AI206" i="12" s="1"/>
  <c r="AS206" i="12" s="1"/>
  <c r="AU206" i="12" s="1"/>
  <c r="H2560" i="12"/>
  <c r="N2560" i="12" s="1"/>
  <c r="T2560" i="12" s="1"/>
  <c r="X2560" i="12" s="1"/>
  <c r="AD2560" i="12" s="1"/>
  <c r="AI2560" i="12" s="1"/>
  <c r="AS2560" i="12" s="1"/>
  <c r="AU2560" i="12" s="1"/>
  <c r="G1747" i="12"/>
  <c r="M1747" i="12" s="1"/>
  <c r="S1747" i="12" s="1"/>
  <c r="W1747" i="12" s="1"/>
  <c r="AC1747" i="12" s="1"/>
  <c r="AH1747" i="12" s="1"/>
  <c r="AP1747" i="12" s="1"/>
  <c r="AR1747" i="12" s="1"/>
  <c r="G584" i="12"/>
  <c r="M584" i="12" s="1"/>
  <c r="S584" i="12" s="1"/>
  <c r="W584" i="12" s="1"/>
  <c r="AC584" i="12" s="1"/>
  <c r="AH584" i="12" s="1"/>
  <c r="AP584" i="12" s="1"/>
  <c r="AR584" i="12" s="1"/>
  <c r="H262" i="12"/>
  <c r="N262" i="12" s="1"/>
  <c r="T262" i="12" s="1"/>
  <c r="X262" i="12" s="1"/>
  <c r="AD262" i="12" s="1"/>
  <c r="AI262" i="12" s="1"/>
  <c r="AS262" i="12" s="1"/>
  <c r="AU262" i="12" s="1"/>
  <c r="F606" i="12"/>
  <c r="L606" i="12" s="1"/>
  <c r="R606" i="12" s="1"/>
  <c r="V606" i="12" s="1"/>
  <c r="AB606" i="12" s="1"/>
  <c r="AG606" i="12" s="1"/>
  <c r="AM606" i="12" s="1"/>
  <c r="AO606" i="12" s="1"/>
  <c r="F20" i="12"/>
  <c r="L20" i="12" s="1"/>
  <c r="R20" i="12" s="1"/>
  <c r="V20" i="12" s="1"/>
  <c r="AB20" i="12" s="1"/>
  <c r="AG20" i="12" s="1"/>
  <c r="AM20" i="12" s="1"/>
  <c r="AO20" i="12" s="1"/>
  <c r="H2134" i="12"/>
  <c r="N2134" i="12" s="1"/>
  <c r="T2134" i="12" s="1"/>
  <c r="X2134" i="12" s="1"/>
  <c r="AD2134" i="12" s="1"/>
  <c r="AI2134" i="12" s="1"/>
  <c r="AS2134" i="12" s="1"/>
  <c r="AU2134" i="12" s="1"/>
  <c r="G1236" i="12"/>
  <c r="M1236" i="12" s="1"/>
  <c r="S1236" i="12" s="1"/>
  <c r="W1236" i="12" s="1"/>
  <c r="AC1236" i="12" s="1"/>
  <c r="AH1236" i="12" s="1"/>
  <c r="AP1236" i="12" s="1"/>
  <c r="AR1236" i="12" s="1"/>
  <c r="H567" i="12"/>
  <c r="N567" i="12" s="1"/>
  <c r="T567" i="12" s="1"/>
  <c r="X567" i="12" s="1"/>
  <c r="AD567" i="12" s="1"/>
  <c r="AI567" i="12" s="1"/>
  <c r="AS567" i="12" s="1"/>
  <c r="AU567" i="12" s="1"/>
  <c r="F142" i="12"/>
  <c r="L142" i="12" s="1"/>
  <c r="R142" i="12" s="1"/>
  <c r="V142" i="12" s="1"/>
  <c r="AB142" i="12" s="1"/>
  <c r="AG142" i="12" s="1"/>
  <c r="AM142" i="12" s="1"/>
  <c r="AO142" i="12" s="1"/>
  <c r="G656" i="12"/>
  <c r="M656" i="12" s="1"/>
  <c r="S656" i="12" s="1"/>
  <c r="W656" i="12" s="1"/>
  <c r="AC656" i="12" s="1"/>
  <c r="AH656" i="12" s="1"/>
  <c r="AP656" i="12" s="1"/>
  <c r="AR656" i="12" s="1"/>
  <c r="H656" i="12"/>
  <c r="N656" i="12" s="1"/>
  <c r="T656" i="12" s="1"/>
  <c r="X656" i="12" s="1"/>
  <c r="AD656" i="12" s="1"/>
  <c r="AI656" i="12" s="1"/>
  <c r="AS656" i="12" s="1"/>
  <c r="AU656" i="12" s="1"/>
  <c r="F700" i="12"/>
  <c r="L700" i="12" s="1"/>
  <c r="R700" i="12" s="1"/>
  <c r="V700" i="12" s="1"/>
  <c r="AB700" i="12" s="1"/>
  <c r="AG700" i="12" s="1"/>
  <c r="AM700" i="12" s="1"/>
  <c r="AO700" i="12" s="1"/>
  <c r="G62" i="12"/>
  <c r="M62" i="12" s="1"/>
  <c r="S62" i="12" s="1"/>
  <c r="W62" i="12" s="1"/>
  <c r="AC62" i="12" s="1"/>
  <c r="AH62" i="12" s="1"/>
  <c r="AP62" i="12" s="1"/>
  <c r="AR62" i="12" s="1"/>
  <c r="F2272" i="12"/>
  <c r="L2272" i="12" s="1"/>
  <c r="R2272" i="12" s="1"/>
  <c r="V2272" i="12" s="1"/>
  <c r="AB2272" i="12" s="1"/>
  <c r="AG2272" i="12" s="1"/>
  <c r="AM2272" i="12" s="1"/>
  <c r="AO2272" i="12" s="1"/>
  <c r="F2172" i="12"/>
  <c r="L2172" i="12" s="1"/>
  <c r="R2172" i="12" s="1"/>
  <c r="V2172" i="12" s="1"/>
  <c r="AB2172" i="12" s="1"/>
  <c r="AG2172" i="12" s="1"/>
  <c r="AM2172" i="12" s="1"/>
  <c r="AO2172" i="12" s="1"/>
  <c r="F1044" i="12"/>
  <c r="L1044" i="12" s="1"/>
  <c r="R1044" i="12" s="1"/>
  <c r="V1044" i="12" s="1"/>
  <c r="AB1044" i="12" s="1"/>
  <c r="AG1044" i="12" s="1"/>
  <c r="AM1044" i="12" s="1"/>
  <c r="AO1044" i="12" s="1"/>
  <c r="F312" i="12"/>
  <c r="L312" i="12" s="1"/>
  <c r="R312" i="12" s="1"/>
  <c r="V312" i="12" s="1"/>
  <c r="AB312" i="12" s="1"/>
  <c r="AG312" i="12" s="1"/>
  <c r="AM312" i="12" s="1"/>
  <c r="AO312" i="12" s="1"/>
  <c r="H346" i="12"/>
  <c r="N346" i="12" s="1"/>
  <c r="T346" i="12" s="1"/>
  <c r="X346" i="12" s="1"/>
  <c r="AD346" i="12" s="1"/>
  <c r="AI346" i="12" s="1"/>
  <c r="AS346" i="12" s="1"/>
  <c r="AU346" i="12" s="1"/>
  <c r="G2570" i="12"/>
  <c r="M2570" i="12" s="1"/>
  <c r="S2570" i="12" s="1"/>
  <c r="W2570" i="12" s="1"/>
  <c r="AC2570" i="12" s="1"/>
  <c r="AH2570" i="12" s="1"/>
  <c r="AP2570" i="12" s="1"/>
  <c r="AR2570" i="12" s="1"/>
  <c r="H2116" i="12"/>
  <c r="N2116" i="12" s="1"/>
  <c r="T2116" i="12" s="1"/>
  <c r="X2116" i="12" s="1"/>
  <c r="AD2116" i="12" s="1"/>
  <c r="AI2116" i="12" s="1"/>
  <c r="AS2116" i="12" s="1"/>
  <c r="AU2116" i="12" s="1"/>
  <c r="F1913" i="12"/>
  <c r="L1913" i="12" s="1"/>
  <c r="R1913" i="12" s="1"/>
  <c r="V1913" i="12" s="1"/>
  <c r="AB1913" i="12" s="1"/>
  <c r="AG1913" i="12" s="1"/>
  <c r="AM1913" i="12" s="1"/>
  <c r="AO1913" i="12" s="1"/>
  <c r="H1786" i="12"/>
  <c r="N1786" i="12" s="1"/>
  <c r="T1786" i="12" s="1"/>
  <c r="X1786" i="12" s="1"/>
  <c r="AD1786" i="12" s="1"/>
  <c r="AI1786" i="12" s="1"/>
  <c r="AS1786" i="12" s="1"/>
  <c r="AU1786" i="12" s="1"/>
  <c r="G1726" i="12"/>
  <c r="M1726" i="12" s="1"/>
  <c r="S1726" i="12" s="1"/>
  <c r="W1726" i="12" s="1"/>
  <c r="AC1726" i="12" s="1"/>
  <c r="AH1726" i="12" s="1"/>
  <c r="AP1726" i="12" s="1"/>
  <c r="AR1726" i="12" s="1"/>
  <c r="F393" i="12"/>
  <c r="L393" i="12" s="1"/>
  <c r="R393" i="12" s="1"/>
  <c r="V393" i="12" s="1"/>
  <c r="AB393" i="12" s="1"/>
  <c r="AG393" i="12" s="1"/>
  <c r="AM393" i="12" s="1"/>
  <c r="AO393" i="12" s="1"/>
  <c r="H513" i="12"/>
  <c r="N513" i="12" s="1"/>
  <c r="T513" i="12" s="1"/>
  <c r="X513" i="12" s="1"/>
  <c r="AD513" i="12" s="1"/>
  <c r="AI513" i="12" s="1"/>
  <c r="AS513" i="12" s="1"/>
  <c r="AU513" i="12" s="1"/>
  <c r="H62" i="12"/>
  <c r="N62" i="12" s="1"/>
  <c r="T62" i="12" s="1"/>
  <c r="X62" i="12" s="1"/>
  <c r="AD62" i="12" s="1"/>
  <c r="AI62" i="12" s="1"/>
  <c r="AS62" i="12" s="1"/>
  <c r="AU62" i="12" s="1"/>
  <c r="F62" i="12"/>
  <c r="L62" i="12" s="1"/>
  <c r="R62" i="12" s="1"/>
  <c r="V62" i="12" s="1"/>
  <c r="AB62" i="12" s="1"/>
  <c r="AG62" i="12" s="1"/>
  <c r="AM62" i="12" s="1"/>
  <c r="AO62" i="12" s="1"/>
  <c r="H1892" i="12"/>
  <c r="N1892" i="12" s="1"/>
  <c r="T1892" i="12" s="1"/>
  <c r="X1892" i="12" s="1"/>
  <c r="AD1892" i="12" s="1"/>
  <c r="AI1892" i="12" s="1"/>
  <c r="AS1892" i="12" s="1"/>
  <c r="AU1892" i="12" s="1"/>
  <c r="H2272" i="12"/>
  <c r="N2272" i="12" s="1"/>
  <c r="T2272" i="12" s="1"/>
  <c r="X2272" i="12" s="1"/>
  <c r="AD2272" i="12" s="1"/>
  <c r="AI2272" i="12" s="1"/>
  <c r="AS2272" i="12" s="1"/>
  <c r="AU2272" i="12" s="1"/>
  <c r="F957" i="12"/>
  <c r="L957" i="12" s="1"/>
  <c r="R957" i="12" s="1"/>
  <c r="V957" i="12" s="1"/>
  <c r="AB957" i="12" s="1"/>
  <c r="AG957" i="12" s="1"/>
  <c r="AM957" i="12" s="1"/>
  <c r="AO957" i="12" s="1"/>
  <c r="G800" i="12"/>
  <c r="M800" i="12" s="1"/>
  <c r="S800" i="12" s="1"/>
  <c r="W800" i="12" s="1"/>
  <c r="AC800" i="12" s="1"/>
  <c r="AH800" i="12" s="1"/>
  <c r="AP800" i="12" s="1"/>
  <c r="AR800" i="12" s="1"/>
  <c r="F353" i="12"/>
  <c r="L353" i="12" s="1"/>
  <c r="R353" i="12" s="1"/>
  <c r="V353" i="12" s="1"/>
  <c r="AB353" i="12" s="1"/>
  <c r="AG353" i="12" s="1"/>
  <c r="AM353" i="12" s="1"/>
  <c r="AO353" i="12" s="1"/>
  <c r="F444" i="12"/>
  <c r="L444" i="12" s="1"/>
  <c r="R444" i="12" s="1"/>
  <c r="V444" i="12" s="1"/>
  <c r="AB444" i="12" s="1"/>
  <c r="AG444" i="12" s="1"/>
  <c r="AM444" i="12" s="1"/>
  <c r="AO444" i="12" s="1"/>
  <c r="G513" i="12"/>
  <c r="M513" i="12" s="1"/>
  <c r="S513" i="12" s="1"/>
  <c r="W513" i="12" s="1"/>
  <c r="AC513" i="12" s="1"/>
  <c r="AH513" i="12" s="1"/>
  <c r="AP513" i="12" s="1"/>
  <c r="AR513" i="12" s="1"/>
  <c r="F1892" i="12"/>
  <c r="L1892" i="12" s="1"/>
  <c r="R1892" i="12" s="1"/>
  <c r="V1892" i="12" s="1"/>
  <c r="AB1892" i="12" s="1"/>
  <c r="AG1892" i="12" s="1"/>
  <c r="AM1892" i="12" s="1"/>
  <c r="AO1892" i="12" s="1"/>
  <c r="G700" i="12"/>
  <c r="M700" i="12" s="1"/>
  <c r="S700" i="12" s="1"/>
  <c r="W700" i="12" s="1"/>
  <c r="AC700" i="12" s="1"/>
  <c r="AH700" i="12" s="1"/>
  <c r="AP700" i="12" s="1"/>
  <c r="AR700" i="12" s="1"/>
  <c r="G2204" i="12"/>
  <c r="M2204" i="12" s="1"/>
  <c r="S2204" i="12" s="1"/>
  <c r="W2204" i="12" s="1"/>
  <c r="AC2204" i="12" s="1"/>
  <c r="AH2204" i="12" s="1"/>
  <c r="AP2204" i="12" s="1"/>
  <c r="AR2204" i="12" s="1"/>
  <c r="F111" i="12"/>
  <c r="L111" i="12" s="1"/>
  <c r="R111" i="12" s="1"/>
  <c r="V111" i="12" s="1"/>
  <c r="AB111" i="12" s="1"/>
  <c r="AG111" i="12" s="1"/>
  <c r="AM111" i="12" s="1"/>
  <c r="AO111" i="12" s="1"/>
  <c r="H700" i="12"/>
  <c r="N700" i="12" s="1"/>
  <c r="T700" i="12" s="1"/>
  <c r="X700" i="12" s="1"/>
  <c r="AD700" i="12" s="1"/>
  <c r="AI700" i="12" s="1"/>
  <c r="AS700" i="12" s="1"/>
  <c r="AU700" i="12" s="1"/>
  <c r="F426" i="12"/>
  <c r="L426" i="12" s="1"/>
  <c r="R426" i="12" s="1"/>
  <c r="V426" i="12" s="1"/>
  <c r="AB426" i="12" s="1"/>
  <c r="AG426" i="12" s="1"/>
  <c r="AM426" i="12" s="1"/>
  <c r="AO426" i="12" s="1"/>
  <c r="G426" i="12"/>
  <c r="M426" i="12" s="1"/>
  <c r="S426" i="12" s="1"/>
  <c r="W426" i="12" s="1"/>
  <c r="AC426" i="12" s="1"/>
  <c r="AH426" i="12" s="1"/>
  <c r="AP426" i="12" s="1"/>
  <c r="AR426" i="12" s="1"/>
  <c r="G2272" i="12"/>
  <c r="M2272" i="12" s="1"/>
  <c r="S2272" i="12" s="1"/>
  <c r="W2272" i="12" s="1"/>
  <c r="AC2272" i="12" s="1"/>
  <c r="AH2272" i="12" s="1"/>
  <c r="AP2272" i="12" s="1"/>
  <c r="AR2272" i="12" s="1"/>
  <c r="G957" i="12"/>
  <c r="M957" i="12" s="1"/>
  <c r="S957" i="12" s="1"/>
  <c r="W957" i="12" s="1"/>
  <c r="AC957" i="12" s="1"/>
  <c r="AH957" i="12" s="1"/>
  <c r="AP957" i="12" s="1"/>
  <c r="AR957" i="12" s="1"/>
  <c r="F844" i="12"/>
  <c r="L844" i="12" s="1"/>
  <c r="R844" i="12" s="1"/>
  <c r="V844" i="12" s="1"/>
  <c r="AB844" i="12" s="1"/>
  <c r="AG844" i="12" s="1"/>
  <c r="AM844" i="12" s="1"/>
  <c r="AO844" i="12" s="1"/>
  <c r="G1044" i="12"/>
  <c r="M1044" i="12" s="1"/>
  <c r="S1044" i="12" s="1"/>
  <c r="W1044" i="12" s="1"/>
  <c r="AC1044" i="12" s="1"/>
  <c r="AH1044" i="12" s="1"/>
  <c r="AP1044" i="12" s="1"/>
  <c r="AR1044" i="12" s="1"/>
  <c r="H769" i="12"/>
  <c r="H312" i="12"/>
  <c r="N312" i="12" s="1"/>
  <c r="T312" i="12" s="1"/>
  <c r="X312" i="12" s="1"/>
  <c r="AD312" i="12" s="1"/>
  <c r="AI312" i="12" s="1"/>
  <c r="AS312" i="12" s="1"/>
  <c r="AU312" i="12" s="1"/>
  <c r="G474" i="12"/>
  <c r="M474" i="12" s="1"/>
  <c r="S474" i="12" s="1"/>
  <c r="W474" i="12" s="1"/>
  <c r="AC474" i="12" s="1"/>
  <c r="AH474" i="12" s="1"/>
  <c r="AP474" i="12" s="1"/>
  <c r="AR474" i="12" s="1"/>
  <c r="G2429" i="12"/>
  <c r="M2429" i="12" s="1"/>
  <c r="S2429" i="12" s="1"/>
  <c r="W2429" i="12" s="1"/>
  <c r="AC2429" i="12" s="1"/>
  <c r="AH2429" i="12" s="1"/>
  <c r="AP2429" i="12" s="1"/>
  <c r="AR2429" i="12" s="1"/>
  <c r="H2544" i="12"/>
  <c r="N2544" i="12" s="1"/>
  <c r="T2544" i="12" s="1"/>
  <c r="X2544" i="12" s="1"/>
  <c r="AD2544" i="12" s="1"/>
  <c r="AI2544" i="12" s="1"/>
  <c r="AS2544" i="12" s="1"/>
  <c r="AU2544" i="12" s="1"/>
  <c r="G1872" i="12"/>
  <c r="H2501" i="12"/>
  <c r="N2501" i="12" s="1"/>
  <c r="T2501" i="12" s="1"/>
  <c r="X2501" i="12" s="1"/>
  <c r="AD2501" i="12" s="1"/>
  <c r="AI2501" i="12" s="1"/>
  <c r="AS2501" i="12" s="1"/>
  <c r="AU2501" i="12" s="1"/>
  <c r="F2006" i="12"/>
  <c r="L2006" i="12" s="1"/>
  <c r="R2006" i="12" s="1"/>
  <c r="V2006" i="12" s="1"/>
  <c r="AB2006" i="12" s="1"/>
  <c r="AG2006" i="12" s="1"/>
  <c r="AM2006" i="12" s="1"/>
  <c r="AO2006" i="12" s="1"/>
  <c r="H1587" i="12"/>
  <c r="N1587" i="12" s="1"/>
  <c r="T1587" i="12" s="1"/>
  <c r="X1587" i="12" s="1"/>
  <c r="AD1587" i="12" s="1"/>
  <c r="AI1587" i="12" s="1"/>
  <c r="AS1587" i="12" s="1"/>
  <c r="AU1587" i="12" s="1"/>
  <c r="H469" i="12"/>
  <c r="N469" i="12" s="1"/>
  <c r="T469" i="12" s="1"/>
  <c r="X469" i="12" s="1"/>
  <c r="AD469" i="12" s="1"/>
  <c r="AI469" i="12" s="1"/>
  <c r="AS469" i="12" s="1"/>
  <c r="AU469" i="12" s="1"/>
  <c r="F376" i="12"/>
  <c r="L376" i="12" s="1"/>
  <c r="R376" i="12" s="1"/>
  <c r="V376" i="12" s="1"/>
  <c r="AB376" i="12" s="1"/>
  <c r="AG376" i="12" s="1"/>
  <c r="AM376" i="12" s="1"/>
  <c r="AO376" i="12" s="1"/>
  <c r="H92" i="12"/>
  <c r="N92" i="12" s="1"/>
  <c r="T92" i="12" s="1"/>
  <c r="X92" i="12" s="1"/>
  <c r="AD92" i="12" s="1"/>
  <c r="AI92" i="12" s="1"/>
  <c r="AS92" i="12" s="1"/>
  <c r="AU92" i="12" s="1"/>
  <c r="H2463" i="12"/>
  <c r="N2463" i="12" s="1"/>
  <c r="T2463" i="12" s="1"/>
  <c r="X2463" i="12" s="1"/>
  <c r="AD2463" i="12" s="1"/>
  <c r="AI2463" i="12" s="1"/>
  <c r="AS2463" i="12" s="1"/>
  <c r="AU2463" i="12" s="1"/>
  <c r="G2134" i="12"/>
  <c r="M2134" i="12" s="1"/>
  <c r="S2134" i="12" s="1"/>
  <c r="W2134" i="12" s="1"/>
  <c r="AC2134" i="12" s="1"/>
  <c r="AH2134" i="12" s="1"/>
  <c r="AP2134" i="12" s="1"/>
  <c r="AR2134" i="12" s="1"/>
  <c r="H1991" i="12"/>
  <c r="N1991" i="12" s="1"/>
  <c r="T1991" i="12" s="1"/>
  <c r="X1991" i="12" s="1"/>
  <c r="AD1991" i="12" s="1"/>
  <c r="AI1991" i="12" s="1"/>
  <c r="AS1991" i="12" s="1"/>
  <c r="AU1991" i="12" s="1"/>
  <c r="G1967" i="12"/>
  <c r="M1967" i="12" s="1"/>
  <c r="S1967" i="12" s="1"/>
  <c r="W1967" i="12" s="1"/>
  <c r="AC1967" i="12" s="1"/>
  <c r="AH1967" i="12" s="1"/>
  <c r="AP1967" i="12" s="1"/>
  <c r="AR1967" i="12" s="1"/>
  <c r="H1837" i="12"/>
  <c r="N1837" i="12" s="1"/>
  <c r="T1837" i="12" s="1"/>
  <c r="X1837" i="12" s="1"/>
  <c r="AD1837" i="12" s="1"/>
  <c r="AI1837" i="12" s="1"/>
  <c r="AS1837" i="12" s="1"/>
  <c r="AU1837" i="12" s="1"/>
  <c r="F1742" i="12"/>
  <c r="L1742" i="12" s="1"/>
  <c r="R1742" i="12" s="1"/>
  <c r="V1742" i="12" s="1"/>
  <c r="AB1742" i="12" s="1"/>
  <c r="AG1742" i="12" s="1"/>
  <c r="AM1742" i="12" s="1"/>
  <c r="AO1742" i="12" s="1"/>
  <c r="H1712" i="12"/>
  <c r="N1712" i="12" s="1"/>
  <c r="T1712" i="12" s="1"/>
  <c r="X1712" i="12" s="1"/>
  <c r="AD1712" i="12" s="1"/>
  <c r="AI1712" i="12" s="1"/>
  <c r="AS1712" i="12" s="1"/>
  <c r="AU1712" i="12" s="1"/>
  <c r="G1667" i="12"/>
  <c r="M1667" i="12" s="1"/>
  <c r="S1667" i="12" s="1"/>
  <c r="W1667" i="12" s="1"/>
  <c r="AC1667" i="12" s="1"/>
  <c r="AH1667" i="12" s="1"/>
  <c r="AP1667" i="12" s="1"/>
  <c r="AR1667" i="12" s="1"/>
  <c r="H1428" i="12"/>
  <c r="N1428" i="12" s="1"/>
  <c r="T1428" i="12" s="1"/>
  <c r="X1428" i="12" s="1"/>
  <c r="AD1428" i="12" s="1"/>
  <c r="AI1428" i="12" s="1"/>
  <c r="AS1428" i="12" s="1"/>
  <c r="AU1428" i="12" s="1"/>
  <c r="F1278" i="12"/>
  <c r="L1278" i="12" s="1"/>
  <c r="R1278" i="12" s="1"/>
  <c r="V1278" i="12" s="1"/>
  <c r="AB1278" i="12" s="1"/>
  <c r="AG1278" i="12" s="1"/>
  <c r="AM1278" i="12" s="1"/>
  <c r="AO1278" i="12" s="1"/>
  <c r="G1200" i="12"/>
  <c r="M1200" i="12" s="1"/>
  <c r="S1200" i="12" s="1"/>
  <c r="W1200" i="12" s="1"/>
  <c r="AC1200" i="12" s="1"/>
  <c r="AH1200" i="12" s="1"/>
  <c r="AP1200" i="12" s="1"/>
  <c r="AR1200" i="12" s="1"/>
  <c r="H1104" i="12"/>
  <c r="N1104" i="12" s="1"/>
  <c r="T1104" i="12" s="1"/>
  <c r="X1104" i="12" s="1"/>
  <c r="AD1104" i="12" s="1"/>
  <c r="AI1104" i="12" s="1"/>
  <c r="AS1104" i="12" s="1"/>
  <c r="G376" i="12"/>
  <c r="M376" i="12" s="1"/>
  <c r="S376" i="12" s="1"/>
  <c r="W376" i="12" s="1"/>
  <c r="AC376" i="12" s="1"/>
  <c r="AH376" i="12" s="1"/>
  <c r="AP376" i="12" s="1"/>
  <c r="AR376" i="12" s="1"/>
  <c r="F160" i="12"/>
  <c r="L160" i="12" s="1"/>
  <c r="R160" i="12" s="1"/>
  <c r="V160" i="12" s="1"/>
  <c r="AB160" i="12" s="1"/>
  <c r="AG160" i="12" s="1"/>
  <c r="AM160" i="12" s="1"/>
  <c r="AO160" i="12" s="1"/>
  <c r="H40" i="12"/>
  <c r="N40" i="12" s="1"/>
  <c r="T40" i="12" s="1"/>
  <c r="X40" i="12" s="1"/>
  <c r="AD40" i="12" s="1"/>
  <c r="AI40" i="12" s="1"/>
  <c r="AS40" i="12" s="1"/>
  <c r="AU40" i="12" s="1"/>
  <c r="F2570" i="12"/>
  <c r="L2570" i="12" s="1"/>
  <c r="R2570" i="12" s="1"/>
  <c r="V2570" i="12" s="1"/>
  <c r="AB2570" i="12" s="1"/>
  <c r="AG2570" i="12" s="1"/>
  <c r="AM2570" i="12" s="1"/>
  <c r="AO2570" i="12" s="1"/>
  <c r="F2442" i="12"/>
  <c r="L2442" i="12" s="1"/>
  <c r="R2442" i="12" s="1"/>
  <c r="V2442" i="12" s="1"/>
  <c r="AB2442" i="12" s="1"/>
  <c r="AG2442" i="12" s="1"/>
  <c r="AM2442" i="12" s="1"/>
  <c r="AO2442" i="12" s="1"/>
  <c r="G1991" i="12"/>
  <c r="M1991" i="12" s="1"/>
  <c r="S1991" i="12" s="1"/>
  <c r="W1991" i="12" s="1"/>
  <c r="AC1991" i="12" s="1"/>
  <c r="AH1991" i="12" s="1"/>
  <c r="AP1991" i="12" s="1"/>
  <c r="AR1991" i="12" s="1"/>
  <c r="G1837" i="12"/>
  <c r="M1837" i="12" s="1"/>
  <c r="S1837" i="12" s="1"/>
  <c r="W1837" i="12" s="1"/>
  <c r="AC1837" i="12" s="1"/>
  <c r="AH1837" i="12" s="1"/>
  <c r="AP1837" i="12" s="1"/>
  <c r="AR1837" i="12" s="1"/>
  <c r="F1283" i="12"/>
  <c r="L1283" i="12" s="1"/>
  <c r="R1283" i="12" s="1"/>
  <c r="V1283" i="12" s="1"/>
  <c r="AB1283" i="12" s="1"/>
  <c r="AG1283" i="12" s="1"/>
  <c r="AM1283" i="12" s="1"/>
  <c r="AO1283" i="12" s="1"/>
  <c r="G1104" i="12"/>
  <c r="M1104" i="12" s="1"/>
  <c r="S1104" i="12" s="1"/>
  <c r="W1104" i="12" s="1"/>
  <c r="AC1104" i="12" s="1"/>
  <c r="AH1104" i="12" s="1"/>
  <c r="AP1104" i="12" s="1"/>
  <c r="F2429" i="12"/>
  <c r="L2429" i="12" s="1"/>
  <c r="R2429" i="12" s="1"/>
  <c r="V2429" i="12" s="1"/>
  <c r="AB2429" i="12" s="1"/>
  <c r="AG2429" i="12" s="1"/>
  <c r="AM2429" i="12" s="1"/>
  <c r="AO2429" i="12" s="1"/>
  <c r="F2099" i="12"/>
  <c r="L2099" i="12" s="1"/>
  <c r="R2099" i="12" s="1"/>
  <c r="V2099" i="12" s="1"/>
  <c r="AB2099" i="12" s="1"/>
  <c r="AG2099" i="12" s="1"/>
  <c r="AM2099" i="12" s="1"/>
  <c r="AO2099" i="12" s="1"/>
  <c r="F2047" i="12"/>
  <c r="L2047" i="12" s="1"/>
  <c r="R2047" i="12" s="1"/>
  <c r="V2047" i="12" s="1"/>
  <c r="AB2047" i="12" s="1"/>
  <c r="AG2047" i="12" s="1"/>
  <c r="AM2047" i="12" s="1"/>
  <c r="AO2047" i="12" s="1"/>
  <c r="H1913" i="12"/>
  <c r="N1913" i="12" s="1"/>
  <c r="T1913" i="12" s="1"/>
  <c r="X1913" i="12" s="1"/>
  <c r="AD1913" i="12" s="1"/>
  <c r="AI1913" i="12" s="1"/>
  <c r="AS1913" i="12" s="1"/>
  <c r="AU1913" i="12" s="1"/>
  <c r="H1742" i="12"/>
  <c r="N1742" i="12" s="1"/>
  <c r="T1742" i="12" s="1"/>
  <c r="X1742" i="12" s="1"/>
  <c r="AD1742" i="12" s="1"/>
  <c r="AI1742" i="12" s="1"/>
  <c r="AS1742" i="12" s="1"/>
  <c r="AU1742" i="12" s="1"/>
  <c r="F1686" i="12"/>
  <c r="L1686" i="12" s="1"/>
  <c r="R1686" i="12" s="1"/>
  <c r="V1686" i="12" s="1"/>
  <c r="AB1686" i="12" s="1"/>
  <c r="AG1686" i="12" s="1"/>
  <c r="AM1686" i="12" s="1"/>
  <c r="AO1686" i="12" s="1"/>
  <c r="G1570" i="12"/>
  <c r="M1570" i="12" s="1"/>
  <c r="S1570" i="12" s="1"/>
  <c r="W1570" i="12" s="1"/>
  <c r="AC1570" i="12" s="1"/>
  <c r="AH1570" i="12" s="1"/>
  <c r="AP1570" i="12" s="1"/>
  <c r="AR1570" i="12" s="1"/>
  <c r="F1520" i="12"/>
  <c r="L1520" i="12" s="1"/>
  <c r="R1520" i="12" s="1"/>
  <c r="V1520" i="12" s="1"/>
  <c r="AB1520" i="12" s="1"/>
  <c r="AG1520" i="12" s="1"/>
  <c r="AM1520" i="12" s="1"/>
  <c r="AO1520" i="12" s="1"/>
  <c r="F1428" i="12"/>
  <c r="L1428" i="12" s="1"/>
  <c r="R1428" i="12" s="1"/>
  <c r="V1428" i="12" s="1"/>
  <c r="AB1428" i="12" s="1"/>
  <c r="AG1428" i="12" s="1"/>
  <c r="AM1428" i="12" s="1"/>
  <c r="AO1428" i="12" s="1"/>
  <c r="H1195" i="12"/>
  <c r="N1195" i="12" s="1"/>
  <c r="T1195" i="12" s="1"/>
  <c r="X1195" i="12" s="1"/>
  <c r="AD1195" i="12" s="1"/>
  <c r="AI1195" i="12" s="1"/>
  <c r="AS1195" i="12" s="1"/>
  <c r="AU1195" i="12" s="1"/>
  <c r="F1104" i="12"/>
  <c r="L1104" i="12" s="1"/>
  <c r="R1104" i="12" s="1"/>
  <c r="V1104" i="12" s="1"/>
  <c r="AB1104" i="12" s="1"/>
  <c r="AG1104" i="12" s="1"/>
  <c r="AM1104" i="12" s="1"/>
  <c r="H592" i="12"/>
  <c r="N592" i="12" s="1"/>
  <c r="T592" i="12" s="1"/>
  <c r="X592" i="12" s="1"/>
  <c r="AD592" i="12" s="1"/>
  <c r="AI592" i="12" s="1"/>
  <c r="AS592" i="12" s="1"/>
  <c r="AU592" i="12" s="1"/>
  <c r="F191" i="12"/>
  <c r="L191" i="12" s="1"/>
  <c r="R191" i="12" s="1"/>
  <c r="V191" i="12" s="1"/>
  <c r="AB191" i="12" s="1"/>
  <c r="AG191" i="12" s="1"/>
  <c r="AM191" i="12" s="1"/>
  <c r="AO191" i="12" s="1"/>
  <c r="G1731" i="12"/>
  <c r="M1731" i="12" s="1"/>
  <c r="S1731" i="12" s="1"/>
  <c r="W1731" i="12" s="1"/>
  <c r="AC1731" i="12" s="1"/>
  <c r="AH1731" i="12" s="1"/>
  <c r="AP1731" i="12" s="1"/>
  <c r="AR1731" i="12" s="1"/>
  <c r="H2565" i="12"/>
  <c r="N2565" i="12" s="1"/>
  <c r="T2565" i="12" s="1"/>
  <c r="X2565" i="12" s="1"/>
  <c r="AD2565" i="12" s="1"/>
  <c r="AI2565" i="12" s="1"/>
  <c r="AS2565" i="12" s="1"/>
  <c r="AU2565" i="12" s="1"/>
  <c r="G2565" i="12"/>
  <c r="M2565" i="12" s="1"/>
  <c r="S2565" i="12" s="1"/>
  <c r="W2565" i="12" s="1"/>
  <c r="AC2565" i="12" s="1"/>
  <c r="AH2565" i="12" s="1"/>
  <c r="AP2565" i="12" s="1"/>
  <c r="AR2565" i="12" s="1"/>
  <c r="G2065" i="12"/>
  <c r="M2065" i="12" s="1"/>
  <c r="S2065" i="12" s="1"/>
  <c r="W2065" i="12" s="1"/>
  <c r="AC2065" i="12" s="1"/>
  <c r="AH2065" i="12" s="1"/>
  <c r="AP2065" i="12" s="1"/>
  <c r="AR2065" i="12" s="1"/>
  <c r="F1997" i="12"/>
  <c r="L1997" i="12" s="1"/>
  <c r="R1997" i="12" s="1"/>
  <c r="V1997" i="12" s="1"/>
  <c r="AB1997" i="12" s="1"/>
  <c r="AG1997" i="12" s="1"/>
  <c r="AM1997" i="12" s="1"/>
  <c r="AO1997" i="12" s="1"/>
  <c r="H1762" i="12"/>
  <c r="N1762" i="12" s="1"/>
  <c r="T1762" i="12" s="1"/>
  <c r="X1762" i="12" s="1"/>
  <c r="AD1762" i="12" s="1"/>
  <c r="AI1762" i="12" s="1"/>
  <c r="AS1762" i="12" s="1"/>
  <c r="AU1762" i="12" s="1"/>
  <c r="H1423" i="12"/>
  <c r="N1423" i="12" s="1"/>
  <c r="T1423" i="12" s="1"/>
  <c r="X1423" i="12" s="1"/>
  <c r="AD1423" i="12" s="1"/>
  <c r="AI1423" i="12" s="1"/>
  <c r="AS1423" i="12" s="1"/>
  <c r="AU1423" i="12" s="1"/>
  <c r="G592" i="12"/>
  <c r="M592" i="12" s="1"/>
  <c r="S592" i="12" s="1"/>
  <c r="W592" i="12" s="1"/>
  <c r="AC592" i="12" s="1"/>
  <c r="AH592" i="12" s="1"/>
  <c r="AP592" i="12" s="1"/>
  <c r="AR592" i="12" s="1"/>
  <c r="H376" i="12"/>
  <c r="N376" i="12" s="1"/>
  <c r="T376" i="12" s="1"/>
  <c r="X376" i="12" s="1"/>
  <c r="AD376" i="12" s="1"/>
  <c r="AI376" i="12" s="1"/>
  <c r="AS376" i="12" s="1"/>
  <c r="AU376" i="12" s="1"/>
  <c r="G160" i="12"/>
  <c r="M160" i="12" s="1"/>
  <c r="S160" i="12" s="1"/>
  <c r="W160" i="12" s="1"/>
  <c r="AC160" i="12" s="1"/>
  <c r="AH160" i="12" s="1"/>
  <c r="AP160" i="12" s="1"/>
  <c r="AR160" i="12" s="1"/>
  <c r="G567" i="12"/>
  <c r="M567" i="12" s="1"/>
  <c r="S567" i="12" s="1"/>
  <c r="W567" i="12" s="1"/>
  <c r="AC567" i="12" s="1"/>
  <c r="AH567" i="12" s="1"/>
  <c r="AP567" i="12" s="1"/>
  <c r="AR567" i="12" s="1"/>
  <c r="H597" i="12"/>
  <c r="N597" i="12" s="1"/>
  <c r="T597" i="12" s="1"/>
  <c r="X597" i="12" s="1"/>
  <c r="AD597" i="12" s="1"/>
  <c r="AI597" i="12" s="1"/>
  <c r="AS597" i="12" s="1"/>
  <c r="AU597" i="12" s="1"/>
  <c r="F550" i="12"/>
  <c r="L550" i="12" s="1"/>
  <c r="R550" i="12" s="1"/>
  <c r="V550" i="12" s="1"/>
  <c r="AB550" i="12" s="1"/>
  <c r="AG550" i="12" s="1"/>
  <c r="AM550" i="12" s="1"/>
  <c r="AO550" i="12" s="1"/>
  <c r="F1872" i="12"/>
  <c r="L1872" i="12" s="1"/>
  <c r="R1872" i="12" s="1"/>
  <c r="V1872" i="12" s="1"/>
  <c r="AB1872" i="12" s="1"/>
  <c r="AG1872" i="12" s="1"/>
  <c r="AM1872" i="12" s="1"/>
  <c r="AO1872" i="12" s="1"/>
  <c r="G2081" i="12"/>
  <c r="M2081" i="12" s="1"/>
  <c r="S2081" i="12" s="1"/>
  <c r="W2081" i="12" s="1"/>
  <c r="AC2081" i="12" s="1"/>
  <c r="AH2081" i="12" s="1"/>
  <c r="AP2081" i="12" s="1"/>
  <c r="AR2081" i="12" s="1"/>
  <c r="F2544" i="12"/>
  <c r="L2544" i="12" s="1"/>
  <c r="R2544" i="12" s="1"/>
  <c r="V2544" i="12" s="1"/>
  <c r="AB2544" i="12" s="1"/>
  <c r="AG2544" i="12" s="1"/>
  <c r="AM2544" i="12" s="1"/>
  <c r="AO2544" i="12" s="1"/>
  <c r="F53" i="12"/>
  <c r="L53" i="12" s="1"/>
  <c r="R53" i="12" s="1"/>
  <c r="V53" i="12" s="1"/>
  <c r="AB53" i="12" s="1"/>
  <c r="AG53" i="12" s="1"/>
  <c r="AM53" i="12" s="1"/>
  <c r="AO53" i="12" s="1"/>
  <c r="G853" i="12"/>
  <c r="M853" i="12" s="1"/>
  <c r="S853" i="12" s="1"/>
  <c r="W853" i="12" s="1"/>
  <c r="AC853" i="12" s="1"/>
  <c r="AH853" i="12" s="1"/>
  <c r="AP853" i="12" s="1"/>
  <c r="AR853" i="12" s="1"/>
  <c r="F2081" i="12"/>
  <c r="L2081" i="12" s="1"/>
  <c r="R2081" i="12" s="1"/>
  <c r="V2081" i="12" s="1"/>
  <c r="AB2081" i="12" s="1"/>
  <c r="AG2081" i="12" s="1"/>
  <c r="AM2081" i="12" s="1"/>
  <c r="AO2081" i="12" s="1"/>
  <c r="G862" i="12"/>
  <c r="M862" i="12" s="1"/>
  <c r="S862" i="12" s="1"/>
  <c r="W862" i="12" s="1"/>
  <c r="AC862" i="12" s="1"/>
  <c r="AH862" i="12" s="1"/>
  <c r="AP862" i="12" s="1"/>
  <c r="AR862" i="12" s="1"/>
  <c r="H2145" i="12"/>
  <c r="N2145" i="12" s="1"/>
  <c r="T2145" i="12" s="1"/>
  <c r="X2145" i="12" s="1"/>
  <c r="AD2145" i="12" s="1"/>
  <c r="AI2145" i="12" s="1"/>
  <c r="AS2145" i="12" s="1"/>
  <c r="AU2145" i="12" s="1"/>
  <c r="H1154" i="12"/>
  <c r="N1154" i="12" s="1"/>
  <c r="T1154" i="12" s="1"/>
  <c r="X1154" i="12" s="1"/>
  <c r="AD1154" i="12" s="1"/>
  <c r="AI1154" i="12" s="1"/>
  <c r="AS1154" i="12" s="1"/>
  <c r="AU1154" i="12" s="1"/>
  <c r="F262" i="12"/>
  <c r="L262" i="12" s="1"/>
  <c r="R262" i="12" s="1"/>
  <c r="V262" i="12" s="1"/>
  <c r="AB262" i="12" s="1"/>
  <c r="AG262" i="12" s="1"/>
  <c r="AM262" i="12" s="1"/>
  <c r="AO262" i="12" s="1"/>
  <c r="F862" i="12"/>
  <c r="L862" i="12" s="1"/>
  <c r="R862" i="12" s="1"/>
  <c r="V862" i="12" s="1"/>
  <c r="AB862" i="12" s="1"/>
  <c r="AG862" i="12" s="1"/>
  <c r="AM862" i="12" s="1"/>
  <c r="AO862" i="12" s="1"/>
  <c r="H2235" i="12"/>
  <c r="N2235" i="12" s="1"/>
  <c r="T2235" i="12" s="1"/>
  <c r="X2235" i="12" s="1"/>
  <c r="AD2235" i="12" s="1"/>
  <c r="AI2235" i="12" s="1"/>
  <c r="AS2235" i="12" s="1"/>
  <c r="AU2235" i="12" s="1"/>
  <c r="F567" i="12"/>
  <c r="L567" i="12" s="1"/>
  <c r="R567" i="12" s="1"/>
  <c r="V567" i="12" s="1"/>
  <c r="AB567" i="12" s="1"/>
  <c r="AG567" i="12" s="1"/>
  <c r="AM567" i="12" s="1"/>
  <c r="AO567" i="12" s="1"/>
  <c r="F2022" i="12"/>
  <c r="L2022" i="12" s="1"/>
  <c r="R2022" i="12" s="1"/>
  <c r="V2022" i="12" s="1"/>
  <c r="AB2022" i="12" s="1"/>
  <c r="AG2022" i="12" s="1"/>
  <c r="AM2022" i="12" s="1"/>
  <c r="AO2022" i="12" s="1"/>
  <c r="F853" i="12"/>
  <c r="L853" i="12" s="1"/>
  <c r="R853" i="12" s="1"/>
  <c r="V853" i="12" s="1"/>
  <c r="AB853" i="12" s="1"/>
  <c r="AG853" i="12" s="1"/>
  <c r="AM853" i="12" s="1"/>
  <c r="AO853" i="12" s="1"/>
  <c r="G1154" i="12"/>
  <c r="M1154" i="12" s="1"/>
  <c r="S1154" i="12" s="1"/>
  <c r="W1154" i="12" s="1"/>
  <c r="AC1154" i="12" s="1"/>
  <c r="AH1154" i="12" s="1"/>
  <c r="AP1154" i="12" s="1"/>
  <c r="AR1154" i="12" s="1"/>
  <c r="F1986" i="12"/>
  <c r="L1986" i="12" s="1"/>
  <c r="R1986" i="12" s="1"/>
  <c r="V1986" i="12" s="1"/>
  <c r="AB1986" i="12" s="1"/>
  <c r="AG1986" i="12" s="1"/>
  <c r="AM1986" i="12" s="1"/>
  <c r="AO1986" i="12" s="1"/>
  <c r="F1149" i="12"/>
  <c r="L1149" i="12" s="1"/>
  <c r="R1149" i="12" s="1"/>
  <c r="V1149" i="12" s="1"/>
  <c r="AB1149" i="12" s="1"/>
  <c r="AG1149" i="12" s="1"/>
  <c r="AM1149" i="12" s="1"/>
  <c r="AO1149" i="12" s="1"/>
  <c r="G2099" i="12"/>
  <c r="M2099" i="12" s="1"/>
  <c r="S2099" i="12" s="1"/>
  <c r="W2099" i="12" s="1"/>
  <c r="AC2099" i="12" s="1"/>
  <c r="AH2099" i="12" s="1"/>
  <c r="AP2099" i="12" s="1"/>
  <c r="AR2099" i="12" s="1"/>
  <c r="G1976" i="12"/>
  <c r="M1976" i="12" s="1"/>
  <c r="S1976" i="12" s="1"/>
  <c r="W1976" i="12" s="1"/>
  <c r="AC1976" i="12" s="1"/>
  <c r="AH1976" i="12" s="1"/>
  <c r="AP1976" i="12" s="1"/>
  <c r="AR1976" i="12" s="1"/>
  <c r="G2128" i="12"/>
  <c r="M2128" i="12" s="1"/>
  <c r="S2128" i="12" s="1"/>
  <c r="W2128" i="12" s="1"/>
  <c r="AC2128" i="12" s="1"/>
  <c r="AH2128" i="12" s="1"/>
  <c r="AP2128" i="12" s="1"/>
  <c r="AR2128" i="12" s="1"/>
  <c r="G182" i="12"/>
  <c r="M182" i="12" s="1"/>
  <c r="S182" i="12" s="1"/>
  <c r="W182" i="12" s="1"/>
  <c r="AC182" i="12" s="1"/>
  <c r="AH182" i="12" s="1"/>
  <c r="AP182" i="12" s="1"/>
  <c r="AR182" i="12" s="1"/>
  <c r="H1726" i="12"/>
  <c r="N1726" i="12" s="1"/>
  <c r="T1726" i="12" s="1"/>
  <c r="X1726" i="12" s="1"/>
  <c r="AD1726" i="12" s="1"/>
  <c r="AI1726" i="12" s="1"/>
  <c r="AS1726" i="12" s="1"/>
  <c r="AU1726" i="12" s="1"/>
  <c r="F469" i="12"/>
  <c r="L469" i="12" s="1"/>
  <c r="R469" i="12" s="1"/>
  <c r="V469" i="12" s="1"/>
  <c r="AB469" i="12" s="1"/>
  <c r="AG469" i="12" s="1"/>
  <c r="AM469" i="12" s="1"/>
  <c r="AO469" i="12" s="1"/>
  <c r="F2592" i="12"/>
  <c r="L2592" i="12" s="1"/>
  <c r="R2592" i="12" s="1"/>
  <c r="V2592" i="12" s="1"/>
  <c r="AB2592" i="12" s="1"/>
  <c r="AG2592" i="12" s="1"/>
  <c r="AM2592" i="12" s="1"/>
  <c r="AO2592" i="12" s="1"/>
  <c r="H2592" i="12"/>
  <c r="N2592" i="12" s="1"/>
  <c r="T2592" i="12" s="1"/>
  <c r="X2592" i="12" s="1"/>
  <c r="AD2592" i="12" s="1"/>
  <c r="AI2592" i="12" s="1"/>
  <c r="AS2592" i="12" s="1"/>
  <c r="AU2592" i="12" s="1"/>
  <c r="G2226" i="12"/>
  <c r="M2226" i="12" s="1"/>
  <c r="S2226" i="12" s="1"/>
  <c r="W2226" i="12" s="1"/>
  <c r="AC2226" i="12" s="1"/>
  <c r="AH2226" i="12" s="1"/>
  <c r="AP2226" i="12" s="1"/>
  <c r="AR2226" i="12" s="1"/>
  <c r="F1236" i="12"/>
  <c r="L1236" i="12" s="1"/>
  <c r="R1236" i="12" s="1"/>
  <c r="V1236" i="12" s="1"/>
  <c r="AB1236" i="12" s="1"/>
  <c r="AG1236" i="12" s="1"/>
  <c r="AM1236" i="12" s="1"/>
  <c r="AO1236" i="12" s="1"/>
  <c r="G2060" i="12"/>
  <c r="M2060" i="12" s="1"/>
  <c r="S2060" i="12" s="1"/>
  <c r="W2060" i="12" s="1"/>
  <c r="AC2060" i="12" s="1"/>
  <c r="AH2060" i="12" s="1"/>
  <c r="AP2060" i="12" s="1"/>
  <c r="AR2060" i="12" s="1"/>
  <c r="G1692" i="12"/>
  <c r="M1692" i="12" s="1"/>
  <c r="S1692" i="12" s="1"/>
  <c r="W1692" i="12" s="1"/>
  <c r="AC1692" i="12" s="1"/>
  <c r="AH1692" i="12" s="1"/>
  <c r="AP1692" i="12" s="1"/>
  <c r="AR1692" i="12" s="1"/>
  <c r="G1256" i="12"/>
  <c r="M1256" i="12" s="1"/>
  <c r="S1256" i="12" s="1"/>
  <c r="W1256" i="12" s="1"/>
  <c r="AC1256" i="12" s="1"/>
  <c r="AH1256" i="12" s="1"/>
  <c r="AP1256" i="12" s="1"/>
  <c r="AR1256" i="12" s="1"/>
  <c r="H2070" i="12"/>
  <c r="N2070" i="12" s="1"/>
  <c r="T2070" i="12" s="1"/>
  <c r="X2070" i="12" s="1"/>
  <c r="AD2070" i="12" s="1"/>
  <c r="AI2070" i="12" s="1"/>
  <c r="AS2070" i="12" s="1"/>
  <c r="AU2070" i="12" s="1"/>
  <c r="F2420" i="12"/>
  <c r="L2420" i="12" s="1"/>
  <c r="R2420" i="12" s="1"/>
  <c r="V2420" i="12" s="1"/>
  <c r="AB2420" i="12" s="1"/>
  <c r="AG2420" i="12" s="1"/>
  <c r="AM2420" i="12" s="1"/>
  <c r="AO2420" i="12" s="1"/>
  <c r="G2006" i="12"/>
  <c r="M2006" i="12" s="1"/>
  <c r="S2006" i="12" s="1"/>
  <c r="W2006" i="12" s="1"/>
  <c r="AC2006" i="12" s="1"/>
  <c r="AH2006" i="12" s="1"/>
  <c r="AP2006" i="12" s="1"/>
  <c r="AR2006" i="12" s="1"/>
  <c r="F1701" i="12"/>
  <c r="L1701" i="12" s="1"/>
  <c r="R1701" i="12" s="1"/>
  <c r="V1701" i="12" s="1"/>
  <c r="AB1701" i="12" s="1"/>
  <c r="AG1701" i="12" s="1"/>
  <c r="AM1701" i="12" s="1"/>
  <c r="AO1701" i="12" s="1"/>
  <c r="F1219" i="12"/>
  <c r="L1219" i="12" s="1"/>
  <c r="R1219" i="12" s="1"/>
  <c r="V1219" i="12" s="1"/>
  <c r="AB1219" i="12" s="1"/>
  <c r="AG1219" i="12" s="1"/>
  <c r="AM1219" i="12" s="1"/>
  <c r="AO1219" i="12" s="1"/>
  <c r="H649" i="12"/>
  <c r="N649" i="12" s="1"/>
  <c r="T649" i="12" s="1"/>
  <c r="X649" i="12" s="1"/>
  <c r="AD649" i="12" s="1"/>
  <c r="AI649" i="12" s="1"/>
  <c r="AS649" i="12" s="1"/>
  <c r="AU649" i="12" s="1"/>
  <c r="F97" i="12"/>
  <c r="L97" i="12" s="1"/>
  <c r="R97" i="12" s="1"/>
  <c r="V97" i="12" s="1"/>
  <c r="AB97" i="12" s="1"/>
  <c r="AG97" i="12" s="1"/>
  <c r="AM97" i="12" s="1"/>
  <c r="AO97" i="12" s="1"/>
  <c r="F1967" i="12"/>
  <c r="L1967" i="12" s="1"/>
  <c r="R1967" i="12" s="1"/>
  <c r="V1967" i="12" s="1"/>
  <c r="AB1967" i="12" s="1"/>
  <c r="AG1967" i="12" s="1"/>
  <c r="AM1967" i="12" s="1"/>
  <c r="AO1967" i="12" s="1"/>
  <c r="G1786" i="12"/>
  <c r="M1786" i="12" s="1"/>
  <c r="S1786" i="12" s="1"/>
  <c r="W1786" i="12" s="1"/>
  <c r="AC1786" i="12" s="1"/>
  <c r="AH1786" i="12" s="1"/>
  <c r="AP1786" i="12" s="1"/>
  <c r="AR1786" i="12" s="1"/>
  <c r="H1654" i="12"/>
  <c r="N1654" i="12" s="1"/>
  <c r="T1654" i="12" s="1"/>
  <c r="X1654" i="12" s="1"/>
  <c r="AD1654" i="12" s="1"/>
  <c r="AI1654" i="12" s="1"/>
  <c r="AS1654" i="12" s="1"/>
  <c r="AU1654" i="12" s="1"/>
  <c r="G382" i="12"/>
  <c r="M382" i="12" s="1"/>
  <c r="S382" i="12" s="1"/>
  <c r="W382" i="12" s="1"/>
  <c r="AC382" i="12" s="1"/>
  <c r="AH382" i="12" s="1"/>
  <c r="AP382" i="12" s="1"/>
  <c r="AR382" i="12" s="1"/>
  <c r="G2162" i="12"/>
  <c r="M2162" i="12" s="1"/>
  <c r="S2162" i="12" s="1"/>
  <c r="W2162" i="12" s="1"/>
  <c r="AC2162" i="12" s="1"/>
  <c r="AH2162" i="12" s="1"/>
  <c r="AP2162" i="12" s="1"/>
  <c r="AR2162" i="12" s="1"/>
  <c r="H2065" i="12"/>
  <c r="N2065" i="12" s="1"/>
  <c r="T2065" i="12" s="1"/>
  <c r="X2065" i="12" s="1"/>
  <c r="AD2065" i="12" s="1"/>
  <c r="AI2065" i="12" s="1"/>
  <c r="AS2065" i="12" s="1"/>
  <c r="AU2065" i="12" s="1"/>
  <c r="G1997" i="12"/>
  <c r="M1997" i="12" s="1"/>
  <c r="S1997" i="12" s="1"/>
  <c r="W1997" i="12" s="1"/>
  <c r="AC1997" i="12" s="1"/>
  <c r="AH1997" i="12" s="1"/>
  <c r="AP1997" i="12" s="1"/>
  <c r="AR1997" i="12" s="1"/>
  <c r="F1769" i="12"/>
  <c r="L1769" i="12" s="1"/>
  <c r="R1769" i="12" s="1"/>
  <c r="V1769" i="12" s="1"/>
  <c r="AB1769" i="12" s="1"/>
  <c r="AG1769" i="12" s="1"/>
  <c r="AM1769" i="12" s="1"/>
  <c r="AO1769" i="12" s="1"/>
  <c r="F1731" i="12"/>
  <c r="L1731" i="12" s="1"/>
  <c r="R1731" i="12" s="1"/>
  <c r="V1731" i="12" s="1"/>
  <c r="AB1731" i="12" s="1"/>
  <c r="AG1731" i="12" s="1"/>
  <c r="AM1731" i="12" s="1"/>
  <c r="AO1731" i="12" s="1"/>
  <c r="H1701" i="12"/>
  <c r="N1701" i="12" s="1"/>
  <c r="T1701" i="12" s="1"/>
  <c r="X1701" i="12" s="1"/>
  <c r="AD1701" i="12" s="1"/>
  <c r="AI1701" i="12" s="1"/>
  <c r="AS1701" i="12" s="1"/>
  <c r="AU1701" i="12" s="1"/>
  <c r="G1654" i="12"/>
  <c r="M1654" i="12" s="1"/>
  <c r="S1654" i="12" s="1"/>
  <c r="W1654" i="12" s="1"/>
  <c r="AC1654" i="12" s="1"/>
  <c r="AH1654" i="12" s="1"/>
  <c r="AP1654" i="12" s="1"/>
  <c r="AR1654" i="12" s="1"/>
  <c r="H1236" i="12"/>
  <c r="N1236" i="12" s="1"/>
  <c r="T1236" i="12" s="1"/>
  <c r="X1236" i="12" s="1"/>
  <c r="AD1236" i="12" s="1"/>
  <c r="AI1236" i="12" s="1"/>
  <c r="AS1236" i="12" s="1"/>
  <c r="AU1236" i="12" s="1"/>
  <c r="G469" i="12"/>
  <c r="M469" i="12" s="1"/>
  <c r="S469" i="12" s="1"/>
  <c r="W469" i="12" s="1"/>
  <c r="AC469" i="12" s="1"/>
  <c r="AH469" i="12" s="1"/>
  <c r="AP469" i="12" s="1"/>
  <c r="AR469" i="12" s="1"/>
  <c r="H160" i="12"/>
  <c r="N160" i="12" s="1"/>
  <c r="T160" i="12" s="1"/>
  <c r="X160" i="12" s="1"/>
  <c r="AD160" i="12" s="1"/>
  <c r="AI160" i="12" s="1"/>
  <c r="AS160" i="12" s="1"/>
  <c r="AU160" i="12" s="1"/>
  <c r="G92" i="12"/>
  <c r="M92" i="12" s="1"/>
  <c r="S92" i="12" s="1"/>
  <c r="W92" i="12" s="1"/>
  <c r="AC92" i="12" s="1"/>
  <c r="AH92" i="12" s="1"/>
  <c r="AP92" i="12" s="1"/>
  <c r="AR92" i="12" s="1"/>
  <c r="H1997" i="12"/>
  <c r="N1997" i="12" s="1"/>
  <c r="T1997" i="12" s="1"/>
  <c r="X1997" i="12" s="1"/>
  <c r="AD1997" i="12" s="1"/>
  <c r="AI1997" i="12" s="1"/>
  <c r="AS1997" i="12" s="1"/>
  <c r="AU1997" i="12" s="1"/>
  <c r="G1686" i="12"/>
  <c r="M1686" i="12" s="1"/>
  <c r="S1686" i="12" s="1"/>
  <c r="W1686" i="12" s="1"/>
  <c r="AC1686" i="12" s="1"/>
  <c r="AH1686" i="12" s="1"/>
  <c r="AP1686" i="12" s="1"/>
  <c r="AR1686" i="12" s="1"/>
  <c r="H1570" i="12"/>
  <c r="N1570" i="12" s="1"/>
  <c r="T1570" i="12" s="1"/>
  <c r="X1570" i="12" s="1"/>
  <c r="AD1570" i="12" s="1"/>
  <c r="AI1570" i="12" s="1"/>
  <c r="AS1570" i="12" s="1"/>
  <c r="AU1570" i="12" s="1"/>
  <c r="H1967" i="12"/>
  <c r="N1967" i="12" s="1"/>
  <c r="T1967" i="12" s="1"/>
  <c r="X1967" i="12" s="1"/>
  <c r="AD1967" i="12" s="1"/>
  <c r="AI1967" i="12" s="1"/>
  <c r="AS1967" i="12" s="1"/>
  <c r="AU1967" i="12" s="1"/>
  <c r="H1850" i="12"/>
  <c r="N1850" i="12" s="1"/>
  <c r="T1850" i="12" s="1"/>
  <c r="X1850" i="12" s="1"/>
  <c r="AD1850" i="12" s="1"/>
  <c r="AI1850" i="12" s="1"/>
  <c r="AS1850" i="12" s="1"/>
  <c r="AU1850" i="12" s="1"/>
  <c r="G1742" i="12"/>
  <c r="M1742" i="12" s="1"/>
  <c r="S1742" i="12" s="1"/>
  <c r="W1742" i="12" s="1"/>
  <c r="AC1742" i="12" s="1"/>
  <c r="AH1742" i="12" s="1"/>
  <c r="AP1742" i="12" s="1"/>
  <c r="AR1742" i="12" s="1"/>
  <c r="H1667" i="12"/>
  <c r="N1667" i="12" s="1"/>
  <c r="T1667" i="12" s="1"/>
  <c r="X1667" i="12" s="1"/>
  <c r="AD1667" i="12" s="1"/>
  <c r="AI1667" i="12" s="1"/>
  <c r="AS1667" i="12" s="1"/>
  <c r="AU1667" i="12" s="1"/>
  <c r="H1283" i="12"/>
  <c r="N1283" i="12" s="1"/>
  <c r="T1283" i="12" s="1"/>
  <c r="X1283" i="12" s="1"/>
  <c r="AD1283" i="12" s="1"/>
  <c r="AI1283" i="12" s="1"/>
  <c r="AS1283" i="12" s="1"/>
  <c r="AU1283" i="12" s="1"/>
  <c r="F947" i="12"/>
  <c r="L947" i="12" s="1"/>
  <c r="R947" i="12" s="1"/>
  <c r="V947" i="12" s="1"/>
  <c r="AB947" i="12" s="1"/>
  <c r="AG947" i="12" s="1"/>
  <c r="AM947" i="12" s="1"/>
  <c r="AO947" i="12" s="1"/>
  <c r="F92" i="12"/>
  <c r="L92" i="12" s="1"/>
  <c r="R92" i="12" s="1"/>
  <c r="V92" i="12" s="1"/>
  <c r="AB92" i="12" s="1"/>
  <c r="AG92" i="12" s="1"/>
  <c r="AM92" i="12" s="1"/>
  <c r="AO92" i="12" s="1"/>
  <c r="F899" i="12"/>
  <c r="L899" i="12" s="1"/>
  <c r="R899" i="12" s="1"/>
  <c r="V899" i="12" s="1"/>
  <c r="AB899" i="12" s="1"/>
  <c r="AG899" i="12" s="1"/>
  <c r="AM899" i="12" s="1"/>
  <c r="AO899" i="12" s="1"/>
  <c r="G550" i="12"/>
  <c r="M550" i="12" s="1"/>
  <c r="S550" i="12" s="1"/>
  <c r="W550" i="12" s="1"/>
  <c r="AC550" i="12" s="1"/>
  <c r="AH550" i="12" s="1"/>
  <c r="AP550" i="12" s="1"/>
  <c r="AR550" i="12" s="1"/>
  <c r="F1447" i="12"/>
  <c r="L1447" i="12" s="1"/>
  <c r="R1447" i="12" s="1"/>
  <c r="V1447" i="12" s="1"/>
  <c r="AB1447" i="12" s="1"/>
  <c r="AG1447" i="12" s="1"/>
  <c r="AM1447" i="12" s="1"/>
  <c r="AO1447" i="12" s="1"/>
  <c r="H2447" i="12"/>
  <c r="N2447" i="12" s="1"/>
  <c r="T2447" i="12" s="1"/>
  <c r="X2447" i="12" s="1"/>
  <c r="AD2447" i="12" s="1"/>
  <c r="AI2447" i="12" s="1"/>
  <c r="AS2447" i="12" s="1"/>
  <c r="AU2447" i="12" s="1"/>
  <c r="F170" i="12"/>
  <c r="L170" i="12" s="1"/>
  <c r="R170" i="12" s="1"/>
  <c r="V170" i="12" s="1"/>
  <c r="AB170" i="12" s="1"/>
  <c r="AG170" i="12" s="1"/>
  <c r="AM170" i="12" s="1"/>
  <c r="AO170" i="12" s="1"/>
  <c r="F2501" i="12"/>
  <c r="L2501" i="12" s="1"/>
  <c r="R2501" i="12" s="1"/>
  <c r="V2501" i="12" s="1"/>
  <c r="AB2501" i="12" s="1"/>
  <c r="AG2501" i="12" s="1"/>
  <c r="AM2501" i="12" s="1"/>
  <c r="AO2501" i="12" s="1"/>
  <c r="F1163" i="12"/>
  <c r="L1163" i="12" s="1"/>
  <c r="R1163" i="12" s="1"/>
  <c r="V1163" i="12" s="1"/>
  <c r="AB1163" i="12" s="1"/>
  <c r="AG1163" i="12" s="1"/>
  <c r="AM1163" i="12" s="1"/>
  <c r="AO1163" i="12" s="1"/>
  <c r="F623" i="12"/>
  <c r="L623" i="12" s="1"/>
  <c r="R623" i="12" s="1"/>
  <c r="V623" i="12" s="1"/>
  <c r="AB623" i="12" s="1"/>
  <c r="AG623" i="12" s="1"/>
  <c r="AM623" i="12" s="1"/>
  <c r="AO623" i="12" s="1"/>
  <c r="G170" i="12"/>
  <c r="M170" i="12" s="1"/>
  <c r="S170" i="12" s="1"/>
  <c r="W170" i="12" s="1"/>
  <c r="AC170" i="12" s="1"/>
  <c r="AH170" i="12" s="1"/>
  <c r="AP170" i="12" s="1"/>
  <c r="AR170" i="12" s="1"/>
  <c r="F1643" i="12"/>
  <c r="L1643" i="12" s="1"/>
  <c r="R1643" i="12" s="1"/>
  <c r="V1643" i="12" s="1"/>
  <c r="AB1643" i="12" s="1"/>
  <c r="AG1643" i="12" s="1"/>
  <c r="AM1643" i="12" s="1"/>
  <c r="AO1643" i="12" s="1"/>
  <c r="F823" i="12"/>
  <c r="L823" i="12" s="1"/>
  <c r="R823" i="12" s="1"/>
  <c r="V823" i="12" s="1"/>
  <c r="AB823" i="12" s="1"/>
  <c r="AG823" i="12" s="1"/>
  <c r="AM823" i="12" s="1"/>
  <c r="AO823" i="12" s="1"/>
  <c r="F235" i="12"/>
  <c r="L235" i="12" s="1"/>
  <c r="R235" i="12" s="1"/>
  <c r="V235" i="12" s="1"/>
  <c r="AB235" i="12" s="1"/>
  <c r="AG235" i="12" s="1"/>
  <c r="AM235" i="12" s="1"/>
  <c r="AO235" i="12" s="1"/>
  <c r="F1747" i="12"/>
  <c r="L1747" i="12" s="1"/>
  <c r="R1747" i="12" s="1"/>
  <c r="V1747" i="12" s="1"/>
  <c r="AB1747" i="12" s="1"/>
  <c r="AG1747" i="12" s="1"/>
  <c r="AM1747" i="12" s="1"/>
  <c r="AO1747" i="12" s="1"/>
  <c r="G2022" i="12"/>
  <c r="M2022" i="12" s="1"/>
  <c r="S2022" i="12" s="1"/>
  <c r="W2022" i="12" s="1"/>
  <c r="AC2022" i="12" s="1"/>
  <c r="AH2022" i="12" s="1"/>
  <c r="AP2022" i="12" s="1"/>
  <c r="AR2022" i="12" s="1"/>
  <c r="F675" i="12"/>
  <c r="L675" i="12" s="1"/>
  <c r="R675" i="12" s="1"/>
  <c r="V675" i="12" s="1"/>
  <c r="AB675" i="12" s="1"/>
  <c r="AG675" i="12" s="1"/>
  <c r="AM675" i="12" s="1"/>
  <c r="AO675" i="12" s="1"/>
  <c r="F1837" i="12"/>
  <c r="L1837" i="12" s="1"/>
  <c r="R1837" i="12" s="1"/>
  <c r="V1837" i="12" s="1"/>
  <c r="AB1837" i="12" s="1"/>
  <c r="AG1837" i="12" s="1"/>
  <c r="AM1837" i="12" s="1"/>
  <c r="AO1837" i="12" s="1"/>
  <c r="G2560" i="12"/>
  <c r="M2560" i="12" s="1"/>
  <c r="S2560" i="12" s="1"/>
  <c r="W2560" i="12" s="1"/>
  <c r="AC2560" i="12" s="1"/>
  <c r="AH2560" i="12" s="1"/>
  <c r="AP2560" i="12" s="1"/>
  <c r="AR2560" i="12" s="1"/>
  <c r="H382" i="12"/>
  <c r="N382" i="12" s="1"/>
  <c r="T382" i="12" s="1"/>
  <c r="X382" i="12" s="1"/>
  <c r="AD382" i="12" s="1"/>
  <c r="AI382" i="12" s="1"/>
  <c r="AS382" i="12" s="1"/>
  <c r="AU382" i="12" s="1"/>
  <c r="F2463" i="12"/>
  <c r="L2463" i="12" s="1"/>
  <c r="R2463" i="12" s="1"/>
  <c r="V2463" i="12" s="1"/>
  <c r="AB2463" i="12" s="1"/>
  <c r="AG2463" i="12" s="1"/>
  <c r="AM2463" i="12" s="1"/>
  <c r="AO2463" i="12" s="1"/>
  <c r="F1256" i="12"/>
  <c r="L1256" i="12" s="1"/>
  <c r="R1256" i="12" s="1"/>
  <c r="V1256" i="12" s="1"/>
  <c r="AB1256" i="12" s="1"/>
  <c r="AG1256" i="12" s="1"/>
  <c r="AM1256" i="12" s="1"/>
  <c r="AO1256" i="12" s="1"/>
  <c r="H2442" i="12"/>
  <c r="N2442" i="12" s="1"/>
  <c r="T2442" i="12" s="1"/>
  <c r="X2442" i="12" s="1"/>
  <c r="AD2442" i="12" s="1"/>
  <c r="AI2442" i="12" s="1"/>
  <c r="AS2442" i="12" s="1"/>
  <c r="AU2442" i="12" s="1"/>
  <c r="F1654" i="12"/>
  <c r="L1654" i="12" s="1"/>
  <c r="R1654" i="12" s="1"/>
  <c r="V1654" i="12" s="1"/>
  <c r="AB1654" i="12" s="1"/>
  <c r="AG1654" i="12" s="1"/>
  <c r="AM1654" i="12" s="1"/>
  <c r="AO1654" i="12" s="1"/>
  <c r="F1570" i="12"/>
  <c r="L1570" i="12" s="1"/>
  <c r="R1570" i="12" s="1"/>
  <c r="V1570" i="12" s="1"/>
  <c r="AB1570" i="12" s="1"/>
  <c r="AG1570" i="12" s="1"/>
  <c r="AM1570" i="12" s="1"/>
  <c r="AO1570" i="12" s="1"/>
  <c r="G1195" i="12"/>
  <c r="M1195" i="12" s="1"/>
  <c r="S1195" i="12" s="1"/>
  <c r="W1195" i="12" s="1"/>
  <c r="AC1195" i="12" s="1"/>
  <c r="AH1195" i="12" s="1"/>
  <c r="AP1195" i="12" s="1"/>
  <c r="AR1195" i="12" s="1"/>
  <c r="G393" i="12"/>
  <c r="M393" i="12" s="1"/>
  <c r="S393" i="12" s="1"/>
  <c r="W393" i="12" s="1"/>
  <c r="AC393" i="12" s="1"/>
  <c r="AH393" i="12" s="1"/>
  <c r="AP393" i="12" s="1"/>
  <c r="AR393" i="12" s="1"/>
  <c r="F102" i="12"/>
  <c r="L102" i="12" s="1"/>
  <c r="R102" i="12" s="1"/>
  <c r="V102" i="12" s="1"/>
  <c r="AB102" i="12" s="1"/>
  <c r="AG102" i="12" s="1"/>
  <c r="AM102" i="12" s="1"/>
  <c r="AO102" i="12" s="1"/>
  <c r="H2099" i="12"/>
  <c r="N2099" i="12" s="1"/>
  <c r="T2099" i="12" s="1"/>
  <c r="X2099" i="12" s="1"/>
  <c r="AD2099" i="12" s="1"/>
  <c r="AI2099" i="12" s="1"/>
  <c r="AS2099" i="12" s="1"/>
  <c r="AU2099" i="12" s="1"/>
  <c r="F592" i="12"/>
  <c r="L592" i="12" s="1"/>
  <c r="R592" i="12" s="1"/>
  <c r="V592" i="12" s="1"/>
  <c r="AB592" i="12" s="1"/>
  <c r="AG592" i="12" s="1"/>
  <c r="AM592" i="12" s="1"/>
  <c r="AO592" i="12" s="1"/>
  <c r="H191" i="12"/>
  <c r="N191" i="12" s="1"/>
  <c r="T191" i="12" s="1"/>
  <c r="X191" i="12" s="1"/>
  <c r="AD191" i="12" s="1"/>
  <c r="AI191" i="12" s="1"/>
  <c r="AS191" i="12" s="1"/>
  <c r="AU191" i="12" s="1"/>
  <c r="G133" i="12"/>
  <c r="M133" i="12" s="1"/>
  <c r="S133" i="12" s="1"/>
  <c r="W133" i="12" s="1"/>
  <c r="AC133" i="12" s="1"/>
  <c r="AH133" i="12" s="1"/>
  <c r="AP133" i="12" s="1"/>
  <c r="AR133" i="12" s="1"/>
  <c r="G2047" i="12"/>
  <c r="M2047" i="12" s="1"/>
  <c r="S2047" i="12" s="1"/>
  <c r="W2047" i="12" s="1"/>
  <c r="AC2047" i="12" s="1"/>
  <c r="AH2047" i="12" s="1"/>
  <c r="AP2047" i="12" s="1"/>
  <c r="AR2047" i="12" s="1"/>
  <c r="F1991" i="12"/>
  <c r="L1991" i="12" s="1"/>
  <c r="R1991" i="12" s="1"/>
  <c r="V1991" i="12" s="1"/>
  <c r="AB1991" i="12" s="1"/>
  <c r="AG1991" i="12" s="1"/>
  <c r="AM1991" i="12" s="1"/>
  <c r="AO1991" i="12" s="1"/>
  <c r="H1219" i="12"/>
  <c r="N1219" i="12" s="1"/>
  <c r="T1219" i="12" s="1"/>
  <c r="X1219" i="12" s="1"/>
  <c r="AD1219" i="12" s="1"/>
  <c r="AI1219" i="12" s="1"/>
  <c r="AS1219" i="12" s="1"/>
  <c r="AU1219" i="12" s="1"/>
  <c r="G947" i="12"/>
  <c r="M947" i="12" s="1"/>
  <c r="S947" i="12" s="1"/>
  <c r="W947" i="12" s="1"/>
  <c r="AC947" i="12" s="1"/>
  <c r="AH947" i="12" s="1"/>
  <c r="AP947" i="12" s="1"/>
  <c r="AR947" i="12" s="1"/>
  <c r="H97" i="12"/>
  <c r="N97" i="12" s="1"/>
  <c r="T97" i="12" s="1"/>
  <c r="X97" i="12" s="1"/>
  <c r="AD97" i="12" s="1"/>
  <c r="AI97" i="12" s="1"/>
  <c r="AS97" i="12" s="1"/>
  <c r="AU97" i="12" s="1"/>
  <c r="G1712" i="12"/>
  <c r="M1712" i="12" s="1"/>
  <c r="S1712" i="12" s="1"/>
  <c r="W1712" i="12" s="1"/>
  <c r="AC1712" i="12" s="1"/>
  <c r="AH1712" i="12" s="1"/>
  <c r="AP1712" i="12" s="1"/>
  <c r="AR1712" i="12" s="1"/>
  <c r="F1692" i="12"/>
  <c r="L1692" i="12" s="1"/>
  <c r="R1692" i="12" s="1"/>
  <c r="V1692" i="12" s="1"/>
  <c r="AB1692" i="12" s="1"/>
  <c r="AG1692" i="12" s="1"/>
  <c r="AM1692" i="12" s="1"/>
  <c r="AO1692" i="12" s="1"/>
  <c r="H1602" i="12"/>
  <c r="N1602" i="12" s="1"/>
  <c r="T1602" i="12" s="1"/>
  <c r="X1602" i="12" s="1"/>
  <c r="AD1602" i="12" s="1"/>
  <c r="AI1602" i="12" s="1"/>
  <c r="AS1602" i="12" s="1"/>
  <c r="AU1602" i="12" s="1"/>
  <c r="F1289" i="12"/>
  <c r="L1289" i="12" s="1"/>
  <c r="R1289" i="12" s="1"/>
  <c r="V1289" i="12" s="1"/>
  <c r="AB1289" i="12" s="1"/>
  <c r="AG1289" i="12" s="1"/>
  <c r="AM1289" i="12" s="1"/>
  <c r="AO1289" i="12" s="1"/>
  <c r="G1219" i="12"/>
  <c r="M1219" i="12" s="1"/>
  <c r="S1219" i="12" s="1"/>
  <c r="W1219" i="12" s="1"/>
  <c r="AC1219" i="12" s="1"/>
  <c r="AH1219" i="12" s="1"/>
  <c r="AP1219" i="12" s="1"/>
  <c r="AR1219" i="12" s="1"/>
  <c r="F346" i="12"/>
  <c r="L346" i="12" s="1"/>
  <c r="R346" i="12" s="1"/>
  <c r="V346" i="12" s="1"/>
  <c r="AB346" i="12" s="1"/>
  <c r="AG346" i="12" s="1"/>
  <c r="AM346" i="12" s="1"/>
  <c r="AO346" i="12" s="1"/>
  <c r="H142" i="12"/>
  <c r="N142" i="12" s="1"/>
  <c r="T142" i="12" s="1"/>
  <c r="X142" i="12" s="1"/>
  <c r="AD142" i="12" s="1"/>
  <c r="AI142" i="12" s="1"/>
  <c r="AS142" i="12" s="1"/>
  <c r="AU142" i="12" s="1"/>
  <c r="H1109" i="12"/>
  <c r="N1109" i="12" s="1"/>
  <c r="T1109" i="12" s="1"/>
  <c r="X1109" i="12" s="1"/>
  <c r="AD1109" i="12" s="1"/>
  <c r="AI1109" i="12" s="1"/>
  <c r="AS1109" i="12" s="1"/>
  <c r="AU1109" i="12" s="1"/>
  <c r="H288" i="12"/>
  <c r="N288" i="12" s="1"/>
  <c r="T288" i="12" s="1"/>
  <c r="X288" i="12" s="1"/>
  <c r="AD288" i="12" s="1"/>
  <c r="AI288" i="12" s="1"/>
  <c r="AS288" i="12" s="1"/>
  <c r="AU288" i="12" s="1"/>
  <c r="H1044" i="12"/>
  <c r="N1044" i="12" s="1"/>
  <c r="T1044" i="12" s="1"/>
  <c r="X1044" i="12" s="1"/>
  <c r="AD1044" i="12" s="1"/>
  <c r="AI1044" i="12" s="1"/>
  <c r="AS1044" i="12" s="1"/>
  <c r="AU1044" i="12" s="1"/>
  <c r="F474" i="12"/>
  <c r="L474" i="12" s="1"/>
  <c r="R474" i="12" s="1"/>
  <c r="V474" i="12" s="1"/>
  <c r="AB474" i="12" s="1"/>
  <c r="AG474" i="12" s="1"/>
  <c r="AM474" i="12" s="1"/>
  <c r="AO474" i="12" s="1"/>
  <c r="G2468" i="12"/>
  <c r="M2468" i="12" s="1"/>
  <c r="S2468" i="12" s="1"/>
  <c r="W2468" i="12" s="1"/>
  <c r="AC2468" i="12" s="1"/>
  <c r="AH2468" i="12" s="1"/>
  <c r="AP2468" i="12" s="1"/>
  <c r="AR2468" i="12" s="1"/>
  <c r="G2442" i="12"/>
  <c r="M2442" i="12" s="1"/>
  <c r="S2442" i="12" s="1"/>
  <c r="W2442" i="12" s="1"/>
  <c r="AC2442" i="12" s="1"/>
  <c r="AH2442" i="12" s="1"/>
  <c r="AP2442" i="12" s="1"/>
  <c r="AR2442" i="12" s="1"/>
  <c r="F2065" i="12"/>
  <c r="L2065" i="12" s="1"/>
  <c r="R2065" i="12" s="1"/>
  <c r="V2065" i="12" s="1"/>
  <c r="AB2065" i="12" s="1"/>
  <c r="AG2065" i="12" s="1"/>
  <c r="AM2065" i="12" s="1"/>
  <c r="AO2065" i="12" s="1"/>
  <c r="G1850" i="12"/>
  <c r="M1850" i="12" s="1"/>
  <c r="S1850" i="12" s="1"/>
  <c r="W1850" i="12" s="1"/>
  <c r="AC1850" i="12" s="1"/>
  <c r="AH1850" i="12" s="1"/>
  <c r="AP1850" i="12" s="1"/>
  <c r="AR1850" i="12" s="1"/>
  <c r="G1762" i="12"/>
  <c r="M1762" i="12" s="1"/>
  <c r="S1762" i="12" s="1"/>
  <c r="W1762" i="12" s="1"/>
  <c r="AC1762" i="12" s="1"/>
  <c r="AH1762" i="12" s="1"/>
  <c r="AP1762" i="12" s="1"/>
  <c r="AR1762" i="12" s="1"/>
  <c r="G1149" i="12"/>
  <c r="M1149" i="12" s="1"/>
  <c r="S1149" i="12" s="1"/>
  <c r="W1149" i="12" s="1"/>
  <c r="AC1149" i="12" s="1"/>
  <c r="AH1149" i="12" s="1"/>
  <c r="AP1149" i="12" s="1"/>
  <c r="AR1149" i="12" s="1"/>
  <c r="F1811" i="12"/>
  <c r="L1811" i="12" s="1"/>
  <c r="R1811" i="12" s="1"/>
  <c r="V1811" i="12" s="1"/>
  <c r="AB1811" i="12" s="1"/>
  <c r="AG1811" i="12" s="1"/>
  <c r="AM1811" i="12" s="1"/>
  <c r="AO1811" i="12" s="1"/>
  <c r="G444" i="12"/>
  <c r="M444" i="12" s="1"/>
  <c r="S444" i="12" s="1"/>
  <c r="W444" i="12" s="1"/>
  <c r="AC444" i="12" s="1"/>
  <c r="AH444" i="12" s="1"/>
  <c r="AP444" i="12" s="1"/>
  <c r="AR444" i="12" s="1"/>
  <c r="G235" i="12"/>
  <c r="M235" i="12" s="1"/>
  <c r="S235" i="12" s="1"/>
  <c r="W235" i="12" s="1"/>
  <c r="AC235" i="12" s="1"/>
  <c r="AH235" i="12" s="1"/>
  <c r="AP235" i="12" s="1"/>
  <c r="AR235" i="12" s="1"/>
  <c r="H20" i="12"/>
  <c r="N20" i="12" s="1"/>
  <c r="T20" i="12" s="1"/>
  <c r="X20" i="12" s="1"/>
  <c r="AD20" i="12" s="1"/>
  <c r="AI20" i="12" s="1"/>
  <c r="AS20" i="12" s="1"/>
  <c r="AU20" i="12" s="1"/>
  <c r="G2447" i="12"/>
  <c r="M2447" i="12" s="1"/>
  <c r="S2447" i="12" s="1"/>
  <c r="W2447" i="12" s="1"/>
  <c r="AC2447" i="12" s="1"/>
  <c r="AH2447" i="12" s="1"/>
  <c r="AP2447" i="12" s="1"/>
  <c r="AR2447" i="12" s="1"/>
  <c r="F2070" i="12"/>
  <c r="L2070" i="12" s="1"/>
  <c r="R2070" i="12" s="1"/>
  <c r="V2070" i="12" s="1"/>
  <c r="AB2070" i="12" s="1"/>
  <c r="AG2070" i="12" s="1"/>
  <c r="AM2070" i="12" s="1"/>
  <c r="AO2070" i="12" s="1"/>
  <c r="F1726" i="12"/>
  <c r="L1726" i="12" s="1"/>
  <c r="R1726" i="12" s="1"/>
  <c r="V1726" i="12" s="1"/>
  <c r="AB1726" i="12" s="1"/>
  <c r="AG1726" i="12" s="1"/>
  <c r="AM1726" i="12" s="1"/>
  <c r="AO1726" i="12" s="1"/>
  <c r="H947" i="12"/>
  <c r="N947" i="12" s="1"/>
  <c r="T947" i="12" s="1"/>
  <c r="X947" i="12" s="1"/>
  <c r="AD947" i="12" s="1"/>
  <c r="AI947" i="12" s="1"/>
  <c r="AS947" i="12" s="1"/>
  <c r="AU947" i="12" s="1"/>
  <c r="G191" i="12"/>
  <c r="M191" i="12" s="1"/>
  <c r="S191" i="12" s="1"/>
  <c r="W191" i="12" s="1"/>
  <c r="AC191" i="12" s="1"/>
  <c r="AH191" i="12" s="1"/>
  <c r="AP191" i="12" s="1"/>
  <c r="AR191" i="12" s="1"/>
  <c r="F133" i="12"/>
  <c r="L133" i="12" s="1"/>
  <c r="R133" i="12" s="1"/>
  <c r="V133" i="12" s="1"/>
  <c r="AB133" i="12" s="1"/>
  <c r="AG133" i="12" s="1"/>
  <c r="AM133" i="12" s="1"/>
  <c r="AO133" i="12" s="1"/>
  <c r="H2047" i="12"/>
  <c r="N2047" i="12" s="1"/>
  <c r="T2047" i="12" s="1"/>
  <c r="X2047" i="12" s="1"/>
  <c r="AD2047" i="12" s="1"/>
  <c r="AI2047" i="12" s="1"/>
  <c r="AS2047" i="12" s="1"/>
  <c r="AU2047" i="12" s="1"/>
  <c r="G1986" i="12"/>
  <c r="M1986" i="12" s="1"/>
  <c r="S1986" i="12" s="1"/>
  <c r="W1986" i="12" s="1"/>
  <c r="AC1986" i="12" s="1"/>
  <c r="AH1986" i="12" s="1"/>
  <c r="AP1986" i="12" s="1"/>
  <c r="AR1986" i="12" s="1"/>
  <c r="F1721" i="12"/>
  <c r="L1721" i="12" s="1"/>
  <c r="R1721" i="12" s="1"/>
  <c r="V1721" i="12" s="1"/>
  <c r="AB1721" i="12" s="1"/>
  <c r="AG1721" i="12" s="1"/>
  <c r="AM1721" i="12" s="1"/>
  <c r="AO1721" i="12" s="1"/>
  <c r="H2162" i="12"/>
  <c r="N2162" i="12" s="1"/>
  <c r="T2162" i="12" s="1"/>
  <c r="X2162" i="12" s="1"/>
  <c r="AD2162" i="12" s="1"/>
  <c r="AI2162" i="12" s="1"/>
  <c r="AS2162" i="12" s="1"/>
  <c r="AU2162" i="12" s="1"/>
  <c r="G1205" i="12"/>
  <c r="M1205" i="12" s="1"/>
  <c r="S1205" i="12" s="1"/>
  <c r="W1205" i="12" s="1"/>
  <c r="AC1205" i="12" s="1"/>
  <c r="AH1205" i="12" s="1"/>
  <c r="AP1205" i="12" s="1"/>
  <c r="AR1205" i="12" s="1"/>
  <c r="F2116" i="12"/>
  <c r="L2116" i="12" s="1"/>
  <c r="R2116" i="12" s="1"/>
  <c r="V2116" i="12" s="1"/>
  <c r="AB2116" i="12" s="1"/>
  <c r="AG2116" i="12" s="1"/>
  <c r="AM2116" i="12" s="1"/>
  <c r="AO2116" i="12" s="1"/>
  <c r="F1786" i="12"/>
  <c r="L1786" i="12" s="1"/>
  <c r="R1786" i="12" s="1"/>
  <c r="V1786" i="12" s="1"/>
  <c r="AB1786" i="12" s="1"/>
  <c r="AG1786" i="12" s="1"/>
  <c r="AM1786" i="12" s="1"/>
  <c r="AO1786" i="12" s="1"/>
  <c r="G1587" i="12"/>
  <c r="M1587" i="12" s="1"/>
  <c r="S1587" i="12" s="1"/>
  <c r="W1587" i="12" s="1"/>
  <c r="AC1587" i="12" s="1"/>
  <c r="AH1587" i="12" s="1"/>
  <c r="AP1587" i="12" s="1"/>
  <c r="AR1587" i="12" s="1"/>
  <c r="G1289" i="12"/>
  <c r="M1289" i="12" s="1"/>
  <c r="S1289" i="12" s="1"/>
  <c r="W1289" i="12" s="1"/>
  <c r="AC1289" i="12" s="1"/>
  <c r="AH1289" i="12" s="1"/>
  <c r="AP1289" i="12" s="1"/>
  <c r="AR1289" i="12" s="1"/>
  <c r="H182" i="12"/>
  <c r="N182" i="12" s="1"/>
  <c r="T182" i="12" s="1"/>
  <c r="X182" i="12" s="1"/>
  <c r="AD182" i="12" s="1"/>
  <c r="AI182" i="12" s="1"/>
  <c r="AS182" i="12" s="1"/>
  <c r="AU182" i="12" s="1"/>
  <c r="H1976" i="12"/>
  <c r="N1976" i="12" s="1"/>
  <c r="T1976" i="12" s="1"/>
  <c r="X1976" i="12" s="1"/>
  <c r="AD1976" i="12" s="1"/>
  <c r="AI1976" i="12" s="1"/>
  <c r="AS1976" i="12" s="1"/>
  <c r="AU1976" i="12" s="1"/>
  <c r="G1520" i="12"/>
  <c r="M1520" i="12" s="1"/>
  <c r="S1520" i="12" s="1"/>
  <c r="W1520" i="12" s="1"/>
  <c r="AC1520" i="12" s="1"/>
  <c r="AH1520" i="12" s="1"/>
  <c r="AP1520" i="12" s="1"/>
  <c r="AR1520" i="12" s="1"/>
  <c r="F1200" i="12"/>
  <c r="L1200" i="12" s="1"/>
  <c r="R1200" i="12" s="1"/>
  <c r="V1200" i="12" s="1"/>
  <c r="AB1200" i="12" s="1"/>
  <c r="AG1200" i="12" s="1"/>
  <c r="AM1200" i="12" s="1"/>
  <c r="AO1200" i="12" s="1"/>
  <c r="F2560" i="12"/>
  <c r="L2560" i="12" s="1"/>
  <c r="R2560" i="12" s="1"/>
  <c r="V2560" i="12" s="1"/>
  <c r="AB2560" i="12" s="1"/>
  <c r="AG2560" i="12" s="1"/>
  <c r="AM2560" i="12" s="1"/>
  <c r="AO2560" i="12" s="1"/>
  <c r="F2016" i="12"/>
  <c r="L2016" i="12" s="1"/>
  <c r="R2016" i="12" s="1"/>
  <c r="V2016" i="12" s="1"/>
  <c r="AB2016" i="12" s="1"/>
  <c r="AG2016" i="12" s="1"/>
  <c r="AM2016" i="12" s="1"/>
  <c r="AO2016" i="12" s="1"/>
  <c r="G97" i="12"/>
  <c r="M97" i="12" s="1"/>
  <c r="S97" i="12" s="1"/>
  <c r="W97" i="12" s="1"/>
  <c r="AC97" i="12" s="1"/>
  <c r="AH97" i="12" s="1"/>
  <c r="AP97" i="12" s="1"/>
  <c r="AR97" i="12" s="1"/>
  <c r="H170" i="12"/>
  <c r="N170" i="12" s="1"/>
  <c r="T170" i="12" s="1"/>
  <c r="X170" i="12" s="1"/>
  <c r="AD170" i="12" s="1"/>
  <c r="AI170" i="12" s="1"/>
  <c r="AS170" i="12" s="1"/>
  <c r="AU170" i="12" s="1"/>
  <c r="G1163" i="12"/>
  <c r="M1163" i="12" s="1"/>
  <c r="S1163" i="12" s="1"/>
  <c r="W1163" i="12" s="1"/>
  <c r="AC1163" i="12" s="1"/>
  <c r="AH1163" i="12" s="1"/>
  <c r="AP1163" i="12" s="1"/>
  <c r="AR1163" i="12" s="1"/>
  <c r="H899" i="12"/>
  <c r="N899" i="12" s="1"/>
  <c r="T899" i="12" s="1"/>
  <c r="X899" i="12" s="1"/>
  <c r="AD899" i="12" s="1"/>
  <c r="AI899" i="12" s="1"/>
  <c r="AS899" i="12" s="1"/>
  <c r="AU899" i="12" s="1"/>
  <c r="F2468" i="12"/>
  <c r="L2468" i="12" s="1"/>
  <c r="R2468" i="12" s="1"/>
  <c r="V2468" i="12" s="1"/>
  <c r="AB2468" i="12" s="1"/>
  <c r="AG2468" i="12" s="1"/>
  <c r="AM2468" i="12" s="1"/>
  <c r="AO2468" i="12" s="1"/>
  <c r="G623" i="12"/>
  <c r="M623" i="12" s="1"/>
  <c r="S623" i="12" s="1"/>
  <c r="W623" i="12" s="1"/>
  <c r="AC623" i="12" s="1"/>
  <c r="AH623" i="12" s="1"/>
  <c r="AP623" i="12" s="1"/>
  <c r="AR623" i="12" s="1"/>
  <c r="G2235" i="12"/>
  <c r="M2235" i="12" s="1"/>
  <c r="S2235" i="12" s="1"/>
  <c r="W2235" i="12" s="1"/>
  <c r="AC2235" i="12" s="1"/>
  <c r="AH2235" i="12" s="1"/>
  <c r="AP2235" i="12" s="1"/>
  <c r="AR2235" i="12" s="1"/>
  <c r="G641" i="12"/>
  <c r="M641" i="12" s="1"/>
  <c r="S641" i="12" s="1"/>
  <c r="W641" i="12" s="1"/>
  <c r="AC641" i="12" s="1"/>
  <c r="AH641" i="12" s="1"/>
  <c r="AP641" i="12" s="1"/>
  <c r="AR641" i="12" s="1"/>
  <c r="H1747" i="12"/>
  <c r="N1747" i="12" s="1"/>
  <c r="T1747" i="12" s="1"/>
  <c r="X1747" i="12" s="1"/>
  <c r="AD1747" i="12" s="1"/>
  <c r="AI1747" i="12" s="1"/>
  <c r="AS1747" i="12" s="1"/>
  <c r="AU1747" i="12" s="1"/>
  <c r="G40" i="12"/>
  <c r="M40" i="12" s="1"/>
  <c r="S40" i="12" s="1"/>
  <c r="W40" i="12" s="1"/>
  <c r="AC40" i="12" s="1"/>
  <c r="AH40" i="12" s="1"/>
  <c r="AP40" i="12" s="1"/>
  <c r="AR40" i="12" s="1"/>
  <c r="H2481" i="12"/>
  <c r="N2481" i="12" s="1"/>
  <c r="T2481" i="12" s="1"/>
  <c r="X2481" i="12" s="1"/>
  <c r="AD2481" i="12" s="1"/>
  <c r="AI2481" i="12" s="1"/>
  <c r="AS2481" i="12" s="1"/>
  <c r="AU2481" i="12" s="1"/>
  <c r="G2070" i="12"/>
  <c r="M2070" i="12" s="1"/>
  <c r="S2070" i="12" s="1"/>
  <c r="W2070" i="12" s="1"/>
  <c r="AC2070" i="12" s="1"/>
  <c r="AH2070" i="12" s="1"/>
  <c r="AP2070" i="12" s="1"/>
  <c r="AR2070" i="12" s="1"/>
  <c r="H1731" i="12"/>
  <c r="N1731" i="12" s="1"/>
  <c r="T1731" i="12" s="1"/>
  <c r="X1731" i="12" s="1"/>
  <c r="AD1731" i="12" s="1"/>
  <c r="AI1731" i="12" s="1"/>
  <c r="AS1731" i="12" s="1"/>
  <c r="AU1731" i="12" s="1"/>
  <c r="H1256" i="12"/>
  <c r="N1256" i="12" s="1"/>
  <c r="T1256" i="12" s="1"/>
  <c r="X1256" i="12" s="1"/>
  <c r="AD1256" i="12" s="1"/>
  <c r="AI1256" i="12" s="1"/>
  <c r="AS1256" i="12" s="1"/>
  <c r="AU1256" i="12" s="1"/>
  <c r="F182" i="12"/>
  <c r="L182" i="12" s="1"/>
  <c r="R182" i="12" s="1"/>
  <c r="V182" i="12" s="1"/>
  <c r="AB182" i="12" s="1"/>
  <c r="AG182" i="12" s="1"/>
  <c r="AM182" i="12" s="1"/>
  <c r="AO182" i="12" s="1"/>
  <c r="F2134" i="12"/>
  <c r="L2134" i="12" s="1"/>
  <c r="R2134" i="12" s="1"/>
  <c r="V2134" i="12" s="1"/>
  <c r="AB2134" i="12" s="1"/>
  <c r="AG2134" i="12" s="1"/>
  <c r="AM2134" i="12" s="1"/>
  <c r="AO2134" i="12" s="1"/>
  <c r="H1692" i="12"/>
  <c r="N1692" i="12" s="1"/>
  <c r="T1692" i="12" s="1"/>
  <c r="X1692" i="12" s="1"/>
  <c r="AD1692" i="12" s="1"/>
  <c r="AI1692" i="12" s="1"/>
  <c r="AS1692" i="12" s="1"/>
  <c r="AU1692" i="12" s="1"/>
  <c r="G1428" i="12"/>
  <c r="M1428" i="12" s="1"/>
  <c r="S1428" i="12" s="1"/>
  <c r="W1428" i="12" s="1"/>
  <c r="AC1428" i="12" s="1"/>
  <c r="AH1428" i="12" s="1"/>
  <c r="AP1428" i="12" s="1"/>
  <c r="AR1428" i="12" s="1"/>
  <c r="H2420" i="12"/>
  <c r="N2420" i="12" s="1"/>
  <c r="T2420" i="12" s="1"/>
  <c r="X2420" i="12" s="1"/>
  <c r="AD2420" i="12" s="1"/>
  <c r="AI2420" i="12" s="1"/>
  <c r="AS2420" i="12" s="1"/>
  <c r="AU2420" i="12" s="1"/>
  <c r="H2128" i="12"/>
  <c r="N2128" i="12" s="1"/>
  <c r="T2128" i="12" s="1"/>
  <c r="X2128" i="12" s="1"/>
  <c r="AD2128" i="12" s="1"/>
  <c r="AI2128" i="12" s="1"/>
  <c r="AS2128" i="12" s="1"/>
  <c r="AU2128" i="12" s="1"/>
  <c r="H2042" i="12"/>
  <c r="N2042" i="12" s="1"/>
  <c r="T2042" i="12" s="1"/>
  <c r="X2042" i="12" s="1"/>
  <c r="AD2042" i="12" s="1"/>
  <c r="AI2042" i="12" s="1"/>
  <c r="AS2042" i="12" s="1"/>
  <c r="AU2042" i="12" s="1"/>
  <c r="H1962" i="12"/>
  <c r="N1962" i="12" s="1"/>
  <c r="T1962" i="12" s="1"/>
  <c r="X1962" i="12" s="1"/>
  <c r="AD1962" i="12" s="1"/>
  <c r="AI1962" i="12" s="1"/>
  <c r="AS1962" i="12" s="1"/>
  <c r="AU1962" i="12" s="1"/>
  <c r="F1205" i="12"/>
  <c r="L1205" i="12" s="1"/>
  <c r="R1205" i="12" s="1"/>
  <c r="V1205" i="12" s="1"/>
  <c r="AB1205" i="12" s="1"/>
  <c r="AG1205" i="12" s="1"/>
  <c r="AM1205" i="12" s="1"/>
  <c r="AO1205" i="12" s="1"/>
  <c r="F649" i="12"/>
  <c r="L649" i="12" s="1"/>
  <c r="R649" i="12" s="1"/>
  <c r="V649" i="12" s="1"/>
  <c r="AB649" i="12" s="1"/>
  <c r="AG649" i="12" s="1"/>
  <c r="AM649" i="12" s="1"/>
  <c r="AO649" i="12" s="1"/>
  <c r="H2060" i="12"/>
  <c r="N2060" i="12" s="1"/>
  <c r="T2060" i="12" s="1"/>
  <c r="X2060" i="12" s="1"/>
  <c r="AD2060" i="12" s="1"/>
  <c r="AI2060" i="12" s="1"/>
  <c r="AS2060" i="12" s="1"/>
  <c r="AU2060" i="12" s="1"/>
  <c r="F1602" i="12"/>
  <c r="L1602" i="12" s="1"/>
  <c r="R1602" i="12" s="1"/>
  <c r="V1602" i="12" s="1"/>
  <c r="AB1602" i="12" s="1"/>
  <c r="AG1602" i="12" s="1"/>
  <c r="AM1602" i="12" s="1"/>
  <c r="AO1602" i="12" s="1"/>
  <c r="F2481" i="12"/>
  <c r="L2481" i="12" s="1"/>
  <c r="R2481" i="12" s="1"/>
  <c r="V2481" i="12" s="1"/>
  <c r="AB2481" i="12" s="1"/>
  <c r="AG2481" i="12" s="1"/>
  <c r="AM2481" i="12" s="1"/>
  <c r="AO2481" i="12" s="1"/>
  <c r="G1278" i="12"/>
  <c r="M1278" i="12" s="1"/>
  <c r="S1278" i="12" s="1"/>
  <c r="W1278" i="12" s="1"/>
  <c r="AC1278" i="12" s="1"/>
  <c r="AH1278" i="12" s="1"/>
  <c r="AP1278" i="12" s="1"/>
  <c r="AR1278" i="12" s="1"/>
  <c r="H1149" i="12"/>
  <c r="N1149" i="12" s="1"/>
  <c r="T1149" i="12" s="1"/>
  <c r="X1149" i="12" s="1"/>
  <c r="AD1149" i="12" s="1"/>
  <c r="AI1149" i="12" s="1"/>
  <c r="AS1149" i="12" s="1"/>
  <c r="AU1149" i="12" s="1"/>
  <c r="H133" i="12"/>
  <c r="N133" i="12" s="1"/>
  <c r="T133" i="12" s="1"/>
  <c r="X133" i="12" s="1"/>
  <c r="AD133" i="12" s="1"/>
  <c r="AI133" i="12" s="1"/>
  <c r="AS133" i="12" s="1"/>
  <c r="AU133" i="12" s="1"/>
  <c r="F2486" i="12"/>
  <c r="L2486" i="12" s="1"/>
  <c r="R2486" i="12" s="1"/>
  <c r="V2486" i="12" s="1"/>
  <c r="AB2486" i="12" s="1"/>
  <c r="AG2486" i="12" s="1"/>
  <c r="AM2486" i="12" s="1"/>
  <c r="AO2486" i="12" s="1"/>
  <c r="G899" i="12"/>
  <c r="M899" i="12" s="1"/>
  <c r="S899" i="12" s="1"/>
  <c r="W899" i="12" s="1"/>
  <c r="AC899" i="12" s="1"/>
  <c r="AH899" i="12" s="1"/>
  <c r="AP899" i="12" s="1"/>
  <c r="AR899" i="12" s="1"/>
  <c r="F461" i="12"/>
  <c r="L461" i="12" s="1"/>
  <c r="R461" i="12" s="1"/>
  <c r="V461" i="12" s="1"/>
  <c r="AB461" i="12" s="1"/>
  <c r="AG461" i="12" s="1"/>
  <c r="AM461" i="12" s="1"/>
  <c r="AO461" i="12" s="1"/>
  <c r="H2022" i="12"/>
  <c r="N2022" i="12" s="1"/>
  <c r="T2022" i="12" s="1"/>
  <c r="X2022" i="12" s="1"/>
  <c r="AD2022" i="12" s="1"/>
  <c r="AI2022" i="12" s="1"/>
  <c r="AS2022" i="12" s="1"/>
  <c r="AU2022" i="12" s="1"/>
  <c r="F584" i="12"/>
  <c r="L584" i="12" s="1"/>
  <c r="R584" i="12" s="1"/>
  <c r="V584" i="12" s="1"/>
  <c r="AB584" i="12" s="1"/>
  <c r="AG584" i="12" s="1"/>
  <c r="AM584" i="12" s="1"/>
  <c r="AO584" i="12" s="1"/>
  <c r="H584" i="12"/>
  <c r="N584" i="12" s="1"/>
  <c r="T584" i="12" s="1"/>
  <c r="X584" i="12" s="1"/>
  <c r="AD584" i="12" s="1"/>
  <c r="AI584" i="12" s="1"/>
  <c r="AS584" i="12" s="1"/>
  <c r="AU584" i="12" s="1"/>
  <c r="H2104" i="12"/>
  <c r="N2104" i="12" s="1"/>
  <c r="T2104" i="12" s="1"/>
  <c r="X2104" i="12" s="1"/>
  <c r="AD2104" i="12" s="1"/>
  <c r="AI2104" i="12" s="1"/>
  <c r="AS2104" i="12" s="1"/>
  <c r="AU2104" i="12" s="1"/>
  <c r="H862" i="12"/>
  <c r="N862" i="12" s="1"/>
  <c r="T862" i="12" s="1"/>
  <c r="X862" i="12" s="1"/>
  <c r="AD862" i="12" s="1"/>
  <c r="AI862" i="12" s="1"/>
  <c r="AS862" i="12" s="1"/>
  <c r="AU862" i="12" s="1"/>
  <c r="G346" i="12"/>
  <c r="M346" i="12" s="1"/>
  <c r="S346" i="12" s="1"/>
  <c r="W346" i="12" s="1"/>
  <c r="AC346" i="12" s="1"/>
  <c r="AH346" i="12" s="1"/>
  <c r="AP346" i="12" s="1"/>
  <c r="AR346" i="12" s="1"/>
  <c r="G2420" i="12"/>
  <c r="M2420" i="12" s="1"/>
  <c r="S2420" i="12" s="1"/>
  <c r="W2420" i="12" s="1"/>
  <c r="AC2420" i="12" s="1"/>
  <c r="AH2420" i="12" s="1"/>
  <c r="AP2420" i="12" s="1"/>
  <c r="AR2420" i="12" s="1"/>
  <c r="F2162" i="12"/>
  <c r="L2162" i="12" s="1"/>
  <c r="R2162" i="12" s="1"/>
  <c r="V2162" i="12" s="1"/>
  <c r="AB2162" i="12" s="1"/>
  <c r="AG2162" i="12" s="1"/>
  <c r="AM2162" i="12" s="1"/>
  <c r="AO2162" i="12" s="1"/>
  <c r="H2006" i="12"/>
  <c r="N2006" i="12" s="1"/>
  <c r="T2006" i="12" s="1"/>
  <c r="X2006" i="12" s="1"/>
  <c r="AD2006" i="12" s="1"/>
  <c r="AI2006" i="12" s="1"/>
  <c r="AS2006" i="12" s="1"/>
  <c r="AU2006" i="12" s="1"/>
  <c r="G1913" i="12"/>
  <c r="M1913" i="12" s="1"/>
  <c r="S1913" i="12" s="1"/>
  <c r="W1913" i="12" s="1"/>
  <c r="AC1913" i="12" s="1"/>
  <c r="AH1913" i="12" s="1"/>
  <c r="AP1913" i="12" s="1"/>
  <c r="AR1913" i="12" s="1"/>
  <c r="G1701" i="12"/>
  <c r="M1701" i="12" s="1"/>
  <c r="S1701" i="12" s="1"/>
  <c r="W1701" i="12" s="1"/>
  <c r="AC1701" i="12" s="1"/>
  <c r="AH1701" i="12" s="1"/>
  <c r="AP1701" i="12" s="1"/>
  <c r="AR1701" i="12" s="1"/>
  <c r="G823" i="12"/>
  <c r="M823" i="12" s="1"/>
  <c r="S823" i="12" s="1"/>
  <c r="W823" i="12" s="1"/>
  <c r="AC823" i="12" s="1"/>
  <c r="AH823" i="12" s="1"/>
  <c r="AP823" i="12" s="1"/>
  <c r="AR823" i="12" s="1"/>
  <c r="G20" i="12"/>
  <c r="M20" i="12" s="1"/>
  <c r="S20" i="12" s="1"/>
  <c r="W20" i="12" s="1"/>
  <c r="AC20" i="12" s="1"/>
  <c r="AH20" i="12" s="1"/>
  <c r="AP20" i="12" s="1"/>
  <c r="AR20" i="12" s="1"/>
  <c r="H550" i="12"/>
  <c r="N550" i="12" s="1"/>
  <c r="T550" i="12" s="1"/>
  <c r="X550" i="12" s="1"/>
  <c r="AD550" i="12" s="1"/>
  <c r="AI550" i="12" s="1"/>
  <c r="AS550" i="12" s="1"/>
  <c r="AU550" i="12" s="1"/>
  <c r="G262" i="12"/>
  <c r="M262" i="12" s="1"/>
  <c r="S262" i="12" s="1"/>
  <c r="W262" i="12" s="1"/>
  <c r="AC262" i="12" s="1"/>
  <c r="AH262" i="12" s="1"/>
  <c r="AP262" i="12" s="1"/>
  <c r="AR262" i="12" s="1"/>
  <c r="G102" i="12"/>
  <c r="M102" i="12" s="1"/>
  <c r="S102" i="12" s="1"/>
  <c r="W102" i="12" s="1"/>
  <c r="AC102" i="12" s="1"/>
  <c r="AH102" i="12" s="1"/>
  <c r="AP102" i="12" s="1"/>
  <c r="AR102" i="12" s="1"/>
  <c r="G2145" i="12"/>
  <c r="M2145" i="12" s="1"/>
  <c r="S2145" i="12" s="1"/>
  <c r="W2145" i="12" s="1"/>
  <c r="AC2145" i="12" s="1"/>
  <c r="AH2145" i="12" s="1"/>
  <c r="AP2145" i="12" s="1"/>
  <c r="AR2145" i="12" s="1"/>
  <c r="G2481" i="12"/>
  <c r="M2481" i="12" s="1"/>
  <c r="S2481" i="12" s="1"/>
  <c r="W2481" i="12" s="1"/>
  <c r="AC2481" i="12" s="1"/>
  <c r="AH2481" i="12" s="1"/>
  <c r="AP2481" i="12" s="1"/>
  <c r="AR2481" i="12" s="1"/>
  <c r="F2042" i="12"/>
  <c r="L2042" i="12" s="1"/>
  <c r="R2042" i="12" s="1"/>
  <c r="V2042" i="12" s="1"/>
  <c r="AB2042" i="12" s="1"/>
  <c r="AG2042" i="12" s="1"/>
  <c r="AM2042" i="12" s="1"/>
  <c r="AO2042" i="12" s="1"/>
  <c r="F1962" i="12"/>
  <c r="L1962" i="12" s="1"/>
  <c r="R1962" i="12" s="1"/>
  <c r="V1962" i="12" s="1"/>
  <c r="AB1962" i="12" s="1"/>
  <c r="AG1962" i="12" s="1"/>
  <c r="AM1962" i="12" s="1"/>
  <c r="AO1962" i="12" s="1"/>
  <c r="H1686" i="12"/>
  <c r="N1686" i="12" s="1"/>
  <c r="T1686" i="12" s="1"/>
  <c r="X1686" i="12" s="1"/>
  <c r="AD1686" i="12" s="1"/>
  <c r="AI1686" i="12" s="1"/>
  <c r="AS1686" i="12" s="1"/>
  <c r="AU1686" i="12" s="1"/>
  <c r="G1602" i="12"/>
  <c r="M1602" i="12" s="1"/>
  <c r="S1602" i="12" s="1"/>
  <c r="W1602" i="12" s="1"/>
  <c r="AC1602" i="12" s="1"/>
  <c r="AH1602" i="12" s="1"/>
  <c r="AP1602" i="12" s="1"/>
  <c r="AR1602" i="12" s="1"/>
  <c r="F1195" i="12"/>
  <c r="L1195" i="12" s="1"/>
  <c r="R1195" i="12" s="1"/>
  <c r="V1195" i="12" s="1"/>
  <c r="AB1195" i="12" s="1"/>
  <c r="AG1195" i="12" s="1"/>
  <c r="AM1195" i="12" s="1"/>
  <c r="AO1195" i="12" s="1"/>
  <c r="G2016" i="12"/>
  <c r="M2016" i="12" s="1"/>
  <c r="S2016" i="12" s="1"/>
  <c r="W2016" i="12" s="1"/>
  <c r="AC2016" i="12" s="1"/>
  <c r="AH2016" i="12" s="1"/>
  <c r="AP2016" i="12" s="1"/>
  <c r="AR2016" i="12" s="1"/>
  <c r="H1278" i="12"/>
  <c r="N1278" i="12" s="1"/>
  <c r="T1278" i="12" s="1"/>
  <c r="X1278" i="12" s="1"/>
  <c r="AD1278" i="12" s="1"/>
  <c r="AI1278" i="12" s="1"/>
  <c r="AS1278" i="12" s="1"/>
  <c r="AU1278" i="12" s="1"/>
  <c r="F382" i="12"/>
  <c r="L382" i="12" s="1"/>
  <c r="R382" i="12" s="1"/>
  <c r="V382" i="12" s="1"/>
  <c r="AB382" i="12" s="1"/>
  <c r="AG382" i="12" s="1"/>
  <c r="AM382" i="12" s="1"/>
  <c r="AO382" i="12" s="1"/>
  <c r="H2016" i="12"/>
  <c r="N2016" i="12" s="1"/>
  <c r="T2016" i="12" s="1"/>
  <c r="X2016" i="12" s="1"/>
  <c r="AD2016" i="12" s="1"/>
  <c r="AI2016" i="12" s="1"/>
  <c r="AS2016" i="12" s="1"/>
  <c r="AU2016" i="12" s="1"/>
  <c r="F1423" i="12"/>
  <c r="L1423" i="12" s="1"/>
  <c r="R1423" i="12" s="1"/>
  <c r="V1423" i="12" s="1"/>
  <c r="AB1423" i="12" s="1"/>
  <c r="AG1423" i="12" s="1"/>
  <c r="AM1423" i="12" s="1"/>
  <c r="AO1423" i="12" s="1"/>
  <c r="H2570" i="12"/>
  <c r="N2570" i="12" s="1"/>
  <c r="T2570" i="12" s="1"/>
  <c r="X2570" i="12" s="1"/>
  <c r="AD2570" i="12" s="1"/>
  <c r="AI2570" i="12" s="1"/>
  <c r="AS2570" i="12" s="1"/>
  <c r="AU2570" i="12" s="1"/>
  <c r="G2042" i="12"/>
  <c r="M2042" i="12" s="1"/>
  <c r="S2042" i="12" s="1"/>
  <c r="W2042" i="12" s="1"/>
  <c r="AC2042" i="12" s="1"/>
  <c r="AH2042" i="12" s="1"/>
  <c r="AP2042" i="12" s="1"/>
  <c r="AR2042" i="12" s="1"/>
  <c r="F1976" i="12"/>
  <c r="L1976" i="12" s="1"/>
  <c r="R1976" i="12" s="1"/>
  <c r="V1976" i="12" s="1"/>
  <c r="AB1976" i="12" s="1"/>
  <c r="AG1976" i="12" s="1"/>
  <c r="AM1976" i="12" s="1"/>
  <c r="AO1976" i="12" s="1"/>
  <c r="F2145" i="12"/>
  <c r="L2145" i="12" s="1"/>
  <c r="R2145" i="12" s="1"/>
  <c r="V2145" i="12" s="1"/>
  <c r="AB2145" i="12" s="1"/>
  <c r="AG2145" i="12" s="1"/>
  <c r="AM2145" i="12" s="1"/>
  <c r="AO2145" i="12" s="1"/>
  <c r="H823" i="12"/>
  <c r="N823" i="12" s="1"/>
  <c r="T823" i="12" s="1"/>
  <c r="X823" i="12" s="1"/>
  <c r="AD823" i="12" s="1"/>
  <c r="AI823" i="12" s="1"/>
  <c r="AS823" i="12" s="1"/>
  <c r="AU823" i="12" s="1"/>
  <c r="H1163" i="12"/>
  <c r="N1163" i="12" s="1"/>
  <c r="T1163" i="12" s="1"/>
  <c r="X1163" i="12" s="1"/>
  <c r="AD1163" i="12" s="1"/>
  <c r="AI1163" i="12" s="1"/>
  <c r="AS1163" i="12" s="1"/>
  <c r="AU1163" i="12" s="1"/>
  <c r="H461" i="12"/>
  <c r="N461" i="12" s="1"/>
  <c r="T461" i="12" s="1"/>
  <c r="X461" i="12" s="1"/>
  <c r="AD461" i="12" s="1"/>
  <c r="AI461" i="12" s="1"/>
  <c r="AS461" i="12" s="1"/>
  <c r="AU461" i="12" s="1"/>
  <c r="G461" i="12"/>
  <c r="M461" i="12" s="1"/>
  <c r="S461" i="12" s="1"/>
  <c r="W461" i="12" s="1"/>
  <c r="AC461" i="12" s="1"/>
  <c r="AH461" i="12" s="1"/>
  <c r="AP461" i="12" s="1"/>
  <c r="AR461" i="12" s="1"/>
  <c r="G1447" i="12"/>
  <c r="M1447" i="12" s="1"/>
  <c r="S1447" i="12" s="1"/>
  <c r="W1447" i="12" s="1"/>
  <c r="AC1447" i="12" s="1"/>
  <c r="AH1447" i="12" s="1"/>
  <c r="AP1447" i="12" s="1"/>
  <c r="AR1447" i="12" s="1"/>
  <c r="G675" i="12"/>
  <c r="M675" i="12" s="1"/>
  <c r="S675" i="12" s="1"/>
  <c r="W675" i="12" s="1"/>
  <c r="AC675" i="12" s="1"/>
  <c r="AH675" i="12" s="1"/>
  <c r="AP675" i="12" s="1"/>
  <c r="AR675" i="12" s="1"/>
  <c r="G844" i="12"/>
  <c r="M844" i="12" s="1"/>
  <c r="S844" i="12" s="1"/>
  <c r="W844" i="12" s="1"/>
  <c r="AC844" i="12" s="1"/>
  <c r="AH844" i="12" s="1"/>
  <c r="AP844" i="12" s="1"/>
  <c r="AR844" i="12" s="1"/>
  <c r="H474" i="12"/>
  <c r="N474" i="12" s="1"/>
  <c r="T474" i="12" s="1"/>
  <c r="X474" i="12" s="1"/>
  <c r="AD474" i="12" s="1"/>
  <c r="AI474" i="12" s="1"/>
  <c r="AS474" i="12" s="1"/>
  <c r="AU474" i="12" s="1"/>
  <c r="H1447" i="12"/>
  <c r="N1447" i="12" s="1"/>
  <c r="T1447" i="12" s="1"/>
  <c r="X1447" i="12" s="1"/>
  <c r="AD1447" i="12" s="1"/>
  <c r="AI1447" i="12" s="1"/>
  <c r="AS1447" i="12" s="1"/>
  <c r="AU1447" i="12" s="1"/>
  <c r="H675" i="12"/>
  <c r="N675" i="12" s="1"/>
  <c r="T675" i="12" s="1"/>
  <c r="X675" i="12" s="1"/>
  <c r="AD675" i="12" s="1"/>
  <c r="AI675" i="12" s="1"/>
  <c r="AS675" i="12" s="1"/>
  <c r="AU675" i="12" s="1"/>
  <c r="H844" i="12"/>
  <c r="N844" i="12" s="1"/>
  <c r="T844" i="12" s="1"/>
  <c r="X844" i="12" s="1"/>
  <c r="AD844" i="12" s="1"/>
  <c r="AI844" i="12" s="1"/>
  <c r="AS844" i="12" s="1"/>
  <c r="AU844" i="12" s="1"/>
  <c r="G2591" i="12" l="1"/>
  <c r="M2591" i="12" s="1"/>
  <c r="S2591" i="12" s="1"/>
  <c r="W2591" i="12" s="1"/>
  <c r="AC2591" i="12" s="1"/>
  <c r="AH2591" i="12" s="1"/>
  <c r="AP2591" i="12" s="1"/>
  <c r="AR2591" i="12" s="1"/>
  <c r="G1871" i="12"/>
  <c r="M1871" i="12" s="1"/>
  <c r="S1871" i="12" s="1"/>
  <c r="W1871" i="12" s="1"/>
  <c r="AC1871" i="12" s="1"/>
  <c r="AH1871" i="12" s="1"/>
  <c r="AP1871" i="12" s="1"/>
  <c r="AR1871" i="12" s="1"/>
  <c r="M1872" i="12"/>
  <c r="S1872" i="12" s="1"/>
  <c r="W1872" i="12" s="1"/>
  <c r="AC1872" i="12" s="1"/>
  <c r="AH1872" i="12" s="1"/>
  <c r="AP1872" i="12" s="1"/>
  <c r="AR1872" i="12" s="1"/>
  <c r="G768" i="12"/>
  <c r="M768" i="12" s="1"/>
  <c r="S768" i="12" s="1"/>
  <c r="W768" i="12" s="1"/>
  <c r="AC768" i="12" s="1"/>
  <c r="AH768" i="12" s="1"/>
  <c r="AP768" i="12" s="1"/>
  <c r="AR768" i="12" s="1"/>
  <c r="M769" i="12"/>
  <c r="S769" i="12" s="1"/>
  <c r="W769" i="12" s="1"/>
  <c r="AC769" i="12" s="1"/>
  <c r="AH769" i="12" s="1"/>
  <c r="AP769" i="12" s="1"/>
  <c r="AR769" i="12" s="1"/>
  <c r="G1810" i="12"/>
  <c r="M1810" i="12" s="1"/>
  <c r="S1810" i="12" s="1"/>
  <c r="W1810" i="12" s="1"/>
  <c r="AC1810" i="12" s="1"/>
  <c r="AH1810" i="12" s="1"/>
  <c r="AP1810" i="12" s="1"/>
  <c r="AR1810" i="12" s="1"/>
  <c r="M1811" i="12"/>
  <c r="S1811" i="12" s="1"/>
  <c r="W1811" i="12" s="1"/>
  <c r="AC1811" i="12" s="1"/>
  <c r="AH1811" i="12" s="1"/>
  <c r="AP1811" i="12" s="1"/>
  <c r="AR1811" i="12" s="1"/>
  <c r="H768" i="12"/>
  <c r="N768" i="12" s="1"/>
  <c r="T768" i="12" s="1"/>
  <c r="X768" i="12" s="1"/>
  <c r="AD768" i="12" s="1"/>
  <c r="AI768" i="12" s="1"/>
  <c r="AS768" i="12" s="1"/>
  <c r="AU768" i="12" s="1"/>
  <c r="N769" i="12"/>
  <c r="T769" i="12" s="1"/>
  <c r="X769" i="12" s="1"/>
  <c r="AD769" i="12" s="1"/>
  <c r="AI769" i="12" s="1"/>
  <c r="AS769" i="12" s="1"/>
  <c r="AU769" i="12" s="1"/>
  <c r="G311" i="12"/>
  <c r="M311" i="12" s="1"/>
  <c r="S311" i="12" s="1"/>
  <c r="W311" i="12" s="1"/>
  <c r="AC311" i="12" s="1"/>
  <c r="AH311" i="12" s="1"/>
  <c r="AP311" i="12" s="1"/>
  <c r="AR311" i="12" s="1"/>
  <c r="M312" i="12"/>
  <c r="S312" i="12" s="1"/>
  <c r="W312" i="12" s="1"/>
  <c r="AC312" i="12" s="1"/>
  <c r="AH312" i="12" s="1"/>
  <c r="AP312" i="12" s="1"/>
  <c r="AR312" i="12" s="1"/>
  <c r="F287" i="12"/>
  <c r="L287" i="12" s="1"/>
  <c r="R287" i="12" s="1"/>
  <c r="V287" i="12" s="1"/>
  <c r="AB287" i="12" s="1"/>
  <c r="AG287" i="12" s="1"/>
  <c r="AM287" i="12" s="1"/>
  <c r="AO287" i="12" s="1"/>
  <c r="L288" i="12"/>
  <c r="R288" i="12" s="1"/>
  <c r="V288" i="12" s="1"/>
  <c r="AB288" i="12" s="1"/>
  <c r="AG288" i="12" s="1"/>
  <c r="AM288" i="12" s="1"/>
  <c r="AO288" i="12" s="1"/>
  <c r="G1891" i="12"/>
  <c r="M1891" i="12" s="1"/>
  <c r="S1891" i="12" s="1"/>
  <c r="W1891" i="12" s="1"/>
  <c r="AC1891" i="12" s="1"/>
  <c r="AH1891" i="12" s="1"/>
  <c r="AP1891" i="12" s="1"/>
  <c r="AR1891" i="12" s="1"/>
  <c r="M1892" i="12"/>
  <c r="S1892" i="12" s="1"/>
  <c r="W1892" i="12" s="1"/>
  <c r="AC1892" i="12" s="1"/>
  <c r="AH1892" i="12" s="1"/>
  <c r="AP1892" i="12" s="1"/>
  <c r="AR1892" i="12" s="1"/>
  <c r="H1810" i="12"/>
  <c r="N1810" i="12" s="1"/>
  <c r="T1810" i="12" s="1"/>
  <c r="X1810" i="12" s="1"/>
  <c r="AD1810" i="12" s="1"/>
  <c r="AI1810" i="12" s="1"/>
  <c r="AS1810" i="12" s="1"/>
  <c r="AU1810" i="12" s="1"/>
  <c r="N1811" i="12"/>
  <c r="T1811" i="12" s="1"/>
  <c r="X1811" i="12" s="1"/>
  <c r="AD1811" i="12" s="1"/>
  <c r="AI1811" i="12" s="1"/>
  <c r="AS1811" i="12" s="1"/>
  <c r="AU1811" i="12" s="1"/>
  <c r="H1871" i="12"/>
  <c r="N1871" i="12" s="1"/>
  <c r="T1871" i="12" s="1"/>
  <c r="X1871" i="12" s="1"/>
  <c r="AD1871" i="12" s="1"/>
  <c r="AI1871" i="12" s="1"/>
  <c r="AS1871" i="12" s="1"/>
  <c r="AU1871" i="12" s="1"/>
  <c r="H699" i="12"/>
  <c r="N699" i="12" s="1"/>
  <c r="T699" i="12" s="1"/>
  <c r="X699" i="12" s="1"/>
  <c r="AD699" i="12" s="1"/>
  <c r="AI699" i="12" s="1"/>
  <c r="AS699" i="12" s="1"/>
  <c r="AU699" i="12" s="1"/>
  <c r="G110" i="12"/>
  <c r="M110" i="12" s="1"/>
  <c r="S110" i="12" s="1"/>
  <c r="W110" i="12" s="1"/>
  <c r="AC110" i="12" s="1"/>
  <c r="AH110" i="12" s="1"/>
  <c r="AP110" i="12" s="1"/>
  <c r="AR110" i="12" s="1"/>
  <c r="G287" i="12"/>
  <c r="M287" i="12" s="1"/>
  <c r="S287" i="12" s="1"/>
  <c r="W287" i="12" s="1"/>
  <c r="AC287" i="12" s="1"/>
  <c r="AH287" i="12" s="1"/>
  <c r="AP287" i="12" s="1"/>
  <c r="AR287" i="12" s="1"/>
  <c r="F205" i="12"/>
  <c r="L205" i="12" s="1"/>
  <c r="R205" i="12" s="1"/>
  <c r="V205" i="12" s="1"/>
  <c r="AB205" i="12" s="1"/>
  <c r="AG205" i="12" s="1"/>
  <c r="AM205" i="12" s="1"/>
  <c r="AO205" i="12" s="1"/>
  <c r="G352" i="12"/>
  <c r="M352" i="12" s="1"/>
  <c r="S352" i="12" s="1"/>
  <c r="W352" i="12" s="1"/>
  <c r="AC352" i="12" s="1"/>
  <c r="AH352" i="12" s="1"/>
  <c r="AP352" i="12" s="1"/>
  <c r="AR352" i="12" s="1"/>
  <c r="G205" i="12"/>
  <c r="M205" i="12" s="1"/>
  <c r="S205" i="12" s="1"/>
  <c r="W205" i="12" s="1"/>
  <c r="AC205" i="12" s="1"/>
  <c r="AH205" i="12" s="1"/>
  <c r="AP205" i="12" s="1"/>
  <c r="AR205" i="12" s="1"/>
  <c r="F655" i="12"/>
  <c r="L655" i="12" s="1"/>
  <c r="R655" i="12" s="1"/>
  <c r="V655" i="12" s="1"/>
  <c r="AB655" i="12" s="1"/>
  <c r="AG655" i="12" s="1"/>
  <c r="AM655" i="12" s="1"/>
  <c r="AO655" i="12" s="1"/>
  <c r="F956" i="12"/>
  <c r="L956" i="12" s="1"/>
  <c r="R956" i="12" s="1"/>
  <c r="V956" i="12" s="1"/>
  <c r="AB956" i="12" s="1"/>
  <c r="AG956" i="12" s="1"/>
  <c r="AM956" i="12" s="1"/>
  <c r="AO956" i="12" s="1"/>
  <c r="F699" i="12"/>
  <c r="L699" i="12" s="1"/>
  <c r="R699" i="12" s="1"/>
  <c r="V699" i="12" s="1"/>
  <c r="AB699" i="12" s="1"/>
  <c r="AG699" i="12" s="1"/>
  <c r="AM699" i="12" s="1"/>
  <c r="AO699" i="12" s="1"/>
  <c r="F392" i="12"/>
  <c r="L392" i="12" s="1"/>
  <c r="R392" i="12" s="1"/>
  <c r="V392" i="12" s="1"/>
  <c r="AB392" i="12" s="1"/>
  <c r="AG392" i="12" s="1"/>
  <c r="AM392" i="12" s="1"/>
  <c r="AO392" i="12" s="1"/>
  <c r="H2462" i="12"/>
  <c r="N2462" i="12" s="1"/>
  <c r="T2462" i="12" s="1"/>
  <c r="X2462" i="12" s="1"/>
  <c r="AD2462" i="12" s="1"/>
  <c r="AI2462" i="12" s="1"/>
  <c r="AS2462" i="12" s="1"/>
  <c r="AU2462" i="12" s="1"/>
  <c r="F2171" i="12"/>
  <c r="L2171" i="12" s="1"/>
  <c r="R2171" i="12" s="1"/>
  <c r="V2171" i="12" s="1"/>
  <c r="AB2171" i="12" s="1"/>
  <c r="AG2171" i="12" s="1"/>
  <c r="AM2171" i="12" s="1"/>
  <c r="AO2171" i="12" s="1"/>
  <c r="H2171" i="12"/>
  <c r="N2171" i="12" s="1"/>
  <c r="T2171" i="12" s="1"/>
  <c r="X2171" i="12" s="1"/>
  <c r="AD2171" i="12" s="1"/>
  <c r="AI2171" i="12" s="1"/>
  <c r="AS2171" i="12" s="1"/>
  <c r="AU2171" i="12" s="1"/>
  <c r="F799" i="12"/>
  <c r="L799" i="12" s="1"/>
  <c r="R799" i="12" s="1"/>
  <c r="V799" i="12" s="1"/>
  <c r="AB799" i="12" s="1"/>
  <c r="AG799" i="12" s="1"/>
  <c r="AM799" i="12" s="1"/>
  <c r="AO799" i="12" s="1"/>
  <c r="H311" i="12"/>
  <c r="N311" i="12" s="1"/>
  <c r="T311" i="12" s="1"/>
  <c r="X311" i="12" s="1"/>
  <c r="AD311" i="12" s="1"/>
  <c r="AI311" i="12" s="1"/>
  <c r="AS311" i="12" s="1"/>
  <c r="AU311" i="12" s="1"/>
  <c r="G2462" i="12"/>
  <c r="M2462" i="12" s="1"/>
  <c r="S2462" i="12" s="1"/>
  <c r="W2462" i="12" s="1"/>
  <c r="AC2462" i="12" s="1"/>
  <c r="AH2462" i="12" s="1"/>
  <c r="AP2462" i="12" s="1"/>
  <c r="AR2462" i="12" s="1"/>
  <c r="H956" i="12"/>
  <c r="N956" i="12" s="1"/>
  <c r="T956" i="12" s="1"/>
  <c r="X956" i="12" s="1"/>
  <c r="AD956" i="12" s="1"/>
  <c r="AI956" i="12" s="1"/>
  <c r="AS956" i="12" s="1"/>
  <c r="AU956" i="12" s="1"/>
  <c r="G2171" i="12"/>
  <c r="M2171" i="12" s="1"/>
  <c r="S2171" i="12" s="1"/>
  <c r="W2171" i="12" s="1"/>
  <c r="AC2171" i="12" s="1"/>
  <c r="AH2171" i="12" s="1"/>
  <c r="AP2171" i="12" s="1"/>
  <c r="AR2171" i="12" s="1"/>
  <c r="G699" i="12"/>
  <c r="M699" i="12" s="1"/>
  <c r="S699" i="12" s="1"/>
  <c r="W699" i="12" s="1"/>
  <c r="AC699" i="12" s="1"/>
  <c r="AH699" i="12" s="1"/>
  <c r="AP699" i="12" s="1"/>
  <c r="AR699" i="12" s="1"/>
  <c r="F110" i="12"/>
  <c r="L110" i="12" s="1"/>
  <c r="R110" i="12" s="1"/>
  <c r="V110" i="12" s="1"/>
  <c r="AB110" i="12" s="1"/>
  <c r="AG110" i="12" s="1"/>
  <c r="AM110" i="12" s="1"/>
  <c r="AO110" i="12" s="1"/>
  <c r="H392" i="12"/>
  <c r="N392" i="12" s="1"/>
  <c r="T392" i="12" s="1"/>
  <c r="X392" i="12" s="1"/>
  <c r="AD392" i="12" s="1"/>
  <c r="AI392" i="12" s="1"/>
  <c r="AS392" i="12" s="1"/>
  <c r="AU392" i="12" s="1"/>
  <c r="H234" i="12"/>
  <c r="N234" i="12" s="1"/>
  <c r="T234" i="12" s="1"/>
  <c r="X234" i="12" s="1"/>
  <c r="AD234" i="12" s="1"/>
  <c r="AI234" i="12" s="1"/>
  <c r="AS234" i="12" s="1"/>
  <c r="AU234" i="12" s="1"/>
  <c r="F234" i="12"/>
  <c r="L234" i="12" s="1"/>
  <c r="R234" i="12" s="1"/>
  <c r="V234" i="12" s="1"/>
  <c r="AB234" i="12" s="1"/>
  <c r="AG234" i="12" s="1"/>
  <c r="AM234" i="12" s="1"/>
  <c r="AO234" i="12" s="1"/>
  <c r="G799" i="12"/>
  <c r="M799" i="12" s="1"/>
  <c r="S799" i="12" s="1"/>
  <c r="W799" i="12" s="1"/>
  <c r="AC799" i="12" s="1"/>
  <c r="AH799" i="12" s="1"/>
  <c r="AP799" i="12" s="1"/>
  <c r="AR799" i="12" s="1"/>
  <c r="H352" i="12"/>
  <c r="N352" i="12" s="1"/>
  <c r="T352" i="12" s="1"/>
  <c r="X352" i="12" s="1"/>
  <c r="AD352" i="12" s="1"/>
  <c r="AI352" i="12" s="1"/>
  <c r="AS352" i="12" s="1"/>
  <c r="AU352" i="12" s="1"/>
  <c r="H655" i="12"/>
  <c r="N655" i="12" s="1"/>
  <c r="T655" i="12" s="1"/>
  <c r="X655" i="12" s="1"/>
  <c r="AD655" i="12" s="1"/>
  <c r="AI655" i="12" s="1"/>
  <c r="AS655" i="12" s="1"/>
  <c r="AU655" i="12" s="1"/>
  <c r="G956" i="12"/>
  <c r="M956" i="12" s="1"/>
  <c r="S956" i="12" s="1"/>
  <c r="W956" i="12" s="1"/>
  <c r="AC956" i="12" s="1"/>
  <c r="AH956" i="12" s="1"/>
  <c r="AP956" i="12" s="1"/>
  <c r="AR956" i="12" s="1"/>
  <c r="G655" i="12"/>
  <c r="M655" i="12" s="1"/>
  <c r="S655" i="12" s="1"/>
  <c r="W655" i="12" s="1"/>
  <c r="AC655" i="12" s="1"/>
  <c r="AH655" i="12" s="1"/>
  <c r="AP655" i="12" s="1"/>
  <c r="AR655" i="12" s="1"/>
  <c r="H110" i="12"/>
  <c r="N110" i="12" s="1"/>
  <c r="T110" i="12" s="1"/>
  <c r="X110" i="12" s="1"/>
  <c r="AD110" i="12" s="1"/>
  <c r="AI110" i="12" s="1"/>
  <c r="AS110" i="12" s="1"/>
  <c r="AU110" i="12" s="1"/>
  <c r="H799" i="12"/>
  <c r="N799" i="12" s="1"/>
  <c r="T799" i="12" s="1"/>
  <c r="X799" i="12" s="1"/>
  <c r="AD799" i="12" s="1"/>
  <c r="AI799" i="12" s="1"/>
  <c r="AS799" i="12" s="1"/>
  <c r="AU799" i="12" s="1"/>
  <c r="F1194" i="12"/>
  <c r="L1194" i="12" s="1"/>
  <c r="R1194" i="12" s="1"/>
  <c r="V1194" i="12" s="1"/>
  <c r="AB1194" i="12" s="1"/>
  <c r="AG1194" i="12" s="1"/>
  <c r="AM1194" i="12" s="1"/>
  <c r="AO1194" i="12" s="1"/>
  <c r="F2133" i="12"/>
  <c r="L2133" i="12" s="1"/>
  <c r="R2133" i="12" s="1"/>
  <c r="V2133" i="12" s="1"/>
  <c r="AB2133" i="12" s="1"/>
  <c r="AG2133" i="12" s="1"/>
  <c r="AM2133" i="12" s="1"/>
  <c r="AO2133" i="12" s="1"/>
  <c r="H1162" i="12"/>
  <c r="N1162" i="12" s="1"/>
  <c r="T1162" i="12" s="1"/>
  <c r="X1162" i="12" s="1"/>
  <c r="AD1162" i="12" s="1"/>
  <c r="AI1162" i="12" s="1"/>
  <c r="AS1162" i="12" s="1"/>
  <c r="AU1162" i="12" s="1"/>
  <c r="G19" i="12"/>
  <c r="M19" i="12" s="1"/>
  <c r="S19" i="12" s="1"/>
  <c r="W19" i="12" s="1"/>
  <c r="AC19" i="12" s="1"/>
  <c r="AH19" i="12" s="1"/>
  <c r="AP19" i="12" s="1"/>
  <c r="AR19" i="12" s="1"/>
  <c r="H861" i="12"/>
  <c r="N861" i="12" s="1"/>
  <c r="T861" i="12" s="1"/>
  <c r="X861" i="12" s="1"/>
  <c r="AD861" i="12" s="1"/>
  <c r="AI861" i="12" s="1"/>
  <c r="AS861" i="12" s="1"/>
  <c r="AU861" i="12" s="1"/>
  <c r="H583" i="12"/>
  <c r="N583" i="12" s="1"/>
  <c r="T583" i="12" s="1"/>
  <c r="X583" i="12" s="1"/>
  <c r="AD583" i="12" s="1"/>
  <c r="AI583" i="12" s="1"/>
  <c r="AS583" i="12" s="1"/>
  <c r="AU583" i="12" s="1"/>
  <c r="H2021" i="12"/>
  <c r="N2021" i="12" s="1"/>
  <c r="T2021" i="12" s="1"/>
  <c r="X2021" i="12" s="1"/>
  <c r="AD2021" i="12" s="1"/>
  <c r="AI2021" i="12" s="1"/>
  <c r="AS2021" i="12" s="1"/>
  <c r="AU2021" i="12" s="1"/>
  <c r="F2480" i="12"/>
  <c r="L2480" i="12" s="1"/>
  <c r="R2480" i="12" s="1"/>
  <c r="V2480" i="12" s="1"/>
  <c r="AB2480" i="12" s="1"/>
  <c r="AG2480" i="12" s="1"/>
  <c r="AM2480" i="12" s="1"/>
  <c r="AO2480" i="12" s="1"/>
  <c r="H1691" i="12"/>
  <c r="N1691" i="12" s="1"/>
  <c r="T1691" i="12" s="1"/>
  <c r="X1691" i="12" s="1"/>
  <c r="AD1691" i="12" s="1"/>
  <c r="AI1691" i="12" s="1"/>
  <c r="AS1691" i="12" s="1"/>
  <c r="AU1691" i="12" s="1"/>
  <c r="H2480" i="12"/>
  <c r="N2480" i="12" s="1"/>
  <c r="T2480" i="12" s="1"/>
  <c r="X2480" i="12" s="1"/>
  <c r="AD2480" i="12" s="1"/>
  <c r="AI2480" i="12" s="1"/>
  <c r="AS2480" i="12" s="1"/>
  <c r="AU2480" i="12" s="1"/>
  <c r="F2462" i="12"/>
  <c r="L2462" i="12" s="1"/>
  <c r="R2462" i="12" s="1"/>
  <c r="V2462" i="12" s="1"/>
  <c r="AB2462" i="12" s="1"/>
  <c r="AG2462" i="12" s="1"/>
  <c r="AM2462" i="12" s="1"/>
  <c r="AO2462" i="12" s="1"/>
  <c r="F2559" i="12"/>
  <c r="L2559" i="12" s="1"/>
  <c r="R2559" i="12" s="1"/>
  <c r="V2559" i="12" s="1"/>
  <c r="AB2559" i="12" s="1"/>
  <c r="AG2559" i="12" s="1"/>
  <c r="AM2559" i="12" s="1"/>
  <c r="AO2559" i="12" s="1"/>
  <c r="G1492" i="12"/>
  <c r="M1492" i="12" s="1"/>
  <c r="S1492" i="12" s="1"/>
  <c r="W1492" i="12" s="1"/>
  <c r="AC1492" i="12" s="1"/>
  <c r="AH1492" i="12" s="1"/>
  <c r="AP1492" i="12" s="1"/>
  <c r="AR1492" i="12" s="1"/>
  <c r="H2161" i="12"/>
  <c r="N2161" i="12" s="1"/>
  <c r="T2161" i="12" s="1"/>
  <c r="X2161" i="12" s="1"/>
  <c r="AD2161" i="12" s="1"/>
  <c r="AI2161" i="12" s="1"/>
  <c r="AS2161" i="12" s="1"/>
  <c r="AU2161" i="12" s="1"/>
  <c r="F2059" i="12"/>
  <c r="L2059" i="12" s="1"/>
  <c r="R2059" i="12" s="1"/>
  <c r="V2059" i="12" s="1"/>
  <c r="AB2059" i="12" s="1"/>
  <c r="AG2059" i="12" s="1"/>
  <c r="AM2059" i="12" s="1"/>
  <c r="AO2059" i="12" s="1"/>
  <c r="H287" i="12"/>
  <c r="N287" i="12" s="1"/>
  <c r="T287" i="12" s="1"/>
  <c r="X287" i="12" s="1"/>
  <c r="AD287" i="12" s="1"/>
  <c r="AI287" i="12" s="1"/>
  <c r="AS287" i="12" s="1"/>
  <c r="AU287" i="12" s="1"/>
  <c r="F91" i="12"/>
  <c r="L91" i="12" s="1"/>
  <c r="R91" i="12" s="1"/>
  <c r="V91" i="12" s="1"/>
  <c r="AB91" i="12" s="1"/>
  <c r="AG91" i="12" s="1"/>
  <c r="AM91" i="12" s="1"/>
  <c r="AO91" i="12" s="1"/>
  <c r="G1194" i="12"/>
  <c r="M1194" i="12" s="1"/>
  <c r="S1194" i="12" s="1"/>
  <c r="W1194" i="12" s="1"/>
  <c r="AC1194" i="12" s="1"/>
  <c r="AH1194" i="12" s="1"/>
  <c r="AP1194" i="12" s="1"/>
  <c r="AR1194" i="12" s="1"/>
  <c r="G169" i="12"/>
  <c r="M169" i="12" s="1"/>
  <c r="S169" i="12" s="1"/>
  <c r="W169" i="12" s="1"/>
  <c r="AC169" i="12" s="1"/>
  <c r="AH169" i="12" s="1"/>
  <c r="AP169" i="12" s="1"/>
  <c r="AR169" i="12" s="1"/>
  <c r="G1741" i="12"/>
  <c r="M1741" i="12" s="1"/>
  <c r="S1741" i="12" s="1"/>
  <c r="W1741" i="12" s="1"/>
  <c r="AC1741" i="12" s="1"/>
  <c r="AH1741" i="12" s="1"/>
  <c r="AP1741" i="12" s="1"/>
  <c r="AR1741" i="12" s="1"/>
  <c r="G1680" i="12"/>
  <c r="M1680" i="12" s="1"/>
  <c r="S1680" i="12" s="1"/>
  <c r="W1680" i="12" s="1"/>
  <c r="AC1680" i="12" s="1"/>
  <c r="AH1680" i="12" s="1"/>
  <c r="AP1680" i="12" s="1"/>
  <c r="AR1680" i="12" s="1"/>
  <c r="G468" i="12"/>
  <c r="M468" i="12" s="1"/>
  <c r="S468" i="12" s="1"/>
  <c r="W468" i="12" s="1"/>
  <c r="AC468" i="12" s="1"/>
  <c r="AH468" i="12" s="1"/>
  <c r="AP468" i="12" s="1"/>
  <c r="AR468" i="12" s="1"/>
  <c r="F2591" i="12"/>
  <c r="L2591" i="12" s="1"/>
  <c r="R2591" i="12" s="1"/>
  <c r="V2591" i="12" s="1"/>
  <c r="AB2591" i="12" s="1"/>
  <c r="AG2591" i="12" s="1"/>
  <c r="AM2591" i="12" s="1"/>
  <c r="AO2591" i="12" s="1"/>
  <c r="F1985" i="12"/>
  <c r="L1985" i="12" s="1"/>
  <c r="R1985" i="12" s="1"/>
  <c r="V1985" i="12" s="1"/>
  <c r="AB1985" i="12" s="1"/>
  <c r="AG1985" i="12" s="1"/>
  <c r="AM1985" i="12" s="1"/>
  <c r="AO1985" i="12" s="1"/>
  <c r="G1148" i="12"/>
  <c r="M1148" i="12" s="1"/>
  <c r="S1148" i="12" s="1"/>
  <c r="W1148" i="12" s="1"/>
  <c r="AC1148" i="12" s="1"/>
  <c r="AH1148" i="12" s="1"/>
  <c r="AP1148" i="12" s="1"/>
  <c r="AR1148" i="12" s="1"/>
  <c r="F2021" i="12"/>
  <c r="L2021" i="12" s="1"/>
  <c r="R2021" i="12" s="1"/>
  <c r="V2021" i="12" s="1"/>
  <c r="AB2021" i="12" s="1"/>
  <c r="AG2021" i="12" s="1"/>
  <c r="AM2021" i="12" s="1"/>
  <c r="AO2021" i="12" s="1"/>
  <c r="G1569" i="12"/>
  <c r="M1569" i="12" s="1"/>
  <c r="S1569" i="12" s="1"/>
  <c r="W1569" i="12" s="1"/>
  <c r="AC1569" i="12" s="1"/>
  <c r="AH1569" i="12" s="1"/>
  <c r="AP1569" i="12" s="1"/>
  <c r="AR1569" i="12" s="1"/>
  <c r="F2041" i="12"/>
  <c r="L2041" i="12" s="1"/>
  <c r="R2041" i="12" s="1"/>
  <c r="V2041" i="12" s="1"/>
  <c r="AB2041" i="12" s="1"/>
  <c r="AG2041" i="12" s="1"/>
  <c r="AM2041" i="12" s="1"/>
  <c r="AO2041" i="12" s="1"/>
  <c r="G2133" i="12"/>
  <c r="M2133" i="12" s="1"/>
  <c r="S2133" i="12" s="1"/>
  <c r="W2133" i="12" s="1"/>
  <c r="AC2133" i="12" s="1"/>
  <c r="AH2133" i="12" s="1"/>
  <c r="AP2133" i="12" s="1"/>
  <c r="AR2133" i="12" s="1"/>
  <c r="F352" i="12"/>
  <c r="L352" i="12" s="1"/>
  <c r="R352" i="12" s="1"/>
  <c r="V352" i="12" s="1"/>
  <c r="AB352" i="12" s="1"/>
  <c r="AG352" i="12" s="1"/>
  <c r="AM352" i="12" s="1"/>
  <c r="AO352" i="12" s="1"/>
  <c r="H1891" i="12"/>
  <c r="N1891" i="12" s="1"/>
  <c r="T1891" i="12" s="1"/>
  <c r="X1891" i="12" s="1"/>
  <c r="AD1891" i="12" s="1"/>
  <c r="AI1891" i="12" s="1"/>
  <c r="AS1891" i="12" s="1"/>
  <c r="AU1891" i="12" s="1"/>
  <c r="G1103" i="12"/>
  <c r="M1103" i="12" s="1"/>
  <c r="S1103" i="12" s="1"/>
  <c r="W1103" i="12" s="1"/>
  <c r="AC1103" i="12" s="1"/>
  <c r="AH1103" i="12" s="1"/>
  <c r="AP1103" i="12" s="1"/>
  <c r="AR1103" i="12" s="1"/>
  <c r="H345" i="12"/>
  <c r="N345" i="12" s="1"/>
  <c r="T345" i="12" s="1"/>
  <c r="X345" i="12" s="1"/>
  <c r="AD345" i="12" s="1"/>
  <c r="AI345" i="12" s="1"/>
  <c r="AS345" i="12" s="1"/>
  <c r="AU345" i="12" s="1"/>
  <c r="G1768" i="12"/>
  <c r="M1768" i="12" s="1"/>
  <c r="S1768" i="12" s="1"/>
  <c r="W1768" i="12" s="1"/>
  <c r="AC1768" i="12" s="1"/>
  <c r="AH1768" i="12" s="1"/>
  <c r="AP1768" i="12" s="1"/>
  <c r="AR1768" i="12" s="1"/>
  <c r="H1768" i="12"/>
  <c r="N1768" i="12" s="1"/>
  <c r="T1768" i="12" s="1"/>
  <c r="X1768" i="12" s="1"/>
  <c r="AD1768" i="12" s="1"/>
  <c r="AI1768" i="12" s="1"/>
  <c r="AS1768" i="12" s="1"/>
  <c r="AU1768" i="12" s="1"/>
  <c r="F1711" i="12"/>
  <c r="L1711" i="12" s="1"/>
  <c r="R1711" i="12" s="1"/>
  <c r="V1711" i="12" s="1"/>
  <c r="AB1711" i="12" s="1"/>
  <c r="AG1711" i="12" s="1"/>
  <c r="AM1711" i="12" s="1"/>
  <c r="AO1711" i="12" s="1"/>
  <c r="F2161" i="12"/>
  <c r="L2161" i="12" s="1"/>
  <c r="R2161" i="12" s="1"/>
  <c r="V2161" i="12" s="1"/>
  <c r="AB2161" i="12" s="1"/>
  <c r="AG2161" i="12" s="1"/>
  <c r="AM2161" i="12" s="1"/>
  <c r="AO2161" i="12" s="1"/>
  <c r="F1288" i="12"/>
  <c r="L1288" i="12" s="1"/>
  <c r="R1288" i="12" s="1"/>
  <c r="V1288" i="12" s="1"/>
  <c r="AB1288" i="12" s="1"/>
  <c r="AG1288" i="12" s="1"/>
  <c r="AM1288" i="12" s="1"/>
  <c r="AO1288" i="12" s="1"/>
  <c r="H1218" i="12"/>
  <c r="N1218" i="12" s="1"/>
  <c r="T1218" i="12" s="1"/>
  <c r="X1218" i="12" s="1"/>
  <c r="AD1218" i="12" s="1"/>
  <c r="AI1218" i="12" s="1"/>
  <c r="AS1218" i="12" s="1"/>
  <c r="AU1218" i="12" s="1"/>
  <c r="G2041" i="12"/>
  <c r="M2041" i="12" s="1"/>
  <c r="S2041" i="12" s="1"/>
  <c r="W2041" i="12" s="1"/>
  <c r="AC2041" i="12" s="1"/>
  <c r="AH2041" i="12" s="1"/>
  <c r="AP2041" i="12" s="1"/>
  <c r="AR2041" i="12" s="1"/>
  <c r="F1569" i="12"/>
  <c r="L1569" i="12" s="1"/>
  <c r="R1569" i="12" s="1"/>
  <c r="V1569" i="12" s="1"/>
  <c r="AB1569" i="12" s="1"/>
  <c r="AG1569" i="12" s="1"/>
  <c r="AM1569" i="12" s="1"/>
  <c r="AO1569" i="12" s="1"/>
  <c r="F1829" i="12"/>
  <c r="L1829" i="12" s="1"/>
  <c r="R1829" i="12" s="1"/>
  <c r="V1829" i="12" s="1"/>
  <c r="AB1829" i="12" s="1"/>
  <c r="AG1829" i="12" s="1"/>
  <c r="AM1829" i="12" s="1"/>
  <c r="AO1829" i="12" s="1"/>
  <c r="H2441" i="12"/>
  <c r="N2441" i="12" s="1"/>
  <c r="T2441" i="12" s="1"/>
  <c r="X2441" i="12" s="1"/>
  <c r="AD2441" i="12" s="1"/>
  <c r="AI2441" i="12" s="1"/>
  <c r="AS2441" i="12" s="1"/>
  <c r="AU2441" i="12" s="1"/>
  <c r="H1569" i="12"/>
  <c r="N1569" i="12" s="1"/>
  <c r="T1569" i="12" s="1"/>
  <c r="X1569" i="12" s="1"/>
  <c r="AD1569" i="12" s="1"/>
  <c r="AI1569" i="12" s="1"/>
  <c r="AS1569" i="12" s="1"/>
  <c r="AU1569" i="12" s="1"/>
  <c r="H1996" i="12"/>
  <c r="N1996" i="12" s="1"/>
  <c r="T1996" i="12" s="1"/>
  <c r="X1996" i="12" s="1"/>
  <c r="AD1996" i="12" s="1"/>
  <c r="AI1996" i="12" s="1"/>
  <c r="AS1996" i="12" s="1"/>
  <c r="AU1996" i="12" s="1"/>
  <c r="F1768" i="12"/>
  <c r="L1768" i="12" s="1"/>
  <c r="R1768" i="12" s="1"/>
  <c r="V1768" i="12" s="1"/>
  <c r="AB1768" i="12" s="1"/>
  <c r="AG1768" i="12" s="1"/>
  <c r="AM1768" i="12" s="1"/>
  <c r="AO1768" i="12" s="1"/>
  <c r="G381" i="12"/>
  <c r="M381" i="12" s="1"/>
  <c r="S381" i="12" s="1"/>
  <c r="W381" i="12" s="1"/>
  <c r="AC381" i="12" s="1"/>
  <c r="AH381" i="12" s="1"/>
  <c r="AP381" i="12" s="1"/>
  <c r="AR381" i="12" s="1"/>
  <c r="F1218" i="12"/>
  <c r="L1218" i="12" s="1"/>
  <c r="R1218" i="12" s="1"/>
  <c r="V1218" i="12" s="1"/>
  <c r="AB1218" i="12" s="1"/>
  <c r="AG1218" i="12" s="1"/>
  <c r="AM1218" i="12" s="1"/>
  <c r="AO1218" i="12" s="1"/>
  <c r="H2059" i="12"/>
  <c r="N2059" i="12" s="1"/>
  <c r="T2059" i="12" s="1"/>
  <c r="X2059" i="12" s="1"/>
  <c r="AD2059" i="12" s="1"/>
  <c r="AI2059" i="12" s="1"/>
  <c r="AS2059" i="12" s="1"/>
  <c r="AU2059" i="12" s="1"/>
  <c r="G861" i="12"/>
  <c r="M861" i="12" s="1"/>
  <c r="S861" i="12" s="1"/>
  <c r="W861" i="12" s="1"/>
  <c r="AC861" i="12" s="1"/>
  <c r="AH861" i="12" s="1"/>
  <c r="AP861" i="12" s="1"/>
  <c r="AR861" i="12" s="1"/>
  <c r="F1871" i="12"/>
  <c r="L1871" i="12" s="1"/>
  <c r="R1871" i="12" s="1"/>
  <c r="V1871" i="12" s="1"/>
  <c r="AB1871" i="12" s="1"/>
  <c r="AG1871" i="12" s="1"/>
  <c r="AM1871" i="12" s="1"/>
  <c r="AO1871" i="12" s="1"/>
  <c r="H1741" i="12"/>
  <c r="N1741" i="12" s="1"/>
  <c r="T1741" i="12" s="1"/>
  <c r="X1741" i="12" s="1"/>
  <c r="AD1741" i="12" s="1"/>
  <c r="AI1741" i="12" s="1"/>
  <c r="AS1741" i="12" s="1"/>
  <c r="AU1741" i="12" s="1"/>
  <c r="F1741" i="12"/>
  <c r="L1741" i="12" s="1"/>
  <c r="R1741" i="12" s="1"/>
  <c r="V1741" i="12" s="1"/>
  <c r="AB1741" i="12" s="1"/>
  <c r="AG1741" i="12" s="1"/>
  <c r="AM1741" i="12" s="1"/>
  <c r="AO1741" i="12" s="1"/>
  <c r="F1891" i="12"/>
  <c r="L1891" i="12" s="1"/>
  <c r="R1891" i="12" s="1"/>
  <c r="V1891" i="12" s="1"/>
  <c r="AB1891" i="12" s="1"/>
  <c r="AG1891" i="12" s="1"/>
  <c r="AM1891" i="12" s="1"/>
  <c r="AO1891" i="12" s="1"/>
  <c r="F61" i="12"/>
  <c r="L61" i="12" s="1"/>
  <c r="R61" i="12" s="1"/>
  <c r="V61" i="12" s="1"/>
  <c r="AB61" i="12" s="1"/>
  <c r="AG61" i="12" s="1"/>
  <c r="AM61" i="12" s="1"/>
  <c r="AO61" i="12" s="1"/>
  <c r="H512" i="12"/>
  <c r="N512" i="12" s="1"/>
  <c r="T512" i="12" s="1"/>
  <c r="X512" i="12" s="1"/>
  <c r="AD512" i="12" s="1"/>
  <c r="AI512" i="12" s="1"/>
  <c r="AS512" i="12" s="1"/>
  <c r="AU512" i="12" s="1"/>
  <c r="F1912" i="12"/>
  <c r="L1912" i="12" s="1"/>
  <c r="R1912" i="12" s="1"/>
  <c r="V1912" i="12" s="1"/>
  <c r="AB1912" i="12" s="1"/>
  <c r="AG1912" i="12" s="1"/>
  <c r="AM1912" i="12" s="1"/>
  <c r="AO1912" i="12" s="1"/>
  <c r="F311" i="12"/>
  <c r="L311" i="12" s="1"/>
  <c r="R311" i="12" s="1"/>
  <c r="V311" i="12" s="1"/>
  <c r="AB311" i="12" s="1"/>
  <c r="AG311" i="12" s="1"/>
  <c r="AM311" i="12" s="1"/>
  <c r="AO311" i="12" s="1"/>
  <c r="G61" i="12"/>
  <c r="M61" i="12" s="1"/>
  <c r="S61" i="12" s="1"/>
  <c r="W61" i="12" s="1"/>
  <c r="AC61" i="12" s="1"/>
  <c r="AH61" i="12" s="1"/>
  <c r="AP61" i="12" s="1"/>
  <c r="AR61" i="12" s="1"/>
  <c r="F19" i="12"/>
  <c r="L19" i="12" s="1"/>
  <c r="R19" i="12" s="1"/>
  <c r="V19" i="12" s="1"/>
  <c r="AB19" i="12" s="1"/>
  <c r="AG19" i="12" s="1"/>
  <c r="AM19" i="12" s="1"/>
  <c r="AO19" i="12" s="1"/>
  <c r="H205" i="12"/>
  <c r="N205" i="12" s="1"/>
  <c r="T205" i="12" s="1"/>
  <c r="X205" i="12" s="1"/>
  <c r="AD205" i="12" s="1"/>
  <c r="AI205" i="12" s="1"/>
  <c r="AS205" i="12" s="1"/>
  <c r="AU205" i="12" s="1"/>
  <c r="F1148" i="12"/>
  <c r="L1148" i="12" s="1"/>
  <c r="R1148" i="12" s="1"/>
  <c r="V1148" i="12" s="1"/>
  <c r="AB1148" i="12" s="1"/>
  <c r="AG1148" i="12" s="1"/>
  <c r="AM1148" i="12" s="1"/>
  <c r="AO1148" i="12" s="1"/>
  <c r="H605" i="12"/>
  <c r="N605" i="12" s="1"/>
  <c r="T605" i="12" s="1"/>
  <c r="X605" i="12" s="1"/>
  <c r="AD605" i="12" s="1"/>
  <c r="AI605" i="12" s="1"/>
  <c r="AS605" i="12" s="1"/>
  <c r="AU605" i="12" s="1"/>
  <c r="G1912" i="12"/>
  <c r="M1912" i="12" s="1"/>
  <c r="S1912" i="12" s="1"/>
  <c r="W1912" i="12" s="1"/>
  <c r="AC1912" i="12" s="1"/>
  <c r="AH1912" i="12" s="1"/>
  <c r="AP1912" i="12" s="1"/>
  <c r="AR1912" i="12" s="1"/>
  <c r="G1601" i="12"/>
  <c r="M1601" i="12" s="1"/>
  <c r="S1601" i="12" s="1"/>
  <c r="W1601" i="12" s="1"/>
  <c r="AC1601" i="12" s="1"/>
  <c r="AH1601" i="12" s="1"/>
  <c r="AP1601" i="12" s="1"/>
  <c r="AR1601" i="12" s="1"/>
  <c r="G345" i="12"/>
  <c r="M345" i="12" s="1"/>
  <c r="S345" i="12" s="1"/>
  <c r="W345" i="12" s="1"/>
  <c r="AC345" i="12" s="1"/>
  <c r="AH345" i="12" s="1"/>
  <c r="AP345" i="12" s="1"/>
  <c r="AR345" i="12" s="1"/>
  <c r="G1162" i="12"/>
  <c r="M1162" i="12" s="1"/>
  <c r="S1162" i="12" s="1"/>
  <c r="W1162" i="12" s="1"/>
  <c r="AC1162" i="12" s="1"/>
  <c r="AH1162" i="12" s="1"/>
  <c r="AP1162" i="12" s="1"/>
  <c r="AR1162" i="12" s="1"/>
  <c r="H2041" i="12"/>
  <c r="N2041" i="12" s="1"/>
  <c r="T2041" i="12" s="1"/>
  <c r="X2041" i="12" s="1"/>
  <c r="AD2041" i="12" s="1"/>
  <c r="AI2041" i="12" s="1"/>
  <c r="AS2041" i="12" s="1"/>
  <c r="AU2041" i="12" s="1"/>
  <c r="F468" i="12"/>
  <c r="L468" i="12" s="1"/>
  <c r="R468" i="12" s="1"/>
  <c r="V468" i="12" s="1"/>
  <c r="AB468" i="12" s="1"/>
  <c r="AG468" i="12" s="1"/>
  <c r="AM468" i="12" s="1"/>
  <c r="AO468" i="12" s="1"/>
  <c r="F345" i="12"/>
  <c r="L345" i="12" s="1"/>
  <c r="R345" i="12" s="1"/>
  <c r="V345" i="12" s="1"/>
  <c r="AB345" i="12" s="1"/>
  <c r="AG345" i="12" s="1"/>
  <c r="AM345" i="12" s="1"/>
  <c r="AO345" i="12" s="1"/>
  <c r="G2021" i="12"/>
  <c r="M2021" i="12" s="1"/>
  <c r="S2021" i="12" s="1"/>
  <c r="W2021" i="12" s="1"/>
  <c r="AC2021" i="12" s="1"/>
  <c r="AH2021" i="12" s="1"/>
  <c r="AP2021" i="12" s="1"/>
  <c r="AR2021" i="12" s="1"/>
  <c r="F898" i="12"/>
  <c r="L898" i="12" s="1"/>
  <c r="R898" i="12" s="1"/>
  <c r="V898" i="12" s="1"/>
  <c r="AB898" i="12" s="1"/>
  <c r="AG898" i="12" s="1"/>
  <c r="AM898" i="12" s="1"/>
  <c r="AO898" i="12" s="1"/>
  <c r="G1691" i="12"/>
  <c r="M1691" i="12" s="1"/>
  <c r="S1691" i="12" s="1"/>
  <c r="W1691" i="12" s="1"/>
  <c r="AC1691" i="12" s="1"/>
  <c r="AH1691" i="12" s="1"/>
  <c r="AP1691" i="12" s="1"/>
  <c r="AR1691" i="12" s="1"/>
  <c r="H2591" i="12"/>
  <c r="N2591" i="12" s="1"/>
  <c r="T2591" i="12" s="1"/>
  <c r="X2591" i="12" s="1"/>
  <c r="AD2591" i="12" s="1"/>
  <c r="AI2591" i="12" s="1"/>
  <c r="AS2591" i="12" s="1"/>
  <c r="AU2591" i="12" s="1"/>
  <c r="F566" i="12"/>
  <c r="L566" i="12" s="1"/>
  <c r="R566" i="12" s="1"/>
  <c r="V566" i="12" s="1"/>
  <c r="AB566" i="12" s="1"/>
  <c r="AG566" i="12" s="1"/>
  <c r="AM566" i="12" s="1"/>
  <c r="AO566" i="12" s="1"/>
  <c r="F861" i="12"/>
  <c r="L861" i="12" s="1"/>
  <c r="R861" i="12" s="1"/>
  <c r="V861" i="12" s="1"/>
  <c r="AB861" i="12" s="1"/>
  <c r="AG861" i="12" s="1"/>
  <c r="AM861" i="12" s="1"/>
  <c r="AO861" i="12" s="1"/>
  <c r="H1148" i="12"/>
  <c r="N1148" i="12" s="1"/>
  <c r="T1148" i="12" s="1"/>
  <c r="X1148" i="12" s="1"/>
  <c r="AD1148" i="12" s="1"/>
  <c r="AI1148" i="12" s="1"/>
  <c r="AS1148" i="12" s="1"/>
  <c r="AU1148" i="12" s="1"/>
  <c r="F1996" i="12"/>
  <c r="L1996" i="12" s="1"/>
  <c r="R1996" i="12" s="1"/>
  <c r="V1996" i="12" s="1"/>
  <c r="AB1996" i="12" s="1"/>
  <c r="AG1996" i="12" s="1"/>
  <c r="AM1996" i="12" s="1"/>
  <c r="AO1996" i="12" s="1"/>
  <c r="F1492" i="12"/>
  <c r="L1492" i="12" s="1"/>
  <c r="R1492" i="12" s="1"/>
  <c r="V1492" i="12" s="1"/>
  <c r="AB1492" i="12" s="1"/>
  <c r="AG1492" i="12" s="1"/>
  <c r="AM1492" i="12" s="1"/>
  <c r="AO1492" i="12" s="1"/>
  <c r="H1912" i="12"/>
  <c r="N1912" i="12" s="1"/>
  <c r="T1912" i="12" s="1"/>
  <c r="X1912" i="12" s="1"/>
  <c r="AD1912" i="12" s="1"/>
  <c r="AI1912" i="12" s="1"/>
  <c r="AS1912" i="12" s="1"/>
  <c r="AU1912" i="12" s="1"/>
  <c r="G1829" i="12"/>
  <c r="M1829" i="12" s="1"/>
  <c r="S1829" i="12" s="1"/>
  <c r="W1829" i="12" s="1"/>
  <c r="AC1829" i="12" s="1"/>
  <c r="AH1829" i="12" s="1"/>
  <c r="AP1829" i="12" s="1"/>
  <c r="AR1829" i="12" s="1"/>
  <c r="H1711" i="12"/>
  <c r="N1711" i="12" s="1"/>
  <c r="T1711" i="12" s="1"/>
  <c r="X1711" i="12" s="1"/>
  <c r="AD1711" i="12" s="1"/>
  <c r="AI1711" i="12" s="1"/>
  <c r="AS1711" i="12" s="1"/>
  <c r="AU1711" i="12" s="1"/>
  <c r="H1829" i="12"/>
  <c r="N1829" i="12" s="1"/>
  <c r="T1829" i="12" s="1"/>
  <c r="X1829" i="12" s="1"/>
  <c r="AD1829" i="12" s="1"/>
  <c r="AI1829" i="12" s="1"/>
  <c r="AS1829" i="12" s="1"/>
  <c r="AU1829" i="12" s="1"/>
  <c r="G605" i="12"/>
  <c r="M605" i="12" s="1"/>
  <c r="S605" i="12" s="1"/>
  <c r="W605" i="12" s="1"/>
  <c r="AC605" i="12" s="1"/>
  <c r="AH605" i="12" s="1"/>
  <c r="AP605" i="12" s="1"/>
  <c r="AR605" i="12" s="1"/>
  <c r="G512" i="12"/>
  <c r="M512" i="12" s="1"/>
  <c r="S512" i="12" s="1"/>
  <c r="W512" i="12" s="1"/>
  <c r="AC512" i="12" s="1"/>
  <c r="AH512" i="12" s="1"/>
  <c r="AP512" i="12" s="1"/>
  <c r="AR512" i="12" s="1"/>
  <c r="H61" i="12"/>
  <c r="N61" i="12" s="1"/>
  <c r="T61" i="12" s="1"/>
  <c r="X61" i="12" s="1"/>
  <c r="AD61" i="12" s="1"/>
  <c r="AI61" i="12" s="1"/>
  <c r="AS61" i="12" s="1"/>
  <c r="AU61" i="12" s="1"/>
  <c r="H2080" i="12"/>
  <c r="N2080" i="12" s="1"/>
  <c r="T2080" i="12" s="1"/>
  <c r="X2080" i="12" s="1"/>
  <c r="AD2080" i="12" s="1"/>
  <c r="AI2080" i="12" s="1"/>
  <c r="AS2080" i="12" s="1"/>
  <c r="AU2080" i="12" s="1"/>
  <c r="H2133" i="12"/>
  <c r="N2133" i="12" s="1"/>
  <c r="T2133" i="12" s="1"/>
  <c r="X2133" i="12" s="1"/>
  <c r="AD2133" i="12" s="1"/>
  <c r="AI2133" i="12" s="1"/>
  <c r="AS2133" i="12" s="1"/>
  <c r="AU2133" i="12" s="1"/>
  <c r="H2559" i="12"/>
  <c r="N2559" i="12" s="1"/>
  <c r="T2559" i="12" s="1"/>
  <c r="X2559" i="12" s="1"/>
  <c r="AD2559" i="12" s="1"/>
  <c r="AI2559" i="12" s="1"/>
  <c r="AS2559" i="12" s="1"/>
  <c r="AU2559" i="12" s="1"/>
  <c r="H1288" i="12"/>
  <c r="N1288" i="12" s="1"/>
  <c r="T1288" i="12" s="1"/>
  <c r="X1288" i="12" s="1"/>
  <c r="AD1288" i="12" s="1"/>
  <c r="AI1288" i="12" s="1"/>
  <c r="AS1288" i="12" s="1"/>
  <c r="AU1288" i="12" s="1"/>
  <c r="H1492" i="12"/>
  <c r="N1492" i="12" s="1"/>
  <c r="T1492" i="12" s="1"/>
  <c r="X1492" i="12" s="1"/>
  <c r="AD1492" i="12" s="1"/>
  <c r="AI1492" i="12" s="1"/>
  <c r="AS1492" i="12" s="1"/>
  <c r="AU1492" i="12" s="1"/>
  <c r="H1680" i="12"/>
  <c r="N1680" i="12" s="1"/>
  <c r="T1680" i="12" s="1"/>
  <c r="X1680" i="12" s="1"/>
  <c r="AD1680" i="12" s="1"/>
  <c r="AI1680" i="12" s="1"/>
  <c r="AS1680" i="12" s="1"/>
  <c r="AU1680" i="12" s="1"/>
  <c r="G2144" i="12"/>
  <c r="M2144" i="12" s="1"/>
  <c r="S2144" i="12" s="1"/>
  <c r="W2144" i="12" s="1"/>
  <c r="AC2144" i="12" s="1"/>
  <c r="AH2144" i="12" s="1"/>
  <c r="AP2144" i="12" s="1"/>
  <c r="AR2144" i="12" s="1"/>
  <c r="F1601" i="12"/>
  <c r="L1601" i="12" s="1"/>
  <c r="R1601" i="12" s="1"/>
  <c r="V1601" i="12" s="1"/>
  <c r="AB1601" i="12" s="1"/>
  <c r="AG1601" i="12" s="1"/>
  <c r="AM1601" i="12" s="1"/>
  <c r="AO1601" i="12" s="1"/>
  <c r="G2059" i="12"/>
  <c r="M2059" i="12" s="1"/>
  <c r="S2059" i="12" s="1"/>
  <c r="W2059" i="12" s="1"/>
  <c r="AC2059" i="12" s="1"/>
  <c r="AH2059" i="12" s="1"/>
  <c r="AP2059" i="12" s="1"/>
  <c r="AR2059" i="12" s="1"/>
  <c r="H898" i="12"/>
  <c r="N898" i="12" s="1"/>
  <c r="T898" i="12" s="1"/>
  <c r="X898" i="12" s="1"/>
  <c r="AD898" i="12" s="1"/>
  <c r="AI898" i="12" s="1"/>
  <c r="AS898" i="12" s="1"/>
  <c r="AU898" i="12" s="1"/>
  <c r="G1985" i="12"/>
  <c r="M1985" i="12" s="1"/>
  <c r="S1985" i="12" s="1"/>
  <c r="W1985" i="12" s="1"/>
  <c r="AC1985" i="12" s="1"/>
  <c r="AH1985" i="12" s="1"/>
  <c r="AP1985" i="12" s="1"/>
  <c r="AR1985" i="12" s="1"/>
  <c r="H19" i="12"/>
  <c r="N19" i="12" s="1"/>
  <c r="T19" i="12" s="1"/>
  <c r="X19" i="12" s="1"/>
  <c r="AD19" i="12" s="1"/>
  <c r="AI19" i="12" s="1"/>
  <c r="AS19" i="12" s="1"/>
  <c r="AU19" i="12" s="1"/>
  <c r="F381" i="12"/>
  <c r="L381" i="12" s="1"/>
  <c r="R381" i="12" s="1"/>
  <c r="V381" i="12" s="1"/>
  <c r="AB381" i="12" s="1"/>
  <c r="AG381" i="12" s="1"/>
  <c r="AM381" i="12" s="1"/>
  <c r="AO381" i="12" s="1"/>
  <c r="F583" i="12"/>
  <c r="L583" i="12" s="1"/>
  <c r="R583" i="12" s="1"/>
  <c r="V583" i="12" s="1"/>
  <c r="AB583" i="12" s="1"/>
  <c r="AG583" i="12" s="1"/>
  <c r="AM583" i="12" s="1"/>
  <c r="AO583" i="12" s="1"/>
  <c r="G1288" i="12"/>
  <c r="M1288" i="12" s="1"/>
  <c r="S1288" i="12" s="1"/>
  <c r="W1288" i="12" s="1"/>
  <c r="AC1288" i="12" s="1"/>
  <c r="AH1288" i="12" s="1"/>
  <c r="AP1288" i="12" s="1"/>
  <c r="AR1288" i="12" s="1"/>
  <c r="F1810" i="12"/>
  <c r="L1810" i="12" s="1"/>
  <c r="R1810" i="12" s="1"/>
  <c r="V1810" i="12" s="1"/>
  <c r="AB1810" i="12" s="1"/>
  <c r="AG1810" i="12" s="1"/>
  <c r="AM1810" i="12" s="1"/>
  <c r="AO1810" i="12" s="1"/>
  <c r="G234" i="12"/>
  <c r="M234" i="12" s="1"/>
  <c r="S234" i="12" s="1"/>
  <c r="W234" i="12" s="1"/>
  <c r="AC234" i="12" s="1"/>
  <c r="AH234" i="12" s="1"/>
  <c r="AP234" i="12" s="1"/>
  <c r="AR234" i="12" s="1"/>
  <c r="G392" i="12"/>
  <c r="M392" i="12" s="1"/>
  <c r="S392" i="12" s="1"/>
  <c r="W392" i="12" s="1"/>
  <c r="AC392" i="12" s="1"/>
  <c r="AH392" i="12" s="1"/>
  <c r="AP392" i="12" s="1"/>
  <c r="AR392" i="12" s="1"/>
  <c r="F2144" i="12"/>
  <c r="L2144" i="12" s="1"/>
  <c r="R2144" i="12" s="1"/>
  <c r="V2144" i="12" s="1"/>
  <c r="AB2144" i="12" s="1"/>
  <c r="AG2144" i="12" s="1"/>
  <c r="AM2144" i="12" s="1"/>
  <c r="AO2144" i="12" s="1"/>
  <c r="G2480" i="12"/>
  <c r="M2480" i="12" s="1"/>
  <c r="S2480" i="12" s="1"/>
  <c r="W2480" i="12" s="1"/>
  <c r="AC2480" i="12" s="1"/>
  <c r="AH2480" i="12" s="1"/>
  <c r="AP2480" i="12" s="1"/>
  <c r="AR2480" i="12" s="1"/>
  <c r="G91" i="12"/>
  <c r="M91" i="12" s="1"/>
  <c r="S91" i="12" s="1"/>
  <c r="W91" i="12" s="1"/>
  <c r="AC91" i="12" s="1"/>
  <c r="AH91" i="12" s="1"/>
  <c r="AP91" i="12" s="1"/>
  <c r="AR91" i="12" s="1"/>
  <c r="G2419" i="12"/>
  <c r="M2419" i="12" s="1"/>
  <c r="S2419" i="12" s="1"/>
  <c r="W2419" i="12" s="1"/>
  <c r="AC2419" i="12" s="1"/>
  <c r="AH2419" i="12" s="1"/>
  <c r="AP2419" i="12" s="1"/>
  <c r="AR2419" i="12" s="1"/>
  <c r="G898" i="12"/>
  <c r="M898" i="12" s="1"/>
  <c r="S898" i="12" s="1"/>
  <c r="W898" i="12" s="1"/>
  <c r="AC898" i="12" s="1"/>
  <c r="AH898" i="12" s="1"/>
  <c r="AP898" i="12" s="1"/>
  <c r="AR898" i="12" s="1"/>
  <c r="H2419" i="12"/>
  <c r="N2419" i="12" s="1"/>
  <c r="T2419" i="12" s="1"/>
  <c r="X2419" i="12" s="1"/>
  <c r="AD2419" i="12" s="1"/>
  <c r="AI2419" i="12" s="1"/>
  <c r="AS2419" i="12" s="1"/>
  <c r="AU2419" i="12" s="1"/>
  <c r="H169" i="12"/>
  <c r="N169" i="12" s="1"/>
  <c r="T169" i="12" s="1"/>
  <c r="X169" i="12" s="1"/>
  <c r="AD169" i="12" s="1"/>
  <c r="AI169" i="12" s="1"/>
  <c r="AS169" i="12" s="1"/>
  <c r="AU169" i="12" s="1"/>
  <c r="G2441" i="12"/>
  <c r="M2441" i="12" s="1"/>
  <c r="S2441" i="12" s="1"/>
  <c r="W2441" i="12" s="1"/>
  <c r="AC2441" i="12" s="1"/>
  <c r="AH2441" i="12" s="1"/>
  <c r="AP2441" i="12" s="1"/>
  <c r="AR2441" i="12" s="1"/>
  <c r="H1103" i="12"/>
  <c r="N1103" i="12" s="1"/>
  <c r="T1103" i="12" s="1"/>
  <c r="X1103" i="12" s="1"/>
  <c r="AD1103" i="12" s="1"/>
  <c r="AI1103" i="12" s="1"/>
  <c r="AS1103" i="12" s="1"/>
  <c r="AU1103" i="12" s="1"/>
  <c r="G1218" i="12"/>
  <c r="M1218" i="12" s="1"/>
  <c r="S1218" i="12" s="1"/>
  <c r="W1218" i="12" s="1"/>
  <c r="AC1218" i="12" s="1"/>
  <c r="AH1218" i="12" s="1"/>
  <c r="AP1218" i="12" s="1"/>
  <c r="AR1218" i="12" s="1"/>
  <c r="H1601" i="12"/>
  <c r="N1601" i="12" s="1"/>
  <c r="T1601" i="12" s="1"/>
  <c r="X1601" i="12" s="1"/>
  <c r="AD1601" i="12" s="1"/>
  <c r="AI1601" i="12" s="1"/>
  <c r="AS1601" i="12" s="1"/>
  <c r="AU1601" i="12" s="1"/>
  <c r="G1711" i="12"/>
  <c r="M1711" i="12" s="1"/>
  <c r="S1711" i="12" s="1"/>
  <c r="W1711" i="12" s="1"/>
  <c r="AC1711" i="12" s="1"/>
  <c r="AH1711" i="12" s="1"/>
  <c r="AP1711" i="12" s="1"/>
  <c r="AR1711" i="12" s="1"/>
  <c r="H381" i="12"/>
  <c r="N381" i="12" s="1"/>
  <c r="T381" i="12" s="1"/>
  <c r="X381" i="12" s="1"/>
  <c r="AD381" i="12" s="1"/>
  <c r="AI381" i="12" s="1"/>
  <c r="AS381" i="12" s="1"/>
  <c r="AU381" i="12" s="1"/>
  <c r="G2559" i="12"/>
  <c r="M2559" i="12" s="1"/>
  <c r="S2559" i="12" s="1"/>
  <c r="W2559" i="12" s="1"/>
  <c r="AC2559" i="12" s="1"/>
  <c r="AH2559" i="12" s="1"/>
  <c r="AP2559" i="12" s="1"/>
  <c r="AR2559" i="12" s="1"/>
  <c r="F1162" i="12"/>
  <c r="L1162" i="12" s="1"/>
  <c r="R1162" i="12" s="1"/>
  <c r="V1162" i="12" s="1"/>
  <c r="AB1162" i="12" s="1"/>
  <c r="AG1162" i="12" s="1"/>
  <c r="AM1162" i="12" s="1"/>
  <c r="AO1162" i="12" s="1"/>
  <c r="F169" i="12"/>
  <c r="L169" i="12" s="1"/>
  <c r="R169" i="12" s="1"/>
  <c r="V169" i="12" s="1"/>
  <c r="AB169" i="12" s="1"/>
  <c r="AG169" i="12" s="1"/>
  <c r="AM169" i="12" s="1"/>
  <c r="AO169" i="12" s="1"/>
  <c r="G1996" i="12"/>
  <c r="M1996" i="12" s="1"/>
  <c r="S1996" i="12" s="1"/>
  <c r="W1996" i="12" s="1"/>
  <c r="AC1996" i="12" s="1"/>
  <c r="AH1996" i="12" s="1"/>
  <c r="AP1996" i="12" s="1"/>
  <c r="AR1996" i="12" s="1"/>
  <c r="G2161" i="12"/>
  <c r="M2161" i="12" s="1"/>
  <c r="S2161" i="12" s="1"/>
  <c r="W2161" i="12" s="1"/>
  <c r="AC2161" i="12" s="1"/>
  <c r="AH2161" i="12" s="1"/>
  <c r="AP2161" i="12" s="1"/>
  <c r="AR2161" i="12" s="1"/>
  <c r="F1691" i="12"/>
  <c r="L1691" i="12" s="1"/>
  <c r="R1691" i="12" s="1"/>
  <c r="V1691" i="12" s="1"/>
  <c r="AB1691" i="12" s="1"/>
  <c r="AG1691" i="12" s="1"/>
  <c r="AM1691" i="12" s="1"/>
  <c r="AO1691" i="12" s="1"/>
  <c r="F2419" i="12"/>
  <c r="L2419" i="12" s="1"/>
  <c r="R2419" i="12" s="1"/>
  <c r="V2419" i="12" s="1"/>
  <c r="AB2419" i="12" s="1"/>
  <c r="AG2419" i="12" s="1"/>
  <c r="AM2419" i="12" s="1"/>
  <c r="AO2419" i="12" s="1"/>
  <c r="H2144" i="12"/>
  <c r="N2144" i="12" s="1"/>
  <c r="T2144" i="12" s="1"/>
  <c r="X2144" i="12" s="1"/>
  <c r="AD2144" i="12" s="1"/>
  <c r="AI2144" i="12" s="1"/>
  <c r="AS2144" i="12" s="1"/>
  <c r="AU2144" i="12" s="1"/>
  <c r="F2080" i="12"/>
  <c r="L2080" i="12" s="1"/>
  <c r="R2080" i="12" s="1"/>
  <c r="V2080" i="12" s="1"/>
  <c r="AB2080" i="12" s="1"/>
  <c r="AG2080" i="12" s="1"/>
  <c r="AM2080" i="12" s="1"/>
  <c r="AO2080" i="12" s="1"/>
  <c r="G2080" i="12"/>
  <c r="M2080" i="12" s="1"/>
  <c r="S2080" i="12" s="1"/>
  <c r="W2080" i="12" s="1"/>
  <c r="AC2080" i="12" s="1"/>
  <c r="AH2080" i="12" s="1"/>
  <c r="AP2080" i="12" s="1"/>
  <c r="AR2080" i="12" s="1"/>
  <c r="G566" i="12"/>
  <c r="M566" i="12" s="1"/>
  <c r="S566" i="12" s="1"/>
  <c r="W566" i="12" s="1"/>
  <c r="AC566" i="12" s="1"/>
  <c r="AH566" i="12" s="1"/>
  <c r="AP566" i="12" s="1"/>
  <c r="AR566" i="12" s="1"/>
  <c r="H1194" i="12"/>
  <c r="N1194" i="12" s="1"/>
  <c r="T1194" i="12" s="1"/>
  <c r="X1194" i="12" s="1"/>
  <c r="AD1194" i="12" s="1"/>
  <c r="AI1194" i="12" s="1"/>
  <c r="AS1194" i="12" s="1"/>
  <c r="AU1194" i="12" s="1"/>
  <c r="F1680" i="12"/>
  <c r="L1680" i="12" s="1"/>
  <c r="R1680" i="12" s="1"/>
  <c r="V1680" i="12" s="1"/>
  <c r="AB1680" i="12" s="1"/>
  <c r="AG1680" i="12" s="1"/>
  <c r="AM1680" i="12" s="1"/>
  <c r="AO1680" i="12" s="1"/>
  <c r="F1103" i="12"/>
  <c r="L1103" i="12" s="1"/>
  <c r="R1103" i="12" s="1"/>
  <c r="V1103" i="12" s="1"/>
  <c r="AB1103" i="12" s="1"/>
  <c r="AG1103" i="12" s="1"/>
  <c r="AM1103" i="12" s="1"/>
  <c r="AO1103" i="12" s="1"/>
  <c r="H566" i="12"/>
  <c r="N566" i="12" s="1"/>
  <c r="T566" i="12" s="1"/>
  <c r="X566" i="12" s="1"/>
  <c r="AD566" i="12" s="1"/>
  <c r="AI566" i="12" s="1"/>
  <c r="AS566" i="12" s="1"/>
  <c r="AU566" i="12" s="1"/>
  <c r="F605" i="12"/>
  <c r="L605" i="12" s="1"/>
  <c r="R605" i="12" s="1"/>
  <c r="V605" i="12" s="1"/>
  <c r="AB605" i="12" s="1"/>
  <c r="AG605" i="12" s="1"/>
  <c r="AM605" i="12" s="1"/>
  <c r="AO605" i="12" s="1"/>
  <c r="G583" i="12"/>
  <c r="M583" i="12" s="1"/>
  <c r="S583" i="12" s="1"/>
  <c r="W583" i="12" s="1"/>
  <c r="AC583" i="12" s="1"/>
  <c r="AH583" i="12" s="1"/>
  <c r="AP583" i="12" s="1"/>
  <c r="AR583" i="12" s="1"/>
  <c r="H91" i="12"/>
  <c r="N91" i="12" s="1"/>
  <c r="T91" i="12" s="1"/>
  <c r="X91" i="12" s="1"/>
  <c r="AD91" i="12" s="1"/>
  <c r="AI91" i="12" s="1"/>
  <c r="AS91" i="12" s="1"/>
  <c r="AU91" i="12" s="1"/>
  <c r="F2441" i="12"/>
  <c r="L2441" i="12" s="1"/>
  <c r="R2441" i="12" s="1"/>
  <c r="V2441" i="12" s="1"/>
  <c r="AB2441" i="12" s="1"/>
  <c r="AG2441" i="12" s="1"/>
  <c r="AM2441" i="12" s="1"/>
  <c r="AO2441" i="12" s="1"/>
  <c r="H1985" i="12"/>
  <c r="N1985" i="12" s="1"/>
  <c r="T1985" i="12" s="1"/>
  <c r="X1985" i="12" s="1"/>
  <c r="AD1985" i="12" s="1"/>
  <c r="AI1985" i="12" s="1"/>
  <c r="AS1985" i="12" s="1"/>
  <c r="AU1985" i="12" s="1"/>
  <c r="F768" i="12"/>
  <c r="L768" i="12" s="1"/>
  <c r="R768" i="12" s="1"/>
  <c r="V768" i="12" s="1"/>
  <c r="AB768" i="12" s="1"/>
  <c r="AG768" i="12" s="1"/>
  <c r="AM768" i="12" s="1"/>
  <c r="AO768" i="12" s="1"/>
  <c r="F512" i="12"/>
  <c r="L512" i="12" s="1"/>
  <c r="R512" i="12" s="1"/>
  <c r="V512" i="12" s="1"/>
  <c r="AB512" i="12" s="1"/>
  <c r="AG512" i="12" s="1"/>
  <c r="AM512" i="12" s="1"/>
  <c r="AO512" i="12" s="1"/>
  <c r="H468" i="12"/>
  <c r="N468" i="12" s="1"/>
  <c r="T468" i="12" s="1"/>
  <c r="X468" i="12" s="1"/>
  <c r="AD468" i="12" s="1"/>
  <c r="AI468" i="12" s="1"/>
  <c r="AS468" i="12" s="1"/>
  <c r="AU468" i="12" s="1"/>
  <c r="AV1286" i="12"/>
  <c r="AV1285" i="12" s="1"/>
  <c r="AV1284" i="12" s="1"/>
  <c r="AV1283" i="12" s="1"/>
  <c r="G1870" i="12" l="1"/>
  <c r="M1870" i="12" s="1"/>
  <c r="S1870" i="12" s="1"/>
  <c r="W1870" i="12" s="1"/>
  <c r="AC1870" i="12" s="1"/>
  <c r="AH1870" i="12" s="1"/>
  <c r="AP1870" i="12" s="1"/>
  <c r="AR1870" i="12" s="1"/>
  <c r="H1870" i="12"/>
  <c r="N1870" i="12" s="1"/>
  <c r="T1870" i="12" s="1"/>
  <c r="X1870" i="12" s="1"/>
  <c r="AD1870" i="12" s="1"/>
  <c r="AI1870" i="12" s="1"/>
  <c r="AS1870" i="12" s="1"/>
  <c r="AU1870" i="12" s="1"/>
  <c r="G351" i="12"/>
  <c r="M351" i="12" s="1"/>
  <c r="S351" i="12" s="1"/>
  <c r="W351" i="12" s="1"/>
  <c r="AC351" i="12" s="1"/>
  <c r="AH351" i="12" s="1"/>
  <c r="AP351" i="12" s="1"/>
  <c r="AR351" i="12" s="1"/>
  <c r="G654" i="12"/>
  <c r="M654" i="12" s="1"/>
  <c r="S654" i="12" s="1"/>
  <c r="W654" i="12" s="1"/>
  <c r="AC654" i="12" s="1"/>
  <c r="AH654" i="12" s="1"/>
  <c r="AP654" i="12" s="1"/>
  <c r="AR654" i="12" s="1"/>
  <c r="G897" i="12"/>
  <c r="M897" i="12" s="1"/>
  <c r="S897" i="12" s="1"/>
  <c r="W897" i="12" s="1"/>
  <c r="AC897" i="12" s="1"/>
  <c r="AH897" i="12" s="1"/>
  <c r="AP897" i="12" s="1"/>
  <c r="AR897" i="12" s="1"/>
  <c r="H204" i="12"/>
  <c r="N204" i="12" s="1"/>
  <c r="T204" i="12" s="1"/>
  <c r="X204" i="12" s="1"/>
  <c r="AD204" i="12" s="1"/>
  <c r="AI204" i="12" s="1"/>
  <c r="AS204" i="12" s="1"/>
  <c r="AU204" i="12" s="1"/>
  <c r="G204" i="12"/>
  <c r="M204" i="12" s="1"/>
  <c r="S204" i="12" s="1"/>
  <c r="W204" i="12" s="1"/>
  <c r="AC204" i="12" s="1"/>
  <c r="AH204" i="12" s="1"/>
  <c r="AP204" i="12" s="1"/>
  <c r="AR204" i="12" s="1"/>
  <c r="F654" i="12"/>
  <c r="L654" i="12" s="1"/>
  <c r="R654" i="12" s="1"/>
  <c r="V654" i="12" s="1"/>
  <c r="AB654" i="12" s="1"/>
  <c r="AG654" i="12" s="1"/>
  <c r="AM654" i="12" s="1"/>
  <c r="AO654" i="12" s="1"/>
  <c r="G90" i="12"/>
  <c r="M90" i="12" s="1"/>
  <c r="S90" i="12" s="1"/>
  <c r="W90" i="12" s="1"/>
  <c r="AC90" i="12" s="1"/>
  <c r="AH90" i="12" s="1"/>
  <c r="AP90" i="12" s="1"/>
  <c r="AR90" i="12" s="1"/>
  <c r="H897" i="12"/>
  <c r="N897" i="12" s="1"/>
  <c r="T897" i="12" s="1"/>
  <c r="X897" i="12" s="1"/>
  <c r="AD897" i="12" s="1"/>
  <c r="AI897" i="12" s="1"/>
  <c r="AS897" i="12" s="1"/>
  <c r="AU897" i="12" s="1"/>
  <c r="H351" i="12"/>
  <c r="N351" i="12" s="1"/>
  <c r="T351" i="12" s="1"/>
  <c r="X351" i="12" s="1"/>
  <c r="AD351" i="12" s="1"/>
  <c r="AI351" i="12" s="1"/>
  <c r="AS351" i="12" s="1"/>
  <c r="AU351" i="12" s="1"/>
  <c r="G1217" i="12"/>
  <c r="M1217" i="12" s="1"/>
  <c r="S1217" i="12" s="1"/>
  <c r="W1217" i="12" s="1"/>
  <c r="AC1217" i="12" s="1"/>
  <c r="AH1217" i="12" s="1"/>
  <c r="AP1217" i="12" s="1"/>
  <c r="AR1217" i="12" s="1"/>
  <c r="H1600" i="12"/>
  <c r="N1600" i="12" s="1"/>
  <c r="T1600" i="12" s="1"/>
  <c r="X1600" i="12" s="1"/>
  <c r="AD1600" i="12" s="1"/>
  <c r="AI1600" i="12" s="1"/>
  <c r="AS1600" i="12" s="1"/>
  <c r="AU1600" i="12" s="1"/>
  <c r="H2143" i="12"/>
  <c r="N2143" i="12" s="1"/>
  <c r="T2143" i="12" s="1"/>
  <c r="X2143" i="12" s="1"/>
  <c r="AD2143" i="12" s="1"/>
  <c r="AI2143" i="12" s="1"/>
  <c r="AS2143" i="12" s="1"/>
  <c r="AU2143" i="12" s="1"/>
  <c r="F2143" i="12"/>
  <c r="L2143" i="12" s="1"/>
  <c r="R2143" i="12" s="1"/>
  <c r="V2143" i="12" s="1"/>
  <c r="AB2143" i="12" s="1"/>
  <c r="AG2143" i="12" s="1"/>
  <c r="AM2143" i="12" s="1"/>
  <c r="AO2143" i="12" s="1"/>
  <c r="F90" i="12"/>
  <c r="L90" i="12" s="1"/>
  <c r="R90" i="12" s="1"/>
  <c r="V90" i="12" s="1"/>
  <c r="AB90" i="12" s="1"/>
  <c r="AG90" i="12" s="1"/>
  <c r="AM90" i="12" s="1"/>
  <c r="AO90" i="12" s="1"/>
  <c r="G2143" i="12"/>
  <c r="M2143" i="12" s="1"/>
  <c r="S2143" i="12" s="1"/>
  <c r="W2143" i="12" s="1"/>
  <c r="AC2143" i="12" s="1"/>
  <c r="AH2143" i="12" s="1"/>
  <c r="AP2143" i="12" s="1"/>
  <c r="AR2143" i="12" s="1"/>
  <c r="G1710" i="12"/>
  <c r="M1710" i="12" s="1"/>
  <c r="S1710" i="12" s="1"/>
  <c r="W1710" i="12" s="1"/>
  <c r="AC1710" i="12" s="1"/>
  <c r="AH1710" i="12" s="1"/>
  <c r="AP1710" i="12" s="1"/>
  <c r="AR1710" i="12" s="1"/>
  <c r="G18" i="12"/>
  <c r="M18" i="12" s="1"/>
  <c r="S18" i="12" s="1"/>
  <c r="W18" i="12" s="1"/>
  <c r="AC18" i="12" s="1"/>
  <c r="AH18" i="12" s="1"/>
  <c r="AP18" i="12" s="1"/>
  <c r="AR18" i="12" s="1"/>
  <c r="F1147" i="12"/>
  <c r="L1147" i="12" s="1"/>
  <c r="R1147" i="12" s="1"/>
  <c r="V1147" i="12" s="1"/>
  <c r="AB1147" i="12" s="1"/>
  <c r="AG1147" i="12" s="1"/>
  <c r="AM1147" i="12" s="1"/>
  <c r="AO1147" i="12" s="1"/>
  <c r="G391" i="12"/>
  <c r="M391" i="12" s="1"/>
  <c r="S391" i="12" s="1"/>
  <c r="W391" i="12" s="1"/>
  <c r="AC391" i="12" s="1"/>
  <c r="AH391" i="12" s="1"/>
  <c r="AP391" i="12" s="1"/>
  <c r="AR391" i="12" s="1"/>
  <c r="H18" i="12"/>
  <c r="N18" i="12" s="1"/>
  <c r="T18" i="12" s="1"/>
  <c r="X18" i="12" s="1"/>
  <c r="AD18" i="12" s="1"/>
  <c r="AI18" i="12" s="1"/>
  <c r="AS18" i="12" s="1"/>
  <c r="AU18" i="12" s="1"/>
  <c r="F1600" i="12"/>
  <c r="L1600" i="12" s="1"/>
  <c r="R1600" i="12" s="1"/>
  <c r="V1600" i="12" s="1"/>
  <c r="AB1600" i="12" s="1"/>
  <c r="AG1600" i="12" s="1"/>
  <c r="AM1600" i="12" s="1"/>
  <c r="AO1600" i="12" s="1"/>
  <c r="F1491" i="12"/>
  <c r="L1491" i="12" s="1"/>
  <c r="R1491" i="12" s="1"/>
  <c r="V1491" i="12" s="1"/>
  <c r="AB1491" i="12" s="1"/>
  <c r="AG1491" i="12" s="1"/>
  <c r="AM1491" i="12" s="1"/>
  <c r="AO1491" i="12" s="1"/>
  <c r="G1600" i="12"/>
  <c r="M1600" i="12" s="1"/>
  <c r="S1600" i="12" s="1"/>
  <c r="W1600" i="12" s="1"/>
  <c r="AC1600" i="12" s="1"/>
  <c r="AH1600" i="12" s="1"/>
  <c r="AP1600" i="12" s="1"/>
  <c r="AR1600" i="12" s="1"/>
  <c r="F18" i="12"/>
  <c r="H1710" i="12"/>
  <c r="N1710" i="12" s="1"/>
  <c r="T1710" i="12" s="1"/>
  <c r="X1710" i="12" s="1"/>
  <c r="AD1710" i="12" s="1"/>
  <c r="AI1710" i="12" s="1"/>
  <c r="AS1710" i="12" s="1"/>
  <c r="AU1710" i="12" s="1"/>
  <c r="F1217" i="12"/>
  <c r="L1217" i="12" s="1"/>
  <c r="R1217" i="12" s="1"/>
  <c r="V1217" i="12" s="1"/>
  <c r="AB1217" i="12" s="1"/>
  <c r="AG1217" i="12" s="1"/>
  <c r="AM1217" i="12" s="1"/>
  <c r="AO1217" i="12" s="1"/>
  <c r="F1767" i="12"/>
  <c r="L1767" i="12" s="1"/>
  <c r="R1767" i="12" s="1"/>
  <c r="V1767" i="12" s="1"/>
  <c r="AB1767" i="12" s="1"/>
  <c r="AG1767" i="12" s="1"/>
  <c r="AM1767" i="12" s="1"/>
  <c r="AO1767" i="12" s="1"/>
  <c r="G1767" i="12"/>
  <c r="M1767" i="12" s="1"/>
  <c r="S1767" i="12" s="1"/>
  <c r="W1767" i="12" s="1"/>
  <c r="AC1767" i="12" s="1"/>
  <c r="AH1767" i="12" s="1"/>
  <c r="AP1767" i="12" s="1"/>
  <c r="AR1767" i="12" s="1"/>
  <c r="F351" i="12"/>
  <c r="L351" i="12" s="1"/>
  <c r="R351" i="12" s="1"/>
  <c r="V351" i="12" s="1"/>
  <c r="AB351" i="12" s="1"/>
  <c r="AG351" i="12" s="1"/>
  <c r="AM351" i="12" s="1"/>
  <c r="AO351" i="12" s="1"/>
  <c r="F204" i="12"/>
  <c r="L204" i="12" s="1"/>
  <c r="R204" i="12" s="1"/>
  <c r="V204" i="12" s="1"/>
  <c r="AB204" i="12" s="1"/>
  <c r="AG204" i="12" s="1"/>
  <c r="AM204" i="12" s="1"/>
  <c r="AO204" i="12" s="1"/>
  <c r="F2079" i="12"/>
  <c r="L2079" i="12" s="1"/>
  <c r="R2079" i="12" s="1"/>
  <c r="V2079" i="12" s="1"/>
  <c r="AB2079" i="12" s="1"/>
  <c r="AG2079" i="12" s="1"/>
  <c r="AM2079" i="12" s="1"/>
  <c r="AO2079" i="12" s="1"/>
  <c r="F1679" i="12"/>
  <c r="L1679" i="12" s="1"/>
  <c r="R1679" i="12" s="1"/>
  <c r="V1679" i="12" s="1"/>
  <c r="AB1679" i="12" s="1"/>
  <c r="AG1679" i="12" s="1"/>
  <c r="AM1679" i="12" s="1"/>
  <c r="AO1679" i="12" s="1"/>
  <c r="H1679" i="12"/>
  <c r="N1679" i="12" s="1"/>
  <c r="T1679" i="12" s="1"/>
  <c r="X1679" i="12" s="1"/>
  <c r="AD1679" i="12" s="1"/>
  <c r="AI1679" i="12" s="1"/>
  <c r="AS1679" i="12" s="1"/>
  <c r="AU1679" i="12" s="1"/>
  <c r="H1147" i="12"/>
  <c r="N1147" i="12" s="1"/>
  <c r="T1147" i="12" s="1"/>
  <c r="X1147" i="12" s="1"/>
  <c r="AD1147" i="12" s="1"/>
  <c r="AI1147" i="12" s="1"/>
  <c r="AS1147" i="12" s="1"/>
  <c r="AU1147" i="12" s="1"/>
  <c r="F391" i="12"/>
  <c r="L391" i="12" s="1"/>
  <c r="R391" i="12" s="1"/>
  <c r="V391" i="12" s="1"/>
  <c r="AB391" i="12" s="1"/>
  <c r="AG391" i="12" s="1"/>
  <c r="AM391" i="12" s="1"/>
  <c r="AO391" i="12" s="1"/>
  <c r="F897" i="12"/>
  <c r="L897" i="12" s="1"/>
  <c r="R897" i="12" s="1"/>
  <c r="V897" i="12" s="1"/>
  <c r="AB897" i="12" s="1"/>
  <c r="AG897" i="12" s="1"/>
  <c r="AM897" i="12" s="1"/>
  <c r="AO897" i="12" s="1"/>
  <c r="H511" i="12"/>
  <c r="N511" i="12" s="1"/>
  <c r="T511" i="12" s="1"/>
  <c r="X511" i="12" s="1"/>
  <c r="AD511" i="12" s="1"/>
  <c r="AI511" i="12" s="1"/>
  <c r="AS511" i="12" s="1"/>
  <c r="AU511" i="12" s="1"/>
  <c r="F1870" i="12"/>
  <c r="L1870" i="12" s="1"/>
  <c r="R1870" i="12" s="1"/>
  <c r="V1870" i="12" s="1"/>
  <c r="AB1870" i="12" s="1"/>
  <c r="AG1870" i="12" s="1"/>
  <c r="AM1870" i="12" s="1"/>
  <c r="AO1870" i="12" s="1"/>
  <c r="G1491" i="12"/>
  <c r="M1491" i="12" s="1"/>
  <c r="S1491" i="12" s="1"/>
  <c r="W1491" i="12" s="1"/>
  <c r="AC1491" i="12" s="1"/>
  <c r="AH1491" i="12" s="1"/>
  <c r="AP1491" i="12" s="1"/>
  <c r="AR1491" i="12" s="1"/>
  <c r="F511" i="12"/>
  <c r="L511" i="12" s="1"/>
  <c r="R511" i="12" s="1"/>
  <c r="V511" i="12" s="1"/>
  <c r="AB511" i="12" s="1"/>
  <c r="AG511" i="12" s="1"/>
  <c r="AM511" i="12" s="1"/>
  <c r="AO511" i="12" s="1"/>
  <c r="H90" i="12"/>
  <c r="N90" i="12" s="1"/>
  <c r="T90" i="12" s="1"/>
  <c r="X90" i="12" s="1"/>
  <c r="AD90" i="12" s="1"/>
  <c r="AI90" i="12" s="1"/>
  <c r="AS90" i="12" s="1"/>
  <c r="AU90" i="12" s="1"/>
  <c r="G2079" i="12"/>
  <c r="M2079" i="12" s="1"/>
  <c r="S2079" i="12" s="1"/>
  <c r="W2079" i="12" s="1"/>
  <c r="AC2079" i="12" s="1"/>
  <c r="AH2079" i="12" s="1"/>
  <c r="AP2079" i="12" s="1"/>
  <c r="AR2079" i="12" s="1"/>
  <c r="H1491" i="12"/>
  <c r="N1491" i="12" s="1"/>
  <c r="T1491" i="12" s="1"/>
  <c r="X1491" i="12" s="1"/>
  <c r="AD1491" i="12" s="1"/>
  <c r="AI1491" i="12" s="1"/>
  <c r="AS1491" i="12" s="1"/>
  <c r="AU1491" i="12" s="1"/>
  <c r="H2079" i="12"/>
  <c r="N2079" i="12" s="1"/>
  <c r="T2079" i="12" s="1"/>
  <c r="X2079" i="12" s="1"/>
  <c r="AD2079" i="12" s="1"/>
  <c r="AI2079" i="12" s="1"/>
  <c r="AS2079" i="12" s="1"/>
  <c r="AU2079" i="12" s="1"/>
  <c r="G511" i="12"/>
  <c r="M511" i="12" s="1"/>
  <c r="S511" i="12" s="1"/>
  <c r="W511" i="12" s="1"/>
  <c r="AC511" i="12" s="1"/>
  <c r="AH511" i="12" s="1"/>
  <c r="AP511" i="12" s="1"/>
  <c r="AR511" i="12" s="1"/>
  <c r="H1911" i="12"/>
  <c r="N1911" i="12" s="1"/>
  <c r="T1911" i="12" s="1"/>
  <c r="X1911" i="12" s="1"/>
  <c r="AD1911" i="12" s="1"/>
  <c r="AI1911" i="12" s="1"/>
  <c r="AS1911" i="12" s="1"/>
  <c r="AU1911" i="12" s="1"/>
  <c r="G1911" i="12"/>
  <c r="M1911" i="12" s="1"/>
  <c r="S1911" i="12" s="1"/>
  <c r="W1911" i="12" s="1"/>
  <c r="AC1911" i="12" s="1"/>
  <c r="AH1911" i="12" s="1"/>
  <c r="AP1911" i="12" s="1"/>
  <c r="AR1911" i="12" s="1"/>
  <c r="F1911" i="12"/>
  <c r="L1911" i="12" s="1"/>
  <c r="R1911" i="12" s="1"/>
  <c r="V1911" i="12" s="1"/>
  <c r="AB1911" i="12" s="1"/>
  <c r="AG1911" i="12" s="1"/>
  <c r="AM1911" i="12" s="1"/>
  <c r="AO1911" i="12" s="1"/>
  <c r="F1710" i="12"/>
  <c r="L1710" i="12" s="1"/>
  <c r="R1710" i="12" s="1"/>
  <c r="V1710" i="12" s="1"/>
  <c r="AB1710" i="12" s="1"/>
  <c r="AG1710" i="12" s="1"/>
  <c r="AM1710" i="12" s="1"/>
  <c r="AO1710" i="12" s="1"/>
  <c r="H1217" i="12"/>
  <c r="N1217" i="12" s="1"/>
  <c r="T1217" i="12" s="1"/>
  <c r="X1217" i="12" s="1"/>
  <c r="AD1217" i="12" s="1"/>
  <c r="AI1217" i="12" s="1"/>
  <c r="AS1217" i="12" s="1"/>
  <c r="AU1217" i="12" s="1"/>
  <c r="H1767" i="12"/>
  <c r="N1767" i="12" s="1"/>
  <c r="T1767" i="12" s="1"/>
  <c r="X1767" i="12" s="1"/>
  <c r="AD1767" i="12" s="1"/>
  <c r="AI1767" i="12" s="1"/>
  <c r="AS1767" i="12" s="1"/>
  <c r="AU1767" i="12" s="1"/>
  <c r="G1147" i="12"/>
  <c r="M1147" i="12" s="1"/>
  <c r="S1147" i="12" s="1"/>
  <c r="W1147" i="12" s="1"/>
  <c r="AC1147" i="12" s="1"/>
  <c r="AH1147" i="12" s="1"/>
  <c r="AP1147" i="12" s="1"/>
  <c r="AR1147" i="12" s="1"/>
  <c r="G1679" i="12"/>
  <c r="M1679" i="12" s="1"/>
  <c r="S1679" i="12" s="1"/>
  <c r="W1679" i="12" s="1"/>
  <c r="AC1679" i="12" s="1"/>
  <c r="AH1679" i="12" s="1"/>
  <c r="AP1679" i="12" s="1"/>
  <c r="AR1679" i="12" s="1"/>
  <c r="H654" i="12"/>
  <c r="N654" i="12" s="1"/>
  <c r="T654" i="12" s="1"/>
  <c r="X654" i="12" s="1"/>
  <c r="AD654" i="12" s="1"/>
  <c r="AI654" i="12" s="1"/>
  <c r="AS654" i="12" s="1"/>
  <c r="AU654" i="12" s="1"/>
  <c r="H391" i="12"/>
  <c r="N391" i="12" s="1"/>
  <c r="T391" i="12" s="1"/>
  <c r="X391" i="12" s="1"/>
  <c r="AD391" i="12" s="1"/>
  <c r="AI391" i="12" s="1"/>
  <c r="AS391" i="12" s="1"/>
  <c r="AU391" i="12" s="1"/>
  <c r="AV2073" i="12"/>
  <c r="AV2072" i="12" s="1"/>
  <c r="AV2071" i="12" s="1"/>
  <c r="AV2077" i="12"/>
  <c r="AV2076" i="12" s="1"/>
  <c r="AV2075" i="12" s="1"/>
  <c r="G2604" i="12" l="1"/>
  <c r="L18" i="12"/>
  <c r="R18" i="12" s="1"/>
  <c r="V18" i="12" s="1"/>
  <c r="AB18" i="12" s="1"/>
  <c r="AG18" i="12" s="1"/>
  <c r="AM18" i="12" s="1"/>
  <c r="AO18" i="12" s="1"/>
  <c r="F2604" i="12"/>
  <c r="L2604" i="12" s="1"/>
  <c r="R2604" i="12" s="1"/>
  <c r="V2604" i="12" s="1"/>
  <c r="AB2604" i="12" s="1"/>
  <c r="H2604" i="12"/>
  <c r="N2604" i="12" s="1"/>
  <c r="T2604" i="12" s="1"/>
  <c r="X2604" i="12" s="1"/>
  <c r="AD2604" i="12" s="1"/>
  <c r="AV2070" i="12"/>
  <c r="AG2604" i="12" l="1"/>
  <c r="AM2604" i="12" s="1"/>
  <c r="AO2604" i="12" s="1"/>
  <c r="AI2604" i="12"/>
  <c r="AS2604" i="12" s="1"/>
  <c r="AU2604" i="12" s="1"/>
  <c r="M2604" i="12"/>
  <c r="S2604" i="12" s="1"/>
  <c r="W2604" i="12" s="1"/>
  <c r="AC2604" i="12" s="1"/>
  <c r="AV1075" i="12"/>
  <c r="AV1074" i="12" s="1"/>
  <c r="AV1073" i="12" s="1"/>
  <c r="AV1071" i="12"/>
  <c r="AV1070" i="12" s="1"/>
  <c r="AV1069" i="12" s="1"/>
  <c r="AV996" i="12"/>
  <c r="AV995" i="12" s="1"/>
  <c r="AV994" i="12" s="1"/>
  <c r="AH2604" i="12" l="1"/>
  <c r="AP2604" i="12" s="1"/>
  <c r="AR2604" i="12" s="1"/>
  <c r="AV1320" i="12"/>
  <c r="AV1319" i="12" s="1"/>
  <c r="AV1318" i="12" s="1"/>
  <c r="AV1324" i="12"/>
  <c r="AV1323" i="12" s="1"/>
  <c r="AV1322" i="12" s="1"/>
  <c r="AV1328" i="12"/>
  <c r="AV1327" i="12" s="1"/>
  <c r="AV1326" i="12" s="1"/>
  <c r="AV2196" i="12" l="1"/>
  <c r="AV2195" i="12" s="1"/>
  <c r="AV2199" i="12"/>
  <c r="AV2198" i="12" s="1"/>
  <c r="AV2194" i="12" l="1"/>
  <c r="AV2193" i="12" s="1"/>
  <c r="AV1613" i="12" l="1"/>
  <c r="AV1612" i="12" s="1"/>
  <c r="AV1611" i="12" s="1"/>
  <c r="AV538" i="12" l="1"/>
  <c r="AV537" i="12" s="1"/>
  <c r="AV536" i="12" s="1"/>
  <c r="AV1789" i="12" l="1"/>
  <c r="AV1788" i="12" s="1"/>
  <c r="AV1787" i="12" s="1"/>
  <c r="AV1793" i="12"/>
  <c r="AV1792" i="12" s="1"/>
  <c r="AV1791" i="12" s="1"/>
  <c r="AV1786" i="12" l="1"/>
  <c r="AV988" i="12"/>
  <c r="AV987" i="12" s="1"/>
  <c r="AV986" i="12" s="1"/>
  <c r="AV992" i="12"/>
  <c r="AV991" i="12" s="1"/>
  <c r="AV990" i="12" s="1"/>
  <c r="AV1431" i="12" l="1"/>
  <c r="AV1430" i="12" s="1"/>
  <c r="AV1429" i="12" s="1"/>
  <c r="AV1428" i="12" s="1"/>
  <c r="AV1087" i="12" l="1"/>
  <c r="AV1086" i="12" s="1"/>
  <c r="AV1083" i="12"/>
  <c r="AV1082" i="12" s="1"/>
  <c r="AV984" i="12" l="1"/>
  <c r="AV983" i="12" s="1"/>
  <c r="AV982" i="12" s="1"/>
  <c r="AV950" i="12" l="1"/>
  <c r="AV949" i="12" s="1"/>
  <c r="AV948" i="12" s="1"/>
  <c r="AV947" i="12" s="1"/>
  <c r="AV1738" i="12" l="1"/>
  <c r="AV1737" i="12" s="1"/>
  <c r="AV1736" i="12" s="1"/>
  <c r="AV1376" i="12" l="1"/>
  <c r="AV1375" i="12" s="1"/>
  <c r="AV1374" i="12" s="1"/>
  <c r="AV1408" i="12" l="1"/>
  <c r="AV1407" i="12" s="1"/>
  <c r="AV1406" i="12" s="1"/>
  <c r="AV2050" i="12" l="1"/>
  <c r="AV2049" i="12" s="1"/>
  <c r="AV2048" i="12" s="1"/>
  <c r="AV477" i="12" l="1"/>
  <c r="AV476" i="12" s="1"/>
  <c r="AV475" i="12" s="1"/>
  <c r="AV163" i="12" l="1"/>
  <c r="AV162" i="12" s="1"/>
  <c r="AV161" i="12" s="1"/>
  <c r="AV160" i="12" s="1"/>
  <c r="AV215" i="12" l="1"/>
  <c r="AV1994" i="12" l="1"/>
  <c r="AV1993" i="12" s="1"/>
  <c r="AV1992" i="12" s="1"/>
  <c r="AV1991" i="12" s="1"/>
  <c r="AV1708" i="12" l="1"/>
  <c r="AV1707" i="12" s="1"/>
  <c r="AV1706" i="12" s="1"/>
  <c r="AV1426" i="12" l="1"/>
  <c r="AV1425" i="12" s="1"/>
  <c r="AV1424" i="12" s="1"/>
  <c r="AV1423" i="12" s="1"/>
  <c r="AV1300" i="12"/>
  <c r="AV1299" i="12" s="1"/>
  <c r="AV1298" i="12" s="1"/>
  <c r="AV1312" i="12"/>
  <c r="AV1311" i="12" s="1"/>
  <c r="AV1310" i="12" s="1"/>
  <c r="AV2398" i="12" l="1"/>
  <c r="AV2397" i="12" s="1"/>
  <c r="AV2396" i="12" s="1"/>
  <c r="AV2338" i="12"/>
  <c r="AV2337" i="12" s="1"/>
  <c r="AV2336" i="12" s="1"/>
  <c r="AV1018" i="12" l="1"/>
  <c r="AV1017" i="12" s="1"/>
  <c r="AV1016" i="12" s="1"/>
  <c r="AV334" i="12" l="1"/>
  <c r="AV333" i="12" s="1"/>
  <c r="AV332" i="12" s="1"/>
  <c r="AV1864" i="12" l="1"/>
  <c r="AV1863" i="12" s="1"/>
  <c r="AV1862" i="12" s="1"/>
  <c r="AV1860" i="12"/>
  <c r="AV1859" i="12" s="1"/>
  <c r="AV1858" i="12" s="1"/>
  <c r="AV2390" i="12" l="1"/>
  <c r="AV2389" i="12" s="1"/>
  <c r="AV2387" i="12"/>
  <c r="AV2386" i="12" s="1"/>
  <c r="AV2384" i="12"/>
  <c r="AV2383" i="12" s="1"/>
  <c r="AV2380" i="12"/>
  <c r="AV2379" i="12" s="1"/>
  <c r="AV2378" i="12" s="1"/>
  <c r="AV2382" i="12" l="1"/>
  <c r="AV1609" i="12" l="1"/>
  <c r="AV1608" i="12" s="1"/>
  <c r="AV1607" i="12" s="1"/>
  <c r="AV2376" i="12" l="1"/>
  <c r="AV2375" i="12" s="1"/>
  <c r="AV2374" i="12" s="1"/>
  <c r="AV796" i="12" l="1"/>
  <c r="AV795" i="12" l="1"/>
  <c r="AV1014" i="12" l="1"/>
  <c r="AV1013" i="12" s="1"/>
  <c r="AV1012" i="12" s="1"/>
  <c r="AV1008" i="12"/>
  <c r="AV1010" i="12"/>
  <c r="AV1007" i="12" l="1"/>
  <c r="AV1006" i="12" s="1"/>
  <c r="AV1166" i="12"/>
  <c r="AV1165" i="12" s="1"/>
  <c r="AV1169" i="12"/>
  <c r="AV1168" i="12" s="1"/>
  <c r="AV1172" i="12"/>
  <c r="AV1171" i="12" s="1"/>
  <c r="AV1164" i="12" l="1"/>
  <c r="AV2068" i="12"/>
  <c r="AV2067" i="12" s="1"/>
  <c r="AV2066" i="12" s="1"/>
  <c r="AV2065" i="12" s="1"/>
  <c r="AV1281" i="12" l="1"/>
  <c r="AV1280" i="12" s="1"/>
  <c r="AV1279" i="12" s="1"/>
  <c r="AV1278" i="12" s="1"/>
  <c r="AV2188" i="12" l="1"/>
  <c r="AV2187" i="12" s="1"/>
  <c r="AV2191" i="12"/>
  <c r="AV2190" i="12" s="1"/>
  <c r="AV2186" i="12" l="1"/>
  <c r="AV424" i="12"/>
  <c r="AV423" i="12" s="1"/>
  <c r="AV422" i="12" s="1"/>
  <c r="AV2354" i="12" l="1"/>
  <c r="AV2353" i="12" s="1"/>
  <c r="AV2595" i="12" l="1"/>
  <c r="AV2594" i="12" s="1"/>
  <c r="AV2598" i="12"/>
  <c r="AV2597" i="12" s="1"/>
  <c r="AV2601" i="12"/>
  <c r="AV2600" i="12" s="1"/>
  <c r="AV2573" i="12"/>
  <c r="AV2572" i="12" s="1"/>
  <c r="AV2571" i="12" s="1"/>
  <c r="AV2570" i="12" s="1"/>
  <c r="AV2568" i="12"/>
  <c r="AV2567" i="12" s="1"/>
  <c r="AV2566" i="12" s="1"/>
  <c r="AV2565" i="12" s="1"/>
  <c r="AV2563" i="12"/>
  <c r="AV2562" i="12" s="1"/>
  <c r="AV2561" i="12" s="1"/>
  <c r="AV2547" i="12"/>
  <c r="AV2546" i="12" s="1"/>
  <c r="AV2545" i="12" s="1"/>
  <c r="AV2551" i="12"/>
  <c r="AV2550" i="12" s="1"/>
  <c r="AV2554" i="12"/>
  <c r="AV2553" i="12" s="1"/>
  <c r="AV2557" i="12"/>
  <c r="AV2556" i="12" s="1"/>
  <c r="AV2504" i="12"/>
  <c r="AV2503" i="12" s="1"/>
  <c r="AV2502" i="12" s="1"/>
  <c r="AV2516" i="12"/>
  <c r="AV2528" i="12"/>
  <c r="AV2527" i="12" s="1"/>
  <c r="AV2539" i="12"/>
  <c r="AV2489" i="12"/>
  <c r="AV2488" i="12" s="1"/>
  <c r="AV2487" i="12" s="1"/>
  <c r="AV2493" i="12"/>
  <c r="AV2492" i="12" s="1"/>
  <c r="AV2496" i="12"/>
  <c r="AV2495" i="12" s="1"/>
  <c r="AV2499" i="12"/>
  <c r="AV2498" i="12" s="1"/>
  <c r="AV2484" i="12"/>
  <c r="AV2483" i="12" s="1"/>
  <c r="AV2482" i="12" s="1"/>
  <c r="AV2481" i="12" s="1"/>
  <c r="AV2471" i="12"/>
  <c r="AV2470" i="12" s="1"/>
  <c r="AV2469" i="12" s="1"/>
  <c r="AV2475" i="12"/>
  <c r="AV2474" i="12" s="1"/>
  <c r="AV2478" i="12"/>
  <c r="AV2477" i="12" s="1"/>
  <c r="AV2466" i="12"/>
  <c r="AV2465" i="12" s="1"/>
  <c r="AV2464" i="12" s="1"/>
  <c r="AV2463" i="12" s="1"/>
  <c r="AV2549" i="12" l="1"/>
  <c r="AV2544" i="12" s="1"/>
  <c r="AV2473" i="12"/>
  <c r="AV2468" i="12" s="1"/>
  <c r="AV2462" i="12" s="1"/>
  <c r="AV2560" i="12"/>
  <c r="AV2559" i="12" s="1"/>
  <c r="AV2593" i="12"/>
  <c r="AV2592" i="12" s="1"/>
  <c r="AV2591" i="12" s="1"/>
  <c r="AV2515" i="12"/>
  <c r="AV2501" i="12" s="1"/>
  <c r="AV2491" i="12"/>
  <c r="AV2486" i="12" s="1"/>
  <c r="AV2480" i="12" l="1"/>
  <c r="AV2450" i="12" l="1"/>
  <c r="AV2449" i="12" s="1"/>
  <c r="AV2448" i="12" s="1"/>
  <c r="AV2454" i="12"/>
  <c r="AV2453" i="12" s="1"/>
  <c r="AV2457" i="12"/>
  <c r="AV2456" i="12" s="1"/>
  <c r="AV2460" i="12"/>
  <c r="AV2459" i="12" s="1"/>
  <c r="AV2445" i="12"/>
  <c r="AV2444" i="12" s="1"/>
  <c r="AV2443" i="12" s="1"/>
  <c r="AV2442" i="12" s="1"/>
  <c r="AV2432" i="12"/>
  <c r="AV2431" i="12" s="1"/>
  <c r="AV2430" i="12" s="1"/>
  <c r="AV2436" i="12"/>
  <c r="AV2435" i="12" s="1"/>
  <c r="AV2439" i="12"/>
  <c r="AV2438" i="12" s="1"/>
  <c r="AV2423" i="12"/>
  <c r="AV2422" i="12" s="1"/>
  <c r="AV2421" i="12" s="1"/>
  <c r="AV2427" i="12"/>
  <c r="AV2426" i="12" s="1"/>
  <c r="AV2425" i="12" s="1"/>
  <c r="AV2434" i="12" l="1"/>
  <c r="AV2429" i="12" s="1"/>
  <c r="AV2452" i="12"/>
  <c r="AV2447" i="12" s="1"/>
  <c r="AV2441" i="12" s="1"/>
  <c r="AV2420" i="12"/>
  <c r="AV2275" i="12"/>
  <c r="AV2274" i="12" s="1"/>
  <c r="AV2273" i="12" s="1"/>
  <c r="AV2283" i="12"/>
  <c r="AV2282" i="12" s="1"/>
  <c r="AV2281" i="12" s="1"/>
  <c r="AV2287" i="12"/>
  <c r="AV2286" i="12" s="1"/>
  <c r="AV2285" i="12" s="1"/>
  <c r="AV2295" i="12"/>
  <c r="AV2294" i="12" s="1"/>
  <c r="AV2293" i="12" s="1"/>
  <c r="AV2299" i="12"/>
  <c r="AV2298" i="12" s="1"/>
  <c r="AV2302" i="12"/>
  <c r="AV2301" i="12" s="1"/>
  <c r="AV2306" i="12"/>
  <c r="AV2305" i="12" s="1"/>
  <c r="AV2309" i="12"/>
  <c r="AV2308" i="12" s="1"/>
  <c r="AV2312" i="12"/>
  <c r="AV2311" i="12" s="1"/>
  <c r="AV2316" i="12"/>
  <c r="AV2315" i="12" s="1"/>
  <c r="AV2314" i="12" s="1"/>
  <c r="AV2320" i="12"/>
  <c r="AV2319" i="12" s="1"/>
  <c r="AV2318" i="12" s="1"/>
  <c r="AV2324" i="12"/>
  <c r="AV2326" i="12"/>
  <c r="AV2330" i="12"/>
  <c r="AV2329" i="12" s="1"/>
  <c r="AV2328" i="12" s="1"/>
  <c r="AV2334" i="12"/>
  <c r="AV2333" i="12" s="1"/>
  <c r="AV2332" i="12" s="1"/>
  <c r="AV2346" i="12"/>
  <c r="AV2345" i="12" s="1"/>
  <c r="AV2344" i="12" s="1"/>
  <c r="AV2350" i="12"/>
  <c r="AV2349" i="12" s="1"/>
  <c r="AV2348" i="12" s="1"/>
  <c r="AV2357" i="12"/>
  <c r="AV2356" i="12" s="1"/>
  <c r="AV2361" i="12"/>
  <c r="AV2360" i="12" s="1"/>
  <c r="AV2359" i="12" s="1"/>
  <c r="AV2365" i="12"/>
  <c r="AV2364" i="12" s="1"/>
  <c r="AV2363" i="12" s="1"/>
  <c r="AV2369" i="12"/>
  <c r="AV2368" i="12" s="1"/>
  <c r="AV2372" i="12"/>
  <c r="AV2371" i="12" s="1"/>
  <c r="AV2394" i="12"/>
  <c r="AV2393" i="12" s="1"/>
  <c r="AV2392" i="12" s="1"/>
  <c r="AV2402" i="12"/>
  <c r="AV2401" i="12" s="1"/>
  <c r="AV2400" i="12" s="1"/>
  <c r="AV2406" i="12"/>
  <c r="AV2405" i="12" s="1"/>
  <c r="AV2404" i="12" s="1"/>
  <c r="AV2410" i="12"/>
  <c r="AV2409" i="12" s="1"/>
  <c r="AV2413" i="12"/>
  <c r="AV2412" i="12" s="1"/>
  <c r="AV2262" i="12"/>
  <c r="AV2261" i="12" s="1"/>
  <c r="AV2238" i="12"/>
  <c r="AV2237" i="12" s="1"/>
  <c r="AV2240" i="12"/>
  <c r="AV2244" i="12"/>
  <c r="AV2243" i="12" s="1"/>
  <c r="AV2252" i="12"/>
  <c r="AV2251" i="12" s="1"/>
  <c r="AV2250" i="12" s="1"/>
  <c r="AV2256" i="12"/>
  <c r="AV2255" i="12" s="1"/>
  <c r="AV2254" i="12" s="1"/>
  <c r="AV2229" i="12"/>
  <c r="AV2228" i="12" s="1"/>
  <c r="AV2227" i="12" s="1"/>
  <c r="AV2233" i="12"/>
  <c r="AV2232" i="12" s="1"/>
  <c r="AV2231" i="12" s="1"/>
  <c r="AV2207" i="12"/>
  <c r="AV2206" i="12" s="1"/>
  <c r="AV2210" i="12"/>
  <c r="AV2209" i="12" s="1"/>
  <c r="AV2213" i="12"/>
  <c r="AV2212" i="12" s="1"/>
  <c r="AV2217" i="12"/>
  <c r="AV2216" i="12" s="1"/>
  <c r="AV2220" i="12"/>
  <c r="AV2219" i="12" s="1"/>
  <c r="AV2224" i="12"/>
  <c r="AV2223" i="12" s="1"/>
  <c r="AV2222" i="12" s="1"/>
  <c r="AV2175" i="12"/>
  <c r="AV2174" i="12" s="1"/>
  <c r="AV2181" i="12"/>
  <c r="AV2180" i="12" s="1"/>
  <c r="AV2173" i="12" l="1"/>
  <c r="AV2172" i="12" s="1"/>
  <c r="AV2419" i="12"/>
  <c r="AV2352" i="12"/>
  <c r="AV2408" i="12"/>
  <c r="AV2367" i="12"/>
  <c r="AV2304" i="12"/>
  <c r="AV2323" i="12"/>
  <c r="AV2322" i="12" s="1"/>
  <c r="AV2297" i="12"/>
  <c r="AV2236" i="12"/>
  <c r="AV2235" i="12" s="1"/>
  <c r="AV2226" i="12"/>
  <c r="AV2215" i="12"/>
  <c r="AV2205" i="12"/>
  <c r="AV2165" i="12"/>
  <c r="AV2164" i="12" s="1"/>
  <c r="AV2163" i="12" s="1"/>
  <c r="AV2169" i="12"/>
  <c r="AV2168" i="12" s="1"/>
  <c r="AV2167" i="12" s="1"/>
  <c r="AV2148" i="12"/>
  <c r="AV2147" i="12" s="1"/>
  <c r="AV2151" i="12"/>
  <c r="AV2150" i="12" s="1"/>
  <c r="AV2155" i="12"/>
  <c r="AV2154" i="12" s="1"/>
  <c r="AV2153" i="12" s="1"/>
  <c r="AV2159" i="12"/>
  <c r="AV2158" i="12" s="1"/>
  <c r="AV2157" i="12" s="1"/>
  <c r="AV2137" i="12"/>
  <c r="AV2136" i="12" s="1"/>
  <c r="AV2135" i="12" s="1"/>
  <c r="AV2141" i="12"/>
  <c r="AV2140" i="12" s="1"/>
  <c r="AV2139" i="12" s="1"/>
  <c r="AV2131" i="12"/>
  <c r="AV2130" i="12" s="1"/>
  <c r="AV2129" i="12" s="1"/>
  <c r="AV2128" i="12" s="1"/>
  <c r="AV2123" i="12"/>
  <c r="AV2122" i="12" s="1"/>
  <c r="AV2121" i="12" s="1"/>
  <c r="AV2119" i="12"/>
  <c r="AV2118" i="12" s="1"/>
  <c r="AV2117" i="12" s="1"/>
  <c r="AV2111" i="12"/>
  <c r="AV2110" i="12" s="1"/>
  <c r="AV2114" i="12"/>
  <c r="AV2113" i="12" s="1"/>
  <c r="AV2107" i="12"/>
  <c r="AV2106" i="12" s="1"/>
  <c r="AV2105" i="12" s="1"/>
  <c r="AV2102" i="12"/>
  <c r="AV2101" i="12" s="1"/>
  <c r="AV2100" i="12" s="1"/>
  <c r="AV2099" i="12" s="1"/>
  <c r="AV2084" i="12"/>
  <c r="AV2083" i="12" s="1"/>
  <c r="AV2087" i="12"/>
  <c r="AV2086" i="12" s="1"/>
  <c r="AV2093" i="12"/>
  <c r="AV2092" i="12" s="1"/>
  <c r="AV2063" i="12"/>
  <c r="AV2062" i="12" s="1"/>
  <c r="AV2061" i="12" s="1"/>
  <c r="AV2060" i="12" s="1"/>
  <c r="AV2059" i="12" s="1"/>
  <c r="AV2057" i="12"/>
  <c r="AV2056" i="12" s="1"/>
  <c r="AV2045" i="12"/>
  <c r="AV2044" i="12" s="1"/>
  <c r="AV2043" i="12" s="1"/>
  <c r="AV2042" i="12" s="1"/>
  <c r="AV2025" i="12"/>
  <c r="AV2024" i="12" s="1"/>
  <c r="AV2028" i="12"/>
  <c r="AV2027" i="12" s="1"/>
  <c r="AV2031" i="12"/>
  <c r="AV2030" i="12" s="1"/>
  <c r="AV2035" i="12"/>
  <c r="AV2034" i="12" s="1"/>
  <c r="AV2033" i="12" s="1"/>
  <c r="AV2019" i="12"/>
  <c r="AV2018" i="12" s="1"/>
  <c r="AV2017" i="12" s="1"/>
  <c r="AV2016" i="12" s="1"/>
  <c r="AV2013" i="12"/>
  <c r="AV2012" i="12" s="1"/>
  <c r="AV2011" i="12" s="1"/>
  <c r="AV2009" i="12"/>
  <c r="AV2008" i="12" s="1"/>
  <c r="AV2007" i="12" s="1"/>
  <c r="AV2006" i="12" s="1"/>
  <c r="AV2000" i="12"/>
  <c r="AV1999" i="12" s="1"/>
  <c r="AV1998" i="12" s="1"/>
  <c r="AV2004" i="12"/>
  <c r="AV2003" i="12" s="1"/>
  <c r="AV2002" i="12" s="1"/>
  <c r="AV1989" i="12"/>
  <c r="AV1988" i="12" s="1"/>
  <c r="AV1987" i="12" s="1"/>
  <c r="AV1986" i="12" s="1"/>
  <c r="AV1985" i="12" s="1"/>
  <c r="AV1979" i="12"/>
  <c r="AV1978" i="12" s="1"/>
  <c r="AV1977" i="12" s="1"/>
  <c r="AV1983" i="12"/>
  <c r="AV1982" i="12" s="1"/>
  <c r="AV1981" i="12" s="1"/>
  <c r="AV1970" i="12"/>
  <c r="AV1969" i="12" s="1"/>
  <c r="AV1968" i="12" s="1"/>
  <c r="AV1974" i="12"/>
  <c r="AV1973" i="12" s="1"/>
  <c r="AV1972" i="12" s="1"/>
  <c r="AV1965" i="12"/>
  <c r="AV1964" i="12" s="1"/>
  <c r="AV1963" i="12" s="1"/>
  <c r="AV1916" i="12"/>
  <c r="AV1915" i="12" s="1"/>
  <c r="AV1914" i="12" s="1"/>
  <c r="AV1920" i="12"/>
  <c r="AV1919" i="12" s="1"/>
  <c r="AV1918" i="12" s="1"/>
  <c r="AV1924" i="12"/>
  <c r="AV1923" i="12" s="1"/>
  <c r="AV1922" i="12" s="1"/>
  <c r="AV1928" i="12"/>
  <c r="AV1927" i="12" s="1"/>
  <c r="AV1926" i="12" s="1"/>
  <c r="AV1932" i="12"/>
  <c r="AV1931" i="12" s="1"/>
  <c r="AV1930" i="12" s="1"/>
  <c r="AV1936" i="12"/>
  <c r="AV1935" i="12" s="1"/>
  <c r="AV1934" i="12" s="1"/>
  <c r="AV1940" i="12"/>
  <c r="AV1939" i="12" s="1"/>
  <c r="AV1938" i="12" s="1"/>
  <c r="AV1944" i="12"/>
  <c r="AV1943" i="12" s="1"/>
  <c r="AV1942" i="12" s="1"/>
  <c r="AV1948" i="12"/>
  <c r="AV1947" i="12" s="1"/>
  <c r="AV1946" i="12" s="1"/>
  <c r="AV1952" i="12"/>
  <c r="AV1951" i="12" s="1"/>
  <c r="AV1950" i="12" s="1"/>
  <c r="AV1956" i="12"/>
  <c r="AV1955" i="12" s="1"/>
  <c r="AV1954" i="12" s="1"/>
  <c r="AV1960" i="12"/>
  <c r="AV1959" i="12" s="1"/>
  <c r="AV1958" i="12" s="1"/>
  <c r="AV2272" i="12" l="1"/>
  <c r="AV2082" i="12"/>
  <c r="AV2052" i="12"/>
  <c r="AV2047" i="12" s="1"/>
  <c r="AV2041" i="12" s="1"/>
  <c r="AV1913" i="12"/>
  <c r="AV1962" i="12"/>
  <c r="AV2204" i="12"/>
  <c r="AV2134" i="12"/>
  <c r="AV2133" i="12" s="1"/>
  <c r="AV2162" i="12"/>
  <c r="AV2161" i="12" s="1"/>
  <c r="AV2116" i="12"/>
  <c r="AV2146" i="12"/>
  <c r="AV2145" i="12" s="1"/>
  <c r="AV2144" i="12" s="1"/>
  <c r="AV1967" i="12"/>
  <c r="AV1997" i="12"/>
  <c r="AV1996" i="12" s="1"/>
  <c r="AV2109" i="12"/>
  <c r="AV2104" i="12" s="1"/>
  <c r="AV2081" i="12"/>
  <c r="AV1976" i="12"/>
  <c r="AV2023" i="12"/>
  <c r="AV1895" i="12"/>
  <c r="AV1894" i="12" s="1"/>
  <c r="AV1898" i="12"/>
  <c r="AV1897" i="12" s="1"/>
  <c r="AV1901" i="12"/>
  <c r="AV1900" i="12" s="1"/>
  <c r="AV1905" i="12"/>
  <c r="AV1904" i="12" s="1"/>
  <c r="AV1903" i="12" s="1"/>
  <c r="AV1875" i="12"/>
  <c r="AV1874" i="12" s="1"/>
  <c r="AV1873" i="12" s="1"/>
  <c r="AV1879" i="12"/>
  <c r="AV1878" i="12" s="1"/>
  <c r="AV1882" i="12"/>
  <c r="AV1881" i="12" s="1"/>
  <c r="AV1856" i="12"/>
  <c r="AV1855" i="12" s="1"/>
  <c r="AV1851" i="12" s="1"/>
  <c r="AV1868" i="12"/>
  <c r="AV1867" i="12" s="1"/>
  <c r="AV1866" i="12" s="1"/>
  <c r="AV1840" i="12"/>
  <c r="AV1839" i="12" s="1"/>
  <c r="AV1838" i="12" s="1"/>
  <c r="AV1844" i="12"/>
  <c r="AV1843" i="12" s="1"/>
  <c r="AV1842" i="12" s="1"/>
  <c r="AV1848" i="12"/>
  <c r="AV1847" i="12" s="1"/>
  <c r="AV1846" i="12" s="1"/>
  <c r="AV1814" i="12"/>
  <c r="AV1813" i="12" s="1"/>
  <c r="AV1817" i="12"/>
  <c r="AV1816" i="12" s="1"/>
  <c r="AV1820" i="12"/>
  <c r="AV1819" i="12" s="1"/>
  <c r="AV1824" i="12"/>
  <c r="AV1823" i="12" s="1"/>
  <c r="AV1827" i="12"/>
  <c r="AV1826" i="12" s="1"/>
  <c r="AV1805" i="12"/>
  <c r="AV1804" i="12" s="1"/>
  <c r="AV1808" i="12"/>
  <c r="AV1807" i="12" s="1"/>
  <c r="AV1772" i="12"/>
  <c r="AV1771" i="12" s="1"/>
  <c r="AV1770" i="12" s="1"/>
  <c r="AV1776" i="12"/>
  <c r="AV1775" i="12" s="1"/>
  <c r="AV1774" i="12" s="1"/>
  <c r="AV1784" i="12"/>
  <c r="AV1783" i="12" s="1"/>
  <c r="AV1782" i="12" s="1"/>
  <c r="AV1765" i="12"/>
  <c r="AV1764" i="12" s="1"/>
  <c r="AV1763" i="12" s="1"/>
  <c r="AV1762" i="12" s="1"/>
  <c r="AV1750" i="12"/>
  <c r="AV1749" i="12" s="1"/>
  <c r="AV1753" i="12"/>
  <c r="AV1752" i="12" s="1"/>
  <c r="AV1756" i="12"/>
  <c r="AV1755" i="12" s="1"/>
  <c r="AV1760" i="12"/>
  <c r="AV1759" i="12" s="1"/>
  <c r="AV1758" i="12" s="1"/>
  <c r="AV1745" i="12"/>
  <c r="AV1744" i="12" s="1"/>
  <c r="AV1743" i="12" s="1"/>
  <c r="AV1742" i="12" s="1"/>
  <c r="AV1734" i="12"/>
  <c r="AV1733" i="12" s="1"/>
  <c r="AV1732" i="12" s="1"/>
  <c r="AV1731" i="12" s="1"/>
  <c r="AV1729" i="12"/>
  <c r="AV1728" i="12" s="1"/>
  <c r="AV1727" i="12" s="1"/>
  <c r="AV1726" i="12" s="1"/>
  <c r="AV1724" i="12"/>
  <c r="AV1723" i="12" s="1"/>
  <c r="AV1722" i="12" s="1"/>
  <c r="AV1721" i="12" s="1"/>
  <c r="AV1715" i="12"/>
  <c r="AV1714" i="12" s="1"/>
  <c r="AV1713" i="12" s="1"/>
  <c r="AV1719" i="12"/>
  <c r="AV1718" i="12" s="1"/>
  <c r="AV1717" i="12" s="1"/>
  <c r="AV1769" i="12" l="1"/>
  <c r="AV2022" i="12"/>
  <c r="AV2021" i="12" s="1"/>
  <c r="AV1850" i="12"/>
  <c r="AV1912" i="12"/>
  <c r="AV2171" i="12"/>
  <c r="AV2143" i="12"/>
  <c r="AV2080" i="12"/>
  <c r="AV2079" i="12" s="1"/>
  <c r="AV1837" i="12"/>
  <c r="AV1803" i="12"/>
  <c r="AV1877" i="12"/>
  <c r="AV1872" i="12" s="1"/>
  <c r="AV1871" i="12" s="1"/>
  <c r="AV1822" i="12"/>
  <c r="AV1812" i="12"/>
  <c r="AV1893" i="12"/>
  <c r="AV1892" i="12" s="1"/>
  <c r="AV1748" i="12"/>
  <c r="AV1747" i="12" s="1"/>
  <c r="AV1741" i="12" s="1"/>
  <c r="AV1712" i="12"/>
  <c r="AV1711" i="12" s="1"/>
  <c r="AV1704" i="12"/>
  <c r="AV1703" i="12" s="1"/>
  <c r="AV1702" i="12" s="1"/>
  <c r="AV1701" i="12" s="1"/>
  <c r="AV1695" i="12"/>
  <c r="AV1694" i="12" s="1"/>
  <c r="AV1693" i="12" s="1"/>
  <c r="AV1692" i="12" s="1"/>
  <c r="AV1670" i="12"/>
  <c r="AV1669" i="12" s="1"/>
  <c r="AV1668" i="12" s="1"/>
  <c r="AV1667" i="12" s="1"/>
  <c r="AV1657" i="12"/>
  <c r="AV1656" i="12" s="1"/>
  <c r="AV1655" i="12" s="1"/>
  <c r="AV1661" i="12"/>
  <c r="AV1660" i="12" s="1"/>
  <c r="AV1659" i="12" s="1"/>
  <c r="AV1646" i="12"/>
  <c r="AV1645" i="12" s="1"/>
  <c r="AV1649" i="12"/>
  <c r="AV1648" i="12" s="1"/>
  <c r="AV1652" i="12"/>
  <c r="AV1651" i="12" s="1"/>
  <c r="AV1605" i="12"/>
  <c r="AV1604" i="12" s="1"/>
  <c r="AV1603" i="12" s="1"/>
  <c r="AV1617" i="12"/>
  <c r="AV1616" i="12" s="1"/>
  <c r="AV1615" i="12" s="1"/>
  <c r="AV1625" i="12"/>
  <c r="AV1624" i="12" s="1"/>
  <c r="AV1623" i="12" s="1"/>
  <c r="AV1629" i="12"/>
  <c r="AV1628" i="12" s="1"/>
  <c r="AV1627" i="12" s="1"/>
  <c r="AV1637" i="12"/>
  <c r="AV1636" i="12" s="1"/>
  <c r="AV1635" i="12" s="1"/>
  <c r="AV1602" i="12" l="1"/>
  <c r="AV1654" i="12"/>
  <c r="AV1829" i="12"/>
  <c r="AV1768" i="12"/>
  <c r="AV1691" i="12"/>
  <c r="AV1911" i="12"/>
  <c r="AV1811" i="12"/>
  <c r="AV1810" i="12" s="1"/>
  <c r="AV1891" i="12"/>
  <c r="AV1870" i="12" s="1"/>
  <c r="AV1710" i="12"/>
  <c r="AV1644" i="12"/>
  <c r="AV1643" i="12" s="1"/>
  <c r="AV1601" i="12" l="1"/>
  <c r="AV1600" i="12" s="1"/>
  <c r="AV1679" i="12"/>
  <c r="AV1767" i="12"/>
  <c r="AV1594" i="12" l="1"/>
  <c r="AV1593" i="12" s="1"/>
  <c r="AV1592" i="12" s="1"/>
  <c r="AV1598" i="12"/>
  <c r="AV1597" i="12" s="1"/>
  <c r="AV1596" i="12" s="1"/>
  <c r="AV1585" i="12"/>
  <c r="AV1584" i="12" s="1"/>
  <c r="AV1583" i="12" s="1"/>
  <c r="AV1581" i="12"/>
  <c r="AV1580" i="12" s="1"/>
  <c r="AV1579" i="12" s="1"/>
  <c r="AV1573" i="12"/>
  <c r="AV1572" i="12" s="1"/>
  <c r="AV1571" i="12" s="1"/>
  <c r="AV1577" i="12"/>
  <c r="AV1576" i="12" s="1"/>
  <c r="AV1575" i="12" s="1"/>
  <c r="AV1555" i="12"/>
  <c r="AV1554" i="12" s="1"/>
  <c r="AV1553" i="12" s="1"/>
  <c r="AV1551" i="12"/>
  <c r="AV1550" i="12" s="1"/>
  <c r="AV1549" i="12" s="1"/>
  <c r="AV1523" i="12"/>
  <c r="AV1522" i="12" s="1"/>
  <c r="AV1521" i="12" s="1"/>
  <c r="AV1539" i="12"/>
  <c r="AV1538" i="12" s="1"/>
  <c r="AV1537" i="12" s="1"/>
  <c r="AV1543" i="12"/>
  <c r="AV1542" i="12" s="1"/>
  <c r="AV1541" i="12" s="1"/>
  <c r="AV1510" i="12"/>
  <c r="AV1509" i="12" s="1"/>
  <c r="AV1508" i="12" s="1"/>
  <c r="AV1506" i="12"/>
  <c r="AV1505" i="12" s="1"/>
  <c r="AV1504" i="12" s="1"/>
  <c r="AV1502" i="12"/>
  <c r="AV1501" i="12" s="1"/>
  <c r="AV1500" i="12" s="1"/>
  <c r="AV1495" i="12"/>
  <c r="AV1494" i="12" s="1"/>
  <c r="AV1498" i="12"/>
  <c r="AV1497" i="12" s="1"/>
  <c r="AV1587" i="12" l="1"/>
  <c r="AV1520" i="12"/>
  <c r="AV1570" i="12"/>
  <c r="AV1493" i="12"/>
  <c r="AV1450" i="12"/>
  <c r="AV1454" i="12"/>
  <c r="AV1308" i="12"/>
  <c r="AV1307" i="12" s="1"/>
  <c r="AV1306" i="12" s="1"/>
  <c r="AV1336" i="12"/>
  <c r="AV1335" i="12" s="1"/>
  <c r="AV1334" i="12" s="1"/>
  <c r="AV1348" i="12"/>
  <c r="AV1347" i="12" s="1"/>
  <c r="AV1346" i="12" s="1"/>
  <c r="AV1352" i="12"/>
  <c r="AV1351" i="12" s="1"/>
  <c r="AV1350" i="12" s="1"/>
  <c r="AV1356" i="12"/>
  <c r="AV1355" i="12" s="1"/>
  <c r="AV1354" i="12" s="1"/>
  <c r="AV1360" i="12"/>
  <c r="AV1359" i="12" s="1"/>
  <c r="AV1358" i="12" s="1"/>
  <c r="AV1364" i="12"/>
  <c r="AV1363" i="12" s="1"/>
  <c r="AV1362" i="12" s="1"/>
  <c r="AV1372" i="12"/>
  <c r="AV1371" i="12" s="1"/>
  <c r="AV1370" i="12" s="1"/>
  <c r="AV1380" i="12"/>
  <c r="AV1379" i="12" s="1"/>
  <c r="AV1378" i="12" s="1"/>
  <c r="AV1384" i="12"/>
  <c r="AV1383" i="12" s="1"/>
  <c r="AV1382" i="12" s="1"/>
  <c r="AV1388" i="12"/>
  <c r="AV1387" i="12" s="1"/>
  <c r="AV1386" i="12" s="1"/>
  <c r="AV1392" i="12"/>
  <c r="AV1391" i="12" s="1"/>
  <c r="AV1390" i="12" s="1"/>
  <c r="AV1396" i="12"/>
  <c r="AV1395" i="12" s="1"/>
  <c r="AV1394" i="12" s="1"/>
  <c r="AV1400" i="12"/>
  <c r="AV1399" i="12" s="1"/>
  <c r="AV1398" i="12" s="1"/>
  <c r="AV1259" i="12"/>
  <c r="AV1258" i="12" s="1"/>
  <c r="AV1257" i="12" s="1"/>
  <c r="AV1263" i="12"/>
  <c r="AV1262" i="12" s="1"/>
  <c r="AV1261" i="12" s="1"/>
  <c r="AV1239" i="12"/>
  <c r="AV1238" i="12" s="1"/>
  <c r="AV1237" i="12" s="1"/>
  <c r="AV1247" i="12"/>
  <c r="AV1246" i="12" s="1"/>
  <c r="AV1245" i="12" s="1"/>
  <c r="AV1234" i="12"/>
  <c r="AV1233" i="12" s="1"/>
  <c r="AV1232" i="12" s="1"/>
  <c r="AV1222" i="12"/>
  <c r="AV1221" i="12" s="1"/>
  <c r="AV1220" i="12" s="1"/>
  <c r="AV1226" i="12"/>
  <c r="AV1225" i="12" s="1"/>
  <c r="AV1224" i="12" s="1"/>
  <c r="AV1230" i="12"/>
  <c r="AV1229" i="12" s="1"/>
  <c r="AV1228" i="12" s="1"/>
  <c r="AV1208" i="12"/>
  <c r="AV1207" i="12" s="1"/>
  <c r="AV1206" i="12" s="1"/>
  <c r="AV1215" i="12"/>
  <c r="AV1214" i="12" s="1"/>
  <c r="AV1210" i="12" s="1"/>
  <c r="AV1203" i="12"/>
  <c r="AV1202" i="12" s="1"/>
  <c r="AV1201" i="12" s="1"/>
  <c r="AV1200" i="12" s="1"/>
  <c r="AV1198" i="12"/>
  <c r="AV1197" i="12" s="1"/>
  <c r="AV1196" i="12" s="1"/>
  <c r="AV1195" i="12" s="1"/>
  <c r="AV1179" i="12"/>
  <c r="AV1178" i="12" s="1"/>
  <c r="AV1157" i="12"/>
  <c r="AV1156" i="12" s="1"/>
  <c r="AV1160" i="12"/>
  <c r="AV1159" i="12" s="1"/>
  <c r="AV1152" i="12"/>
  <c r="AV1151" i="12" s="1"/>
  <c r="AV1150" i="12" s="1"/>
  <c r="AV1149" i="12" s="1"/>
  <c r="AV1139" i="12"/>
  <c r="AV1138" i="12" s="1"/>
  <c r="AV1137" i="12" s="1"/>
  <c r="AV1116" i="12"/>
  <c r="AV1115" i="12" s="1"/>
  <c r="AV1119" i="12"/>
  <c r="AV1121" i="12"/>
  <c r="AV1127" i="12"/>
  <c r="AV1129" i="12"/>
  <c r="AV1107" i="12"/>
  <c r="AV1106" i="12" s="1"/>
  <c r="AV1105" i="12" s="1"/>
  <c r="AV1104" i="12" s="1"/>
  <c r="AV1047" i="12"/>
  <c r="AV1046" i="12" s="1"/>
  <c r="AV1045" i="12" s="1"/>
  <c r="AV1051" i="12"/>
  <c r="AV1050" i="12" s="1"/>
  <c r="AV1049" i="12" s="1"/>
  <c r="AV960" i="12"/>
  <c r="AV959" i="12" s="1"/>
  <c r="AV958" i="12" s="1"/>
  <c r="AV968" i="12"/>
  <c r="AV967" i="12" s="1"/>
  <c r="AV966" i="12" s="1"/>
  <c r="AV976" i="12"/>
  <c r="AV975" i="12" s="1"/>
  <c r="AV974" i="12" s="1"/>
  <c r="AV1004" i="12"/>
  <c r="AV1003" i="12" s="1"/>
  <c r="AV902" i="12"/>
  <c r="AV901" i="12" s="1"/>
  <c r="AV900" i="12" s="1"/>
  <c r="AV906" i="12"/>
  <c r="AV905" i="12" s="1"/>
  <c r="AV904" i="12" s="1"/>
  <c r="AV910" i="12"/>
  <c r="AV909" i="12" s="1"/>
  <c r="AV908" i="12" s="1"/>
  <c r="AV914" i="12"/>
  <c r="AV913" i="12" s="1"/>
  <c r="AV912" i="12" s="1"/>
  <c r="AV926" i="12"/>
  <c r="AV925" i="12" s="1"/>
  <c r="AV929" i="12"/>
  <c r="AV928" i="12" s="1"/>
  <c r="AV1289" i="12" l="1"/>
  <c r="AV1288" i="12" s="1"/>
  <c r="AV1236" i="12"/>
  <c r="AV1492" i="12"/>
  <c r="AV1219" i="12"/>
  <c r="AV1256" i="12"/>
  <c r="AV1174" i="12"/>
  <c r="AV1163" i="12" s="1"/>
  <c r="AV1162" i="12" s="1"/>
  <c r="AV1085" i="12"/>
  <c r="AV1081" i="12"/>
  <c r="AV1569" i="12"/>
  <c r="AV1449" i="12"/>
  <c r="AV1448" i="12" s="1"/>
  <c r="AV1447" i="12" s="1"/>
  <c r="AV1205" i="12"/>
  <c r="AV1118" i="12"/>
  <c r="AV1114" i="12" s="1"/>
  <c r="AV1155" i="12"/>
  <c r="AV1154" i="12" s="1"/>
  <c r="AV1148" i="12" s="1"/>
  <c r="AV1002" i="12"/>
  <c r="AV957" i="12" s="1"/>
  <c r="AV1126" i="12"/>
  <c r="AV1125" i="12" s="1"/>
  <c r="AV924" i="12"/>
  <c r="AV899" i="12" s="1"/>
  <c r="AV865" i="12"/>
  <c r="AV864" i="12" s="1"/>
  <c r="AV868" i="12"/>
  <c r="AV867" i="12" s="1"/>
  <c r="AV872" i="12"/>
  <c r="AV871" i="12" s="1"/>
  <c r="AV870" i="12" s="1"/>
  <c r="AV876" i="12"/>
  <c r="AV875" i="12" s="1"/>
  <c r="AV874" i="12" s="1"/>
  <c r="AV880" i="12"/>
  <c r="AV879" i="12" s="1"/>
  <c r="AV878" i="12" s="1"/>
  <c r="AV856" i="12"/>
  <c r="AV855" i="12" s="1"/>
  <c r="AV859" i="12"/>
  <c r="AV858" i="12" s="1"/>
  <c r="AV847" i="12"/>
  <c r="AV849" i="12"/>
  <c r="AV826" i="12"/>
  <c r="AV825" i="12" s="1"/>
  <c r="AV824" i="12" s="1"/>
  <c r="AV830" i="12"/>
  <c r="AV832" i="12"/>
  <c r="AV836" i="12"/>
  <c r="AV835" i="12" s="1"/>
  <c r="AV834" i="12" s="1"/>
  <c r="AV803" i="12"/>
  <c r="AV802" i="12" s="1"/>
  <c r="AV806" i="12"/>
  <c r="AV805" i="12" s="1"/>
  <c r="AV809" i="12"/>
  <c r="AV811" i="12"/>
  <c r="AV815" i="12"/>
  <c r="AV814" i="12" s="1"/>
  <c r="AV819" i="12"/>
  <c r="AV821" i="12"/>
  <c r="AV772" i="12"/>
  <c r="AV771" i="12" s="1"/>
  <c r="AV775" i="12"/>
  <c r="AV774" i="12" s="1"/>
  <c r="AV777" i="12"/>
  <c r="AV781" i="12"/>
  <c r="AV780" i="12" s="1"/>
  <c r="AV785" i="12"/>
  <c r="AV784" i="12" s="1"/>
  <c r="AV783" i="12" s="1"/>
  <c r="AV789" i="12"/>
  <c r="AV788" i="12" s="1"/>
  <c r="AV787" i="12" s="1"/>
  <c r="AV793" i="12"/>
  <c r="AV792" i="12" s="1"/>
  <c r="AV791" i="12" s="1"/>
  <c r="AV744" i="12"/>
  <c r="AV743" i="12" s="1"/>
  <c r="AV747" i="12"/>
  <c r="AV750" i="12"/>
  <c r="AV753" i="12"/>
  <c r="AV757" i="12"/>
  <c r="AV756" i="12" s="1"/>
  <c r="AV760" i="12"/>
  <c r="AV759" i="12" s="1"/>
  <c r="AV764" i="12"/>
  <c r="AV766" i="12"/>
  <c r="AV703" i="12"/>
  <c r="AV705" i="12"/>
  <c r="AV719" i="12"/>
  <c r="AV718" i="12" s="1"/>
  <c r="AV717" i="12" s="1"/>
  <c r="AV722" i="12"/>
  <c r="AV721" i="12" s="1"/>
  <c r="AV727" i="12"/>
  <c r="AV729" i="12"/>
  <c r="AV732" i="12"/>
  <c r="AV731" i="12" s="1"/>
  <c r="AV737" i="12"/>
  <c r="AV739" i="12"/>
  <c r="AV678" i="12"/>
  <c r="AV677" i="12" s="1"/>
  <c r="AV681" i="12"/>
  <c r="AV680" i="12" s="1"/>
  <c r="AV684" i="12"/>
  <c r="AV683" i="12" s="1"/>
  <c r="AV696" i="12"/>
  <c r="AV695" i="12" s="1"/>
  <c r="AV659" i="12"/>
  <c r="AV661" i="12"/>
  <c r="AV665" i="12"/>
  <c r="AV667" i="12"/>
  <c r="AV652" i="12"/>
  <c r="AV651" i="12" s="1"/>
  <c r="AV650" i="12" s="1"/>
  <c r="AV649" i="12" s="1"/>
  <c r="AV644" i="12"/>
  <c r="AV643" i="12" s="1"/>
  <c r="AV647" i="12"/>
  <c r="AV646" i="12" s="1"/>
  <c r="AV626" i="12"/>
  <c r="AV628" i="12"/>
  <c r="AV632" i="12"/>
  <c r="AV631" i="12" s="1"/>
  <c r="AV630" i="12" s="1"/>
  <c r="AV639" i="12"/>
  <c r="AV638" i="12" s="1"/>
  <c r="AV634" i="12" s="1"/>
  <c r="AV609" i="12"/>
  <c r="AV608" i="12" s="1"/>
  <c r="AV612" i="12"/>
  <c r="AV611" i="12" s="1"/>
  <c r="AV615" i="12"/>
  <c r="AV614" i="12" s="1"/>
  <c r="AV618" i="12"/>
  <c r="AV617" i="12" s="1"/>
  <c r="AV621" i="12"/>
  <c r="AV620" i="12" s="1"/>
  <c r="AV600" i="12"/>
  <c r="AV599" i="12" s="1"/>
  <c r="AV603" i="12"/>
  <c r="AV602" i="12" s="1"/>
  <c r="AV595" i="12"/>
  <c r="AV594" i="12" s="1"/>
  <c r="AV593" i="12" s="1"/>
  <c r="AV592" i="12" s="1"/>
  <c r="AV587" i="12"/>
  <c r="AV586" i="12" s="1"/>
  <c r="AV590" i="12"/>
  <c r="AV589" i="12" s="1"/>
  <c r="AV570" i="12"/>
  <c r="AV574" i="12"/>
  <c r="AV581" i="12"/>
  <c r="AV580" i="12" s="1"/>
  <c r="AV579" i="12" s="1"/>
  <c r="AV553" i="12"/>
  <c r="AV552" i="12" s="1"/>
  <c r="AV556" i="12"/>
  <c r="AV555" i="12" s="1"/>
  <c r="AV560" i="12"/>
  <c r="AV559" i="12" s="1"/>
  <c r="AV558" i="12" s="1"/>
  <c r="AV564" i="12"/>
  <c r="AV563" i="12" s="1"/>
  <c r="AV562" i="12" s="1"/>
  <c r="AV516" i="12"/>
  <c r="AV515" i="12" s="1"/>
  <c r="AV514" i="12" s="1"/>
  <c r="AV520" i="12"/>
  <c r="AV519" i="12" s="1"/>
  <c r="AV523" i="12"/>
  <c r="AV522" i="12" s="1"/>
  <c r="AV527" i="12"/>
  <c r="AV526" i="12" s="1"/>
  <c r="AV530" i="12"/>
  <c r="AV529" i="12" s="1"/>
  <c r="AV534" i="12"/>
  <c r="AV533" i="12" s="1"/>
  <c r="AV532" i="12" s="1"/>
  <c r="AV542" i="12"/>
  <c r="AV541" i="12" s="1"/>
  <c r="AV540" i="12" s="1"/>
  <c r="AV546" i="12"/>
  <c r="AV548" i="12"/>
  <c r="AV481" i="12"/>
  <c r="AV483" i="12"/>
  <c r="AV486" i="12"/>
  <c r="AV492" i="12"/>
  <c r="AV497" i="12"/>
  <c r="AV496" i="12" s="1"/>
  <c r="AV495" i="12" s="1"/>
  <c r="AV501" i="12"/>
  <c r="AV500" i="12" s="1"/>
  <c r="AV499" i="12" s="1"/>
  <c r="AV505" i="12"/>
  <c r="AV504" i="12" s="1"/>
  <c r="AV503" i="12" s="1"/>
  <c r="AV509" i="12"/>
  <c r="AV508" i="12" s="1"/>
  <c r="AV507" i="12" s="1"/>
  <c r="AV472" i="12"/>
  <c r="AV471" i="12" s="1"/>
  <c r="AV470" i="12" s="1"/>
  <c r="AV469" i="12" s="1"/>
  <c r="AV466" i="12"/>
  <c r="AV447" i="12"/>
  <c r="AV449" i="12"/>
  <c r="AV453" i="12"/>
  <c r="AV455" i="12"/>
  <c r="AV459" i="12"/>
  <c r="AV458" i="12" s="1"/>
  <c r="AV457" i="12" s="1"/>
  <c r="AV429" i="12"/>
  <c r="AV431" i="12"/>
  <c r="AV435" i="12"/>
  <c r="AV442" i="12"/>
  <c r="AV441" i="12" s="1"/>
  <c r="AV440" i="12" s="1"/>
  <c r="AV396" i="12"/>
  <c r="AV395" i="12" s="1"/>
  <c r="AV394" i="12" s="1"/>
  <c r="AV404" i="12"/>
  <c r="AV403" i="12" s="1"/>
  <c r="AV402" i="12" s="1"/>
  <c r="AV408" i="12"/>
  <c r="AV407" i="12" s="1"/>
  <c r="AV406" i="12" s="1"/>
  <c r="AV420" i="12"/>
  <c r="AV419" i="12" s="1"/>
  <c r="AV418" i="12" s="1"/>
  <c r="AV1044" i="12" l="1"/>
  <c r="AV956" i="12" s="1"/>
  <c r="AV1109" i="12"/>
  <c r="AV1103" i="12" s="1"/>
  <c r="AV393" i="12"/>
  <c r="AV846" i="12"/>
  <c r="AV463" i="12"/>
  <c r="AV462" i="12" s="1"/>
  <c r="AV461" i="12" s="1"/>
  <c r="AV1218" i="12"/>
  <c r="AV1217" i="12" s="1"/>
  <c r="AV898" i="12"/>
  <c r="AV763" i="12"/>
  <c r="AV762" i="12" s="1"/>
  <c r="AV1491" i="12"/>
  <c r="AV1194" i="12"/>
  <c r="AV1147" i="12" s="1"/>
  <c r="AV863" i="12"/>
  <c r="AV862" i="12" s="1"/>
  <c r="AV861" i="12" s="1"/>
  <c r="AV829" i="12"/>
  <c r="AV828" i="12" s="1"/>
  <c r="AV823" i="12" s="1"/>
  <c r="AV854" i="12"/>
  <c r="AV853" i="12" s="1"/>
  <c r="AV818" i="12"/>
  <c r="AV817" i="12" s="1"/>
  <c r="AV808" i="12"/>
  <c r="AV801" i="12" s="1"/>
  <c r="AV746" i="12"/>
  <c r="AV742" i="12" s="1"/>
  <c r="AV770" i="12"/>
  <c r="AV769" i="12" s="1"/>
  <c r="AV768" i="12" s="1"/>
  <c r="AV755" i="12"/>
  <c r="AV736" i="12"/>
  <c r="AV735" i="12" s="1"/>
  <c r="AV702" i="12"/>
  <c r="AV701" i="12" s="1"/>
  <c r="AV726" i="12"/>
  <c r="AV725" i="12" s="1"/>
  <c r="AV686" i="12"/>
  <c r="AV676" i="12" s="1"/>
  <c r="AV675" i="12" s="1"/>
  <c r="AV664" i="12"/>
  <c r="AV663" i="12" s="1"/>
  <c r="AV658" i="12"/>
  <c r="AV657" i="12" s="1"/>
  <c r="AV625" i="12"/>
  <c r="AV624" i="12" s="1"/>
  <c r="AV623" i="12" s="1"/>
  <c r="AV569" i="12"/>
  <c r="AV568" i="12" s="1"/>
  <c r="AV567" i="12" s="1"/>
  <c r="AV566" i="12" s="1"/>
  <c r="AV642" i="12"/>
  <c r="AV641" i="12" s="1"/>
  <c r="AV607" i="12"/>
  <c r="AV606" i="12" s="1"/>
  <c r="AV585" i="12"/>
  <c r="AV584" i="12" s="1"/>
  <c r="AV598" i="12"/>
  <c r="AV597" i="12" s="1"/>
  <c r="AV545" i="12"/>
  <c r="AV544" i="12" s="1"/>
  <c r="AV525" i="12"/>
  <c r="AV551" i="12"/>
  <c r="AV550" i="12" s="1"/>
  <c r="AV518" i="12"/>
  <c r="AV480" i="12"/>
  <c r="AV479" i="12" s="1"/>
  <c r="AV489" i="12"/>
  <c r="AV485" i="12" s="1"/>
  <c r="AV452" i="12"/>
  <c r="AV451" i="12" s="1"/>
  <c r="AV446" i="12"/>
  <c r="AV445" i="12" s="1"/>
  <c r="AV434" i="12"/>
  <c r="AV433" i="12" s="1"/>
  <c r="AV428" i="12"/>
  <c r="AV427" i="12" s="1"/>
  <c r="AV700" i="12" l="1"/>
  <c r="AV656" i="12"/>
  <c r="AV655" i="12" s="1"/>
  <c r="AV800" i="12"/>
  <c r="AV444" i="12"/>
  <c r="AV474" i="12"/>
  <c r="AV468" i="12" s="1"/>
  <c r="AV845" i="12"/>
  <c r="AV844" i="12" s="1"/>
  <c r="AV513" i="12"/>
  <c r="AV512" i="12" s="1"/>
  <c r="AV897" i="12"/>
  <c r="AV741" i="12"/>
  <c r="AV605" i="12"/>
  <c r="AV583" i="12"/>
  <c r="AV426" i="12"/>
  <c r="AV392" i="12" l="1"/>
  <c r="AV391" i="12" s="1"/>
  <c r="AV799" i="12"/>
  <c r="AV699" i="12"/>
  <c r="AV511" i="12"/>
  <c r="AV654" i="12" l="1"/>
  <c r="AV385" i="12"/>
  <c r="AV384" i="12" s="1"/>
  <c r="AV383" i="12" s="1"/>
  <c r="AV389" i="12"/>
  <c r="AV388" i="12" s="1"/>
  <c r="AV387" i="12" s="1"/>
  <c r="AV379" i="12"/>
  <c r="AV378" i="12" s="1"/>
  <c r="AV377" i="12" s="1"/>
  <c r="AV376" i="12" s="1"/>
  <c r="AV356" i="12"/>
  <c r="AV355" i="12" s="1"/>
  <c r="AV354" i="12" s="1"/>
  <c r="AV364" i="12"/>
  <c r="AV363" i="12" s="1"/>
  <c r="AV367" i="12"/>
  <c r="AV366" i="12" s="1"/>
  <c r="AV370" i="12"/>
  <c r="AV369" i="12" s="1"/>
  <c r="AV374" i="12"/>
  <c r="AV373" i="12" s="1"/>
  <c r="AV372" i="12" s="1"/>
  <c r="AV382" i="12" l="1"/>
  <c r="AV381" i="12" s="1"/>
  <c r="AV362" i="12"/>
  <c r="AV353" i="12" s="1"/>
  <c r="AV349" i="12"/>
  <c r="AV348" i="12" s="1"/>
  <c r="AV347" i="12" s="1"/>
  <c r="AV346" i="12" s="1"/>
  <c r="AV315" i="12"/>
  <c r="AV314" i="12" s="1"/>
  <c r="AV313" i="12" s="1"/>
  <c r="AV322" i="12"/>
  <c r="AV321" i="12" s="1"/>
  <c r="AV327" i="12"/>
  <c r="AV326" i="12" s="1"/>
  <c r="AV330" i="12"/>
  <c r="AV329" i="12" s="1"/>
  <c r="AV338" i="12"/>
  <c r="AV337" i="12" s="1"/>
  <c r="AV336" i="12" s="1"/>
  <c r="AV343" i="12"/>
  <c r="AV342" i="12" s="1"/>
  <c r="AV341" i="12" s="1"/>
  <c r="AV291" i="12"/>
  <c r="AV290" i="12" s="1"/>
  <c r="AV289" i="12" s="1"/>
  <c r="AV295" i="12"/>
  <c r="AV297" i="12"/>
  <c r="AV302" i="12"/>
  <c r="AV304" i="12"/>
  <c r="AV275" i="12"/>
  <c r="AV274" i="12" s="1"/>
  <c r="AV273" i="12" s="1"/>
  <c r="AV279" i="12"/>
  <c r="AV281" i="12"/>
  <c r="AV285" i="12"/>
  <c r="AV284" i="12" s="1"/>
  <c r="AV283" i="12" s="1"/>
  <c r="AV238" i="12"/>
  <c r="AV240" i="12"/>
  <c r="AV258" i="12"/>
  <c r="AV260" i="12"/>
  <c r="AV209" i="12"/>
  <c r="AV211" i="12"/>
  <c r="AV217" i="12"/>
  <c r="AV221" i="12"/>
  <c r="AV220" i="12" s="1"/>
  <c r="AV224" i="12"/>
  <c r="AV223" i="12" s="1"/>
  <c r="AV194" i="12"/>
  <c r="AV193" i="12" s="1"/>
  <c r="AV192" i="12" s="1"/>
  <c r="AV198" i="12"/>
  <c r="AV197" i="12" s="1"/>
  <c r="AV196" i="12" s="1"/>
  <c r="AV202" i="12"/>
  <c r="AV201" i="12" s="1"/>
  <c r="AV200" i="12" s="1"/>
  <c r="AV185" i="12"/>
  <c r="AV184" i="12" s="1"/>
  <c r="AV183" i="12" s="1"/>
  <c r="AV189" i="12"/>
  <c r="AV188" i="12" s="1"/>
  <c r="AV187" i="12" s="1"/>
  <c r="AV173" i="12"/>
  <c r="AV172" i="12" s="1"/>
  <c r="AV171" i="12" s="1"/>
  <c r="AV177" i="12"/>
  <c r="AV176" i="12" s="1"/>
  <c r="AV180" i="12"/>
  <c r="AV179" i="12" s="1"/>
  <c r="AV145" i="12"/>
  <c r="AV144" i="12" s="1"/>
  <c r="AV148" i="12"/>
  <c r="AV147" i="12" s="1"/>
  <c r="AV151" i="12"/>
  <c r="AV150" i="12" s="1"/>
  <c r="AV155" i="12"/>
  <c r="AV154" i="12" s="1"/>
  <c r="AV158" i="12"/>
  <c r="AV157" i="12" s="1"/>
  <c r="AV136" i="12"/>
  <c r="AV135" i="12" s="1"/>
  <c r="AV134" i="12" s="1"/>
  <c r="AV140" i="12"/>
  <c r="AV139" i="12" s="1"/>
  <c r="AV138" i="12" s="1"/>
  <c r="AV133" i="12" l="1"/>
  <c r="AV219" i="12"/>
  <c r="AV352" i="12"/>
  <c r="AV351" i="12" s="1"/>
  <c r="AV214" i="12"/>
  <c r="AV213" i="12" s="1"/>
  <c r="AV294" i="12"/>
  <c r="AV293" i="12" s="1"/>
  <c r="AV345" i="12"/>
  <c r="AV301" i="12"/>
  <c r="AV300" i="12" s="1"/>
  <c r="AV325" i="12"/>
  <c r="AV312" i="12" s="1"/>
  <c r="AV278" i="12"/>
  <c r="AV277" i="12" s="1"/>
  <c r="AV262" i="12" s="1"/>
  <c r="AV257" i="12"/>
  <c r="AV256" i="12" s="1"/>
  <c r="AV237" i="12"/>
  <c r="AV236" i="12" s="1"/>
  <c r="AV208" i="12"/>
  <c r="AV207" i="12" s="1"/>
  <c r="AV153" i="12"/>
  <c r="AV175" i="12"/>
  <c r="AV170" i="12" s="1"/>
  <c r="AV143" i="12"/>
  <c r="AV182" i="12"/>
  <c r="AV191" i="12"/>
  <c r="AV114" i="12"/>
  <c r="AV113" i="12" s="1"/>
  <c r="AV117" i="12"/>
  <c r="AV116" i="12" s="1"/>
  <c r="AV120" i="12"/>
  <c r="AV119" i="12" s="1"/>
  <c r="AV124" i="12"/>
  <c r="AV123" i="12" s="1"/>
  <c r="AV127" i="12"/>
  <c r="AV126" i="12" s="1"/>
  <c r="AV131" i="12"/>
  <c r="AV130" i="12" s="1"/>
  <c r="AV129" i="12" s="1"/>
  <c r="AV235" i="12" l="1"/>
  <c r="AV288" i="12"/>
  <c r="AV287" i="12" s="1"/>
  <c r="AV206" i="12"/>
  <c r="AV205" i="12" s="1"/>
  <c r="AV311" i="12"/>
  <c r="AV169" i="12"/>
  <c r="AV142" i="12"/>
  <c r="AV112" i="12"/>
  <c r="AV122" i="12"/>
  <c r="AV111" i="12" l="1"/>
  <c r="AV110" i="12" s="1"/>
  <c r="AV234" i="12"/>
  <c r="AV204" i="12" s="1"/>
  <c r="AV105" i="12"/>
  <c r="AV107" i="12"/>
  <c r="AV100" i="12"/>
  <c r="AV99" i="12" s="1"/>
  <c r="AV98" i="12" s="1"/>
  <c r="AV97" i="12" s="1"/>
  <c r="AV95" i="12"/>
  <c r="AV94" i="12" s="1"/>
  <c r="AV93" i="12" s="1"/>
  <c r="AV92" i="12" s="1"/>
  <c r="AV81" i="12"/>
  <c r="AV74" i="12"/>
  <c r="AV73" i="12" s="1"/>
  <c r="AV65" i="12"/>
  <c r="AV64" i="12" s="1"/>
  <c r="AV68" i="12"/>
  <c r="AV70" i="12"/>
  <c r="AV78" i="12"/>
  <c r="AV84" i="12"/>
  <c r="AV88" i="12"/>
  <c r="AV87" i="12" s="1"/>
  <c r="AV86" i="12" s="1"/>
  <c r="AV56" i="12"/>
  <c r="AV55" i="12" s="1"/>
  <c r="AV59" i="12"/>
  <c r="AV58" i="12" s="1"/>
  <c r="AV43" i="12"/>
  <c r="AV42" i="12" s="1"/>
  <c r="AV41" i="12" s="1"/>
  <c r="AV47" i="12"/>
  <c r="AV46" i="12" s="1"/>
  <c r="AV45" i="12" s="1"/>
  <c r="AV51" i="12"/>
  <c r="AV50" i="12" s="1"/>
  <c r="AV49" i="12" s="1"/>
  <c r="AV23" i="12"/>
  <c r="AV22" i="12" s="1"/>
  <c r="AV26" i="12"/>
  <c r="AV25" i="12" s="1"/>
  <c r="AV30" i="12"/>
  <c r="AV29" i="12" s="1"/>
  <c r="AV28" i="12" s="1"/>
  <c r="AV34" i="12"/>
  <c r="AV33" i="12" s="1"/>
  <c r="AV32" i="12" s="1"/>
  <c r="AV38" i="12"/>
  <c r="AV37" i="12" s="1"/>
  <c r="AV36" i="12" s="1"/>
  <c r="AV67" i="12" l="1"/>
  <c r="AV63" i="12" s="1"/>
  <c r="AV104" i="12"/>
  <c r="AV103" i="12" s="1"/>
  <c r="AV102" i="12" s="1"/>
  <c r="AV91" i="12" s="1"/>
  <c r="AV77" i="12"/>
  <c r="AV72" i="12" s="1"/>
  <c r="AV54" i="12"/>
  <c r="AV53" i="12" s="1"/>
  <c r="AV21" i="12"/>
  <c r="AV20" i="12" s="1"/>
  <c r="AV40" i="12"/>
  <c r="AV90" i="12" l="1"/>
  <c r="AV62" i="12"/>
  <c r="AV61" i="12" s="1"/>
  <c r="AV19" i="12"/>
  <c r="AV18" i="12" l="1"/>
  <c r="AV2604" i="12" s="1"/>
</calcChain>
</file>

<file path=xl/sharedStrings.xml><?xml version="1.0" encoding="utf-8"?>
<sst xmlns="http://schemas.openxmlformats.org/spreadsheetml/2006/main" count="6707" uniqueCount="1502">
  <si>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</si>
  <si>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</si>
  <si>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</si>
  <si>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</si>
  <si>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</si>
  <si>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</si>
  <si>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</si>
  <si>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</si>
  <si>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</si>
  <si>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</si>
  <si>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</si>
  <si>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2020 год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</si>
  <si>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</si>
  <si>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</si>
  <si>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</si>
  <si>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</si>
  <si>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</si>
  <si>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</si>
  <si>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</si>
  <si>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</si>
  <si>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</si>
  <si>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</si>
  <si>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</si>
  <si>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</si>
  <si>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</si>
  <si>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</si>
  <si>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</si>
  <si>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</si>
  <si>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</si>
  <si>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</si>
  <si>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</si>
  <si>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</si>
  <si>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</si>
  <si>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</si>
  <si>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</si>
  <si>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</si>
  <si>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</si>
  <si>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</si>
  <si>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</si>
  <si>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</si>
  <si>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</si>
  <si>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</si>
  <si>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</si>
  <si>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</si>
  <si>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</si>
  <si>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</si>
  <si>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</si>
  <si>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</si>
  <si>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</si>
  <si>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</si>
  <si>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</si>
  <si>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</si>
  <si>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</si>
  <si>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</si>
  <si>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</si>
  <si>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</si>
  <si>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</si>
  <si>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</si>
  <si>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0230322070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</si>
  <si>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</si>
  <si>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</si>
  <si>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</si>
  <si>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</si>
  <si>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</si>
  <si>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</si>
  <si>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</si>
  <si>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</si>
  <si>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</si>
  <si>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</si>
  <si>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</si>
  <si>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</si>
  <si>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</si>
  <si>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</si>
  <si>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</si>
  <si>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</si>
  <si>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</si>
  <si>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</si>
  <si>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</si>
  <si>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</si>
  <si>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</si>
  <si>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</si>
  <si>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</si>
  <si>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</si>
  <si>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</si>
  <si>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</si>
  <si>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</si>
  <si>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</si>
  <si>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</si>
  <si>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</si>
  <si>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</si>
  <si>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</si>
  <si>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</si>
  <si>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</si>
  <si>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</si>
  <si>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</si>
  <si>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</si>
  <si>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</si>
  <si>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</si>
  <si>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</si>
  <si>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</si>
  <si>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</si>
  <si>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</si>
  <si>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</si>
  <si>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</si>
  <si>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</si>
  <si>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</si>
  <si>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</si>
  <si>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</si>
  <si>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</si>
  <si>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</si>
  <si>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</si>
  <si>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</si>
  <si>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</si>
  <si>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</si>
  <si>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</si>
  <si>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</si>
  <si>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</si>
  <si>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</si>
  <si>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</si>
  <si>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</si>
  <si>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</si>
  <si>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</si>
  <si>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</si>
  <si>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</si>
  <si>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</si>
  <si>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</si>
  <si>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</si>
  <si>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</si>
  <si>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</si>
  <si>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</si>
  <si>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</si>
  <si>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</si>
  <si>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</si>
  <si>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</si>
  <si>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</si>
  <si>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</si>
  <si>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</si>
  <si>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</si>
  <si>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</si>
  <si>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</si>
  <si>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</si>
  <si>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</si>
  <si>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</si>
  <si>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</si>
  <si>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</si>
  <si>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</si>
  <si>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</si>
  <si>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</si>
  <si>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</si>
  <si>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</si>
  <si>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</si>
  <si>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</si>
  <si>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</si>
  <si>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</si>
  <si>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</si>
  <si>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</si>
  <si>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</si>
  <si>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</si>
  <si>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</si>
  <si>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</si>
  <si>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</si>
  <si>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</si>
  <si>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</si>
  <si>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</si>
  <si>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</si>
  <si>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</si>
  <si>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</si>
  <si>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</si>
  <si>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</si>
  <si>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</si>
  <si>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</si>
  <si>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</si>
  <si>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</si>
  <si>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</si>
  <si>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</si>
  <si>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</si>
  <si>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</si>
  <si>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</si>
  <si>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</si>
  <si>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</si>
  <si>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</si>
  <si>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</si>
  <si>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</si>
  <si>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</si>
  <si>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</si>
  <si>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</si>
  <si>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</si>
  <si>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</si>
  <si>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</si>
  <si>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</si>
  <si>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</si>
  <si>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</si>
  <si>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</si>
  <si>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</si>
  <si>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</si>
  <si>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</si>
  <si>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</si>
  <si>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</si>
  <si>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</si>
  <si>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</si>
  <si>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</si>
  <si>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</si>
  <si>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</si>
  <si>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</si>
  <si>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</si>
  <si>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</si>
  <si>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</si>
  <si>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</si>
  <si>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</si>
  <si>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</si>
  <si>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</si>
  <si>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</si>
  <si>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</si>
  <si>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</si>
  <si>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</si>
  <si>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</si>
  <si>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</si>
  <si>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</si>
  <si>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</si>
  <si>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</si>
  <si>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</si>
  <si>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</si>
  <si>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</si>
  <si>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</si>
  <si>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</si>
  <si>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</si>
  <si>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</si>
  <si>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</si>
  <si>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</si>
  <si>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</si>
  <si>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</si>
  <si>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</si>
  <si>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</si>
  <si>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</si>
  <si>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</si>
  <si>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</si>
  <si>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</si>
  <si>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</si>
  <si>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</si>
  <si>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</si>
  <si>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</si>
  <si>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</si>
  <si>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</si>
  <si>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</si>
  <si>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</si>
  <si>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</si>
  <si>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</si>
  <si>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</si>
  <si>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</si>
  <si>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</si>
  <si>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</si>
  <si>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</si>
  <si>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</si>
  <si>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</si>
  <si>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</si>
  <si>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</si>
  <si>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</si>
  <si>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</si>
  <si>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</si>
  <si>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</si>
  <si>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</si>
  <si>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</si>
  <si>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</si>
  <si>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</si>
  <si>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</si>
  <si>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</si>
  <si>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</si>
  <si>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</si>
  <si>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</si>
  <si>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</si>
  <si>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</si>
  <si>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</si>
  <si>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</si>
  <si>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</si>
  <si>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</si>
  <si>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</si>
  <si>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</si>
  <si>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</si>
  <si>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</si>
  <si>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</si>
  <si>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</si>
  <si>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</si>
  <si>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</si>
  <si>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</si>
  <si>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</si>
  <si>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</si>
  <si>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1020000000</t>
  </si>
  <si>
    <t>1020100000</t>
  </si>
  <si>
    <t>1020200000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</si>
  <si>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</si>
  <si>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</si>
  <si>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</si>
  <si>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</si>
  <si>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</si>
  <si>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</si>
  <si>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</si>
  <si>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</si>
  <si>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</si>
  <si>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</si>
  <si>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</si>
  <si>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</si>
  <si>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</si>
  <si>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</si>
  <si>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</si>
  <si>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</si>
  <si>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</si>
  <si>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</si>
  <si>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</si>
  <si>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</si>
  <si>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</si>
  <si>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</si>
  <si>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</si>
  <si>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</si>
  <si>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</si>
  <si>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</si>
  <si>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</si>
  <si>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1220123280</t>
  </si>
  <si>
    <t>1220171060</t>
  </si>
  <si>
    <t>1220171070</t>
  </si>
  <si>
    <t>1220171120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</si>
  <si>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</si>
  <si>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</si>
  <si>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</si>
  <si>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</si>
  <si>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</si>
  <si>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</si>
  <si>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</si>
  <si>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</si>
  <si>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</si>
  <si>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</si>
  <si>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</si>
  <si>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</si>
  <si>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</si>
  <si>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</si>
  <si>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</si>
  <si>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</si>
  <si>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</si>
  <si>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</si>
  <si>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</si>
  <si>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</si>
  <si>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</si>
  <si>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</si>
  <si>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</si>
  <si>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</si>
  <si>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</si>
  <si>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</si>
  <si>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</si>
  <si>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</si>
  <si>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</si>
  <si>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</si>
  <si>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</si>
  <si>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</si>
  <si>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</si>
  <si>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</si>
  <si>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</si>
  <si>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</si>
  <si>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</si>
  <si>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</si>
  <si>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</si>
  <si>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</si>
  <si>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</si>
  <si>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</si>
  <si>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</si>
  <si>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</si>
  <si>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</si>
  <si>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</si>
  <si>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</si>
  <si>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</si>
  <si>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</si>
  <si>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</si>
  <si>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</si>
  <si>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</si>
  <si>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</si>
  <si>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</si>
  <si>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</si>
  <si>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</si>
  <si>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</si>
  <si>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</si>
  <si>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</si>
  <si>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</si>
  <si>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</si>
  <si>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</si>
  <si>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</si>
  <si>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</si>
  <si>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</si>
  <si>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</si>
  <si>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</si>
  <si>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</si>
  <si>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</si>
  <si>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</si>
  <si>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</si>
  <si>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</si>
  <si>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</si>
  <si>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</si>
  <si>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</si>
  <si>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</si>
  <si>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</si>
  <si>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</si>
  <si>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</si>
  <si>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</si>
  <si>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</si>
  <si>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1710441240</t>
  </si>
  <si>
    <t>1710442380</t>
  </si>
  <si>
    <t>1710400000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</si>
  <si>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</si>
  <si>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</si>
  <si>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</si>
  <si>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</si>
  <si>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</si>
  <si>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</si>
  <si>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</si>
  <si>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</si>
  <si>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</si>
  <si>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</si>
  <si>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</si>
  <si>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</si>
  <si>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</si>
  <si>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</si>
  <si>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</si>
  <si>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</si>
  <si>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</si>
  <si>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</si>
  <si>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</si>
  <si>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</si>
  <si>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</si>
  <si>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</si>
  <si>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</si>
  <si>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</si>
  <si>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</si>
  <si>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</si>
  <si>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</si>
  <si>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</si>
  <si>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1810223300</t>
  </si>
  <si>
    <t>1810200000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</si>
  <si>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</si>
  <si>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</si>
  <si>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</si>
  <si>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</si>
  <si>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</si>
  <si>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</si>
  <si>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</si>
  <si>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</si>
  <si>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</si>
  <si>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</si>
  <si>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</si>
  <si>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</si>
  <si>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</si>
  <si>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</si>
  <si>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</si>
  <si>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</si>
  <si>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</si>
  <si>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</si>
  <si>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</si>
  <si>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</si>
  <si>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</si>
  <si>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</si>
  <si>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</si>
  <si>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</si>
  <si>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</si>
  <si>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</si>
  <si>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</si>
  <si>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</si>
  <si>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</si>
  <si>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</si>
  <si>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</si>
  <si>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</si>
  <si>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</si>
  <si>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</si>
  <si>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</si>
  <si>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</si>
  <si>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</si>
  <si>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</si>
  <si>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</si>
  <si>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</si>
  <si>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</si>
  <si>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</si>
  <si>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</si>
  <si>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</si>
  <si>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</si>
  <si>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</si>
  <si>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</si>
  <si>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</si>
  <si>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</si>
  <si>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</si>
  <si>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</si>
  <si>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</si>
  <si>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</si>
  <si>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</si>
  <si>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</si>
  <si>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</si>
  <si>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</si>
  <si>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</si>
  <si>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</si>
  <si>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</si>
  <si>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</si>
  <si>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</si>
  <si>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</si>
  <si>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</si>
  <si>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</si>
  <si>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</si>
  <si>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</si>
  <si>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</si>
  <si>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</si>
  <si>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</si>
  <si>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</si>
  <si>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</si>
  <si>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</si>
  <si>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</si>
  <si>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</si>
  <si>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</si>
  <si>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</si>
  <si>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</si>
  <si>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</si>
  <si>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</si>
  <si>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</si>
  <si>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</si>
  <si>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</si>
  <si>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</si>
  <si>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</si>
  <si>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</si>
  <si>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</si>
  <si>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</si>
  <si>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</si>
  <si>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</si>
  <si>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</si>
  <si>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</si>
  <si>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</si>
  <si>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</si>
  <si>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</si>
  <si>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</si>
  <si>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</si>
  <si>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</si>
  <si>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</si>
  <si>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</si>
  <si>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</si>
  <si>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</si>
  <si>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</si>
  <si>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</si>
  <si>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</si>
  <si>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</si>
  <si>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</si>
  <si>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</si>
  <si>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</si>
  <si>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</si>
  <si>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</si>
  <si>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</si>
  <si>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</si>
  <si>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</si>
  <si>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</si>
  <si>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</si>
  <si>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</si>
  <si>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</si>
  <si>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</si>
  <si>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</si>
  <si>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</si>
  <si>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</si>
  <si>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</si>
  <si>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</si>
  <si>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</si>
  <si>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</si>
  <si>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</si>
  <si>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</si>
  <si>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</si>
  <si>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</si>
  <si>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</si>
  <si>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</si>
  <si>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</si>
  <si>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</si>
  <si>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</si>
  <si>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</si>
  <si>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</si>
  <si>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</si>
  <si>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</si>
  <si>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</si>
  <si>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Обслуживание государственного внутреннего и муниципального долга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</si>
  <si>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</si>
  <si>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</si>
  <si>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</si>
  <si>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</si>
  <si>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</si>
  <si>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</si>
  <si>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</si>
  <si>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</si>
  <si>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</si>
  <si>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</si>
  <si>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</si>
  <si>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</si>
  <si>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</si>
  <si>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</si>
  <si>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</si>
  <si>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</si>
  <si>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</si>
  <si>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</si>
  <si>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</si>
  <si>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</si>
  <si>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</si>
  <si>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</si>
  <si>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</si>
  <si>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</si>
  <si>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</si>
  <si>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</si>
  <si>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</si>
  <si>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</si>
  <si>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</si>
  <si>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</si>
  <si>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</si>
  <si>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</si>
  <si>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</si>
  <si>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</si>
  <si>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</si>
  <si>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</si>
  <si>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</si>
  <si>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</si>
  <si>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</si>
  <si>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</si>
  <si>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</si>
  <si>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</si>
  <si>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</si>
  <si>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</si>
  <si>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</si>
  <si>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</si>
  <si>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</si>
  <si>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</si>
  <si>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</si>
  <si>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</si>
  <si>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</si>
  <si>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</si>
  <si>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</si>
  <si>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</si>
  <si>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</si>
  <si>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</si>
  <si>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</si>
  <si>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</si>
  <si>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</si>
  <si>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</si>
  <si>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</si>
  <si>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</si>
  <si>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</si>
  <si>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</si>
  <si>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</si>
  <si>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</si>
  <si>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</si>
  <si>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</si>
  <si>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</si>
  <si>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</si>
  <si>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</si>
  <si>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</si>
  <si>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</si>
  <si>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</si>
  <si>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</si>
  <si>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</si>
  <si>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</si>
  <si>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</si>
  <si>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</si>
  <si>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</si>
  <si>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</si>
  <si>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</si>
  <si>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</si>
  <si>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</si>
  <si>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</si>
  <si>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</si>
  <si>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</si>
  <si>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</si>
  <si>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</si>
  <si>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</si>
  <si>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</si>
  <si>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</si>
  <si>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</si>
  <si>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</si>
  <si>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</si>
  <si>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</si>
  <si>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</si>
  <si>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</si>
  <si>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</si>
  <si>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</si>
  <si>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</si>
  <si>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</si>
  <si>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</si>
  <si>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</si>
  <si>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</si>
  <si>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</si>
  <si>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</si>
  <si>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</si>
  <si>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</si>
  <si>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</si>
  <si>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</si>
  <si>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</si>
  <si>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</si>
  <si>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</si>
  <si>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</si>
  <si>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</si>
  <si>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</si>
  <si>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</si>
  <si>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</si>
  <si>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</si>
  <si>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</si>
  <si>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</si>
  <si>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</si>
  <si>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</si>
  <si>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</si>
  <si>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</si>
  <si>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</si>
  <si>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</si>
  <si>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</si>
  <si>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</si>
  <si>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</si>
  <si>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</si>
  <si>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</si>
  <si>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</si>
  <si>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</si>
  <si>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</si>
  <si>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</si>
  <si>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</si>
  <si>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</si>
  <si>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</si>
  <si>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</si>
  <si>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</si>
  <si>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</si>
  <si>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</si>
  <si>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</si>
  <si>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</si>
  <si>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</si>
  <si>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</si>
  <si>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</si>
  <si>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</si>
  <si>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</si>
  <si>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</si>
  <si>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</si>
  <si>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</si>
  <si>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</si>
  <si>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</si>
  <si>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</si>
  <si>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</si>
  <si>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</si>
  <si>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</si>
  <si>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</si>
  <si>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</si>
  <si>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</si>
  <si>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</si>
  <si>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</si>
  <si>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</si>
  <si>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</si>
  <si>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</si>
  <si>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</si>
  <si>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</si>
  <si>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</si>
  <si>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</si>
  <si>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</si>
  <si>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</si>
  <si>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</si>
  <si>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</si>
  <si>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</si>
  <si>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</si>
  <si>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</si>
  <si>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Пермского края, признанного аварийным после 01 января 2012 г.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</si>
  <si>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</si>
  <si>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</si>
  <si>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</si>
  <si>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</si>
  <si>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</si>
  <si>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</si>
  <si>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</si>
  <si>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</si>
  <si>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</si>
  <si>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</si>
  <si>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</si>
  <si>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</si>
  <si>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</si>
  <si>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</si>
  <si>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</si>
  <si>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</si>
  <si>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</si>
  <si>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</si>
  <si>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</si>
  <si>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</si>
  <si>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</si>
  <si>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</si>
  <si>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</si>
  <si>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</si>
  <si>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</si>
  <si>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</si>
  <si>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</si>
  <si>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</si>
  <si>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</si>
  <si>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</si>
  <si>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</si>
  <si>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</si>
  <si>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</si>
  <si>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</si>
  <si>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</si>
  <si>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</si>
  <si>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Исполнение обязанностей по уплате платежей в Федеральный бюджет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</si>
  <si>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</si>
  <si>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</si>
  <si>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</si>
  <si>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</si>
  <si>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</si>
  <si>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</si>
  <si>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</si>
  <si>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</si>
  <si>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</si>
  <si>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</si>
  <si>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</si>
  <si>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</si>
  <si>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</si>
  <si>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</si>
  <si>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</si>
  <si>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</si>
  <si>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</si>
  <si>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</si>
  <si>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</si>
  <si>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</si>
  <si>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</si>
  <si>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</si>
  <si>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</si>
  <si>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</si>
  <si>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</si>
  <si>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</si>
  <si>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</si>
  <si>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</si>
  <si>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</si>
  <si>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</si>
  <si>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</si>
  <si>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</si>
  <si>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</si>
  <si>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</si>
  <si>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</si>
  <si>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</si>
  <si>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</si>
  <si>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</si>
  <si>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</si>
  <si>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</si>
  <si>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</si>
  <si>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</si>
  <si>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</si>
  <si>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</si>
  <si>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</si>
  <si>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</si>
  <si>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</si>
  <si>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</si>
  <si>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</si>
  <si>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</si>
  <si>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</si>
  <si>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</si>
  <si>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</si>
  <si>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</si>
  <si>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</si>
  <si>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</si>
  <si>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</si>
  <si>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</si>
  <si>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</si>
  <si>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</si>
  <si>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</si>
  <si>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</si>
  <si>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</si>
  <si>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</si>
  <si>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</si>
  <si>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</si>
  <si>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</si>
  <si>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</si>
  <si>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</si>
  <si>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</si>
  <si>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</si>
  <si>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</si>
  <si>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</si>
  <si>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</si>
  <si>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</si>
  <si>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</si>
  <si>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</si>
  <si>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</si>
  <si>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</si>
  <si>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</si>
  <si>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</si>
  <si>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</si>
  <si>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</si>
  <si>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</si>
  <si>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</si>
  <si>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</si>
  <si>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</si>
  <si>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</si>
  <si>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</si>
  <si>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</si>
  <si>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</si>
  <si>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</si>
  <si>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</si>
  <si>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</si>
  <si>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</si>
  <si>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</si>
  <si>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</si>
  <si>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</si>
  <si>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Карпинского, 77а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</si>
  <si>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</si>
  <si>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</si>
  <si>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</si>
  <si>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</si>
  <si>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</si>
  <si>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</si>
  <si>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</si>
  <si>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</si>
  <si>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</si>
  <si>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</si>
  <si>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</si>
  <si>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</si>
  <si>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</si>
  <si>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</si>
  <si>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</si>
  <si>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</si>
  <si>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</si>
  <si>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</si>
  <si>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</si>
  <si>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</si>
  <si>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</si>
  <si>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</si>
  <si>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</si>
  <si>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</si>
  <si>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10201ST040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</si>
  <si>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</si>
  <si>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</si>
  <si>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</si>
  <si>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</si>
  <si>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</si>
  <si>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</si>
  <si>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</si>
  <si>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</si>
  <si>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10201ST04E</t>
  </si>
  <si>
    <t>10201ST04P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</si>
  <si>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</si>
  <si>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</si>
  <si>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</si>
  <si>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</si>
  <si>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</si>
  <si>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</si>
  <si>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</si>
  <si>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</si>
  <si>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</si>
  <si>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</si>
  <si>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</si>
  <si>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</si>
  <si>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</si>
  <si>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</si>
  <si>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</si>
  <si>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</si>
  <si>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</si>
  <si>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</si>
  <si>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</si>
  <si>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</si>
  <si>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10201ST200</t>
  </si>
  <si>
    <t>122012T160</t>
  </si>
  <si>
    <t>122042T150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</si>
  <si>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</si>
  <si>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</si>
  <si>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</si>
  <si>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</si>
  <si>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</si>
  <si>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</si>
  <si>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</si>
  <si>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</si>
  <si>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</si>
  <si>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</si>
  <si>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</si>
  <si>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</si>
  <si>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</si>
  <si>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</si>
  <si>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</si>
  <si>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</si>
  <si>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</si>
  <si>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</si>
  <si>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Строительство спортивной площадки МАОУ "СОШ N 76" г. Перми</t>
  </si>
  <si>
    <t>0820242220</t>
  </si>
  <si>
    <t>Строительство спортивной площадки МАОУ "СОШ N 83" г. Перми</t>
  </si>
  <si>
    <t>Строительство спортивной площадки МАОУ "СОШ N 63" г. Перми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</si>
  <si>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</si>
  <si>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</si>
  <si>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</si>
  <si>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</si>
  <si>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</si>
  <si>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</si>
  <si>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</si>
  <si>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</si>
  <si>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</si>
  <si>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</si>
  <si>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</si>
  <si>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</si>
  <si>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</si>
  <si>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</si>
  <si>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</si>
  <si>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</si>
  <si>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</si>
  <si>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</si>
  <si>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</si>
  <si>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102012T260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</si>
  <si>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</si>
  <si>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</si>
  <si>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Строительство (реконструкция) сетей наружного освещения</t>
  </si>
  <si>
    <t>1020243670</t>
  </si>
  <si>
    <t>10202SЖ410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</si>
  <si>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</si>
  <si>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</si>
  <si>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</si>
  <si>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</si>
  <si>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</si>
  <si>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</si>
  <si>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</si>
  <si>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</si>
  <si>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</si>
  <si>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</si>
  <si>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</si>
  <si>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</si>
  <si>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</si>
  <si>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</si>
  <si>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</si>
  <si>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</si>
  <si>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</si>
  <si>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1220171050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</si>
  <si>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</si>
  <si>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</si>
  <si>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</si>
  <si>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</si>
  <si>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</si>
  <si>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</si>
  <si>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</si>
  <si>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</si>
  <si>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</si>
  <si>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</si>
  <si>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</si>
  <si>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</si>
  <si>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</si>
  <si>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</si>
  <si>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</si>
  <si>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</si>
  <si>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</si>
  <si>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</si>
  <si>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</si>
  <si>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</si>
  <si>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</si>
  <si>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</si>
  <si>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</si>
  <si>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</si>
  <si>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</si>
  <si>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</si>
  <si>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</si>
  <si>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</si>
  <si>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</si>
  <si>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</si>
  <si>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</si>
  <si>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</si>
  <si>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</si>
  <si>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</si>
  <si>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</si>
  <si>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</si>
  <si>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</si>
  <si>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</si>
  <si>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</si>
  <si>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</si>
  <si>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</si>
  <si>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</si>
  <si>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</si>
  <si>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</si>
  <si>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</si>
  <si>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</si>
  <si>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</si>
  <si>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</si>
  <si>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</si>
  <si>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</si>
  <si>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</si>
  <si>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</si>
  <si>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</si>
  <si>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</si>
  <si>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</si>
  <si>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</si>
  <si>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</si>
  <si>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</si>
  <si>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</si>
  <si>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</si>
  <si>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</si>
  <si>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</si>
  <si>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</si>
  <si>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</si>
  <si>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</si>
  <si>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</si>
  <si>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</si>
  <si>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</si>
  <si>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</si>
  <si>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</si>
  <si>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</si>
  <si>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</si>
  <si>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</si>
  <si>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"Организация отдыха детей в детских лагерях палаточного типа, лагерях досуга и отдыха"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</si>
  <si>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</si>
  <si>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</si>
  <si>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</si>
  <si>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</si>
  <si>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</si>
  <si>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</si>
  <si>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</si>
  <si>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</si>
  <si>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</si>
  <si>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</si>
  <si>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</si>
  <si>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</si>
  <si>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</si>
  <si>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</si>
  <si>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</si>
  <si>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</si>
  <si>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</si>
  <si>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</si>
  <si>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</si>
  <si>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</si>
  <si>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</si>
  <si>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</si>
  <si>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</si>
  <si>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</si>
  <si>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</si>
  <si>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</si>
  <si>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</si>
  <si>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</si>
  <si>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</si>
  <si>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</si>
  <si>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</si>
  <si>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</si>
  <si>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</si>
  <si>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</si>
  <si>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</si>
  <si>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</si>
  <si>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</si>
  <si>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</si>
  <si>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</si>
  <si>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</si>
  <si>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</si>
  <si>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</si>
  <si>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</si>
  <si>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</si>
  <si>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</si>
  <si>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</si>
  <si>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</si>
  <si>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</si>
  <si>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</si>
  <si>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</si>
  <si>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</si>
  <si>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</si>
  <si>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</si>
  <si>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</si>
  <si>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</si>
  <si>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</si>
  <si>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</si>
  <si>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</si>
  <si>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</si>
  <si>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</si>
  <si>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</si>
  <si>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</si>
  <si>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</si>
  <si>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</si>
  <si>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</si>
  <si>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</si>
  <si>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</si>
  <si>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</si>
  <si>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</si>
  <si>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</si>
  <si>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</si>
  <si>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</si>
  <si>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</si>
  <si>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</si>
  <si>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</si>
  <si>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</si>
  <si>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</si>
  <si>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</si>
  <si>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</si>
  <si>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</si>
  <si>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</si>
  <si>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</si>
  <si>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</si>
  <si>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</si>
  <si>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</si>
  <si>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</si>
  <si>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</si>
  <si>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</si>
  <si>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</si>
  <si>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</si>
  <si>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</si>
  <si>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</si>
  <si>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</si>
  <si>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</si>
  <si>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</si>
  <si>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</si>
  <si>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</si>
  <si>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</si>
  <si>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</si>
  <si>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</si>
  <si>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</si>
  <si>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</si>
  <si>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</si>
  <si>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</si>
  <si>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</si>
  <si>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</si>
  <si>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</si>
  <si>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</si>
  <si>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</si>
  <si>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</si>
  <si>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</si>
  <si>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</si>
  <si>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</si>
  <si>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</si>
  <si>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</si>
  <si>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</si>
  <si>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</si>
  <si>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</si>
  <si>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</si>
  <si>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</si>
  <si>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</si>
  <si>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</si>
  <si>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</si>
  <si>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</si>
  <si>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</si>
  <si>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</si>
  <si>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</si>
  <si>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</si>
  <si>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</si>
  <si>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</si>
  <si>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</si>
  <si>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</si>
  <si>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</si>
  <si>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</si>
  <si>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</si>
  <si>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</si>
  <si>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</si>
  <si>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</si>
  <si>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</si>
  <si>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</si>
  <si>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</si>
  <si>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</si>
  <si>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</si>
  <si>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</si>
  <si>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</si>
  <si>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</si>
  <si>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</si>
  <si>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</si>
  <si>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</si>
  <si>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</si>
  <si>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</si>
  <si>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</si>
  <si>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</si>
  <si>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</si>
  <si>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</si>
  <si>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</si>
  <si>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</si>
  <si>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</si>
  <si>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</si>
  <si>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</si>
  <si>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</si>
  <si>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</si>
  <si>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</si>
  <si>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</si>
  <si>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</si>
  <si>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</si>
  <si>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</si>
  <si>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</si>
  <si>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</si>
  <si>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</si>
  <si>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</si>
  <si>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</si>
  <si>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</si>
  <si>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</si>
  <si>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</si>
  <si>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</si>
  <si>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</si>
  <si>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</si>
  <si>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</si>
  <si>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</si>
  <si>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</si>
  <si>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номер поправки</t>
  </si>
  <si>
    <t>Поправки ко 2 чтению</t>
  </si>
  <si>
    <t>59,60</t>
  </si>
  <si>
    <t>63</t>
  </si>
  <si>
    <t>64</t>
  </si>
  <si>
    <t>65,66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</si>
  <si>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</si>
  <si>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</si>
  <si>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</si>
  <si>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</si>
  <si>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</si>
  <si>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</si>
  <si>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</si>
  <si>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</si>
  <si>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</si>
  <si>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</si>
  <si>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82</t>
  </si>
  <si>
    <t>83</t>
  </si>
  <si>
    <t>85</t>
  </si>
  <si>
    <t>86</t>
  </si>
  <si>
    <t>87</t>
  </si>
  <si>
    <t>88</t>
  </si>
  <si>
    <t>89</t>
  </si>
  <si>
    <t>90</t>
  </si>
  <si>
    <t>91,92</t>
  </si>
  <si>
    <t>93</t>
  </si>
  <si>
    <t>95</t>
  </si>
  <si>
    <t>94,96</t>
  </si>
  <si>
    <t>97</t>
  </si>
  <si>
    <t>98</t>
  </si>
  <si>
    <t>99</t>
  </si>
  <si>
    <t>100</t>
  </si>
  <si>
    <t>101</t>
  </si>
  <si>
    <t>102</t>
  </si>
  <si>
    <t>104</t>
  </si>
  <si>
    <t>105</t>
  </si>
  <si>
    <t>107</t>
  </si>
  <si>
    <t>108</t>
  </si>
  <si>
    <t>81, 110</t>
  </si>
  <si>
    <t>111</t>
  </si>
  <si>
    <t>112</t>
  </si>
  <si>
    <t>113</t>
  </si>
  <si>
    <t>114</t>
  </si>
  <si>
    <t>0320100770</t>
  </si>
  <si>
    <t>Целевая субсидия на организацию и обеспечение творческого процесса концертной деятельности</t>
  </si>
  <si>
    <t>115</t>
  </si>
  <si>
    <t>116</t>
  </si>
  <si>
    <t>118</t>
  </si>
  <si>
    <t>119</t>
  </si>
  <si>
    <t>120</t>
  </si>
  <si>
    <t>121</t>
  </si>
  <si>
    <t>0220443730</t>
  </si>
  <si>
    <t>Реконструкция здания по ул. Ижевской, 25 (литер А, А1)</t>
  </si>
  <si>
    <t>122</t>
  </si>
  <si>
    <t>123</t>
  </si>
  <si>
    <t>124</t>
  </si>
  <si>
    <t>125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</si>
  <si>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</si>
  <si>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</si>
  <si>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</si>
  <si>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</si>
  <si>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</si>
  <si>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</si>
  <si>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</si>
  <si>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</si>
  <si>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</si>
  <si>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</si>
  <si>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</si>
  <si>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84,135</t>
  </si>
  <si>
    <t>0720100610</t>
  </si>
  <si>
    <t>136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</si>
  <si>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</si>
  <si>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</si>
  <si>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</si>
  <si>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109,137,138,139,140,141,142</t>
  </si>
  <si>
    <t>137,138,139,140,141,142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</si>
  <si>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</si>
  <si>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143</t>
  </si>
  <si>
    <t>144</t>
  </si>
  <si>
    <t>Реконструкция здания по ул. Ижевской, 25 (литер Д)</t>
  </si>
  <si>
    <t>1а</t>
  </si>
  <si>
    <t>103</t>
  </si>
  <si>
    <t>106</t>
  </si>
  <si>
    <t>78,117а</t>
  </si>
  <si>
    <t>10201ST04A</t>
  </si>
  <si>
    <t>10201ST04N</t>
  </si>
  <si>
    <t>Проведение на территории города Перми ярмарок и продажи товаров (выполнения работ, оказания услуг) на них</t>
  </si>
  <si>
    <t>изменения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</si>
  <si>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</si>
  <si>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</si>
  <si>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</si>
  <si>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</si>
  <si>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</si>
  <si>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</si>
  <si>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</si>
  <si>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</si>
  <si>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</si>
  <si>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</si>
  <si>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</si>
  <si>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03101L5090</t>
  </si>
  <si>
    <t>102F100000</t>
  </si>
  <si>
    <t>102F150212</t>
  </si>
  <si>
    <t>Основное мероприятие "Федеральный проект "Жилье"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</si>
  <si>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</si>
  <si>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9190021230</t>
  </si>
  <si>
    <t>Капитальный ремонт здания для размещения муниципального архива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</si>
  <si>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</si>
  <si>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</si>
  <si>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</si>
  <si>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</si>
  <si>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</si>
  <si>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</si>
  <si>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</si>
  <si>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</si>
  <si>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</si>
  <si>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</si>
  <si>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</si>
  <si>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</si>
  <si>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</si>
  <si>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</si>
  <si>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</si>
  <si>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</si>
  <si>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</si>
  <si>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</si>
  <si>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1810121580</t>
  </si>
  <si>
    <t>Обеспечение выполнения работ по внесению изменений в Правила землепользования и застройки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</si>
  <si>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</si>
  <si>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</si>
  <si>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</si>
  <si>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</si>
  <si>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</si>
  <si>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</si>
  <si>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</si>
  <si>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</si>
  <si>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</si>
  <si>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</si>
  <si>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</si>
  <si>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</si>
  <si>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</si>
  <si>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</si>
  <si>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</si>
  <si>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</si>
  <si>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</si>
  <si>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</si>
  <si>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</si>
  <si>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</si>
  <si>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</si>
  <si>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</si>
  <si>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2020 год (решение комитета  20.02.2020)</t>
  </si>
  <si>
    <t>Изменения</t>
  </si>
  <si>
    <t>1510142010</t>
  </si>
  <si>
    <t>0820143250</t>
  </si>
  <si>
    <t>12203SТ040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</si>
  <si>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</si>
  <si>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</si>
  <si>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10402SТ280</t>
  </si>
  <si>
    <t>11104SЖ410</t>
  </si>
  <si>
    <t>1610200000</t>
  </si>
  <si>
    <t>16102SЦ550</t>
  </si>
  <si>
    <t>Основное мероприятие "Капитальные вложения в объекты недвижимого имущества"</t>
  </si>
  <si>
    <t>Приобретение объектов недвижимого имущества по адресу: г. Пермь, ул. Барамзиной, 31, находящихся на земельном участке с кадастровым номером 59:01:4415053:25, расположенных в коридоре проектируемых дорог по ул. Барамзиной, ул. Углеуральской и ул. Гатчинской</t>
  </si>
  <si>
    <t>1110423360</t>
  </si>
  <si>
    <t>1020141500</t>
  </si>
  <si>
    <t>1020142570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</si>
  <si>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</si>
  <si>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</si>
  <si>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</si>
  <si>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</si>
  <si>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</si>
  <si>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</si>
  <si>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</si>
  <si>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Реконструкция ул. Героев Хасана от ул. Хлебозаводская до ул. Василия Васильева</t>
  </si>
  <si>
    <t>Реконструкция ул. Революции от ЦКР до ул. Сибирской с обустройством трамвайной линии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</si>
  <si>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 космонавта СССР, дважды Героя Советского Союза В. П. Савиных"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</si>
  <si>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</si>
  <si>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</si>
  <si>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</si>
  <si>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</si>
  <si>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2020 год (с учетом решения комитета)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</si>
  <si>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</si>
  <si>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реконструкция здания МБОУ "Гимназия № 17" г. Перми (пристройка нового корпуса)</t>
  </si>
  <si>
    <t>Мероприятия по расселению жилищного фонда на территории города Перми, признанного аварийным после 1 января 2012 г.</t>
  </si>
  <si>
    <t xml:space="preserve">2020 год </t>
  </si>
  <si>
    <t>Решение комитета от 19.03.2020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</si>
  <si>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</si>
  <si>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</si>
  <si>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</si>
  <si>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</si>
  <si>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</si>
  <si>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</si>
  <si>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</si>
  <si>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2020 год и на плановый период 2021 и 2022 годов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</si>
  <si>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</si>
  <si>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проведения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</si>
  <si>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</si>
  <si>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</si>
  <si>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</si>
  <si>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</si>
  <si>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</si>
  <si>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</si>
  <si>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10201ST04B</t>
  </si>
  <si>
    <t>102R100000</t>
  </si>
  <si>
    <t>102R1ST040</t>
  </si>
  <si>
    <t>102R1ST04A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</si>
  <si>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</si>
  <si>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</si>
  <si>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</si>
  <si>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</si>
  <si>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</si>
  <si>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</si>
  <si>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</si>
  <si>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</si>
  <si>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</si>
  <si>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</si>
  <si>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</si>
  <si>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</si>
  <si>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</si>
  <si>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Основное мероприятие «Реализация мероприятий, направленных на финансовое обеспечение регионального проекта в рамках основного мероприятия федерального проекта «Дорожная сеть» национального проекта «Безопасные и качественные автомобильные дороги»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</si>
  <si>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– Пермь-I Свердловской железной дороги)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</si>
  <si>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</si>
  <si>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от 17.12.2019 № 303</t>
  </si>
  <si>
    <t>тыс. руб.</t>
  </si>
  <si>
    <t>2020 год (проект)</t>
  </si>
  <si>
    <t>решение</t>
  </si>
  <si>
    <t>2021 год (проект)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</si>
  <si>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</si>
  <si>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2022 год (проект)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</si>
  <si>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</si>
  <si>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</si>
  <si>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</si>
  <si>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Основное мероприятие "Приобретение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Перми"</t>
  </si>
  <si>
    <t>ПРИЛОЖЕНИЕ 1</t>
  </si>
  <si>
    <t>от 23.06.2020 № 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</si>
</sst>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 applyBorder="1" applyAlignment="1">
      <alignment horizontal="left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AY2608"/>
  <sheetViews>
    <sheetView tabSelected="1" zoomScale="90" zoomScaleNormal="90" workbookViewId="0">
      <selection activeCell="E3" sqref="E3"/>
    </sheetView>
  </sheetViews>
  <sheetFormatPr defaultColWidth="9.109375" defaultRowHeight="15.6" x14ac:dyDescent="0.3"/>
  <cols>
    <col min="1" max="1" width="14.88671875" style="4" customWidth="1"/>
    <col min="2" max="2" width="9.5546875" style="3" customWidth="1"/>
    <col min="3" max="3" width="9.88671875" style="4" customWidth="1"/>
    <col min="4" max="4" width="9.33203125" style="4" customWidth="1"/>
    <col min="5" max="5" width="48.5546875" style="5" customWidth="1"/>
    <col min="6" max="39" width="15.109375" style="3" hidden="1" customWidth="1"/>
    <col min="40" max="40" width="16.6640625" style="3" hidden="1" customWidth="1"/>
    <col min="41" max="41" width="16.6640625" style="3" customWidth="1"/>
    <col min="42" max="42" width="15.109375" style="3" hidden="1" customWidth="1"/>
    <col min="43" max="43" width="16.6640625" style="3" hidden="1" customWidth="1"/>
    <col min="44" max="44" width="16.77734375" style="3" customWidth="1"/>
    <col min="45" max="45" width="15.77734375" style="3" hidden="1" customWidth="1"/>
    <col min="46" max="46" width="18" style="3" hidden="1" customWidth="1"/>
    <col min="47" max="47" width="16.88671875" style="3" customWidth="1"/>
    <col min="48" max="48" width="18" style="3" hidden="1" customWidth="1"/>
    <col min="49" max="49" width="16.44140625" style="3" hidden="1" customWidth="1"/>
    <col min="50" max="50" width="19" style="3" hidden="1" customWidth="1"/>
    <col min="51" max="51" width="16" style="1" hidden="1" customWidth="1"/>
    <col min="52" max="16384" width="9.109375" style="2"/>
  </cols>
  <sheetData>
    <row r="1" spans="1:50" x14ac:dyDescent="0.3">
      <c r="G1" s="56" t="s">
        <v>1023</v>
      </c>
      <c r="H1" s="56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AP1" s="51" t="s">
        <v>1500</v>
      </c>
      <c r="AQ1" s="51"/>
      <c r="AR1" s="52"/>
      <c r="AS1" s="51"/>
      <c r="AT1" s="51"/>
      <c r="AU1" s="52"/>
    </row>
    <row r="2" spans="1:50" x14ac:dyDescent="0.3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AP2" s="51" t="s">
        <v>985</v>
      </c>
      <c r="AQ2" s="51"/>
      <c r="AR2" s="52"/>
      <c r="AS2" s="51"/>
      <c r="AT2" s="51"/>
      <c r="AU2" s="52"/>
    </row>
    <row r="3" spans="1:50" x14ac:dyDescent="0.3"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AP3" s="51" t="s">
        <v>986</v>
      </c>
      <c r="AQ3" s="51"/>
      <c r="AR3" s="52"/>
      <c r="AS3" s="51"/>
      <c r="AT3" s="51"/>
      <c r="AU3" s="52"/>
    </row>
    <row r="4" spans="1:50" x14ac:dyDescent="0.3"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AP4" s="46"/>
      <c r="AQ4" s="46"/>
      <c r="AR4" s="52" t="s">
        <v>1501</v>
      </c>
      <c r="AS4" s="53"/>
      <c r="AT4" s="53"/>
      <c r="AU4" s="52"/>
    </row>
    <row r="5" spans="1:50" x14ac:dyDescent="0.3"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AR5" s="46"/>
      <c r="AU5" s="46"/>
    </row>
    <row r="6" spans="1:50" x14ac:dyDescent="0.3"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AP6" s="51" t="s">
        <v>1023</v>
      </c>
      <c r="AQ6" s="51"/>
      <c r="AR6" s="56"/>
      <c r="AS6" s="51"/>
      <c r="AT6" s="51"/>
      <c r="AU6" s="56"/>
    </row>
    <row r="7" spans="1:50" x14ac:dyDescent="0.3"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AP7" s="51" t="s">
        <v>985</v>
      </c>
      <c r="AQ7" s="51"/>
      <c r="AR7" s="56"/>
      <c r="AS7" s="51"/>
      <c r="AT7" s="51"/>
      <c r="AU7" s="56"/>
    </row>
    <row r="8" spans="1:50" x14ac:dyDescent="0.3"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AP8" s="51" t="s">
        <v>986</v>
      </c>
      <c r="AQ8" s="51"/>
      <c r="AR8" s="56"/>
      <c r="AS8" s="51"/>
      <c r="AT8" s="51"/>
      <c r="AU8" s="56"/>
    </row>
    <row r="9" spans="1:50" x14ac:dyDescent="0.3"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AP9" s="51" t="s">
        <v>1489</v>
      </c>
      <c r="AQ9" s="51"/>
      <c r="AR9" s="56"/>
      <c r="AS9" s="51"/>
      <c r="AT9" s="51"/>
      <c r="AU9" s="56"/>
    </row>
    <row r="10" spans="1:50" x14ac:dyDescent="0.3">
      <c r="G10" s="56" t="s">
        <v>986</v>
      </c>
      <c r="H10" s="56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</row>
    <row r="11" spans="1:50" ht="15.75" customHeight="1" x14ac:dyDescent="0.3">
      <c r="A11" s="57" t="s">
        <v>1460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7"/>
      <c r="AU11" s="57"/>
    </row>
    <row r="12" spans="1:50" s="1" customFormat="1" ht="25.2" customHeight="1" x14ac:dyDescent="0.3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6"/>
      <c r="AW12" s="6"/>
      <c r="AX12" s="6"/>
    </row>
    <row r="13" spans="1:50" s="1" customFormat="1" ht="8.25" customHeight="1" x14ac:dyDescent="0.3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/>
      <c r="AU13" s="57"/>
      <c r="AV13" s="7"/>
      <c r="AW13" s="7"/>
      <c r="AX13" s="7"/>
    </row>
    <row r="14" spans="1:50" s="1" customFormat="1" x14ac:dyDescent="0.3">
      <c r="A14" s="47"/>
      <c r="B14" s="47"/>
      <c r="C14" s="47"/>
      <c r="D14" s="47"/>
      <c r="E14" s="47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7"/>
      <c r="AO14" s="7"/>
      <c r="AP14" s="35"/>
      <c r="AQ14" s="7"/>
      <c r="AR14" s="7"/>
      <c r="AS14" s="35"/>
      <c r="AT14" s="7"/>
      <c r="AU14" s="7"/>
      <c r="AV14" s="7"/>
      <c r="AW14" s="7"/>
      <c r="AX14" s="7"/>
    </row>
    <row r="15" spans="1:50" x14ac:dyDescent="0.3">
      <c r="F15" s="13"/>
      <c r="G15" s="13"/>
      <c r="H15" s="34" t="s">
        <v>908</v>
      </c>
      <c r="I15" s="27">
        <f>I2604</f>
        <v>-164232.09999999995</v>
      </c>
      <c r="J15" s="27">
        <f t="shared" ref="J15:K15" si="0">J2604</f>
        <v>-6.3664629124104977E-12</v>
      </c>
      <c r="K15" s="27">
        <f t="shared" si="0"/>
        <v>0</v>
      </c>
      <c r="L15" s="34"/>
      <c r="M15" s="34"/>
      <c r="N15" s="34"/>
      <c r="O15" s="30">
        <f>O2604</f>
        <v>1879380.31</v>
      </c>
      <c r="P15" s="30">
        <f t="shared" ref="P15:Q15" si="1">P2604</f>
        <v>496418</v>
      </c>
      <c r="Q15" s="30">
        <f t="shared" si="1"/>
        <v>66138.800000000017</v>
      </c>
      <c r="R15" s="30"/>
      <c r="S15" s="30"/>
      <c r="T15" s="30"/>
      <c r="U15" s="30"/>
      <c r="V15" s="30"/>
      <c r="W15" s="30"/>
      <c r="X15" s="30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7"/>
      <c r="AO15" s="55" t="s">
        <v>1490</v>
      </c>
      <c r="AP15" s="55"/>
      <c r="AQ15" s="55"/>
      <c r="AR15" s="55"/>
      <c r="AS15" s="55"/>
      <c r="AT15" s="55"/>
      <c r="AU15" s="55"/>
      <c r="AV15" s="34"/>
      <c r="AW15" s="34"/>
      <c r="AX15" s="34"/>
    </row>
    <row r="16" spans="1:50" ht="14.25" customHeight="1" x14ac:dyDescent="0.3">
      <c r="A16" s="64" t="s">
        <v>0</v>
      </c>
      <c r="B16" s="54" t="s">
        <v>1</v>
      </c>
      <c r="C16" s="64" t="s">
        <v>3</v>
      </c>
      <c r="D16" s="64" t="s">
        <v>4</v>
      </c>
      <c r="E16" s="64" t="s">
        <v>10</v>
      </c>
      <c r="F16" s="54" t="s">
        <v>11</v>
      </c>
      <c r="G16" s="54" t="s">
        <v>831</v>
      </c>
      <c r="H16" s="54" t="s">
        <v>929</v>
      </c>
      <c r="I16" s="58" t="s">
        <v>1270</v>
      </c>
      <c r="J16" s="59"/>
      <c r="K16" s="60"/>
      <c r="L16" s="54" t="s">
        <v>11</v>
      </c>
      <c r="M16" s="54" t="s">
        <v>831</v>
      </c>
      <c r="N16" s="54" t="s">
        <v>929</v>
      </c>
      <c r="O16" s="33" t="s">
        <v>1356</v>
      </c>
      <c r="P16" s="33" t="s">
        <v>1356</v>
      </c>
      <c r="Q16" s="33" t="s">
        <v>1356</v>
      </c>
      <c r="R16" s="54" t="s">
        <v>11</v>
      </c>
      <c r="S16" s="54" t="s">
        <v>831</v>
      </c>
      <c r="T16" s="54" t="s">
        <v>929</v>
      </c>
      <c r="U16" s="61" t="s">
        <v>1417</v>
      </c>
      <c r="V16" s="54" t="s">
        <v>1447</v>
      </c>
      <c r="W16" s="54" t="s">
        <v>831</v>
      </c>
      <c r="X16" s="54" t="s">
        <v>929</v>
      </c>
      <c r="Y16" s="58" t="s">
        <v>1418</v>
      </c>
      <c r="Z16" s="59"/>
      <c r="AA16" s="60"/>
      <c r="AB16" s="54" t="s">
        <v>1451</v>
      </c>
      <c r="AC16" s="54" t="s">
        <v>831</v>
      </c>
      <c r="AD16" s="54" t="s">
        <v>929</v>
      </c>
      <c r="AE16" s="58" t="s">
        <v>1452</v>
      </c>
      <c r="AF16" s="60"/>
      <c r="AG16" s="54" t="s">
        <v>1451</v>
      </c>
      <c r="AH16" s="54" t="s">
        <v>831</v>
      </c>
      <c r="AI16" s="54" t="s">
        <v>929</v>
      </c>
      <c r="AJ16" s="58" t="s">
        <v>1418</v>
      </c>
      <c r="AK16" s="59"/>
      <c r="AL16" s="60"/>
      <c r="AM16" s="54" t="s">
        <v>1491</v>
      </c>
      <c r="AN16" s="54" t="s">
        <v>1492</v>
      </c>
      <c r="AO16" s="61" t="s">
        <v>11</v>
      </c>
      <c r="AP16" s="54" t="s">
        <v>1493</v>
      </c>
      <c r="AQ16" s="54" t="s">
        <v>1492</v>
      </c>
      <c r="AR16" s="61" t="s">
        <v>831</v>
      </c>
      <c r="AS16" s="54" t="s">
        <v>1495</v>
      </c>
      <c r="AT16" s="54" t="s">
        <v>1492</v>
      </c>
      <c r="AU16" s="61" t="s">
        <v>929</v>
      </c>
      <c r="AV16" s="54" t="s">
        <v>9</v>
      </c>
      <c r="AW16" s="21"/>
      <c r="AX16" s="21"/>
    </row>
    <row r="17" spans="1:51" ht="43.5" customHeight="1" x14ac:dyDescent="0.3">
      <c r="A17" s="64"/>
      <c r="B17" s="54"/>
      <c r="C17" s="64"/>
      <c r="D17" s="64"/>
      <c r="E17" s="64"/>
      <c r="F17" s="54"/>
      <c r="G17" s="54"/>
      <c r="H17" s="54"/>
      <c r="I17" s="33" t="s">
        <v>11</v>
      </c>
      <c r="J17" s="33" t="s">
        <v>831</v>
      </c>
      <c r="K17" s="33" t="s">
        <v>929</v>
      </c>
      <c r="L17" s="54"/>
      <c r="M17" s="54"/>
      <c r="N17" s="54"/>
      <c r="O17" s="33" t="s">
        <v>11</v>
      </c>
      <c r="P17" s="33" t="s">
        <v>831</v>
      </c>
      <c r="Q17" s="33" t="s">
        <v>929</v>
      </c>
      <c r="R17" s="54"/>
      <c r="S17" s="54"/>
      <c r="T17" s="54"/>
      <c r="U17" s="62"/>
      <c r="V17" s="54"/>
      <c r="W17" s="54"/>
      <c r="X17" s="54"/>
      <c r="Y17" s="33" t="s">
        <v>11</v>
      </c>
      <c r="Z17" s="33" t="s">
        <v>831</v>
      </c>
      <c r="AA17" s="33" t="s">
        <v>929</v>
      </c>
      <c r="AB17" s="54"/>
      <c r="AC17" s="54"/>
      <c r="AD17" s="54"/>
      <c r="AE17" s="33" t="s">
        <v>11</v>
      </c>
      <c r="AF17" s="33" t="s">
        <v>831</v>
      </c>
      <c r="AG17" s="54"/>
      <c r="AH17" s="54"/>
      <c r="AI17" s="54"/>
      <c r="AJ17" s="33" t="s">
        <v>11</v>
      </c>
      <c r="AK17" s="33" t="s">
        <v>831</v>
      </c>
      <c r="AL17" s="33" t="s">
        <v>929</v>
      </c>
      <c r="AM17" s="54"/>
      <c r="AN17" s="54"/>
      <c r="AO17" s="62"/>
      <c r="AP17" s="54"/>
      <c r="AQ17" s="54"/>
      <c r="AR17" s="62"/>
      <c r="AS17" s="54"/>
      <c r="AT17" s="54"/>
      <c r="AU17" s="62"/>
      <c r="AV17" s="54"/>
      <c r="AW17" s="21"/>
      <c r="AX17" s="21" t="s">
        <v>1269</v>
      </c>
    </row>
    <row r="18" spans="1:51" s="9" customFormat="1" ht="31.2" x14ac:dyDescent="0.3">
      <c r="A18" s="8" t="s">
        <v>7</v>
      </c>
      <c r="B18" s="14"/>
      <c r="C18" s="8"/>
      <c r="D18" s="8"/>
      <c r="E18" s="48" t="s">
        <v>1024</v>
      </c>
      <c r="F18" s="12">
        <f>F19+F61</f>
        <v>120340.90000000001</v>
      </c>
      <c r="G18" s="12">
        <f>G19+G61</f>
        <v>117933.3</v>
      </c>
      <c r="H18" s="12">
        <f>H19+H61</f>
        <v>115410.1</v>
      </c>
      <c r="I18" s="12">
        <f t="shared" ref="I18:K18" si="2">I19+I61</f>
        <v>0</v>
      </c>
      <c r="J18" s="12">
        <f t="shared" si="2"/>
        <v>0</v>
      </c>
      <c r="K18" s="12">
        <f t="shared" si="2"/>
        <v>0</v>
      </c>
      <c r="L18" s="12">
        <f>F18+I18</f>
        <v>120340.90000000001</v>
      </c>
      <c r="M18" s="12">
        <f>G18+J18</f>
        <v>117933.3</v>
      </c>
      <c r="N18" s="12">
        <f>H18+K18</f>
        <v>115410.1</v>
      </c>
      <c r="O18" s="12">
        <f t="shared" ref="O18:Q18" si="3">O19+O61</f>
        <v>583.86599999999999</v>
      </c>
      <c r="P18" s="12">
        <f t="shared" si="3"/>
        <v>0</v>
      </c>
      <c r="Q18" s="12">
        <f t="shared" si="3"/>
        <v>0</v>
      </c>
      <c r="R18" s="12">
        <f>L18+O18</f>
        <v>120924.766</v>
      </c>
      <c r="S18" s="12">
        <f t="shared" ref="S18:T18" si="4">M18+P18</f>
        <v>117933.3</v>
      </c>
      <c r="T18" s="12">
        <f t="shared" si="4"/>
        <v>115410.1</v>
      </c>
      <c r="U18" s="12">
        <f>U19+U61</f>
        <v>0</v>
      </c>
      <c r="V18" s="12">
        <f>R18+U18</f>
        <v>120924.766</v>
      </c>
      <c r="W18" s="12">
        <f>S18</f>
        <v>117933.3</v>
      </c>
      <c r="X18" s="12">
        <f>T18</f>
        <v>115410.1</v>
      </c>
      <c r="Y18" s="12">
        <f t="shared" ref="Y18:AA18" si="5">Y19+Y61</f>
        <v>6900</v>
      </c>
      <c r="Z18" s="12">
        <f t="shared" si="5"/>
        <v>0</v>
      </c>
      <c r="AA18" s="12">
        <f t="shared" si="5"/>
        <v>0</v>
      </c>
      <c r="AB18" s="12">
        <f t="shared" ref="AB18:AB81" si="6">V18+Y18</f>
        <v>127824.766</v>
      </c>
      <c r="AC18" s="12">
        <f t="shared" ref="AC18:AC81" si="7">W18+Z18</f>
        <v>117933.3</v>
      </c>
      <c r="AD18" s="12">
        <f t="shared" ref="AD18:AD81" si="8">X18+AA18</f>
        <v>115410.1</v>
      </c>
      <c r="AE18" s="12">
        <f t="shared" ref="AE18:AF18" si="9">AE19+AE61</f>
        <v>0</v>
      </c>
      <c r="AF18" s="12">
        <f t="shared" si="9"/>
        <v>0</v>
      </c>
      <c r="AG18" s="12">
        <f t="shared" ref="AG18:AG21" si="10">AB18+AE18</f>
        <v>127824.766</v>
      </c>
      <c r="AH18" s="12">
        <f t="shared" ref="AH18:AH21" si="11">AC18+AF18</f>
        <v>117933.3</v>
      </c>
      <c r="AI18" s="12">
        <f t="shared" ref="AI18:AI21" si="12">AD18</f>
        <v>115410.1</v>
      </c>
      <c r="AJ18" s="12">
        <f>AJ19+AJ61</f>
        <v>-161.80899999999997</v>
      </c>
      <c r="AK18" s="12">
        <f>AK19+AK61</f>
        <v>0</v>
      </c>
      <c r="AL18" s="12">
        <f>AL19+AL61</f>
        <v>0</v>
      </c>
      <c r="AM18" s="12">
        <f t="shared" ref="AM18:AM81" si="13">AG18+AJ18</f>
        <v>127662.95700000001</v>
      </c>
      <c r="AN18" s="12">
        <f>AN19+AN61</f>
        <v>0</v>
      </c>
      <c r="AO18" s="12">
        <f>AM18+AN18</f>
        <v>127662.95700000001</v>
      </c>
      <c r="AP18" s="12">
        <f t="shared" ref="AP18:AP81" si="14">AH18+AK18</f>
        <v>117933.3</v>
      </c>
      <c r="AQ18" s="12">
        <f>AQ19+AQ61</f>
        <v>0</v>
      </c>
      <c r="AR18" s="12">
        <f>AP18+AQ18</f>
        <v>117933.3</v>
      </c>
      <c r="AS18" s="12">
        <f t="shared" ref="AS18:AS81" si="15">AI18+AL18</f>
        <v>115410.1</v>
      </c>
      <c r="AT18" s="12">
        <f>AT19+AT61</f>
        <v>0</v>
      </c>
      <c r="AU18" s="12">
        <f>AS18+AT18</f>
        <v>115410.1</v>
      </c>
      <c r="AV18" s="12">
        <f>AV19+AV61</f>
        <v>0</v>
      </c>
      <c r="AW18" s="22"/>
      <c r="AX18" s="25"/>
    </row>
    <row r="19" spans="1:51" s="11" customFormat="1" ht="31.2" x14ac:dyDescent="0.3">
      <c r="A19" s="10" t="s">
        <v>8</v>
      </c>
      <c r="B19" s="17"/>
      <c r="C19" s="10"/>
      <c r="D19" s="10"/>
      <c r="E19" s="16" t="s">
        <v>1025</v>
      </c>
      <c r="F19" s="18">
        <f>F20+F40+F53</f>
        <v>109932.20000000001</v>
      </c>
      <c r="G19" s="18">
        <f>G20+G40+G53</f>
        <v>107524.6</v>
      </c>
      <c r="H19" s="18">
        <f>H20+H40+H53</f>
        <v>105001.40000000001</v>
      </c>
      <c r="I19" s="18">
        <f t="shared" ref="I19:K19" si="16">I20+I40+I53</f>
        <v>0</v>
      </c>
      <c r="J19" s="18">
        <f t="shared" si="16"/>
        <v>0</v>
      </c>
      <c r="K19" s="18">
        <f t="shared" si="16"/>
        <v>0</v>
      </c>
      <c r="L19" s="18">
        <f t="shared" ref="L19:L82" si="17">F19+I19</f>
        <v>109932.20000000001</v>
      </c>
      <c r="M19" s="18">
        <f t="shared" ref="M19:M82" si="18">G19+J19</f>
        <v>107524.6</v>
      </c>
      <c r="N19" s="18">
        <f t="shared" ref="N19:N82" si="19">H19+K19</f>
        <v>105001.40000000001</v>
      </c>
      <c r="O19" s="18">
        <f t="shared" ref="O19:Q19" si="20">O20+O40+O53</f>
        <v>583.86599999999999</v>
      </c>
      <c r="P19" s="18">
        <f t="shared" si="20"/>
        <v>0</v>
      </c>
      <c r="Q19" s="18">
        <f t="shared" si="20"/>
        <v>0</v>
      </c>
      <c r="R19" s="18">
        <f t="shared" ref="R19:R82" si="21">L19+O19</f>
        <v>110516.06600000001</v>
      </c>
      <c r="S19" s="18">
        <f t="shared" ref="S19:S82" si="22">M19+P19</f>
        <v>107524.6</v>
      </c>
      <c r="T19" s="18">
        <f t="shared" ref="T19:T82" si="23">N19+Q19</f>
        <v>105001.40000000001</v>
      </c>
      <c r="U19" s="18">
        <f>U20+U40+U53</f>
        <v>0</v>
      </c>
      <c r="V19" s="18">
        <f t="shared" ref="V19:V82" si="24">R19+U19</f>
        <v>110516.06600000001</v>
      </c>
      <c r="W19" s="18">
        <f t="shared" ref="W19:W82" si="25">S19</f>
        <v>107524.6</v>
      </c>
      <c r="X19" s="18">
        <f t="shared" ref="X19:X82" si="26">T19</f>
        <v>105001.40000000001</v>
      </c>
      <c r="Y19" s="18">
        <f t="shared" ref="Y19:AA19" si="27">Y20+Y40+Y53</f>
        <v>6900</v>
      </c>
      <c r="Z19" s="18">
        <f t="shared" si="27"/>
        <v>0</v>
      </c>
      <c r="AA19" s="18">
        <f t="shared" si="27"/>
        <v>0</v>
      </c>
      <c r="AB19" s="18">
        <f t="shared" si="6"/>
        <v>117416.06600000001</v>
      </c>
      <c r="AC19" s="18">
        <f t="shared" si="7"/>
        <v>107524.6</v>
      </c>
      <c r="AD19" s="18">
        <f t="shared" si="8"/>
        <v>105001.40000000001</v>
      </c>
      <c r="AE19" s="18">
        <f t="shared" ref="AE19:AF19" si="28">AE20+AE40+AE53</f>
        <v>0</v>
      </c>
      <c r="AF19" s="18">
        <f t="shared" si="28"/>
        <v>0</v>
      </c>
      <c r="AG19" s="18">
        <f t="shared" si="10"/>
        <v>117416.06600000001</v>
      </c>
      <c r="AH19" s="18">
        <f t="shared" si="11"/>
        <v>107524.6</v>
      </c>
      <c r="AI19" s="18">
        <f t="shared" si="12"/>
        <v>105001.40000000001</v>
      </c>
      <c r="AJ19" s="18">
        <f>AJ20+AJ40+AJ53</f>
        <v>-161.80899999999997</v>
      </c>
      <c r="AK19" s="18">
        <f>AK20+AK40+AK53</f>
        <v>0</v>
      </c>
      <c r="AL19" s="18">
        <f>AL20+AL40+AL53</f>
        <v>0</v>
      </c>
      <c r="AM19" s="18">
        <f t="shared" si="13"/>
        <v>117254.25700000001</v>
      </c>
      <c r="AN19" s="18">
        <f>AN20+AN40+AN53</f>
        <v>0</v>
      </c>
      <c r="AO19" s="18">
        <f t="shared" ref="AO19:AO82" si="29">AM19+AN19</f>
        <v>117254.25700000001</v>
      </c>
      <c r="AP19" s="18">
        <f t="shared" si="14"/>
        <v>107524.6</v>
      </c>
      <c r="AQ19" s="18">
        <f>AQ20+AQ40+AQ53</f>
        <v>0</v>
      </c>
      <c r="AR19" s="18">
        <f t="shared" ref="AR19:AR82" si="30">AP19+AQ19</f>
        <v>107524.6</v>
      </c>
      <c r="AS19" s="18">
        <f t="shared" si="15"/>
        <v>105001.40000000001</v>
      </c>
      <c r="AT19" s="18">
        <f>AT20+AT40+AT53</f>
        <v>0</v>
      </c>
      <c r="AU19" s="18">
        <f t="shared" ref="AU19:AU82" si="31">AS19+AT19</f>
        <v>105001.40000000001</v>
      </c>
      <c r="AV19" s="18">
        <f>AV20+AV40+AV53</f>
        <v>0</v>
      </c>
      <c r="AW19" s="31"/>
      <c r="AX19" s="26"/>
    </row>
    <row r="20" spans="1:51" ht="78" x14ac:dyDescent="0.3">
      <c r="A20" s="49" t="s">
        <v>2</v>
      </c>
      <c r="B20" s="45"/>
      <c r="C20" s="49"/>
      <c r="D20" s="49"/>
      <c r="E20" s="15" t="s">
        <v>1026</v>
      </c>
      <c r="F20" s="19">
        <f>F21+F28+F32+F36</f>
        <v>39773.9</v>
      </c>
      <c r="G20" s="19">
        <f t="shared" ref="G20:AV20" si="32">G21+G28+G32+G36</f>
        <v>39773.9</v>
      </c>
      <c r="H20" s="19">
        <f t="shared" si="32"/>
        <v>39773.9</v>
      </c>
      <c r="I20" s="19">
        <f t="shared" ref="I20:K20" si="33">I21+I28+I32+I36</f>
        <v>0</v>
      </c>
      <c r="J20" s="19">
        <f t="shared" si="33"/>
        <v>0</v>
      </c>
      <c r="K20" s="19">
        <f t="shared" si="33"/>
        <v>0</v>
      </c>
      <c r="L20" s="19">
        <f t="shared" si="17"/>
        <v>39773.9</v>
      </c>
      <c r="M20" s="19">
        <f t="shared" si="18"/>
        <v>39773.9</v>
      </c>
      <c r="N20" s="19">
        <f t="shared" si="19"/>
        <v>39773.9</v>
      </c>
      <c r="O20" s="19">
        <f t="shared" ref="O20:Q20" si="34">O21+O28+O32+O36</f>
        <v>0</v>
      </c>
      <c r="P20" s="19">
        <f t="shared" si="34"/>
        <v>0</v>
      </c>
      <c r="Q20" s="19">
        <f t="shared" si="34"/>
        <v>0</v>
      </c>
      <c r="R20" s="19">
        <f t="shared" si="21"/>
        <v>39773.9</v>
      </c>
      <c r="S20" s="19">
        <f t="shared" si="22"/>
        <v>39773.9</v>
      </c>
      <c r="T20" s="19">
        <f t="shared" si="23"/>
        <v>39773.9</v>
      </c>
      <c r="U20" s="19">
        <f t="shared" ref="U20" si="35">U21+U28+U32+U36</f>
        <v>0</v>
      </c>
      <c r="V20" s="19">
        <f t="shared" si="24"/>
        <v>39773.9</v>
      </c>
      <c r="W20" s="19">
        <f t="shared" si="25"/>
        <v>39773.9</v>
      </c>
      <c r="X20" s="19">
        <f t="shared" si="26"/>
        <v>39773.9</v>
      </c>
      <c r="Y20" s="19">
        <f t="shared" ref="Y20:AA20" si="36">Y21+Y28+Y32+Y36</f>
        <v>6900</v>
      </c>
      <c r="Z20" s="19">
        <f t="shared" si="36"/>
        <v>0</v>
      </c>
      <c r="AA20" s="19">
        <f t="shared" si="36"/>
        <v>0</v>
      </c>
      <c r="AB20" s="19">
        <f t="shared" si="6"/>
        <v>46673.9</v>
      </c>
      <c r="AC20" s="19">
        <f t="shared" si="7"/>
        <v>39773.9</v>
      </c>
      <c r="AD20" s="19">
        <f t="shared" si="8"/>
        <v>39773.9</v>
      </c>
      <c r="AE20" s="19">
        <f t="shared" ref="AE20:AF20" si="37">AE21+AE28+AE32+AE36</f>
        <v>0</v>
      </c>
      <c r="AF20" s="19">
        <f t="shared" si="37"/>
        <v>0</v>
      </c>
      <c r="AG20" s="19">
        <f t="shared" si="10"/>
        <v>46673.9</v>
      </c>
      <c r="AH20" s="19">
        <f t="shared" si="11"/>
        <v>39773.9</v>
      </c>
      <c r="AI20" s="19">
        <f t="shared" si="12"/>
        <v>39773.9</v>
      </c>
      <c r="AJ20" s="19">
        <f t="shared" ref="AJ20:AL20" si="38">AJ21+AJ28+AJ32+AJ36</f>
        <v>89.308000000000021</v>
      </c>
      <c r="AK20" s="19">
        <f t="shared" si="38"/>
        <v>0</v>
      </c>
      <c r="AL20" s="19">
        <f t="shared" si="38"/>
        <v>0</v>
      </c>
      <c r="AM20" s="19">
        <f t="shared" si="13"/>
        <v>46763.207999999999</v>
      </c>
      <c r="AN20" s="19">
        <f t="shared" ref="AN20" si="39">AN21+AN28+AN32+AN36</f>
        <v>0</v>
      </c>
      <c r="AO20" s="19">
        <f t="shared" si="29"/>
        <v>46763.207999999999</v>
      </c>
      <c r="AP20" s="19">
        <f t="shared" si="14"/>
        <v>39773.9</v>
      </c>
      <c r="AQ20" s="19">
        <f t="shared" ref="AQ20" si="40">AQ21+AQ28+AQ32+AQ36</f>
        <v>0</v>
      </c>
      <c r="AR20" s="19">
        <f t="shared" si="30"/>
        <v>39773.9</v>
      </c>
      <c r="AS20" s="19">
        <f t="shared" si="15"/>
        <v>39773.9</v>
      </c>
      <c r="AT20" s="19">
        <f t="shared" ref="AT20" si="41">AT21+AT28+AT32+AT36</f>
        <v>0</v>
      </c>
      <c r="AU20" s="19">
        <f t="shared" si="31"/>
        <v>39773.9</v>
      </c>
      <c r="AV20" s="19">
        <f t="shared" si="32"/>
        <v>0</v>
      </c>
      <c r="AW20" s="32"/>
      <c r="AX20" s="23"/>
      <c r="AY20" s="2"/>
    </row>
    <row r="21" spans="1:51" ht="62.4" x14ac:dyDescent="0.3">
      <c r="A21" s="49" t="s">
        <v>12</v>
      </c>
      <c r="B21" s="45"/>
      <c r="C21" s="49"/>
      <c r="D21" s="49"/>
      <c r="E21" s="15" t="s">
        <v>822</v>
      </c>
      <c r="F21" s="19">
        <f t="shared" ref="F21:K21" si="42">F22+F25</f>
        <v>3333.9</v>
      </c>
      <c r="G21" s="19">
        <f t="shared" si="42"/>
        <v>3333.9</v>
      </c>
      <c r="H21" s="19">
        <f t="shared" si="42"/>
        <v>3333.9</v>
      </c>
      <c r="I21" s="19">
        <f t="shared" si="42"/>
        <v>0</v>
      </c>
      <c r="J21" s="19">
        <f t="shared" si="42"/>
        <v>0</v>
      </c>
      <c r="K21" s="19">
        <f t="shared" si="42"/>
        <v>0</v>
      </c>
      <c r="L21" s="19">
        <f t="shared" si="17"/>
        <v>3333.9</v>
      </c>
      <c r="M21" s="19">
        <f t="shared" si="18"/>
        <v>3333.9</v>
      </c>
      <c r="N21" s="19">
        <f t="shared" si="19"/>
        <v>3333.9</v>
      </c>
      <c r="O21" s="19">
        <f t="shared" ref="O21:Q21" si="43">O22+O25</f>
        <v>0</v>
      </c>
      <c r="P21" s="19">
        <f t="shared" si="43"/>
        <v>0</v>
      </c>
      <c r="Q21" s="19">
        <f t="shared" si="43"/>
        <v>0</v>
      </c>
      <c r="R21" s="19">
        <f t="shared" si="21"/>
        <v>3333.9</v>
      </c>
      <c r="S21" s="19">
        <f t="shared" si="22"/>
        <v>3333.9</v>
      </c>
      <c r="T21" s="19">
        <f t="shared" si="23"/>
        <v>3333.9</v>
      </c>
      <c r="U21" s="19">
        <f t="shared" ref="U21:AV21" si="44">U22+U25</f>
        <v>0</v>
      </c>
      <c r="V21" s="19">
        <f t="shared" si="24"/>
        <v>3333.9</v>
      </c>
      <c r="W21" s="19">
        <f t="shared" si="25"/>
        <v>3333.9</v>
      </c>
      <c r="X21" s="19">
        <f t="shared" si="26"/>
        <v>3333.9</v>
      </c>
      <c r="Y21" s="19">
        <f t="shared" ref="Y21:AA21" si="45">Y22+Y25</f>
        <v>0</v>
      </c>
      <c r="Z21" s="19">
        <f t="shared" si="45"/>
        <v>0</v>
      </c>
      <c r="AA21" s="19">
        <f t="shared" si="45"/>
        <v>0</v>
      </c>
      <c r="AB21" s="19">
        <f t="shared" si="6"/>
        <v>3333.9</v>
      </c>
      <c r="AC21" s="19">
        <f t="shared" si="7"/>
        <v>3333.9</v>
      </c>
      <c r="AD21" s="19">
        <f t="shared" si="8"/>
        <v>3333.9</v>
      </c>
      <c r="AE21" s="19">
        <f t="shared" ref="AE21:AF21" si="46">AE22+AE25</f>
        <v>0</v>
      </c>
      <c r="AF21" s="19">
        <f t="shared" si="46"/>
        <v>0</v>
      </c>
      <c r="AG21" s="19">
        <f t="shared" si="10"/>
        <v>3333.9</v>
      </c>
      <c r="AH21" s="19">
        <f t="shared" si="11"/>
        <v>3333.9</v>
      </c>
      <c r="AI21" s="19">
        <f t="shared" si="12"/>
        <v>3333.9</v>
      </c>
      <c r="AJ21" s="19">
        <f t="shared" ref="AJ21:AL21" si="47">AJ22+AJ25</f>
        <v>-4.5010000000000003</v>
      </c>
      <c r="AK21" s="19">
        <f t="shared" si="47"/>
        <v>0</v>
      </c>
      <c r="AL21" s="19">
        <f t="shared" si="47"/>
        <v>0</v>
      </c>
      <c r="AM21" s="19">
        <f t="shared" si="13"/>
        <v>3329.3989999999999</v>
      </c>
      <c r="AN21" s="19">
        <f t="shared" ref="AN21" si="48">AN22+AN25</f>
        <v>0</v>
      </c>
      <c r="AO21" s="19">
        <f t="shared" si="29"/>
        <v>3329.3989999999999</v>
      </c>
      <c r="AP21" s="19">
        <f t="shared" si="14"/>
        <v>3333.9</v>
      </c>
      <c r="AQ21" s="19">
        <f t="shared" ref="AQ21" si="49">AQ22+AQ25</f>
        <v>0</v>
      </c>
      <c r="AR21" s="19">
        <f t="shared" si="30"/>
        <v>3333.9</v>
      </c>
      <c r="AS21" s="19">
        <f t="shared" si="15"/>
        <v>3333.9</v>
      </c>
      <c r="AT21" s="19">
        <f t="shared" ref="AT21" si="50">AT22+AT25</f>
        <v>0</v>
      </c>
      <c r="AU21" s="19">
        <f t="shared" si="31"/>
        <v>3333.9</v>
      </c>
      <c r="AV21" s="19">
        <f t="shared" si="44"/>
        <v>0</v>
      </c>
      <c r="AW21" s="32"/>
      <c r="AX21" s="23"/>
      <c r="AY21" s="2"/>
    </row>
    <row r="22" spans="1:51" ht="31.2" x14ac:dyDescent="0.3">
      <c r="A22" s="49" t="s">
        <v>12</v>
      </c>
      <c r="B22" s="45">
        <v>200</v>
      </c>
      <c r="C22" s="49"/>
      <c r="D22" s="49"/>
      <c r="E22" s="15" t="s">
        <v>578</v>
      </c>
      <c r="F22" s="19">
        <f t="shared" ref="F22:K23" si="51">F23</f>
        <v>2498</v>
      </c>
      <c r="G22" s="19">
        <f t="shared" si="51"/>
        <v>2498</v>
      </c>
      <c r="H22" s="19">
        <f t="shared" si="51"/>
        <v>2498</v>
      </c>
      <c r="I22" s="19">
        <f t="shared" si="51"/>
        <v>0</v>
      </c>
      <c r="J22" s="19">
        <f t="shared" si="51"/>
        <v>0</v>
      </c>
      <c r="K22" s="19">
        <f t="shared" si="51"/>
        <v>0</v>
      </c>
      <c r="L22" s="19">
        <f t="shared" si="17"/>
        <v>2498</v>
      </c>
      <c r="M22" s="19">
        <f t="shared" si="18"/>
        <v>2498</v>
      </c>
      <c r="N22" s="19">
        <f t="shared" si="19"/>
        <v>2498</v>
      </c>
      <c r="O22" s="19">
        <f t="shared" ref="O22:Q23" si="52">O23</f>
        <v>0</v>
      </c>
      <c r="P22" s="19">
        <f t="shared" si="52"/>
        <v>0</v>
      </c>
      <c r="Q22" s="19">
        <f t="shared" si="52"/>
        <v>0</v>
      </c>
      <c r="R22" s="19">
        <f t="shared" si="21"/>
        <v>2498</v>
      </c>
      <c r="S22" s="19">
        <f t="shared" si="22"/>
        <v>2498</v>
      </c>
      <c r="T22" s="19">
        <f t="shared" si="23"/>
        <v>2498</v>
      </c>
      <c r="U22" s="19">
        <f t="shared" ref="U22:AV23" si="53">U23</f>
        <v>0</v>
      </c>
      <c r="V22" s="19">
        <f t="shared" si="24"/>
        <v>2498</v>
      </c>
      <c r="W22" s="19">
        <f t="shared" si="25"/>
        <v>2498</v>
      </c>
      <c r="X22" s="19">
        <f t="shared" si="26"/>
        <v>2498</v>
      </c>
      <c r="Y22" s="19">
        <f t="shared" si="53"/>
        <v>0</v>
      </c>
      <c r="Z22" s="19">
        <f t="shared" si="53"/>
        <v>0</v>
      </c>
      <c r="AA22" s="19">
        <f t="shared" si="53"/>
        <v>0</v>
      </c>
      <c r="AB22" s="19">
        <f t="shared" si="6"/>
        <v>2498</v>
      </c>
      <c r="AC22" s="19">
        <f t="shared" si="7"/>
        <v>2498</v>
      </c>
      <c r="AD22" s="19">
        <f t="shared" si="8"/>
        <v>2498</v>
      </c>
      <c r="AE22" s="19">
        <f t="shared" si="53"/>
        <v>0</v>
      </c>
      <c r="AF22" s="19">
        <f t="shared" si="53"/>
        <v>0</v>
      </c>
      <c r="AG22" s="19">
        <f t="shared" ref="AG22:AG85" si="54">AB22+AE22</f>
        <v>2498</v>
      </c>
      <c r="AH22" s="19">
        <f t="shared" ref="AH22:AH85" si="55">AC22+AF22</f>
        <v>2498</v>
      </c>
      <c r="AI22" s="19">
        <f t="shared" ref="AI22:AI85" si="56">AD22</f>
        <v>2498</v>
      </c>
      <c r="AJ22" s="19">
        <f t="shared" si="53"/>
        <v>-4.5010000000000003</v>
      </c>
      <c r="AK22" s="19">
        <f t="shared" si="53"/>
        <v>0</v>
      </c>
      <c r="AL22" s="19">
        <f t="shared" si="53"/>
        <v>0</v>
      </c>
      <c r="AM22" s="19">
        <f t="shared" si="13"/>
        <v>2493.4989999999998</v>
      </c>
      <c r="AN22" s="19">
        <f t="shared" si="53"/>
        <v>0</v>
      </c>
      <c r="AO22" s="19">
        <f t="shared" si="29"/>
        <v>2493.4989999999998</v>
      </c>
      <c r="AP22" s="19">
        <f t="shared" si="14"/>
        <v>2498</v>
      </c>
      <c r="AQ22" s="19">
        <f t="shared" si="53"/>
        <v>0</v>
      </c>
      <c r="AR22" s="19">
        <f t="shared" si="30"/>
        <v>2498</v>
      </c>
      <c r="AS22" s="19">
        <f t="shared" si="15"/>
        <v>2498</v>
      </c>
      <c r="AT22" s="19">
        <f t="shared" si="53"/>
        <v>0</v>
      </c>
      <c r="AU22" s="19">
        <f t="shared" si="31"/>
        <v>2498</v>
      </c>
      <c r="AV22" s="19">
        <f t="shared" si="53"/>
        <v>0</v>
      </c>
      <c r="AW22" s="32"/>
      <c r="AX22" s="23"/>
      <c r="AY22" s="2"/>
    </row>
    <row r="23" spans="1:51" ht="46.8" x14ac:dyDescent="0.3">
      <c r="A23" s="49" t="s">
        <v>12</v>
      </c>
      <c r="B23" s="45">
        <v>240</v>
      </c>
      <c r="C23" s="49"/>
      <c r="D23" s="49"/>
      <c r="E23" s="15" t="s">
        <v>586</v>
      </c>
      <c r="F23" s="19">
        <f t="shared" si="51"/>
        <v>2498</v>
      </c>
      <c r="G23" s="19">
        <f t="shared" si="51"/>
        <v>2498</v>
      </c>
      <c r="H23" s="19">
        <f t="shared" si="51"/>
        <v>2498</v>
      </c>
      <c r="I23" s="19">
        <f t="shared" si="51"/>
        <v>0</v>
      </c>
      <c r="J23" s="19">
        <f t="shared" si="51"/>
        <v>0</v>
      </c>
      <c r="K23" s="19">
        <f t="shared" si="51"/>
        <v>0</v>
      </c>
      <c r="L23" s="19">
        <f t="shared" si="17"/>
        <v>2498</v>
      </c>
      <c r="M23" s="19">
        <f t="shared" si="18"/>
        <v>2498</v>
      </c>
      <c r="N23" s="19">
        <f t="shared" si="19"/>
        <v>2498</v>
      </c>
      <c r="O23" s="19">
        <f t="shared" si="52"/>
        <v>0</v>
      </c>
      <c r="P23" s="19">
        <f t="shared" si="52"/>
        <v>0</v>
      </c>
      <c r="Q23" s="19">
        <f t="shared" si="52"/>
        <v>0</v>
      </c>
      <c r="R23" s="19">
        <f t="shared" si="21"/>
        <v>2498</v>
      </c>
      <c r="S23" s="19">
        <f t="shared" si="22"/>
        <v>2498</v>
      </c>
      <c r="T23" s="19">
        <f t="shared" si="23"/>
        <v>2498</v>
      </c>
      <c r="U23" s="19">
        <f t="shared" si="53"/>
        <v>0</v>
      </c>
      <c r="V23" s="19">
        <f t="shared" si="24"/>
        <v>2498</v>
      </c>
      <c r="W23" s="19">
        <f t="shared" si="25"/>
        <v>2498</v>
      </c>
      <c r="X23" s="19">
        <f t="shared" si="26"/>
        <v>2498</v>
      </c>
      <c r="Y23" s="19">
        <f t="shared" si="53"/>
        <v>0</v>
      </c>
      <c r="Z23" s="19">
        <f t="shared" si="53"/>
        <v>0</v>
      </c>
      <c r="AA23" s="19">
        <f t="shared" si="53"/>
        <v>0</v>
      </c>
      <c r="AB23" s="19">
        <f t="shared" si="6"/>
        <v>2498</v>
      </c>
      <c r="AC23" s="19">
        <f t="shared" si="7"/>
        <v>2498</v>
      </c>
      <c r="AD23" s="19">
        <f t="shared" si="8"/>
        <v>2498</v>
      </c>
      <c r="AE23" s="19">
        <f t="shared" si="53"/>
        <v>0</v>
      </c>
      <c r="AF23" s="19">
        <f t="shared" si="53"/>
        <v>0</v>
      </c>
      <c r="AG23" s="19">
        <f t="shared" si="54"/>
        <v>2498</v>
      </c>
      <c r="AH23" s="19">
        <f t="shared" si="55"/>
        <v>2498</v>
      </c>
      <c r="AI23" s="19">
        <f t="shared" si="56"/>
        <v>2498</v>
      </c>
      <c r="AJ23" s="19">
        <f t="shared" si="53"/>
        <v>-4.5010000000000003</v>
      </c>
      <c r="AK23" s="19">
        <f t="shared" si="53"/>
        <v>0</v>
      </c>
      <c r="AL23" s="19">
        <f t="shared" si="53"/>
        <v>0</v>
      </c>
      <c r="AM23" s="19">
        <f t="shared" si="13"/>
        <v>2493.4989999999998</v>
      </c>
      <c r="AN23" s="19">
        <f t="shared" si="53"/>
        <v>0</v>
      </c>
      <c r="AO23" s="19">
        <f t="shared" si="29"/>
        <v>2493.4989999999998</v>
      </c>
      <c r="AP23" s="19">
        <f t="shared" si="14"/>
        <v>2498</v>
      </c>
      <c r="AQ23" s="19">
        <f t="shared" si="53"/>
        <v>0</v>
      </c>
      <c r="AR23" s="19">
        <f t="shared" si="30"/>
        <v>2498</v>
      </c>
      <c r="AS23" s="19">
        <f t="shared" si="15"/>
        <v>2498</v>
      </c>
      <c r="AT23" s="19">
        <f t="shared" si="53"/>
        <v>0</v>
      </c>
      <c r="AU23" s="19">
        <f t="shared" si="31"/>
        <v>2498</v>
      </c>
      <c r="AV23" s="19">
        <f t="shared" si="53"/>
        <v>0</v>
      </c>
      <c r="AW23" s="32"/>
      <c r="AX23" s="23"/>
      <c r="AY23" s="2"/>
    </row>
    <row r="24" spans="1:51" x14ac:dyDescent="0.3">
      <c r="A24" s="49" t="s">
        <v>12</v>
      </c>
      <c r="B24" s="45">
        <v>240</v>
      </c>
      <c r="C24" s="49" t="s">
        <v>5</v>
      </c>
      <c r="D24" s="49" t="s">
        <v>6</v>
      </c>
      <c r="E24" s="15" t="s">
        <v>543</v>
      </c>
      <c r="F24" s="19">
        <v>2498</v>
      </c>
      <c r="G24" s="19">
        <v>2498</v>
      </c>
      <c r="H24" s="19">
        <v>2498</v>
      </c>
      <c r="I24" s="19"/>
      <c r="J24" s="19"/>
      <c r="K24" s="19"/>
      <c r="L24" s="19">
        <f t="shared" si="17"/>
        <v>2498</v>
      </c>
      <c r="M24" s="19">
        <f t="shared" si="18"/>
        <v>2498</v>
      </c>
      <c r="N24" s="19">
        <f t="shared" si="19"/>
        <v>2498</v>
      </c>
      <c r="O24" s="19"/>
      <c r="P24" s="19"/>
      <c r="Q24" s="19"/>
      <c r="R24" s="19">
        <f t="shared" si="21"/>
        <v>2498</v>
      </c>
      <c r="S24" s="19">
        <f t="shared" si="22"/>
        <v>2498</v>
      </c>
      <c r="T24" s="19">
        <f t="shared" si="23"/>
        <v>2498</v>
      </c>
      <c r="U24" s="19"/>
      <c r="V24" s="19">
        <f t="shared" si="24"/>
        <v>2498</v>
      </c>
      <c r="W24" s="19">
        <f t="shared" si="25"/>
        <v>2498</v>
      </c>
      <c r="X24" s="19">
        <f t="shared" si="26"/>
        <v>2498</v>
      </c>
      <c r="Y24" s="19"/>
      <c r="Z24" s="19"/>
      <c r="AA24" s="19"/>
      <c r="AB24" s="19">
        <f t="shared" si="6"/>
        <v>2498</v>
      </c>
      <c r="AC24" s="19">
        <f t="shared" si="7"/>
        <v>2498</v>
      </c>
      <c r="AD24" s="19">
        <f t="shared" si="8"/>
        <v>2498</v>
      </c>
      <c r="AE24" s="19"/>
      <c r="AF24" s="19"/>
      <c r="AG24" s="19">
        <f t="shared" si="54"/>
        <v>2498</v>
      </c>
      <c r="AH24" s="19">
        <f t="shared" si="55"/>
        <v>2498</v>
      </c>
      <c r="AI24" s="19">
        <f t="shared" si="56"/>
        <v>2498</v>
      </c>
      <c r="AJ24" s="19">
        <v>-4.5010000000000003</v>
      </c>
      <c r="AK24" s="19"/>
      <c r="AL24" s="19"/>
      <c r="AM24" s="19">
        <f t="shared" si="13"/>
        <v>2493.4989999999998</v>
      </c>
      <c r="AN24" s="19"/>
      <c r="AO24" s="19">
        <f t="shared" si="29"/>
        <v>2493.4989999999998</v>
      </c>
      <c r="AP24" s="19">
        <f t="shared" si="14"/>
        <v>2498</v>
      </c>
      <c r="AQ24" s="19"/>
      <c r="AR24" s="19">
        <f t="shared" si="30"/>
        <v>2498</v>
      </c>
      <c r="AS24" s="19">
        <f t="shared" si="15"/>
        <v>2498</v>
      </c>
      <c r="AT24" s="19"/>
      <c r="AU24" s="19">
        <f t="shared" si="31"/>
        <v>2498</v>
      </c>
      <c r="AV24" s="19"/>
      <c r="AW24" s="32"/>
      <c r="AX24" s="23"/>
      <c r="AY24" s="2"/>
    </row>
    <row r="25" spans="1:51" ht="46.8" x14ac:dyDescent="0.3">
      <c r="A25" s="49" t="s">
        <v>12</v>
      </c>
      <c r="B25" s="45">
        <v>600</v>
      </c>
      <c r="C25" s="49"/>
      <c r="D25" s="49"/>
      <c r="E25" s="15" t="s">
        <v>581</v>
      </c>
      <c r="F25" s="19">
        <f t="shared" ref="F25:K26" si="57">F26</f>
        <v>835.9</v>
      </c>
      <c r="G25" s="19">
        <f t="shared" si="57"/>
        <v>835.9</v>
      </c>
      <c r="H25" s="19">
        <f t="shared" si="57"/>
        <v>835.9</v>
      </c>
      <c r="I25" s="19">
        <f t="shared" si="57"/>
        <v>0</v>
      </c>
      <c r="J25" s="19">
        <f t="shared" si="57"/>
        <v>0</v>
      </c>
      <c r="K25" s="19">
        <f t="shared" si="57"/>
        <v>0</v>
      </c>
      <c r="L25" s="19">
        <f t="shared" si="17"/>
        <v>835.9</v>
      </c>
      <c r="M25" s="19">
        <f t="shared" si="18"/>
        <v>835.9</v>
      </c>
      <c r="N25" s="19">
        <f t="shared" si="19"/>
        <v>835.9</v>
      </c>
      <c r="O25" s="19">
        <f t="shared" ref="O25:Q26" si="58">O26</f>
        <v>0</v>
      </c>
      <c r="P25" s="19">
        <f t="shared" si="58"/>
        <v>0</v>
      </c>
      <c r="Q25" s="19">
        <f t="shared" si="58"/>
        <v>0</v>
      </c>
      <c r="R25" s="19">
        <f t="shared" si="21"/>
        <v>835.9</v>
      </c>
      <c r="S25" s="19">
        <f t="shared" si="22"/>
        <v>835.9</v>
      </c>
      <c r="T25" s="19">
        <f t="shared" si="23"/>
        <v>835.9</v>
      </c>
      <c r="U25" s="19">
        <f t="shared" ref="U25:AV26" si="59">U26</f>
        <v>0</v>
      </c>
      <c r="V25" s="19">
        <f t="shared" si="24"/>
        <v>835.9</v>
      </c>
      <c r="W25" s="19">
        <f t="shared" si="25"/>
        <v>835.9</v>
      </c>
      <c r="X25" s="19">
        <f t="shared" si="26"/>
        <v>835.9</v>
      </c>
      <c r="Y25" s="19">
        <f t="shared" si="59"/>
        <v>0</v>
      </c>
      <c r="Z25" s="19">
        <f t="shared" si="59"/>
        <v>0</v>
      </c>
      <c r="AA25" s="19">
        <f t="shared" si="59"/>
        <v>0</v>
      </c>
      <c r="AB25" s="19">
        <f t="shared" si="6"/>
        <v>835.9</v>
      </c>
      <c r="AC25" s="19">
        <f t="shared" si="7"/>
        <v>835.9</v>
      </c>
      <c r="AD25" s="19">
        <f t="shared" si="8"/>
        <v>835.9</v>
      </c>
      <c r="AE25" s="19">
        <f t="shared" si="59"/>
        <v>0</v>
      </c>
      <c r="AF25" s="19">
        <f t="shared" si="59"/>
        <v>0</v>
      </c>
      <c r="AG25" s="19">
        <f t="shared" si="54"/>
        <v>835.9</v>
      </c>
      <c r="AH25" s="19">
        <f t="shared" si="55"/>
        <v>835.9</v>
      </c>
      <c r="AI25" s="19">
        <f t="shared" si="56"/>
        <v>835.9</v>
      </c>
      <c r="AJ25" s="19">
        <f t="shared" si="59"/>
        <v>0</v>
      </c>
      <c r="AK25" s="19">
        <f t="shared" si="59"/>
        <v>0</v>
      </c>
      <c r="AL25" s="19">
        <f t="shared" si="59"/>
        <v>0</v>
      </c>
      <c r="AM25" s="19">
        <f t="shared" si="13"/>
        <v>835.9</v>
      </c>
      <c r="AN25" s="19">
        <f t="shared" si="59"/>
        <v>0</v>
      </c>
      <c r="AO25" s="19">
        <f t="shared" si="29"/>
        <v>835.9</v>
      </c>
      <c r="AP25" s="19">
        <f t="shared" si="14"/>
        <v>835.9</v>
      </c>
      <c r="AQ25" s="19">
        <f t="shared" si="59"/>
        <v>0</v>
      </c>
      <c r="AR25" s="19">
        <f t="shared" si="30"/>
        <v>835.9</v>
      </c>
      <c r="AS25" s="19">
        <f t="shared" si="15"/>
        <v>835.9</v>
      </c>
      <c r="AT25" s="19">
        <f t="shared" si="59"/>
        <v>0</v>
      </c>
      <c r="AU25" s="19">
        <f t="shared" si="31"/>
        <v>835.9</v>
      </c>
      <c r="AV25" s="19">
        <f t="shared" si="59"/>
        <v>0</v>
      </c>
      <c r="AW25" s="32"/>
      <c r="AX25" s="23"/>
      <c r="AY25" s="2"/>
    </row>
    <row r="26" spans="1:51" ht="46.8" x14ac:dyDescent="0.3">
      <c r="A26" s="49" t="s">
        <v>12</v>
      </c>
      <c r="B26" s="45">
        <v>630</v>
      </c>
      <c r="C26" s="49"/>
      <c r="D26" s="49"/>
      <c r="E26" s="15" t="s">
        <v>597</v>
      </c>
      <c r="F26" s="19">
        <f t="shared" si="57"/>
        <v>835.9</v>
      </c>
      <c r="G26" s="19">
        <f t="shared" si="57"/>
        <v>835.9</v>
      </c>
      <c r="H26" s="19">
        <f t="shared" si="57"/>
        <v>835.9</v>
      </c>
      <c r="I26" s="19">
        <f t="shared" si="57"/>
        <v>0</v>
      </c>
      <c r="J26" s="19">
        <f t="shared" si="57"/>
        <v>0</v>
      </c>
      <c r="K26" s="19">
        <f t="shared" si="57"/>
        <v>0</v>
      </c>
      <c r="L26" s="19">
        <f t="shared" si="17"/>
        <v>835.9</v>
      </c>
      <c r="M26" s="19">
        <f t="shared" si="18"/>
        <v>835.9</v>
      </c>
      <c r="N26" s="19">
        <f t="shared" si="19"/>
        <v>835.9</v>
      </c>
      <c r="O26" s="19">
        <f t="shared" si="58"/>
        <v>0</v>
      </c>
      <c r="P26" s="19">
        <f t="shared" si="58"/>
        <v>0</v>
      </c>
      <c r="Q26" s="19">
        <f t="shared" si="58"/>
        <v>0</v>
      </c>
      <c r="R26" s="19">
        <f t="shared" si="21"/>
        <v>835.9</v>
      </c>
      <c r="S26" s="19">
        <f t="shared" si="22"/>
        <v>835.9</v>
      </c>
      <c r="T26" s="19">
        <f t="shared" si="23"/>
        <v>835.9</v>
      </c>
      <c r="U26" s="19">
        <f t="shared" si="59"/>
        <v>0</v>
      </c>
      <c r="V26" s="19">
        <f t="shared" si="24"/>
        <v>835.9</v>
      </c>
      <c r="W26" s="19">
        <f t="shared" si="25"/>
        <v>835.9</v>
      </c>
      <c r="X26" s="19">
        <f t="shared" si="26"/>
        <v>835.9</v>
      </c>
      <c r="Y26" s="19">
        <f t="shared" si="59"/>
        <v>0</v>
      </c>
      <c r="Z26" s="19">
        <f t="shared" si="59"/>
        <v>0</v>
      </c>
      <c r="AA26" s="19">
        <f t="shared" si="59"/>
        <v>0</v>
      </c>
      <c r="AB26" s="19">
        <f t="shared" si="6"/>
        <v>835.9</v>
      </c>
      <c r="AC26" s="19">
        <f t="shared" si="7"/>
        <v>835.9</v>
      </c>
      <c r="AD26" s="19">
        <f t="shared" si="8"/>
        <v>835.9</v>
      </c>
      <c r="AE26" s="19">
        <f t="shared" si="59"/>
        <v>0</v>
      </c>
      <c r="AF26" s="19">
        <f t="shared" si="59"/>
        <v>0</v>
      </c>
      <c r="AG26" s="19">
        <f t="shared" si="54"/>
        <v>835.9</v>
      </c>
      <c r="AH26" s="19">
        <f t="shared" si="55"/>
        <v>835.9</v>
      </c>
      <c r="AI26" s="19">
        <f t="shared" si="56"/>
        <v>835.9</v>
      </c>
      <c r="AJ26" s="19">
        <f t="shared" si="59"/>
        <v>0</v>
      </c>
      <c r="AK26" s="19">
        <f t="shared" si="59"/>
        <v>0</v>
      </c>
      <c r="AL26" s="19">
        <f t="shared" si="59"/>
        <v>0</v>
      </c>
      <c r="AM26" s="19">
        <f t="shared" si="13"/>
        <v>835.9</v>
      </c>
      <c r="AN26" s="19">
        <f t="shared" si="59"/>
        <v>0</v>
      </c>
      <c r="AO26" s="19">
        <f t="shared" si="29"/>
        <v>835.9</v>
      </c>
      <c r="AP26" s="19">
        <f t="shared" si="14"/>
        <v>835.9</v>
      </c>
      <c r="AQ26" s="19">
        <f t="shared" si="59"/>
        <v>0</v>
      </c>
      <c r="AR26" s="19">
        <f t="shared" si="30"/>
        <v>835.9</v>
      </c>
      <c r="AS26" s="19">
        <f t="shared" si="15"/>
        <v>835.9</v>
      </c>
      <c r="AT26" s="19">
        <f t="shared" si="59"/>
        <v>0</v>
      </c>
      <c r="AU26" s="19">
        <f t="shared" si="31"/>
        <v>835.9</v>
      </c>
      <c r="AV26" s="19">
        <f t="shared" si="59"/>
        <v>0</v>
      </c>
      <c r="AW26" s="32"/>
      <c r="AX26" s="23"/>
      <c r="AY26" s="2"/>
    </row>
    <row r="27" spans="1:51" x14ac:dyDescent="0.3">
      <c r="A27" s="49" t="s">
        <v>12</v>
      </c>
      <c r="B27" s="45">
        <v>630</v>
      </c>
      <c r="C27" s="49" t="s">
        <v>5</v>
      </c>
      <c r="D27" s="49" t="s">
        <v>6</v>
      </c>
      <c r="E27" s="15" t="s">
        <v>543</v>
      </c>
      <c r="F27" s="19">
        <v>835.9</v>
      </c>
      <c r="G27" s="19">
        <v>835.9</v>
      </c>
      <c r="H27" s="19">
        <v>835.9</v>
      </c>
      <c r="I27" s="19"/>
      <c r="J27" s="19"/>
      <c r="K27" s="19"/>
      <c r="L27" s="19">
        <f t="shared" si="17"/>
        <v>835.9</v>
      </c>
      <c r="M27" s="19">
        <f t="shared" si="18"/>
        <v>835.9</v>
      </c>
      <c r="N27" s="19">
        <f t="shared" si="19"/>
        <v>835.9</v>
      </c>
      <c r="O27" s="19"/>
      <c r="P27" s="19"/>
      <c r="Q27" s="19"/>
      <c r="R27" s="19">
        <f t="shared" si="21"/>
        <v>835.9</v>
      </c>
      <c r="S27" s="19">
        <f t="shared" si="22"/>
        <v>835.9</v>
      </c>
      <c r="T27" s="19">
        <f t="shared" si="23"/>
        <v>835.9</v>
      </c>
      <c r="U27" s="19"/>
      <c r="V27" s="19">
        <f t="shared" si="24"/>
        <v>835.9</v>
      </c>
      <c r="W27" s="19">
        <f t="shared" si="25"/>
        <v>835.9</v>
      </c>
      <c r="X27" s="19">
        <f t="shared" si="26"/>
        <v>835.9</v>
      </c>
      <c r="Y27" s="19"/>
      <c r="Z27" s="19"/>
      <c r="AA27" s="19"/>
      <c r="AB27" s="19">
        <f t="shared" si="6"/>
        <v>835.9</v>
      </c>
      <c r="AC27" s="19">
        <f t="shared" si="7"/>
        <v>835.9</v>
      </c>
      <c r="AD27" s="19">
        <f t="shared" si="8"/>
        <v>835.9</v>
      </c>
      <c r="AE27" s="19"/>
      <c r="AF27" s="19"/>
      <c r="AG27" s="19">
        <f t="shared" si="54"/>
        <v>835.9</v>
      </c>
      <c r="AH27" s="19">
        <f t="shared" si="55"/>
        <v>835.9</v>
      </c>
      <c r="AI27" s="19">
        <f t="shared" si="56"/>
        <v>835.9</v>
      </c>
      <c r="AJ27" s="19"/>
      <c r="AK27" s="19"/>
      <c r="AL27" s="19"/>
      <c r="AM27" s="19">
        <f t="shared" si="13"/>
        <v>835.9</v>
      </c>
      <c r="AN27" s="19"/>
      <c r="AO27" s="19">
        <f t="shared" si="29"/>
        <v>835.9</v>
      </c>
      <c r="AP27" s="19">
        <f t="shared" si="14"/>
        <v>835.9</v>
      </c>
      <c r="AQ27" s="19"/>
      <c r="AR27" s="19">
        <f t="shared" si="30"/>
        <v>835.9</v>
      </c>
      <c r="AS27" s="19">
        <f t="shared" si="15"/>
        <v>835.9</v>
      </c>
      <c r="AT27" s="19"/>
      <c r="AU27" s="19">
        <f t="shared" si="31"/>
        <v>835.9</v>
      </c>
      <c r="AV27" s="19"/>
      <c r="AW27" s="32"/>
      <c r="AX27" s="23"/>
      <c r="AY27" s="2"/>
    </row>
    <row r="28" spans="1:51" ht="46.8" x14ac:dyDescent="0.3">
      <c r="A28" s="49" t="s">
        <v>13</v>
      </c>
      <c r="B28" s="45"/>
      <c r="C28" s="49"/>
      <c r="D28" s="49"/>
      <c r="E28" s="15" t="s">
        <v>625</v>
      </c>
      <c r="F28" s="19">
        <f t="shared" ref="F28:K30" si="60">F29</f>
        <v>200</v>
      </c>
      <c r="G28" s="19">
        <f t="shared" si="60"/>
        <v>200</v>
      </c>
      <c r="H28" s="19">
        <f t="shared" si="60"/>
        <v>200</v>
      </c>
      <c r="I28" s="19">
        <f t="shared" si="60"/>
        <v>0</v>
      </c>
      <c r="J28" s="19">
        <f t="shared" si="60"/>
        <v>0</v>
      </c>
      <c r="K28" s="19">
        <f t="shared" si="60"/>
        <v>0</v>
      </c>
      <c r="L28" s="19">
        <f t="shared" si="17"/>
        <v>200</v>
      </c>
      <c r="M28" s="19">
        <f t="shared" si="18"/>
        <v>200</v>
      </c>
      <c r="N28" s="19">
        <f t="shared" si="19"/>
        <v>200</v>
      </c>
      <c r="O28" s="19">
        <f t="shared" ref="O28:Q30" si="61">O29</f>
        <v>0</v>
      </c>
      <c r="P28" s="19">
        <f t="shared" si="61"/>
        <v>0</v>
      </c>
      <c r="Q28" s="19">
        <f t="shared" si="61"/>
        <v>0</v>
      </c>
      <c r="R28" s="19">
        <f t="shared" si="21"/>
        <v>200</v>
      </c>
      <c r="S28" s="19">
        <f t="shared" si="22"/>
        <v>200</v>
      </c>
      <c r="T28" s="19">
        <f t="shared" si="23"/>
        <v>200</v>
      </c>
      <c r="U28" s="19">
        <f t="shared" ref="U28:AV30" si="62">U29</f>
        <v>0</v>
      </c>
      <c r="V28" s="19">
        <f t="shared" si="24"/>
        <v>200</v>
      </c>
      <c r="W28" s="19">
        <f t="shared" si="25"/>
        <v>200</v>
      </c>
      <c r="X28" s="19">
        <f t="shared" si="26"/>
        <v>200</v>
      </c>
      <c r="Y28" s="19">
        <f t="shared" si="62"/>
        <v>0</v>
      </c>
      <c r="Z28" s="19">
        <f t="shared" si="62"/>
        <v>0</v>
      </c>
      <c r="AA28" s="19">
        <f t="shared" si="62"/>
        <v>0</v>
      </c>
      <c r="AB28" s="19">
        <f t="shared" si="6"/>
        <v>200</v>
      </c>
      <c r="AC28" s="19">
        <f t="shared" si="7"/>
        <v>200</v>
      </c>
      <c r="AD28" s="19">
        <f t="shared" si="8"/>
        <v>200</v>
      </c>
      <c r="AE28" s="19">
        <f t="shared" si="62"/>
        <v>0</v>
      </c>
      <c r="AF28" s="19">
        <f t="shared" si="62"/>
        <v>0</v>
      </c>
      <c r="AG28" s="19">
        <f t="shared" si="54"/>
        <v>200</v>
      </c>
      <c r="AH28" s="19">
        <f t="shared" si="55"/>
        <v>200</v>
      </c>
      <c r="AI28" s="19">
        <f t="shared" si="56"/>
        <v>200</v>
      </c>
      <c r="AJ28" s="19">
        <f t="shared" si="62"/>
        <v>-196</v>
      </c>
      <c r="AK28" s="19">
        <f t="shared" si="62"/>
        <v>0</v>
      </c>
      <c r="AL28" s="19">
        <f t="shared" si="62"/>
        <v>0</v>
      </c>
      <c r="AM28" s="19">
        <f t="shared" si="13"/>
        <v>4</v>
      </c>
      <c r="AN28" s="19">
        <f t="shared" si="62"/>
        <v>0</v>
      </c>
      <c r="AO28" s="19">
        <f t="shared" si="29"/>
        <v>4</v>
      </c>
      <c r="AP28" s="19">
        <f t="shared" si="14"/>
        <v>200</v>
      </c>
      <c r="AQ28" s="19">
        <f t="shared" si="62"/>
        <v>0</v>
      </c>
      <c r="AR28" s="19">
        <f t="shared" si="30"/>
        <v>200</v>
      </c>
      <c r="AS28" s="19">
        <f t="shared" si="15"/>
        <v>200</v>
      </c>
      <c r="AT28" s="19">
        <f t="shared" si="62"/>
        <v>0</v>
      </c>
      <c r="AU28" s="19">
        <f t="shared" si="31"/>
        <v>200</v>
      </c>
      <c r="AV28" s="19">
        <f t="shared" si="62"/>
        <v>0</v>
      </c>
      <c r="AW28" s="32"/>
      <c r="AX28" s="23"/>
      <c r="AY28" s="2"/>
    </row>
    <row r="29" spans="1:51" ht="31.2" x14ac:dyDescent="0.3">
      <c r="A29" s="49" t="s">
        <v>13</v>
      </c>
      <c r="B29" s="45">
        <v>200</v>
      </c>
      <c r="C29" s="49"/>
      <c r="D29" s="49"/>
      <c r="E29" s="15" t="s">
        <v>578</v>
      </c>
      <c r="F29" s="19">
        <f t="shared" si="60"/>
        <v>200</v>
      </c>
      <c r="G29" s="19">
        <f t="shared" si="60"/>
        <v>200</v>
      </c>
      <c r="H29" s="19">
        <f t="shared" si="60"/>
        <v>200</v>
      </c>
      <c r="I29" s="19">
        <f t="shared" si="60"/>
        <v>0</v>
      </c>
      <c r="J29" s="19">
        <f t="shared" si="60"/>
        <v>0</v>
      </c>
      <c r="K29" s="19">
        <f t="shared" si="60"/>
        <v>0</v>
      </c>
      <c r="L29" s="19">
        <f t="shared" si="17"/>
        <v>200</v>
      </c>
      <c r="M29" s="19">
        <f t="shared" si="18"/>
        <v>200</v>
      </c>
      <c r="N29" s="19">
        <f t="shared" si="19"/>
        <v>200</v>
      </c>
      <c r="O29" s="19">
        <f t="shared" si="61"/>
        <v>0</v>
      </c>
      <c r="P29" s="19">
        <f t="shared" si="61"/>
        <v>0</v>
      </c>
      <c r="Q29" s="19">
        <f t="shared" si="61"/>
        <v>0</v>
      </c>
      <c r="R29" s="19">
        <f t="shared" si="21"/>
        <v>200</v>
      </c>
      <c r="S29" s="19">
        <f t="shared" si="22"/>
        <v>200</v>
      </c>
      <c r="T29" s="19">
        <f t="shared" si="23"/>
        <v>200</v>
      </c>
      <c r="U29" s="19">
        <f t="shared" si="62"/>
        <v>0</v>
      </c>
      <c r="V29" s="19">
        <f t="shared" si="24"/>
        <v>200</v>
      </c>
      <c r="W29" s="19">
        <f t="shared" si="25"/>
        <v>200</v>
      </c>
      <c r="X29" s="19">
        <f t="shared" si="26"/>
        <v>200</v>
      </c>
      <c r="Y29" s="19">
        <f t="shared" si="62"/>
        <v>0</v>
      </c>
      <c r="Z29" s="19">
        <f t="shared" si="62"/>
        <v>0</v>
      </c>
      <c r="AA29" s="19">
        <f t="shared" si="62"/>
        <v>0</v>
      </c>
      <c r="AB29" s="19">
        <f t="shared" si="6"/>
        <v>200</v>
      </c>
      <c r="AC29" s="19">
        <f t="shared" si="7"/>
        <v>200</v>
      </c>
      <c r="AD29" s="19">
        <f t="shared" si="8"/>
        <v>200</v>
      </c>
      <c r="AE29" s="19">
        <f t="shared" si="62"/>
        <v>0</v>
      </c>
      <c r="AF29" s="19">
        <f t="shared" si="62"/>
        <v>0</v>
      </c>
      <c r="AG29" s="19">
        <f t="shared" si="54"/>
        <v>200</v>
      </c>
      <c r="AH29" s="19">
        <f t="shared" si="55"/>
        <v>200</v>
      </c>
      <c r="AI29" s="19">
        <f t="shared" si="56"/>
        <v>200</v>
      </c>
      <c r="AJ29" s="19">
        <f t="shared" si="62"/>
        <v>-196</v>
      </c>
      <c r="AK29" s="19">
        <f t="shared" si="62"/>
        <v>0</v>
      </c>
      <c r="AL29" s="19">
        <f t="shared" si="62"/>
        <v>0</v>
      </c>
      <c r="AM29" s="19">
        <f t="shared" si="13"/>
        <v>4</v>
      </c>
      <c r="AN29" s="19">
        <f t="shared" si="62"/>
        <v>0</v>
      </c>
      <c r="AO29" s="19">
        <f t="shared" si="29"/>
        <v>4</v>
      </c>
      <c r="AP29" s="19">
        <f t="shared" si="14"/>
        <v>200</v>
      </c>
      <c r="AQ29" s="19">
        <f t="shared" si="62"/>
        <v>0</v>
      </c>
      <c r="AR29" s="19">
        <f t="shared" si="30"/>
        <v>200</v>
      </c>
      <c r="AS29" s="19">
        <f t="shared" si="15"/>
        <v>200</v>
      </c>
      <c r="AT29" s="19">
        <f t="shared" si="62"/>
        <v>0</v>
      </c>
      <c r="AU29" s="19">
        <f t="shared" si="31"/>
        <v>200</v>
      </c>
      <c r="AV29" s="19">
        <f t="shared" si="62"/>
        <v>0</v>
      </c>
      <c r="AW29" s="32"/>
      <c r="AX29" s="23"/>
      <c r="AY29" s="2"/>
    </row>
    <row r="30" spans="1:51" ht="46.8" x14ac:dyDescent="0.3">
      <c r="A30" s="49" t="s">
        <v>13</v>
      </c>
      <c r="B30" s="45">
        <v>240</v>
      </c>
      <c r="C30" s="49"/>
      <c r="D30" s="49"/>
      <c r="E30" s="15" t="s">
        <v>586</v>
      </c>
      <c r="F30" s="19">
        <f t="shared" si="60"/>
        <v>200</v>
      </c>
      <c r="G30" s="19">
        <f t="shared" si="60"/>
        <v>200</v>
      </c>
      <c r="H30" s="19">
        <f t="shared" si="60"/>
        <v>200</v>
      </c>
      <c r="I30" s="19">
        <f t="shared" si="60"/>
        <v>0</v>
      </c>
      <c r="J30" s="19">
        <f t="shared" si="60"/>
        <v>0</v>
      </c>
      <c r="K30" s="19">
        <f t="shared" si="60"/>
        <v>0</v>
      </c>
      <c r="L30" s="19">
        <f t="shared" si="17"/>
        <v>200</v>
      </c>
      <c r="M30" s="19">
        <f t="shared" si="18"/>
        <v>200</v>
      </c>
      <c r="N30" s="19">
        <f t="shared" si="19"/>
        <v>200</v>
      </c>
      <c r="O30" s="19">
        <f t="shared" si="61"/>
        <v>0</v>
      </c>
      <c r="P30" s="19">
        <f t="shared" si="61"/>
        <v>0</v>
      </c>
      <c r="Q30" s="19">
        <f t="shared" si="61"/>
        <v>0</v>
      </c>
      <c r="R30" s="19">
        <f t="shared" si="21"/>
        <v>200</v>
      </c>
      <c r="S30" s="19">
        <f t="shared" si="22"/>
        <v>200</v>
      </c>
      <c r="T30" s="19">
        <f t="shared" si="23"/>
        <v>200</v>
      </c>
      <c r="U30" s="19">
        <f t="shared" si="62"/>
        <v>0</v>
      </c>
      <c r="V30" s="19">
        <f t="shared" si="24"/>
        <v>200</v>
      </c>
      <c r="W30" s="19">
        <f t="shared" si="25"/>
        <v>200</v>
      </c>
      <c r="X30" s="19">
        <f t="shared" si="26"/>
        <v>200</v>
      </c>
      <c r="Y30" s="19">
        <f t="shared" si="62"/>
        <v>0</v>
      </c>
      <c r="Z30" s="19">
        <f t="shared" si="62"/>
        <v>0</v>
      </c>
      <c r="AA30" s="19">
        <f t="shared" si="62"/>
        <v>0</v>
      </c>
      <c r="AB30" s="19">
        <f t="shared" si="6"/>
        <v>200</v>
      </c>
      <c r="AC30" s="19">
        <f t="shared" si="7"/>
        <v>200</v>
      </c>
      <c r="AD30" s="19">
        <f t="shared" si="8"/>
        <v>200</v>
      </c>
      <c r="AE30" s="19">
        <f t="shared" si="62"/>
        <v>0</v>
      </c>
      <c r="AF30" s="19">
        <f t="shared" si="62"/>
        <v>0</v>
      </c>
      <c r="AG30" s="19">
        <f t="shared" si="54"/>
        <v>200</v>
      </c>
      <c r="AH30" s="19">
        <f t="shared" si="55"/>
        <v>200</v>
      </c>
      <c r="AI30" s="19">
        <f t="shared" si="56"/>
        <v>200</v>
      </c>
      <c r="AJ30" s="19">
        <f t="shared" si="62"/>
        <v>-196</v>
      </c>
      <c r="AK30" s="19">
        <f t="shared" si="62"/>
        <v>0</v>
      </c>
      <c r="AL30" s="19">
        <f t="shared" si="62"/>
        <v>0</v>
      </c>
      <c r="AM30" s="19">
        <f t="shared" si="13"/>
        <v>4</v>
      </c>
      <c r="AN30" s="19">
        <f t="shared" si="62"/>
        <v>0</v>
      </c>
      <c r="AO30" s="19">
        <f t="shared" si="29"/>
        <v>4</v>
      </c>
      <c r="AP30" s="19">
        <f t="shared" si="14"/>
        <v>200</v>
      </c>
      <c r="AQ30" s="19">
        <f t="shared" si="62"/>
        <v>0</v>
      </c>
      <c r="AR30" s="19">
        <f t="shared" si="30"/>
        <v>200</v>
      </c>
      <c r="AS30" s="19">
        <f t="shared" si="15"/>
        <v>200</v>
      </c>
      <c r="AT30" s="19">
        <f t="shared" si="62"/>
        <v>0</v>
      </c>
      <c r="AU30" s="19">
        <f t="shared" si="31"/>
        <v>200</v>
      </c>
      <c r="AV30" s="19">
        <f t="shared" si="62"/>
        <v>0</v>
      </c>
      <c r="AW30" s="32"/>
      <c r="AX30" s="23"/>
      <c r="AY30" s="2"/>
    </row>
    <row r="31" spans="1:51" x14ac:dyDescent="0.3">
      <c r="A31" s="49" t="s">
        <v>13</v>
      </c>
      <c r="B31" s="45">
        <v>240</v>
      </c>
      <c r="C31" s="49" t="s">
        <v>5</v>
      </c>
      <c r="D31" s="49" t="s">
        <v>6</v>
      </c>
      <c r="E31" s="15" t="s">
        <v>543</v>
      </c>
      <c r="F31" s="19">
        <v>200</v>
      </c>
      <c r="G31" s="19">
        <v>200</v>
      </c>
      <c r="H31" s="19">
        <v>200</v>
      </c>
      <c r="I31" s="19"/>
      <c r="J31" s="19"/>
      <c r="K31" s="19"/>
      <c r="L31" s="19">
        <f t="shared" si="17"/>
        <v>200</v>
      </c>
      <c r="M31" s="19">
        <f t="shared" si="18"/>
        <v>200</v>
      </c>
      <c r="N31" s="19">
        <f t="shared" si="19"/>
        <v>200</v>
      </c>
      <c r="O31" s="19"/>
      <c r="P31" s="19"/>
      <c r="Q31" s="19"/>
      <c r="R31" s="19">
        <f t="shared" si="21"/>
        <v>200</v>
      </c>
      <c r="S31" s="19">
        <f t="shared" si="22"/>
        <v>200</v>
      </c>
      <c r="T31" s="19">
        <f t="shared" si="23"/>
        <v>200</v>
      </c>
      <c r="U31" s="19"/>
      <c r="V31" s="19">
        <f t="shared" si="24"/>
        <v>200</v>
      </c>
      <c r="W31" s="19">
        <f t="shared" si="25"/>
        <v>200</v>
      </c>
      <c r="X31" s="19">
        <f t="shared" si="26"/>
        <v>200</v>
      </c>
      <c r="Y31" s="19"/>
      <c r="Z31" s="19"/>
      <c r="AA31" s="19"/>
      <c r="AB31" s="19">
        <f t="shared" si="6"/>
        <v>200</v>
      </c>
      <c r="AC31" s="19">
        <f t="shared" si="7"/>
        <v>200</v>
      </c>
      <c r="AD31" s="19">
        <f t="shared" si="8"/>
        <v>200</v>
      </c>
      <c r="AE31" s="19"/>
      <c r="AF31" s="19"/>
      <c r="AG31" s="19">
        <f t="shared" si="54"/>
        <v>200</v>
      </c>
      <c r="AH31" s="19">
        <f t="shared" si="55"/>
        <v>200</v>
      </c>
      <c r="AI31" s="19">
        <f t="shared" si="56"/>
        <v>200</v>
      </c>
      <c r="AJ31" s="19">
        <v>-196</v>
      </c>
      <c r="AK31" s="19"/>
      <c r="AL31" s="19"/>
      <c r="AM31" s="19">
        <f t="shared" si="13"/>
        <v>4</v>
      </c>
      <c r="AN31" s="19"/>
      <c r="AO31" s="19">
        <f t="shared" si="29"/>
        <v>4</v>
      </c>
      <c r="AP31" s="19">
        <f t="shared" si="14"/>
        <v>200</v>
      </c>
      <c r="AQ31" s="19"/>
      <c r="AR31" s="19">
        <f t="shared" si="30"/>
        <v>200</v>
      </c>
      <c r="AS31" s="19">
        <f t="shared" si="15"/>
        <v>200</v>
      </c>
      <c r="AT31" s="19"/>
      <c r="AU31" s="19">
        <f t="shared" si="31"/>
        <v>200</v>
      </c>
      <c r="AV31" s="19"/>
      <c r="AW31" s="32"/>
      <c r="AX31" s="23"/>
      <c r="AY31" s="2"/>
    </row>
    <row r="32" spans="1:51" ht="46.8" x14ac:dyDescent="0.3">
      <c r="A32" s="49" t="s">
        <v>14</v>
      </c>
      <c r="B32" s="45"/>
      <c r="C32" s="49"/>
      <c r="D32" s="49"/>
      <c r="E32" s="15" t="s">
        <v>626</v>
      </c>
      <c r="F32" s="19">
        <f t="shared" ref="F32:K34" si="63">F33</f>
        <v>11014.300000000001</v>
      </c>
      <c r="G32" s="19">
        <f t="shared" si="63"/>
        <v>11014.300000000001</v>
      </c>
      <c r="H32" s="19">
        <f t="shared" si="63"/>
        <v>11014.300000000001</v>
      </c>
      <c r="I32" s="19">
        <f t="shared" si="63"/>
        <v>0</v>
      </c>
      <c r="J32" s="19">
        <f t="shared" si="63"/>
        <v>0</v>
      </c>
      <c r="K32" s="19">
        <f t="shared" si="63"/>
        <v>0</v>
      </c>
      <c r="L32" s="19">
        <f t="shared" si="17"/>
        <v>11014.300000000001</v>
      </c>
      <c r="M32" s="19">
        <f t="shared" si="18"/>
        <v>11014.300000000001</v>
      </c>
      <c r="N32" s="19">
        <f t="shared" si="19"/>
        <v>11014.300000000001</v>
      </c>
      <c r="O32" s="19">
        <f t="shared" ref="O32:Q34" si="64">O33</f>
        <v>0</v>
      </c>
      <c r="P32" s="19">
        <f t="shared" si="64"/>
        <v>0</v>
      </c>
      <c r="Q32" s="19">
        <f t="shared" si="64"/>
        <v>0</v>
      </c>
      <c r="R32" s="19">
        <f t="shared" si="21"/>
        <v>11014.300000000001</v>
      </c>
      <c r="S32" s="19">
        <f t="shared" si="22"/>
        <v>11014.300000000001</v>
      </c>
      <c r="T32" s="19">
        <f t="shared" si="23"/>
        <v>11014.300000000001</v>
      </c>
      <c r="U32" s="19">
        <f t="shared" ref="U32:AV34" si="65">U33</f>
        <v>0</v>
      </c>
      <c r="V32" s="19">
        <f t="shared" si="24"/>
        <v>11014.300000000001</v>
      </c>
      <c r="W32" s="19">
        <f t="shared" si="25"/>
        <v>11014.300000000001</v>
      </c>
      <c r="X32" s="19">
        <f t="shared" si="26"/>
        <v>11014.300000000001</v>
      </c>
      <c r="Y32" s="19">
        <f t="shared" si="65"/>
        <v>6900</v>
      </c>
      <c r="Z32" s="19">
        <f t="shared" si="65"/>
        <v>0</v>
      </c>
      <c r="AA32" s="19">
        <f t="shared" si="65"/>
        <v>0</v>
      </c>
      <c r="AB32" s="19">
        <f t="shared" si="6"/>
        <v>17914.300000000003</v>
      </c>
      <c r="AC32" s="19">
        <f t="shared" si="7"/>
        <v>11014.300000000001</v>
      </c>
      <c r="AD32" s="19">
        <f t="shared" si="8"/>
        <v>11014.300000000001</v>
      </c>
      <c r="AE32" s="19">
        <f t="shared" si="65"/>
        <v>0</v>
      </c>
      <c r="AF32" s="19">
        <f t="shared" si="65"/>
        <v>0</v>
      </c>
      <c r="AG32" s="19">
        <f t="shared" si="54"/>
        <v>17914.300000000003</v>
      </c>
      <c r="AH32" s="19">
        <f t="shared" si="55"/>
        <v>11014.300000000001</v>
      </c>
      <c r="AI32" s="19">
        <f t="shared" si="56"/>
        <v>11014.300000000001</v>
      </c>
      <c r="AJ32" s="19">
        <f t="shared" si="65"/>
        <v>0</v>
      </c>
      <c r="AK32" s="19">
        <f t="shared" si="65"/>
        <v>0</v>
      </c>
      <c r="AL32" s="19">
        <f t="shared" si="65"/>
        <v>0</v>
      </c>
      <c r="AM32" s="19">
        <f t="shared" si="13"/>
        <v>17914.300000000003</v>
      </c>
      <c r="AN32" s="19">
        <f t="shared" si="65"/>
        <v>0</v>
      </c>
      <c r="AO32" s="19">
        <f t="shared" si="29"/>
        <v>17914.300000000003</v>
      </c>
      <c r="AP32" s="19">
        <f t="shared" si="14"/>
        <v>11014.300000000001</v>
      </c>
      <c r="AQ32" s="19">
        <f t="shared" si="65"/>
        <v>0</v>
      </c>
      <c r="AR32" s="19">
        <f t="shared" si="30"/>
        <v>11014.300000000001</v>
      </c>
      <c r="AS32" s="19">
        <f t="shared" si="15"/>
        <v>11014.300000000001</v>
      </c>
      <c r="AT32" s="19">
        <f t="shared" si="65"/>
        <v>0</v>
      </c>
      <c r="AU32" s="19">
        <f t="shared" si="31"/>
        <v>11014.300000000001</v>
      </c>
      <c r="AV32" s="19">
        <f t="shared" si="65"/>
        <v>0</v>
      </c>
      <c r="AW32" s="32"/>
      <c r="AX32" s="23"/>
      <c r="AY32" s="2"/>
    </row>
    <row r="33" spans="1:51" ht="46.8" x14ac:dyDescent="0.3">
      <c r="A33" s="49" t="s">
        <v>14</v>
      </c>
      <c r="B33" s="45">
        <v>600</v>
      </c>
      <c r="C33" s="49"/>
      <c r="D33" s="49"/>
      <c r="E33" s="15" t="s">
        <v>581</v>
      </c>
      <c r="F33" s="19">
        <f t="shared" si="63"/>
        <v>11014.300000000001</v>
      </c>
      <c r="G33" s="19">
        <f t="shared" si="63"/>
        <v>11014.300000000001</v>
      </c>
      <c r="H33" s="19">
        <f t="shared" si="63"/>
        <v>11014.300000000001</v>
      </c>
      <c r="I33" s="19">
        <f t="shared" si="63"/>
        <v>0</v>
      </c>
      <c r="J33" s="19">
        <f t="shared" si="63"/>
        <v>0</v>
      </c>
      <c r="K33" s="19">
        <f t="shared" si="63"/>
        <v>0</v>
      </c>
      <c r="L33" s="19">
        <f t="shared" si="17"/>
        <v>11014.300000000001</v>
      </c>
      <c r="M33" s="19">
        <f t="shared" si="18"/>
        <v>11014.300000000001</v>
      </c>
      <c r="N33" s="19">
        <f t="shared" si="19"/>
        <v>11014.300000000001</v>
      </c>
      <c r="O33" s="19">
        <f t="shared" si="64"/>
        <v>0</v>
      </c>
      <c r="P33" s="19">
        <f t="shared" si="64"/>
        <v>0</v>
      </c>
      <c r="Q33" s="19">
        <f t="shared" si="64"/>
        <v>0</v>
      </c>
      <c r="R33" s="19">
        <f t="shared" si="21"/>
        <v>11014.300000000001</v>
      </c>
      <c r="S33" s="19">
        <f t="shared" si="22"/>
        <v>11014.300000000001</v>
      </c>
      <c r="T33" s="19">
        <f t="shared" si="23"/>
        <v>11014.300000000001</v>
      </c>
      <c r="U33" s="19">
        <f t="shared" si="65"/>
        <v>0</v>
      </c>
      <c r="V33" s="19">
        <f t="shared" si="24"/>
        <v>11014.300000000001</v>
      </c>
      <c r="W33" s="19">
        <f t="shared" si="25"/>
        <v>11014.300000000001</v>
      </c>
      <c r="X33" s="19">
        <f t="shared" si="26"/>
        <v>11014.300000000001</v>
      </c>
      <c r="Y33" s="19">
        <f t="shared" si="65"/>
        <v>6900</v>
      </c>
      <c r="Z33" s="19">
        <f t="shared" si="65"/>
        <v>0</v>
      </c>
      <c r="AA33" s="19">
        <f t="shared" si="65"/>
        <v>0</v>
      </c>
      <c r="AB33" s="19">
        <f t="shared" si="6"/>
        <v>17914.300000000003</v>
      </c>
      <c r="AC33" s="19">
        <f t="shared" si="7"/>
        <v>11014.300000000001</v>
      </c>
      <c r="AD33" s="19">
        <f t="shared" si="8"/>
        <v>11014.300000000001</v>
      </c>
      <c r="AE33" s="19">
        <f t="shared" si="65"/>
        <v>0</v>
      </c>
      <c r="AF33" s="19">
        <f t="shared" si="65"/>
        <v>0</v>
      </c>
      <c r="AG33" s="19">
        <f t="shared" si="54"/>
        <v>17914.300000000003</v>
      </c>
      <c r="AH33" s="19">
        <f t="shared" si="55"/>
        <v>11014.300000000001</v>
      </c>
      <c r="AI33" s="19">
        <f t="shared" si="56"/>
        <v>11014.300000000001</v>
      </c>
      <c r="AJ33" s="19">
        <f t="shared" si="65"/>
        <v>0</v>
      </c>
      <c r="AK33" s="19">
        <f t="shared" si="65"/>
        <v>0</v>
      </c>
      <c r="AL33" s="19">
        <f t="shared" si="65"/>
        <v>0</v>
      </c>
      <c r="AM33" s="19">
        <f t="shared" si="13"/>
        <v>17914.300000000003</v>
      </c>
      <c r="AN33" s="19">
        <f t="shared" si="65"/>
        <v>0</v>
      </c>
      <c r="AO33" s="19">
        <f t="shared" si="29"/>
        <v>17914.300000000003</v>
      </c>
      <c r="AP33" s="19">
        <f t="shared" si="14"/>
        <v>11014.300000000001</v>
      </c>
      <c r="AQ33" s="19">
        <f t="shared" si="65"/>
        <v>0</v>
      </c>
      <c r="AR33" s="19">
        <f t="shared" si="30"/>
        <v>11014.300000000001</v>
      </c>
      <c r="AS33" s="19">
        <f t="shared" si="15"/>
        <v>11014.300000000001</v>
      </c>
      <c r="AT33" s="19">
        <f t="shared" si="65"/>
        <v>0</v>
      </c>
      <c r="AU33" s="19">
        <f t="shared" si="31"/>
        <v>11014.300000000001</v>
      </c>
      <c r="AV33" s="19">
        <f t="shared" si="65"/>
        <v>0</v>
      </c>
      <c r="AW33" s="32"/>
      <c r="AX33" s="23"/>
      <c r="AY33" s="2"/>
    </row>
    <row r="34" spans="1:51" ht="46.8" x14ac:dyDescent="0.3">
      <c r="A34" s="49" t="s">
        <v>14</v>
      </c>
      <c r="B34" s="45">
        <v>630</v>
      </c>
      <c r="C34" s="49"/>
      <c r="D34" s="49"/>
      <c r="E34" s="15" t="s">
        <v>597</v>
      </c>
      <c r="F34" s="19">
        <f t="shared" si="63"/>
        <v>11014.300000000001</v>
      </c>
      <c r="G34" s="19">
        <f t="shared" si="63"/>
        <v>11014.300000000001</v>
      </c>
      <c r="H34" s="19">
        <f t="shared" si="63"/>
        <v>11014.300000000001</v>
      </c>
      <c r="I34" s="19">
        <f t="shared" si="63"/>
        <v>0</v>
      </c>
      <c r="J34" s="19">
        <f t="shared" si="63"/>
        <v>0</v>
      </c>
      <c r="K34" s="19">
        <f t="shared" si="63"/>
        <v>0</v>
      </c>
      <c r="L34" s="19">
        <f t="shared" si="17"/>
        <v>11014.300000000001</v>
      </c>
      <c r="M34" s="19">
        <f t="shared" si="18"/>
        <v>11014.300000000001</v>
      </c>
      <c r="N34" s="19">
        <f t="shared" si="19"/>
        <v>11014.300000000001</v>
      </c>
      <c r="O34" s="19">
        <f t="shared" si="64"/>
        <v>0</v>
      </c>
      <c r="P34" s="19">
        <f t="shared" si="64"/>
        <v>0</v>
      </c>
      <c r="Q34" s="19">
        <f t="shared" si="64"/>
        <v>0</v>
      </c>
      <c r="R34" s="19">
        <f t="shared" si="21"/>
        <v>11014.300000000001</v>
      </c>
      <c r="S34" s="19">
        <f t="shared" si="22"/>
        <v>11014.300000000001</v>
      </c>
      <c r="T34" s="19">
        <f t="shared" si="23"/>
        <v>11014.300000000001</v>
      </c>
      <c r="U34" s="19">
        <f t="shared" si="65"/>
        <v>0</v>
      </c>
      <c r="V34" s="19">
        <f t="shared" si="24"/>
        <v>11014.300000000001</v>
      </c>
      <c r="W34" s="19">
        <f t="shared" si="25"/>
        <v>11014.300000000001</v>
      </c>
      <c r="X34" s="19">
        <f t="shared" si="26"/>
        <v>11014.300000000001</v>
      </c>
      <c r="Y34" s="19">
        <f t="shared" si="65"/>
        <v>6900</v>
      </c>
      <c r="Z34" s="19">
        <f t="shared" si="65"/>
        <v>0</v>
      </c>
      <c r="AA34" s="19">
        <f t="shared" si="65"/>
        <v>0</v>
      </c>
      <c r="AB34" s="19">
        <f t="shared" si="6"/>
        <v>17914.300000000003</v>
      </c>
      <c r="AC34" s="19">
        <f t="shared" si="7"/>
        <v>11014.300000000001</v>
      </c>
      <c r="AD34" s="19">
        <f t="shared" si="8"/>
        <v>11014.300000000001</v>
      </c>
      <c r="AE34" s="19">
        <f t="shared" si="65"/>
        <v>0</v>
      </c>
      <c r="AF34" s="19">
        <f t="shared" si="65"/>
        <v>0</v>
      </c>
      <c r="AG34" s="19">
        <f t="shared" si="54"/>
        <v>17914.300000000003</v>
      </c>
      <c r="AH34" s="19">
        <f t="shared" si="55"/>
        <v>11014.300000000001</v>
      </c>
      <c r="AI34" s="19">
        <f t="shared" si="56"/>
        <v>11014.300000000001</v>
      </c>
      <c r="AJ34" s="19">
        <f t="shared" si="65"/>
        <v>0</v>
      </c>
      <c r="AK34" s="19">
        <f t="shared" si="65"/>
        <v>0</v>
      </c>
      <c r="AL34" s="19">
        <f t="shared" si="65"/>
        <v>0</v>
      </c>
      <c r="AM34" s="19">
        <f t="shared" si="13"/>
        <v>17914.300000000003</v>
      </c>
      <c r="AN34" s="19">
        <f t="shared" si="65"/>
        <v>0</v>
      </c>
      <c r="AO34" s="19">
        <f t="shared" si="29"/>
        <v>17914.300000000003</v>
      </c>
      <c r="AP34" s="19">
        <f t="shared" si="14"/>
        <v>11014.300000000001</v>
      </c>
      <c r="AQ34" s="19">
        <f t="shared" si="65"/>
        <v>0</v>
      </c>
      <c r="AR34" s="19">
        <f t="shared" si="30"/>
        <v>11014.300000000001</v>
      </c>
      <c r="AS34" s="19">
        <f t="shared" si="15"/>
        <v>11014.300000000001</v>
      </c>
      <c r="AT34" s="19">
        <f t="shared" si="65"/>
        <v>0</v>
      </c>
      <c r="AU34" s="19">
        <f t="shared" si="31"/>
        <v>11014.300000000001</v>
      </c>
      <c r="AV34" s="19">
        <f t="shared" si="65"/>
        <v>0</v>
      </c>
      <c r="AW34" s="32"/>
      <c r="AX34" s="23"/>
      <c r="AY34" s="2"/>
    </row>
    <row r="35" spans="1:51" x14ac:dyDescent="0.3">
      <c r="A35" s="49" t="s">
        <v>14</v>
      </c>
      <c r="B35" s="45">
        <v>630</v>
      </c>
      <c r="C35" s="49" t="s">
        <v>5</v>
      </c>
      <c r="D35" s="49" t="s">
        <v>6</v>
      </c>
      <c r="E35" s="15" t="s">
        <v>543</v>
      </c>
      <c r="F35" s="19">
        <v>11014.300000000001</v>
      </c>
      <c r="G35" s="19">
        <v>11014.300000000001</v>
      </c>
      <c r="H35" s="19">
        <v>11014.300000000001</v>
      </c>
      <c r="I35" s="19"/>
      <c r="J35" s="19"/>
      <c r="K35" s="19"/>
      <c r="L35" s="19">
        <f t="shared" si="17"/>
        <v>11014.300000000001</v>
      </c>
      <c r="M35" s="19">
        <f t="shared" si="18"/>
        <v>11014.300000000001</v>
      </c>
      <c r="N35" s="19">
        <f t="shared" si="19"/>
        <v>11014.300000000001</v>
      </c>
      <c r="O35" s="19"/>
      <c r="P35" s="19"/>
      <c r="Q35" s="19"/>
      <c r="R35" s="19">
        <f t="shared" si="21"/>
        <v>11014.300000000001</v>
      </c>
      <c r="S35" s="19">
        <f t="shared" si="22"/>
        <v>11014.300000000001</v>
      </c>
      <c r="T35" s="19">
        <f t="shared" si="23"/>
        <v>11014.300000000001</v>
      </c>
      <c r="U35" s="19"/>
      <c r="V35" s="19">
        <f t="shared" si="24"/>
        <v>11014.300000000001</v>
      </c>
      <c r="W35" s="19">
        <f t="shared" si="25"/>
        <v>11014.300000000001</v>
      </c>
      <c r="X35" s="19">
        <f t="shared" si="26"/>
        <v>11014.300000000001</v>
      </c>
      <c r="Y35" s="19">
        <v>6900</v>
      </c>
      <c r="Z35" s="19"/>
      <c r="AA35" s="19"/>
      <c r="AB35" s="19">
        <f t="shared" si="6"/>
        <v>17914.300000000003</v>
      </c>
      <c r="AC35" s="19">
        <f t="shared" si="7"/>
        <v>11014.300000000001</v>
      </c>
      <c r="AD35" s="19">
        <f t="shared" si="8"/>
        <v>11014.300000000001</v>
      </c>
      <c r="AE35" s="19"/>
      <c r="AF35" s="19"/>
      <c r="AG35" s="19">
        <f t="shared" si="54"/>
        <v>17914.300000000003</v>
      </c>
      <c r="AH35" s="19">
        <f t="shared" si="55"/>
        <v>11014.300000000001</v>
      </c>
      <c r="AI35" s="19">
        <f t="shared" si="56"/>
        <v>11014.300000000001</v>
      </c>
      <c r="AJ35" s="19"/>
      <c r="AK35" s="19"/>
      <c r="AL35" s="19"/>
      <c r="AM35" s="19">
        <f t="shared" si="13"/>
        <v>17914.300000000003</v>
      </c>
      <c r="AN35" s="19"/>
      <c r="AO35" s="19">
        <f t="shared" si="29"/>
        <v>17914.300000000003</v>
      </c>
      <c r="AP35" s="19">
        <f t="shared" si="14"/>
        <v>11014.300000000001</v>
      </c>
      <c r="AQ35" s="19"/>
      <c r="AR35" s="19">
        <f t="shared" si="30"/>
        <v>11014.300000000001</v>
      </c>
      <c r="AS35" s="19">
        <f t="shared" si="15"/>
        <v>11014.300000000001</v>
      </c>
      <c r="AT35" s="19"/>
      <c r="AU35" s="19">
        <f t="shared" si="31"/>
        <v>11014.300000000001</v>
      </c>
      <c r="AV35" s="19"/>
      <c r="AW35" s="32"/>
      <c r="AX35" s="23"/>
      <c r="AY35" s="2"/>
    </row>
    <row r="36" spans="1:51" ht="46.8" x14ac:dyDescent="0.3">
      <c r="A36" s="49" t="s">
        <v>15</v>
      </c>
      <c r="B36" s="45"/>
      <c r="C36" s="49"/>
      <c r="D36" s="49"/>
      <c r="E36" s="15" t="s">
        <v>870</v>
      </c>
      <c r="F36" s="19">
        <f t="shared" ref="F36:K38" si="66">F37</f>
        <v>25225.7</v>
      </c>
      <c r="G36" s="19">
        <f t="shared" si="66"/>
        <v>25225.7</v>
      </c>
      <c r="H36" s="19">
        <f t="shared" si="66"/>
        <v>25225.7</v>
      </c>
      <c r="I36" s="19">
        <f t="shared" si="66"/>
        <v>0</v>
      </c>
      <c r="J36" s="19">
        <f t="shared" si="66"/>
        <v>0</v>
      </c>
      <c r="K36" s="19">
        <f t="shared" si="66"/>
        <v>0</v>
      </c>
      <c r="L36" s="19">
        <f t="shared" si="17"/>
        <v>25225.7</v>
      </c>
      <c r="M36" s="19">
        <f t="shared" si="18"/>
        <v>25225.7</v>
      </c>
      <c r="N36" s="19">
        <f t="shared" si="19"/>
        <v>25225.7</v>
      </c>
      <c r="O36" s="19">
        <f t="shared" ref="O36:Q38" si="67">O37</f>
        <v>0</v>
      </c>
      <c r="P36" s="19">
        <f t="shared" si="67"/>
        <v>0</v>
      </c>
      <c r="Q36" s="19">
        <f t="shared" si="67"/>
        <v>0</v>
      </c>
      <c r="R36" s="19">
        <f t="shared" si="21"/>
        <v>25225.7</v>
      </c>
      <c r="S36" s="19">
        <f t="shared" si="22"/>
        <v>25225.7</v>
      </c>
      <c r="T36" s="19">
        <f t="shared" si="23"/>
        <v>25225.7</v>
      </c>
      <c r="U36" s="19">
        <f t="shared" ref="U36:AV38" si="68">U37</f>
        <v>0</v>
      </c>
      <c r="V36" s="19">
        <f t="shared" si="24"/>
        <v>25225.7</v>
      </c>
      <c r="W36" s="19">
        <f t="shared" si="25"/>
        <v>25225.7</v>
      </c>
      <c r="X36" s="19">
        <f t="shared" si="26"/>
        <v>25225.7</v>
      </c>
      <c r="Y36" s="19">
        <f t="shared" si="68"/>
        <v>0</v>
      </c>
      <c r="Z36" s="19">
        <f t="shared" si="68"/>
        <v>0</v>
      </c>
      <c r="AA36" s="19">
        <f t="shared" si="68"/>
        <v>0</v>
      </c>
      <c r="AB36" s="19">
        <f t="shared" si="6"/>
        <v>25225.7</v>
      </c>
      <c r="AC36" s="19">
        <f t="shared" si="7"/>
        <v>25225.7</v>
      </c>
      <c r="AD36" s="19">
        <f t="shared" si="8"/>
        <v>25225.7</v>
      </c>
      <c r="AE36" s="19">
        <f t="shared" si="68"/>
        <v>0</v>
      </c>
      <c r="AF36" s="19">
        <f t="shared" si="68"/>
        <v>0</v>
      </c>
      <c r="AG36" s="19">
        <f t="shared" si="54"/>
        <v>25225.7</v>
      </c>
      <c r="AH36" s="19">
        <f t="shared" si="55"/>
        <v>25225.7</v>
      </c>
      <c r="AI36" s="19">
        <f t="shared" si="56"/>
        <v>25225.7</v>
      </c>
      <c r="AJ36" s="19">
        <f t="shared" si="68"/>
        <v>289.80900000000003</v>
      </c>
      <c r="AK36" s="19">
        <f t="shared" si="68"/>
        <v>0</v>
      </c>
      <c r="AL36" s="19">
        <f t="shared" si="68"/>
        <v>0</v>
      </c>
      <c r="AM36" s="19">
        <f t="shared" si="13"/>
        <v>25515.509000000002</v>
      </c>
      <c r="AN36" s="19">
        <f t="shared" si="68"/>
        <v>0</v>
      </c>
      <c r="AO36" s="19">
        <f t="shared" si="29"/>
        <v>25515.509000000002</v>
      </c>
      <c r="AP36" s="19">
        <f t="shared" si="14"/>
        <v>25225.7</v>
      </c>
      <c r="AQ36" s="19">
        <f t="shared" si="68"/>
        <v>0</v>
      </c>
      <c r="AR36" s="19">
        <f t="shared" si="30"/>
        <v>25225.7</v>
      </c>
      <c r="AS36" s="19">
        <f t="shared" si="15"/>
        <v>25225.7</v>
      </c>
      <c r="AT36" s="19">
        <f t="shared" si="68"/>
        <v>0</v>
      </c>
      <c r="AU36" s="19">
        <f t="shared" si="31"/>
        <v>25225.7</v>
      </c>
      <c r="AV36" s="19">
        <f t="shared" si="68"/>
        <v>0</v>
      </c>
      <c r="AW36" s="32"/>
      <c r="AX36" s="23"/>
      <c r="AY36" s="2"/>
    </row>
    <row r="37" spans="1:51" ht="46.8" x14ac:dyDescent="0.3">
      <c r="A37" s="49" t="s">
        <v>15</v>
      </c>
      <c r="B37" s="45">
        <v>600</v>
      </c>
      <c r="C37" s="49"/>
      <c r="D37" s="49"/>
      <c r="E37" s="15" t="s">
        <v>581</v>
      </c>
      <c r="F37" s="19">
        <f t="shared" si="66"/>
        <v>25225.7</v>
      </c>
      <c r="G37" s="19">
        <f t="shared" si="66"/>
        <v>25225.7</v>
      </c>
      <c r="H37" s="19">
        <f t="shared" si="66"/>
        <v>25225.7</v>
      </c>
      <c r="I37" s="19">
        <f t="shared" si="66"/>
        <v>0</v>
      </c>
      <c r="J37" s="19">
        <f t="shared" si="66"/>
        <v>0</v>
      </c>
      <c r="K37" s="19">
        <f t="shared" si="66"/>
        <v>0</v>
      </c>
      <c r="L37" s="19">
        <f t="shared" si="17"/>
        <v>25225.7</v>
      </c>
      <c r="M37" s="19">
        <f t="shared" si="18"/>
        <v>25225.7</v>
      </c>
      <c r="N37" s="19">
        <f t="shared" si="19"/>
        <v>25225.7</v>
      </c>
      <c r="O37" s="19">
        <f t="shared" si="67"/>
        <v>0</v>
      </c>
      <c r="P37" s="19">
        <f t="shared" si="67"/>
        <v>0</v>
      </c>
      <c r="Q37" s="19">
        <f t="shared" si="67"/>
        <v>0</v>
      </c>
      <c r="R37" s="19">
        <f t="shared" si="21"/>
        <v>25225.7</v>
      </c>
      <c r="S37" s="19">
        <f t="shared" si="22"/>
        <v>25225.7</v>
      </c>
      <c r="T37" s="19">
        <f t="shared" si="23"/>
        <v>25225.7</v>
      </c>
      <c r="U37" s="19">
        <f t="shared" si="68"/>
        <v>0</v>
      </c>
      <c r="V37" s="19">
        <f t="shared" si="24"/>
        <v>25225.7</v>
      </c>
      <c r="W37" s="19">
        <f t="shared" si="25"/>
        <v>25225.7</v>
      </c>
      <c r="X37" s="19">
        <f t="shared" si="26"/>
        <v>25225.7</v>
      </c>
      <c r="Y37" s="19">
        <f t="shared" si="68"/>
        <v>0</v>
      </c>
      <c r="Z37" s="19">
        <f t="shared" si="68"/>
        <v>0</v>
      </c>
      <c r="AA37" s="19">
        <f t="shared" si="68"/>
        <v>0</v>
      </c>
      <c r="AB37" s="19">
        <f t="shared" si="6"/>
        <v>25225.7</v>
      </c>
      <c r="AC37" s="19">
        <f t="shared" si="7"/>
        <v>25225.7</v>
      </c>
      <c r="AD37" s="19">
        <f t="shared" si="8"/>
        <v>25225.7</v>
      </c>
      <c r="AE37" s="19">
        <f t="shared" si="68"/>
        <v>0</v>
      </c>
      <c r="AF37" s="19">
        <f t="shared" si="68"/>
        <v>0</v>
      </c>
      <c r="AG37" s="19">
        <f t="shared" si="54"/>
        <v>25225.7</v>
      </c>
      <c r="AH37" s="19">
        <f t="shared" si="55"/>
        <v>25225.7</v>
      </c>
      <c r="AI37" s="19">
        <f t="shared" si="56"/>
        <v>25225.7</v>
      </c>
      <c r="AJ37" s="19">
        <f t="shared" si="68"/>
        <v>289.80900000000003</v>
      </c>
      <c r="AK37" s="19">
        <f t="shared" si="68"/>
        <v>0</v>
      </c>
      <c r="AL37" s="19">
        <f t="shared" si="68"/>
        <v>0</v>
      </c>
      <c r="AM37" s="19">
        <f t="shared" si="13"/>
        <v>25515.509000000002</v>
      </c>
      <c r="AN37" s="19">
        <f t="shared" si="68"/>
        <v>0</v>
      </c>
      <c r="AO37" s="19">
        <f t="shared" si="29"/>
        <v>25515.509000000002</v>
      </c>
      <c r="AP37" s="19">
        <f t="shared" si="14"/>
        <v>25225.7</v>
      </c>
      <c r="AQ37" s="19">
        <f t="shared" si="68"/>
        <v>0</v>
      </c>
      <c r="AR37" s="19">
        <f t="shared" si="30"/>
        <v>25225.7</v>
      </c>
      <c r="AS37" s="19">
        <f t="shared" si="15"/>
        <v>25225.7</v>
      </c>
      <c r="AT37" s="19">
        <f t="shared" si="68"/>
        <v>0</v>
      </c>
      <c r="AU37" s="19">
        <f t="shared" si="31"/>
        <v>25225.7</v>
      </c>
      <c r="AV37" s="19">
        <f t="shared" si="68"/>
        <v>0</v>
      </c>
      <c r="AW37" s="32"/>
      <c r="AX37" s="23"/>
      <c r="AY37" s="2"/>
    </row>
    <row r="38" spans="1:51" ht="46.8" x14ac:dyDescent="0.3">
      <c r="A38" s="49" t="s">
        <v>15</v>
      </c>
      <c r="B38" s="45">
        <v>630</v>
      </c>
      <c r="C38" s="49"/>
      <c r="D38" s="49"/>
      <c r="E38" s="15" t="s">
        <v>597</v>
      </c>
      <c r="F38" s="19">
        <f t="shared" si="66"/>
        <v>25225.7</v>
      </c>
      <c r="G38" s="19">
        <f t="shared" si="66"/>
        <v>25225.7</v>
      </c>
      <c r="H38" s="19">
        <f t="shared" si="66"/>
        <v>25225.7</v>
      </c>
      <c r="I38" s="19">
        <f t="shared" si="66"/>
        <v>0</v>
      </c>
      <c r="J38" s="19">
        <f t="shared" si="66"/>
        <v>0</v>
      </c>
      <c r="K38" s="19">
        <f t="shared" si="66"/>
        <v>0</v>
      </c>
      <c r="L38" s="19">
        <f t="shared" si="17"/>
        <v>25225.7</v>
      </c>
      <c r="M38" s="19">
        <f t="shared" si="18"/>
        <v>25225.7</v>
      </c>
      <c r="N38" s="19">
        <f t="shared" si="19"/>
        <v>25225.7</v>
      </c>
      <c r="O38" s="19">
        <f t="shared" si="67"/>
        <v>0</v>
      </c>
      <c r="P38" s="19">
        <f t="shared" si="67"/>
        <v>0</v>
      </c>
      <c r="Q38" s="19">
        <f t="shared" si="67"/>
        <v>0</v>
      </c>
      <c r="R38" s="19">
        <f t="shared" si="21"/>
        <v>25225.7</v>
      </c>
      <c r="S38" s="19">
        <f t="shared" si="22"/>
        <v>25225.7</v>
      </c>
      <c r="T38" s="19">
        <f t="shared" si="23"/>
        <v>25225.7</v>
      </c>
      <c r="U38" s="19">
        <f t="shared" si="68"/>
        <v>0</v>
      </c>
      <c r="V38" s="19">
        <f t="shared" si="24"/>
        <v>25225.7</v>
      </c>
      <c r="W38" s="19">
        <f t="shared" si="25"/>
        <v>25225.7</v>
      </c>
      <c r="X38" s="19">
        <f t="shared" si="26"/>
        <v>25225.7</v>
      </c>
      <c r="Y38" s="19">
        <f t="shared" si="68"/>
        <v>0</v>
      </c>
      <c r="Z38" s="19">
        <f t="shared" si="68"/>
        <v>0</v>
      </c>
      <c r="AA38" s="19">
        <f t="shared" si="68"/>
        <v>0</v>
      </c>
      <c r="AB38" s="19">
        <f t="shared" si="6"/>
        <v>25225.7</v>
      </c>
      <c r="AC38" s="19">
        <f t="shared" si="7"/>
        <v>25225.7</v>
      </c>
      <c r="AD38" s="19">
        <f t="shared" si="8"/>
        <v>25225.7</v>
      </c>
      <c r="AE38" s="19">
        <f t="shared" si="68"/>
        <v>0</v>
      </c>
      <c r="AF38" s="19">
        <f t="shared" si="68"/>
        <v>0</v>
      </c>
      <c r="AG38" s="19">
        <f t="shared" si="54"/>
        <v>25225.7</v>
      </c>
      <c r="AH38" s="19">
        <f t="shared" si="55"/>
        <v>25225.7</v>
      </c>
      <c r="AI38" s="19">
        <f t="shared" si="56"/>
        <v>25225.7</v>
      </c>
      <c r="AJ38" s="19">
        <f t="shared" si="68"/>
        <v>289.80900000000003</v>
      </c>
      <c r="AK38" s="19">
        <f t="shared" si="68"/>
        <v>0</v>
      </c>
      <c r="AL38" s="19">
        <f t="shared" si="68"/>
        <v>0</v>
      </c>
      <c r="AM38" s="19">
        <f t="shared" si="13"/>
        <v>25515.509000000002</v>
      </c>
      <c r="AN38" s="19">
        <f t="shared" si="68"/>
        <v>0</v>
      </c>
      <c r="AO38" s="19">
        <f t="shared" si="29"/>
        <v>25515.509000000002</v>
      </c>
      <c r="AP38" s="19">
        <f t="shared" si="14"/>
        <v>25225.7</v>
      </c>
      <c r="AQ38" s="19">
        <f t="shared" si="68"/>
        <v>0</v>
      </c>
      <c r="AR38" s="19">
        <f t="shared" si="30"/>
        <v>25225.7</v>
      </c>
      <c r="AS38" s="19">
        <f t="shared" si="15"/>
        <v>25225.7</v>
      </c>
      <c r="AT38" s="19">
        <f t="shared" si="68"/>
        <v>0</v>
      </c>
      <c r="AU38" s="19">
        <f t="shared" si="31"/>
        <v>25225.7</v>
      </c>
      <c r="AV38" s="19">
        <f t="shared" si="68"/>
        <v>0</v>
      </c>
      <c r="AW38" s="32"/>
      <c r="AX38" s="23"/>
      <c r="AY38" s="2"/>
    </row>
    <row r="39" spans="1:51" x14ac:dyDescent="0.3">
      <c r="A39" s="49" t="s">
        <v>15</v>
      </c>
      <c r="B39" s="45">
        <v>630</v>
      </c>
      <c r="C39" s="49" t="s">
        <v>5</v>
      </c>
      <c r="D39" s="49" t="s">
        <v>6</v>
      </c>
      <c r="E39" s="15" t="s">
        <v>543</v>
      </c>
      <c r="F39" s="19">
        <v>25225.7</v>
      </c>
      <c r="G39" s="19">
        <v>25225.7</v>
      </c>
      <c r="H39" s="19">
        <v>25225.7</v>
      </c>
      <c r="I39" s="19"/>
      <c r="J39" s="19"/>
      <c r="K39" s="19"/>
      <c r="L39" s="19">
        <f t="shared" si="17"/>
        <v>25225.7</v>
      </c>
      <c r="M39" s="19">
        <f t="shared" si="18"/>
        <v>25225.7</v>
      </c>
      <c r="N39" s="19">
        <f t="shared" si="19"/>
        <v>25225.7</v>
      </c>
      <c r="O39" s="19"/>
      <c r="P39" s="19"/>
      <c r="Q39" s="19"/>
      <c r="R39" s="19">
        <f t="shared" si="21"/>
        <v>25225.7</v>
      </c>
      <c r="S39" s="19">
        <f t="shared" si="22"/>
        <v>25225.7</v>
      </c>
      <c r="T39" s="19">
        <f t="shared" si="23"/>
        <v>25225.7</v>
      </c>
      <c r="U39" s="19"/>
      <c r="V39" s="19">
        <f t="shared" si="24"/>
        <v>25225.7</v>
      </c>
      <c r="W39" s="19">
        <f t="shared" si="25"/>
        <v>25225.7</v>
      </c>
      <c r="X39" s="19">
        <f t="shared" si="26"/>
        <v>25225.7</v>
      </c>
      <c r="Y39" s="19"/>
      <c r="Z39" s="19"/>
      <c r="AA39" s="19"/>
      <c r="AB39" s="19">
        <f t="shared" si="6"/>
        <v>25225.7</v>
      </c>
      <c r="AC39" s="19">
        <f t="shared" si="7"/>
        <v>25225.7</v>
      </c>
      <c r="AD39" s="19">
        <f t="shared" si="8"/>
        <v>25225.7</v>
      </c>
      <c r="AE39" s="19"/>
      <c r="AF39" s="19"/>
      <c r="AG39" s="19">
        <f t="shared" si="54"/>
        <v>25225.7</v>
      </c>
      <c r="AH39" s="19">
        <f t="shared" si="55"/>
        <v>25225.7</v>
      </c>
      <c r="AI39" s="19">
        <f t="shared" si="56"/>
        <v>25225.7</v>
      </c>
      <c r="AJ39" s="19">
        <v>289.80900000000003</v>
      </c>
      <c r="AK39" s="19"/>
      <c r="AL39" s="19"/>
      <c r="AM39" s="19">
        <f t="shared" si="13"/>
        <v>25515.509000000002</v>
      </c>
      <c r="AN39" s="19"/>
      <c r="AO39" s="19">
        <f t="shared" si="29"/>
        <v>25515.509000000002</v>
      </c>
      <c r="AP39" s="19">
        <f t="shared" si="14"/>
        <v>25225.7</v>
      </c>
      <c r="AQ39" s="19"/>
      <c r="AR39" s="19">
        <f t="shared" si="30"/>
        <v>25225.7</v>
      </c>
      <c r="AS39" s="19">
        <f t="shared" si="15"/>
        <v>25225.7</v>
      </c>
      <c r="AT39" s="19"/>
      <c r="AU39" s="19">
        <f t="shared" si="31"/>
        <v>25225.7</v>
      </c>
      <c r="AV39" s="19"/>
      <c r="AW39" s="32"/>
      <c r="AX39" s="23"/>
      <c r="AY39" s="2"/>
    </row>
    <row r="40" spans="1:51" ht="62.4" x14ac:dyDescent="0.3">
      <c r="A40" s="49" t="s">
        <v>19</v>
      </c>
      <c r="B40" s="45"/>
      <c r="C40" s="49"/>
      <c r="D40" s="49"/>
      <c r="E40" s="15" t="s">
        <v>1027</v>
      </c>
      <c r="F40" s="19">
        <f t="shared" ref="F40:K40" si="69">F41+F45+F49</f>
        <v>30876.7</v>
      </c>
      <c r="G40" s="19">
        <f t="shared" si="69"/>
        <v>30876.7</v>
      </c>
      <c r="H40" s="19">
        <f t="shared" si="69"/>
        <v>30876.7</v>
      </c>
      <c r="I40" s="19">
        <f t="shared" si="69"/>
        <v>0</v>
      </c>
      <c r="J40" s="19">
        <f t="shared" si="69"/>
        <v>0</v>
      </c>
      <c r="K40" s="19">
        <f t="shared" si="69"/>
        <v>0</v>
      </c>
      <c r="L40" s="19">
        <f t="shared" si="17"/>
        <v>30876.7</v>
      </c>
      <c r="M40" s="19">
        <f t="shared" si="18"/>
        <v>30876.7</v>
      </c>
      <c r="N40" s="19">
        <f t="shared" si="19"/>
        <v>30876.7</v>
      </c>
      <c r="O40" s="19">
        <f t="shared" ref="O40:Q40" si="70">O41+O45+O49</f>
        <v>0</v>
      </c>
      <c r="P40" s="19">
        <f t="shared" si="70"/>
        <v>0</v>
      </c>
      <c r="Q40" s="19">
        <f t="shared" si="70"/>
        <v>0</v>
      </c>
      <c r="R40" s="19">
        <f t="shared" si="21"/>
        <v>30876.7</v>
      </c>
      <c r="S40" s="19">
        <f t="shared" si="22"/>
        <v>30876.7</v>
      </c>
      <c r="T40" s="19">
        <f t="shared" si="23"/>
        <v>30876.7</v>
      </c>
      <c r="U40" s="19">
        <f t="shared" ref="U40:AV40" si="71">U41+U45+U49</f>
        <v>0</v>
      </c>
      <c r="V40" s="19">
        <f t="shared" si="24"/>
        <v>30876.7</v>
      </c>
      <c r="W40" s="19">
        <f t="shared" si="25"/>
        <v>30876.7</v>
      </c>
      <c r="X40" s="19">
        <f t="shared" si="26"/>
        <v>30876.7</v>
      </c>
      <c r="Y40" s="19">
        <f t="shared" ref="Y40:AA40" si="72">Y41+Y45+Y49</f>
        <v>0</v>
      </c>
      <c r="Z40" s="19">
        <f t="shared" si="72"/>
        <v>0</v>
      </c>
      <c r="AA40" s="19">
        <f t="shared" si="72"/>
        <v>0</v>
      </c>
      <c r="AB40" s="19">
        <f t="shared" si="6"/>
        <v>30876.7</v>
      </c>
      <c r="AC40" s="19">
        <f t="shared" si="7"/>
        <v>30876.7</v>
      </c>
      <c r="AD40" s="19">
        <f t="shared" si="8"/>
        <v>30876.7</v>
      </c>
      <c r="AE40" s="19">
        <f t="shared" ref="AE40:AF40" si="73">AE41+AE45+AE49</f>
        <v>0</v>
      </c>
      <c r="AF40" s="19">
        <f t="shared" si="73"/>
        <v>0</v>
      </c>
      <c r="AG40" s="19">
        <f t="shared" si="54"/>
        <v>30876.7</v>
      </c>
      <c r="AH40" s="19">
        <f t="shared" si="55"/>
        <v>30876.7</v>
      </c>
      <c r="AI40" s="19">
        <f t="shared" si="56"/>
        <v>30876.7</v>
      </c>
      <c r="AJ40" s="19">
        <f t="shared" ref="AJ40:AL40" si="74">AJ41+AJ45+AJ49</f>
        <v>-89.308000000000007</v>
      </c>
      <c r="AK40" s="19">
        <f t="shared" si="74"/>
        <v>0</v>
      </c>
      <c r="AL40" s="19">
        <f t="shared" si="74"/>
        <v>0</v>
      </c>
      <c r="AM40" s="19">
        <f t="shared" si="13"/>
        <v>30787.392</v>
      </c>
      <c r="AN40" s="19">
        <f t="shared" ref="AN40" si="75">AN41+AN45+AN49</f>
        <v>0</v>
      </c>
      <c r="AO40" s="19">
        <f t="shared" si="29"/>
        <v>30787.392</v>
      </c>
      <c r="AP40" s="19">
        <f t="shared" si="14"/>
        <v>30876.7</v>
      </c>
      <c r="AQ40" s="19">
        <f t="shared" ref="AQ40" si="76">AQ41+AQ45+AQ49</f>
        <v>0</v>
      </c>
      <c r="AR40" s="19">
        <f t="shared" si="30"/>
        <v>30876.7</v>
      </c>
      <c r="AS40" s="19">
        <f t="shared" si="15"/>
        <v>30876.7</v>
      </c>
      <c r="AT40" s="19">
        <f t="shared" ref="AT40" si="77">AT41+AT45+AT49</f>
        <v>0</v>
      </c>
      <c r="AU40" s="19">
        <f t="shared" si="31"/>
        <v>30876.7</v>
      </c>
      <c r="AV40" s="19">
        <f t="shared" si="71"/>
        <v>0</v>
      </c>
      <c r="AW40" s="32"/>
      <c r="AX40" s="23"/>
      <c r="AY40" s="2"/>
    </row>
    <row r="41" spans="1:51" ht="46.8" x14ac:dyDescent="0.3">
      <c r="A41" s="49" t="s">
        <v>16</v>
      </c>
      <c r="B41" s="45"/>
      <c r="C41" s="49"/>
      <c r="D41" s="49"/>
      <c r="E41" s="15" t="s">
        <v>630</v>
      </c>
      <c r="F41" s="19">
        <f t="shared" ref="F41:K43" si="78">F42</f>
        <v>915</v>
      </c>
      <c r="G41" s="19">
        <f t="shared" si="78"/>
        <v>915</v>
      </c>
      <c r="H41" s="19">
        <f t="shared" si="78"/>
        <v>915</v>
      </c>
      <c r="I41" s="19">
        <f t="shared" si="78"/>
        <v>0</v>
      </c>
      <c r="J41" s="19">
        <f t="shared" si="78"/>
        <v>0</v>
      </c>
      <c r="K41" s="19">
        <f t="shared" si="78"/>
        <v>0</v>
      </c>
      <c r="L41" s="19">
        <f t="shared" si="17"/>
        <v>915</v>
      </c>
      <c r="M41" s="19">
        <f t="shared" si="18"/>
        <v>915</v>
      </c>
      <c r="N41" s="19">
        <f t="shared" si="19"/>
        <v>915</v>
      </c>
      <c r="O41" s="19">
        <f t="shared" ref="O41:Q43" si="79">O42</f>
        <v>0</v>
      </c>
      <c r="P41" s="19">
        <f t="shared" si="79"/>
        <v>0</v>
      </c>
      <c r="Q41" s="19">
        <f t="shared" si="79"/>
        <v>0</v>
      </c>
      <c r="R41" s="19">
        <f t="shared" si="21"/>
        <v>915</v>
      </c>
      <c r="S41" s="19">
        <f t="shared" si="22"/>
        <v>915</v>
      </c>
      <c r="T41" s="19">
        <f t="shared" si="23"/>
        <v>915</v>
      </c>
      <c r="U41" s="19">
        <f t="shared" ref="U41:AV43" si="80">U42</f>
        <v>0</v>
      </c>
      <c r="V41" s="19">
        <f t="shared" si="24"/>
        <v>915</v>
      </c>
      <c r="W41" s="19">
        <f t="shared" si="25"/>
        <v>915</v>
      </c>
      <c r="X41" s="19">
        <f t="shared" si="26"/>
        <v>915</v>
      </c>
      <c r="Y41" s="19">
        <f t="shared" si="80"/>
        <v>0</v>
      </c>
      <c r="Z41" s="19">
        <f t="shared" si="80"/>
        <v>0</v>
      </c>
      <c r="AA41" s="19">
        <f t="shared" si="80"/>
        <v>0</v>
      </c>
      <c r="AB41" s="19">
        <f t="shared" si="6"/>
        <v>915</v>
      </c>
      <c r="AC41" s="19">
        <f t="shared" si="7"/>
        <v>915</v>
      </c>
      <c r="AD41" s="19">
        <f t="shared" si="8"/>
        <v>915</v>
      </c>
      <c r="AE41" s="19">
        <f t="shared" si="80"/>
        <v>0</v>
      </c>
      <c r="AF41" s="19">
        <f t="shared" si="80"/>
        <v>0</v>
      </c>
      <c r="AG41" s="19">
        <f t="shared" si="54"/>
        <v>915</v>
      </c>
      <c r="AH41" s="19">
        <f t="shared" si="55"/>
        <v>915</v>
      </c>
      <c r="AI41" s="19">
        <f t="shared" si="56"/>
        <v>915</v>
      </c>
      <c r="AJ41" s="19">
        <f t="shared" si="80"/>
        <v>-89.308000000000007</v>
      </c>
      <c r="AK41" s="19">
        <f t="shared" si="80"/>
        <v>0</v>
      </c>
      <c r="AL41" s="19">
        <f t="shared" si="80"/>
        <v>0</v>
      </c>
      <c r="AM41" s="19">
        <f t="shared" si="13"/>
        <v>825.69200000000001</v>
      </c>
      <c r="AN41" s="19">
        <f t="shared" si="80"/>
        <v>0</v>
      </c>
      <c r="AO41" s="19">
        <f t="shared" si="29"/>
        <v>825.69200000000001</v>
      </c>
      <c r="AP41" s="19">
        <f t="shared" si="14"/>
        <v>915</v>
      </c>
      <c r="AQ41" s="19">
        <f t="shared" si="80"/>
        <v>0</v>
      </c>
      <c r="AR41" s="19">
        <f t="shared" si="30"/>
        <v>915</v>
      </c>
      <c r="AS41" s="19">
        <f t="shared" si="15"/>
        <v>915</v>
      </c>
      <c r="AT41" s="19">
        <f t="shared" si="80"/>
        <v>0</v>
      </c>
      <c r="AU41" s="19">
        <f t="shared" si="31"/>
        <v>915</v>
      </c>
      <c r="AV41" s="19">
        <f t="shared" si="80"/>
        <v>0</v>
      </c>
      <c r="AW41" s="32"/>
      <c r="AX41" s="23"/>
      <c r="AY41" s="2"/>
    </row>
    <row r="42" spans="1:51" ht="31.2" x14ac:dyDescent="0.3">
      <c r="A42" s="49" t="s">
        <v>16</v>
      </c>
      <c r="B42" s="45">
        <v>200</v>
      </c>
      <c r="C42" s="49"/>
      <c r="D42" s="49"/>
      <c r="E42" s="15" t="s">
        <v>578</v>
      </c>
      <c r="F42" s="19">
        <f t="shared" si="78"/>
        <v>915</v>
      </c>
      <c r="G42" s="19">
        <f t="shared" si="78"/>
        <v>915</v>
      </c>
      <c r="H42" s="19">
        <f t="shared" si="78"/>
        <v>915</v>
      </c>
      <c r="I42" s="19">
        <f t="shared" si="78"/>
        <v>0</v>
      </c>
      <c r="J42" s="19">
        <f t="shared" si="78"/>
        <v>0</v>
      </c>
      <c r="K42" s="19">
        <f t="shared" si="78"/>
        <v>0</v>
      </c>
      <c r="L42" s="19">
        <f t="shared" si="17"/>
        <v>915</v>
      </c>
      <c r="M42" s="19">
        <f t="shared" si="18"/>
        <v>915</v>
      </c>
      <c r="N42" s="19">
        <f t="shared" si="19"/>
        <v>915</v>
      </c>
      <c r="O42" s="19">
        <f t="shared" si="79"/>
        <v>0</v>
      </c>
      <c r="P42" s="19">
        <f t="shared" si="79"/>
        <v>0</v>
      </c>
      <c r="Q42" s="19">
        <f t="shared" si="79"/>
        <v>0</v>
      </c>
      <c r="R42" s="19">
        <f t="shared" si="21"/>
        <v>915</v>
      </c>
      <c r="S42" s="19">
        <f t="shared" si="22"/>
        <v>915</v>
      </c>
      <c r="T42" s="19">
        <f t="shared" si="23"/>
        <v>915</v>
      </c>
      <c r="U42" s="19">
        <f t="shared" si="80"/>
        <v>0</v>
      </c>
      <c r="V42" s="19">
        <f t="shared" si="24"/>
        <v>915</v>
      </c>
      <c r="W42" s="19">
        <f t="shared" si="25"/>
        <v>915</v>
      </c>
      <c r="X42" s="19">
        <f t="shared" si="26"/>
        <v>915</v>
      </c>
      <c r="Y42" s="19">
        <f t="shared" si="80"/>
        <v>0</v>
      </c>
      <c r="Z42" s="19">
        <f t="shared" si="80"/>
        <v>0</v>
      </c>
      <c r="AA42" s="19">
        <f t="shared" si="80"/>
        <v>0</v>
      </c>
      <c r="AB42" s="19">
        <f t="shared" si="6"/>
        <v>915</v>
      </c>
      <c r="AC42" s="19">
        <f t="shared" si="7"/>
        <v>915</v>
      </c>
      <c r="AD42" s="19">
        <f t="shared" si="8"/>
        <v>915</v>
      </c>
      <c r="AE42" s="19">
        <f t="shared" si="80"/>
        <v>0</v>
      </c>
      <c r="AF42" s="19">
        <f t="shared" si="80"/>
        <v>0</v>
      </c>
      <c r="AG42" s="19">
        <f t="shared" si="54"/>
        <v>915</v>
      </c>
      <c r="AH42" s="19">
        <f t="shared" si="55"/>
        <v>915</v>
      </c>
      <c r="AI42" s="19">
        <f t="shared" si="56"/>
        <v>915</v>
      </c>
      <c r="AJ42" s="19">
        <f t="shared" si="80"/>
        <v>-89.308000000000007</v>
      </c>
      <c r="AK42" s="19">
        <f t="shared" si="80"/>
        <v>0</v>
      </c>
      <c r="AL42" s="19">
        <f t="shared" si="80"/>
        <v>0</v>
      </c>
      <c r="AM42" s="19">
        <f t="shared" si="13"/>
        <v>825.69200000000001</v>
      </c>
      <c r="AN42" s="19">
        <f t="shared" si="80"/>
        <v>0</v>
      </c>
      <c r="AO42" s="19">
        <f t="shared" si="29"/>
        <v>825.69200000000001</v>
      </c>
      <c r="AP42" s="19">
        <f t="shared" si="14"/>
        <v>915</v>
      </c>
      <c r="AQ42" s="19">
        <f t="shared" si="80"/>
        <v>0</v>
      </c>
      <c r="AR42" s="19">
        <f t="shared" si="30"/>
        <v>915</v>
      </c>
      <c r="AS42" s="19">
        <f t="shared" si="15"/>
        <v>915</v>
      </c>
      <c r="AT42" s="19">
        <f t="shared" si="80"/>
        <v>0</v>
      </c>
      <c r="AU42" s="19">
        <f t="shared" si="31"/>
        <v>915</v>
      </c>
      <c r="AV42" s="19">
        <f t="shared" si="80"/>
        <v>0</v>
      </c>
      <c r="AW42" s="32"/>
      <c r="AX42" s="23"/>
      <c r="AY42" s="2"/>
    </row>
    <row r="43" spans="1:51" ht="46.8" x14ac:dyDescent="0.3">
      <c r="A43" s="49" t="s">
        <v>16</v>
      </c>
      <c r="B43" s="45">
        <v>240</v>
      </c>
      <c r="C43" s="49"/>
      <c r="D43" s="49"/>
      <c r="E43" s="15" t="s">
        <v>586</v>
      </c>
      <c r="F43" s="19">
        <f t="shared" si="78"/>
        <v>915</v>
      </c>
      <c r="G43" s="19">
        <f t="shared" si="78"/>
        <v>915</v>
      </c>
      <c r="H43" s="19">
        <f t="shared" si="78"/>
        <v>915</v>
      </c>
      <c r="I43" s="19">
        <f t="shared" si="78"/>
        <v>0</v>
      </c>
      <c r="J43" s="19">
        <f t="shared" si="78"/>
        <v>0</v>
      </c>
      <c r="K43" s="19">
        <f t="shared" si="78"/>
        <v>0</v>
      </c>
      <c r="L43" s="19">
        <f t="shared" si="17"/>
        <v>915</v>
      </c>
      <c r="M43" s="19">
        <f t="shared" si="18"/>
        <v>915</v>
      </c>
      <c r="N43" s="19">
        <f t="shared" si="19"/>
        <v>915</v>
      </c>
      <c r="O43" s="19">
        <f t="shared" si="79"/>
        <v>0</v>
      </c>
      <c r="P43" s="19">
        <f t="shared" si="79"/>
        <v>0</v>
      </c>
      <c r="Q43" s="19">
        <f t="shared" si="79"/>
        <v>0</v>
      </c>
      <c r="R43" s="19">
        <f t="shared" si="21"/>
        <v>915</v>
      </c>
      <c r="S43" s="19">
        <f t="shared" si="22"/>
        <v>915</v>
      </c>
      <c r="T43" s="19">
        <f t="shared" si="23"/>
        <v>915</v>
      </c>
      <c r="U43" s="19">
        <f t="shared" si="80"/>
        <v>0</v>
      </c>
      <c r="V43" s="19">
        <f t="shared" si="24"/>
        <v>915</v>
      </c>
      <c r="W43" s="19">
        <f t="shared" si="25"/>
        <v>915</v>
      </c>
      <c r="X43" s="19">
        <f t="shared" si="26"/>
        <v>915</v>
      </c>
      <c r="Y43" s="19">
        <f t="shared" si="80"/>
        <v>0</v>
      </c>
      <c r="Z43" s="19">
        <f t="shared" si="80"/>
        <v>0</v>
      </c>
      <c r="AA43" s="19">
        <f t="shared" si="80"/>
        <v>0</v>
      </c>
      <c r="AB43" s="19">
        <f t="shared" si="6"/>
        <v>915</v>
      </c>
      <c r="AC43" s="19">
        <f t="shared" si="7"/>
        <v>915</v>
      </c>
      <c r="AD43" s="19">
        <f t="shared" si="8"/>
        <v>915</v>
      </c>
      <c r="AE43" s="19">
        <f t="shared" si="80"/>
        <v>0</v>
      </c>
      <c r="AF43" s="19">
        <f t="shared" si="80"/>
        <v>0</v>
      </c>
      <c r="AG43" s="19">
        <f t="shared" si="54"/>
        <v>915</v>
      </c>
      <c r="AH43" s="19">
        <f t="shared" si="55"/>
        <v>915</v>
      </c>
      <c r="AI43" s="19">
        <f t="shared" si="56"/>
        <v>915</v>
      </c>
      <c r="AJ43" s="19">
        <f t="shared" si="80"/>
        <v>-89.308000000000007</v>
      </c>
      <c r="AK43" s="19">
        <f t="shared" si="80"/>
        <v>0</v>
      </c>
      <c r="AL43" s="19">
        <f t="shared" si="80"/>
        <v>0</v>
      </c>
      <c r="AM43" s="19">
        <f t="shared" si="13"/>
        <v>825.69200000000001</v>
      </c>
      <c r="AN43" s="19">
        <f t="shared" si="80"/>
        <v>0</v>
      </c>
      <c r="AO43" s="19">
        <f t="shared" si="29"/>
        <v>825.69200000000001</v>
      </c>
      <c r="AP43" s="19">
        <f t="shared" si="14"/>
        <v>915</v>
      </c>
      <c r="AQ43" s="19">
        <f t="shared" si="80"/>
        <v>0</v>
      </c>
      <c r="AR43" s="19">
        <f t="shared" si="30"/>
        <v>915</v>
      </c>
      <c r="AS43" s="19">
        <f t="shared" si="15"/>
        <v>915</v>
      </c>
      <c r="AT43" s="19">
        <f t="shared" si="80"/>
        <v>0</v>
      </c>
      <c r="AU43" s="19">
        <f t="shared" si="31"/>
        <v>915</v>
      </c>
      <c r="AV43" s="19">
        <f t="shared" si="80"/>
        <v>0</v>
      </c>
      <c r="AW43" s="32"/>
      <c r="AX43" s="23"/>
      <c r="AY43" s="2"/>
    </row>
    <row r="44" spans="1:51" x14ac:dyDescent="0.3">
      <c r="A44" s="49" t="s">
        <v>16</v>
      </c>
      <c r="B44" s="45">
        <v>240</v>
      </c>
      <c r="C44" s="49" t="s">
        <v>5</v>
      </c>
      <c r="D44" s="49" t="s">
        <v>6</v>
      </c>
      <c r="E44" s="15" t="s">
        <v>543</v>
      </c>
      <c r="F44" s="19">
        <v>915</v>
      </c>
      <c r="G44" s="19">
        <v>915</v>
      </c>
      <c r="H44" s="19">
        <v>915</v>
      </c>
      <c r="I44" s="19"/>
      <c r="J44" s="19"/>
      <c r="K44" s="19"/>
      <c r="L44" s="19">
        <f t="shared" si="17"/>
        <v>915</v>
      </c>
      <c r="M44" s="19">
        <f t="shared" si="18"/>
        <v>915</v>
      </c>
      <c r="N44" s="19">
        <f t="shared" si="19"/>
        <v>915</v>
      </c>
      <c r="O44" s="19"/>
      <c r="P44" s="19"/>
      <c r="Q44" s="19"/>
      <c r="R44" s="19">
        <f t="shared" si="21"/>
        <v>915</v>
      </c>
      <c r="S44" s="19">
        <f t="shared" si="22"/>
        <v>915</v>
      </c>
      <c r="T44" s="19">
        <f t="shared" si="23"/>
        <v>915</v>
      </c>
      <c r="U44" s="19"/>
      <c r="V44" s="19">
        <f t="shared" si="24"/>
        <v>915</v>
      </c>
      <c r="W44" s="19">
        <f t="shared" si="25"/>
        <v>915</v>
      </c>
      <c r="X44" s="19">
        <f t="shared" si="26"/>
        <v>915</v>
      </c>
      <c r="Y44" s="19"/>
      <c r="Z44" s="19"/>
      <c r="AA44" s="19"/>
      <c r="AB44" s="19">
        <f t="shared" si="6"/>
        <v>915</v>
      </c>
      <c r="AC44" s="19">
        <f t="shared" si="7"/>
        <v>915</v>
      </c>
      <c r="AD44" s="19">
        <f t="shared" si="8"/>
        <v>915</v>
      </c>
      <c r="AE44" s="19"/>
      <c r="AF44" s="19"/>
      <c r="AG44" s="19">
        <f t="shared" si="54"/>
        <v>915</v>
      </c>
      <c r="AH44" s="19">
        <f t="shared" si="55"/>
        <v>915</v>
      </c>
      <c r="AI44" s="19">
        <f t="shared" si="56"/>
        <v>915</v>
      </c>
      <c r="AJ44" s="19">
        <v>-89.308000000000007</v>
      </c>
      <c r="AK44" s="19"/>
      <c r="AL44" s="19"/>
      <c r="AM44" s="19">
        <f t="shared" si="13"/>
        <v>825.69200000000001</v>
      </c>
      <c r="AN44" s="19"/>
      <c r="AO44" s="19">
        <f t="shared" si="29"/>
        <v>825.69200000000001</v>
      </c>
      <c r="AP44" s="19">
        <f t="shared" si="14"/>
        <v>915</v>
      </c>
      <c r="AQ44" s="19"/>
      <c r="AR44" s="19">
        <f t="shared" si="30"/>
        <v>915</v>
      </c>
      <c r="AS44" s="19">
        <f t="shared" si="15"/>
        <v>915</v>
      </c>
      <c r="AT44" s="19"/>
      <c r="AU44" s="19">
        <f t="shared" si="31"/>
        <v>915</v>
      </c>
      <c r="AV44" s="19"/>
      <c r="AW44" s="32"/>
      <c r="AX44" s="23"/>
      <c r="AY44" s="2"/>
    </row>
    <row r="45" spans="1:51" ht="46.8" x14ac:dyDescent="0.3">
      <c r="A45" s="49" t="s">
        <v>17</v>
      </c>
      <c r="B45" s="45"/>
      <c r="C45" s="49"/>
      <c r="D45" s="49"/>
      <c r="E45" s="15" t="s">
        <v>631</v>
      </c>
      <c r="F45" s="19">
        <f t="shared" ref="F45:K47" si="81">F46</f>
        <v>28511.7</v>
      </c>
      <c r="G45" s="19">
        <f t="shared" si="81"/>
        <v>28511.7</v>
      </c>
      <c r="H45" s="19">
        <f t="shared" si="81"/>
        <v>28511.7</v>
      </c>
      <c r="I45" s="19">
        <f t="shared" si="81"/>
        <v>0</v>
      </c>
      <c r="J45" s="19">
        <f t="shared" si="81"/>
        <v>0</v>
      </c>
      <c r="K45" s="19">
        <f t="shared" si="81"/>
        <v>0</v>
      </c>
      <c r="L45" s="19">
        <f t="shared" si="17"/>
        <v>28511.7</v>
      </c>
      <c r="M45" s="19">
        <f t="shared" si="18"/>
        <v>28511.7</v>
      </c>
      <c r="N45" s="19">
        <f t="shared" si="19"/>
        <v>28511.7</v>
      </c>
      <c r="O45" s="19">
        <f t="shared" ref="O45:Q47" si="82">O46</f>
        <v>0</v>
      </c>
      <c r="P45" s="19">
        <f t="shared" si="82"/>
        <v>0</v>
      </c>
      <c r="Q45" s="19">
        <f t="shared" si="82"/>
        <v>0</v>
      </c>
      <c r="R45" s="19">
        <f t="shared" si="21"/>
        <v>28511.7</v>
      </c>
      <c r="S45" s="19">
        <f t="shared" si="22"/>
        <v>28511.7</v>
      </c>
      <c r="T45" s="19">
        <f t="shared" si="23"/>
        <v>28511.7</v>
      </c>
      <c r="U45" s="19">
        <f t="shared" ref="U45:AV47" si="83">U46</f>
        <v>0</v>
      </c>
      <c r="V45" s="19">
        <f t="shared" si="24"/>
        <v>28511.7</v>
      </c>
      <c r="W45" s="19">
        <f t="shared" si="25"/>
        <v>28511.7</v>
      </c>
      <c r="X45" s="19">
        <f t="shared" si="26"/>
        <v>28511.7</v>
      </c>
      <c r="Y45" s="19">
        <f t="shared" si="83"/>
        <v>0</v>
      </c>
      <c r="Z45" s="19">
        <f t="shared" si="83"/>
        <v>0</v>
      </c>
      <c r="AA45" s="19">
        <f t="shared" si="83"/>
        <v>0</v>
      </c>
      <c r="AB45" s="19">
        <f t="shared" si="6"/>
        <v>28511.7</v>
      </c>
      <c r="AC45" s="19">
        <f t="shared" si="7"/>
        <v>28511.7</v>
      </c>
      <c r="AD45" s="19">
        <f t="shared" si="8"/>
        <v>28511.7</v>
      </c>
      <c r="AE45" s="19">
        <f t="shared" si="83"/>
        <v>0</v>
      </c>
      <c r="AF45" s="19">
        <f t="shared" si="83"/>
        <v>0</v>
      </c>
      <c r="AG45" s="19">
        <f t="shared" si="54"/>
        <v>28511.7</v>
      </c>
      <c r="AH45" s="19">
        <f t="shared" si="55"/>
        <v>28511.7</v>
      </c>
      <c r="AI45" s="19">
        <f t="shared" si="56"/>
        <v>28511.7</v>
      </c>
      <c r="AJ45" s="19">
        <f t="shared" si="83"/>
        <v>0</v>
      </c>
      <c r="AK45" s="19">
        <f t="shared" si="83"/>
        <v>0</v>
      </c>
      <c r="AL45" s="19">
        <f t="shared" si="83"/>
        <v>0</v>
      </c>
      <c r="AM45" s="19">
        <f t="shared" si="13"/>
        <v>28511.7</v>
      </c>
      <c r="AN45" s="19">
        <f t="shared" si="83"/>
        <v>0</v>
      </c>
      <c r="AO45" s="19">
        <f t="shared" si="29"/>
        <v>28511.7</v>
      </c>
      <c r="AP45" s="19">
        <f t="shared" si="14"/>
        <v>28511.7</v>
      </c>
      <c r="AQ45" s="19">
        <f t="shared" si="83"/>
        <v>0</v>
      </c>
      <c r="AR45" s="19">
        <f t="shared" si="30"/>
        <v>28511.7</v>
      </c>
      <c r="AS45" s="19">
        <f t="shared" si="15"/>
        <v>28511.7</v>
      </c>
      <c r="AT45" s="19">
        <f t="shared" si="83"/>
        <v>0</v>
      </c>
      <c r="AU45" s="19">
        <f t="shared" si="31"/>
        <v>28511.7</v>
      </c>
      <c r="AV45" s="19">
        <f t="shared" si="83"/>
        <v>0</v>
      </c>
      <c r="AW45" s="32"/>
      <c r="AX45" s="23"/>
      <c r="AY45" s="2"/>
    </row>
    <row r="46" spans="1:51" ht="46.8" x14ac:dyDescent="0.3">
      <c r="A46" s="49" t="s">
        <v>17</v>
      </c>
      <c r="B46" s="45">
        <v>600</v>
      </c>
      <c r="C46" s="49"/>
      <c r="D46" s="49"/>
      <c r="E46" s="15" t="s">
        <v>581</v>
      </c>
      <c r="F46" s="19">
        <f t="shared" si="81"/>
        <v>28511.7</v>
      </c>
      <c r="G46" s="19">
        <f t="shared" si="81"/>
        <v>28511.7</v>
      </c>
      <c r="H46" s="19">
        <f t="shared" si="81"/>
        <v>28511.7</v>
      </c>
      <c r="I46" s="19">
        <f t="shared" si="81"/>
        <v>0</v>
      </c>
      <c r="J46" s="19">
        <f t="shared" si="81"/>
        <v>0</v>
      </c>
      <c r="K46" s="19">
        <f t="shared" si="81"/>
        <v>0</v>
      </c>
      <c r="L46" s="19">
        <f t="shared" si="17"/>
        <v>28511.7</v>
      </c>
      <c r="M46" s="19">
        <f t="shared" si="18"/>
        <v>28511.7</v>
      </c>
      <c r="N46" s="19">
        <f t="shared" si="19"/>
        <v>28511.7</v>
      </c>
      <c r="O46" s="19">
        <f t="shared" si="82"/>
        <v>0</v>
      </c>
      <c r="P46" s="19">
        <f t="shared" si="82"/>
        <v>0</v>
      </c>
      <c r="Q46" s="19">
        <f t="shared" si="82"/>
        <v>0</v>
      </c>
      <c r="R46" s="19">
        <f t="shared" si="21"/>
        <v>28511.7</v>
      </c>
      <c r="S46" s="19">
        <f t="shared" si="22"/>
        <v>28511.7</v>
      </c>
      <c r="T46" s="19">
        <f t="shared" si="23"/>
        <v>28511.7</v>
      </c>
      <c r="U46" s="19">
        <f t="shared" si="83"/>
        <v>0</v>
      </c>
      <c r="V46" s="19">
        <f t="shared" si="24"/>
        <v>28511.7</v>
      </c>
      <c r="W46" s="19">
        <f t="shared" si="25"/>
        <v>28511.7</v>
      </c>
      <c r="X46" s="19">
        <f t="shared" si="26"/>
        <v>28511.7</v>
      </c>
      <c r="Y46" s="19">
        <f t="shared" si="83"/>
        <v>0</v>
      </c>
      <c r="Z46" s="19">
        <f t="shared" si="83"/>
        <v>0</v>
      </c>
      <c r="AA46" s="19">
        <f t="shared" si="83"/>
        <v>0</v>
      </c>
      <c r="AB46" s="19">
        <f t="shared" si="6"/>
        <v>28511.7</v>
      </c>
      <c r="AC46" s="19">
        <f t="shared" si="7"/>
        <v>28511.7</v>
      </c>
      <c r="AD46" s="19">
        <f t="shared" si="8"/>
        <v>28511.7</v>
      </c>
      <c r="AE46" s="19">
        <f t="shared" si="83"/>
        <v>0</v>
      </c>
      <c r="AF46" s="19">
        <f t="shared" si="83"/>
        <v>0</v>
      </c>
      <c r="AG46" s="19">
        <f t="shared" si="54"/>
        <v>28511.7</v>
      </c>
      <c r="AH46" s="19">
        <f t="shared" si="55"/>
        <v>28511.7</v>
      </c>
      <c r="AI46" s="19">
        <f t="shared" si="56"/>
        <v>28511.7</v>
      </c>
      <c r="AJ46" s="19">
        <f t="shared" si="83"/>
        <v>0</v>
      </c>
      <c r="AK46" s="19">
        <f t="shared" si="83"/>
        <v>0</v>
      </c>
      <c r="AL46" s="19">
        <f t="shared" si="83"/>
        <v>0</v>
      </c>
      <c r="AM46" s="19">
        <f t="shared" si="13"/>
        <v>28511.7</v>
      </c>
      <c r="AN46" s="19">
        <f t="shared" si="83"/>
        <v>0</v>
      </c>
      <c r="AO46" s="19">
        <f t="shared" si="29"/>
        <v>28511.7</v>
      </c>
      <c r="AP46" s="19">
        <f t="shared" si="14"/>
        <v>28511.7</v>
      </c>
      <c r="AQ46" s="19">
        <f t="shared" si="83"/>
        <v>0</v>
      </c>
      <c r="AR46" s="19">
        <f t="shared" si="30"/>
        <v>28511.7</v>
      </c>
      <c r="AS46" s="19">
        <f t="shared" si="15"/>
        <v>28511.7</v>
      </c>
      <c r="AT46" s="19">
        <f t="shared" si="83"/>
        <v>0</v>
      </c>
      <c r="AU46" s="19">
        <f t="shared" si="31"/>
        <v>28511.7</v>
      </c>
      <c r="AV46" s="19">
        <f t="shared" si="83"/>
        <v>0</v>
      </c>
      <c r="AW46" s="32"/>
      <c r="AX46" s="23"/>
      <c r="AY46" s="2"/>
    </row>
    <row r="47" spans="1:51" ht="46.8" x14ac:dyDescent="0.3">
      <c r="A47" s="49" t="s">
        <v>17</v>
      </c>
      <c r="B47" s="45">
        <v>630</v>
      </c>
      <c r="C47" s="49"/>
      <c r="D47" s="49"/>
      <c r="E47" s="15" t="s">
        <v>597</v>
      </c>
      <c r="F47" s="19">
        <f t="shared" si="81"/>
        <v>28511.7</v>
      </c>
      <c r="G47" s="19">
        <f t="shared" si="81"/>
        <v>28511.7</v>
      </c>
      <c r="H47" s="19">
        <f t="shared" si="81"/>
        <v>28511.7</v>
      </c>
      <c r="I47" s="19">
        <f t="shared" si="81"/>
        <v>0</v>
      </c>
      <c r="J47" s="19">
        <f t="shared" si="81"/>
        <v>0</v>
      </c>
      <c r="K47" s="19">
        <f t="shared" si="81"/>
        <v>0</v>
      </c>
      <c r="L47" s="19">
        <f t="shared" si="17"/>
        <v>28511.7</v>
      </c>
      <c r="M47" s="19">
        <f t="shared" si="18"/>
        <v>28511.7</v>
      </c>
      <c r="N47" s="19">
        <f t="shared" si="19"/>
        <v>28511.7</v>
      </c>
      <c r="O47" s="19">
        <f t="shared" si="82"/>
        <v>0</v>
      </c>
      <c r="P47" s="19">
        <f t="shared" si="82"/>
        <v>0</v>
      </c>
      <c r="Q47" s="19">
        <f t="shared" si="82"/>
        <v>0</v>
      </c>
      <c r="R47" s="19">
        <f t="shared" si="21"/>
        <v>28511.7</v>
      </c>
      <c r="S47" s="19">
        <f t="shared" si="22"/>
        <v>28511.7</v>
      </c>
      <c r="T47" s="19">
        <f t="shared" si="23"/>
        <v>28511.7</v>
      </c>
      <c r="U47" s="19">
        <f t="shared" si="83"/>
        <v>0</v>
      </c>
      <c r="V47" s="19">
        <f t="shared" si="24"/>
        <v>28511.7</v>
      </c>
      <c r="W47" s="19">
        <f t="shared" si="25"/>
        <v>28511.7</v>
      </c>
      <c r="X47" s="19">
        <f t="shared" si="26"/>
        <v>28511.7</v>
      </c>
      <c r="Y47" s="19">
        <f t="shared" si="83"/>
        <v>0</v>
      </c>
      <c r="Z47" s="19">
        <f t="shared" si="83"/>
        <v>0</v>
      </c>
      <c r="AA47" s="19">
        <f t="shared" si="83"/>
        <v>0</v>
      </c>
      <c r="AB47" s="19">
        <f t="shared" si="6"/>
        <v>28511.7</v>
      </c>
      <c r="AC47" s="19">
        <f t="shared" si="7"/>
        <v>28511.7</v>
      </c>
      <c r="AD47" s="19">
        <f t="shared" si="8"/>
        <v>28511.7</v>
      </c>
      <c r="AE47" s="19">
        <f t="shared" si="83"/>
        <v>0</v>
      </c>
      <c r="AF47" s="19">
        <f t="shared" si="83"/>
        <v>0</v>
      </c>
      <c r="AG47" s="19">
        <f t="shared" si="54"/>
        <v>28511.7</v>
      </c>
      <c r="AH47" s="19">
        <f t="shared" si="55"/>
        <v>28511.7</v>
      </c>
      <c r="AI47" s="19">
        <f t="shared" si="56"/>
        <v>28511.7</v>
      </c>
      <c r="AJ47" s="19">
        <f t="shared" si="83"/>
        <v>0</v>
      </c>
      <c r="AK47" s="19">
        <f t="shared" si="83"/>
        <v>0</v>
      </c>
      <c r="AL47" s="19">
        <f t="shared" si="83"/>
        <v>0</v>
      </c>
      <c r="AM47" s="19">
        <f t="shared" si="13"/>
        <v>28511.7</v>
      </c>
      <c r="AN47" s="19">
        <f t="shared" si="83"/>
        <v>0</v>
      </c>
      <c r="AO47" s="19">
        <f t="shared" si="29"/>
        <v>28511.7</v>
      </c>
      <c r="AP47" s="19">
        <f t="shared" si="14"/>
        <v>28511.7</v>
      </c>
      <c r="AQ47" s="19">
        <f t="shared" si="83"/>
        <v>0</v>
      </c>
      <c r="AR47" s="19">
        <f t="shared" si="30"/>
        <v>28511.7</v>
      </c>
      <c r="AS47" s="19">
        <f t="shared" si="15"/>
        <v>28511.7</v>
      </c>
      <c r="AT47" s="19">
        <f t="shared" si="83"/>
        <v>0</v>
      </c>
      <c r="AU47" s="19">
        <f t="shared" si="31"/>
        <v>28511.7</v>
      </c>
      <c r="AV47" s="19">
        <f t="shared" si="83"/>
        <v>0</v>
      </c>
      <c r="AW47" s="32"/>
      <c r="AX47" s="23"/>
      <c r="AY47" s="2"/>
    </row>
    <row r="48" spans="1:51" x14ac:dyDescent="0.3">
      <c r="A48" s="49" t="s">
        <v>17</v>
      </c>
      <c r="B48" s="45">
        <v>630</v>
      </c>
      <c r="C48" s="49" t="s">
        <v>5</v>
      </c>
      <c r="D48" s="49" t="s">
        <v>6</v>
      </c>
      <c r="E48" s="15" t="s">
        <v>543</v>
      </c>
      <c r="F48" s="19">
        <v>28511.7</v>
      </c>
      <c r="G48" s="19">
        <v>28511.7</v>
      </c>
      <c r="H48" s="19">
        <v>28511.7</v>
      </c>
      <c r="I48" s="19"/>
      <c r="J48" s="19"/>
      <c r="K48" s="19"/>
      <c r="L48" s="19">
        <f t="shared" si="17"/>
        <v>28511.7</v>
      </c>
      <c r="M48" s="19">
        <f t="shared" si="18"/>
        <v>28511.7</v>
      </c>
      <c r="N48" s="19">
        <f t="shared" si="19"/>
        <v>28511.7</v>
      </c>
      <c r="O48" s="19"/>
      <c r="P48" s="19"/>
      <c r="Q48" s="19"/>
      <c r="R48" s="19">
        <f t="shared" si="21"/>
        <v>28511.7</v>
      </c>
      <c r="S48" s="19">
        <f t="shared" si="22"/>
        <v>28511.7</v>
      </c>
      <c r="T48" s="19">
        <f t="shared" si="23"/>
        <v>28511.7</v>
      </c>
      <c r="U48" s="19"/>
      <c r="V48" s="19">
        <f t="shared" si="24"/>
        <v>28511.7</v>
      </c>
      <c r="W48" s="19">
        <f t="shared" si="25"/>
        <v>28511.7</v>
      </c>
      <c r="X48" s="19">
        <f t="shared" si="26"/>
        <v>28511.7</v>
      </c>
      <c r="Y48" s="19"/>
      <c r="Z48" s="19"/>
      <c r="AA48" s="19"/>
      <c r="AB48" s="19">
        <f t="shared" si="6"/>
        <v>28511.7</v>
      </c>
      <c r="AC48" s="19">
        <f t="shared" si="7"/>
        <v>28511.7</v>
      </c>
      <c r="AD48" s="19">
        <f t="shared" si="8"/>
        <v>28511.7</v>
      </c>
      <c r="AE48" s="19"/>
      <c r="AF48" s="19"/>
      <c r="AG48" s="19">
        <f t="shared" si="54"/>
        <v>28511.7</v>
      </c>
      <c r="AH48" s="19">
        <f t="shared" si="55"/>
        <v>28511.7</v>
      </c>
      <c r="AI48" s="19">
        <f t="shared" si="56"/>
        <v>28511.7</v>
      </c>
      <c r="AJ48" s="19"/>
      <c r="AK48" s="19"/>
      <c r="AL48" s="19"/>
      <c r="AM48" s="19">
        <f t="shared" si="13"/>
        <v>28511.7</v>
      </c>
      <c r="AN48" s="19"/>
      <c r="AO48" s="19">
        <f t="shared" si="29"/>
        <v>28511.7</v>
      </c>
      <c r="AP48" s="19">
        <f t="shared" si="14"/>
        <v>28511.7</v>
      </c>
      <c r="AQ48" s="19"/>
      <c r="AR48" s="19">
        <f t="shared" si="30"/>
        <v>28511.7</v>
      </c>
      <c r="AS48" s="19">
        <f t="shared" si="15"/>
        <v>28511.7</v>
      </c>
      <c r="AT48" s="19"/>
      <c r="AU48" s="19">
        <f t="shared" si="31"/>
        <v>28511.7</v>
      </c>
      <c r="AV48" s="19"/>
      <c r="AW48" s="32"/>
      <c r="AX48" s="23"/>
      <c r="AY48" s="2"/>
    </row>
    <row r="49" spans="1:51" ht="46.8" x14ac:dyDescent="0.3">
      <c r="A49" s="49" t="s">
        <v>18</v>
      </c>
      <c r="B49" s="45"/>
      <c r="C49" s="49"/>
      <c r="D49" s="49"/>
      <c r="E49" s="15" t="s">
        <v>870</v>
      </c>
      <c r="F49" s="19">
        <f t="shared" ref="F49:K51" si="84">F50</f>
        <v>1450</v>
      </c>
      <c r="G49" s="19">
        <f t="shared" si="84"/>
        <v>1450</v>
      </c>
      <c r="H49" s="19">
        <f t="shared" si="84"/>
        <v>1450</v>
      </c>
      <c r="I49" s="19">
        <f t="shared" si="84"/>
        <v>0</v>
      </c>
      <c r="J49" s="19">
        <f t="shared" si="84"/>
        <v>0</v>
      </c>
      <c r="K49" s="19">
        <f t="shared" si="84"/>
        <v>0</v>
      </c>
      <c r="L49" s="19">
        <f t="shared" si="17"/>
        <v>1450</v>
      </c>
      <c r="M49" s="19">
        <f t="shared" si="18"/>
        <v>1450</v>
      </c>
      <c r="N49" s="19">
        <f t="shared" si="19"/>
        <v>1450</v>
      </c>
      <c r="O49" s="19">
        <f t="shared" ref="O49:Q51" si="85">O50</f>
        <v>0</v>
      </c>
      <c r="P49" s="19">
        <f t="shared" si="85"/>
        <v>0</v>
      </c>
      <c r="Q49" s="19">
        <f t="shared" si="85"/>
        <v>0</v>
      </c>
      <c r="R49" s="19">
        <f t="shared" si="21"/>
        <v>1450</v>
      </c>
      <c r="S49" s="19">
        <f t="shared" si="22"/>
        <v>1450</v>
      </c>
      <c r="T49" s="19">
        <f t="shared" si="23"/>
        <v>1450</v>
      </c>
      <c r="U49" s="19">
        <f t="shared" ref="U49:AV51" si="86">U50</f>
        <v>0</v>
      </c>
      <c r="V49" s="19">
        <f t="shared" si="24"/>
        <v>1450</v>
      </c>
      <c r="W49" s="19">
        <f t="shared" si="25"/>
        <v>1450</v>
      </c>
      <c r="X49" s="19">
        <f t="shared" si="26"/>
        <v>1450</v>
      </c>
      <c r="Y49" s="19">
        <f t="shared" si="86"/>
        <v>0</v>
      </c>
      <c r="Z49" s="19">
        <f t="shared" si="86"/>
        <v>0</v>
      </c>
      <c r="AA49" s="19">
        <f t="shared" si="86"/>
        <v>0</v>
      </c>
      <c r="AB49" s="19">
        <f t="shared" si="6"/>
        <v>1450</v>
      </c>
      <c r="AC49" s="19">
        <f t="shared" si="7"/>
        <v>1450</v>
      </c>
      <c r="AD49" s="19">
        <f t="shared" si="8"/>
        <v>1450</v>
      </c>
      <c r="AE49" s="19">
        <f t="shared" si="86"/>
        <v>0</v>
      </c>
      <c r="AF49" s="19">
        <f t="shared" si="86"/>
        <v>0</v>
      </c>
      <c r="AG49" s="19">
        <f t="shared" si="54"/>
        <v>1450</v>
      </c>
      <c r="AH49" s="19">
        <f t="shared" si="55"/>
        <v>1450</v>
      </c>
      <c r="AI49" s="19">
        <f t="shared" si="56"/>
        <v>1450</v>
      </c>
      <c r="AJ49" s="19">
        <f t="shared" si="86"/>
        <v>0</v>
      </c>
      <c r="AK49" s="19">
        <f t="shared" si="86"/>
        <v>0</v>
      </c>
      <c r="AL49" s="19">
        <f t="shared" si="86"/>
        <v>0</v>
      </c>
      <c r="AM49" s="19">
        <f t="shared" si="13"/>
        <v>1450</v>
      </c>
      <c r="AN49" s="19">
        <f t="shared" si="86"/>
        <v>0</v>
      </c>
      <c r="AO49" s="19">
        <f t="shared" si="29"/>
        <v>1450</v>
      </c>
      <c r="AP49" s="19">
        <f t="shared" si="14"/>
        <v>1450</v>
      </c>
      <c r="AQ49" s="19">
        <f t="shared" si="86"/>
        <v>0</v>
      </c>
      <c r="AR49" s="19">
        <f t="shared" si="30"/>
        <v>1450</v>
      </c>
      <c r="AS49" s="19">
        <f t="shared" si="15"/>
        <v>1450</v>
      </c>
      <c r="AT49" s="19">
        <f t="shared" si="86"/>
        <v>0</v>
      </c>
      <c r="AU49" s="19">
        <f t="shared" si="31"/>
        <v>1450</v>
      </c>
      <c r="AV49" s="19">
        <f t="shared" si="86"/>
        <v>0</v>
      </c>
      <c r="AW49" s="32"/>
      <c r="AX49" s="23"/>
      <c r="AY49" s="2"/>
    </row>
    <row r="50" spans="1:51" ht="46.8" x14ac:dyDescent="0.3">
      <c r="A50" s="49" t="s">
        <v>18</v>
      </c>
      <c r="B50" s="45">
        <v>600</v>
      </c>
      <c r="C50" s="49"/>
      <c r="D50" s="49"/>
      <c r="E50" s="15" t="s">
        <v>581</v>
      </c>
      <c r="F50" s="19">
        <f t="shared" si="84"/>
        <v>1450</v>
      </c>
      <c r="G50" s="19">
        <f t="shared" si="84"/>
        <v>1450</v>
      </c>
      <c r="H50" s="19">
        <f t="shared" si="84"/>
        <v>1450</v>
      </c>
      <c r="I50" s="19">
        <f t="shared" si="84"/>
        <v>0</v>
      </c>
      <c r="J50" s="19">
        <f t="shared" si="84"/>
        <v>0</v>
      </c>
      <c r="K50" s="19">
        <f t="shared" si="84"/>
        <v>0</v>
      </c>
      <c r="L50" s="19">
        <f t="shared" si="17"/>
        <v>1450</v>
      </c>
      <c r="M50" s="19">
        <f t="shared" si="18"/>
        <v>1450</v>
      </c>
      <c r="N50" s="19">
        <f t="shared" si="19"/>
        <v>1450</v>
      </c>
      <c r="O50" s="19">
        <f t="shared" si="85"/>
        <v>0</v>
      </c>
      <c r="P50" s="19">
        <f t="shared" si="85"/>
        <v>0</v>
      </c>
      <c r="Q50" s="19">
        <f t="shared" si="85"/>
        <v>0</v>
      </c>
      <c r="R50" s="19">
        <f t="shared" si="21"/>
        <v>1450</v>
      </c>
      <c r="S50" s="19">
        <f t="shared" si="22"/>
        <v>1450</v>
      </c>
      <c r="T50" s="19">
        <f t="shared" si="23"/>
        <v>1450</v>
      </c>
      <c r="U50" s="19">
        <f t="shared" si="86"/>
        <v>0</v>
      </c>
      <c r="V50" s="19">
        <f t="shared" si="24"/>
        <v>1450</v>
      </c>
      <c r="W50" s="19">
        <f t="shared" si="25"/>
        <v>1450</v>
      </c>
      <c r="X50" s="19">
        <f t="shared" si="26"/>
        <v>1450</v>
      </c>
      <c r="Y50" s="19">
        <f t="shared" si="86"/>
        <v>0</v>
      </c>
      <c r="Z50" s="19">
        <f t="shared" si="86"/>
        <v>0</v>
      </c>
      <c r="AA50" s="19">
        <f t="shared" si="86"/>
        <v>0</v>
      </c>
      <c r="AB50" s="19">
        <f t="shared" si="6"/>
        <v>1450</v>
      </c>
      <c r="AC50" s="19">
        <f t="shared" si="7"/>
        <v>1450</v>
      </c>
      <c r="AD50" s="19">
        <f t="shared" si="8"/>
        <v>1450</v>
      </c>
      <c r="AE50" s="19">
        <f t="shared" si="86"/>
        <v>0</v>
      </c>
      <c r="AF50" s="19">
        <f t="shared" si="86"/>
        <v>0</v>
      </c>
      <c r="AG50" s="19">
        <f t="shared" si="54"/>
        <v>1450</v>
      </c>
      <c r="AH50" s="19">
        <f t="shared" si="55"/>
        <v>1450</v>
      </c>
      <c r="AI50" s="19">
        <f t="shared" si="56"/>
        <v>1450</v>
      </c>
      <c r="AJ50" s="19">
        <f t="shared" si="86"/>
        <v>0</v>
      </c>
      <c r="AK50" s="19">
        <f t="shared" si="86"/>
        <v>0</v>
      </c>
      <c r="AL50" s="19">
        <f t="shared" si="86"/>
        <v>0</v>
      </c>
      <c r="AM50" s="19">
        <f t="shared" si="13"/>
        <v>1450</v>
      </c>
      <c r="AN50" s="19">
        <f t="shared" si="86"/>
        <v>0</v>
      </c>
      <c r="AO50" s="19">
        <f t="shared" si="29"/>
        <v>1450</v>
      </c>
      <c r="AP50" s="19">
        <f t="shared" si="14"/>
        <v>1450</v>
      </c>
      <c r="AQ50" s="19">
        <f t="shared" si="86"/>
        <v>0</v>
      </c>
      <c r="AR50" s="19">
        <f t="shared" si="30"/>
        <v>1450</v>
      </c>
      <c r="AS50" s="19">
        <f t="shared" si="15"/>
        <v>1450</v>
      </c>
      <c r="AT50" s="19">
        <f t="shared" si="86"/>
        <v>0</v>
      </c>
      <c r="AU50" s="19">
        <f t="shared" si="31"/>
        <v>1450</v>
      </c>
      <c r="AV50" s="19">
        <f t="shared" si="86"/>
        <v>0</v>
      </c>
      <c r="AW50" s="32"/>
      <c r="AX50" s="23"/>
      <c r="AY50" s="2"/>
    </row>
    <row r="51" spans="1:51" ht="46.8" x14ac:dyDescent="0.3">
      <c r="A51" s="49" t="s">
        <v>18</v>
      </c>
      <c r="B51" s="45">
        <v>630</v>
      </c>
      <c r="C51" s="49"/>
      <c r="D51" s="49"/>
      <c r="E51" s="15" t="s">
        <v>597</v>
      </c>
      <c r="F51" s="19">
        <f t="shared" si="84"/>
        <v>1450</v>
      </c>
      <c r="G51" s="19">
        <f t="shared" si="84"/>
        <v>1450</v>
      </c>
      <c r="H51" s="19">
        <f t="shared" si="84"/>
        <v>1450</v>
      </c>
      <c r="I51" s="19">
        <f t="shared" si="84"/>
        <v>0</v>
      </c>
      <c r="J51" s="19">
        <f t="shared" si="84"/>
        <v>0</v>
      </c>
      <c r="K51" s="19">
        <f t="shared" si="84"/>
        <v>0</v>
      </c>
      <c r="L51" s="19">
        <f t="shared" si="17"/>
        <v>1450</v>
      </c>
      <c r="M51" s="19">
        <f t="shared" si="18"/>
        <v>1450</v>
      </c>
      <c r="N51" s="19">
        <f t="shared" si="19"/>
        <v>1450</v>
      </c>
      <c r="O51" s="19">
        <f t="shared" si="85"/>
        <v>0</v>
      </c>
      <c r="P51" s="19">
        <f t="shared" si="85"/>
        <v>0</v>
      </c>
      <c r="Q51" s="19">
        <f t="shared" si="85"/>
        <v>0</v>
      </c>
      <c r="R51" s="19">
        <f t="shared" si="21"/>
        <v>1450</v>
      </c>
      <c r="S51" s="19">
        <f t="shared" si="22"/>
        <v>1450</v>
      </c>
      <c r="T51" s="19">
        <f t="shared" si="23"/>
        <v>1450</v>
      </c>
      <c r="U51" s="19">
        <f t="shared" si="86"/>
        <v>0</v>
      </c>
      <c r="V51" s="19">
        <f t="shared" si="24"/>
        <v>1450</v>
      </c>
      <c r="W51" s="19">
        <f t="shared" si="25"/>
        <v>1450</v>
      </c>
      <c r="X51" s="19">
        <f t="shared" si="26"/>
        <v>1450</v>
      </c>
      <c r="Y51" s="19">
        <f t="shared" si="86"/>
        <v>0</v>
      </c>
      <c r="Z51" s="19">
        <f t="shared" si="86"/>
        <v>0</v>
      </c>
      <c r="AA51" s="19">
        <f t="shared" si="86"/>
        <v>0</v>
      </c>
      <c r="AB51" s="19">
        <f t="shared" si="6"/>
        <v>1450</v>
      </c>
      <c r="AC51" s="19">
        <f t="shared" si="7"/>
        <v>1450</v>
      </c>
      <c r="AD51" s="19">
        <f t="shared" si="8"/>
        <v>1450</v>
      </c>
      <c r="AE51" s="19">
        <f t="shared" si="86"/>
        <v>0</v>
      </c>
      <c r="AF51" s="19">
        <f t="shared" si="86"/>
        <v>0</v>
      </c>
      <c r="AG51" s="19">
        <f t="shared" si="54"/>
        <v>1450</v>
      </c>
      <c r="AH51" s="19">
        <f t="shared" si="55"/>
        <v>1450</v>
      </c>
      <c r="AI51" s="19">
        <f t="shared" si="56"/>
        <v>1450</v>
      </c>
      <c r="AJ51" s="19">
        <f t="shared" si="86"/>
        <v>0</v>
      </c>
      <c r="AK51" s="19">
        <f t="shared" si="86"/>
        <v>0</v>
      </c>
      <c r="AL51" s="19">
        <f t="shared" si="86"/>
        <v>0</v>
      </c>
      <c r="AM51" s="19">
        <f t="shared" si="13"/>
        <v>1450</v>
      </c>
      <c r="AN51" s="19">
        <f t="shared" si="86"/>
        <v>0</v>
      </c>
      <c r="AO51" s="19">
        <f t="shared" si="29"/>
        <v>1450</v>
      </c>
      <c r="AP51" s="19">
        <f t="shared" si="14"/>
        <v>1450</v>
      </c>
      <c r="AQ51" s="19">
        <f t="shared" si="86"/>
        <v>0</v>
      </c>
      <c r="AR51" s="19">
        <f t="shared" si="30"/>
        <v>1450</v>
      </c>
      <c r="AS51" s="19">
        <f t="shared" si="15"/>
        <v>1450</v>
      </c>
      <c r="AT51" s="19">
        <f t="shared" si="86"/>
        <v>0</v>
      </c>
      <c r="AU51" s="19">
        <f t="shared" si="31"/>
        <v>1450</v>
      </c>
      <c r="AV51" s="19">
        <f t="shared" si="86"/>
        <v>0</v>
      </c>
      <c r="AW51" s="32"/>
      <c r="AX51" s="23"/>
      <c r="AY51" s="2"/>
    </row>
    <row r="52" spans="1:51" x14ac:dyDescent="0.3">
      <c r="A52" s="49" t="s">
        <v>18</v>
      </c>
      <c r="B52" s="45">
        <v>630</v>
      </c>
      <c r="C52" s="49" t="s">
        <v>5</v>
      </c>
      <c r="D52" s="49" t="s">
        <v>6</v>
      </c>
      <c r="E52" s="15" t="s">
        <v>543</v>
      </c>
      <c r="F52" s="19">
        <v>1450</v>
      </c>
      <c r="G52" s="19">
        <v>1450</v>
      </c>
      <c r="H52" s="19">
        <v>1450</v>
      </c>
      <c r="I52" s="19"/>
      <c r="J52" s="19"/>
      <c r="K52" s="19"/>
      <c r="L52" s="19">
        <f t="shared" si="17"/>
        <v>1450</v>
      </c>
      <c r="M52" s="19">
        <f t="shared" si="18"/>
        <v>1450</v>
      </c>
      <c r="N52" s="19">
        <f t="shared" si="19"/>
        <v>1450</v>
      </c>
      <c r="O52" s="19"/>
      <c r="P52" s="19"/>
      <c r="Q52" s="19"/>
      <c r="R52" s="19">
        <f t="shared" si="21"/>
        <v>1450</v>
      </c>
      <c r="S52" s="19">
        <f t="shared" si="22"/>
        <v>1450</v>
      </c>
      <c r="T52" s="19">
        <f t="shared" si="23"/>
        <v>1450</v>
      </c>
      <c r="U52" s="19"/>
      <c r="V52" s="19">
        <f t="shared" si="24"/>
        <v>1450</v>
      </c>
      <c r="W52" s="19">
        <f t="shared" si="25"/>
        <v>1450</v>
      </c>
      <c r="X52" s="19">
        <f t="shared" si="26"/>
        <v>1450</v>
      </c>
      <c r="Y52" s="19"/>
      <c r="Z52" s="19"/>
      <c r="AA52" s="19"/>
      <c r="AB52" s="19">
        <f t="shared" si="6"/>
        <v>1450</v>
      </c>
      <c r="AC52" s="19">
        <f t="shared" si="7"/>
        <v>1450</v>
      </c>
      <c r="AD52" s="19">
        <f t="shared" si="8"/>
        <v>1450</v>
      </c>
      <c r="AE52" s="19"/>
      <c r="AF52" s="19"/>
      <c r="AG52" s="19">
        <f t="shared" si="54"/>
        <v>1450</v>
      </c>
      <c r="AH52" s="19">
        <f t="shared" si="55"/>
        <v>1450</v>
      </c>
      <c r="AI52" s="19">
        <f t="shared" si="56"/>
        <v>1450</v>
      </c>
      <c r="AJ52" s="19"/>
      <c r="AK52" s="19"/>
      <c r="AL52" s="19"/>
      <c r="AM52" s="19">
        <f t="shared" si="13"/>
        <v>1450</v>
      </c>
      <c r="AN52" s="19"/>
      <c r="AO52" s="19">
        <f t="shared" si="29"/>
        <v>1450</v>
      </c>
      <c r="AP52" s="19">
        <f t="shared" si="14"/>
        <v>1450</v>
      </c>
      <c r="AQ52" s="19"/>
      <c r="AR52" s="19">
        <f t="shared" si="30"/>
        <v>1450</v>
      </c>
      <c r="AS52" s="19">
        <f t="shared" si="15"/>
        <v>1450</v>
      </c>
      <c r="AT52" s="19"/>
      <c r="AU52" s="19">
        <f t="shared" si="31"/>
        <v>1450</v>
      </c>
      <c r="AV52" s="19"/>
      <c r="AW52" s="32"/>
      <c r="AX52" s="23"/>
      <c r="AY52" s="2"/>
    </row>
    <row r="53" spans="1:51" ht="62.4" x14ac:dyDescent="0.3">
      <c r="A53" s="49" t="s">
        <v>22</v>
      </c>
      <c r="B53" s="45"/>
      <c r="C53" s="49"/>
      <c r="D53" s="49"/>
      <c r="E53" s="15" t="s">
        <v>1028</v>
      </c>
      <c r="F53" s="19">
        <f t="shared" ref="F53:K53" si="87">F54</f>
        <v>39281.600000000006</v>
      </c>
      <c r="G53" s="19">
        <f t="shared" si="87"/>
        <v>36874</v>
      </c>
      <c r="H53" s="19">
        <f t="shared" si="87"/>
        <v>34350.800000000003</v>
      </c>
      <c r="I53" s="19">
        <f t="shared" si="87"/>
        <v>0</v>
      </c>
      <c r="J53" s="19">
        <f t="shared" si="87"/>
        <v>0</v>
      </c>
      <c r="K53" s="19">
        <f t="shared" si="87"/>
        <v>0</v>
      </c>
      <c r="L53" s="19">
        <f t="shared" si="17"/>
        <v>39281.600000000006</v>
      </c>
      <c r="M53" s="19">
        <f t="shared" si="18"/>
        <v>36874</v>
      </c>
      <c r="N53" s="19">
        <f t="shared" si="19"/>
        <v>34350.800000000003</v>
      </c>
      <c r="O53" s="19">
        <f t="shared" ref="O53:Q53" si="88">O54</f>
        <v>583.86599999999999</v>
      </c>
      <c r="P53" s="19">
        <f t="shared" si="88"/>
        <v>0</v>
      </c>
      <c r="Q53" s="19">
        <f t="shared" si="88"/>
        <v>0</v>
      </c>
      <c r="R53" s="19">
        <f t="shared" si="21"/>
        <v>39865.466000000008</v>
      </c>
      <c r="S53" s="19">
        <f t="shared" si="22"/>
        <v>36874</v>
      </c>
      <c r="T53" s="19">
        <f t="shared" si="23"/>
        <v>34350.800000000003</v>
      </c>
      <c r="U53" s="19">
        <f t="shared" ref="U53:AV53" si="89">U54</f>
        <v>0</v>
      </c>
      <c r="V53" s="19">
        <f t="shared" si="24"/>
        <v>39865.466000000008</v>
      </c>
      <c r="W53" s="19">
        <f t="shared" si="25"/>
        <v>36874</v>
      </c>
      <c r="X53" s="19">
        <f t="shared" si="26"/>
        <v>34350.800000000003</v>
      </c>
      <c r="Y53" s="19">
        <f t="shared" si="89"/>
        <v>0</v>
      </c>
      <c r="Z53" s="19">
        <f t="shared" si="89"/>
        <v>0</v>
      </c>
      <c r="AA53" s="19">
        <f t="shared" si="89"/>
        <v>0</v>
      </c>
      <c r="AB53" s="19">
        <f t="shared" si="6"/>
        <v>39865.466000000008</v>
      </c>
      <c r="AC53" s="19">
        <f t="shared" si="7"/>
        <v>36874</v>
      </c>
      <c r="AD53" s="19">
        <f t="shared" si="8"/>
        <v>34350.800000000003</v>
      </c>
      <c r="AE53" s="19">
        <f t="shared" si="89"/>
        <v>0</v>
      </c>
      <c r="AF53" s="19">
        <f t="shared" si="89"/>
        <v>0</v>
      </c>
      <c r="AG53" s="19">
        <f t="shared" si="54"/>
        <v>39865.466000000008</v>
      </c>
      <c r="AH53" s="19">
        <f t="shared" si="55"/>
        <v>36874</v>
      </c>
      <c r="AI53" s="19">
        <f t="shared" si="56"/>
        <v>34350.800000000003</v>
      </c>
      <c r="AJ53" s="19">
        <f t="shared" si="89"/>
        <v>-161.809</v>
      </c>
      <c r="AK53" s="19">
        <f t="shared" si="89"/>
        <v>0</v>
      </c>
      <c r="AL53" s="19">
        <f t="shared" si="89"/>
        <v>0</v>
      </c>
      <c r="AM53" s="19">
        <f t="shared" si="13"/>
        <v>39703.657000000007</v>
      </c>
      <c r="AN53" s="19">
        <f t="shared" si="89"/>
        <v>0</v>
      </c>
      <c r="AO53" s="19">
        <f t="shared" si="29"/>
        <v>39703.657000000007</v>
      </c>
      <c r="AP53" s="19">
        <f t="shared" si="14"/>
        <v>36874</v>
      </c>
      <c r="AQ53" s="19">
        <f t="shared" si="89"/>
        <v>0</v>
      </c>
      <c r="AR53" s="19">
        <f t="shared" si="30"/>
        <v>36874</v>
      </c>
      <c r="AS53" s="19">
        <f t="shared" si="15"/>
        <v>34350.800000000003</v>
      </c>
      <c r="AT53" s="19">
        <f t="shared" si="89"/>
        <v>0</v>
      </c>
      <c r="AU53" s="19">
        <f t="shared" si="31"/>
        <v>34350.800000000003</v>
      </c>
      <c r="AV53" s="19">
        <f t="shared" si="89"/>
        <v>0</v>
      </c>
      <c r="AW53" s="32"/>
      <c r="AX53" s="23"/>
      <c r="AY53" s="2"/>
    </row>
    <row r="54" spans="1:51" ht="31.2" x14ac:dyDescent="0.3">
      <c r="A54" s="49" t="s">
        <v>21</v>
      </c>
      <c r="B54" s="45"/>
      <c r="C54" s="49"/>
      <c r="D54" s="49"/>
      <c r="E54" s="15" t="s">
        <v>632</v>
      </c>
      <c r="F54" s="19">
        <f t="shared" ref="F54:K54" si="90">F55+F58</f>
        <v>39281.600000000006</v>
      </c>
      <c r="G54" s="19">
        <f t="shared" si="90"/>
        <v>36874</v>
      </c>
      <c r="H54" s="19">
        <f t="shared" si="90"/>
        <v>34350.800000000003</v>
      </c>
      <c r="I54" s="19">
        <f t="shared" si="90"/>
        <v>0</v>
      </c>
      <c r="J54" s="19">
        <f t="shared" si="90"/>
        <v>0</v>
      </c>
      <c r="K54" s="19">
        <f t="shared" si="90"/>
        <v>0</v>
      </c>
      <c r="L54" s="19">
        <f t="shared" si="17"/>
        <v>39281.600000000006</v>
      </c>
      <c r="M54" s="19">
        <f t="shared" si="18"/>
        <v>36874</v>
      </c>
      <c r="N54" s="19">
        <f t="shared" si="19"/>
        <v>34350.800000000003</v>
      </c>
      <c r="O54" s="19">
        <f t="shared" ref="O54:Q54" si="91">O55+O58</f>
        <v>583.86599999999999</v>
      </c>
      <c r="P54" s="19">
        <f t="shared" si="91"/>
        <v>0</v>
      </c>
      <c r="Q54" s="19">
        <f t="shared" si="91"/>
        <v>0</v>
      </c>
      <c r="R54" s="19">
        <f t="shared" si="21"/>
        <v>39865.466000000008</v>
      </c>
      <c r="S54" s="19">
        <f t="shared" si="22"/>
        <v>36874</v>
      </c>
      <c r="T54" s="19">
        <f t="shared" si="23"/>
        <v>34350.800000000003</v>
      </c>
      <c r="U54" s="19">
        <f t="shared" ref="U54:AV54" si="92">U55+U58</f>
        <v>0</v>
      </c>
      <c r="V54" s="19">
        <f t="shared" si="24"/>
        <v>39865.466000000008</v>
      </c>
      <c r="W54" s="19">
        <f t="shared" si="25"/>
        <v>36874</v>
      </c>
      <c r="X54" s="19">
        <f t="shared" si="26"/>
        <v>34350.800000000003</v>
      </c>
      <c r="Y54" s="19">
        <f t="shared" ref="Y54:AA54" si="93">Y55+Y58</f>
        <v>0</v>
      </c>
      <c r="Z54" s="19">
        <f t="shared" si="93"/>
        <v>0</v>
      </c>
      <c r="AA54" s="19">
        <f t="shared" si="93"/>
        <v>0</v>
      </c>
      <c r="AB54" s="19">
        <f t="shared" si="6"/>
        <v>39865.466000000008</v>
      </c>
      <c r="AC54" s="19">
        <f t="shared" si="7"/>
        <v>36874</v>
      </c>
      <c r="AD54" s="19">
        <f t="shared" si="8"/>
        <v>34350.800000000003</v>
      </c>
      <c r="AE54" s="19">
        <f t="shared" ref="AE54:AF54" si="94">AE55+AE58</f>
        <v>0</v>
      </c>
      <c r="AF54" s="19">
        <f t="shared" si="94"/>
        <v>0</v>
      </c>
      <c r="AG54" s="19">
        <f t="shared" si="54"/>
        <v>39865.466000000008</v>
      </c>
      <c r="AH54" s="19">
        <f t="shared" si="55"/>
        <v>36874</v>
      </c>
      <c r="AI54" s="19">
        <f t="shared" si="56"/>
        <v>34350.800000000003</v>
      </c>
      <c r="AJ54" s="19">
        <f t="shared" ref="AJ54:AL54" si="95">AJ55+AJ58</f>
        <v>-161.809</v>
      </c>
      <c r="AK54" s="19">
        <f t="shared" si="95"/>
        <v>0</v>
      </c>
      <c r="AL54" s="19">
        <f t="shared" si="95"/>
        <v>0</v>
      </c>
      <c r="AM54" s="19">
        <f t="shared" si="13"/>
        <v>39703.657000000007</v>
      </c>
      <c r="AN54" s="19">
        <f t="shared" ref="AN54" si="96">AN55+AN58</f>
        <v>0</v>
      </c>
      <c r="AO54" s="19">
        <f t="shared" si="29"/>
        <v>39703.657000000007</v>
      </c>
      <c r="AP54" s="19">
        <f t="shared" si="14"/>
        <v>36874</v>
      </c>
      <c r="AQ54" s="19">
        <f t="shared" ref="AQ54" si="97">AQ55+AQ58</f>
        <v>0</v>
      </c>
      <c r="AR54" s="19">
        <f t="shared" si="30"/>
        <v>36874</v>
      </c>
      <c r="AS54" s="19">
        <f t="shared" si="15"/>
        <v>34350.800000000003</v>
      </c>
      <c r="AT54" s="19">
        <f t="shared" ref="AT54" si="98">AT55+AT58</f>
        <v>0</v>
      </c>
      <c r="AU54" s="19">
        <f t="shared" si="31"/>
        <v>34350.800000000003</v>
      </c>
      <c r="AV54" s="19">
        <f t="shared" si="92"/>
        <v>0</v>
      </c>
      <c r="AW54" s="32"/>
      <c r="AX54" s="23"/>
      <c r="AY54" s="2"/>
    </row>
    <row r="55" spans="1:51" ht="31.2" x14ac:dyDescent="0.3">
      <c r="A55" s="49" t="s">
        <v>21</v>
      </c>
      <c r="B55" s="45">
        <v>200</v>
      </c>
      <c r="C55" s="49"/>
      <c r="D55" s="49"/>
      <c r="E55" s="15" t="s">
        <v>578</v>
      </c>
      <c r="F55" s="19">
        <f t="shared" ref="F55:K56" si="99">F56</f>
        <v>38710.800000000003</v>
      </c>
      <c r="G55" s="19">
        <f t="shared" si="99"/>
        <v>36312.5</v>
      </c>
      <c r="H55" s="19">
        <f t="shared" si="99"/>
        <v>33798.300000000003</v>
      </c>
      <c r="I55" s="19">
        <f t="shared" si="99"/>
        <v>0</v>
      </c>
      <c r="J55" s="19">
        <f t="shared" si="99"/>
        <v>0</v>
      </c>
      <c r="K55" s="19">
        <f t="shared" si="99"/>
        <v>0</v>
      </c>
      <c r="L55" s="19">
        <f t="shared" si="17"/>
        <v>38710.800000000003</v>
      </c>
      <c r="M55" s="19">
        <f t="shared" si="18"/>
        <v>36312.5</v>
      </c>
      <c r="N55" s="19">
        <f t="shared" si="19"/>
        <v>33798.300000000003</v>
      </c>
      <c r="O55" s="19">
        <f t="shared" ref="O55:Q56" si="100">O56</f>
        <v>583.86599999999999</v>
      </c>
      <c r="P55" s="19">
        <f t="shared" si="100"/>
        <v>0</v>
      </c>
      <c r="Q55" s="19">
        <f t="shared" si="100"/>
        <v>0</v>
      </c>
      <c r="R55" s="19">
        <f t="shared" si="21"/>
        <v>39294.666000000005</v>
      </c>
      <c r="S55" s="19">
        <f t="shared" si="22"/>
        <v>36312.5</v>
      </c>
      <c r="T55" s="19">
        <f t="shared" si="23"/>
        <v>33798.300000000003</v>
      </c>
      <c r="U55" s="19">
        <f t="shared" ref="U55:AV56" si="101">U56</f>
        <v>0</v>
      </c>
      <c r="V55" s="19">
        <f t="shared" si="24"/>
        <v>39294.666000000005</v>
      </c>
      <c r="W55" s="19">
        <f t="shared" si="25"/>
        <v>36312.5</v>
      </c>
      <c r="X55" s="19">
        <f t="shared" si="26"/>
        <v>33798.300000000003</v>
      </c>
      <c r="Y55" s="19">
        <f t="shared" si="101"/>
        <v>0</v>
      </c>
      <c r="Z55" s="19">
        <f t="shared" si="101"/>
        <v>0</v>
      </c>
      <c r="AA55" s="19">
        <f t="shared" si="101"/>
        <v>0</v>
      </c>
      <c r="AB55" s="19">
        <f t="shared" si="6"/>
        <v>39294.666000000005</v>
      </c>
      <c r="AC55" s="19">
        <f t="shared" si="7"/>
        <v>36312.5</v>
      </c>
      <c r="AD55" s="19">
        <f t="shared" si="8"/>
        <v>33798.300000000003</v>
      </c>
      <c r="AE55" s="19">
        <f t="shared" si="101"/>
        <v>0</v>
      </c>
      <c r="AF55" s="19">
        <f t="shared" si="101"/>
        <v>0</v>
      </c>
      <c r="AG55" s="19">
        <f t="shared" si="54"/>
        <v>39294.666000000005</v>
      </c>
      <c r="AH55" s="19">
        <f t="shared" si="55"/>
        <v>36312.5</v>
      </c>
      <c r="AI55" s="19">
        <f t="shared" si="56"/>
        <v>33798.300000000003</v>
      </c>
      <c r="AJ55" s="19">
        <f t="shared" si="101"/>
        <v>-161.809</v>
      </c>
      <c r="AK55" s="19">
        <f t="shared" si="101"/>
        <v>0</v>
      </c>
      <c r="AL55" s="19">
        <f t="shared" si="101"/>
        <v>0</v>
      </c>
      <c r="AM55" s="19">
        <f t="shared" si="13"/>
        <v>39132.857000000004</v>
      </c>
      <c r="AN55" s="19">
        <f t="shared" si="101"/>
        <v>0</v>
      </c>
      <c r="AO55" s="19">
        <f t="shared" si="29"/>
        <v>39132.857000000004</v>
      </c>
      <c r="AP55" s="19">
        <f t="shared" si="14"/>
        <v>36312.5</v>
      </c>
      <c r="AQ55" s="19">
        <f t="shared" si="101"/>
        <v>0</v>
      </c>
      <c r="AR55" s="19">
        <f t="shared" si="30"/>
        <v>36312.5</v>
      </c>
      <c r="AS55" s="19">
        <f t="shared" si="15"/>
        <v>33798.300000000003</v>
      </c>
      <c r="AT55" s="19">
        <f t="shared" si="101"/>
        <v>0</v>
      </c>
      <c r="AU55" s="19">
        <f t="shared" si="31"/>
        <v>33798.300000000003</v>
      </c>
      <c r="AV55" s="19">
        <f t="shared" si="101"/>
        <v>0</v>
      </c>
      <c r="AW55" s="32"/>
      <c r="AX55" s="23"/>
      <c r="AY55" s="2"/>
    </row>
    <row r="56" spans="1:51" ht="46.8" x14ac:dyDescent="0.3">
      <c r="A56" s="49" t="s">
        <v>21</v>
      </c>
      <c r="B56" s="45">
        <v>240</v>
      </c>
      <c r="C56" s="49"/>
      <c r="D56" s="49"/>
      <c r="E56" s="15" t="s">
        <v>586</v>
      </c>
      <c r="F56" s="19">
        <f t="shared" si="99"/>
        <v>38710.800000000003</v>
      </c>
      <c r="G56" s="19">
        <f t="shared" si="99"/>
        <v>36312.5</v>
      </c>
      <c r="H56" s="19">
        <f t="shared" si="99"/>
        <v>33798.300000000003</v>
      </c>
      <c r="I56" s="19">
        <f t="shared" si="99"/>
        <v>0</v>
      </c>
      <c r="J56" s="19">
        <f t="shared" si="99"/>
        <v>0</v>
      </c>
      <c r="K56" s="19">
        <f t="shared" si="99"/>
        <v>0</v>
      </c>
      <c r="L56" s="19">
        <f t="shared" si="17"/>
        <v>38710.800000000003</v>
      </c>
      <c r="M56" s="19">
        <f t="shared" si="18"/>
        <v>36312.5</v>
      </c>
      <c r="N56" s="19">
        <f t="shared" si="19"/>
        <v>33798.300000000003</v>
      </c>
      <c r="O56" s="19">
        <f t="shared" si="100"/>
        <v>583.86599999999999</v>
      </c>
      <c r="P56" s="19">
        <f t="shared" si="100"/>
        <v>0</v>
      </c>
      <c r="Q56" s="19">
        <f t="shared" si="100"/>
        <v>0</v>
      </c>
      <c r="R56" s="19">
        <f t="shared" si="21"/>
        <v>39294.666000000005</v>
      </c>
      <c r="S56" s="19">
        <f t="shared" si="22"/>
        <v>36312.5</v>
      </c>
      <c r="T56" s="19">
        <f t="shared" si="23"/>
        <v>33798.300000000003</v>
      </c>
      <c r="U56" s="19">
        <f t="shared" si="101"/>
        <v>0</v>
      </c>
      <c r="V56" s="19">
        <f t="shared" si="24"/>
        <v>39294.666000000005</v>
      </c>
      <c r="W56" s="19">
        <f t="shared" si="25"/>
        <v>36312.5</v>
      </c>
      <c r="X56" s="19">
        <f t="shared" si="26"/>
        <v>33798.300000000003</v>
      </c>
      <c r="Y56" s="19">
        <f t="shared" si="101"/>
        <v>0</v>
      </c>
      <c r="Z56" s="19">
        <f t="shared" si="101"/>
        <v>0</v>
      </c>
      <c r="AA56" s="19">
        <f t="shared" si="101"/>
        <v>0</v>
      </c>
      <c r="AB56" s="19">
        <f t="shared" si="6"/>
        <v>39294.666000000005</v>
      </c>
      <c r="AC56" s="19">
        <f t="shared" si="7"/>
        <v>36312.5</v>
      </c>
      <c r="AD56" s="19">
        <f t="shared" si="8"/>
        <v>33798.300000000003</v>
      </c>
      <c r="AE56" s="19">
        <f t="shared" si="101"/>
        <v>0</v>
      </c>
      <c r="AF56" s="19">
        <f t="shared" si="101"/>
        <v>0</v>
      </c>
      <c r="AG56" s="19">
        <f t="shared" si="54"/>
        <v>39294.666000000005</v>
      </c>
      <c r="AH56" s="19">
        <f t="shared" si="55"/>
        <v>36312.5</v>
      </c>
      <c r="AI56" s="19">
        <f t="shared" si="56"/>
        <v>33798.300000000003</v>
      </c>
      <c r="AJ56" s="19">
        <f t="shared" si="101"/>
        <v>-161.809</v>
      </c>
      <c r="AK56" s="19">
        <f t="shared" si="101"/>
        <v>0</v>
      </c>
      <c r="AL56" s="19">
        <f t="shared" si="101"/>
        <v>0</v>
      </c>
      <c r="AM56" s="19">
        <f t="shared" si="13"/>
        <v>39132.857000000004</v>
      </c>
      <c r="AN56" s="19">
        <f t="shared" si="101"/>
        <v>0</v>
      </c>
      <c r="AO56" s="19">
        <f t="shared" si="29"/>
        <v>39132.857000000004</v>
      </c>
      <c r="AP56" s="19">
        <f t="shared" si="14"/>
        <v>36312.5</v>
      </c>
      <c r="AQ56" s="19">
        <f t="shared" si="101"/>
        <v>0</v>
      </c>
      <c r="AR56" s="19">
        <f t="shared" si="30"/>
        <v>36312.5</v>
      </c>
      <c r="AS56" s="19">
        <f t="shared" si="15"/>
        <v>33798.300000000003</v>
      </c>
      <c r="AT56" s="19">
        <f t="shared" si="101"/>
        <v>0</v>
      </c>
      <c r="AU56" s="19">
        <f t="shared" si="31"/>
        <v>33798.300000000003</v>
      </c>
      <c r="AV56" s="19">
        <f t="shared" si="101"/>
        <v>0</v>
      </c>
      <c r="AW56" s="32"/>
      <c r="AX56" s="23"/>
      <c r="AY56" s="2"/>
    </row>
    <row r="57" spans="1:51" x14ac:dyDescent="0.3">
      <c r="A57" s="49" t="s">
        <v>21</v>
      </c>
      <c r="B57" s="45">
        <v>240</v>
      </c>
      <c r="C57" s="49" t="s">
        <v>5</v>
      </c>
      <c r="D57" s="49" t="s">
        <v>6</v>
      </c>
      <c r="E57" s="15" t="s">
        <v>543</v>
      </c>
      <c r="F57" s="19">
        <v>38710.800000000003</v>
      </c>
      <c r="G57" s="19">
        <v>36312.5</v>
      </c>
      <c r="H57" s="19">
        <v>33798.300000000003</v>
      </c>
      <c r="I57" s="19"/>
      <c r="J57" s="19"/>
      <c r="K57" s="19"/>
      <c r="L57" s="19">
        <f t="shared" si="17"/>
        <v>38710.800000000003</v>
      </c>
      <c r="M57" s="19">
        <f t="shared" si="18"/>
        <v>36312.5</v>
      </c>
      <c r="N57" s="19">
        <f t="shared" si="19"/>
        <v>33798.300000000003</v>
      </c>
      <c r="O57" s="19">
        <v>583.86599999999999</v>
      </c>
      <c r="P57" s="19"/>
      <c r="Q57" s="19"/>
      <c r="R57" s="19">
        <f t="shared" si="21"/>
        <v>39294.666000000005</v>
      </c>
      <c r="S57" s="19">
        <f t="shared" si="22"/>
        <v>36312.5</v>
      </c>
      <c r="T57" s="19">
        <f t="shared" si="23"/>
        <v>33798.300000000003</v>
      </c>
      <c r="U57" s="19"/>
      <c r="V57" s="19">
        <f t="shared" si="24"/>
        <v>39294.666000000005</v>
      </c>
      <c r="W57" s="19">
        <f t="shared" si="25"/>
        <v>36312.5</v>
      </c>
      <c r="X57" s="19">
        <f t="shared" si="26"/>
        <v>33798.300000000003</v>
      </c>
      <c r="Y57" s="19"/>
      <c r="Z57" s="19"/>
      <c r="AA57" s="19"/>
      <c r="AB57" s="19">
        <f t="shared" si="6"/>
        <v>39294.666000000005</v>
      </c>
      <c r="AC57" s="19">
        <f t="shared" si="7"/>
        <v>36312.5</v>
      </c>
      <c r="AD57" s="19">
        <f t="shared" si="8"/>
        <v>33798.300000000003</v>
      </c>
      <c r="AE57" s="19"/>
      <c r="AF57" s="19"/>
      <c r="AG57" s="19">
        <f t="shared" si="54"/>
        <v>39294.666000000005</v>
      </c>
      <c r="AH57" s="19">
        <f t="shared" si="55"/>
        <v>36312.5</v>
      </c>
      <c r="AI57" s="19">
        <f t="shared" si="56"/>
        <v>33798.300000000003</v>
      </c>
      <c r="AJ57" s="19">
        <v>-161.809</v>
      </c>
      <c r="AK57" s="19"/>
      <c r="AL57" s="19"/>
      <c r="AM57" s="19">
        <f t="shared" si="13"/>
        <v>39132.857000000004</v>
      </c>
      <c r="AN57" s="19"/>
      <c r="AO57" s="19">
        <f t="shared" si="29"/>
        <v>39132.857000000004</v>
      </c>
      <c r="AP57" s="19">
        <f t="shared" si="14"/>
        <v>36312.5</v>
      </c>
      <c r="AQ57" s="19"/>
      <c r="AR57" s="19">
        <f t="shared" si="30"/>
        <v>36312.5</v>
      </c>
      <c r="AS57" s="19">
        <f t="shared" si="15"/>
        <v>33798.300000000003</v>
      </c>
      <c r="AT57" s="19"/>
      <c r="AU57" s="19">
        <f t="shared" si="31"/>
        <v>33798.300000000003</v>
      </c>
      <c r="AV57" s="19"/>
      <c r="AW57" s="32"/>
      <c r="AX57" s="23"/>
      <c r="AY57" s="2"/>
    </row>
    <row r="58" spans="1:51" x14ac:dyDescent="0.3">
      <c r="A58" s="49" t="s">
        <v>21</v>
      </c>
      <c r="B58" s="45">
        <v>800</v>
      </c>
      <c r="C58" s="49"/>
      <c r="D58" s="49"/>
      <c r="E58" s="15" t="s">
        <v>583</v>
      </c>
      <c r="F58" s="19">
        <f t="shared" ref="F58:K59" si="102">F59</f>
        <v>570.79999999999995</v>
      </c>
      <c r="G58" s="19">
        <f t="shared" si="102"/>
        <v>561.5</v>
      </c>
      <c r="H58" s="19">
        <f t="shared" si="102"/>
        <v>552.5</v>
      </c>
      <c r="I58" s="19">
        <f t="shared" si="102"/>
        <v>0</v>
      </c>
      <c r="J58" s="19">
        <f t="shared" si="102"/>
        <v>0</v>
      </c>
      <c r="K58" s="19">
        <f t="shared" si="102"/>
        <v>0</v>
      </c>
      <c r="L58" s="19">
        <f t="shared" si="17"/>
        <v>570.79999999999995</v>
      </c>
      <c r="M58" s="19">
        <f t="shared" si="18"/>
        <v>561.5</v>
      </c>
      <c r="N58" s="19">
        <f t="shared" si="19"/>
        <v>552.5</v>
      </c>
      <c r="O58" s="19">
        <f t="shared" ref="O58:Q59" si="103">O59</f>
        <v>0</v>
      </c>
      <c r="P58" s="19">
        <f t="shared" si="103"/>
        <v>0</v>
      </c>
      <c r="Q58" s="19">
        <f t="shared" si="103"/>
        <v>0</v>
      </c>
      <c r="R58" s="19">
        <f t="shared" si="21"/>
        <v>570.79999999999995</v>
      </c>
      <c r="S58" s="19">
        <f t="shared" si="22"/>
        <v>561.5</v>
      </c>
      <c r="T58" s="19">
        <f t="shared" si="23"/>
        <v>552.5</v>
      </c>
      <c r="U58" s="19">
        <f t="shared" ref="U58:AV59" si="104">U59</f>
        <v>0</v>
      </c>
      <c r="V58" s="19">
        <f t="shared" si="24"/>
        <v>570.79999999999995</v>
      </c>
      <c r="W58" s="19">
        <f t="shared" si="25"/>
        <v>561.5</v>
      </c>
      <c r="X58" s="19">
        <f t="shared" si="26"/>
        <v>552.5</v>
      </c>
      <c r="Y58" s="19">
        <f t="shared" si="104"/>
        <v>0</v>
      </c>
      <c r="Z58" s="19">
        <f t="shared" si="104"/>
        <v>0</v>
      </c>
      <c r="AA58" s="19">
        <f t="shared" si="104"/>
        <v>0</v>
      </c>
      <c r="AB58" s="19">
        <f t="shared" si="6"/>
        <v>570.79999999999995</v>
      </c>
      <c r="AC58" s="19">
        <f t="shared" si="7"/>
        <v>561.5</v>
      </c>
      <c r="AD58" s="19">
        <f t="shared" si="8"/>
        <v>552.5</v>
      </c>
      <c r="AE58" s="19">
        <f t="shared" si="104"/>
        <v>0</v>
      </c>
      <c r="AF58" s="19">
        <f t="shared" si="104"/>
        <v>0</v>
      </c>
      <c r="AG58" s="19">
        <f t="shared" si="54"/>
        <v>570.79999999999995</v>
      </c>
      <c r="AH58" s="19">
        <f t="shared" si="55"/>
        <v>561.5</v>
      </c>
      <c r="AI58" s="19">
        <f t="shared" si="56"/>
        <v>552.5</v>
      </c>
      <c r="AJ58" s="19">
        <f t="shared" si="104"/>
        <v>0</v>
      </c>
      <c r="AK58" s="19">
        <f t="shared" si="104"/>
        <v>0</v>
      </c>
      <c r="AL58" s="19">
        <f t="shared" si="104"/>
        <v>0</v>
      </c>
      <c r="AM58" s="19">
        <f t="shared" si="13"/>
        <v>570.79999999999995</v>
      </c>
      <c r="AN58" s="19">
        <f t="shared" si="104"/>
        <v>0</v>
      </c>
      <c r="AO58" s="19">
        <f t="shared" si="29"/>
        <v>570.79999999999995</v>
      </c>
      <c r="AP58" s="19">
        <f t="shared" si="14"/>
        <v>561.5</v>
      </c>
      <c r="AQ58" s="19">
        <f t="shared" si="104"/>
        <v>0</v>
      </c>
      <c r="AR58" s="19">
        <f t="shared" si="30"/>
        <v>561.5</v>
      </c>
      <c r="AS58" s="19">
        <f t="shared" si="15"/>
        <v>552.5</v>
      </c>
      <c r="AT58" s="19">
        <f t="shared" si="104"/>
        <v>0</v>
      </c>
      <c r="AU58" s="19">
        <f t="shared" si="31"/>
        <v>552.5</v>
      </c>
      <c r="AV58" s="19">
        <f t="shared" si="104"/>
        <v>0</v>
      </c>
      <c r="AW58" s="32"/>
      <c r="AX58" s="23"/>
      <c r="AY58" s="2"/>
    </row>
    <row r="59" spans="1:51" x14ac:dyDescent="0.3">
      <c r="A59" s="49" t="s">
        <v>21</v>
      </c>
      <c r="B59" s="45">
        <v>850</v>
      </c>
      <c r="C59" s="49"/>
      <c r="D59" s="49"/>
      <c r="E59" s="15" t="s">
        <v>601</v>
      </c>
      <c r="F59" s="19">
        <f t="shared" si="102"/>
        <v>570.79999999999995</v>
      </c>
      <c r="G59" s="19">
        <f t="shared" si="102"/>
        <v>561.5</v>
      </c>
      <c r="H59" s="19">
        <f t="shared" si="102"/>
        <v>552.5</v>
      </c>
      <c r="I59" s="19">
        <f t="shared" si="102"/>
        <v>0</v>
      </c>
      <c r="J59" s="19">
        <f t="shared" si="102"/>
        <v>0</v>
      </c>
      <c r="K59" s="19">
        <f t="shared" si="102"/>
        <v>0</v>
      </c>
      <c r="L59" s="19">
        <f t="shared" si="17"/>
        <v>570.79999999999995</v>
      </c>
      <c r="M59" s="19">
        <f t="shared" si="18"/>
        <v>561.5</v>
      </c>
      <c r="N59" s="19">
        <f t="shared" si="19"/>
        <v>552.5</v>
      </c>
      <c r="O59" s="19">
        <f t="shared" si="103"/>
        <v>0</v>
      </c>
      <c r="P59" s="19">
        <f t="shared" si="103"/>
        <v>0</v>
      </c>
      <c r="Q59" s="19">
        <f t="shared" si="103"/>
        <v>0</v>
      </c>
      <c r="R59" s="19">
        <f t="shared" si="21"/>
        <v>570.79999999999995</v>
      </c>
      <c r="S59" s="19">
        <f t="shared" si="22"/>
        <v>561.5</v>
      </c>
      <c r="T59" s="19">
        <f t="shared" si="23"/>
        <v>552.5</v>
      </c>
      <c r="U59" s="19">
        <f t="shared" si="104"/>
        <v>0</v>
      </c>
      <c r="V59" s="19">
        <f t="shared" si="24"/>
        <v>570.79999999999995</v>
      </c>
      <c r="W59" s="19">
        <f t="shared" si="25"/>
        <v>561.5</v>
      </c>
      <c r="X59" s="19">
        <f t="shared" si="26"/>
        <v>552.5</v>
      </c>
      <c r="Y59" s="19">
        <f t="shared" si="104"/>
        <v>0</v>
      </c>
      <c r="Z59" s="19">
        <f t="shared" si="104"/>
        <v>0</v>
      </c>
      <c r="AA59" s="19">
        <f t="shared" si="104"/>
        <v>0</v>
      </c>
      <c r="AB59" s="19">
        <f t="shared" si="6"/>
        <v>570.79999999999995</v>
      </c>
      <c r="AC59" s="19">
        <f t="shared" si="7"/>
        <v>561.5</v>
      </c>
      <c r="AD59" s="19">
        <f t="shared" si="8"/>
        <v>552.5</v>
      </c>
      <c r="AE59" s="19">
        <f t="shared" si="104"/>
        <v>0</v>
      </c>
      <c r="AF59" s="19">
        <f t="shared" si="104"/>
        <v>0</v>
      </c>
      <c r="AG59" s="19">
        <f t="shared" si="54"/>
        <v>570.79999999999995</v>
      </c>
      <c r="AH59" s="19">
        <f t="shared" si="55"/>
        <v>561.5</v>
      </c>
      <c r="AI59" s="19">
        <f t="shared" si="56"/>
        <v>552.5</v>
      </c>
      <c r="AJ59" s="19">
        <f t="shared" si="104"/>
        <v>0</v>
      </c>
      <c r="AK59" s="19">
        <f t="shared" si="104"/>
        <v>0</v>
      </c>
      <c r="AL59" s="19">
        <f t="shared" si="104"/>
        <v>0</v>
      </c>
      <c r="AM59" s="19">
        <f t="shared" si="13"/>
        <v>570.79999999999995</v>
      </c>
      <c r="AN59" s="19">
        <f t="shared" si="104"/>
        <v>0</v>
      </c>
      <c r="AO59" s="19">
        <f t="shared" si="29"/>
        <v>570.79999999999995</v>
      </c>
      <c r="AP59" s="19">
        <f t="shared" si="14"/>
        <v>561.5</v>
      </c>
      <c r="AQ59" s="19">
        <f t="shared" si="104"/>
        <v>0</v>
      </c>
      <c r="AR59" s="19">
        <f t="shared" si="30"/>
        <v>561.5</v>
      </c>
      <c r="AS59" s="19">
        <f t="shared" si="15"/>
        <v>552.5</v>
      </c>
      <c r="AT59" s="19">
        <f t="shared" si="104"/>
        <v>0</v>
      </c>
      <c r="AU59" s="19">
        <f t="shared" si="31"/>
        <v>552.5</v>
      </c>
      <c r="AV59" s="19">
        <f t="shared" si="104"/>
        <v>0</v>
      </c>
      <c r="AW59" s="32"/>
      <c r="AX59" s="23"/>
      <c r="AY59" s="2"/>
    </row>
    <row r="60" spans="1:51" x14ac:dyDescent="0.3">
      <c r="A60" s="49" t="s">
        <v>21</v>
      </c>
      <c r="B60" s="45">
        <v>850</v>
      </c>
      <c r="C60" s="49" t="s">
        <v>5</v>
      </c>
      <c r="D60" s="49" t="s">
        <v>6</v>
      </c>
      <c r="E60" s="15" t="s">
        <v>543</v>
      </c>
      <c r="F60" s="19">
        <v>570.79999999999995</v>
      </c>
      <c r="G60" s="19">
        <v>561.5</v>
      </c>
      <c r="H60" s="19">
        <v>552.5</v>
      </c>
      <c r="I60" s="19"/>
      <c r="J60" s="19"/>
      <c r="K60" s="19"/>
      <c r="L60" s="19">
        <f t="shared" si="17"/>
        <v>570.79999999999995</v>
      </c>
      <c r="M60" s="19">
        <f t="shared" si="18"/>
        <v>561.5</v>
      </c>
      <c r="N60" s="19">
        <f t="shared" si="19"/>
        <v>552.5</v>
      </c>
      <c r="O60" s="19"/>
      <c r="P60" s="19"/>
      <c r="Q60" s="19"/>
      <c r="R60" s="19">
        <f t="shared" si="21"/>
        <v>570.79999999999995</v>
      </c>
      <c r="S60" s="19">
        <f t="shared" si="22"/>
        <v>561.5</v>
      </c>
      <c r="T60" s="19">
        <f t="shared" si="23"/>
        <v>552.5</v>
      </c>
      <c r="U60" s="19"/>
      <c r="V60" s="19">
        <f t="shared" si="24"/>
        <v>570.79999999999995</v>
      </c>
      <c r="W60" s="19">
        <f t="shared" si="25"/>
        <v>561.5</v>
      </c>
      <c r="X60" s="19">
        <f t="shared" si="26"/>
        <v>552.5</v>
      </c>
      <c r="Y60" s="19"/>
      <c r="Z60" s="19"/>
      <c r="AA60" s="19"/>
      <c r="AB60" s="19">
        <f t="shared" si="6"/>
        <v>570.79999999999995</v>
      </c>
      <c r="AC60" s="19">
        <f t="shared" si="7"/>
        <v>561.5</v>
      </c>
      <c r="AD60" s="19">
        <f t="shared" si="8"/>
        <v>552.5</v>
      </c>
      <c r="AE60" s="19"/>
      <c r="AF60" s="19"/>
      <c r="AG60" s="19">
        <f t="shared" si="54"/>
        <v>570.79999999999995</v>
      </c>
      <c r="AH60" s="19">
        <f t="shared" si="55"/>
        <v>561.5</v>
      </c>
      <c r="AI60" s="19">
        <f t="shared" si="56"/>
        <v>552.5</v>
      </c>
      <c r="AJ60" s="19"/>
      <c r="AK60" s="19"/>
      <c r="AL60" s="19"/>
      <c r="AM60" s="19">
        <f t="shared" si="13"/>
        <v>570.79999999999995</v>
      </c>
      <c r="AN60" s="19"/>
      <c r="AO60" s="19">
        <f t="shared" si="29"/>
        <v>570.79999999999995</v>
      </c>
      <c r="AP60" s="19">
        <f t="shared" si="14"/>
        <v>561.5</v>
      </c>
      <c r="AQ60" s="19"/>
      <c r="AR60" s="19">
        <f t="shared" si="30"/>
        <v>561.5</v>
      </c>
      <c r="AS60" s="19">
        <f t="shared" si="15"/>
        <v>552.5</v>
      </c>
      <c r="AT60" s="19"/>
      <c r="AU60" s="19">
        <f t="shared" si="31"/>
        <v>552.5</v>
      </c>
      <c r="AV60" s="19"/>
      <c r="AW60" s="32"/>
      <c r="AX60" s="23"/>
      <c r="AY60" s="2"/>
    </row>
    <row r="61" spans="1:51" s="11" customFormat="1" ht="46.8" x14ac:dyDescent="0.3">
      <c r="A61" s="10" t="s">
        <v>25</v>
      </c>
      <c r="B61" s="17"/>
      <c r="C61" s="10"/>
      <c r="D61" s="10"/>
      <c r="E61" s="16" t="s">
        <v>1029</v>
      </c>
      <c r="F61" s="18">
        <f t="shared" ref="F61:K61" si="105">F62</f>
        <v>10408.700000000001</v>
      </c>
      <c r="G61" s="18">
        <f t="shared" si="105"/>
        <v>10408.700000000001</v>
      </c>
      <c r="H61" s="18">
        <f t="shared" si="105"/>
        <v>10408.700000000001</v>
      </c>
      <c r="I61" s="18">
        <f t="shared" si="105"/>
        <v>0</v>
      </c>
      <c r="J61" s="18">
        <f t="shared" si="105"/>
        <v>0</v>
      </c>
      <c r="K61" s="18">
        <f t="shared" si="105"/>
        <v>0</v>
      </c>
      <c r="L61" s="18">
        <f t="shared" si="17"/>
        <v>10408.700000000001</v>
      </c>
      <c r="M61" s="18">
        <f t="shared" si="18"/>
        <v>10408.700000000001</v>
      </c>
      <c r="N61" s="18">
        <f t="shared" si="19"/>
        <v>10408.700000000001</v>
      </c>
      <c r="O61" s="18">
        <f t="shared" ref="O61:Q61" si="106">O62</f>
        <v>0</v>
      </c>
      <c r="P61" s="18">
        <f t="shared" si="106"/>
        <v>0</v>
      </c>
      <c r="Q61" s="18">
        <f t="shared" si="106"/>
        <v>0</v>
      </c>
      <c r="R61" s="18">
        <f t="shared" si="21"/>
        <v>10408.700000000001</v>
      </c>
      <c r="S61" s="18">
        <f t="shared" si="22"/>
        <v>10408.700000000001</v>
      </c>
      <c r="T61" s="18">
        <f t="shared" si="23"/>
        <v>10408.700000000001</v>
      </c>
      <c r="U61" s="18">
        <f t="shared" ref="U61:AV61" si="107">U62</f>
        <v>0</v>
      </c>
      <c r="V61" s="18">
        <f t="shared" si="24"/>
        <v>10408.700000000001</v>
      </c>
      <c r="W61" s="18">
        <f t="shared" si="25"/>
        <v>10408.700000000001</v>
      </c>
      <c r="X61" s="18">
        <f t="shared" si="26"/>
        <v>10408.700000000001</v>
      </c>
      <c r="Y61" s="18">
        <f t="shared" si="107"/>
        <v>0</v>
      </c>
      <c r="Z61" s="18">
        <f t="shared" si="107"/>
        <v>0</v>
      </c>
      <c r="AA61" s="18">
        <f t="shared" si="107"/>
        <v>0</v>
      </c>
      <c r="AB61" s="18">
        <f t="shared" si="6"/>
        <v>10408.700000000001</v>
      </c>
      <c r="AC61" s="18">
        <f t="shared" si="7"/>
        <v>10408.700000000001</v>
      </c>
      <c r="AD61" s="18">
        <f t="shared" si="8"/>
        <v>10408.700000000001</v>
      </c>
      <c r="AE61" s="18">
        <f t="shared" si="107"/>
        <v>0</v>
      </c>
      <c r="AF61" s="18">
        <f t="shared" si="107"/>
        <v>0</v>
      </c>
      <c r="AG61" s="18">
        <f t="shared" si="54"/>
        <v>10408.700000000001</v>
      </c>
      <c r="AH61" s="18">
        <f t="shared" si="55"/>
        <v>10408.700000000001</v>
      </c>
      <c r="AI61" s="18">
        <f t="shared" si="56"/>
        <v>10408.700000000001</v>
      </c>
      <c r="AJ61" s="18">
        <f t="shared" si="107"/>
        <v>0</v>
      </c>
      <c r="AK61" s="18">
        <f t="shared" si="107"/>
        <v>0</v>
      </c>
      <c r="AL61" s="18">
        <f t="shared" si="107"/>
        <v>0</v>
      </c>
      <c r="AM61" s="18">
        <f t="shared" si="13"/>
        <v>10408.700000000001</v>
      </c>
      <c r="AN61" s="18">
        <f t="shared" si="107"/>
        <v>0</v>
      </c>
      <c r="AO61" s="18">
        <f t="shared" si="29"/>
        <v>10408.700000000001</v>
      </c>
      <c r="AP61" s="18">
        <f t="shared" si="14"/>
        <v>10408.700000000001</v>
      </c>
      <c r="AQ61" s="18">
        <f t="shared" si="107"/>
        <v>0</v>
      </c>
      <c r="AR61" s="18">
        <f t="shared" si="30"/>
        <v>10408.700000000001</v>
      </c>
      <c r="AS61" s="18">
        <f t="shared" si="15"/>
        <v>10408.700000000001</v>
      </c>
      <c r="AT61" s="18">
        <f t="shared" si="107"/>
        <v>0</v>
      </c>
      <c r="AU61" s="18">
        <f t="shared" si="31"/>
        <v>10408.700000000001</v>
      </c>
      <c r="AV61" s="18">
        <f t="shared" si="107"/>
        <v>0</v>
      </c>
      <c r="AW61" s="31"/>
      <c r="AX61" s="26"/>
    </row>
    <row r="62" spans="1:51" ht="62.4" x14ac:dyDescent="0.3">
      <c r="A62" s="49" t="s">
        <v>26</v>
      </c>
      <c r="B62" s="45"/>
      <c r="C62" s="49"/>
      <c r="D62" s="49"/>
      <c r="E62" s="15" t="s">
        <v>1030</v>
      </c>
      <c r="F62" s="19">
        <f t="shared" ref="F62:K62" si="108">F63+F72+F86</f>
        <v>10408.700000000001</v>
      </c>
      <c r="G62" s="19">
        <f t="shared" si="108"/>
        <v>10408.700000000001</v>
      </c>
      <c r="H62" s="19">
        <f t="shared" si="108"/>
        <v>10408.700000000001</v>
      </c>
      <c r="I62" s="19">
        <f t="shared" si="108"/>
        <v>0</v>
      </c>
      <c r="J62" s="19">
        <f t="shared" si="108"/>
        <v>0</v>
      </c>
      <c r="K62" s="19">
        <f t="shared" si="108"/>
        <v>0</v>
      </c>
      <c r="L62" s="19">
        <f t="shared" si="17"/>
        <v>10408.700000000001</v>
      </c>
      <c r="M62" s="19">
        <f t="shared" si="18"/>
        <v>10408.700000000001</v>
      </c>
      <c r="N62" s="19">
        <f t="shared" si="19"/>
        <v>10408.700000000001</v>
      </c>
      <c r="O62" s="19">
        <f t="shared" ref="O62:Q62" si="109">O63+O72+O86</f>
        <v>0</v>
      </c>
      <c r="P62" s="19">
        <f t="shared" si="109"/>
        <v>0</v>
      </c>
      <c r="Q62" s="19">
        <f t="shared" si="109"/>
        <v>0</v>
      </c>
      <c r="R62" s="19">
        <f t="shared" si="21"/>
        <v>10408.700000000001</v>
      </c>
      <c r="S62" s="19">
        <f t="shared" si="22"/>
        <v>10408.700000000001</v>
      </c>
      <c r="T62" s="19">
        <f t="shared" si="23"/>
        <v>10408.700000000001</v>
      </c>
      <c r="U62" s="19">
        <f t="shared" ref="U62:AV62" si="110">U63+U72+U86</f>
        <v>0</v>
      </c>
      <c r="V62" s="19">
        <f t="shared" si="24"/>
        <v>10408.700000000001</v>
      </c>
      <c r="W62" s="19">
        <f t="shared" si="25"/>
        <v>10408.700000000001</v>
      </c>
      <c r="X62" s="19">
        <f t="shared" si="26"/>
        <v>10408.700000000001</v>
      </c>
      <c r="Y62" s="19">
        <f t="shared" ref="Y62:AA62" si="111">Y63+Y72+Y86</f>
        <v>0</v>
      </c>
      <c r="Z62" s="19">
        <f t="shared" si="111"/>
        <v>0</v>
      </c>
      <c r="AA62" s="19">
        <f t="shared" si="111"/>
        <v>0</v>
      </c>
      <c r="AB62" s="19">
        <f t="shared" si="6"/>
        <v>10408.700000000001</v>
      </c>
      <c r="AC62" s="19">
        <f t="shared" si="7"/>
        <v>10408.700000000001</v>
      </c>
      <c r="AD62" s="19">
        <f t="shared" si="8"/>
        <v>10408.700000000001</v>
      </c>
      <c r="AE62" s="19">
        <f t="shared" ref="AE62:AF62" si="112">AE63+AE72+AE86</f>
        <v>0</v>
      </c>
      <c r="AF62" s="19">
        <f t="shared" si="112"/>
        <v>0</v>
      </c>
      <c r="AG62" s="19">
        <f t="shared" si="54"/>
        <v>10408.700000000001</v>
      </c>
      <c r="AH62" s="19">
        <f t="shared" si="55"/>
        <v>10408.700000000001</v>
      </c>
      <c r="AI62" s="19">
        <f t="shared" si="56"/>
        <v>10408.700000000001</v>
      </c>
      <c r="AJ62" s="19">
        <f t="shared" ref="AJ62:AL62" si="113">AJ63+AJ72+AJ86</f>
        <v>0</v>
      </c>
      <c r="AK62" s="19">
        <f t="shared" si="113"/>
        <v>0</v>
      </c>
      <c r="AL62" s="19">
        <f t="shared" si="113"/>
        <v>0</v>
      </c>
      <c r="AM62" s="19">
        <f t="shared" si="13"/>
        <v>10408.700000000001</v>
      </c>
      <c r="AN62" s="19">
        <f t="shared" ref="AN62" si="114">AN63+AN72+AN86</f>
        <v>0</v>
      </c>
      <c r="AO62" s="19">
        <f t="shared" si="29"/>
        <v>10408.700000000001</v>
      </c>
      <c r="AP62" s="19">
        <f t="shared" si="14"/>
        <v>10408.700000000001</v>
      </c>
      <c r="AQ62" s="19">
        <f t="shared" ref="AQ62" si="115">AQ63+AQ72+AQ86</f>
        <v>0</v>
      </c>
      <c r="AR62" s="19">
        <f t="shared" si="30"/>
        <v>10408.700000000001</v>
      </c>
      <c r="AS62" s="19">
        <f t="shared" si="15"/>
        <v>10408.700000000001</v>
      </c>
      <c r="AT62" s="19">
        <f t="shared" ref="AT62" si="116">AT63+AT72+AT86</f>
        <v>0</v>
      </c>
      <c r="AU62" s="19">
        <f t="shared" si="31"/>
        <v>10408.700000000001</v>
      </c>
      <c r="AV62" s="19">
        <f t="shared" si="110"/>
        <v>0</v>
      </c>
      <c r="AW62" s="32"/>
      <c r="AX62" s="23"/>
      <c r="AY62" s="2"/>
    </row>
    <row r="63" spans="1:51" ht="78" x14ac:dyDescent="0.3">
      <c r="A63" s="49" t="s">
        <v>23</v>
      </c>
      <c r="B63" s="45"/>
      <c r="C63" s="49"/>
      <c r="D63" s="49"/>
      <c r="E63" s="15" t="s">
        <v>633</v>
      </c>
      <c r="F63" s="19">
        <f t="shared" ref="F63:K63" si="117">F64+F67</f>
        <v>1848.7</v>
      </c>
      <c r="G63" s="19">
        <f t="shared" si="117"/>
        <v>1848.7</v>
      </c>
      <c r="H63" s="19">
        <f t="shared" si="117"/>
        <v>1848.7</v>
      </c>
      <c r="I63" s="19">
        <f t="shared" si="117"/>
        <v>0</v>
      </c>
      <c r="J63" s="19">
        <f t="shared" si="117"/>
        <v>0</v>
      </c>
      <c r="K63" s="19">
        <f t="shared" si="117"/>
        <v>0</v>
      </c>
      <c r="L63" s="19">
        <f t="shared" si="17"/>
        <v>1848.7</v>
      </c>
      <c r="M63" s="19">
        <f t="shared" si="18"/>
        <v>1848.7</v>
      </c>
      <c r="N63" s="19">
        <f t="shared" si="19"/>
        <v>1848.7</v>
      </c>
      <c r="O63" s="19">
        <f t="shared" ref="O63:Q63" si="118">O64+O67</f>
        <v>0</v>
      </c>
      <c r="P63" s="19">
        <f t="shared" si="118"/>
        <v>0</v>
      </c>
      <c r="Q63" s="19">
        <f t="shared" si="118"/>
        <v>0</v>
      </c>
      <c r="R63" s="19">
        <f t="shared" si="21"/>
        <v>1848.7</v>
      </c>
      <c r="S63" s="19">
        <f t="shared" si="22"/>
        <v>1848.7</v>
      </c>
      <c r="T63" s="19">
        <f t="shared" si="23"/>
        <v>1848.7</v>
      </c>
      <c r="U63" s="19">
        <f t="shared" ref="U63:AV63" si="119">U64+U67</f>
        <v>0</v>
      </c>
      <c r="V63" s="19">
        <f t="shared" si="24"/>
        <v>1848.7</v>
      </c>
      <c r="W63" s="19">
        <f t="shared" si="25"/>
        <v>1848.7</v>
      </c>
      <c r="X63" s="19">
        <f t="shared" si="26"/>
        <v>1848.7</v>
      </c>
      <c r="Y63" s="19">
        <f t="shared" ref="Y63:AA63" si="120">Y64+Y67</f>
        <v>0</v>
      </c>
      <c r="Z63" s="19">
        <f t="shared" si="120"/>
        <v>0</v>
      </c>
      <c r="AA63" s="19">
        <f t="shared" si="120"/>
        <v>0</v>
      </c>
      <c r="AB63" s="19">
        <f t="shared" si="6"/>
        <v>1848.7</v>
      </c>
      <c r="AC63" s="19">
        <f t="shared" si="7"/>
        <v>1848.7</v>
      </c>
      <c r="AD63" s="19">
        <f t="shared" si="8"/>
        <v>1848.7</v>
      </c>
      <c r="AE63" s="19">
        <f t="shared" ref="AE63:AF63" si="121">AE64+AE67</f>
        <v>0</v>
      </c>
      <c r="AF63" s="19">
        <f t="shared" si="121"/>
        <v>0</v>
      </c>
      <c r="AG63" s="19">
        <f t="shared" si="54"/>
        <v>1848.7</v>
      </c>
      <c r="AH63" s="19">
        <f t="shared" si="55"/>
        <v>1848.7</v>
      </c>
      <c r="AI63" s="19">
        <f t="shared" si="56"/>
        <v>1848.7</v>
      </c>
      <c r="AJ63" s="19">
        <f t="shared" ref="AJ63:AL63" si="122">AJ64+AJ67</f>
        <v>0</v>
      </c>
      <c r="AK63" s="19">
        <f t="shared" si="122"/>
        <v>0</v>
      </c>
      <c r="AL63" s="19">
        <f t="shared" si="122"/>
        <v>0</v>
      </c>
      <c r="AM63" s="19">
        <f t="shared" si="13"/>
        <v>1848.7</v>
      </c>
      <c r="AN63" s="19">
        <f t="shared" ref="AN63" si="123">AN64+AN67</f>
        <v>0</v>
      </c>
      <c r="AO63" s="19">
        <f t="shared" si="29"/>
        <v>1848.7</v>
      </c>
      <c r="AP63" s="19">
        <f t="shared" si="14"/>
        <v>1848.7</v>
      </c>
      <c r="AQ63" s="19">
        <f t="shared" ref="AQ63" si="124">AQ64+AQ67</f>
        <v>0</v>
      </c>
      <c r="AR63" s="19">
        <f t="shared" si="30"/>
        <v>1848.7</v>
      </c>
      <c r="AS63" s="19">
        <f t="shared" si="15"/>
        <v>1848.7</v>
      </c>
      <c r="AT63" s="19">
        <f t="shared" ref="AT63" si="125">AT64+AT67</f>
        <v>0</v>
      </c>
      <c r="AU63" s="19">
        <f t="shared" si="31"/>
        <v>1848.7</v>
      </c>
      <c r="AV63" s="19">
        <f t="shared" si="119"/>
        <v>0</v>
      </c>
      <c r="AW63" s="32"/>
      <c r="AX63" s="23"/>
      <c r="AY63" s="2"/>
    </row>
    <row r="64" spans="1:51" ht="31.2" x14ac:dyDescent="0.3">
      <c r="A64" s="49" t="s">
        <v>23</v>
      </c>
      <c r="B64" s="45">
        <v>200</v>
      </c>
      <c r="C64" s="49"/>
      <c r="D64" s="49"/>
      <c r="E64" s="15" t="s">
        <v>578</v>
      </c>
      <c r="F64" s="19">
        <f t="shared" ref="F64:K65" si="126">F65</f>
        <v>50</v>
      </c>
      <c r="G64" s="19">
        <f t="shared" si="126"/>
        <v>50</v>
      </c>
      <c r="H64" s="19">
        <f t="shared" si="126"/>
        <v>50</v>
      </c>
      <c r="I64" s="19">
        <f t="shared" si="126"/>
        <v>0</v>
      </c>
      <c r="J64" s="19">
        <f t="shared" si="126"/>
        <v>0</v>
      </c>
      <c r="K64" s="19">
        <f t="shared" si="126"/>
        <v>0</v>
      </c>
      <c r="L64" s="19">
        <f t="shared" si="17"/>
        <v>50</v>
      </c>
      <c r="M64" s="19">
        <f t="shared" si="18"/>
        <v>50</v>
      </c>
      <c r="N64" s="19">
        <f t="shared" si="19"/>
        <v>50</v>
      </c>
      <c r="O64" s="19">
        <f t="shared" ref="O64:Q65" si="127">O65</f>
        <v>0</v>
      </c>
      <c r="P64" s="19">
        <f t="shared" si="127"/>
        <v>0</v>
      </c>
      <c r="Q64" s="19">
        <f t="shared" si="127"/>
        <v>0</v>
      </c>
      <c r="R64" s="19">
        <f t="shared" si="21"/>
        <v>50</v>
      </c>
      <c r="S64" s="19">
        <f t="shared" si="22"/>
        <v>50</v>
      </c>
      <c r="T64" s="19">
        <f t="shared" si="23"/>
        <v>50</v>
      </c>
      <c r="U64" s="19">
        <f t="shared" ref="U64:AV65" si="128">U65</f>
        <v>0</v>
      </c>
      <c r="V64" s="19">
        <f t="shared" si="24"/>
        <v>50</v>
      </c>
      <c r="W64" s="19">
        <f t="shared" si="25"/>
        <v>50</v>
      </c>
      <c r="X64" s="19">
        <f t="shared" si="26"/>
        <v>50</v>
      </c>
      <c r="Y64" s="19">
        <f t="shared" si="128"/>
        <v>0</v>
      </c>
      <c r="Z64" s="19">
        <f t="shared" si="128"/>
        <v>0</v>
      </c>
      <c r="AA64" s="19">
        <f t="shared" si="128"/>
        <v>0</v>
      </c>
      <c r="AB64" s="19">
        <f t="shared" si="6"/>
        <v>50</v>
      </c>
      <c r="AC64" s="19">
        <f t="shared" si="7"/>
        <v>50</v>
      </c>
      <c r="AD64" s="19">
        <f t="shared" si="8"/>
        <v>50</v>
      </c>
      <c r="AE64" s="19">
        <f t="shared" si="128"/>
        <v>0</v>
      </c>
      <c r="AF64" s="19">
        <f t="shared" si="128"/>
        <v>0</v>
      </c>
      <c r="AG64" s="19">
        <f t="shared" si="54"/>
        <v>50</v>
      </c>
      <c r="AH64" s="19">
        <f t="shared" si="55"/>
        <v>50</v>
      </c>
      <c r="AI64" s="19">
        <f t="shared" si="56"/>
        <v>50</v>
      </c>
      <c r="AJ64" s="19">
        <f t="shared" si="128"/>
        <v>0</v>
      </c>
      <c r="AK64" s="19">
        <f t="shared" si="128"/>
        <v>0</v>
      </c>
      <c r="AL64" s="19">
        <f t="shared" si="128"/>
        <v>0</v>
      </c>
      <c r="AM64" s="19">
        <f t="shared" si="13"/>
        <v>50</v>
      </c>
      <c r="AN64" s="19">
        <f t="shared" si="128"/>
        <v>0</v>
      </c>
      <c r="AO64" s="19">
        <f t="shared" si="29"/>
        <v>50</v>
      </c>
      <c r="AP64" s="19">
        <f t="shared" si="14"/>
        <v>50</v>
      </c>
      <c r="AQ64" s="19">
        <f t="shared" si="128"/>
        <v>0</v>
      </c>
      <c r="AR64" s="19">
        <f t="shared" si="30"/>
        <v>50</v>
      </c>
      <c r="AS64" s="19">
        <f t="shared" si="15"/>
        <v>50</v>
      </c>
      <c r="AT64" s="19">
        <f t="shared" si="128"/>
        <v>0</v>
      </c>
      <c r="AU64" s="19">
        <f t="shared" si="31"/>
        <v>50</v>
      </c>
      <c r="AV64" s="19">
        <f t="shared" si="128"/>
        <v>0</v>
      </c>
      <c r="AW64" s="32"/>
      <c r="AX64" s="23"/>
      <c r="AY64" s="2"/>
    </row>
    <row r="65" spans="1:51" ht="46.8" x14ac:dyDescent="0.3">
      <c r="A65" s="49" t="s">
        <v>23</v>
      </c>
      <c r="B65" s="45">
        <v>240</v>
      </c>
      <c r="C65" s="49"/>
      <c r="D65" s="49"/>
      <c r="E65" s="15" t="s">
        <v>586</v>
      </c>
      <c r="F65" s="19">
        <f t="shared" si="126"/>
        <v>50</v>
      </c>
      <c r="G65" s="19">
        <f t="shared" si="126"/>
        <v>50</v>
      </c>
      <c r="H65" s="19">
        <f t="shared" si="126"/>
        <v>50</v>
      </c>
      <c r="I65" s="19">
        <f t="shared" si="126"/>
        <v>0</v>
      </c>
      <c r="J65" s="19">
        <f t="shared" si="126"/>
        <v>0</v>
      </c>
      <c r="K65" s="19">
        <f t="shared" si="126"/>
        <v>0</v>
      </c>
      <c r="L65" s="19">
        <f t="shared" si="17"/>
        <v>50</v>
      </c>
      <c r="M65" s="19">
        <f t="shared" si="18"/>
        <v>50</v>
      </c>
      <c r="N65" s="19">
        <f t="shared" si="19"/>
        <v>50</v>
      </c>
      <c r="O65" s="19">
        <f t="shared" si="127"/>
        <v>0</v>
      </c>
      <c r="P65" s="19">
        <f t="shared" si="127"/>
        <v>0</v>
      </c>
      <c r="Q65" s="19">
        <f t="shared" si="127"/>
        <v>0</v>
      </c>
      <c r="R65" s="19">
        <f t="shared" si="21"/>
        <v>50</v>
      </c>
      <c r="S65" s="19">
        <f t="shared" si="22"/>
        <v>50</v>
      </c>
      <c r="T65" s="19">
        <f t="shared" si="23"/>
        <v>50</v>
      </c>
      <c r="U65" s="19">
        <f t="shared" si="128"/>
        <v>0</v>
      </c>
      <c r="V65" s="19">
        <f t="shared" si="24"/>
        <v>50</v>
      </c>
      <c r="W65" s="19">
        <f t="shared" si="25"/>
        <v>50</v>
      </c>
      <c r="X65" s="19">
        <f t="shared" si="26"/>
        <v>50</v>
      </c>
      <c r="Y65" s="19">
        <f t="shared" si="128"/>
        <v>0</v>
      </c>
      <c r="Z65" s="19">
        <f t="shared" si="128"/>
        <v>0</v>
      </c>
      <c r="AA65" s="19">
        <f t="shared" si="128"/>
        <v>0</v>
      </c>
      <c r="AB65" s="19">
        <f t="shared" si="6"/>
        <v>50</v>
      </c>
      <c r="AC65" s="19">
        <f t="shared" si="7"/>
        <v>50</v>
      </c>
      <c r="AD65" s="19">
        <f t="shared" si="8"/>
        <v>50</v>
      </c>
      <c r="AE65" s="19">
        <f t="shared" si="128"/>
        <v>0</v>
      </c>
      <c r="AF65" s="19">
        <f t="shared" si="128"/>
        <v>0</v>
      </c>
      <c r="AG65" s="19">
        <f t="shared" si="54"/>
        <v>50</v>
      </c>
      <c r="AH65" s="19">
        <f t="shared" si="55"/>
        <v>50</v>
      </c>
      <c r="AI65" s="19">
        <f t="shared" si="56"/>
        <v>50</v>
      </c>
      <c r="AJ65" s="19">
        <f t="shared" si="128"/>
        <v>0</v>
      </c>
      <c r="AK65" s="19">
        <f t="shared" si="128"/>
        <v>0</v>
      </c>
      <c r="AL65" s="19">
        <f t="shared" si="128"/>
        <v>0</v>
      </c>
      <c r="AM65" s="19">
        <f t="shared" si="13"/>
        <v>50</v>
      </c>
      <c r="AN65" s="19">
        <f t="shared" si="128"/>
        <v>0</v>
      </c>
      <c r="AO65" s="19">
        <f t="shared" si="29"/>
        <v>50</v>
      </c>
      <c r="AP65" s="19">
        <f t="shared" si="14"/>
        <v>50</v>
      </c>
      <c r="AQ65" s="19">
        <f t="shared" si="128"/>
        <v>0</v>
      </c>
      <c r="AR65" s="19">
        <f t="shared" si="30"/>
        <v>50</v>
      </c>
      <c r="AS65" s="19">
        <f t="shared" si="15"/>
        <v>50</v>
      </c>
      <c r="AT65" s="19">
        <f t="shared" si="128"/>
        <v>0</v>
      </c>
      <c r="AU65" s="19">
        <f t="shared" si="31"/>
        <v>50</v>
      </c>
      <c r="AV65" s="19">
        <f t="shared" si="128"/>
        <v>0</v>
      </c>
      <c r="AW65" s="32"/>
      <c r="AX65" s="23"/>
      <c r="AY65" s="2"/>
    </row>
    <row r="66" spans="1:51" x14ac:dyDescent="0.3">
      <c r="A66" s="49" t="s">
        <v>23</v>
      </c>
      <c r="B66" s="45">
        <v>240</v>
      </c>
      <c r="C66" s="49" t="s">
        <v>5</v>
      </c>
      <c r="D66" s="49" t="s">
        <v>6</v>
      </c>
      <c r="E66" s="15" t="s">
        <v>543</v>
      </c>
      <c r="F66" s="19">
        <v>50</v>
      </c>
      <c r="G66" s="19">
        <v>50</v>
      </c>
      <c r="H66" s="19">
        <v>50</v>
      </c>
      <c r="I66" s="19"/>
      <c r="J66" s="19"/>
      <c r="K66" s="19"/>
      <c r="L66" s="19">
        <f t="shared" si="17"/>
        <v>50</v>
      </c>
      <c r="M66" s="19">
        <f t="shared" si="18"/>
        <v>50</v>
      </c>
      <c r="N66" s="19">
        <f t="shared" si="19"/>
        <v>50</v>
      </c>
      <c r="O66" s="19"/>
      <c r="P66" s="19"/>
      <c r="Q66" s="19"/>
      <c r="R66" s="19">
        <f t="shared" si="21"/>
        <v>50</v>
      </c>
      <c r="S66" s="19">
        <f t="shared" si="22"/>
        <v>50</v>
      </c>
      <c r="T66" s="19">
        <f t="shared" si="23"/>
        <v>50</v>
      </c>
      <c r="U66" s="19"/>
      <c r="V66" s="19">
        <f t="shared" si="24"/>
        <v>50</v>
      </c>
      <c r="W66" s="19">
        <f t="shared" si="25"/>
        <v>50</v>
      </c>
      <c r="X66" s="19">
        <f t="shared" si="26"/>
        <v>50</v>
      </c>
      <c r="Y66" s="19"/>
      <c r="Z66" s="19"/>
      <c r="AA66" s="19"/>
      <c r="AB66" s="19">
        <f t="shared" si="6"/>
        <v>50</v>
      </c>
      <c r="AC66" s="19">
        <f t="shared" si="7"/>
        <v>50</v>
      </c>
      <c r="AD66" s="19">
        <f t="shared" si="8"/>
        <v>50</v>
      </c>
      <c r="AE66" s="19"/>
      <c r="AF66" s="19"/>
      <c r="AG66" s="19">
        <f t="shared" si="54"/>
        <v>50</v>
      </c>
      <c r="AH66" s="19">
        <f t="shared" si="55"/>
        <v>50</v>
      </c>
      <c r="AI66" s="19">
        <f t="shared" si="56"/>
        <v>50</v>
      </c>
      <c r="AJ66" s="19"/>
      <c r="AK66" s="19"/>
      <c r="AL66" s="19"/>
      <c r="AM66" s="19">
        <f t="shared" si="13"/>
        <v>50</v>
      </c>
      <c r="AN66" s="19"/>
      <c r="AO66" s="19">
        <f t="shared" si="29"/>
        <v>50</v>
      </c>
      <c r="AP66" s="19">
        <f t="shared" si="14"/>
        <v>50</v>
      </c>
      <c r="AQ66" s="19"/>
      <c r="AR66" s="19">
        <f t="shared" si="30"/>
        <v>50</v>
      </c>
      <c r="AS66" s="19">
        <f t="shared" si="15"/>
        <v>50</v>
      </c>
      <c r="AT66" s="19"/>
      <c r="AU66" s="19">
        <f t="shared" si="31"/>
        <v>50</v>
      </c>
      <c r="AV66" s="19"/>
      <c r="AW66" s="32"/>
      <c r="AX66" s="23"/>
      <c r="AY66" s="2"/>
    </row>
    <row r="67" spans="1:51" ht="46.8" x14ac:dyDescent="0.3">
      <c r="A67" s="49" t="s">
        <v>23</v>
      </c>
      <c r="B67" s="45">
        <v>600</v>
      </c>
      <c r="C67" s="49"/>
      <c r="D67" s="49"/>
      <c r="E67" s="15" t="s">
        <v>581</v>
      </c>
      <c r="F67" s="19">
        <f t="shared" ref="F67:K67" si="129">F68+F70</f>
        <v>1798.7</v>
      </c>
      <c r="G67" s="19">
        <f t="shared" si="129"/>
        <v>1798.7</v>
      </c>
      <c r="H67" s="19">
        <f t="shared" si="129"/>
        <v>1798.7</v>
      </c>
      <c r="I67" s="19">
        <f t="shared" si="129"/>
        <v>0</v>
      </c>
      <c r="J67" s="19">
        <f t="shared" si="129"/>
        <v>0</v>
      </c>
      <c r="K67" s="19">
        <f t="shared" si="129"/>
        <v>0</v>
      </c>
      <c r="L67" s="19">
        <f t="shared" si="17"/>
        <v>1798.7</v>
      </c>
      <c r="M67" s="19">
        <f t="shared" si="18"/>
        <v>1798.7</v>
      </c>
      <c r="N67" s="19">
        <f t="shared" si="19"/>
        <v>1798.7</v>
      </c>
      <c r="O67" s="19">
        <f t="shared" ref="O67:Q67" si="130">O68+O70</f>
        <v>0</v>
      </c>
      <c r="P67" s="19">
        <f t="shared" si="130"/>
        <v>0</v>
      </c>
      <c r="Q67" s="19">
        <f t="shared" si="130"/>
        <v>0</v>
      </c>
      <c r="R67" s="19">
        <f t="shared" si="21"/>
        <v>1798.7</v>
      </c>
      <c r="S67" s="19">
        <f t="shared" si="22"/>
        <v>1798.7</v>
      </c>
      <c r="T67" s="19">
        <f t="shared" si="23"/>
        <v>1798.7</v>
      </c>
      <c r="U67" s="19">
        <f t="shared" ref="U67:AV67" si="131">U68+U70</f>
        <v>0</v>
      </c>
      <c r="V67" s="19">
        <f t="shared" si="24"/>
        <v>1798.7</v>
      </c>
      <c r="W67" s="19">
        <f t="shared" si="25"/>
        <v>1798.7</v>
      </c>
      <c r="X67" s="19">
        <f t="shared" si="26"/>
        <v>1798.7</v>
      </c>
      <c r="Y67" s="19">
        <f t="shared" ref="Y67:AA67" si="132">Y68+Y70</f>
        <v>0</v>
      </c>
      <c r="Z67" s="19">
        <f t="shared" si="132"/>
        <v>0</v>
      </c>
      <c r="AA67" s="19">
        <f t="shared" si="132"/>
        <v>0</v>
      </c>
      <c r="AB67" s="19">
        <f t="shared" si="6"/>
        <v>1798.7</v>
      </c>
      <c r="AC67" s="19">
        <f t="shared" si="7"/>
        <v>1798.7</v>
      </c>
      <c r="AD67" s="19">
        <f t="shared" si="8"/>
        <v>1798.7</v>
      </c>
      <c r="AE67" s="19">
        <f t="shared" ref="AE67:AF67" si="133">AE68+AE70</f>
        <v>0</v>
      </c>
      <c r="AF67" s="19">
        <f t="shared" si="133"/>
        <v>0</v>
      </c>
      <c r="AG67" s="19">
        <f t="shared" si="54"/>
        <v>1798.7</v>
      </c>
      <c r="AH67" s="19">
        <f t="shared" si="55"/>
        <v>1798.7</v>
      </c>
      <c r="AI67" s="19">
        <f t="shared" si="56"/>
        <v>1798.7</v>
      </c>
      <c r="AJ67" s="19">
        <f t="shared" ref="AJ67:AL67" si="134">AJ68+AJ70</f>
        <v>0</v>
      </c>
      <c r="AK67" s="19">
        <f t="shared" si="134"/>
        <v>0</v>
      </c>
      <c r="AL67" s="19">
        <f t="shared" si="134"/>
        <v>0</v>
      </c>
      <c r="AM67" s="19">
        <f t="shared" si="13"/>
        <v>1798.7</v>
      </c>
      <c r="AN67" s="19">
        <f t="shared" ref="AN67" si="135">AN68+AN70</f>
        <v>0</v>
      </c>
      <c r="AO67" s="19">
        <f t="shared" si="29"/>
        <v>1798.7</v>
      </c>
      <c r="AP67" s="19">
        <f t="shared" si="14"/>
        <v>1798.7</v>
      </c>
      <c r="AQ67" s="19">
        <f t="shared" ref="AQ67" si="136">AQ68+AQ70</f>
        <v>0</v>
      </c>
      <c r="AR67" s="19">
        <f t="shared" si="30"/>
        <v>1798.7</v>
      </c>
      <c r="AS67" s="19">
        <f t="shared" si="15"/>
        <v>1798.7</v>
      </c>
      <c r="AT67" s="19">
        <f t="shared" ref="AT67" si="137">AT68+AT70</f>
        <v>0</v>
      </c>
      <c r="AU67" s="19">
        <f t="shared" si="31"/>
        <v>1798.7</v>
      </c>
      <c r="AV67" s="19">
        <f t="shared" si="131"/>
        <v>0</v>
      </c>
      <c r="AW67" s="32"/>
      <c r="AX67" s="23"/>
      <c r="AY67" s="2"/>
    </row>
    <row r="68" spans="1:51" x14ac:dyDescent="0.3">
      <c r="A68" s="49" t="s">
        <v>23</v>
      </c>
      <c r="B68" s="45">
        <v>620</v>
      </c>
      <c r="C68" s="49"/>
      <c r="D68" s="49"/>
      <c r="E68" s="15" t="s">
        <v>596</v>
      </c>
      <c r="F68" s="19">
        <f t="shared" ref="F68:K68" si="138">F69</f>
        <v>540</v>
      </c>
      <c r="G68" s="19">
        <f t="shared" si="138"/>
        <v>540</v>
      </c>
      <c r="H68" s="19">
        <f t="shared" si="138"/>
        <v>540</v>
      </c>
      <c r="I68" s="19">
        <f t="shared" si="138"/>
        <v>0</v>
      </c>
      <c r="J68" s="19">
        <f t="shared" si="138"/>
        <v>0</v>
      </c>
      <c r="K68" s="19">
        <f t="shared" si="138"/>
        <v>0</v>
      </c>
      <c r="L68" s="19">
        <f t="shared" si="17"/>
        <v>540</v>
      </c>
      <c r="M68" s="19">
        <f t="shared" si="18"/>
        <v>540</v>
      </c>
      <c r="N68" s="19">
        <f t="shared" si="19"/>
        <v>540</v>
      </c>
      <c r="O68" s="19">
        <f t="shared" ref="O68:Q68" si="139">O69</f>
        <v>0</v>
      </c>
      <c r="P68" s="19">
        <f t="shared" si="139"/>
        <v>0</v>
      </c>
      <c r="Q68" s="19">
        <f t="shared" si="139"/>
        <v>0</v>
      </c>
      <c r="R68" s="19">
        <f t="shared" si="21"/>
        <v>540</v>
      </c>
      <c r="S68" s="19">
        <f t="shared" si="22"/>
        <v>540</v>
      </c>
      <c r="T68" s="19">
        <f t="shared" si="23"/>
        <v>540</v>
      </c>
      <c r="U68" s="19">
        <f t="shared" ref="U68:AV68" si="140">U69</f>
        <v>0</v>
      </c>
      <c r="V68" s="19">
        <f t="shared" si="24"/>
        <v>540</v>
      </c>
      <c r="W68" s="19">
        <f t="shared" si="25"/>
        <v>540</v>
      </c>
      <c r="X68" s="19">
        <f t="shared" si="26"/>
        <v>540</v>
      </c>
      <c r="Y68" s="19">
        <f t="shared" si="140"/>
        <v>0</v>
      </c>
      <c r="Z68" s="19">
        <f t="shared" si="140"/>
        <v>0</v>
      </c>
      <c r="AA68" s="19">
        <f t="shared" si="140"/>
        <v>0</v>
      </c>
      <c r="AB68" s="19">
        <f t="shared" si="6"/>
        <v>540</v>
      </c>
      <c r="AC68" s="19">
        <f t="shared" si="7"/>
        <v>540</v>
      </c>
      <c r="AD68" s="19">
        <f t="shared" si="8"/>
        <v>540</v>
      </c>
      <c r="AE68" s="19">
        <f t="shared" si="140"/>
        <v>0</v>
      </c>
      <c r="AF68" s="19">
        <f t="shared" si="140"/>
        <v>0</v>
      </c>
      <c r="AG68" s="19">
        <f t="shared" si="54"/>
        <v>540</v>
      </c>
      <c r="AH68" s="19">
        <f t="shared" si="55"/>
        <v>540</v>
      </c>
      <c r="AI68" s="19">
        <f t="shared" si="56"/>
        <v>540</v>
      </c>
      <c r="AJ68" s="19">
        <f t="shared" si="140"/>
        <v>0</v>
      </c>
      <c r="AK68" s="19">
        <f t="shared" si="140"/>
        <v>0</v>
      </c>
      <c r="AL68" s="19">
        <f t="shared" si="140"/>
        <v>0</v>
      </c>
      <c r="AM68" s="19">
        <f t="shared" si="13"/>
        <v>540</v>
      </c>
      <c r="AN68" s="19">
        <f t="shared" si="140"/>
        <v>0</v>
      </c>
      <c r="AO68" s="19">
        <f t="shared" si="29"/>
        <v>540</v>
      </c>
      <c r="AP68" s="19">
        <f t="shared" si="14"/>
        <v>540</v>
      </c>
      <c r="AQ68" s="19">
        <f t="shared" si="140"/>
        <v>0</v>
      </c>
      <c r="AR68" s="19">
        <f t="shared" si="30"/>
        <v>540</v>
      </c>
      <c r="AS68" s="19">
        <f t="shared" si="15"/>
        <v>540</v>
      </c>
      <c r="AT68" s="19">
        <f t="shared" si="140"/>
        <v>0</v>
      </c>
      <c r="AU68" s="19">
        <f t="shared" si="31"/>
        <v>540</v>
      </c>
      <c r="AV68" s="19">
        <f t="shared" si="140"/>
        <v>0</v>
      </c>
      <c r="AW68" s="32"/>
      <c r="AX68" s="23"/>
      <c r="AY68" s="2"/>
    </row>
    <row r="69" spans="1:51" x14ac:dyDescent="0.3">
      <c r="A69" s="49" t="s">
        <v>23</v>
      </c>
      <c r="B69" s="45">
        <v>620</v>
      </c>
      <c r="C69" s="49" t="s">
        <v>24</v>
      </c>
      <c r="D69" s="49" t="s">
        <v>5</v>
      </c>
      <c r="E69" s="15" t="s">
        <v>563</v>
      </c>
      <c r="F69" s="19">
        <v>540</v>
      </c>
      <c r="G69" s="19">
        <v>540</v>
      </c>
      <c r="H69" s="19">
        <v>540</v>
      </c>
      <c r="I69" s="19"/>
      <c r="J69" s="19"/>
      <c r="K69" s="19"/>
      <c r="L69" s="19">
        <f t="shared" si="17"/>
        <v>540</v>
      </c>
      <c r="M69" s="19">
        <f t="shared" si="18"/>
        <v>540</v>
      </c>
      <c r="N69" s="19">
        <f t="shared" si="19"/>
        <v>540</v>
      </c>
      <c r="O69" s="19"/>
      <c r="P69" s="19"/>
      <c r="Q69" s="19"/>
      <c r="R69" s="19">
        <f t="shared" si="21"/>
        <v>540</v>
      </c>
      <c r="S69" s="19">
        <f t="shared" si="22"/>
        <v>540</v>
      </c>
      <c r="T69" s="19">
        <f t="shared" si="23"/>
        <v>540</v>
      </c>
      <c r="U69" s="19"/>
      <c r="V69" s="19">
        <f t="shared" si="24"/>
        <v>540</v>
      </c>
      <c r="W69" s="19">
        <f t="shared" si="25"/>
        <v>540</v>
      </c>
      <c r="X69" s="19">
        <f t="shared" si="26"/>
        <v>540</v>
      </c>
      <c r="Y69" s="19"/>
      <c r="Z69" s="19"/>
      <c r="AA69" s="19"/>
      <c r="AB69" s="19">
        <f t="shared" si="6"/>
        <v>540</v>
      </c>
      <c r="AC69" s="19">
        <f t="shared" si="7"/>
        <v>540</v>
      </c>
      <c r="AD69" s="19">
        <f t="shared" si="8"/>
        <v>540</v>
      </c>
      <c r="AE69" s="19"/>
      <c r="AF69" s="19"/>
      <c r="AG69" s="19">
        <f t="shared" si="54"/>
        <v>540</v>
      </c>
      <c r="AH69" s="19">
        <f t="shared" si="55"/>
        <v>540</v>
      </c>
      <c r="AI69" s="19">
        <f t="shared" si="56"/>
        <v>540</v>
      </c>
      <c r="AJ69" s="19"/>
      <c r="AK69" s="19"/>
      <c r="AL69" s="19"/>
      <c r="AM69" s="19">
        <f t="shared" si="13"/>
        <v>540</v>
      </c>
      <c r="AN69" s="19"/>
      <c r="AO69" s="19">
        <f t="shared" si="29"/>
        <v>540</v>
      </c>
      <c r="AP69" s="19">
        <f t="shared" si="14"/>
        <v>540</v>
      </c>
      <c r="AQ69" s="19"/>
      <c r="AR69" s="19">
        <f t="shared" si="30"/>
        <v>540</v>
      </c>
      <c r="AS69" s="19">
        <f t="shared" si="15"/>
        <v>540</v>
      </c>
      <c r="AT69" s="19"/>
      <c r="AU69" s="19">
        <f t="shared" si="31"/>
        <v>540</v>
      </c>
      <c r="AV69" s="19"/>
      <c r="AW69" s="32"/>
      <c r="AX69" s="23"/>
      <c r="AY69" s="2"/>
    </row>
    <row r="70" spans="1:51" ht="46.8" x14ac:dyDescent="0.3">
      <c r="A70" s="49" t="s">
        <v>23</v>
      </c>
      <c r="B70" s="45">
        <v>630</v>
      </c>
      <c r="C70" s="49"/>
      <c r="D70" s="49"/>
      <c r="E70" s="15" t="s">
        <v>597</v>
      </c>
      <c r="F70" s="19">
        <f t="shared" ref="F70:K70" si="141">F71</f>
        <v>1258.7</v>
      </c>
      <c r="G70" s="19">
        <f t="shared" si="141"/>
        <v>1258.7</v>
      </c>
      <c r="H70" s="19">
        <f t="shared" si="141"/>
        <v>1258.7</v>
      </c>
      <c r="I70" s="19">
        <f t="shared" si="141"/>
        <v>0</v>
      </c>
      <c r="J70" s="19">
        <f t="shared" si="141"/>
        <v>0</v>
      </c>
      <c r="K70" s="19">
        <f t="shared" si="141"/>
        <v>0</v>
      </c>
      <c r="L70" s="19">
        <f t="shared" si="17"/>
        <v>1258.7</v>
      </c>
      <c r="M70" s="19">
        <f t="shared" si="18"/>
        <v>1258.7</v>
      </c>
      <c r="N70" s="19">
        <f t="shared" si="19"/>
        <v>1258.7</v>
      </c>
      <c r="O70" s="19">
        <f t="shared" ref="O70:Q70" si="142">O71</f>
        <v>0</v>
      </c>
      <c r="P70" s="19">
        <f t="shared" si="142"/>
        <v>0</v>
      </c>
      <c r="Q70" s="19">
        <f t="shared" si="142"/>
        <v>0</v>
      </c>
      <c r="R70" s="19">
        <f t="shared" si="21"/>
        <v>1258.7</v>
      </c>
      <c r="S70" s="19">
        <f t="shared" si="22"/>
        <v>1258.7</v>
      </c>
      <c r="T70" s="19">
        <f t="shared" si="23"/>
        <v>1258.7</v>
      </c>
      <c r="U70" s="19">
        <f t="shared" ref="U70:AV70" si="143">U71</f>
        <v>0</v>
      </c>
      <c r="V70" s="19">
        <f t="shared" si="24"/>
        <v>1258.7</v>
      </c>
      <c r="W70" s="19">
        <f t="shared" si="25"/>
        <v>1258.7</v>
      </c>
      <c r="X70" s="19">
        <f t="shared" si="26"/>
        <v>1258.7</v>
      </c>
      <c r="Y70" s="19">
        <f t="shared" si="143"/>
        <v>0</v>
      </c>
      <c r="Z70" s="19">
        <f t="shared" si="143"/>
        <v>0</v>
      </c>
      <c r="AA70" s="19">
        <f t="shared" si="143"/>
        <v>0</v>
      </c>
      <c r="AB70" s="19">
        <f t="shared" si="6"/>
        <v>1258.7</v>
      </c>
      <c r="AC70" s="19">
        <f t="shared" si="7"/>
        <v>1258.7</v>
      </c>
      <c r="AD70" s="19">
        <f t="shared" si="8"/>
        <v>1258.7</v>
      </c>
      <c r="AE70" s="19">
        <f t="shared" si="143"/>
        <v>0</v>
      </c>
      <c r="AF70" s="19">
        <f t="shared" si="143"/>
        <v>0</v>
      </c>
      <c r="AG70" s="19">
        <f t="shared" si="54"/>
        <v>1258.7</v>
      </c>
      <c r="AH70" s="19">
        <f t="shared" si="55"/>
        <v>1258.7</v>
      </c>
      <c r="AI70" s="19">
        <f t="shared" si="56"/>
        <v>1258.7</v>
      </c>
      <c r="AJ70" s="19">
        <f t="shared" si="143"/>
        <v>0</v>
      </c>
      <c r="AK70" s="19">
        <f t="shared" si="143"/>
        <v>0</v>
      </c>
      <c r="AL70" s="19">
        <f t="shared" si="143"/>
        <v>0</v>
      </c>
      <c r="AM70" s="19">
        <f t="shared" si="13"/>
        <v>1258.7</v>
      </c>
      <c r="AN70" s="19">
        <f t="shared" si="143"/>
        <v>0</v>
      </c>
      <c r="AO70" s="19">
        <f t="shared" si="29"/>
        <v>1258.7</v>
      </c>
      <c r="AP70" s="19">
        <f t="shared" si="14"/>
        <v>1258.7</v>
      </c>
      <c r="AQ70" s="19">
        <f t="shared" si="143"/>
        <v>0</v>
      </c>
      <c r="AR70" s="19">
        <f t="shared" si="30"/>
        <v>1258.7</v>
      </c>
      <c r="AS70" s="19">
        <f t="shared" si="15"/>
        <v>1258.7</v>
      </c>
      <c r="AT70" s="19">
        <f t="shared" si="143"/>
        <v>0</v>
      </c>
      <c r="AU70" s="19">
        <f t="shared" si="31"/>
        <v>1258.7</v>
      </c>
      <c r="AV70" s="19">
        <f t="shared" si="143"/>
        <v>0</v>
      </c>
      <c r="AW70" s="32"/>
      <c r="AX70" s="23"/>
      <c r="AY70" s="2"/>
    </row>
    <row r="71" spans="1:51" x14ac:dyDescent="0.3">
      <c r="A71" s="49" t="s">
        <v>23</v>
      </c>
      <c r="B71" s="45">
        <v>630</v>
      </c>
      <c r="C71" s="49" t="s">
        <v>5</v>
      </c>
      <c r="D71" s="49" t="s">
        <v>6</v>
      </c>
      <c r="E71" s="15" t="s">
        <v>543</v>
      </c>
      <c r="F71" s="19">
        <v>1258.7</v>
      </c>
      <c r="G71" s="19">
        <v>1258.7</v>
      </c>
      <c r="H71" s="19">
        <v>1258.7</v>
      </c>
      <c r="I71" s="19"/>
      <c r="J71" s="19"/>
      <c r="K71" s="19"/>
      <c r="L71" s="19">
        <f t="shared" si="17"/>
        <v>1258.7</v>
      </c>
      <c r="M71" s="19">
        <f t="shared" si="18"/>
        <v>1258.7</v>
      </c>
      <c r="N71" s="19">
        <f t="shared" si="19"/>
        <v>1258.7</v>
      </c>
      <c r="O71" s="19"/>
      <c r="P71" s="19"/>
      <c r="Q71" s="19"/>
      <c r="R71" s="19">
        <f t="shared" si="21"/>
        <v>1258.7</v>
      </c>
      <c r="S71" s="19">
        <f t="shared" si="22"/>
        <v>1258.7</v>
      </c>
      <c r="T71" s="19">
        <f t="shared" si="23"/>
        <v>1258.7</v>
      </c>
      <c r="U71" s="19"/>
      <c r="V71" s="19">
        <f t="shared" si="24"/>
        <v>1258.7</v>
      </c>
      <c r="W71" s="19">
        <f t="shared" si="25"/>
        <v>1258.7</v>
      </c>
      <c r="X71" s="19">
        <f t="shared" si="26"/>
        <v>1258.7</v>
      </c>
      <c r="Y71" s="19"/>
      <c r="Z71" s="19"/>
      <c r="AA71" s="19"/>
      <c r="AB71" s="19">
        <f t="shared" si="6"/>
        <v>1258.7</v>
      </c>
      <c r="AC71" s="19">
        <f t="shared" si="7"/>
        <v>1258.7</v>
      </c>
      <c r="AD71" s="19">
        <f t="shared" si="8"/>
        <v>1258.7</v>
      </c>
      <c r="AE71" s="19"/>
      <c r="AF71" s="19"/>
      <c r="AG71" s="19">
        <f t="shared" si="54"/>
        <v>1258.7</v>
      </c>
      <c r="AH71" s="19">
        <f t="shared" si="55"/>
        <v>1258.7</v>
      </c>
      <c r="AI71" s="19">
        <f t="shared" si="56"/>
        <v>1258.7</v>
      </c>
      <c r="AJ71" s="19"/>
      <c r="AK71" s="19"/>
      <c r="AL71" s="19"/>
      <c r="AM71" s="19">
        <f t="shared" si="13"/>
        <v>1258.7</v>
      </c>
      <c r="AN71" s="19"/>
      <c r="AO71" s="19">
        <f t="shared" si="29"/>
        <v>1258.7</v>
      </c>
      <c r="AP71" s="19">
        <f t="shared" si="14"/>
        <v>1258.7</v>
      </c>
      <c r="AQ71" s="19"/>
      <c r="AR71" s="19">
        <f t="shared" si="30"/>
        <v>1258.7</v>
      </c>
      <c r="AS71" s="19">
        <f t="shared" si="15"/>
        <v>1258.7</v>
      </c>
      <c r="AT71" s="19"/>
      <c r="AU71" s="19">
        <f t="shared" si="31"/>
        <v>1258.7</v>
      </c>
      <c r="AV71" s="19"/>
      <c r="AW71" s="32"/>
      <c r="AX71" s="23"/>
      <c r="AY71" s="2"/>
    </row>
    <row r="72" spans="1:51" ht="78" x14ac:dyDescent="0.3">
      <c r="A72" s="49" t="s">
        <v>27</v>
      </c>
      <c r="B72" s="45"/>
      <c r="C72" s="49"/>
      <c r="D72" s="49"/>
      <c r="E72" s="15" t="s">
        <v>634</v>
      </c>
      <c r="F72" s="19">
        <f t="shared" ref="F72:K72" si="144">F73+F77</f>
        <v>8310</v>
      </c>
      <c r="G72" s="19">
        <f t="shared" si="144"/>
        <v>8310</v>
      </c>
      <c r="H72" s="19">
        <f t="shared" si="144"/>
        <v>8310</v>
      </c>
      <c r="I72" s="19">
        <f t="shared" si="144"/>
        <v>0</v>
      </c>
      <c r="J72" s="19">
        <f t="shared" si="144"/>
        <v>0</v>
      </c>
      <c r="K72" s="19">
        <f t="shared" si="144"/>
        <v>0</v>
      </c>
      <c r="L72" s="19">
        <f t="shared" si="17"/>
        <v>8310</v>
      </c>
      <c r="M72" s="19">
        <f t="shared" si="18"/>
        <v>8310</v>
      </c>
      <c r="N72" s="19">
        <f t="shared" si="19"/>
        <v>8310</v>
      </c>
      <c r="O72" s="19">
        <f t="shared" ref="O72:Q72" si="145">O73+O77</f>
        <v>0</v>
      </c>
      <c r="P72" s="19">
        <f t="shared" si="145"/>
        <v>0</v>
      </c>
      <c r="Q72" s="19">
        <f t="shared" si="145"/>
        <v>0</v>
      </c>
      <c r="R72" s="19">
        <f t="shared" si="21"/>
        <v>8310</v>
      </c>
      <c r="S72" s="19">
        <f t="shared" si="22"/>
        <v>8310</v>
      </c>
      <c r="T72" s="19">
        <f t="shared" si="23"/>
        <v>8310</v>
      </c>
      <c r="U72" s="19">
        <f t="shared" ref="U72:AV72" si="146">U73+U77</f>
        <v>0</v>
      </c>
      <c r="V72" s="19">
        <f t="shared" si="24"/>
        <v>8310</v>
      </c>
      <c r="W72" s="19">
        <f t="shared" si="25"/>
        <v>8310</v>
      </c>
      <c r="X72" s="19">
        <f t="shared" si="26"/>
        <v>8310</v>
      </c>
      <c r="Y72" s="19">
        <f t="shared" ref="Y72:AA72" si="147">Y73+Y77</f>
        <v>0</v>
      </c>
      <c r="Z72" s="19">
        <f t="shared" si="147"/>
        <v>0</v>
      </c>
      <c r="AA72" s="19">
        <f t="shared" si="147"/>
        <v>0</v>
      </c>
      <c r="AB72" s="19">
        <f t="shared" si="6"/>
        <v>8310</v>
      </c>
      <c r="AC72" s="19">
        <f t="shared" si="7"/>
        <v>8310</v>
      </c>
      <c r="AD72" s="19">
        <f t="shared" si="8"/>
        <v>8310</v>
      </c>
      <c r="AE72" s="19">
        <f t="shared" ref="AE72:AF72" si="148">AE73+AE77</f>
        <v>0</v>
      </c>
      <c r="AF72" s="19">
        <f t="shared" si="148"/>
        <v>0</v>
      </c>
      <c r="AG72" s="19">
        <f t="shared" si="54"/>
        <v>8310</v>
      </c>
      <c r="AH72" s="19">
        <f t="shared" si="55"/>
        <v>8310</v>
      </c>
      <c r="AI72" s="19">
        <f t="shared" si="56"/>
        <v>8310</v>
      </c>
      <c r="AJ72" s="19">
        <f t="shared" ref="AJ72:AL72" si="149">AJ73+AJ77</f>
        <v>0</v>
      </c>
      <c r="AK72" s="19">
        <f t="shared" si="149"/>
        <v>0</v>
      </c>
      <c r="AL72" s="19">
        <f t="shared" si="149"/>
        <v>0</v>
      </c>
      <c r="AM72" s="19">
        <f t="shared" si="13"/>
        <v>8310</v>
      </c>
      <c r="AN72" s="19">
        <f t="shared" ref="AN72" si="150">AN73+AN77</f>
        <v>0</v>
      </c>
      <c r="AO72" s="19">
        <f t="shared" si="29"/>
        <v>8310</v>
      </c>
      <c r="AP72" s="19">
        <f t="shared" si="14"/>
        <v>8310</v>
      </c>
      <c r="AQ72" s="19">
        <f t="shared" ref="AQ72" si="151">AQ73+AQ77</f>
        <v>0</v>
      </c>
      <c r="AR72" s="19">
        <f t="shared" si="30"/>
        <v>8310</v>
      </c>
      <c r="AS72" s="19">
        <f t="shared" si="15"/>
        <v>8310</v>
      </c>
      <c r="AT72" s="19">
        <f t="shared" ref="AT72" si="152">AT73+AT77</f>
        <v>0</v>
      </c>
      <c r="AU72" s="19">
        <f t="shared" si="31"/>
        <v>8310</v>
      </c>
      <c r="AV72" s="19">
        <f t="shared" si="146"/>
        <v>0</v>
      </c>
      <c r="AW72" s="32"/>
      <c r="AX72" s="23"/>
      <c r="AY72" s="2"/>
    </row>
    <row r="73" spans="1:51" ht="31.2" x14ac:dyDescent="0.3">
      <c r="A73" s="49" t="s">
        <v>27</v>
      </c>
      <c r="B73" s="45">
        <v>200</v>
      </c>
      <c r="C73" s="49"/>
      <c r="D73" s="49"/>
      <c r="E73" s="15" t="s">
        <v>578</v>
      </c>
      <c r="F73" s="19">
        <f t="shared" ref="F73:K73" si="153">F74</f>
        <v>1790</v>
      </c>
      <c r="G73" s="19">
        <f t="shared" si="153"/>
        <v>1790</v>
      </c>
      <c r="H73" s="19">
        <f t="shared" si="153"/>
        <v>1790</v>
      </c>
      <c r="I73" s="19">
        <f t="shared" si="153"/>
        <v>0</v>
      </c>
      <c r="J73" s="19">
        <f t="shared" si="153"/>
        <v>0</v>
      </c>
      <c r="K73" s="19">
        <f t="shared" si="153"/>
        <v>0</v>
      </c>
      <c r="L73" s="19">
        <f t="shared" si="17"/>
        <v>1790</v>
      </c>
      <c r="M73" s="19">
        <f t="shared" si="18"/>
        <v>1790</v>
      </c>
      <c r="N73" s="19">
        <f t="shared" si="19"/>
        <v>1790</v>
      </c>
      <c r="O73" s="19">
        <f t="shared" ref="O73:Q73" si="154">O74</f>
        <v>0</v>
      </c>
      <c r="P73" s="19">
        <f t="shared" si="154"/>
        <v>0</v>
      </c>
      <c r="Q73" s="19">
        <f t="shared" si="154"/>
        <v>0</v>
      </c>
      <c r="R73" s="19">
        <f t="shared" si="21"/>
        <v>1790</v>
      </c>
      <c r="S73" s="19">
        <f t="shared" si="22"/>
        <v>1790</v>
      </c>
      <c r="T73" s="19">
        <f t="shared" si="23"/>
        <v>1790</v>
      </c>
      <c r="U73" s="19">
        <f t="shared" ref="U73:AV73" si="155">U74</f>
        <v>0</v>
      </c>
      <c r="V73" s="19">
        <f t="shared" si="24"/>
        <v>1790</v>
      </c>
      <c r="W73" s="19">
        <f t="shared" si="25"/>
        <v>1790</v>
      </c>
      <c r="X73" s="19">
        <f t="shared" si="26"/>
        <v>1790</v>
      </c>
      <c r="Y73" s="19">
        <f t="shared" si="155"/>
        <v>0</v>
      </c>
      <c r="Z73" s="19">
        <f t="shared" si="155"/>
        <v>0</v>
      </c>
      <c r="AA73" s="19">
        <f t="shared" si="155"/>
        <v>0</v>
      </c>
      <c r="AB73" s="19">
        <f t="shared" si="6"/>
        <v>1790</v>
      </c>
      <c r="AC73" s="19">
        <f t="shared" si="7"/>
        <v>1790</v>
      </c>
      <c r="AD73" s="19">
        <f t="shared" si="8"/>
        <v>1790</v>
      </c>
      <c r="AE73" s="19">
        <f t="shared" si="155"/>
        <v>0</v>
      </c>
      <c r="AF73" s="19">
        <f t="shared" si="155"/>
        <v>0</v>
      </c>
      <c r="AG73" s="19">
        <f t="shared" si="54"/>
        <v>1790</v>
      </c>
      <c r="AH73" s="19">
        <f t="shared" si="55"/>
        <v>1790</v>
      </c>
      <c r="AI73" s="19">
        <f t="shared" si="56"/>
        <v>1790</v>
      </c>
      <c r="AJ73" s="19">
        <f t="shared" si="155"/>
        <v>0</v>
      </c>
      <c r="AK73" s="19">
        <f t="shared" si="155"/>
        <v>0</v>
      </c>
      <c r="AL73" s="19">
        <f t="shared" si="155"/>
        <v>0</v>
      </c>
      <c r="AM73" s="19">
        <f t="shared" si="13"/>
        <v>1790</v>
      </c>
      <c r="AN73" s="19">
        <f t="shared" si="155"/>
        <v>0</v>
      </c>
      <c r="AO73" s="19">
        <f t="shared" si="29"/>
        <v>1790</v>
      </c>
      <c r="AP73" s="19">
        <f t="shared" si="14"/>
        <v>1790</v>
      </c>
      <c r="AQ73" s="19">
        <f t="shared" si="155"/>
        <v>0</v>
      </c>
      <c r="AR73" s="19">
        <f t="shared" si="30"/>
        <v>1790</v>
      </c>
      <c r="AS73" s="19">
        <f t="shared" si="15"/>
        <v>1790</v>
      </c>
      <c r="AT73" s="19">
        <f t="shared" si="155"/>
        <v>0</v>
      </c>
      <c r="AU73" s="19">
        <f t="shared" si="31"/>
        <v>1790</v>
      </c>
      <c r="AV73" s="19">
        <f t="shared" si="155"/>
        <v>0</v>
      </c>
      <c r="AW73" s="32"/>
      <c r="AX73" s="23"/>
      <c r="AY73" s="2"/>
    </row>
    <row r="74" spans="1:51" ht="46.8" x14ac:dyDescent="0.3">
      <c r="A74" s="49" t="s">
        <v>27</v>
      </c>
      <c r="B74" s="45">
        <v>240</v>
      </c>
      <c r="C74" s="49"/>
      <c r="D74" s="49"/>
      <c r="E74" s="15" t="s">
        <v>586</v>
      </c>
      <c r="F74" s="19">
        <f t="shared" ref="F74:K74" si="156">F75+F76</f>
        <v>1790</v>
      </c>
      <c r="G74" s="19">
        <f t="shared" si="156"/>
        <v>1790</v>
      </c>
      <c r="H74" s="19">
        <f t="shared" si="156"/>
        <v>1790</v>
      </c>
      <c r="I74" s="19">
        <f t="shared" si="156"/>
        <v>0</v>
      </c>
      <c r="J74" s="19">
        <f t="shared" si="156"/>
        <v>0</v>
      </c>
      <c r="K74" s="19">
        <f t="shared" si="156"/>
        <v>0</v>
      </c>
      <c r="L74" s="19">
        <f t="shared" si="17"/>
        <v>1790</v>
      </c>
      <c r="M74" s="19">
        <f t="shared" si="18"/>
        <v>1790</v>
      </c>
      <c r="N74" s="19">
        <f t="shared" si="19"/>
        <v>1790</v>
      </c>
      <c r="O74" s="19">
        <f t="shared" ref="O74:Q74" si="157">O75+O76</f>
        <v>0</v>
      </c>
      <c r="P74" s="19">
        <f t="shared" si="157"/>
        <v>0</v>
      </c>
      <c r="Q74" s="19">
        <f t="shared" si="157"/>
        <v>0</v>
      </c>
      <c r="R74" s="19">
        <f t="shared" si="21"/>
        <v>1790</v>
      </c>
      <c r="S74" s="19">
        <f t="shared" si="22"/>
        <v>1790</v>
      </c>
      <c r="T74" s="19">
        <f t="shared" si="23"/>
        <v>1790</v>
      </c>
      <c r="U74" s="19">
        <f t="shared" ref="U74:AV74" si="158">U75+U76</f>
        <v>0</v>
      </c>
      <c r="V74" s="19">
        <f t="shared" si="24"/>
        <v>1790</v>
      </c>
      <c r="W74" s="19">
        <f t="shared" si="25"/>
        <v>1790</v>
      </c>
      <c r="X74" s="19">
        <f t="shared" si="26"/>
        <v>1790</v>
      </c>
      <c r="Y74" s="19">
        <f t="shared" ref="Y74:AA74" si="159">Y75+Y76</f>
        <v>0</v>
      </c>
      <c r="Z74" s="19">
        <f t="shared" si="159"/>
        <v>0</v>
      </c>
      <c r="AA74" s="19">
        <f t="shared" si="159"/>
        <v>0</v>
      </c>
      <c r="AB74" s="19">
        <f t="shared" si="6"/>
        <v>1790</v>
      </c>
      <c r="AC74" s="19">
        <f t="shared" si="7"/>
        <v>1790</v>
      </c>
      <c r="AD74" s="19">
        <f t="shared" si="8"/>
        <v>1790</v>
      </c>
      <c r="AE74" s="19">
        <f t="shared" ref="AE74:AF74" si="160">AE75+AE76</f>
        <v>0</v>
      </c>
      <c r="AF74" s="19">
        <f t="shared" si="160"/>
        <v>0</v>
      </c>
      <c r="AG74" s="19">
        <f t="shared" si="54"/>
        <v>1790</v>
      </c>
      <c r="AH74" s="19">
        <f t="shared" si="55"/>
        <v>1790</v>
      </c>
      <c r="AI74" s="19">
        <f t="shared" si="56"/>
        <v>1790</v>
      </c>
      <c r="AJ74" s="19">
        <f t="shared" ref="AJ74:AL74" si="161">AJ75+AJ76</f>
        <v>0</v>
      </c>
      <c r="AK74" s="19">
        <f t="shared" si="161"/>
        <v>0</v>
      </c>
      <c r="AL74" s="19">
        <f t="shared" si="161"/>
        <v>0</v>
      </c>
      <c r="AM74" s="19">
        <f t="shared" si="13"/>
        <v>1790</v>
      </c>
      <c r="AN74" s="19">
        <f t="shared" ref="AN74" si="162">AN75+AN76</f>
        <v>0</v>
      </c>
      <c r="AO74" s="19">
        <f t="shared" si="29"/>
        <v>1790</v>
      </c>
      <c r="AP74" s="19">
        <f t="shared" si="14"/>
        <v>1790</v>
      </c>
      <c r="AQ74" s="19">
        <f t="shared" ref="AQ74" si="163">AQ75+AQ76</f>
        <v>0</v>
      </c>
      <c r="AR74" s="19">
        <f t="shared" si="30"/>
        <v>1790</v>
      </c>
      <c r="AS74" s="19">
        <f t="shared" si="15"/>
        <v>1790</v>
      </c>
      <c r="AT74" s="19">
        <f t="shared" ref="AT74" si="164">AT75+AT76</f>
        <v>0</v>
      </c>
      <c r="AU74" s="19">
        <f t="shared" si="31"/>
        <v>1790</v>
      </c>
      <c r="AV74" s="19">
        <f t="shared" si="158"/>
        <v>0</v>
      </c>
      <c r="AW74" s="32"/>
      <c r="AX74" s="23"/>
      <c r="AY74" s="2"/>
    </row>
    <row r="75" spans="1:51" x14ac:dyDescent="0.3">
      <c r="A75" s="49" t="s">
        <v>27</v>
      </c>
      <c r="B75" s="45">
        <v>240</v>
      </c>
      <c r="C75" s="49" t="s">
        <v>5</v>
      </c>
      <c r="D75" s="49" t="s">
        <v>6</v>
      </c>
      <c r="E75" s="15" t="s">
        <v>543</v>
      </c>
      <c r="F75" s="19">
        <v>1240</v>
      </c>
      <c r="G75" s="19">
        <v>1240</v>
      </c>
      <c r="H75" s="19">
        <v>1240</v>
      </c>
      <c r="I75" s="19"/>
      <c r="J75" s="19"/>
      <c r="K75" s="19"/>
      <c r="L75" s="19">
        <f t="shared" si="17"/>
        <v>1240</v>
      </c>
      <c r="M75" s="19">
        <f t="shared" si="18"/>
        <v>1240</v>
      </c>
      <c r="N75" s="19">
        <f t="shared" si="19"/>
        <v>1240</v>
      </c>
      <c r="O75" s="19"/>
      <c r="P75" s="19"/>
      <c r="Q75" s="19"/>
      <c r="R75" s="19">
        <f t="shared" si="21"/>
        <v>1240</v>
      </c>
      <c r="S75" s="19">
        <f t="shared" si="22"/>
        <v>1240</v>
      </c>
      <c r="T75" s="19">
        <f t="shared" si="23"/>
        <v>1240</v>
      </c>
      <c r="U75" s="19"/>
      <c r="V75" s="19">
        <f t="shared" si="24"/>
        <v>1240</v>
      </c>
      <c r="W75" s="19">
        <f t="shared" si="25"/>
        <v>1240</v>
      </c>
      <c r="X75" s="19">
        <f t="shared" si="26"/>
        <v>1240</v>
      </c>
      <c r="Y75" s="19"/>
      <c r="Z75" s="19"/>
      <c r="AA75" s="19"/>
      <c r="AB75" s="19">
        <f t="shared" si="6"/>
        <v>1240</v>
      </c>
      <c r="AC75" s="19">
        <f t="shared" si="7"/>
        <v>1240</v>
      </c>
      <c r="AD75" s="19">
        <f t="shared" si="8"/>
        <v>1240</v>
      </c>
      <c r="AE75" s="19"/>
      <c r="AF75" s="19"/>
      <c r="AG75" s="19">
        <f t="shared" si="54"/>
        <v>1240</v>
      </c>
      <c r="AH75" s="19">
        <f t="shared" si="55"/>
        <v>1240</v>
      </c>
      <c r="AI75" s="19">
        <f t="shared" si="56"/>
        <v>1240</v>
      </c>
      <c r="AJ75" s="19"/>
      <c r="AK75" s="19"/>
      <c r="AL75" s="19"/>
      <c r="AM75" s="19">
        <f t="shared" si="13"/>
        <v>1240</v>
      </c>
      <c r="AN75" s="19"/>
      <c r="AO75" s="19">
        <f t="shared" si="29"/>
        <v>1240</v>
      </c>
      <c r="AP75" s="19">
        <f t="shared" si="14"/>
        <v>1240</v>
      </c>
      <c r="AQ75" s="19"/>
      <c r="AR75" s="19">
        <f t="shared" si="30"/>
        <v>1240</v>
      </c>
      <c r="AS75" s="19">
        <f t="shared" si="15"/>
        <v>1240</v>
      </c>
      <c r="AT75" s="19"/>
      <c r="AU75" s="19">
        <f t="shared" si="31"/>
        <v>1240</v>
      </c>
      <c r="AV75" s="19"/>
      <c r="AW75" s="32"/>
      <c r="AX75" s="23"/>
      <c r="AY75" s="2"/>
    </row>
    <row r="76" spans="1:51" x14ac:dyDescent="0.3">
      <c r="A76" s="49" t="s">
        <v>27</v>
      </c>
      <c r="B76" s="45">
        <v>240</v>
      </c>
      <c r="C76" s="49" t="s">
        <v>24</v>
      </c>
      <c r="D76" s="49" t="s">
        <v>5</v>
      </c>
      <c r="E76" s="15" t="s">
        <v>563</v>
      </c>
      <c r="F76" s="19">
        <v>550</v>
      </c>
      <c r="G76" s="19">
        <v>550</v>
      </c>
      <c r="H76" s="19">
        <v>550</v>
      </c>
      <c r="I76" s="19"/>
      <c r="J76" s="19"/>
      <c r="K76" s="19"/>
      <c r="L76" s="19">
        <f t="shared" si="17"/>
        <v>550</v>
      </c>
      <c r="M76" s="19">
        <f t="shared" si="18"/>
        <v>550</v>
      </c>
      <c r="N76" s="19">
        <f t="shared" si="19"/>
        <v>550</v>
      </c>
      <c r="O76" s="19"/>
      <c r="P76" s="19"/>
      <c r="Q76" s="19"/>
      <c r="R76" s="19">
        <f t="shared" si="21"/>
        <v>550</v>
      </c>
      <c r="S76" s="19">
        <f t="shared" si="22"/>
        <v>550</v>
      </c>
      <c r="T76" s="19">
        <f t="shared" si="23"/>
        <v>550</v>
      </c>
      <c r="U76" s="19"/>
      <c r="V76" s="19">
        <f t="shared" si="24"/>
        <v>550</v>
      </c>
      <c r="W76" s="19">
        <f t="shared" si="25"/>
        <v>550</v>
      </c>
      <c r="X76" s="19">
        <f t="shared" si="26"/>
        <v>550</v>
      </c>
      <c r="Y76" s="19"/>
      <c r="Z76" s="19"/>
      <c r="AA76" s="19"/>
      <c r="AB76" s="19">
        <f t="shared" si="6"/>
        <v>550</v>
      </c>
      <c r="AC76" s="19">
        <f t="shared" si="7"/>
        <v>550</v>
      </c>
      <c r="AD76" s="19">
        <f t="shared" si="8"/>
        <v>550</v>
      </c>
      <c r="AE76" s="19"/>
      <c r="AF76" s="19"/>
      <c r="AG76" s="19">
        <f t="shared" si="54"/>
        <v>550</v>
      </c>
      <c r="AH76" s="19">
        <f t="shared" si="55"/>
        <v>550</v>
      </c>
      <c r="AI76" s="19">
        <f t="shared" si="56"/>
        <v>550</v>
      </c>
      <c r="AJ76" s="19"/>
      <c r="AK76" s="19"/>
      <c r="AL76" s="19"/>
      <c r="AM76" s="19">
        <f t="shared" si="13"/>
        <v>550</v>
      </c>
      <c r="AN76" s="19"/>
      <c r="AO76" s="19">
        <f t="shared" si="29"/>
        <v>550</v>
      </c>
      <c r="AP76" s="19">
        <f t="shared" si="14"/>
        <v>550</v>
      </c>
      <c r="AQ76" s="19"/>
      <c r="AR76" s="19">
        <f t="shared" si="30"/>
        <v>550</v>
      </c>
      <c r="AS76" s="19">
        <f t="shared" si="15"/>
        <v>550</v>
      </c>
      <c r="AT76" s="19"/>
      <c r="AU76" s="19">
        <f t="shared" si="31"/>
        <v>550</v>
      </c>
      <c r="AV76" s="19"/>
      <c r="AW76" s="32"/>
      <c r="AX76" s="23"/>
      <c r="AY76" s="2"/>
    </row>
    <row r="77" spans="1:51" ht="46.8" x14ac:dyDescent="0.3">
      <c r="A77" s="49" t="s">
        <v>27</v>
      </c>
      <c r="B77" s="45">
        <v>600</v>
      </c>
      <c r="C77" s="49"/>
      <c r="D77" s="49"/>
      <c r="E77" s="15" t="s">
        <v>581</v>
      </c>
      <c r="F77" s="19">
        <f t="shared" ref="F77:K77" si="165">F78+F81+F84</f>
        <v>6520</v>
      </c>
      <c r="G77" s="19">
        <f t="shared" si="165"/>
        <v>6520</v>
      </c>
      <c r="H77" s="19">
        <f t="shared" si="165"/>
        <v>6520</v>
      </c>
      <c r="I77" s="19">
        <f t="shared" si="165"/>
        <v>0</v>
      </c>
      <c r="J77" s="19">
        <f t="shared" si="165"/>
        <v>0</v>
      </c>
      <c r="K77" s="19">
        <f t="shared" si="165"/>
        <v>0</v>
      </c>
      <c r="L77" s="19">
        <f t="shared" si="17"/>
        <v>6520</v>
      </c>
      <c r="M77" s="19">
        <f t="shared" si="18"/>
        <v>6520</v>
      </c>
      <c r="N77" s="19">
        <f t="shared" si="19"/>
        <v>6520</v>
      </c>
      <c r="O77" s="19">
        <f t="shared" ref="O77:Q77" si="166">O78+O81+O84</f>
        <v>0</v>
      </c>
      <c r="P77" s="19">
        <f t="shared" si="166"/>
        <v>0</v>
      </c>
      <c r="Q77" s="19">
        <f t="shared" si="166"/>
        <v>0</v>
      </c>
      <c r="R77" s="19">
        <f t="shared" si="21"/>
        <v>6520</v>
      </c>
      <c r="S77" s="19">
        <f t="shared" si="22"/>
        <v>6520</v>
      </c>
      <c r="T77" s="19">
        <f t="shared" si="23"/>
        <v>6520</v>
      </c>
      <c r="U77" s="19">
        <f t="shared" ref="U77:AV77" si="167">U78+U81+U84</f>
        <v>0</v>
      </c>
      <c r="V77" s="19">
        <f t="shared" si="24"/>
        <v>6520</v>
      </c>
      <c r="W77" s="19">
        <f t="shared" si="25"/>
        <v>6520</v>
      </c>
      <c r="X77" s="19">
        <f t="shared" si="26"/>
        <v>6520</v>
      </c>
      <c r="Y77" s="19">
        <f t="shared" ref="Y77:AA77" si="168">Y78+Y81+Y84</f>
        <v>0</v>
      </c>
      <c r="Z77" s="19">
        <f t="shared" si="168"/>
        <v>0</v>
      </c>
      <c r="AA77" s="19">
        <f t="shared" si="168"/>
        <v>0</v>
      </c>
      <c r="AB77" s="19">
        <f t="shared" si="6"/>
        <v>6520</v>
      </c>
      <c r="AC77" s="19">
        <f t="shared" si="7"/>
        <v>6520</v>
      </c>
      <c r="AD77" s="19">
        <f t="shared" si="8"/>
        <v>6520</v>
      </c>
      <c r="AE77" s="19">
        <f t="shared" ref="AE77:AF77" si="169">AE78+AE81+AE84</f>
        <v>0</v>
      </c>
      <c r="AF77" s="19">
        <f t="shared" si="169"/>
        <v>0</v>
      </c>
      <c r="AG77" s="19">
        <f t="shared" si="54"/>
        <v>6520</v>
      </c>
      <c r="AH77" s="19">
        <f t="shared" si="55"/>
        <v>6520</v>
      </c>
      <c r="AI77" s="19">
        <f t="shared" si="56"/>
        <v>6520</v>
      </c>
      <c r="AJ77" s="19">
        <f t="shared" ref="AJ77:AL77" si="170">AJ78+AJ81+AJ84</f>
        <v>0</v>
      </c>
      <c r="AK77" s="19">
        <f t="shared" si="170"/>
        <v>0</v>
      </c>
      <c r="AL77" s="19">
        <f t="shared" si="170"/>
        <v>0</v>
      </c>
      <c r="AM77" s="19">
        <f t="shared" si="13"/>
        <v>6520</v>
      </c>
      <c r="AN77" s="19">
        <f t="shared" ref="AN77" si="171">AN78+AN81+AN84</f>
        <v>0</v>
      </c>
      <c r="AO77" s="19">
        <f t="shared" si="29"/>
        <v>6520</v>
      </c>
      <c r="AP77" s="19">
        <f t="shared" si="14"/>
        <v>6520</v>
      </c>
      <c r="AQ77" s="19">
        <f t="shared" ref="AQ77" si="172">AQ78+AQ81+AQ84</f>
        <v>0</v>
      </c>
      <c r="AR77" s="19">
        <f t="shared" si="30"/>
        <v>6520</v>
      </c>
      <c r="AS77" s="19">
        <f t="shared" si="15"/>
        <v>6520</v>
      </c>
      <c r="AT77" s="19">
        <f t="shared" ref="AT77" si="173">AT78+AT81+AT84</f>
        <v>0</v>
      </c>
      <c r="AU77" s="19">
        <f t="shared" si="31"/>
        <v>6520</v>
      </c>
      <c r="AV77" s="19">
        <f t="shared" si="167"/>
        <v>0</v>
      </c>
      <c r="AW77" s="32"/>
      <c r="AX77" s="23"/>
      <c r="AY77" s="2"/>
    </row>
    <row r="78" spans="1:51" x14ac:dyDescent="0.3">
      <c r="A78" s="49" t="s">
        <v>27</v>
      </c>
      <c r="B78" s="45">
        <v>610</v>
      </c>
      <c r="C78" s="49"/>
      <c r="D78" s="49"/>
      <c r="E78" s="15" t="s">
        <v>595</v>
      </c>
      <c r="F78" s="19">
        <f t="shared" ref="F78:K78" si="174">F79+F80</f>
        <v>543</v>
      </c>
      <c r="G78" s="19">
        <f t="shared" si="174"/>
        <v>543</v>
      </c>
      <c r="H78" s="19">
        <f t="shared" si="174"/>
        <v>543</v>
      </c>
      <c r="I78" s="19">
        <f t="shared" si="174"/>
        <v>0</v>
      </c>
      <c r="J78" s="19">
        <f t="shared" si="174"/>
        <v>0</v>
      </c>
      <c r="K78" s="19">
        <f t="shared" si="174"/>
        <v>0</v>
      </c>
      <c r="L78" s="19">
        <f t="shared" si="17"/>
        <v>543</v>
      </c>
      <c r="M78" s="19">
        <f t="shared" si="18"/>
        <v>543</v>
      </c>
      <c r="N78" s="19">
        <f t="shared" si="19"/>
        <v>543</v>
      </c>
      <c r="O78" s="19">
        <f t="shared" ref="O78:Q78" si="175">O79+O80</f>
        <v>0</v>
      </c>
      <c r="P78" s="19">
        <f t="shared" si="175"/>
        <v>0</v>
      </c>
      <c r="Q78" s="19">
        <f t="shared" si="175"/>
        <v>0</v>
      </c>
      <c r="R78" s="19">
        <f t="shared" si="21"/>
        <v>543</v>
      </c>
      <c r="S78" s="19">
        <f t="shared" si="22"/>
        <v>543</v>
      </c>
      <c r="T78" s="19">
        <f t="shared" si="23"/>
        <v>543</v>
      </c>
      <c r="U78" s="19">
        <f t="shared" ref="U78:AV78" si="176">U79+U80</f>
        <v>0</v>
      </c>
      <c r="V78" s="19">
        <f t="shared" si="24"/>
        <v>543</v>
      </c>
      <c r="W78" s="19">
        <f t="shared" si="25"/>
        <v>543</v>
      </c>
      <c r="X78" s="19">
        <f t="shared" si="26"/>
        <v>543</v>
      </c>
      <c r="Y78" s="19">
        <f t="shared" ref="Y78:AA78" si="177">Y79+Y80</f>
        <v>0</v>
      </c>
      <c r="Z78" s="19">
        <f t="shared" si="177"/>
        <v>0</v>
      </c>
      <c r="AA78" s="19">
        <f t="shared" si="177"/>
        <v>0</v>
      </c>
      <c r="AB78" s="19">
        <f t="shared" si="6"/>
        <v>543</v>
      </c>
      <c r="AC78" s="19">
        <f t="shared" si="7"/>
        <v>543</v>
      </c>
      <c r="AD78" s="19">
        <f t="shared" si="8"/>
        <v>543</v>
      </c>
      <c r="AE78" s="19">
        <f t="shared" ref="AE78:AF78" si="178">AE79+AE80</f>
        <v>0</v>
      </c>
      <c r="AF78" s="19">
        <f t="shared" si="178"/>
        <v>0</v>
      </c>
      <c r="AG78" s="19">
        <f t="shared" si="54"/>
        <v>543</v>
      </c>
      <c r="AH78" s="19">
        <f t="shared" si="55"/>
        <v>543</v>
      </c>
      <c r="AI78" s="19">
        <f t="shared" si="56"/>
        <v>543</v>
      </c>
      <c r="AJ78" s="19">
        <f t="shared" ref="AJ78:AL78" si="179">AJ79+AJ80</f>
        <v>0</v>
      </c>
      <c r="AK78" s="19">
        <f t="shared" si="179"/>
        <v>0</v>
      </c>
      <c r="AL78" s="19">
        <f t="shared" si="179"/>
        <v>0</v>
      </c>
      <c r="AM78" s="19">
        <f t="shared" si="13"/>
        <v>543</v>
      </c>
      <c r="AN78" s="19">
        <f t="shared" ref="AN78" si="180">AN79+AN80</f>
        <v>0</v>
      </c>
      <c r="AO78" s="19">
        <f t="shared" si="29"/>
        <v>543</v>
      </c>
      <c r="AP78" s="19">
        <f t="shared" si="14"/>
        <v>543</v>
      </c>
      <c r="AQ78" s="19">
        <f t="shared" ref="AQ78" si="181">AQ79+AQ80</f>
        <v>0</v>
      </c>
      <c r="AR78" s="19">
        <f t="shared" si="30"/>
        <v>543</v>
      </c>
      <c r="AS78" s="19">
        <f t="shared" si="15"/>
        <v>543</v>
      </c>
      <c r="AT78" s="19">
        <f t="shared" ref="AT78" si="182">AT79+AT80</f>
        <v>0</v>
      </c>
      <c r="AU78" s="19">
        <f t="shared" si="31"/>
        <v>543</v>
      </c>
      <c r="AV78" s="19">
        <f t="shared" si="176"/>
        <v>0</v>
      </c>
      <c r="AW78" s="32"/>
      <c r="AX78" s="23"/>
      <c r="AY78" s="2"/>
    </row>
    <row r="79" spans="1:51" x14ac:dyDescent="0.3">
      <c r="A79" s="49" t="s">
        <v>27</v>
      </c>
      <c r="B79" s="45">
        <v>610</v>
      </c>
      <c r="C79" s="49" t="s">
        <v>28</v>
      </c>
      <c r="D79" s="49" t="s">
        <v>30</v>
      </c>
      <c r="E79" s="15" t="s">
        <v>562</v>
      </c>
      <c r="F79" s="19">
        <v>200</v>
      </c>
      <c r="G79" s="19">
        <v>200</v>
      </c>
      <c r="H79" s="19">
        <v>200</v>
      </c>
      <c r="I79" s="19"/>
      <c r="J79" s="19"/>
      <c r="K79" s="19"/>
      <c r="L79" s="19">
        <f t="shared" si="17"/>
        <v>200</v>
      </c>
      <c r="M79" s="19">
        <f t="shared" si="18"/>
        <v>200</v>
      </c>
      <c r="N79" s="19">
        <f t="shared" si="19"/>
        <v>200</v>
      </c>
      <c r="O79" s="19"/>
      <c r="P79" s="19"/>
      <c r="Q79" s="19"/>
      <c r="R79" s="19">
        <f t="shared" si="21"/>
        <v>200</v>
      </c>
      <c r="S79" s="19">
        <f t="shared" si="22"/>
        <v>200</v>
      </c>
      <c r="T79" s="19">
        <f t="shared" si="23"/>
        <v>200</v>
      </c>
      <c r="U79" s="19"/>
      <c r="V79" s="19">
        <f t="shared" si="24"/>
        <v>200</v>
      </c>
      <c r="W79" s="19">
        <f t="shared" si="25"/>
        <v>200</v>
      </c>
      <c r="X79" s="19">
        <f t="shared" si="26"/>
        <v>200</v>
      </c>
      <c r="Y79" s="19"/>
      <c r="Z79" s="19"/>
      <c r="AA79" s="19"/>
      <c r="AB79" s="19">
        <f t="shared" si="6"/>
        <v>200</v>
      </c>
      <c r="AC79" s="19">
        <f t="shared" si="7"/>
        <v>200</v>
      </c>
      <c r="AD79" s="19">
        <f t="shared" si="8"/>
        <v>200</v>
      </c>
      <c r="AE79" s="19"/>
      <c r="AF79" s="19"/>
      <c r="AG79" s="19">
        <f t="shared" si="54"/>
        <v>200</v>
      </c>
      <c r="AH79" s="19">
        <f t="shared" si="55"/>
        <v>200</v>
      </c>
      <c r="AI79" s="19">
        <f t="shared" si="56"/>
        <v>200</v>
      </c>
      <c r="AJ79" s="19"/>
      <c r="AK79" s="19"/>
      <c r="AL79" s="19"/>
      <c r="AM79" s="19">
        <f t="shared" si="13"/>
        <v>200</v>
      </c>
      <c r="AN79" s="19"/>
      <c r="AO79" s="19">
        <f t="shared" si="29"/>
        <v>200</v>
      </c>
      <c r="AP79" s="19">
        <f t="shared" si="14"/>
        <v>200</v>
      </c>
      <c r="AQ79" s="19"/>
      <c r="AR79" s="19">
        <f t="shared" si="30"/>
        <v>200</v>
      </c>
      <c r="AS79" s="19">
        <f t="shared" si="15"/>
        <v>200</v>
      </c>
      <c r="AT79" s="19"/>
      <c r="AU79" s="19">
        <f t="shared" si="31"/>
        <v>200</v>
      </c>
      <c r="AV79" s="19"/>
      <c r="AW79" s="32"/>
      <c r="AX79" s="23"/>
      <c r="AY79" s="2"/>
    </row>
    <row r="80" spans="1:51" x14ac:dyDescent="0.3">
      <c r="A80" s="49" t="s">
        <v>27</v>
      </c>
      <c r="B80" s="45">
        <v>610</v>
      </c>
      <c r="C80" s="49" t="s">
        <v>24</v>
      </c>
      <c r="D80" s="49" t="s">
        <v>5</v>
      </c>
      <c r="E80" s="15" t="s">
        <v>563</v>
      </c>
      <c r="F80" s="19">
        <v>343</v>
      </c>
      <c r="G80" s="19">
        <v>343</v>
      </c>
      <c r="H80" s="19">
        <v>343</v>
      </c>
      <c r="I80" s="19"/>
      <c r="J80" s="19"/>
      <c r="K80" s="19"/>
      <c r="L80" s="19">
        <f t="shared" si="17"/>
        <v>343</v>
      </c>
      <c r="M80" s="19">
        <f t="shared" si="18"/>
        <v>343</v>
      </c>
      <c r="N80" s="19">
        <f t="shared" si="19"/>
        <v>343</v>
      </c>
      <c r="O80" s="19"/>
      <c r="P80" s="19"/>
      <c r="Q80" s="19"/>
      <c r="R80" s="19">
        <f t="shared" si="21"/>
        <v>343</v>
      </c>
      <c r="S80" s="19">
        <f t="shared" si="22"/>
        <v>343</v>
      </c>
      <c r="T80" s="19">
        <f t="shared" si="23"/>
        <v>343</v>
      </c>
      <c r="U80" s="19"/>
      <c r="V80" s="19">
        <f t="shared" si="24"/>
        <v>343</v>
      </c>
      <c r="W80" s="19">
        <f t="shared" si="25"/>
        <v>343</v>
      </c>
      <c r="X80" s="19">
        <f t="shared" si="26"/>
        <v>343</v>
      </c>
      <c r="Y80" s="19"/>
      <c r="Z80" s="19"/>
      <c r="AA80" s="19"/>
      <c r="AB80" s="19">
        <f t="shared" si="6"/>
        <v>343</v>
      </c>
      <c r="AC80" s="19">
        <f t="shared" si="7"/>
        <v>343</v>
      </c>
      <c r="AD80" s="19">
        <f t="shared" si="8"/>
        <v>343</v>
      </c>
      <c r="AE80" s="19"/>
      <c r="AF80" s="19"/>
      <c r="AG80" s="19">
        <f t="shared" si="54"/>
        <v>343</v>
      </c>
      <c r="AH80" s="19">
        <f t="shared" si="55"/>
        <v>343</v>
      </c>
      <c r="AI80" s="19">
        <f t="shared" si="56"/>
        <v>343</v>
      </c>
      <c r="AJ80" s="19"/>
      <c r="AK80" s="19"/>
      <c r="AL80" s="19"/>
      <c r="AM80" s="19">
        <f t="shared" si="13"/>
        <v>343</v>
      </c>
      <c r="AN80" s="19"/>
      <c r="AO80" s="19">
        <f t="shared" si="29"/>
        <v>343</v>
      </c>
      <c r="AP80" s="19">
        <f t="shared" si="14"/>
        <v>343</v>
      </c>
      <c r="AQ80" s="19"/>
      <c r="AR80" s="19">
        <f t="shared" si="30"/>
        <v>343</v>
      </c>
      <c r="AS80" s="19">
        <f t="shared" si="15"/>
        <v>343</v>
      </c>
      <c r="AT80" s="19"/>
      <c r="AU80" s="19">
        <f t="shared" si="31"/>
        <v>343</v>
      </c>
      <c r="AV80" s="19"/>
      <c r="AW80" s="32"/>
      <c r="AX80" s="23"/>
      <c r="AY80" s="2"/>
    </row>
    <row r="81" spans="1:51" x14ac:dyDescent="0.3">
      <c r="A81" s="49" t="s">
        <v>27</v>
      </c>
      <c r="B81" s="45">
        <v>620</v>
      </c>
      <c r="C81" s="49"/>
      <c r="D81" s="49"/>
      <c r="E81" s="15" t="s">
        <v>596</v>
      </c>
      <c r="F81" s="19">
        <f t="shared" ref="F81:K81" si="183">F82+F83</f>
        <v>2000</v>
      </c>
      <c r="G81" s="19">
        <f t="shared" si="183"/>
        <v>2000</v>
      </c>
      <c r="H81" s="19">
        <f t="shared" si="183"/>
        <v>2000</v>
      </c>
      <c r="I81" s="19">
        <f t="shared" si="183"/>
        <v>0</v>
      </c>
      <c r="J81" s="19">
        <f t="shared" si="183"/>
        <v>0</v>
      </c>
      <c r="K81" s="19">
        <f t="shared" si="183"/>
        <v>0</v>
      </c>
      <c r="L81" s="19">
        <f t="shared" si="17"/>
        <v>2000</v>
      </c>
      <c r="M81" s="19">
        <f t="shared" si="18"/>
        <v>2000</v>
      </c>
      <c r="N81" s="19">
        <f t="shared" si="19"/>
        <v>2000</v>
      </c>
      <c r="O81" s="19">
        <f t="shared" ref="O81:Q81" si="184">O82+O83</f>
        <v>0</v>
      </c>
      <c r="P81" s="19">
        <f t="shared" si="184"/>
        <v>0</v>
      </c>
      <c r="Q81" s="19">
        <f t="shared" si="184"/>
        <v>0</v>
      </c>
      <c r="R81" s="19">
        <f t="shared" si="21"/>
        <v>2000</v>
      </c>
      <c r="S81" s="19">
        <f t="shared" si="22"/>
        <v>2000</v>
      </c>
      <c r="T81" s="19">
        <f t="shared" si="23"/>
        <v>2000</v>
      </c>
      <c r="U81" s="19">
        <f t="shared" ref="U81:AV81" si="185">U82+U83</f>
        <v>0</v>
      </c>
      <c r="V81" s="19">
        <f t="shared" si="24"/>
        <v>2000</v>
      </c>
      <c r="W81" s="19">
        <f t="shared" si="25"/>
        <v>2000</v>
      </c>
      <c r="X81" s="19">
        <f t="shared" si="26"/>
        <v>2000</v>
      </c>
      <c r="Y81" s="19">
        <f t="shared" ref="Y81:AA81" si="186">Y82+Y83</f>
        <v>0</v>
      </c>
      <c r="Z81" s="19">
        <f t="shared" si="186"/>
        <v>0</v>
      </c>
      <c r="AA81" s="19">
        <f t="shared" si="186"/>
        <v>0</v>
      </c>
      <c r="AB81" s="19">
        <f t="shared" si="6"/>
        <v>2000</v>
      </c>
      <c r="AC81" s="19">
        <f t="shared" si="7"/>
        <v>2000</v>
      </c>
      <c r="AD81" s="19">
        <f t="shared" si="8"/>
        <v>2000</v>
      </c>
      <c r="AE81" s="19">
        <f t="shared" ref="AE81:AF81" si="187">AE82+AE83</f>
        <v>0</v>
      </c>
      <c r="AF81" s="19">
        <f t="shared" si="187"/>
        <v>0</v>
      </c>
      <c r="AG81" s="19">
        <f t="shared" si="54"/>
        <v>2000</v>
      </c>
      <c r="AH81" s="19">
        <f t="shared" si="55"/>
        <v>2000</v>
      </c>
      <c r="AI81" s="19">
        <f t="shared" si="56"/>
        <v>2000</v>
      </c>
      <c r="AJ81" s="19">
        <f t="shared" ref="AJ81:AL81" si="188">AJ82+AJ83</f>
        <v>0</v>
      </c>
      <c r="AK81" s="19">
        <f t="shared" si="188"/>
        <v>0</v>
      </c>
      <c r="AL81" s="19">
        <f t="shared" si="188"/>
        <v>0</v>
      </c>
      <c r="AM81" s="19">
        <f t="shared" si="13"/>
        <v>2000</v>
      </c>
      <c r="AN81" s="19">
        <f t="shared" ref="AN81" si="189">AN82+AN83</f>
        <v>0</v>
      </c>
      <c r="AO81" s="19">
        <f t="shared" si="29"/>
        <v>2000</v>
      </c>
      <c r="AP81" s="19">
        <f t="shared" si="14"/>
        <v>2000</v>
      </c>
      <c r="AQ81" s="19">
        <f t="shared" ref="AQ81" si="190">AQ82+AQ83</f>
        <v>0</v>
      </c>
      <c r="AR81" s="19">
        <f t="shared" si="30"/>
        <v>2000</v>
      </c>
      <c r="AS81" s="19">
        <f t="shared" si="15"/>
        <v>2000</v>
      </c>
      <c r="AT81" s="19">
        <f t="shared" ref="AT81" si="191">AT82+AT83</f>
        <v>0</v>
      </c>
      <c r="AU81" s="19">
        <f t="shared" si="31"/>
        <v>2000</v>
      </c>
      <c r="AV81" s="19">
        <f t="shared" si="185"/>
        <v>0</v>
      </c>
      <c r="AW81" s="32"/>
      <c r="AX81" s="23"/>
      <c r="AY81" s="2"/>
    </row>
    <row r="82" spans="1:51" x14ac:dyDescent="0.3">
      <c r="A82" s="49" t="s">
        <v>27</v>
      </c>
      <c r="B82" s="45">
        <v>620</v>
      </c>
      <c r="C82" s="49" t="s">
        <v>28</v>
      </c>
      <c r="D82" s="49" t="s">
        <v>28</v>
      </c>
      <c r="E82" s="15" t="s">
        <v>561</v>
      </c>
      <c r="F82" s="19">
        <v>800</v>
      </c>
      <c r="G82" s="19">
        <v>800</v>
      </c>
      <c r="H82" s="19">
        <v>800</v>
      </c>
      <c r="I82" s="19"/>
      <c r="J82" s="19"/>
      <c r="K82" s="19"/>
      <c r="L82" s="19">
        <f t="shared" si="17"/>
        <v>800</v>
      </c>
      <c r="M82" s="19">
        <f t="shared" si="18"/>
        <v>800</v>
      </c>
      <c r="N82" s="19">
        <f t="shared" si="19"/>
        <v>800</v>
      </c>
      <c r="O82" s="19"/>
      <c r="P82" s="19"/>
      <c r="Q82" s="19"/>
      <c r="R82" s="19">
        <f t="shared" si="21"/>
        <v>800</v>
      </c>
      <c r="S82" s="19">
        <f t="shared" si="22"/>
        <v>800</v>
      </c>
      <c r="T82" s="19">
        <f t="shared" si="23"/>
        <v>800</v>
      </c>
      <c r="U82" s="19"/>
      <c r="V82" s="19">
        <f t="shared" si="24"/>
        <v>800</v>
      </c>
      <c r="W82" s="19">
        <f t="shared" si="25"/>
        <v>800</v>
      </c>
      <c r="X82" s="19">
        <f t="shared" si="26"/>
        <v>800</v>
      </c>
      <c r="Y82" s="19"/>
      <c r="Z82" s="19"/>
      <c r="AA82" s="19"/>
      <c r="AB82" s="19">
        <f t="shared" ref="AB82:AB145" si="192">V82+Y82</f>
        <v>800</v>
      </c>
      <c r="AC82" s="19">
        <f t="shared" ref="AC82:AC145" si="193">W82+Z82</f>
        <v>800</v>
      </c>
      <c r="AD82" s="19">
        <f t="shared" ref="AD82:AD145" si="194">X82+AA82</f>
        <v>800</v>
      </c>
      <c r="AE82" s="19"/>
      <c r="AF82" s="19"/>
      <c r="AG82" s="19">
        <f t="shared" si="54"/>
        <v>800</v>
      </c>
      <c r="AH82" s="19">
        <f t="shared" si="55"/>
        <v>800</v>
      </c>
      <c r="AI82" s="19">
        <f t="shared" si="56"/>
        <v>800</v>
      </c>
      <c r="AJ82" s="19"/>
      <c r="AK82" s="19"/>
      <c r="AL82" s="19"/>
      <c r="AM82" s="19">
        <f t="shared" ref="AM82:AM145" si="195">AG82+AJ82</f>
        <v>800</v>
      </c>
      <c r="AN82" s="19"/>
      <c r="AO82" s="19">
        <f t="shared" si="29"/>
        <v>800</v>
      </c>
      <c r="AP82" s="19">
        <f t="shared" ref="AP82:AP145" si="196">AH82+AK82</f>
        <v>800</v>
      </c>
      <c r="AQ82" s="19"/>
      <c r="AR82" s="19">
        <f t="shared" si="30"/>
        <v>800</v>
      </c>
      <c r="AS82" s="19">
        <f t="shared" ref="AS82:AS145" si="197">AI82+AL82</f>
        <v>800</v>
      </c>
      <c r="AT82" s="19"/>
      <c r="AU82" s="19">
        <f t="shared" si="31"/>
        <v>800</v>
      </c>
      <c r="AV82" s="19"/>
      <c r="AW82" s="32"/>
      <c r="AX82" s="23"/>
      <c r="AY82" s="2"/>
    </row>
    <row r="83" spans="1:51" x14ac:dyDescent="0.3">
      <c r="A83" s="49" t="s">
        <v>27</v>
      </c>
      <c r="B83" s="45">
        <v>620</v>
      </c>
      <c r="C83" s="49" t="s">
        <v>24</v>
      </c>
      <c r="D83" s="49" t="s">
        <v>5</v>
      </c>
      <c r="E83" s="15" t="s">
        <v>563</v>
      </c>
      <c r="F83" s="19">
        <v>1200</v>
      </c>
      <c r="G83" s="19">
        <v>1200</v>
      </c>
      <c r="H83" s="19">
        <v>1200</v>
      </c>
      <c r="I83" s="19"/>
      <c r="J83" s="19"/>
      <c r="K83" s="19"/>
      <c r="L83" s="19">
        <f t="shared" ref="L83:L146" si="198">F83+I83</f>
        <v>1200</v>
      </c>
      <c r="M83" s="19">
        <f t="shared" ref="M83:M146" si="199">G83+J83</f>
        <v>1200</v>
      </c>
      <c r="N83" s="19">
        <f t="shared" ref="N83:N146" si="200">H83+K83</f>
        <v>1200</v>
      </c>
      <c r="O83" s="19"/>
      <c r="P83" s="19"/>
      <c r="Q83" s="19"/>
      <c r="R83" s="19">
        <f t="shared" ref="R83:R146" si="201">L83+O83</f>
        <v>1200</v>
      </c>
      <c r="S83" s="19">
        <f t="shared" ref="S83:S146" si="202">M83+P83</f>
        <v>1200</v>
      </c>
      <c r="T83" s="19">
        <f t="shared" ref="T83:T146" si="203">N83+Q83</f>
        <v>1200</v>
      </c>
      <c r="U83" s="19"/>
      <c r="V83" s="19">
        <f t="shared" ref="V83:V146" si="204">R83+U83</f>
        <v>1200</v>
      </c>
      <c r="W83" s="19">
        <f t="shared" ref="W83:W146" si="205">S83</f>
        <v>1200</v>
      </c>
      <c r="X83" s="19">
        <f t="shared" ref="X83:X146" si="206">T83</f>
        <v>1200</v>
      </c>
      <c r="Y83" s="19"/>
      <c r="Z83" s="19"/>
      <c r="AA83" s="19"/>
      <c r="AB83" s="19">
        <f t="shared" si="192"/>
        <v>1200</v>
      </c>
      <c r="AC83" s="19">
        <f t="shared" si="193"/>
        <v>1200</v>
      </c>
      <c r="AD83" s="19">
        <f t="shared" si="194"/>
        <v>1200</v>
      </c>
      <c r="AE83" s="19"/>
      <c r="AF83" s="19"/>
      <c r="AG83" s="19">
        <f t="shared" si="54"/>
        <v>1200</v>
      </c>
      <c r="AH83" s="19">
        <f t="shared" si="55"/>
        <v>1200</v>
      </c>
      <c r="AI83" s="19">
        <f t="shared" si="56"/>
        <v>1200</v>
      </c>
      <c r="AJ83" s="19"/>
      <c r="AK83" s="19"/>
      <c r="AL83" s="19"/>
      <c r="AM83" s="19">
        <f t="shared" si="195"/>
        <v>1200</v>
      </c>
      <c r="AN83" s="19"/>
      <c r="AO83" s="19">
        <f t="shared" ref="AO83:AO146" si="207">AM83+AN83</f>
        <v>1200</v>
      </c>
      <c r="AP83" s="19">
        <f t="shared" si="196"/>
        <v>1200</v>
      </c>
      <c r="AQ83" s="19"/>
      <c r="AR83" s="19">
        <f t="shared" ref="AR83:AR146" si="208">AP83+AQ83</f>
        <v>1200</v>
      </c>
      <c r="AS83" s="19">
        <f t="shared" si="197"/>
        <v>1200</v>
      </c>
      <c r="AT83" s="19"/>
      <c r="AU83" s="19">
        <f t="shared" ref="AU83:AU146" si="209">AS83+AT83</f>
        <v>1200</v>
      </c>
      <c r="AV83" s="19"/>
      <c r="AW83" s="32"/>
      <c r="AX83" s="23"/>
      <c r="AY83" s="2"/>
    </row>
    <row r="84" spans="1:51" ht="46.8" x14ac:dyDescent="0.3">
      <c r="A84" s="49" t="s">
        <v>27</v>
      </c>
      <c r="B84" s="45">
        <v>630</v>
      </c>
      <c r="C84" s="49"/>
      <c r="D84" s="49"/>
      <c r="E84" s="15" t="s">
        <v>597</v>
      </c>
      <c r="F84" s="19">
        <f t="shared" ref="F84:K84" si="210">F85</f>
        <v>3977</v>
      </c>
      <c r="G84" s="19">
        <f t="shared" si="210"/>
        <v>3977</v>
      </c>
      <c r="H84" s="19">
        <f t="shared" si="210"/>
        <v>3977</v>
      </c>
      <c r="I84" s="19">
        <f t="shared" si="210"/>
        <v>0</v>
      </c>
      <c r="J84" s="19">
        <f t="shared" si="210"/>
        <v>0</v>
      </c>
      <c r="K84" s="19">
        <f t="shared" si="210"/>
        <v>0</v>
      </c>
      <c r="L84" s="19">
        <f t="shared" si="198"/>
        <v>3977</v>
      </c>
      <c r="M84" s="19">
        <f t="shared" si="199"/>
        <v>3977</v>
      </c>
      <c r="N84" s="19">
        <f t="shared" si="200"/>
        <v>3977</v>
      </c>
      <c r="O84" s="19">
        <f t="shared" ref="O84:Q84" si="211">O85</f>
        <v>0</v>
      </c>
      <c r="P84" s="19">
        <f t="shared" si="211"/>
        <v>0</v>
      </c>
      <c r="Q84" s="19">
        <f t="shared" si="211"/>
        <v>0</v>
      </c>
      <c r="R84" s="19">
        <f t="shared" si="201"/>
        <v>3977</v>
      </c>
      <c r="S84" s="19">
        <f t="shared" si="202"/>
        <v>3977</v>
      </c>
      <c r="T84" s="19">
        <f t="shared" si="203"/>
        <v>3977</v>
      </c>
      <c r="U84" s="19">
        <f t="shared" ref="U84:AV84" si="212">U85</f>
        <v>0</v>
      </c>
      <c r="V84" s="19">
        <f t="shared" si="204"/>
        <v>3977</v>
      </c>
      <c r="W84" s="19">
        <f t="shared" si="205"/>
        <v>3977</v>
      </c>
      <c r="X84" s="19">
        <f t="shared" si="206"/>
        <v>3977</v>
      </c>
      <c r="Y84" s="19">
        <f t="shared" si="212"/>
        <v>0</v>
      </c>
      <c r="Z84" s="19">
        <f t="shared" si="212"/>
        <v>0</v>
      </c>
      <c r="AA84" s="19">
        <f t="shared" si="212"/>
        <v>0</v>
      </c>
      <c r="AB84" s="19">
        <f t="shared" si="192"/>
        <v>3977</v>
      </c>
      <c r="AC84" s="19">
        <f t="shared" si="193"/>
        <v>3977</v>
      </c>
      <c r="AD84" s="19">
        <f t="shared" si="194"/>
        <v>3977</v>
      </c>
      <c r="AE84" s="19">
        <f t="shared" si="212"/>
        <v>0</v>
      </c>
      <c r="AF84" s="19">
        <f t="shared" si="212"/>
        <v>0</v>
      </c>
      <c r="AG84" s="19">
        <f t="shared" si="54"/>
        <v>3977</v>
      </c>
      <c r="AH84" s="19">
        <f t="shared" si="55"/>
        <v>3977</v>
      </c>
      <c r="AI84" s="19">
        <f t="shared" si="56"/>
        <v>3977</v>
      </c>
      <c r="AJ84" s="19">
        <f t="shared" si="212"/>
        <v>0</v>
      </c>
      <c r="AK84" s="19">
        <f t="shared" si="212"/>
        <v>0</v>
      </c>
      <c r="AL84" s="19">
        <f t="shared" si="212"/>
        <v>0</v>
      </c>
      <c r="AM84" s="19">
        <f t="shared" si="195"/>
        <v>3977</v>
      </c>
      <c r="AN84" s="19">
        <f t="shared" si="212"/>
        <v>0</v>
      </c>
      <c r="AO84" s="19">
        <f t="shared" si="207"/>
        <v>3977</v>
      </c>
      <c r="AP84" s="19">
        <f t="shared" si="196"/>
        <v>3977</v>
      </c>
      <c r="AQ84" s="19">
        <f t="shared" si="212"/>
        <v>0</v>
      </c>
      <c r="AR84" s="19">
        <f t="shared" si="208"/>
        <v>3977</v>
      </c>
      <c r="AS84" s="19">
        <f t="shared" si="197"/>
        <v>3977</v>
      </c>
      <c r="AT84" s="19">
        <f t="shared" si="212"/>
        <v>0</v>
      </c>
      <c r="AU84" s="19">
        <f t="shared" si="209"/>
        <v>3977</v>
      </c>
      <c r="AV84" s="19">
        <f t="shared" si="212"/>
        <v>0</v>
      </c>
      <c r="AW84" s="32"/>
      <c r="AX84" s="23"/>
      <c r="AY84" s="2"/>
    </row>
    <row r="85" spans="1:51" x14ac:dyDescent="0.3">
      <c r="A85" s="49" t="s">
        <v>27</v>
      </c>
      <c r="B85" s="45">
        <v>630</v>
      </c>
      <c r="C85" s="49" t="s">
        <v>5</v>
      </c>
      <c r="D85" s="49" t="s">
        <v>6</v>
      </c>
      <c r="E85" s="15" t="s">
        <v>543</v>
      </c>
      <c r="F85" s="19">
        <v>3977</v>
      </c>
      <c r="G85" s="19">
        <v>3977</v>
      </c>
      <c r="H85" s="19">
        <v>3977</v>
      </c>
      <c r="I85" s="19"/>
      <c r="J85" s="19"/>
      <c r="K85" s="19"/>
      <c r="L85" s="19">
        <f t="shared" si="198"/>
        <v>3977</v>
      </c>
      <c r="M85" s="19">
        <f t="shared" si="199"/>
        <v>3977</v>
      </c>
      <c r="N85" s="19">
        <f t="shared" si="200"/>
        <v>3977</v>
      </c>
      <c r="O85" s="19"/>
      <c r="P85" s="19"/>
      <c r="Q85" s="19"/>
      <c r="R85" s="19">
        <f t="shared" si="201"/>
        <v>3977</v>
      </c>
      <c r="S85" s="19">
        <f t="shared" si="202"/>
        <v>3977</v>
      </c>
      <c r="T85" s="19">
        <f t="shared" si="203"/>
        <v>3977</v>
      </c>
      <c r="U85" s="19"/>
      <c r="V85" s="19">
        <f t="shared" si="204"/>
        <v>3977</v>
      </c>
      <c r="W85" s="19">
        <f t="shared" si="205"/>
        <v>3977</v>
      </c>
      <c r="X85" s="19">
        <f t="shared" si="206"/>
        <v>3977</v>
      </c>
      <c r="Y85" s="19"/>
      <c r="Z85" s="19"/>
      <c r="AA85" s="19"/>
      <c r="AB85" s="19">
        <f t="shared" si="192"/>
        <v>3977</v>
      </c>
      <c r="AC85" s="19">
        <f t="shared" si="193"/>
        <v>3977</v>
      </c>
      <c r="AD85" s="19">
        <f t="shared" si="194"/>
        <v>3977</v>
      </c>
      <c r="AE85" s="19"/>
      <c r="AF85" s="19"/>
      <c r="AG85" s="19">
        <f t="shared" si="54"/>
        <v>3977</v>
      </c>
      <c r="AH85" s="19">
        <f t="shared" si="55"/>
        <v>3977</v>
      </c>
      <c r="AI85" s="19">
        <f t="shared" si="56"/>
        <v>3977</v>
      </c>
      <c r="AJ85" s="19"/>
      <c r="AK85" s="19"/>
      <c r="AL85" s="19"/>
      <c r="AM85" s="19">
        <f t="shared" si="195"/>
        <v>3977</v>
      </c>
      <c r="AN85" s="19"/>
      <c r="AO85" s="19">
        <f t="shared" si="207"/>
        <v>3977</v>
      </c>
      <c r="AP85" s="19">
        <f t="shared" si="196"/>
        <v>3977</v>
      </c>
      <c r="AQ85" s="19"/>
      <c r="AR85" s="19">
        <f t="shared" si="208"/>
        <v>3977</v>
      </c>
      <c r="AS85" s="19">
        <f t="shared" si="197"/>
        <v>3977</v>
      </c>
      <c r="AT85" s="19"/>
      <c r="AU85" s="19">
        <f t="shared" si="209"/>
        <v>3977</v>
      </c>
      <c r="AV85" s="19"/>
      <c r="AW85" s="32"/>
      <c r="AX85" s="23"/>
      <c r="AY85" s="2"/>
    </row>
    <row r="86" spans="1:51" ht="46.8" x14ac:dyDescent="0.3">
      <c r="A86" s="49" t="s">
        <v>29</v>
      </c>
      <c r="B86" s="45"/>
      <c r="C86" s="49"/>
      <c r="D86" s="49"/>
      <c r="E86" s="15" t="s">
        <v>635</v>
      </c>
      <c r="F86" s="19">
        <f t="shared" ref="F86:K88" si="213">F87</f>
        <v>250</v>
      </c>
      <c r="G86" s="19">
        <f t="shared" si="213"/>
        <v>250</v>
      </c>
      <c r="H86" s="19">
        <f t="shared" si="213"/>
        <v>250</v>
      </c>
      <c r="I86" s="19">
        <f t="shared" si="213"/>
        <v>0</v>
      </c>
      <c r="J86" s="19">
        <f t="shared" si="213"/>
        <v>0</v>
      </c>
      <c r="K86" s="19">
        <f t="shared" si="213"/>
        <v>0</v>
      </c>
      <c r="L86" s="19">
        <f t="shared" si="198"/>
        <v>250</v>
      </c>
      <c r="M86" s="19">
        <f t="shared" si="199"/>
        <v>250</v>
      </c>
      <c r="N86" s="19">
        <f t="shared" si="200"/>
        <v>250</v>
      </c>
      <c r="O86" s="19">
        <f t="shared" ref="O86:Q88" si="214">O87</f>
        <v>0</v>
      </c>
      <c r="P86" s="19">
        <f t="shared" si="214"/>
        <v>0</v>
      </c>
      <c r="Q86" s="19">
        <f t="shared" si="214"/>
        <v>0</v>
      </c>
      <c r="R86" s="19">
        <f t="shared" si="201"/>
        <v>250</v>
      </c>
      <c r="S86" s="19">
        <f t="shared" si="202"/>
        <v>250</v>
      </c>
      <c r="T86" s="19">
        <f t="shared" si="203"/>
        <v>250</v>
      </c>
      <c r="U86" s="19">
        <f t="shared" ref="U86:AV88" si="215">U87</f>
        <v>0</v>
      </c>
      <c r="V86" s="19">
        <f t="shared" si="204"/>
        <v>250</v>
      </c>
      <c r="W86" s="19">
        <f t="shared" si="205"/>
        <v>250</v>
      </c>
      <c r="X86" s="19">
        <f t="shared" si="206"/>
        <v>250</v>
      </c>
      <c r="Y86" s="19">
        <f t="shared" si="215"/>
        <v>0</v>
      </c>
      <c r="Z86" s="19">
        <f t="shared" si="215"/>
        <v>0</v>
      </c>
      <c r="AA86" s="19">
        <f t="shared" si="215"/>
        <v>0</v>
      </c>
      <c r="AB86" s="19">
        <f t="shared" si="192"/>
        <v>250</v>
      </c>
      <c r="AC86" s="19">
        <f t="shared" si="193"/>
        <v>250</v>
      </c>
      <c r="AD86" s="19">
        <f t="shared" si="194"/>
        <v>250</v>
      </c>
      <c r="AE86" s="19">
        <f t="shared" si="215"/>
        <v>0</v>
      </c>
      <c r="AF86" s="19">
        <f t="shared" si="215"/>
        <v>0</v>
      </c>
      <c r="AG86" s="19">
        <f t="shared" ref="AG86:AG149" si="216">AB86+AE86</f>
        <v>250</v>
      </c>
      <c r="AH86" s="19">
        <f t="shared" ref="AH86:AH149" si="217">AC86+AF86</f>
        <v>250</v>
      </c>
      <c r="AI86" s="19">
        <f t="shared" ref="AI86:AI149" si="218">AD86</f>
        <v>250</v>
      </c>
      <c r="AJ86" s="19">
        <f t="shared" si="215"/>
        <v>0</v>
      </c>
      <c r="AK86" s="19">
        <f t="shared" si="215"/>
        <v>0</v>
      </c>
      <c r="AL86" s="19">
        <f t="shared" si="215"/>
        <v>0</v>
      </c>
      <c r="AM86" s="19">
        <f t="shared" si="195"/>
        <v>250</v>
      </c>
      <c r="AN86" s="19">
        <f t="shared" si="215"/>
        <v>0</v>
      </c>
      <c r="AO86" s="19">
        <f t="shared" si="207"/>
        <v>250</v>
      </c>
      <c r="AP86" s="19">
        <f t="shared" si="196"/>
        <v>250</v>
      </c>
      <c r="AQ86" s="19">
        <f t="shared" si="215"/>
        <v>0</v>
      </c>
      <c r="AR86" s="19">
        <f t="shared" si="208"/>
        <v>250</v>
      </c>
      <c r="AS86" s="19">
        <f t="shared" si="197"/>
        <v>250</v>
      </c>
      <c r="AT86" s="19">
        <f t="shared" si="215"/>
        <v>0</v>
      </c>
      <c r="AU86" s="19">
        <f t="shared" si="209"/>
        <v>250</v>
      </c>
      <c r="AV86" s="19">
        <f t="shared" si="215"/>
        <v>0</v>
      </c>
      <c r="AW86" s="32"/>
      <c r="AX86" s="23"/>
      <c r="AY86" s="2"/>
    </row>
    <row r="87" spans="1:51" ht="31.2" x14ac:dyDescent="0.3">
      <c r="A87" s="49" t="s">
        <v>29</v>
      </c>
      <c r="B87" s="45">
        <v>200</v>
      </c>
      <c r="C87" s="49"/>
      <c r="D87" s="49"/>
      <c r="E87" s="15" t="s">
        <v>578</v>
      </c>
      <c r="F87" s="19">
        <f t="shared" si="213"/>
        <v>250</v>
      </c>
      <c r="G87" s="19">
        <f t="shared" si="213"/>
        <v>250</v>
      </c>
      <c r="H87" s="19">
        <f t="shared" si="213"/>
        <v>250</v>
      </c>
      <c r="I87" s="19">
        <f t="shared" si="213"/>
        <v>0</v>
      </c>
      <c r="J87" s="19">
        <f t="shared" si="213"/>
        <v>0</v>
      </c>
      <c r="K87" s="19">
        <f t="shared" si="213"/>
        <v>0</v>
      </c>
      <c r="L87" s="19">
        <f t="shared" si="198"/>
        <v>250</v>
      </c>
      <c r="M87" s="19">
        <f t="shared" si="199"/>
        <v>250</v>
      </c>
      <c r="N87" s="19">
        <f t="shared" si="200"/>
        <v>250</v>
      </c>
      <c r="O87" s="19">
        <f t="shared" si="214"/>
        <v>0</v>
      </c>
      <c r="P87" s="19">
        <f t="shared" si="214"/>
        <v>0</v>
      </c>
      <c r="Q87" s="19">
        <f t="shared" si="214"/>
        <v>0</v>
      </c>
      <c r="R87" s="19">
        <f t="shared" si="201"/>
        <v>250</v>
      </c>
      <c r="S87" s="19">
        <f t="shared" si="202"/>
        <v>250</v>
      </c>
      <c r="T87" s="19">
        <f t="shared" si="203"/>
        <v>250</v>
      </c>
      <c r="U87" s="19">
        <f t="shared" si="215"/>
        <v>0</v>
      </c>
      <c r="V87" s="19">
        <f t="shared" si="204"/>
        <v>250</v>
      </c>
      <c r="W87" s="19">
        <f t="shared" si="205"/>
        <v>250</v>
      </c>
      <c r="X87" s="19">
        <f t="shared" si="206"/>
        <v>250</v>
      </c>
      <c r="Y87" s="19">
        <f t="shared" si="215"/>
        <v>0</v>
      </c>
      <c r="Z87" s="19">
        <f t="shared" si="215"/>
        <v>0</v>
      </c>
      <c r="AA87" s="19">
        <f t="shared" si="215"/>
        <v>0</v>
      </c>
      <c r="AB87" s="19">
        <f t="shared" si="192"/>
        <v>250</v>
      </c>
      <c r="AC87" s="19">
        <f t="shared" si="193"/>
        <v>250</v>
      </c>
      <c r="AD87" s="19">
        <f t="shared" si="194"/>
        <v>250</v>
      </c>
      <c r="AE87" s="19">
        <f t="shared" si="215"/>
        <v>0</v>
      </c>
      <c r="AF87" s="19">
        <f t="shared" si="215"/>
        <v>0</v>
      </c>
      <c r="AG87" s="19">
        <f t="shared" si="216"/>
        <v>250</v>
      </c>
      <c r="AH87" s="19">
        <f t="shared" si="217"/>
        <v>250</v>
      </c>
      <c r="AI87" s="19">
        <f t="shared" si="218"/>
        <v>250</v>
      </c>
      <c r="AJ87" s="19">
        <f t="shared" si="215"/>
        <v>0</v>
      </c>
      <c r="AK87" s="19">
        <f t="shared" si="215"/>
        <v>0</v>
      </c>
      <c r="AL87" s="19">
        <f t="shared" si="215"/>
        <v>0</v>
      </c>
      <c r="AM87" s="19">
        <f t="shared" si="195"/>
        <v>250</v>
      </c>
      <c r="AN87" s="19">
        <f t="shared" si="215"/>
        <v>0</v>
      </c>
      <c r="AO87" s="19">
        <f t="shared" si="207"/>
        <v>250</v>
      </c>
      <c r="AP87" s="19">
        <f t="shared" si="196"/>
        <v>250</v>
      </c>
      <c r="AQ87" s="19">
        <f t="shared" si="215"/>
        <v>0</v>
      </c>
      <c r="AR87" s="19">
        <f t="shared" si="208"/>
        <v>250</v>
      </c>
      <c r="AS87" s="19">
        <f t="shared" si="197"/>
        <v>250</v>
      </c>
      <c r="AT87" s="19">
        <f t="shared" si="215"/>
        <v>0</v>
      </c>
      <c r="AU87" s="19">
        <f t="shared" si="209"/>
        <v>250</v>
      </c>
      <c r="AV87" s="19">
        <f t="shared" si="215"/>
        <v>0</v>
      </c>
      <c r="AW87" s="32"/>
      <c r="AX87" s="23"/>
      <c r="AY87" s="2"/>
    </row>
    <row r="88" spans="1:51" ht="46.8" x14ac:dyDescent="0.3">
      <c r="A88" s="49" t="s">
        <v>29</v>
      </c>
      <c r="B88" s="45">
        <v>240</v>
      </c>
      <c r="C88" s="49"/>
      <c r="D88" s="49"/>
      <c r="E88" s="15" t="s">
        <v>586</v>
      </c>
      <c r="F88" s="19">
        <f t="shared" si="213"/>
        <v>250</v>
      </c>
      <c r="G88" s="19">
        <f t="shared" si="213"/>
        <v>250</v>
      </c>
      <c r="H88" s="19">
        <f t="shared" si="213"/>
        <v>250</v>
      </c>
      <c r="I88" s="19">
        <f t="shared" si="213"/>
        <v>0</v>
      </c>
      <c r="J88" s="19">
        <f t="shared" si="213"/>
        <v>0</v>
      </c>
      <c r="K88" s="19">
        <f t="shared" si="213"/>
        <v>0</v>
      </c>
      <c r="L88" s="19">
        <f t="shared" si="198"/>
        <v>250</v>
      </c>
      <c r="M88" s="19">
        <f t="shared" si="199"/>
        <v>250</v>
      </c>
      <c r="N88" s="19">
        <f t="shared" si="200"/>
        <v>250</v>
      </c>
      <c r="O88" s="19">
        <f t="shared" si="214"/>
        <v>0</v>
      </c>
      <c r="P88" s="19">
        <f t="shared" si="214"/>
        <v>0</v>
      </c>
      <c r="Q88" s="19">
        <f t="shared" si="214"/>
        <v>0</v>
      </c>
      <c r="R88" s="19">
        <f t="shared" si="201"/>
        <v>250</v>
      </c>
      <c r="S88" s="19">
        <f t="shared" si="202"/>
        <v>250</v>
      </c>
      <c r="T88" s="19">
        <f t="shared" si="203"/>
        <v>250</v>
      </c>
      <c r="U88" s="19">
        <f t="shared" si="215"/>
        <v>0</v>
      </c>
      <c r="V88" s="19">
        <f t="shared" si="204"/>
        <v>250</v>
      </c>
      <c r="W88" s="19">
        <f t="shared" si="205"/>
        <v>250</v>
      </c>
      <c r="X88" s="19">
        <f t="shared" si="206"/>
        <v>250</v>
      </c>
      <c r="Y88" s="19">
        <f t="shared" si="215"/>
        <v>0</v>
      </c>
      <c r="Z88" s="19">
        <f t="shared" si="215"/>
        <v>0</v>
      </c>
      <c r="AA88" s="19">
        <f t="shared" si="215"/>
        <v>0</v>
      </c>
      <c r="AB88" s="19">
        <f t="shared" si="192"/>
        <v>250</v>
      </c>
      <c r="AC88" s="19">
        <f t="shared" si="193"/>
        <v>250</v>
      </c>
      <c r="AD88" s="19">
        <f t="shared" si="194"/>
        <v>250</v>
      </c>
      <c r="AE88" s="19">
        <f t="shared" si="215"/>
        <v>0</v>
      </c>
      <c r="AF88" s="19">
        <f t="shared" si="215"/>
        <v>0</v>
      </c>
      <c r="AG88" s="19">
        <f t="shared" si="216"/>
        <v>250</v>
      </c>
      <c r="AH88" s="19">
        <f t="shared" si="217"/>
        <v>250</v>
      </c>
      <c r="AI88" s="19">
        <f t="shared" si="218"/>
        <v>250</v>
      </c>
      <c r="AJ88" s="19">
        <f t="shared" si="215"/>
        <v>0</v>
      </c>
      <c r="AK88" s="19">
        <f t="shared" si="215"/>
        <v>0</v>
      </c>
      <c r="AL88" s="19">
        <f t="shared" si="215"/>
        <v>0</v>
      </c>
      <c r="AM88" s="19">
        <f t="shared" si="195"/>
        <v>250</v>
      </c>
      <c r="AN88" s="19">
        <f t="shared" si="215"/>
        <v>0</v>
      </c>
      <c r="AO88" s="19">
        <f t="shared" si="207"/>
        <v>250</v>
      </c>
      <c r="AP88" s="19">
        <f t="shared" si="196"/>
        <v>250</v>
      </c>
      <c r="AQ88" s="19">
        <f t="shared" si="215"/>
        <v>0</v>
      </c>
      <c r="AR88" s="19">
        <f t="shared" si="208"/>
        <v>250</v>
      </c>
      <c r="AS88" s="19">
        <f t="shared" si="197"/>
        <v>250</v>
      </c>
      <c r="AT88" s="19">
        <f t="shared" si="215"/>
        <v>0</v>
      </c>
      <c r="AU88" s="19">
        <f t="shared" si="209"/>
        <v>250</v>
      </c>
      <c r="AV88" s="19">
        <f t="shared" si="215"/>
        <v>0</v>
      </c>
      <c r="AW88" s="32"/>
      <c r="AX88" s="23"/>
      <c r="AY88" s="2"/>
    </row>
    <row r="89" spans="1:51" x14ac:dyDescent="0.3">
      <c r="A89" s="49" t="s">
        <v>29</v>
      </c>
      <c r="B89" s="45">
        <v>240</v>
      </c>
      <c r="C89" s="49" t="s">
        <v>5</v>
      </c>
      <c r="D89" s="49" t="s">
        <v>6</v>
      </c>
      <c r="E89" s="15" t="s">
        <v>543</v>
      </c>
      <c r="F89" s="19">
        <v>250</v>
      </c>
      <c r="G89" s="19">
        <v>250</v>
      </c>
      <c r="H89" s="19">
        <v>250</v>
      </c>
      <c r="I89" s="19"/>
      <c r="J89" s="19"/>
      <c r="K89" s="19"/>
      <c r="L89" s="19">
        <f t="shared" si="198"/>
        <v>250</v>
      </c>
      <c r="M89" s="19">
        <f t="shared" si="199"/>
        <v>250</v>
      </c>
      <c r="N89" s="19">
        <f t="shared" si="200"/>
        <v>250</v>
      </c>
      <c r="O89" s="19"/>
      <c r="P89" s="19"/>
      <c r="Q89" s="19"/>
      <c r="R89" s="19">
        <f t="shared" si="201"/>
        <v>250</v>
      </c>
      <c r="S89" s="19">
        <f t="shared" si="202"/>
        <v>250</v>
      </c>
      <c r="T89" s="19">
        <f t="shared" si="203"/>
        <v>250</v>
      </c>
      <c r="U89" s="19"/>
      <c r="V89" s="19">
        <f t="shared" si="204"/>
        <v>250</v>
      </c>
      <c r="W89" s="19">
        <f t="shared" si="205"/>
        <v>250</v>
      </c>
      <c r="X89" s="19">
        <f t="shared" si="206"/>
        <v>250</v>
      </c>
      <c r="Y89" s="19"/>
      <c r="Z89" s="19"/>
      <c r="AA89" s="19"/>
      <c r="AB89" s="19">
        <f t="shared" si="192"/>
        <v>250</v>
      </c>
      <c r="AC89" s="19">
        <f t="shared" si="193"/>
        <v>250</v>
      </c>
      <c r="AD89" s="19">
        <f t="shared" si="194"/>
        <v>250</v>
      </c>
      <c r="AE89" s="19"/>
      <c r="AF89" s="19"/>
      <c r="AG89" s="19">
        <f t="shared" si="216"/>
        <v>250</v>
      </c>
      <c r="AH89" s="19">
        <f t="shared" si="217"/>
        <v>250</v>
      </c>
      <c r="AI89" s="19">
        <f t="shared" si="218"/>
        <v>250</v>
      </c>
      <c r="AJ89" s="19"/>
      <c r="AK89" s="19"/>
      <c r="AL89" s="19"/>
      <c r="AM89" s="19">
        <f t="shared" si="195"/>
        <v>250</v>
      </c>
      <c r="AN89" s="19"/>
      <c r="AO89" s="19">
        <f t="shared" si="207"/>
        <v>250</v>
      </c>
      <c r="AP89" s="19">
        <f t="shared" si="196"/>
        <v>250</v>
      </c>
      <c r="AQ89" s="19"/>
      <c r="AR89" s="19">
        <f t="shared" si="208"/>
        <v>250</v>
      </c>
      <c r="AS89" s="19">
        <f t="shared" si="197"/>
        <v>250</v>
      </c>
      <c r="AT89" s="19"/>
      <c r="AU89" s="19">
        <f t="shared" si="209"/>
        <v>250</v>
      </c>
      <c r="AV89" s="19"/>
      <c r="AW89" s="32"/>
      <c r="AX89" s="23"/>
      <c r="AY89" s="2"/>
    </row>
    <row r="90" spans="1:51" s="9" customFormat="1" ht="31.2" x14ac:dyDescent="0.3">
      <c r="A90" s="8" t="s">
        <v>32</v>
      </c>
      <c r="B90" s="14"/>
      <c r="C90" s="8"/>
      <c r="D90" s="8"/>
      <c r="E90" s="48" t="s">
        <v>1031</v>
      </c>
      <c r="F90" s="12">
        <f>F91+F110+F169</f>
        <v>271854.10000000003</v>
      </c>
      <c r="G90" s="12">
        <f>G91+G110+G169</f>
        <v>212977.6</v>
      </c>
      <c r="H90" s="12">
        <f>H91+H110+H169</f>
        <v>179664.7</v>
      </c>
      <c r="I90" s="12">
        <f t="shared" ref="I90:K90" si="219">I91+I110+I169</f>
        <v>6926.3</v>
      </c>
      <c r="J90" s="12">
        <f t="shared" si="219"/>
        <v>0</v>
      </c>
      <c r="K90" s="12">
        <f t="shared" si="219"/>
        <v>-2117.1</v>
      </c>
      <c r="L90" s="12">
        <f t="shared" si="198"/>
        <v>278780.40000000002</v>
      </c>
      <c r="M90" s="12">
        <f t="shared" si="199"/>
        <v>212977.6</v>
      </c>
      <c r="N90" s="12">
        <f t="shared" si="200"/>
        <v>177547.6</v>
      </c>
      <c r="O90" s="12">
        <f t="shared" ref="O90:Q90" si="220">O91+O110+O169</f>
        <v>23302.324999999997</v>
      </c>
      <c r="P90" s="12">
        <f t="shared" si="220"/>
        <v>1443.1</v>
      </c>
      <c r="Q90" s="12">
        <f t="shared" si="220"/>
        <v>1443.1</v>
      </c>
      <c r="R90" s="12">
        <f t="shared" si="201"/>
        <v>302082.72500000003</v>
      </c>
      <c r="S90" s="12">
        <f t="shared" si="202"/>
        <v>214420.7</v>
      </c>
      <c r="T90" s="12">
        <f t="shared" si="203"/>
        <v>178990.7</v>
      </c>
      <c r="U90" s="12">
        <f>U91+U110+U169</f>
        <v>0</v>
      </c>
      <c r="V90" s="12">
        <f t="shared" si="204"/>
        <v>302082.72500000003</v>
      </c>
      <c r="W90" s="12">
        <f t="shared" si="205"/>
        <v>214420.7</v>
      </c>
      <c r="X90" s="12">
        <f t="shared" si="206"/>
        <v>178990.7</v>
      </c>
      <c r="Y90" s="12">
        <f t="shared" ref="Y90:AA90" si="221">Y91+Y110+Y169</f>
        <v>244.03</v>
      </c>
      <c r="Z90" s="12">
        <f t="shared" si="221"/>
        <v>0</v>
      </c>
      <c r="AA90" s="12">
        <f t="shared" si="221"/>
        <v>0</v>
      </c>
      <c r="AB90" s="12">
        <f t="shared" si="192"/>
        <v>302326.75500000006</v>
      </c>
      <c r="AC90" s="12">
        <f t="shared" si="193"/>
        <v>214420.7</v>
      </c>
      <c r="AD90" s="12">
        <f t="shared" si="194"/>
        <v>178990.7</v>
      </c>
      <c r="AE90" s="12">
        <f t="shared" ref="AE90:AF90" si="222">AE91+AE110+AE169</f>
        <v>0</v>
      </c>
      <c r="AF90" s="12">
        <f t="shared" si="222"/>
        <v>0</v>
      </c>
      <c r="AG90" s="12">
        <f t="shared" si="216"/>
        <v>302326.75500000006</v>
      </c>
      <c r="AH90" s="12">
        <f t="shared" si="217"/>
        <v>214420.7</v>
      </c>
      <c r="AI90" s="12">
        <f t="shared" si="218"/>
        <v>178990.7</v>
      </c>
      <c r="AJ90" s="12">
        <f>AJ91+AJ110+AJ169</f>
        <v>-2739.154</v>
      </c>
      <c r="AK90" s="12">
        <f>AK91+AK110+AK169</f>
        <v>0</v>
      </c>
      <c r="AL90" s="12">
        <f>AL91+AL110+AL169</f>
        <v>0</v>
      </c>
      <c r="AM90" s="12">
        <f t="shared" si="195"/>
        <v>299587.60100000008</v>
      </c>
      <c r="AN90" s="12">
        <f>AN91+AN110+AN169</f>
        <v>0</v>
      </c>
      <c r="AO90" s="12">
        <f t="shared" si="207"/>
        <v>299587.60100000008</v>
      </c>
      <c r="AP90" s="12">
        <f t="shared" si="196"/>
        <v>214420.7</v>
      </c>
      <c r="AQ90" s="12">
        <f>AQ91+AQ110+AQ169</f>
        <v>0</v>
      </c>
      <c r="AR90" s="12">
        <f t="shared" si="208"/>
        <v>214420.7</v>
      </c>
      <c r="AS90" s="12">
        <f t="shared" si="197"/>
        <v>178990.7</v>
      </c>
      <c r="AT90" s="12">
        <f>AT91+AT110+AT169</f>
        <v>0</v>
      </c>
      <c r="AU90" s="12">
        <f t="shared" si="209"/>
        <v>178990.7</v>
      </c>
      <c r="AV90" s="12">
        <f>AV91+AV110+AV169</f>
        <v>0</v>
      </c>
      <c r="AW90" s="22"/>
      <c r="AX90" s="25"/>
    </row>
    <row r="91" spans="1:51" s="11" customFormat="1" ht="31.2" x14ac:dyDescent="0.3">
      <c r="A91" s="10" t="s">
        <v>33</v>
      </c>
      <c r="B91" s="17"/>
      <c r="C91" s="10"/>
      <c r="D91" s="10"/>
      <c r="E91" s="16" t="s">
        <v>1032</v>
      </c>
      <c r="F91" s="18">
        <f>F92+F97+F102</f>
        <v>11001.4</v>
      </c>
      <c r="G91" s="18">
        <f t="shared" ref="G91:AV91" si="223">G92+G97+G102</f>
        <v>11001.4</v>
      </c>
      <c r="H91" s="18">
        <f t="shared" si="223"/>
        <v>11001.4</v>
      </c>
      <c r="I91" s="18">
        <f t="shared" ref="I91:K91" si="224">I92+I97+I102</f>
        <v>3500</v>
      </c>
      <c r="J91" s="18">
        <f t="shared" si="224"/>
        <v>0</v>
      </c>
      <c r="K91" s="18">
        <f t="shared" si="224"/>
        <v>0</v>
      </c>
      <c r="L91" s="18">
        <f t="shared" si="198"/>
        <v>14501.4</v>
      </c>
      <c r="M91" s="18">
        <f t="shared" si="199"/>
        <v>11001.4</v>
      </c>
      <c r="N91" s="18">
        <f t="shared" si="200"/>
        <v>11001.4</v>
      </c>
      <c r="O91" s="18">
        <f t="shared" ref="O91:Q91" si="225">O92+O97+O102</f>
        <v>1443.1</v>
      </c>
      <c r="P91" s="18">
        <f t="shared" si="225"/>
        <v>1443.1</v>
      </c>
      <c r="Q91" s="18">
        <f t="shared" si="225"/>
        <v>1443.1</v>
      </c>
      <c r="R91" s="18">
        <f t="shared" si="201"/>
        <v>15944.5</v>
      </c>
      <c r="S91" s="18">
        <f t="shared" si="202"/>
        <v>12444.5</v>
      </c>
      <c r="T91" s="18">
        <f t="shared" si="203"/>
        <v>12444.5</v>
      </c>
      <c r="U91" s="18">
        <f t="shared" ref="U91" si="226">U92+U97+U102</f>
        <v>0</v>
      </c>
      <c r="V91" s="18">
        <f t="shared" si="204"/>
        <v>15944.5</v>
      </c>
      <c r="W91" s="18">
        <f t="shared" si="205"/>
        <v>12444.5</v>
      </c>
      <c r="X91" s="18">
        <f t="shared" si="206"/>
        <v>12444.5</v>
      </c>
      <c r="Y91" s="18">
        <f t="shared" ref="Y91:AA91" si="227">Y92+Y97+Y102</f>
        <v>0</v>
      </c>
      <c r="Z91" s="18">
        <f t="shared" si="227"/>
        <v>0</v>
      </c>
      <c r="AA91" s="18">
        <f t="shared" si="227"/>
        <v>0</v>
      </c>
      <c r="AB91" s="18">
        <f t="shared" si="192"/>
        <v>15944.5</v>
      </c>
      <c r="AC91" s="18">
        <f t="shared" si="193"/>
        <v>12444.5</v>
      </c>
      <c r="AD91" s="18">
        <f t="shared" si="194"/>
        <v>12444.5</v>
      </c>
      <c r="AE91" s="18">
        <f t="shared" ref="AE91:AF91" si="228">AE92+AE97+AE102</f>
        <v>0</v>
      </c>
      <c r="AF91" s="18">
        <f t="shared" si="228"/>
        <v>0</v>
      </c>
      <c r="AG91" s="18">
        <f t="shared" si="216"/>
        <v>15944.5</v>
      </c>
      <c r="AH91" s="18">
        <f t="shared" si="217"/>
        <v>12444.5</v>
      </c>
      <c r="AI91" s="18">
        <f t="shared" si="218"/>
        <v>12444.5</v>
      </c>
      <c r="AJ91" s="18">
        <f t="shared" ref="AJ91:AL91" si="229">AJ92+AJ97+AJ102</f>
        <v>0</v>
      </c>
      <c r="AK91" s="18">
        <f t="shared" si="229"/>
        <v>0</v>
      </c>
      <c r="AL91" s="18">
        <f t="shared" si="229"/>
        <v>0</v>
      </c>
      <c r="AM91" s="18">
        <f t="shared" si="195"/>
        <v>15944.5</v>
      </c>
      <c r="AN91" s="18">
        <f t="shared" ref="AN91" si="230">AN92+AN97+AN102</f>
        <v>0</v>
      </c>
      <c r="AO91" s="18">
        <f t="shared" si="207"/>
        <v>15944.5</v>
      </c>
      <c r="AP91" s="18">
        <f t="shared" si="196"/>
        <v>12444.5</v>
      </c>
      <c r="AQ91" s="18">
        <f t="shared" ref="AQ91" si="231">AQ92+AQ97+AQ102</f>
        <v>0</v>
      </c>
      <c r="AR91" s="18">
        <f t="shared" si="208"/>
        <v>12444.5</v>
      </c>
      <c r="AS91" s="18">
        <f t="shared" si="197"/>
        <v>12444.5</v>
      </c>
      <c r="AT91" s="18">
        <f t="shared" ref="AT91" si="232">AT92+AT97+AT102</f>
        <v>0</v>
      </c>
      <c r="AU91" s="18">
        <f t="shared" si="209"/>
        <v>12444.5</v>
      </c>
      <c r="AV91" s="18">
        <f t="shared" si="223"/>
        <v>0</v>
      </c>
      <c r="AW91" s="31"/>
      <c r="AX91" s="26"/>
    </row>
    <row r="92" spans="1:51" ht="46.8" x14ac:dyDescent="0.3">
      <c r="A92" s="49" t="s">
        <v>34</v>
      </c>
      <c r="B92" s="45"/>
      <c r="C92" s="49"/>
      <c r="D92" s="49"/>
      <c r="E92" s="15" t="s">
        <v>1033</v>
      </c>
      <c r="F92" s="19">
        <f t="shared" ref="F92:K95" si="233">F93</f>
        <v>4441.7</v>
      </c>
      <c r="G92" s="19">
        <f t="shared" si="233"/>
        <v>4441.7</v>
      </c>
      <c r="H92" s="19">
        <f t="shared" si="233"/>
        <v>4441.7</v>
      </c>
      <c r="I92" s="19">
        <f t="shared" si="233"/>
        <v>0</v>
      </c>
      <c r="J92" s="19">
        <f t="shared" si="233"/>
        <v>0</v>
      </c>
      <c r="K92" s="19">
        <f t="shared" si="233"/>
        <v>0</v>
      </c>
      <c r="L92" s="19">
        <f t="shared" si="198"/>
        <v>4441.7</v>
      </c>
      <c r="M92" s="19">
        <f t="shared" si="199"/>
        <v>4441.7</v>
      </c>
      <c r="N92" s="19">
        <f t="shared" si="200"/>
        <v>4441.7</v>
      </c>
      <c r="O92" s="19">
        <f t="shared" ref="O92:Q95" si="234">O93</f>
        <v>1443.1</v>
      </c>
      <c r="P92" s="19">
        <f t="shared" si="234"/>
        <v>1443.1</v>
      </c>
      <c r="Q92" s="19">
        <f t="shared" si="234"/>
        <v>1443.1</v>
      </c>
      <c r="R92" s="19">
        <f t="shared" si="201"/>
        <v>5884.7999999999993</v>
      </c>
      <c r="S92" s="19">
        <f t="shared" si="202"/>
        <v>5884.7999999999993</v>
      </c>
      <c r="T92" s="19">
        <f t="shared" si="203"/>
        <v>5884.7999999999993</v>
      </c>
      <c r="U92" s="19">
        <f t="shared" ref="U92:AV95" si="235">U93</f>
        <v>0</v>
      </c>
      <c r="V92" s="19">
        <f t="shared" si="204"/>
        <v>5884.7999999999993</v>
      </c>
      <c r="W92" s="19">
        <f t="shared" si="205"/>
        <v>5884.7999999999993</v>
      </c>
      <c r="X92" s="19">
        <f t="shared" si="206"/>
        <v>5884.7999999999993</v>
      </c>
      <c r="Y92" s="19">
        <f t="shared" si="235"/>
        <v>0</v>
      </c>
      <c r="Z92" s="19">
        <f t="shared" si="235"/>
        <v>0</v>
      </c>
      <c r="AA92" s="19">
        <f t="shared" si="235"/>
        <v>0</v>
      </c>
      <c r="AB92" s="19">
        <f t="shared" si="192"/>
        <v>5884.7999999999993</v>
      </c>
      <c r="AC92" s="19">
        <f t="shared" si="193"/>
        <v>5884.7999999999993</v>
      </c>
      <c r="AD92" s="19">
        <f t="shared" si="194"/>
        <v>5884.7999999999993</v>
      </c>
      <c r="AE92" s="19">
        <f t="shared" si="235"/>
        <v>0</v>
      </c>
      <c r="AF92" s="19">
        <f t="shared" si="235"/>
        <v>0</v>
      </c>
      <c r="AG92" s="19">
        <f t="shared" si="216"/>
        <v>5884.7999999999993</v>
      </c>
      <c r="AH92" s="19">
        <f t="shared" si="217"/>
        <v>5884.7999999999993</v>
      </c>
      <c r="AI92" s="19">
        <f t="shared" si="218"/>
        <v>5884.7999999999993</v>
      </c>
      <c r="AJ92" s="19">
        <f t="shared" si="235"/>
        <v>0</v>
      </c>
      <c r="AK92" s="19">
        <f t="shared" si="235"/>
        <v>0</v>
      </c>
      <c r="AL92" s="19">
        <f t="shared" si="235"/>
        <v>0</v>
      </c>
      <c r="AM92" s="19">
        <f t="shared" si="195"/>
        <v>5884.7999999999993</v>
      </c>
      <c r="AN92" s="19">
        <f t="shared" si="235"/>
        <v>0</v>
      </c>
      <c r="AO92" s="19">
        <f t="shared" si="207"/>
        <v>5884.7999999999993</v>
      </c>
      <c r="AP92" s="19">
        <f t="shared" si="196"/>
        <v>5884.7999999999993</v>
      </c>
      <c r="AQ92" s="19">
        <f t="shared" si="235"/>
        <v>0</v>
      </c>
      <c r="AR92" s="19">
        <f t="shared" si="208"/>
        <v>5884.7999999999993</v>
      </c>
      <c r="AS92" s="19">
        <f t="shared" si="197"/>
        <v>5884.7999999999993</v>
      </c>
      <c r="AT92" s="19">
        <f t="shared" si="235"/>
        <v>0</v>
      </c>
      <c r="AU92" s="19">
        <f t="shared" si="209"/>
        <v>5884.7999999999993</v>
      </c>
      <c r="AV92" s="19">
        <f t="shared" si="235"/>
        <v>0</v>
      </c>
      <c r="AW92" s="32"/>
      <c r="AX92" s="23"/>
      <c r="AY92" s="2"/>
    </row>
    <row r="93" spans="1:51" ht="46.8" x14ac:dyDescent="0.3">
      <c r="A93" s="49" t="s">
        <v>31</v>
      </c>
      <c r="B93" s="45"/>
      <c r="C93" s="49"/>
      <c r="D93" s="49"/>
      <c r="E93" s="15" t="s">
        <v>636</v>
      </c>
      <c r="F93" s="19">
        <f t="shared" si="233"/>
        <v>4441.7</v>
      </c>
      <c r="G93" s="19">
        <f t="shared" si="233"/>
        <v>4441.7</v>
      </c>
      <c r="H93" s="19">
        <f t="shared" si="233"/>
        <v>4441.7</v>
      </c>
      <c r="I93" s="19">
        <f t="shared" si="233"/>
        <v>0</v>
      </c>
      <c r="J93" s="19">
        <f t="shared" si="233"/>
        <v>0</v>
      </c>
      <c r="K93" s="19">
        <f t="shared" si="233"/>
        <v>0</v>
      </c>
      <c r="L93" s="19">
        <f t="shared" si="198"/>
        <v>4441.7</v>
      </c>
      <c r="M93" s="19">
        <f t="shared" si="199"/>
        <v>4441.7</v>
      </c>
      <c r="N93" s="19">
        <f t="shared" si="200"/>
        <v>4441.7</v>
      </c>
      <c r="O93" s="19">
        <f t="shared" si="234"/>
        <v>1443.1</v>
      </c>
      <c r="P93" s="19">
        <f t="shared" si="234"/>
        <v>1443.1</v>
      </c>
      <c r="Q93" s="19">
        <f t="shared" si="234"/>
        <v>1443.1</v>
      </c>
      <c r="R93" s="19">
        <f t="shared" si="201"/>
        <v>5884.7999999999993</v>
      </c>
      <c r="S93" s="19">
        <f t="shared" si="202"/>
        <v>5884.7999999999993</v>
      </c>
      <c r="T93" s="19">
        <f t="shared" si="203"/>
        <v>5884.7999999999993</v>
      </c>
      <c r="U93" s="19">
        <f t="shared" si="235"/>
        <v>0</v>
      </c>
      <c r="V93" s="19">
        <f t="shared" si="204"/>
        <v>5884.7999999999993</v>
      </c>
      <c r="W93" s="19">
        <f t="shared" si="205"/>
        <v>5884.7999999999993</v>
      </c>
      <c r="X93" s="19">
        <f t="shared" si="206"/>
        <v>5884.7999999999993</v>
      </c>
      <c r="Y93" s="19">
        <f t="shared" si="235"/>
        <v>0</v>
      </c>
      <c r="Z93" s="19">
        <f t="shared" si="235"/>
        <v>0</v>
      </c>
      <c r="AA93" s="19">
        <f t="shared" si="235"/>
        <v>0</v>
      </c>
      <c r="AB93" s="19">
        <f t="shared" si="192"/>
        <v>5884.7999999999993</v>
      </c>
      <c r="AC93" s="19">
        <f t="shared" si="193"/>
        <v>5884.7999999999993</v>
      </c>
      <c r="AD93" s="19">
        <f t="shared" si="194"/>
        <v>5884.7999999999993</v>
      </c>
      <c r="AE93" s="19">
        <f t="shared" si="235"/>
        <v>0</v>
      </c>
      <c r="AF93" s="19">
        <f t="shared" si="235"/>
        <v>0</v>
      </c>
      <c r="AG93" s="19">
        <f t="shared" si="216"/>
        <v>5884.7999999999993</v>
      </c>
      <c r="AH93" s="19">
        <f t="shared" si="217"/>
        <v>5884.7999999999993</v>
      </c>
      <c r="AI93" s="19">
        <f t="shared" si="218"/>
        <v>5884.7999999999993</v>
      </c>
      <c r="AJ93" s="19">
        <f t="shared" si="235"/>
        <v>0</v>
      </c>
      <c r="AK93" s="19">
        <f t="shared" si="235"/>
        <v>0</v>
      </c>
      <c r="AL93" s="19">
        <f t="shared" si="235"/>
        <v>0</v>
      </c>
      <c r="AM93" s="19">
        <f t="shared" si="195"/>
        <v>5884.7999999999993</v>
      </c>
      <c r="AN93" s="19">
        <f t="shared" si="235"/>
        <v>0</v>
      </c>
      <c r="AO93" s="19">
        <f t="shared" si="207"/>
        <v>5884.7999999999993</v>
      </c>
      <c r="AP93" s="19">
        <f t="shared" si="196"/>
        <v>5884.7999999999993</v>
      </c>
      <c r="AQ93" s="19">
        <f t="shared" si="235"/>
        <v>0</v>
      </c>
      <c r="AR93" s="19">
        <f t="shared" si="208"/>
        <v>5884.7999999999993</v>
      </c>
      <c r="AS93" s="19">
        <f t="shared" si="197"/>
        <v>5884.7999999999993</v>
      </c>
      <c r="AT93" s="19">
        <f t="shared" si="235"/>
        <v>0</v>
      </c>
      <c r="AU93" s="19">
        <f t="shared" si="209"/>
        <v>5884.7999999999993</v>
      </c>
      <c r="AV93" s="19">
        <f t="shared" si="235"/>
        <v>0</v>
      </c>
      <c r="AW93" s="32"/>
      <c r="AX93" s="23"/>
      <c r="AY93" s="2"/>
    </row>
    <row r="94" spans="1:51" ht="46.8" x14ac:dyDescent="0.3">
      <c r="A94" s="49" t="s">
        <v>31</v>
      </c>
      <c r="B94" s="45">
        <v>600</v>
      </c>
      <c r="C94" s="49"/>
      <c r="D94" s="49"/>
      <c r="E94" s="15" t="s">
        <v>581</v>
      </c>
      <c r="F94" s="19">
        <f t="shared" si="233"/>
        <v>4441.7</v>
      </c>
      <c r="G94" s="19">
        <f t="shared" si="233"/>
        <v>4441.7</v>
      </c>
      <c r="H94" s="19">
        <f t="shared" si="233"/>
        <v>4441.7</v>
      </c>
      <c r="I94" s="19">
        <f t="shared" si="233"/>
        <v>0</v>
      </c>
      <c r="J94" s="19">
        <f t="shared" si="233"/>
        <v>0</v>
      </c>
      <c r="K94" s="19">
        <f t="shared" si="233"/>
        <v>0</v>
      </c>
      <c r="L94" s="19">
        <f t="shared" si="198"/>
        <v>4441.7</v>
      </c>
      <c r="M94" s="19">
        <f t="shared" si="199"/>
        <v>4441.7</v>
      </c>
      <c r="N94" s="19">
        <f t="shared" si="200"/>
        <v>4441.7</v>
      </c>
      <c r="O94" s="19">
        <f t="shared" si="234"/>
        <v>1443.1</v>
      </c>
      <c r="P94" s="19">
        <f t="shared" si="234"/>
        <v>1443.1</v>
      </c>
      <c r="Q94" s="19">
        <f t="shared" si="234"/>
        <v>1443.1</v>
      </c>
      <c r="R94" s="19">
        <f t="shared" si="201"/>
        <v>5884.7999999999993</v>
      </c>
      <c r="S94" s="19">
        <f t="shared" si="202"/>
        <v>5884.7999999999993</v>
      </c>
      <c r="T94" s="19">
        <f t="shared" si="203"/>
        <v>5884.7999999999993</v>
      </c>
      <c r="U94" s="19">
        <f t="shared" si="235"/>
        <v>0</v>
      </c>
      <c r="V94" s="19">
        <f t="shared" si="204"/>
        <v>5884.7999999999993</v>
      </c>
      <c r="W94" s="19">
        <f t="shared" si="205"/>
        <v>5884.7999999999993</v>
      </c>
      <c r="X94" s="19">
        <f t="shared" si="206"/>
        <v>5884.7999999999993</v>
      </c>
      <c r="Y94" s="19">
        <f t="shared" si="235"/>
        <v>0</v>
      </c>
      <c r="Z94" s="19">
        <f t="shared" si="235"/>
        <v>0</v>
      </c>
      <c r="AA94" s="19">
        <f t="shared" si="235"/>
        <v>0</v>
      </c>
      <c r="AB94" s="19">
        <f t="shared" si="192"/>
        <v>5884.7999999999993</v>
      </c>
      <c r="AC94" s="19">
        <f t="shared" si="193"/>
        <v>5884.7999999999993</v>
      </c>
      <c r="AD94" s="19">
        <f t="shared" si="194"/>
        <v>5884.7999999999993</v>
      </c>
      <c r="AE94" s="19">
        <f t="shared" si="235"/>
        <v>0</v>
      </c>
      <c r="AF94" s="19">
        <f t="shared" si="235"/>
        <v>0</v>
      </c>
      <c r="AG94" s="19">
        <f t="shared" si="216"/>
        <v>5884.7999999999993</v>
      </c>
      <c r="AH94" s="19">
        <f t="shared" si="217"/>
        <v>5884.7999999999993</v>
      </c>
      <c r="AI94" s="19">
        <f t="shared" si="218"/>
        <v>5884.7999999999993</v>
      </c>
      <c r="AJ94" s="19">
        <f t="shared" si="235"/>
        <v>0</v>
      </c>
      <c r="AK94" s="19">
        <f t="shared" si="235"/>
        <v>0</v>
      </c>
      <c r="AL94" s="19">
        <f t="shared" si="235"/>
        <v>0</v>
      </c>
      <c r="AM94" s="19">
        <f t="shared" si="195"/>
        <v>5884.7999999999993</v>
      </c>
      <c r="AN94" s="19">
        <f t="shared" si="235"/>
        <v>0</v>
      </c>
      <c r="AO94" s="19">
        <f t="shared" si="207"/>
        <v>5884.7999999999993</v>
      </c>
      <c r="AP94" s="19">
        <f t="shared" si="196"/>
        <v>5884.7999999999993</v>
      </c>
      <c r="AQ94" s="19">
        <f t="shared" si="235"/>
        <v>0</v>
      </c>
      <c r="AR94" s="19">
        <f t="shared" si="208"/>
        <v>5884.7999999999993</v>
      </c>
      <c r="AS94" s="19">
        <f t="shared" si="197"/>
        <v>5884.7999999999993</v>
      </c>
      <c r="AT94" s="19">
        <f t="shared" si="235"/>
        <v>0</v>
      </c>
      <c r="AU94" s="19">
        <f t="shared" si="209"/>
        <v>5884.7999999999993</v>
      </c>
      <c r="AV94" s="19">
        <f t="shared" si="235"/>
        <v>0</v>
      </c>
      <c r="AW94" s="32"/>
      <c r="AX94" s="23"/>
      <c r="AY94" s="2"/>
    </row>
    <row r="95" spans="1:51" ht="46.8" x14ac:dyDescent="0.3">
      <c r="A95" s="49" t="s">
        <v>31</v>
      </c>
      <c r="B95" s="45">
        <v>630</v>
      </c>
      <c r="C95" s="49"/>
      <c r="D95" s="49"/>
      <c r="E95" s="15" t="s">
        <v>597</v>
      </c>
      <c r="F95" s="19">
        <f t="shared" si="233"/>
        <v>4441.7</v>
      </c>
      <c r="G95" s="19">
        <f t="shared" si="233"/>
        <v>4441.7</v>
      </c>
      <c r="H95" s="19">
        <f t="shared" si="233"/>
        <v>4441.7</v>
      </c>
      <c r="I95" s="19">
        <f t="shared" si="233"/>
        <v>0</v>
      </c>
      <c r="J95" s="19">
        <f t="shared" si="233"/>
        <v>0</v>
      </c>
      <c r="K95" s="19">
        <f t="shared" si="233"/>
        <v>0</v>
      </c>
      <c r="L95" s="19">
        <f t="shared" si="198"/>
        <v>4441.7</v>
      </c>
      <c r="M95" s="19">
        <f t="shared" si="199"/>
        <v>4441.7</v>
      </c>
      <c r="N95" s="19">
        <f t="shared" si="200"/>
        <v>4441.7</v>
      </c>
      <c r="O95" s="19">
        <f t="shared" si="234"/>
        <v>1443.1</v>
      </c>
      <c r="P95" s="19">
        <f t="shared" si="234"/>
        <v>1443.1</v>
      </c>
      <c r="Q95" s="19">
        <f t="shared" si="234"/>
        <v>1443.1</v>
      </c>
      <c r="R95" s="19">
        <f t="shared" si="201"/>
        <v>5884.7999999999993</v>
      </c>
      <c r="S95" s="19">
        <f t="shared" si="202"/>
        <v>5884.7999999999993</v>
      </c>
      <c r="T95" s="19">
        <f t="shared" si="203"/>
        <v>5884.7999999999993</v>
      </c>
      <c r="U95" s="19">
        <f t="shared" si="235"/>
        <v>0</v>
      </c>
      <c r="V95" s="19">
        <f t="shared" si="204"/>
        <v>5884.7999999999993</v>
      </c>
      <c r="W95" s="19">
        <f t="shared" si="205"/>
        <v>5884.7999999999993</v>
      </c>
      <c r="X95" s="19">
        <f t="shared" si="206"/>
        <v>5884.7999999999993</v>
      </c>
      <c r="Y95" s="19">
        <f t="shared" si="235"/>
        <v>0</v>
      </c>
      <c r="Z95" s="19">
        <f t="shared" si="235"/>
        <v>0</v>
      </c>
      <c r="AA95" s="19">
        <f t="shared" si="235"/>
        <v>0</v>
      </c>
      <c r="AB95" s="19">
        <f t="shared" si="192"/>
        <v>5884.7999999999993</v>
      </c>
      <c r="AC95" s="19">
        <f t="shared" si="193"/>
        <v>5884.7999999999993</v>
      </c>
      <c r="AD95" s="19">
        <f t="shared" si="194"/>
        <v>5884.7999999999993</v>
      </c>
      <c r="AE95" s="19">
        <f t="shared" si="235"/>
        <v>0</v>
      </c>
      <c r="AF95" s="19">
        <f t="shared" si="235"/>
        <v>0</v>
      </c>
      <c r="AG95" s="19">
        <f t="shared" si="216"/>
        <v>5884.7999999999993</v>
      </c>
      <c r="AH95" s="19">
        <f t="shared" si="217"/>
        <v>5884.7999999999993</v>
      </c>
      <c r="AI95" s="19">
        <f t="shared" si="218"/>
        <v>5884.7999999999993</v>
      </c>
      <c r="AJ95" s="19">
        <f t="shared" si="235"/>
        <v>0</v>
      </c>
      <c r="AK95" s="19">
        <f t="shared" si="235"/>
        <v>0</v>
      </c>
      <c r="AL95" s="19">
        <f t="shared" si="235"/>
        <v>0</v>
      </c>
      <c r="AM95" s="19">
        <f t="shared" si="195"/>
        <v>5884.7999999999993</v>
      </c>
      <c r="AN95" s="19">
        <f t="shared" si="235"/>
        <v>0</v>
      </c>
      <c r="AO95" s="19">
        <f t="shared" si="207"/>
        <v>5884.7999999999993</v>
      </c>
      <c r="AP95" s="19">
        <f t="shared" si="196"/>
        <v>5884.7999999999993</v>
      </c>
      <c r="AQ95" s="19">
        <f t="shared" si="235"/>
        <v>0</v>
      </c>
      <c r="AR95" s="19">
        <f t="shared" si="208"/>
        <v>5884.7999999999993</v>
      </c>
      <c r="AS95" s="19">
        <f t="shared" si="197"/>
        <v>5884.7999999999993</v>
      </c>
      <c r="AT95" s="19">
        <f t="shared" si="235"/>
        <v>0</v>
      </c>
      <c r="AU95" s="19">
        <f t="shared" si="209"/>
        <v>5884.7999999999993</v>
      </c>
      <c r="AV95" s="19">
        <f t="shared" si="235"/>
        <v>0</v>
      </c>
      <c r="AW95" s="32"/>
      <c r="AX95" s="23"/>
      <c r="AY95" s="2"/>
    </row>
    <row r="96" spans="1:51" ht="46.8" x14ac:dyDescent="0.3">
      <c r="A96" s="49" t="s">
        <v>31</v>
      </c>
      <c r="B96" s="45">
        <v>630</v>
      </c>
      <c r="C96" s="49" t="s">
        <v>20</v>
      </c>
      <c r="D96" s="49" t="s">
        <v>35</v>
      </c>
      <c r="E96" s="15" t="s">
        <v>546</v>
      </c>
      <c r="F96" s="19">
        <v>4441.7</v>
      </c>
      <c r="G96" s="19">
        <v>4441.7</v>
      </c>
      <c r="H96" s="19">
        <v>4441.7</v>
      </c>
      <c r="I96" s="19"/>
      <c r="J96" s="19"/>
      <c r="K96" s="19"/>
      <c r="L96" s="19">
        <f t="shared" si="198"/>
        <v>4441.7</v>
      </c>
      <c r="M96" s="19">
        <f t="shared" si="199"/>
        <v>4441.7</v>
      </c>
      <c r="N96" s="19">
        <f t="shared" si="200"/>
        <v>4441.7</v>
      </c>
      <c r="O96" s="19">
        <v>1443.1</v>
      </c>
      <c r="P96" s="19">
        <v>1443.1</v>
      </c>
      <c r="Q96" s="19">
        <v>1443.1</v>
      </c>
      <c r="R96" s="19">
        <f t="shared" si="201"/>
        <v>5884.7999999999993</v>
      </c>
      <c r="S96" s="19">
        <f t="shared" si="202"/>
        <v>5884.7999999999993</v>
      </c>
      <c r="T96" s="19">
        <f t="shared" si="203"/>
        <v>5884.7999999999993</v>
      </c>
      <c r="U96" s="19"/>
      <c r="V96" s="19">
        <f t="shared" si="204"/>
        <v>5884.7999999999993</v>
      </c>
      <c r="W96" s="19">
        <f t="shared" si="205"/>
        <v>5884.7999999999993</v>
      </c>
      <c r="X96" s="19">
        <f t="shared" si="206"/>
        <v>5884.7999999999993</v>
      </c>
      <c r="Y96" s="19"/>
      <c r="Z96" s="19"/>
      <c r="AA96" s="19"/>
      <c r="AB96" s="19">
        <f t="shared" si="192"/>
        <v>5884.7999999999993</v>
      </c>
      <c r="AC96" s="19">
        <f t="shared" si="193"/>
        <v>5884.7999999999993</v>
      </c>
      <c r="AD96" s="19">
        <f t="shared" si="194"/>
        <v>5884.7999999999993</v>
      </c>
      <c r="AE96" s="19"/>
      <c r="AF96" s="19"/>
      <c r="AG96" s="19">
        <f t="shared" si="216"/>
        <v>5884.7999999999993</v>
      </c>
      <c r="AH96" s="19">
        <f t="shared" si="217"/>
        <v>5884.7999999999993</v>
      </c>
      <c r="AI96" s="19">
        <f t="shared" si="218"/>
        <v>5884.7999999999993</v>
      </c>
      <c r="AJ96" s="19"/>
      <c r="AK96" s="19"/>
      <c r="AL96" s="19"/>
      <c r="AM96" s="19">
        <f t="shared" si="195"/>
        <v>5884.7999999999993</v>
      </c>
      <c r="AN96" s="19"/>
      <c r="AO96" s="19">
        <f t="shared" si="207"/>
        <v>5884.7999999999993</v>
      </c>
      <c r="AP96" s="19">
        <f t="shared" si="196"/>
        <v>5884.7999999999993</v>
      </c>
      <c r="AQ96" s="19"/>
      <c r="AR96" s="19">
        <f t="shared" si="208"/>
        <v>5884.7999999999993</v>
      </c>
      <c r="AS96" s="19">
        <f t="shared" si="197"/>
        <v>5884.7999999999993</v>
      </c>
      <c r="AT96" s="19"/>
      <c r="AU96" s="19">
        <f t="shared" si="209"/>
        <v>5884.7999999999993</v>
      </c>
      <c r="AV96" s="19"/>
      <c r="AW96" s="32"/>
      <c r="AX96" s="23"/>
      <c r="AY96" s="2"/>
    </row>
    <row r="97" spans="1:51" ht="78" x14ac:dyDescent="0.3">
      <c r="A97" s="49" t="s">
        <v>37</v>
      </c>
      <c r="B97" s="45"/>
      <c r="C97" s="49"/>
      <c r="D97" s="49"/>
      <c r="E97" s="15" t="s">
        <v>1034</v>
      </c>
      <c r="F97" s="19">
        <f t="shared" ref="F97:K100" si="236">F98</f>
        <v>100</v>
      </c>
      <c r="G97" s="19">
        <f t="shared" si="236"/>
        <v>100</v>
      </c>
      <c r="H97" s="19">
        <f t="shared" si="236"/>
        <v>100</v>
      </c>
      <c r="I97" s="19">
        <f t="shared" si="236"/>
        <v>0</v>
      </c>
      <c r="J97" s="19">
        <f t="shared" si="236"/>
        <v>0</v>
      </c>
      <c r="K97" s="19">
        <f t="shared" si="236"/>
        <v>0</v>
      </c>
      <c r="L97" s="19">
        <f t="shared" si="198"/>
        <v>100</v>
      </c>
      <c r="M97" s="19">
        <f t="shared" si="199"/>
        <v>100</v>
      </c>
      <c r="N97" s="19">
        <f t="shared" si="200"/>
        <v>100</v>
      </c>
      <c r="O97" s="19">
        <f t="shared" ref="O97:Q100" si="237">O98</f>
        <v>0</v>
      </c>
      <c r="P97" s="19">
        <f t="shared" si="237"/>
        <v>0</v>
      </c>
      <c r="Q97" s="19">
        <f t="shared" si="237"/>
        <v>0</v>
      </c>
      <c r="R97" s="19">
        <f t="shared" si="201"/>
        <v>100</v>
      </c>
      <c r="S97" s="19">
        <f t="shared" si="202"/>
        <v>100</v>
      </c>
      <c r="T97" s="19">
        <f t="shared" si="203"/>
        <v>100</v>
      </c>
      <c r="U97" s="19">
        <f t="shared" ref="U97:AV100" si="238">U98</f>
        <v>0</v>
      </c>
      <c r="V97" s="19">
        <f t="shared" si="204"/>
        <v>100</v>
      </c>
      <c r="W97" s="19">
        <f t="shared" si="205"/>
        <v>100</v>
      </c>
      <c r="X97" s="19">
        <f t="shared" si="206"/>
        <v>100</v>
      </c>
      <c r="Y97" s="19">
        <f t="shared" si="238"/>
        <v>0</v>
      </c>
      <c r="Z97" s="19">
        <f t="shared" si="238"/>
        <v>0</v>
      </c>
      <c r="AA97" s="19">
        <f t="shared" si="238"/>
        <v>0</v>
      </c>
      <c r="AB97" s="19">
        <f t="shared" si="192"/>
        <v>100</v>
      </c>
      <c r="AC97" s="19">
        <f t="shared" si="193"/>
        <v>100</v>
      </c>
      <c r="AD97" s="19">
        <f t="shared" si="194"/>
        <v>100</v>
      </c>
      <c r="AE97" s="19">
        <f t="shared" si="238"/>
        <v>0</v>
      </c>
      <c r="AF97" s="19">
        <f t="shared" si="238"/>
        <v>0</v>
      </c>
      <c r="AG97" s="19">
        <f t="shared" si="216"/>
        <v>100</v>
      </c>
      <c r="AH97" s="19">
        <f t="shared" si="217"/>
        <v>100</v>
      </c>
      <c r="AI97" s="19">
        <f t="shared" si="218"/>
        <v>100</v>
      </c>
      <c r="AJ97" s="19">
        <f t="shared" si="238"/>
        <v>0</v>
      </c>
      <c r="AK97" s="19">
        <f t="shared" si="238"/>
        <v>0</v>
      </c>
      <c r="AL97" s="19">
        <f t="shared" si="238"/>
        <v>0</v>
      </c>
      <c r="AM97" s="19">
        <f t="shared" si="195"/>
        <v>100</v>
      </c>
      <c r="AN97" s="19">
        <f t="shared" si="238"/>
        <v>0</v>
      </c>
      <c r="AO97" s="19">
        <f t="shared" si="207"/>
        <v>100</v>
      </c>
      <c r="AP97" s="19">
        <f t="shared" si="196"/>
        <v>100</v>
      </c>
      <c r="AQ97" s="19">
        <f t="shared" si="238"/>
        <v>0</v>
      </c>
      <c r="AR97" s="19">
        <f t="shared" si="208"/>
        <v>100</v>
      </c>
      <c r="AS97" s="19">
        <f t="shared" si="197"/>
        <v>100</v>
      </c>
      <c r="AT97" s="19">
        <f t="shared" si="238"/>
        <v>0</v>
      </c>
      <c r="AU97" s="19">
        <f t="shared" si="209"/>
        <v>100</v>
      </c>
      <c r="AV97" s="19">
        <f t="shared" si="238"/>
        <v>0</v>
      </c>
      <c r="AW97" s="32"/>
      <c r="AX97" s="23"/>
      <c r="AY97" s="2"/>
    </row>
    <row r="98" spans="1:51" ht="31.2" x14ac:dyDescent="0.3">
      <c r="A98" s="49" t="s">
        <v>36</v>
      </c>
      <c r="B98" s="45"/>
      <c r="C98" s="49"/>
      <c r="D98" s="49"/>
      <c r="E98" s="15" t="s">
        <v>637</v>
      </c>
      <c r="F98" s="19">
        <f t="shared" si="236"/>
        <v>100</v>
      </c>
      <c r="G98" s="19">
        <f t="shared" si="236"/>
        <v>100</v>
      </c>
      <c r="H98" s="19">
        <f t="shared" si="236"/>
        <v>100</v>
      </c>
      <c r="I98" s="19">
        <f t="shared" si="236"/>
        <v>0</v>
      </c>
      <c r="J98" s="19">
        <f t="shared" si="236"/>
        <v>0</v>
      </c>
      <c r="K98" s="19">
        <f t="shared" si="236"/>
        <v>0</v>
      </c>
      <c r="L98" s="19">
        <f t="shared" si="198"/>
        <v>100</v>
      </c>
      <c r="M98" s="19">
        <f t="shared" si="199"/>
        <v>100</v>
      </c>
      <c r="N98" s="19">
        <f t="shared" si="200"/>
        <v>100</v>
      </c>
      <c r="O98" s="19">
        <f t="shared" si="237"/>
        <v>0</v>
      </c>
      <c r="P98" s="19">
        <f t="shared" si="237"/>
        <v>0</v>
      </c>
      <c r="Q98" s="19">
        <f t="shared" si="237"/>
        <v>0</v>
      </c>
      <c r="R98" s="19">
        <f t="shared" si="201"/>
        <v>100</v>
      </c>
      <c r="S98" s="19">
        <f t="shared" si="202"/>
        <v>100</v>
      </c>
      <c r="T98" s="19">
        <f t="shared" si="203"/>
        <v>100</v>
      </c>
      <c r="U98" s="19">
        <f t="shared" si="238"/>
        <v>0</v>
      </c>
      <c r="V98" s="19">
        <f t="shared" si="204"/>
        <v>100</v>
      </c>
      <c r="W98" s="19">
        <f t="shared" si="205"/>
        <v>100</v>
      </c>
      <c r="X98" s="19">
        <f t="shared" si="206"/>
        <v>100</v>
      </c>
      <c r="Y98" s="19">
        <f t="shared" si="238"/>
        <v>0</v>
      </c>
      <c r="Z98" s="19">
        <f t="shared" si="238"/>
        <v>0</v>
      </c>
      <c r="AA98" s="19">
        <f t="shared" si="238"/>
        <v>0</v>
      </c>
      <c r="AB98" s="19">
        <f t="shared" si="192"/>
        <v>100</v>
      </c>
      <c r="AC98" s="19">
        <f t="shared" si="193"/>
        <v>100</v>
      </c>
      <c r="AD98" s="19">
        <f t="shared" si="194"/>
        <v>100</v>
      </c>
      <c r="AE98" s="19">
        <f t="shared" si="238"/>
        <v>0</v>
      </c>
      <c r="AF98" s="19">
        <f t="shared" si="238"/>
        <v>0</v>
      </c>
      <c r="AG98" s="19">
        <f t="shared" si="216"/>
        <v>100</v>
      </c>
      <c r="AH98" s="19">
        <f t="shared" si="217"/>
        <v>100</v>
      </c>
      <c r="AI98" s="19">
        <f t="shared" si="218"/>
        <v>100</v>
      </c>
      <c r="AJ98" s="19">
        <f t="shared" si="238"/>
        <v>0</v>
      </c>
      <c r="AK98" s="19">
        <f t="shared" si="238"/>
        <v>0</v>
      </c>
      <c r="AL98" s="19">
        <f t="shared" si="238"/>
        <v>0</v>
      </c>
      <c r="AM98" s="19">
        <f t="shared" si="195"/>
        <v>100</v>
      </c>
      <c r="AN98" s="19">
        <f t="shared" si="238"/>
        <v>0</v>
      </c>
      <c r="AO98" s="19">
        <f t="shared" si="207"/>
        <v>100</v>
      </c>
      <c r="AP98" s="19">
        <f t="shared" si="196"/>
        <v>100</v>
      </c>
      <c r="AQ98" s="19">
        <f t="shared" si="238"/>
        <v>0</v>
      </c>
      <c r="AR98" s="19">
        <f t="shared" si="208"/>
        <v>100</v>
      </c>
      <c r="AS98" s="19">
        <f t="shared" si="197"/>
        <v>100</v>
      </c>
      <c r="AT98" s="19">
        <f t="shared" si="238"/>
        <v>0</v>
      </c>
      <c r="AU98" s="19">
        <f t="shared" si="209"/>
        <v>100</v>
      </c>
      <c r="AV98" s="19">
        <f t="shared" si="238"/>
        <v>0</v>
      </c>
      <c r="AW98" s="32"/>
      <c r="AX98" s="23"/>
      <c r="AY98" s="2"/>
    </row>
    <row r="99" spans="1:51" ht="31.2" x14ac:dyDescent="0.3">
      <c r="A99" s="49" t="s">
        <v>36</v>
      </c>
      <c r="B99" s="45">
        <v>200</v>
      </c>
      <c r="C99" s="49"/>
      <c r="D99" s="49"/>
      <c r="E99" s="15" t="s">
        <v>578</v>
      </c>
      <c r="F99" s="19">
        <f t="shared" si="236"/>
        <v>100</v>
      </c>
      <c r="G99" s="19">
        <f t="shared" si="236"/>
        <v>100</v>
      </c>
      <c r="H99" s="19">
        <f t="shared" si="236"/>
        <v>100</v>
      </c>
      <c r="I99" s="19">
        <f t="shared" si="236"/>
        <v>0</v>
      </c>
      <c r="J99" s="19">
        <f t="shared" si="236"/>
        <v>0</v>
      </c>
      <c r="K99" s="19">
        <f t="shared" si="236"/>
        <v>0</v>
      </c>
      <c r="L99" s="19">
        <f t="shared" si="198"/>
        <v>100</v>
      </c>
      <c r="M99" s="19">
        <f t="shared" si="199"/>
        <v>100</v>
      </c>
      <c r="N99" s="19">
        <f t="shared" si="200"/>
        <v>100</v>
      </c>
      <c r="O99" s="19">
        <f t="shared" si="237"/>
        <v>0</v>
      </c>
      <c r="P99" s="19">
        <f t="shared" si="237"/>
        <v>0</v>
      </c>
      <c r="Q99" s="19">
        <f t="shared" si="237"/>
        <v>0</v>
      </c>
      <c r="R99" s="19">
        <f t="shared" si="201"/>
        <v>100</v>
      </c>
      <c r="S99" s="19">
        <f t="shared" si="202"/>
        <v>100</v>
      </c>
      <c r="T99" s="19">
        <f t="shared" si="203"/>
        <v>100</v>
      </c>
      <c r="U99" s="19">
        <f t="shared" si="238"/>
        <v>0</v>
      </c>
      <c r="V99" s="19">
        <f t="shared" si="204"/>
        <v>100</v>
      </c>
      <c r="W99" s="19">
        <f t="shared" si="205"/>
        <v>100</v>
      </c>
      <c r="X99" s="19">
        <f t="shared" si="206"/>
        <v>100</v>
      </c>
      <c r="Y99" s="19">
        <f t="shared" si="238"/>
        <v>0</v>
      </c>
      <c r="Z99" s="19">
        <f t="shared" si="238"/>
        <v>0</v>
      </c>
      <c r="AA99" s="19">
        <f t="shared" si="238"/>
        <v>0</v>
      </c>
      <c r="AB99" s="19">
        <f t="shared" si="192"/>
        <v>100</v>
      </c>
      <c r="AC99" s="19">
        <f t="shared" si="193"/>
        <v>100</v>
      </c>
      <c r="AD99" s="19">
        <f t="shared" si="194"/>
        <v>100</v>
      </c>
      <c r="AE99" s="19">
        <f t="shared" si="238"/>
        <v>0</v>
      </c>
      <c r="AF99" s="19">
        <f t="shared" si="238"/>
        <v>0</v>
      </c>
      <c r="AG99" s="19">
        <f t="shared" si="216"/>
        <v>100</v>
      </c>
      <c r="AH99" s="19">
        <f t="shared" si="217"/>
        <v>100</v>
      </c>
      <c r="AI99" s="19">
        <f t="shared" si="218"/>
        <v>100</v>
      </c>
      <c r="AJ99" s="19">
        <f t="shared" si="238"/>
        <v>0</v>
      </c>
      <c r="AK99" s="19">
        <f t="shared" si="238"/>
        <v>0</v>
      </c>
      <c r="AL99" s="19">
        <f t="shared" si="238"/>
        <v>0</v>
      </c>
      <c r="AM99" s="19">
        <f t="shared" si="195"/>
        <v>100</v>
      </c>
      <c r="AN99" s="19">
        <f t="shared" si="238"/>
        <v>0</v>
      </c>
      <c r="AO99" s="19">
        <f t="shared" si="207"/>
        <v>100</v>
      </c>
      <c r="AP99" s="19">
        <f t="shared" si="196"/>
        <v>100</v>
      </c>
      <c r="AQ99" s="19">
        <f t="shared" si="238"/>
        <v>0</v>
      </c>
      <c r="AR99" s="19">
        <f t="shared" si="208"/>
        <v>100</v>
      </c>
      <c r="AS99" s="19">
        <f t="shared" si="197"/>
        <v>100</v>
      </c>
      <c r="AT99" s="19">
        <f t="shared" si="238"/>
        <v>0</v>
      </c>
      <c r="AU99" s="19">
        <f t="shared" si="209"/>
        <v>100</v>
      </c>
      <c r="AV99" s="19">
        <f t="shared" si="238"/>
        <v>0</v>
      </c>
      <c r="AW99" s="32"/>
      <c r="AX99" s="23"/>
      <c r="AY99" s="2"/>
    </row>
    <row r="100" spans="1:51" ht="46.8" x14ac:dyDescent="0.3">
      <c r="A100" s="49" t="s">
        <v>36</v>
      </c>
      <c r="B100" s="45">
        <v>240</v>
      </c>
      <c r="C100" s="49"/>
      <c r="D100" s="49"/>
      <c r="E100" s="15" t="s">
        <v>586</v>
      </c>
      <c r="F100" s="19">
        <f t="shared" si="236"/>
        <v>100</v>
      </c>
      <c r="G100" s="19">
        <f t="shared" si="236"/>
        <v>100</v>
      </c>
      <c r="H100" s="19">
        <f t="shared" si="236"/>
        <v>100</v>
      </c>
      <c r="I100" s="19">
        <f t="shared" si="236"/>
        <v>0</v>
      </c>
      <c r="J100" s="19">
        <f t="shared" si="236"/>
        <v>0</v>
      </c>
      <c r="K100" s="19">
        <f t="shared" si="236"/>
        <v>0</v>
      </c>
      <c r="L100" s="19">
        <f t="shared" si="198"/>
        <v>100</v>
      </c>
      <c r="M100" s="19">
        <f t="shared" si="199"/>
        <v>100</v>
      </c>
      <c r="N100" s="19">
        <f t="shared" si="200"/>
        <v>100</v>
      </c>
      <c r="O100" s="19">
        <f t="shared" si="237"/>
        <v>0</v>
      </c>
      <c r="P100" s="19">
        <f t="shared" si="237"/>
        <v>0</v>
      </c>
      <c r="Q100" s="19">
        <f t="shared" si="237"/>
        <v>0</v>
      </c>
      <c r="R100" s="19">
        <f t="shared" si="201"/>
        <v>100</v>
      </c>
      <c r="S100" s="19">
        <f t="shared" si="202"/>
        <v>100</v>
      </c>
      <c r="T100" s="19">
        <f t="shared" si="203"/>
        <v>100</v>
      </c>
      <c r="U100" s="19">
        <f t="shared" si="238"/>
        <v>0</v>
      </c>
      <c r="V100" s="19">
        <f t="shared" si="204"/>
        <v>100</v>
      </c>
      <c r="W100" s="19">
        <f t="shared" si="205"/>
        <v>100</v>
      </c>
      <c r="X100" s="19">
        <f t="shared" si="206"/>
        <v>100</v>
      </c>
      <c r="Y100" s="19">
        <f t="shared" si="238"/>
        <v>0</v>
      </c>
      <c r="Z100" s="19">
        <f t="shared" si="238"/>
        <v>0</v>
      </c>
      <c r="AA100" s="19">
        <f t="shared" si="238"/>
        <v>0</v>
      </c>
      <c r="AB100" s="19">
        <f t="shared" si="192"/>
        <v>100</v>
      </c>
      <c r="AC100" s="19">
        <f t="shared" si="193"/>
        <v>100</v>
      </c>
      <c r="AD100" s="19">
        <f t="shared" si="194"/>
        <v>100</v>
      </c>
      <c r="AE100" s="19">
        <f t="shared" si="238"/>
        <v>0</v>
      </c>
      <c r="AF100" s="19">
        <f t="shared" si="238"/>
        <v>0</v>
      </c>
      <c r="AG100" s="19">
        <f t="shared" si="216"/>
        <v>100</v>
      </c>
      <c r="AH100" s="19">
        <f t="shared" si="217"/>
        <v>100</v>
      </c>
      <c r="AI100" s="19">
        <f t="shared" si="218"/>
        <v>100</v>
      </c>
      <c r="AJ100" s="19">
        <f t="shared" si="238"/>
        <v>0</v>
      </c>
      <c r="AK100" s="19">
        <f t="shared" si="238"/>
        <v>0</v>
      </c>
      <c r="AL100" s="19">
        <f t="shared" si="238"/>
        <v>0</v>
      </c>
      <c r="AM100" s="19">
        <f t="shared" si="195"/>
        <v>100</v>
      </c>
      <c r="AN100" s="19">
        <f t="shared" si="238"/>
        <v>0</v>
      </c>
      <c r="AO100" s="19">
        <f t="shared" si="207"/>
        <v>100</v>
      </c>
      <c r="AP100" s="19">
        <f t="shared" si="196"/>
        <v>100</v>
      </c>
      <c r="AQ100" s="19">
        <f t="shared" si="238"/>
        <v>0</v>
      </c>
      <c r="AR100" s="19">
        <f t="shared" si="208"/>
        <v>100</v>
      </c>
      <c r="AS100" s="19">
        <f t="shared" si="197"/>
        <v>100</v>
      </c>
      <c r="AT100" s="19">
        <f t="shared" si="238"/>
        <v>0</v>
      </c>
      <c r="AU100" s="19">
        <f t="shared" si="209"/>
        <v>100</v>
      </c>
      <c r="AV100" s="19">
        <f t="shared" si="238"/>
        <v>0</v>
      </c>
      <c r="AW100" s="32"/>
      <c r="AX100" s="23"/>
      <c r="AY100" s="2"/>
    </row>
    <row r="101" spans="1:51" ht="46.8" x14ac:dyDescent="0.3">
      <c r="A101" s="49" t="s">
        <v>36</v>
      </c>
      <c r="B101" s="45">
        <v>240</v>
      </c>
      <c r="C101" s="49" t="s">
        <v>20</v>
      </c>
      <c r="D101" s="49" t="s">
        <v>35</v>
      </c>
      <c r="E101" s="15" t="s">
        <v>546</v>
      </c>
      <c r="F101" s="19">
        <v>100</v>
      </c>
      <c r="G101" s="19">
        <v>100</v>
      </c>
      <c r="H101" s="19">
        <v>100</v>
      </c>
      <c r="I101" s="19"/>
      <c r="J101" s="19"/>
      <c r="K101" s="19"/>
      <c r="L101" s="19">
        <f t="shared" si="198"/>
        <v>100</v>
      </c>
      <c r="M101" s="19">
        <f t="shared" si="199"/>
        <v>100</v>
      </c>
      <c r="N101" s="19">
        <f t="shared" si="200"/>
        <v>100</v>
      </c>
      <c r="O101" s="19"/>
      <c r="P101" s="19"/>
      <c r="Q101" s="19"/>
      <c r="R101" s="19">
        <f t="shared" si="201"/>
        <v>100</v>
      </c>
      <c r="S101" s="19">
        <f t="shared" si="202"/>
        <v>100</v>
      </c>
      <c r="T101" s="19">
        <f t="shared" si="203"/>
        <v>100</v>
      </c>
      <c r="U101" s="19"/>
      <c r="V101" s="19">
        <f t="shared" si="204"/>
        <v>100</v>
      </c>
      <c r="W101" s="19">
        <f t="shared" si="205"/>
        <v>100</v>
      </c>
      <c r="X101" s="19">
        <f t="shared" si="206"/>
        <v>100</v>
      </c>
      <c r="Y101" s="19"/>
      <c r="Z101" s="19"/>
      <c r="AA101" s="19"/>
      <c r="AB101" s="19">
        <f t="shared" si="192"/>
        <v>100</v>
      </c>
      <c r="AC101" s="19">
        <f t="shared" si="193"/>
        <v>100</v>
      </c>
      <c r="AD101" s="19">
        <f t="shared" si="194"/>
        <v>100</v>
      </c>
      <c r="AE101" s="19"/>
      <c r="AF101" s="19"/>
      <c r="AG101" s="19">
        <f t="shared" si="216"/>
        <v>100</v>
      </c>
      <c r="AH101" s="19">
        <f t="shared" si="217"/>
        <v>100</v>
      </c>
      <c r="AI101" s="19">
        <f t="shared" si="218"/>
        <v>100</v>
      </c>
      <c r="AJ101" s="19"/>
      <c r="AK101" s="19"/>
      <c r="AL101" s="19"/>
      <c r="AM101" s="19">
        <f t="shared" si="195"/>
        <v>100</v>
      </c>
      <c r="AN101" s="19"/>
      <c r="AO101" s="19">
        <f t="shared" si="207"/>
        <v>100</v>
      </c>
      <c r="AP101" s="19">
        <f t="shared" si="196"/>
        <v>100</v>
      </c>
      <c r="AQ101" s="19"/>
      <c r="AR101" s="19">
        <f t="shared" si="208"/>
        <v>100</v>
      </c>
      <c r="AS101" s="19">
        <f t="shared" si="197"/>
        <v>100</v>
      </c>
      <c r="AT101" s="19"/>
      <c r="AU101" s="19">
        <f t="shared" si="209"/>
        <v>100</v>
      </c>
      <c r="AV101" s="19"/>
      <c r="AW101" s="32"/>
      <c r="AX101" s="23"/>
      <c r="AY101" s="2"/>
    </row>
    <row r="102" spans="1:51" ht="31.2" x14ac:dyDescent="0.3">
      <c r="A102" s="49" t="s">
        <v>39</v>
      </c>
      <c r="B102" s="45"/>
      <c r="C102" s="49"/>
      <c r="D102" s="49"/>
      <c r="E102" s="15" t="s">
        <v>1035</v>
      </c>
      <c r="F102" s="19">
        <f t="shared" ref="F102:K103" si="239">F103</f>
        <v>6459.7</v>
      </c>
      <c r="G102" s="19">
        <f t="shared" si="239"/>
        <v>6459.7</v>
      </c>
      <c r="H102" s="19">
        <f t="shared" si="239"/>
        <v>6459.7</v>
      </c>
      <c r="I102" s="19">
        <f t="shared" si="239"/>
        <v>3500</v>
      </c>
      <c r="J102" s="19">
        <f t="shared" si="239"/>
        <v>0</v>
      </c>
      <c r="K102" s="19">
        <f t="shared" si="239"/>
        <v>0</v>
      </c>
      <c r="L102" s="19">
        <f t="shared" si="198"/>
        <v>9959.7000000000007</v>
      </c>
      <c r="M102" s="19">
        <f t="shared" si="199"/>
        <v>6459.7</v>
      </c>
      <c r="N102" s="19">
        <f t="shared" si="200"/>
        <v>6459.7</v>
      </c>
      <c r="O102" s="19">
        <f t="shared" ref="O102:Q103" si="240">O103</f>
        <v>0</v>
      </c>
      <c r="P102" s="19">
        <f t="shared" si="240"/>
        <v>0</v>
      </c>
      <c r="Q102" s="19">
        <f t="shared" si="240"/>
        <v>0</v>
      </c>
      <c r="R102" s="19">
        <f t="shared" si="201"/>
        <v>9959.7000000000007</v>
      </c>
      <c r="S102" s="19">
        <f t="shared" si="202"/>
        <v>6459.7</v>
      </c>
      <c r="T102" s="19">
        <f t="shared" si="203"/>
        <v>6459.7</v>
      </c>
      <c r="U102" s="19">
        <f t="shared" ref="U102:AV103" si="241">U103</f>
        <v>0</v>
      </c>
      <c r="V102" s="19">
        <f t="shared" si="204"/>
        <v>9959.7000000000007</v>
      </c>
      <c r="W102" s="19">
        <f t="shared" si="205"/>
        <v>6459.7</v>
      </c>
      <c r="X102" s="19">
        <f t="shared" si="206"/>
        <v>6459.7</v>
      </c>
      <c r="Y102" s="19">
        <f t="shared" si="241"/>
        <v>0</v>
      </c>
      <c r="Z102" s="19">
        <f t="shared" si="241"/>
        <v>0</v>
      </c>
      <c r="AA102" s="19">
        <f t="shared" si="241"/>
        <v>0</v>
      </c>
      <c r="AB102" s="19">
        <f t="shared" si="192"/>
        <v>9959.7000000000007</v>
      </c>
      <c r="AC102" s="19">
        <f t="shared" si="193"/>
        <v>6459.7</v>
      </c>
      <c r="AD102" s="19">
        <f t="shared" si="194"/>
        <v>6459.7</v>
      </c>
      <c r="AE102" s="19">
        <f t="shared" si="241"/>
        <v>0</v>
      </c>
      <c r="AF102" s="19">
        <f t="shared" si="241"/>
        <v>0</v>
      </c>
      <c r="AG102" s="19">
        <f t="shared" si="216"/>
        <v>9959.7000000000007</v>
      </c>
      <c r="AH102" s="19">
        <f t="shared" si="217"/>
        <v>6459.7</v>
      </c>
      <c r="AI102" s="19">
        <f t="shared" si="218"/>
        <v>6459.7</v>
      </c>
      <c r="AJ102" s="19">
        <f t="shared" si="241"/>
        <v>0</v>
      </c>
      <c r="AK102" s="19">
        <f t="shared" si="241"/>
        <v>0</v>
      </c>
      <c r="AL102" s="19">
        <f t="shared" si="241"/>
        <v>0</v>
      </c>
      <c r="AM102" s="19">
        <f t="shared" si="195"/>
        <v>9959.7000000000007</v>
      </c>
      <c r="AN102" s="19">
        <f t="shared" si="241"/>
        <v>0</v>
      </c>
      <c r="AO102" s="19">
        <f t="shared" si="207"/>
        <v>9959.7000000000007</v>
      </c>
      <c r="AP102" s="19">
        <f t="shared" si="196"/>
        <v>6459.7</v>
      </c>
      <c r="AQ102" s="19">
        <f t="shared" si="241"/>
        <v>0</v>
      </c>
      <c r="AR102" s="19">
        <f t="shared" si="208"/>
        <v>6459.7</v>
      </c>
      <c r="AS102" s="19">
        <f t="shared" si="197"/>
        <v>6459.7</v>
      </c>
      <c r="AT102" s="19">
        <f t="shared" si="241"/>
        <v>0</v>
      </c>
      <c r="AU102" s="19">
        <f t="shared" si="209"/>
        <v>6459.7</v>
      </c>
      <c r="AV102" s="19">
        <f t="shared" si="241"/>
        <v>0</v>
      </c>
      <c r="AW102" s="32"/>
      <c r="AX102" s="23"/>
      <c r="AY102" s="2"/>
    </row>
    <row r="103" spans="1:51" ht="46.8" x14ac:dyDescent="0.3">
      <c r="A103" s="49" t="s">
        <v>38</v>
      </c>
      <c r="B103" s="45"/>
      <c r="C103" s="49"/>
      <c r="D103" s="49"/>
      <c r="E103" s="15" t="s">
        <v>638</v>
      </c>
      <c r="F103" s="19">
        <f t="shared" si="239"/>
        <v>6459.7</v>
      </c>
      <c r="G103" s="19">
        <f t="shared" si="239"/>
        <v>6459.7</v>
      </c>
      <c r="H103" s="19">
        <f t="shared" si="239"/>
        <v>6459.7</v>
      </c>
      <c r="I103" s="19">
        <f t="shared" si="239"/>
        <v>3500</v>
      </c>
      <c r="J103" s="19">
        <f t="shared" si="239"/>
        <v>0</v>
      </c>
      <c r="K103" s="19">
        <f t="shared" si="239"/>
        <v>0</v>
      </c>
      <c r="L103" s="19">
        <f t="shared" si="198"/>
        <v>9959.7000000000007</v>
      </c>
      <c r="M103" s="19">
        <f t="shared" si="199"/>
        <v>6459.7</v>
      </c>
      <c r="N103" s="19">
        <f t="shared" si="200"/>
        <v>6459.7</v>
      </c>
      <c r="O103" s="19">
        <f t="shared" si="240"/>
        <v>0</v>
      </c>
      <c r="P103" s="19">
        <f t="shared" si="240"/>
        <v>0</v>
      </c>
      <c r="Q103" s="19">
        <f t="shared" si="240"/>
        <v>0</v>
      </c>
      <c r="R103" s="19">
        <f t="shared" si="201"/>
        <v>9959.7000000000007</v>
      </c>
      <c r="S103" s="19">
        <f t="shared" si="202"/>
        <v>6459.7</v>
      </c>
      <c r="T103" s="19">
        <f t="shared" si="203"/>
        <v>6459.7</v>
      </c>
      <c r="U103" s="19">
        <f t="shared" si="241"/>
        <v>0</v>
      </c>
      <c r="V103" s="19">
        <f t="shared" si="204"/>
        <v>9959.7000000000007</v>
      </c>
      <c r="W103" s="19">
        <f t="shared" si="205"/>
        <v>6459.7</v>
      </c>
      <c r="X103" s="19">
        <f t="shared" si="206"/>
        <v>6459.7</v>
      </c>
      <c r="Y103" s="19">
        <f t="shared" si="241"/>
        <v>0</v>
      </c>
      <c r="Z103" s="19">
        <f t="shared" si="241"/>
        <v>0</v>
      </c>
      <c r="AA103" s="19">
        <f t="shared" si="241"/>
        <v>0</v>
      </c>
      <c r="AB103" s="19">
        <f t="shared" si="192"/>
        <v>9959.7000000000007</v>
      </c>
      <c r="AC103" s="19">
        <f t="shared" si="193"/>
        <v>6459.7</v>
      </c>
      <c r="AD103" s="19">
        <f t="shared" si="194"/>
        <v>6459.7</v>
      </c>
      <c r="AE103" s="19">
        <f t="shared" si="241"/>
        <v>0</v>
      </c>
      <c r="AF103" s="19">
        <f t="shared" si="241"/>
        <v>0</v>
      </c>
      <c r="AG103" s="19">
        <f t="shared" si="216"/>
        <v>9959.7000000000007</v>
      </c>
      <c r="AH103" s="19">
        <f t="shared" si="217"/>
        <v>6459.7</v>
      </c>
      <c r="AI103" s="19">
        <f t="shared" si="218"/>
        <v>6459.7</v>
      </c>
      <c r="AJ103" s="19">
        <f t="shared" si="241"/>
        <v>0</v>
      </c>
      <c r="AK103" s="19">
        <f t="shared" si="241"/>
        <v>0</v>
      </c>
      <c r="AL103" s="19">
        <f t="shared" si="241"/>
        <v>0</v>
      </c>
      <c r="AM103" s="19">
        <f t="shared" si="195"/>
        <v>9959.7000000000007</v>
      </c>
      <c r="AN103" s="19">
        <f t="shared" si="241"/>
        <v>0</v>
      </c>
      <c r="AO103" s="19">
        <f t="shared" si="207"/>
        <v>9959.7000000000007</v>
      </c>
      <c r="AP103" s="19">
        <f t="shared" si="196"/>
        <v>6459.7</v>
      </c>
      <c r="AQ103" s="19">
        <f t="shared" si="241"/>
        <v>0</v>
      </c>
      <c r="AR103" s="19">
        <f t="shared" si="208"/>
        <v>6459.7</v>
      </c>
      <c r="AS103" s="19">
        <f t="shared" si="197"/>
        <v>6459.7</v>
      </c>
      <c r="AT103" s="19">
        <f t="shared" si="241"/>
        <v>0</v>
      </c>
      <c r="AU103" s="19">
        <f t="shared" si="209"/>
        <v>6459.7</v>
      </c>
      <c r="AV103" s="19">
        <f t="shared" si="241"/>
        <v>0</v>
      </c>
      <c r="AW103" s="32"/>
      <c r="AX103" s="23"/>
      <c r="AY103" s="2"/>
    </row>
    <row r="104" spans="1:51" ht="46.8" x14ac:dyDescent="0.3">
      <c r="A104" s="49" t="s">
        <v>38</v>
      </c>
      <c r="B104" s="45">
        <v>600</v>
      </c>
      <c r="C104" s="49"/>
      <c r="D104" s="49"/>
      <c r="E104" s="15" t="s">
        <v>581</v>
      </c>
      <c r="F104" s="19">
        <f t="shared" ref="F104:K104" si="242">F105+F107</f>
        <v>6459.7</v>
      </c>
      <c r="G104" s="19">
        <f t="shared" si="242"/>
        <v>6459.7</v>
      </c>
      <c r="H104" s="19">
        <f t="shared" si="242"/>
        <v>6459.7</v>
      </c>
      <c r="I104" s="19">
        <f t="shared" si="242"/>
        <v>3500</v>
      </c>
      <c r="J104" s="19">
        <f t="shared" si="242"/>
        <v>0</v>
      </c>
      <c r="K104" s="19">
        <f t="shared" si="242"/>
        <v>0</v>
      </c>
      <c r="L104" s="19">
        <f t="shared" si="198"/>
        <v>9959.7000000000007</v>
      </c>
      <c r="M104" s="19">
        <f t="shared" si="199"/>
        <v>6459.7</v>
      </c>
      <c r="N104" s="19">
        <f t="shared" si="200"/>
        <v>6459.7</v>
      </c>
      <c r="O104" s="19">
        <f t="shared" ref="O104:Q104" si="243">O105+O107</f>
        <v>0</v>
      </c>
      <c r="P104" s="19">
        <f t="shared" si="243"/>
        <v>0</v>
      </c>
      <c r="Q104" s="19">
        <f t="shared" si="243"/>
        <v>0</v>
      </c>
      <c r="R104" s="19">
        <f t="shared" si="201"/>
        <v>9959.7000000000007</v>
      </c>
      <c r="S104" s="19">
        <f t="shared" si="202"/>
        <v>6459.7</v>
      </c>
      <c r="T104" s="19">
        <f t="shared" si="203"/>
        <v>6459.7</v>
      </c>
      <c r="U104" s="19">
        <f t="shared" ref="U104:AV104" si="244">U105+U107</f>
        <v>0</v>
      </c>
      <c r="V104" s="19">
        <f t="shared" si="204"/>
        <v>9959.7000000000007</v>
      </c>
      <c r="W104" s="19">
        <f t="shared" si="205"/>
        <v>6459.7</v>
      </c>
      <c r="X104" s="19">
        <f t="shared" si="206"/>
        <v>6459.7</v>
      </c>
      <c r="Y104" s="19">
        <f t="shared" ref="Y104:AA104" si="245">Y105+Y107</f>
        <v>0</v>
      </c>
      <c r="Z104" s="19">
        <f t="shared" si="245"/>
        <v>0</v>
      </c>
      <c r="AA104" s="19">
        <f t="shared" si="245"/>
        <v>0</v>
      </c>
      <c r="AB104" s="19">
        <f t="shared" si="192"/>
        <v>9959.7000000000007</v>
      </c>
      <c r="AC104" s="19">
        <f t="shared" si="193"/>
        <v>6459.7</v>
      </c>
      <c r="AD104" s="19">
        <f t="shared" si="194"/>
        <v>6459.7</v>
      </c>
      <c r="AE104" s="19">
        <f t="shared" ref="AE104:AF104" si="246">AE105+AE107</f>
        <v>0</v>
      </c>
      <c r="AF104" s="19">
        <f t="shared" si="246"/>
        <v>0</v>
      </c>
      <c r="AG104" s="19">
        <f t="shared" si="216"/>
        <v>9959.7000000000007</v>
      </c>
      <c r="AH104" s="19">
        <f t="shared" si="217"/>
        <v>6459.7</v>
      </c>
      <c r="AI104" s="19">
        <f t="shared" si="218"/>
        <v>6459.7</v>
      </c>
      <c r="AJ104" s="19">
        <f t="shared" ref="AJ104:AL104" si="247">AJ105+AJ107</f>
        <v>0</v>
      </c>
      <c r="AK104" s="19">
        <f t="shared" si="247"/>
        <v>0</v>
      </c>
      <c r="AL104" s="19">
        <f t="shared" si="247"/>
        <v>0</v>
      </c>
      <c r="AM104" s="19">
        <f t="shared" si="195"/>
        <v>9959.7000000000007</v>
      </c>
      <c r="AN104" s="19">
        <f t="shared" ref="AN104" si="248">AN105+AN107</f>
        <v>0</v>
      </c>
      <c r="AO104" s="19">
        <f t="shared" si="207"/>
        <v>9959.7000000000007</v>
      </c>
      <c r="AP104" s="19">
        <f t="shared" si="196"/>
        <v>6459.7</v>
      </c>
      <c r="AQ104" s="19">
        <f t="shared" ref="AQ104" si="249">AQ105+AQ107</f>
        <v>0</v>
      </c>
      <c r="AR104" s="19">
        <f t="shared" si="208"/>
        <v>6459.7</v>
      </c>
      <c r="AS104" s="19">
        <f t="shared" si="197"/>
        <v>6459.7</v>
      </c>
      <c r="AT104" s="19">
        <f t="shared" ref="AT104" si="250">AT105+AT107</f>
        <v>0</v>
      </c>
      <c r="AU104" s="19">
        <f t="shared" si="209"/>
        <v>6459.7</v>
      </c>
      <c r="AV104" s="19">
        <f t="shared" si="244"/>
        <v>0</v>
      </c>
      <c r="AW104" s="32"/>
      <c r="AX104" s="23"/>
      <c r="AY104" s="2"/>
    </row>
    <row r="105" spans="1:51" x14ac:dyDescent="0.3">
      <c r="A105" s="49" t="s">
        <v>38</v>
      </c>
      <c r="B105" s="45">
        <v>610</v>
      </c>
      <c r="C105" s="49"/>
      <c r="D105" s="49"/>
      <c r="E105" s="15" t="s">
        <v>595</v>
      </c>
      <c r="F105" s="19">
        <f t="shared" ref="F105:K105" si="251">F106</f>
        <v>2629.5</v>
      </c>
      <c r="G105" s="19">
        <f t="shared" si="251"/>
        <v>2629.5</v>
      </c>
      <c r="H105" s="19">
        <f t="shared" si="251"/>
        <v>2629.5</v>
      </c>
      <c r="I105" s="19">
        <f t="shared" si="251"/>
        <v>997</v>
      </c>
      <c r="J105" s="19">
        <f t="shared" si="251"/>
        <v>0</v>
      </c>
      <c r="K105" s="19">
        <f t="shared" si="251"/>
        <v>0</v>
      </c>
      <c r="L105" s="19">
        <f t="shared" si="198"/>
        <v>3626.5</v>
      </c>
      <c r="M105" s="19">
        <f t="shared" si="199"/>
        <v>2629.5</v>
      </c>
      <c r="N105" s="19">
        <f t="shared" si="200"/>
        <v>2629.5</v>
      </c>
      <c r="O105" s="19">
        <f t="shared" ref="O105:Q105" si="252">O106</f>
        <v>0</v>
      </c>
      <c r="P105" s="19">
        <f t="shared" si="252"/>
        <v>0</v>
      </c>
      <c r="Q105" s="19">
        <f t="shared" si="252"/>
        <v>0</v>
      </c>
      <c r="R105" s="19">
        <f t="shared" si="201"/>
        <v>3626.5</v>
      </c>
      <c r="S105" s="19">
        <f t="shared" si="202"/>
        <v>2629.5</v>
      </c>
      <c r="T105" s="19">
        <f t="shared" si="203"/>
        <v>2629.5</v>
      </c>
      <c r="U105" s="19">
        <f t="shared" ref="U105:AV105" si="253">U106</f>
        <v>0</v>
      </c>
      <c r="V105" s="19">
        <f t="shared" si="204"/>
        <v>3626.5</v>
      </c>
      <c r="W105" s="19">
        <f t="shared" si="205"/>
        <v>2629.5</v>
      </c>
      <c r="X105" s="19">
        <f t="shared" si="206"/>
        <v>2629.5</v>
      </c>
      <c r="Y105" s="19">
        <f t="shared" si="253"/>
        <v>0</v>
      </c>
      <c r="Z105" s="19">
        <f t="shared" si="253"/>
        <v>0</v>
      </c>
      <c r="AA105" s="19">
        <f t="shared" si="253"/>
        <v>0</v>
      </c>
      <c r="AB105" s="19">
        <f t="shared" si="192"/>
        <v>3626.5</v>
      </c>
      <c r="AC105" s="19">
        <f t="shared" si="193"/>
        <v>2629.5</v>
      </c>
      <c r="AD105" s="19">
        <f t="shared" si="194"/>
        <v>2629.5</v>
      </c>
      <c r="AE105" s="19">
        <f t="shared" si="253"/>
        <v>0</v>
      </c>
      <c r="AF105" s="19">
        <f t="shared" si="253"/>
        <v>0</v>
      </c>
      <c r="AG105" s="19">
        <f t="shared" si="216"/>
        <v>3626.5</v>
      </c>
      <c r="AH105" s="19">
        <f t="shared" si="217"/>
        <v>2629.5</v>
      </c>
      <c r="AI105" s="19">
        <f t="shared" si="218"/>
        <v>2629.5</v>
      </c>
      <c r="AJ105" s="19">
        <f t="shared" si="253"/>
        <v>0</v>
      </c>
      <c r="AK105" s="19">
        <f t="shared" si="253"/>
        <v>0</v>
      </c>
      <c r="AL105" s="19">
        <f t="shared" si="253"/>
        <v>0</v>
      </c>
      <c r="AM105" s="19">
        <f t="shared" si="195"/>
        <v>3626.5</v>
      </c>
      <c r="AN105" s="19">
        <f t="shared" si="253"/>
        <v>0</v>
      </c>
      <c r="AO105" s="19">
        <f t="shared" si="207"/>
        <v>3626.5</v>
      </c>
      <c r="AP105" s="19">
        <f t="shared" si="196"/>
        <v>2629.5</v>
      </c>
      <c r="AQ105" s="19">
        <f t="shared" si="253"/>
        <v>0</v>
      </c>
      <c r="AR105" s="19">
        <f t="shared" si="208"/>
        <v>2629.5</v>
      </c>
      <c r="AS105" s="19">
        <f t="shared" si="197"/>
        <v>2629.5</v>
      </c>
      <c r="AT105" s="19">
        <f t="shared" si="253"/>
        <v>0</v>
      </c>
      <c r="AU105" s="19">
        <f t="shared" si="209"/>
        <v>2629.5</v>
      </c>
      <c r="AV105" s="19">
        <f t="shared" si="253"/>
        <v>0</v>
      </c>
      <c r="AW105" s="32"/>
      <c r="AX105" s="23"/>
      <c r="AY105" s="2"/>
    </row>
    <row r="106" spans="1:51" x14ac:dyDescent="0.3">
      <c r="A106" s="49" t="s">
        <v>38</v>
      </c>
      <c r="B106" s="45">
        <v>610</v>
      </c>
      <c r="C106" s="49" t="s">
        <v>28</v>
      </c>
      <c r="D106" s="49" t="s">
        <v>30</v>
      </c>
      <c r="E106" s="15" t="s">
        <v>562</v>
      </c>
      <c r="F106" s="19">
        <v>2629.5</v>
      </c>
      <c r="G106" s="19">
        <v>2629.5</v>
      </c>
      <c r="H106" s="19">
        <v>2629.5</v>
      </c>
      <c r="I106" s="19">
        <v>997</v>
      </c>
      <c r="J106" s="19"/>
      <c r="K106" s="19"/>
      <c r="L106" s="19">
        <f t="shared" si="198"/>
        <v>3626.5</v>
      </c>
      <c r="M106" s="19">
        <f t="shared" si="199"/>
        <v>2629.5</v>
      </c>
      <c r="N106" s="19">
        <f t="shared" si="200"/>
        <v>2629.5</v>
      </c>
      <c r="O106" s="19"/>
      <c r="P106" s="19"/>
      <c r="Q106" s="19"/>
      <c r="R106" s="19">
        <f t="shared" si="201"/>
        <v>3626.5</v>
      </c>
      <c r="S106" s="19">
        <f t="shared" si="202"/>
        <v>2629.5</v>
      </c>
      <c r="T106" s="19">
        <f t="shared" si="203"/>
        <v>2629.5</v>
      </c>
      <c r="U106" s="19"/>
      <c r="V106" s="19">
        <f t="shared" si="204"/>
        <v>3626.5</v>
      </c>
      <c r="W106" s="19">
        <f t="shared" si="205"/>
        <v>2629.5</v>
      </c>
      <c r="X106" s="19">
        <f t="shared" si="206"/>
        <v>2629.5</v>
      </c>
      <c r="Y106" s="19"/>
      <c r="Z106" s="19"/>
      <c r="AA106" s="19"/>
      <c r="AB106" s="19">
        <f t="shared" si="192"/>
        <v>3626.5</v>
      </c>
      <c r="AC106" s="19">
        <f t="shared" si="193"/>
        <v>2629.5</v>
      </c>
      <c r="AD106" s="19">
        <f t="shared" si="194"/>
        <v>2629.5</v>
      </c>
      <c r="AE106" s="19"/>
      <c r="AF106" s="19"/>
      <c r="AG106" s="19">
        <f t="shared" si="216"/>
        <v>3626.5</v>
      </c>
      <c r="AH106" s="19">
        <f t="shared" si="217"/>
        <v>2629.5</v>
      </c>
      <c r="AI106" s="19">
        <f t="shared" si="218"/>
        <v>2629.5</v>
      </c>
      <c r="AJ106" s="19"/>
      <c r="AK106" s="19"/>
      <c r="AL106" s="19"/>
      <c r="AM106" s="19">
        <f t="shared" si="195"/>
        <v>3626.5</v>
      </c>
      <c r="AN106" s="19"/>
      <c r="AO106" s="19">
        <f t="shared" si="207"/>
        <v>3626.5</v>
      </c>
      <c r="AP106" s="19">
        <f t="shared" si="196"/>
        <v>2629.5</v>
      </c>
      <c r="AQ106" s="19"/>
      <c r="AR106" s="19">
        <f t="shared" si="208"/>
        <v>2629.5</v>
      </c>
      <c r="AS106" s="19">
        <f t="shared" si="197"/>
        <v>2629.5</v>
      </c>
      <c r="AT106" s="19"/>
      <c r="AU106" s="19">
        <f t="shared" si="209"/>
        <v>2629.5</v>
      </c>
      <c r="AV106" s="19"/>
      <c r="AW106" s="32"/>
      <c r="AX106" s="23" t="s">
        <v>1317</v>
      </c>
      <c r="AY106" s="2"/>
    </row>
    <row r="107" spans="1:51" x14ac:dyDescent="0.3">
      <c r="A107" s="49" t="s">
        <v>38</v>
      </c>
      <c r="B107" s="45">
        <v>620</v>
      </c>
      <c r="C107" s="49"/>
      <c r="D107" s="49"/>
      <c r="E107" s="15" t="s">
        <v>596</v>
      </c>
      <c r="F107" s="19">
        <f t="shared" ref="F107:K107" si="254">F108+F109</f>
        <v>3830.2</v>
      </c>
      <c r="G107" s="19">
        <f t="shared" si="254"/>
        <v>3830.2</v>
      </c>
      <c r="H107" s="19">
        <f t="shared" si="254"/>
        <v>3830.2</v>
      </c>
      <c r="I107" s="19">
        <f t="shared" si="254"/>
        <v>2503</v>
      </c>
      <c r="J107" s="19">
        <f t="shared" si="254"/>
        <v>0</v>
      </c>
      <c r="K107" s="19">
        <f t="shared" si="254"/>
        <v>0</v>
      </c>
      <c r="L107" s="19">
        <f t="shared" si="198"/>
        <v>6333.2</v>
      </c>
      <c r="M107" s="19">
        <f t="shared" si="199"/>
        <v>3830.2</v>
      </c>
      <c r="N107" s="19">
        <f t="shared" si="200"/>
        <v>3830.2</v>
      </c>
      <c r="O107" s="19">
        <f t="shared" ref="O107:Q107" si="255">O108+O109</f>
        <v>0</v>
      </c>
      <c r="P107" s="19">
        <f t="shared" si="255"/>
        <v>0</v>
      </c>
      <c r="Q107" s="19">
        <f t="shared" si="255"/>
        <v>0</v>
      </c>
      <c r="R107" s="19">
        <f t="shared" si="201"/>
        <v>6333.2</v>
      </c>
      <c r="S107" s="19">
        <f t="shared" si="202"/>
        <v>3830.2</v>
      </c>
      <c r="T107" s="19">
        <f t="shared" si="203"/>
        <v>3830.2</v>
      </c>
      <c r="U107" s="19">
        <f t="shared" ref="U107:AV107" si="256">U108+U109</f>
        <v>0</v>
      </c>
      <c r="V107" s="19">
        <f t="shared" si="204"/>
        <v>6333.2</v>
      </c>
      <c r="W107" s="19">
        <f t="shared" si="205"/>
        <v>3830.2</v>
      </c>
      <c r="X107" s="19">
        <f t="shared" si="206"/>
        <v>3830.2</v>
      </c>
      <c r="Y107" s="19">
        <f t="shared" ref="Y107:AA107" si="257">Y108+Y109</f>
        <v>0</v>
      </c>
      <c r="Z107" s="19">
        <f t="shared" si="257"/>
        <v>0</v>
      </c>
      <c r="AA107" s="19">
        <f t="shared" si="257"/>
        <v>0</v>
      </c>
      <c r="AB107" s="19">
        <f t="shared" si="192"/>
        <v>6333.2</v>
      </c>
      <c r="AC107" s="19">
        <f t="shared" si="193"/>
        <v>3830.2</v>
      </c>
      <c r="AD107" s="19">
        <f t="shared" si="194"/>
        <v>3830.2</v>
      </c>
      <c r="AE107" s="19">
        <f t="shared" ref="AE107:AF107" si="258">AE108+AE109</f>
        <v>0</v>
      </c>
      <c r="AF107" s="19">
        <f t="shared" si="258"/>
        <v>0</v>
      </c>
      <c r="AG107" s="19">
        <f t="shared" si="216"/>
        <v>6333.2</v>
      </c>
      <c r="AH107" s="19">
        <f t="shared" si="217"/>
        <v>3830.2</v>
      </c>
      <c r="AI107" s="19">
        <f t="shared" si="218"/>
        <v>3830.2</v>
      </c>
      <c r="AJ107" s="19">
        <f t="shared" ref="AJ107:AL107" si="259">AJ108+AJ109</f>
        <v>0</v>
      </c>
      <c r="AK107" s="19">
        <f t="shared" si="259"/>
        <v>0</v>
      </c>
      <c r="AL107" s="19">
        <f t="shared" si="259"/>
        <v>0</v>
      </c>
      <c r="AM107" s="19">
        <f t="shared" si="195"/>
        <v>6333.2</v>
      </c>
      <c r="AN107" s="19">
        <f t="shared" ref="AN107" si="260">AN108+AN109</f>
        <v>0</v>
      </c>
      <c r="AO107" s="19">
        <f t="shared" si="207"/>
        <v>6333.2</v>
      </c>
      <c r="AP107" s="19">
        <f t="shared" si="196"/>
        <v>3830.2</v>
      </c>
      <c r="AQ107" s="19">
        <f t="shared" ref="AQ107" si="261">AQ108+AQ109</f>
        <v>0</v>
      </c>
      <c r="AR107" s="19">
        <f t="shared" si="208"/>
        <v>3830.2</v>
      </c>
      <c r="AS107" s="19">
        <f t="shared" si="197"/>
        <v>3830.2</v>
      </c>
      <c r="AT107" s="19">
        <f t="shared" ref="AT107" si="262">AT108+AT109</f>
        <v>0</v>
      </c>
      <c r="AU107" s="19">
        <f t="shared" si="209"/>
        <v>3830.2</v>
      </c>
      <c r="AV107" s="19">
        <f t="shared" si="256"/>
        <v>0</v>
      </c>
      <c r="AW107" s="32"/>
      <c r="AX107" s="23"/>
      <c r="AY107" s="2"/>
    </row>
    <row r="108" spans="1:51" x14ac:dyDescent="0.3">
      <c r="A108" s="49" t="s">
        <v>38</v>
      </c>
      <c r="B108" s="45">
        <v>620</v>
      </c>
      <c r="C108" s="49" t="s">
        <v>28</v>
      </c>
      <c r="D108" s="49" t="s">
        <v>28</v>
      </c>
      <c r="E108" s="15" t="s">
        <v>561</v>
      </c>
      <c r="F108" s="19">
        <v>2447.1999999999998</v>
      </c>
      <c r="G108" s="19">
        <v>2447.1999999999998</v>
      </c>
      <c r="H108" s="19">
        <v>2447.1999999999998</v>
      </c>
      <c r="I108" s="19">
        <v>2503</v>
      </c>
      <c r="J108" s="19"/>
      <c r="K108" s="19"/>
      <c r="L108" s="19">
        <f t="shared" si="198"/>
        <v>4950.2</v>
      </c>
      <c r="M108" s="19">
        <f t="shared" si="199"/>
        <v>2447.1999999999998</v>
      </c>
      <c r="N108" s="19">
        <f t="shared" si="200"/>
        <v>2447.1999999999998</v>
      </c>
      <c r="O108" s="19"/>
      <c r="P108" s="19"/>
      <c r="Q108" s="19"/>
      <c r="R108" s="19">
        <f t="shared" si="201"/>
        <v>4950.2</v>
      </c>
      <c r="S108" s="19">
        <f t="shared" si="202"/>
        <v>2447.1999999999998</v>
      </c>
      <c r="T108" s="19">
        <f t="shared" si="203"/>
        <v>2447.1999999999998</v>
      </c>
      <c r="U108" s="19"/>
      <c r="V108" s="19">
        <f t="shared" si="204"/>
        <v>4950.2</v>
      </c>
      <c r="W108" s="19">
        <f t="shared" si="205"/>
        <v>2447.1999999999998</v>
      </c>
      <c r="X108" s="19">
        <f t="shared" si="206"/>
        <v>2447.1999999999998</v>
      </c>
      <c r="Y108" s="19"/>
      <c r="Z108" s="19"/>
      <c r="AA108" s="19"/>
      <c r="AB108" s="19">
        <f t="shared" si="192"/>
        <v>4950.2</v>
      </c>
      <c r="AC108" s="19">
        <f t="shared" si="193"/>
        <v>2447.1999999999998</v>
      </c>
      <c r="AD108" s="19">
        <f t="shared" si="194"/>
        <v>2447.1999999999998</v>
      </c>
      <c r="AE108" s="19"/>
      <c r="AF108" s="19"/>
      <c r="AG108" s="19">
        <f t="shared" si="216"/>
        <v>4950.2</v>
      </c>
      <c r="AH108" s="19">
        <f t="shared" si="217"/>
        <v>2447.1999999999998</v>
      </c>
      <c r="AI108" s="19">
        <f t="shared" si="218"/>
        <v>2447.1999999999998</v>
      </c>
      <c r="AJ108" s="19"/>
      <c r="AK108" s="19"/>
      <c r="AL108" s="19"/>
      <c r="AM108" s="19">
        <f t="shared" si="195"/>
        <v>4950.2</v>
      </c>
      <c r="AN108" s="19"/>
      <c r="AO108" s="19">
        <f t="shared" si="207"/>
        <v>4950.2</v>
      </c>
      <c r="AP108" s="19">
        <f t="shared" si="196"/>
        <v>2447.1999999999998</v>
      </c>
      <c r="AQ108" s="19"/>
      <c r="AR108" s="19">
        <f t="shared" si="208"/>
        <v>2447.1999999999998</v>
      </c>
      <c r="AS108" s="19">
        <f t="shared" si="197"/>
        <v>2447.1999999999998</v>
      </c>
      <c r="AT108" s="19"/>
      <c r="AU108" s="19">
        <f t="shared" si="209"/>
        <v>2447.1999999999998</v>
      </c>
      <c r="AV108" s="19"/>
      <c r="AW108" s="32"/>
      <c r="AX108" s="23" t="s">
        <v>1316</v>
      </c>
      <c r="AY108" s="2"/>
    </row>
    <row r="109" spans="1:51" x14ac:dyDescent="0.3">
      <c r="A109" s="49" t="s">
        <v>38</v>
      </c>
      <c r="B109" s="45">
        <v>620</v>
      </c>
      <c r="C109" s="49" t="s">
        <v>28</v>
      </c>
      <c r="D109" s="49" t="s">
        <v>30</v>
      </c>
      <c r="E109" s="15" t="s">
        <v>562</v>
      </c>
      <c r="F109" s="19">
        <v>1383</v>
      </c>
      <c r="G109" s="19">
        <v>1383</v>
      </c>
      <c r="H109" s="19">
        <v>1383</v>
      </c>
      <c r="I109" s="19"/>
      <c r="J109" s="19"/>
      <c r="K109" s="19"/>
      <c r="L109" s="19">
        <f t="shared" si="198"/>
        <v>1383</v>
      </c>
      <c r="M109" s="19">
        <f t="shared" si="199"/>
        <v>1383</v>
      </c>
      <c r="N109" s="19">
        <f t="shared" si="200"/>
        <v>1383</v>
      </c>
      <c r="O109" s="19"/>
      <c r="P109" s="19"/>
      <c r="Q109" s="19"/>
      <c r="R109" s="19">
        <f t="shared" si="201"/>
        <v>1383</v>
      </c>
      <c r="S109" s="19">
        <f t="shared" si="202"/>
        <v>1383</v>
      </c>
      <c r="T109" s="19">
        <f t="shared" si="203"/>
        <v>1383</v>
      </c>
      <c r="U109" s="19"/>
      <c r="V109" s="19">
        <f t="shared" si="204"/>
        <v>1383</v>
      </c>
      <c r="W109" s="19">
        <f t="shared" si="205"/>
        <v>1383</v>
      </c>
      <c r="X109" s="19">
        <f t="shared" si="206"/>
        <v>1383</v>
      </c>
      <c r="Y109" s="19"/>
      <c r="Z109" s="19"/>
      <c r="AA109" s="19"/>
      <c r="AB109" s="19">
        <f t="shared" si="192"/>
        <v>1383</v>
      </c>
      <c r="AC109" s="19">
        <f t="shared" si="193"/>
        <v>1383</v>
      </c>
      <c r="AD109" s="19">
        <f t="shared" si="194"/>
        <v>1383</v>
      </c>
      <c r="AE109" s="19"/>
      <c r="AF109" s="19"/>
      <c r="AG109" s="19">
        <f t="shared" si="216"/>
        <v>1383</v>
      </c>
      <c r="AH109" s="19">
        <f t="shared" si="217"/>
        <v>1383</v>
      </c>
      <c r="AI109" s="19">
        <f t="shared" si="218"/>
        <v>1383</v>
      </c>
      <c r="AJ109" s="19"/>
      <c r="AK109" s="19"/>
      <c r="AL109" s="19"/>
      <c r="AM109" s="19">
        <f t="shared" si="195"/>
        <v>1383</v>
      </c>
      <c r="AN109" s="19"/>
      <c r="AO109" s="19">
        <f t="shared" si="207"/>
        <v>1383</v>
      </c>
      <c r="AP109" s="19">
        <f t="shared" si="196"/>
        <v>1383</v>
      </c>
      <c r="AQ109" s="19"/>
      <c r="AR109" s="19">
        <f t="shared" si="208"/>
        <v>1383</v>
      </c>
      <c r="AS109" s="19">
        <f t="shared" si="197"/>
        <v>1383</v>
      </c>
      <c r="AT109" s="19"/>
      <c r="AU109" s="19">
        <f t="shared" si="209"/>
        <v>1383</v>
      </c>
      <c r="AV109" s="19"/>
      <c r="AW109" s="32"/>
      <c r="AX109" s="23"/>
      <c r="AY109" s="2"/>
    </row>
    <row r="110" spans="1:51" s="11" customFormat="1" ht="78" x14ac:dyDescent="0.3">
      <c r="A110" s="10" t="s">
        <v>43</v>
      </c>
      <c r="B110" s="17"/>
      <c r="C110" s="10"/>
      <c r="D110" s="10"/>
      <c r="E110" s="16" t="s">
        <v>1036</v>
      </c>
      <c r="F110" s="18">
        <f>F111+F133+F142+F160</f>
        <v>243446.30000000002</v>
      </c>
      <c r="G110" s="18">
        <f>G111+G133+G142+G160</f>
        <v>180705.1</v>
      </c>
      <c r="H110" s="18">
        <f>H111+H133+H142+H160</f>
        <v>151115.40000000002</v>
      </c>
      <c r="I110" s="18">
        <f t="shared" ref="I110:K110" si="263">I111+I133+I142+I160</f>
        <v>3426.3</v>
      </c>
      <c r="J110" s="18">
        <f t="shared" si="263"/>
        <v>0</v>
      </c>
      <c r="K110" s="18">
        <f t="shared" si="263"/>
        <v>-2117.1</v>
      </c>
      <c r="L110" s="18">
        <f t="shared" si="198"/>
        <v>246872.6</v>
      </c>
      <c r="M110" s="18">
        <f t="shared" si="199"/>
        <v>180705.1</v>
      </c>
      <c r="N110" s="18">
        <f t="shared" si="200"/>
        <v>148998.30000000002</v>
      </c>
      <c r="O110" s="18">
        <f t="shared" ref="O110:Q110" si="264">O111+O133+O142+O160</f>
        <v>17099.817999999999</v>
      </c>
      <c r="P110" s="18">
        <f t="shared" si="264"/>
        <v>0</v>
      </c>
      <c r="Q110" s="18">
        <f t="shared" si="264"/>
        <v>0</v>
      </c>
      <c r="R110" s="18">
        <f t="shared" si="201"/>
        <v>263972.41800000001</v>
      </c>
      <c r="S110" s="18">
        <f t="shared" si="202"/>
        <v>180705.1</v>
      </c>
      <c r="T110" s="18">
        <f t="shared" si="203"/>
        <v>148998.30000000002</v>
      </c>
      <c r="U110" s="18">
        <f>U111+U133+U142+U160</f>
        <v>0</v>
      </c>
      <c r="V110" s="18">
        <f t="shared" si="204"/>
        <v>263972.41800000001</v>
      </c>
      <c r="W110" s="18">
        <f t="shared" si="205"/>
        <v>180705.1</v>
      </c>
      <c r="X110" s="18">
        <f t="shared" si="206"/>
        <v>148998.30000000002</v>
      </c>
      <c r="Y110" s="18">
        <f t="shared" ref="Y110:AA110" si="265">Y111+Y133+Y142+Y160</f>
        <v>0</v>
      </c>
      <c r="Z110" s="18">
        <f t="shared" si="265"/>
        <v>0</v>
      </c>
      <c r="AA110" s="18">
        <f t="shared" si="265"/>
        <v>0</v>
      </c>
      <c r="AB110" s="18">
        <f t="shared" si="192"/>
        <v>263972.41800000001</v>
      </c>
      <c r="AC110" s="18">
        <f t="shared" si="193"/>
        <v>180705.1</v>
      </c>
      <c r="AD110" s="18">
        <f t="shared" si="194"/>
        <v>148998.30000000002</v>
      </c>
      <c r="AE110" s="18">
        <f t="shared" ref="AE110:AF110" si="266">AE111+AE133+AE142+AE160</f>
        <v>0</v>
      </c>
      <c r="AF110" s="18">
        <f t="shared" si="266"/>
        <v>0</v>
      </c>
      <c r="AG110" s="18">
        <f t="shared" si="216"/>
        <v>263972.41800000001</v>
      </c>
      <c r="AH110" s="18">
        <f t="shared" si="217"/>
        <v>180705.1</v>
      </c>
      <c r="AI110" s="18">
        <f t="shared" si="218"/>
        <v>148998.30000000002</v>
      </c>
      <c r="AJ110" s="18">
        <f>AJ111+AJ133+AJ142+AJ160</f>
        <v>-2219.098</v>
      </c>
      <c r="AK110" s="18">
        <f>AK111+AK133+AK142+AK160</f>
        <v>0</v>
      </c>
      <c r="AL110" s="18">
        <f>AL111+AL133+AL142+AL160</f>
        <v>0</v>
      </c>
      <c r="AM110" s="18">
        <f t="shared" si="195"/>
        <v>261753.32</v>
      </c>
      <c r="AN110" s="18">
        <f>AN111+AN133+AN142+AN160</f>
        <v>0</v>
      </c>
      <c r="AO110" s="18">
        <f t="shared" si="207"/>
        <v>261753.32</v>
      </c>
      <c r="AP110" s="18">
        <f t="shared" si="196"/>
        <v>180705.1</v>
      </c>
      <c r="AQ110" s="18">
        <f>AQ111+AQ133+AQ142+AQ160</f>
        <v>0</v>
      </c>
      <c r="AR110" s="18">
        <f t="shared" si="208"/>
        <v>180705.1</v>
      </c>
      <c r="AS110" s="18">
        <f t="shared" si="197"/>
        <v>148998.30000000002</v>
      </c>
      <c r="AT110" s="18">
        <f>AT111+AT133+AT142+AT160</f>
        <v>0</v>
      </c>
      <c r="AU110" s="18">
        <f t="shared" si="209"/>
        <v>148998.30000000002</v>
      </c>
      <c r="AV110" s="18">
        <f>AV111+AV133+AV142+AV160</f>
        <v>0</v>
      </c>
      <c r="AW110" s="31"/>
      <c r="AX110" s="26"/>
    </row>
    <row r="111" spans="1:51" ht="78" x14ac:dyDescent="0.3">
      <c r="A111" s="49" t="s">
        <v>44</v>
      </c>
      <c r="B111" s="45"/>
      <c r="C111" s="49"/>
      <c r="D111" s="49"/>
      <c r="E111" s="15" t="s">
        <v>1037</v>
      </c>
      <c r="F111" s="19">
        <f t="shared" ref="F111:K111" si="267">F112+F122+F129</f>
        <v>53552.600000000006</v>
      </c>
      <c r="G111" s="19">
        <f t="shared" si="267"/>
        <v>48971.000000000007</v>
      </c>
      <c r="H111" s="19">
        <f t="shared" si="267"/>
        <v>48971.000000000007</v>
      </c>
      <c r="I111" s="19">
        <f t="shared" si="267"/>
        <v>0</v>
      </c>
      <c r="J111" s="19">
        <f t="shared" si="267"/>
        <v>0</v>
      </c>
      <c r="K111" s="19">
        <f t="shared" si="267"/>
        <v>0</v>
      </c>
      <c r="L111" s="19">
        <f t="shared" si="198"/>
        <v>53552.600000000006</v>
      </c>
      <c r="M111" s="19">
        <f t="shared" si="199"/>
        <v>48971.000000000007</v>
      </c>
      <c r="N111" s="19">
        <f t="shared" si="200"/>
        <v>48971.000000000007</v>
      </c>
      <c r="O111" s="19">
        <f t="shared" ref="O111:Q111" si="268">O112+O122+O129</f>
        <v>1765.5219999999999</v>
      </c>
      <c r="P111" s="19">
        <f t="shared" si="268"/>
        <v>0</v>
      </c>
      <c r="Q111" s="19">
        <f t="shared" si="268"/>
        <v>0</v>
      </c>
      <c r="R111" s="19">
        <f t="shared" si="201"/>
        <v>55318.122000000003</v>
      </c>
      <c r="S111" s="19">
        <f t="shared" si="202"/>
        <v>48971.000000000007</v>
      </c>
      <c r="T111" s="19">
        <f t="shared" si="203"/>
        <v>48971.000000000007</v>
      </c>
      <c r="U111" s="19">
        <f t="shared" ref="U111:AV111" si="269">U112+U122+U129</f>
        <v>0</v>
      </c>
      <c r="V111" s="19">
        <f t="shared" si="204"/>
        <v>55318.122000000003</v>
      </c>
      <c r="W111" s="19">
        <f t="shared" si="205"/>
        <v>48971.000000000007</v>
      </c>
      <c r="X111" s="19">
        <f t="shared" si="206"/>
        <v>48971.000000000007</v>
      </c>
      <c r="Y111" s="19">
        <f t="shared" ref="Y111:AA111" si="270">Y112+Y122+Y129</f>
        <v>0</v>
      </c>
      <c r="Z111" s="19">
        <f t="shared" si="270"/>
        <v>0</v>
      </c>
      <c r="AA111" s="19">
        <f t="shared" si="270"/>
        <v>0</v>
      </c>
      <c r="AB111" s="19">
        <f t="shared" si="192"/>
        <v>55318.122000000003</v>
      </c>
      <c r="AC111" s="19">
        <f t="shared" si="193"/>
        <v>48971.000000000007</v>
      </c>
      <c r="AD111" s="19">
        <f t="shared" si="194"/>
        <v>48971.000000000007</v>
      </c>
      <c r="AE111" s="19">
        <f t="shared" ref="AE111:AF111" si="271">AE112+AE122+AE129</f>
        <v>0</v>
      </c>
      <c r="AF111" s="19">
        <f t="shared" si="271"/>
        <v>0</v>
      </c>
      <c r="AG111" s="19">
        <f t="shared" si="216"/>
        <v>55318.122000000003</v>
      </c>
      <c r="AH111" s="19">
        <f t="shared" si="217"/>
        <v>48971.000000000007</v>
      </c>
      <c r="AI111" s="19">
        <f t="shared" si="218"/>
        <v>48971.000000000007</v>
      </c>
      <c r="AJ111" s="19">
        <f t="shared" ref="AJ111:AL111" si="272">AJ112+AJ122+AJ129</f>
        <v>-1607.6220000000001</v>
      </c>
      <c r="AK111" s="19">
        <f t="shared" si="272"/>
        <v>0</v>
      </c>
      <c r="AL111" s="19">
        <f t="shared" si="272"/>
        <v>0</v>
      </c>
      <c r="AM111" s="19">
        <f t="shared" si="195"/>
        <v>53710.5</v>
      </c>
      <c r="AN111" s="19">
        <f t="shared" ref="AN111" si="273">AN112+AN122+AN129</f>
        <v>0</v>
      </c>
      <c r="AO111" s="19">
        <f t="shared" si="207"/>
        <v>53710.5</v>
      </c>
      <c r="AP111" s="19">
        <f t="shared" si="196"/>
        <v>48971.000000000007</v>
      </c>
      <c r="AQ111" s="19">
        <f t="shared" ref="AQ111" si="274">AQ112+AQ122+AQ129</f>
        <v>0</v>
      </c>
      <c r="AR111" s="19">
        <f t="shared" si="208"/>
        <v>48971.000000000007</v>
      </c>
      <c r="AS111" s="19">
        <f t="shared" si="197"/>
        <v>48971.000000000007</v>
      </c>
      <c r="AT111" s="19">
        <f t="shared" ref="AT111" si="275">AT112+AT122+AT129</f>
        <v>0</v>
      </c>
      <c r="AU111" s="19">
        <f t="shared" si="209"/>
        <v>48971.000000000007</v>
      </c>
      <c r="AV111" s="19">
        <f t="shared" si="269"/>
        <v>0</v>
      </c>
      <c r="AW111" s="32"/>
      <c r="AX111" s="23"/>
      <c r="AY111" s="2"/>
    </row>
    <row r="112" spans="1:51" ht="46.8" x14ac:dyDescent="0.3">
      <c r="A112" s="49" t="s">
        <v>40</v>
      </c>
      <c r="B112" s="45"/>
      <c r="C112" s="49"/>
      <c r="D112" s="49"/>
      <c r="E112" s="15" t="s">
        <v>627</v>
      </c>
      <c r="F112" s="19">
        <f t="shared" ref="F112:K112" si="276">F113+F116+F119</f>
        <v>48208.700000000004</v>
      </c>
      <c r="G112" s="19">
        <f t="shared" si="276"/>
        <v>43627.100000000006</v>
      </c>
      <c r="H112" s="19">
        <f t="shared" si="276"/>
        <v>43627.100000000006</v>
      </c>
      <c r="I112" s="19">
        <f t="shared" si="276"/>
        <v>0</v>
      </c>
      <c r="J112" s="19">
        <f t="shared" si="276"/>
        <v>0</v>
      </c>
      <c r="K112" s="19">
        <f t="shared" si="276"/>
        <v>0</v>
      </c>
      <c r="L112" s="19">
        <f t="shared" si="198"/>
        <v>48208.700000000004</v>
      </c>
      <c r="M112" s="19">
        <f t="shared" si="199"/>
        <v>43627.100000000006</v>
      </c>
      <c r="N112" s="19">
        <f t="shared" si="200"/>
        <v>43627.100000000006</v>
      </c>
      <c r="O112" s="19">
        <f t="shared" ref="O112:Q112" si="277">O113+O116+O119</f>
        <v>1765.5219999999999</v>
      </c>
      <c r="P112" s="19">
        <f t="shared" si="277"/>
        <v>0</v>
      </c>
      <c r="Q112" s="19">
        <f t="shared" si="277"/>
        <v>0</v>
      </c>
      <c r="R112" s="19">
        <f t="shared" si="201"/>
        <v>49974.222000000002</v>
      </c>
      <c r="S112" s="19">
        <f t="shared" si="202"/>
        <v>43627.100000000006</v>
      </c>
      <c r="T112" s="19">
        <f t="shared" si="203"/>
        <v>43627.100000000006</v>
      </c>
      <c r="U112" s="19">
        <f t="shared" ref="U112:AV112" si="278">U113+U116+U119</f>
        <v>0</v>
      </c>
      <c r="V112" s="19">
        <f t="shared" si="204"/>
        <v>49974.222000000002</v>
      </c>
      <c r="W112" s="19">
        <f t="shared" si="205"/>
        <v>43627.100000000006</v>
      </c>
      <c r="X112" s="19">
        <f t="shared" si="206"/>
        <v>43627.100000000006</v>
      </c>
      <c r="Y112" s="19">
        <f t="shared" ref="Y112:AA112" si="279">Y113+Y116+Y119</f>
        <v>0</v>
      </c>
      <c r="Z112" s="19">
        <f t="shared" si="279"/>
        <v>0</v>
      </c>
      <c r="AA112" s="19">
        <f t="shared" si="279"/>
        <v>0</v>
      </c>
      <c r="AB112" s="19">
        <f t="shared" si="192"/>
        <v>49974.222000000002</v>
      </c>
      <c r="AC112" s="19">
        <f t="shared" si="193"/>
        <v>43627.100000000006</v>
      </c>
      <c r="AD112" s="19">
        <f t="shared" si="194"/>
        <v>43627.100000000006</v>
      </c>
      <c r="AE112" s="19">
        <f t="shared" ref="AE112:AF112" si="280">AE113+AE116+AE119</f>
        <v>0</v>
      </c>
      <c r="AF112" s="19">
        <f t="shared" si="280"/>
        <v>0</v>
      </c>
      <c r="AG112" s="19">
        <f t="shared" si="216"/>
        <v>49974.222000000002</v>
      </c>
      <c r="AH112" s="19">
        <f t="shared" si="217"/>
        <v>43627.100000000006</v>
      </c>
      <c r="AI112" s="19">
        <f t="shared" si="218"/>
        <v>43627.100000000006</v>
      </c>
      <c r="AJ112" s="19">
        <f t="shared" ref="AJ112:AL112" si="281">AJ113+AJ116+AJ119</f>
        <v>-1389.777</v>
      </c>
      <c r="AK112" s="19">
        <f t="shared" si="281"/>
        <v>0</v>
      </c>
      <c r="AL112" s="19">
        <f t="shared" si="281"/>
        <v>0</v>
      </c>
      <c r="AM112" s="19">
        <f t="shared" si="195"/>
        <v>48584.445</v>
      </c>
      <c r="AN112" s="19">
        <f t="shared" ref="AN112" si="282">AN113+AN116+AN119</f>
        <v>0</v>
      </c>
      <c r="AO112" s="19">
        <f t="shared" si="207"/>
        <v>48584.445</v>
      </c>
      <c r="AP112" s="19">
        <f t="shared" si="196"/>
        <v>43627.100000000006</v>
      </c>
      <c r="AQ112" s="19">
        <f t="shared" ref="AQ112" si="283">AQ113+AQ116+AQ119</f>
        <v>0</v>
      </c>
      <c r="AR112" s="19">
        <f t="shared" si="208"/>
        <v>43627.100000000006</v>
      </c>
      <c r="AS112" s="19">
        <f t="shared" si="197"/>
        <v>43627.100000000006</v>
      </c>
      <c r="AT112" s="19">
        <f t="shared" ref="AT112" si="284">AT113+AT116+AT119</f>
        <v>0</v>
      </c>
      <c r="AU112" s="19">
        <f t="shared" si="209"/>
        <v>43627.100000000006</v>
      </c>
      <c r="AV112" s="19">
        <f t="shared" si="278"/>
        <v>0</v>
      </c>
      <c r="AW112" s="32"/>
      <c r="AX112" s="23"/>
      <c r="AY112" s="2"/>
    </row>
    <row r="113" spans="1:51" ht="93.6" x14ac:dyDescent="0.3">
      <c r="A113" s="49" t="s">
        <v>40</v>
      </c>
      <c r="B113" s="45">
        <v>100</v>
      </c>
      <c r="C113" s="49"/>
      <c r="D113" s="49"/>
      <c r="E113" s="15" t="s">
        <v>577</v>
      </c>
      <c r="F113" s="19">
        <f t="shared" ref="F113:K114" si="285">F114</f>
        <v>41147.5</v>
      </c>
      <c r="G113" s="19">
        <f t="shared" si="285"/>
        <v>37278.400000000001</v>
      </c>
      <c r="H113" s="19">
        <f t="shared" si="285"/>
        <v>37278.400000000001</v>
      </c>
      <c r="I113" s="19">
        <f t="shared" si="285"/>
        <v>0</v>
      </c>
      <c r="J113" s="19">
        <f t="shared" si="285"/>
        <v>0</v>
      </c>
      <c r="K113" s="19">
        <f t="shared" si="285"/>
        <v>0</v>
      </c>
      <c r="L113" s="19">
        <f t="shared" si="198"/>
        <v>41147.5</v>
      </c>
      <c r="M113" s="19">
        <f t="shared" si="199"/>
        <v>37278.400000000001</v>
      </c>
      <c r="N113" s="19">
        <f t="shared" si="200"/>
        <v>37278.400000000001</v>
      </c>
      <c r="O113" s="19">
        <f t="shared" ref="O113:Q114" si="286">O114</f>
        <v>1663.0219999999999</v>
      </c>
      <c r="P113" s="19">
        <f t="shared" si="286"/>
        <v>0</v>
      </c>
      <c r="Q113" s="19">
        <f t="shared" si="286"/>
        <v>0</v>
      </c>
      <c r="R113" s="19">
        <f t="shared" si="201"/>
        <v>42810.521999999997</v>
      </c>
      <c r="S113" s="19">
        <f t="shared" si="202"/>
        <v>37278.400000000001</v>
      </c>
      <c r="T113" s="19">
        <f t="shared" si="203"/>
        <v>37278.400000000001</v>
      </c>
      <c r="U113" s="19">
        <f t="shared" ref="U113:AV114" si="287">U114</f>
        <v>0</v>
      </c>
      <c r="V113" s="19">
        <f t="shared" si="204"/>
        <v>42810.521999999997</v>
      </c>
      <c r="W113" s="19">
        <f t="shared" si="205"/>
        <v>37278.400000000001</v>
      </c>
      <c r="X113" s="19">
        <f t="shared" si="206"/>
        <v>37278.400000000001</v>
      </c>
      <c r="Y113" s="19">
        <f t="shared" si="287"/>
        <v>0</v>
      </c>
      <c r="Z113" s="19">
        <f t="shared" si="287"/>
        <v>0</v>
      </c>
      <c r="AA113" s="19">
        <f t="shared" si="287"/>
        <v>0</v>
      </c>
      <c r="AB113" s="19">
        <f t="shared" si="192"/>
        <v>42810.521999999997</v>
      </c>
      <c r="AC113" s="19">
        <f t="shared" si="193"/>
        <v>37278.400000000001</v>
      </c>
      <c r="AD113" s="19">
        <f t="shared" si="194"/>
        <v>37278.400000000001</v>
      </c>
      <c r="AE113" s="19">
        <f t="shared" si="287"/>
        <v>0</v>
      </c>
      <c r="AF113" s="19">
        <f t="shared" si="287"/>
        <v>0</v>
      </c>
      <c r="AG113" s="19">
        <f t="shared" si="216"/>
        <v>42810.521999999997</v>
      </c>
      <c r="AH113" s="19">
        <f t="shared" si="217"/>
        <v>37278.400000000001</v>
      </c>
      <c r="AI113" s="19">
        <f t="shared" si="218"/>
        <v>37278.400000000001</v>
      </c>
      <c r="AJ113" s="19">
        <f t="shared" si="287"/>
        <v>0</v>
      </c>
      <c r="AK113" s="19">
        <f t="shared" si="287"/>
        <v>0</v>
      </c>
      <c r="AL113" s="19">
        <f t="shared" si="287"/>
        <v>0</v>
      </c>
      <c r="AM113" s="19">
        <f t="shared" si="195"/>
        <v>42810.521999999997</v>
      </c>
      <c r="AN113" s="19">
        <f t="shared" si="287"/>
        <v>0</v>
      </c>
      <c r="AO113" s="19">
        <f t="shared" si="207"/>
        <v>42810.521999999997</v>
      </c>
      <c r="AP113" s="19">
        <f t="shared" si="196"/>
        <v>37278.400000000001</v>
      </c>
      <c r="AQ113" s="19">
        <f t="shared" si="287"/>
        <v>0</v>
      </c>
      <c r="AR113" s="19">
        <f t="shared" si="208"/>
        <v>37278.400000000001</v>
      </c>
      <c r="AS113" s="19">
        <f t="shared" si="197"/>
        <v>37278.400000000001</v>
      </c>
      <c r="AT113" s="19">
        <f t="shared" si="287"/>
        <v>0</v>
      </c>
      <c r="AU113" s="19">
        <f t="shared" si="209"/>
        <v>37278.400000000001</v>
      </c>
      <c r="AV113" s="19">
        <f t="shared" si="287"/>
        <v>0</v>
      </c>
      <c r="AW113" s="32"/>
      <c r="AX113" s="23"/>
      <c r="AY113" s="2"/>
    </row>
    <row r="114" spans="1:51" ht="31.2" x14ac:dyDescent="0.3">
      <c r="A114" s="49" t="s">
        <v>40</v>
      </c>
      <c r="B114" s="45">
        <v>110</v>
      </c>
      <c r="C114" s="49"/>
      <c r="D114" s="49"/>
      <c r="E114" s="15" t="s">
        <v>584</v>
      </c>
      <c r="F114" s="19">
        <f t="shared" si="285"/>
        <v>41147.5</v>
      </c>
      <c r="G114" s="19">
        <f t="shared" si="285"/>
        <v>37278.400000000001</v>
      </c>
      <c r="H114" s="19">
        <f t="shared" si="285"/>
        <v>37278.400000000001</v>
      </c>
      <c r="I114" s="19">
        <f t="shared" si="285"/>
        <v>0</v>
      </c>
      <c r="J114" s="19">
        <f t="shared" si="285"/>
        <v>0</v>
      </c>
      <c r="K114" s="19">
        <f t="shared" si="285"/>
        <v>0</v>
      </c>
      <c r="L114" s="19">
        <f t="shared" si="198"/>
        <v>41147.5</v>
      </c>
      <c r="M114" s="19">
        <f t="shared" si="199"/>
        <v>37278.400000000001</v>
      </c>
      <c r="N114" s="19">
        <f t="shared" si="200"/>
        <v>37278.400000000001</v>
      </c>
      <c r="O114" s="19">
        <f t="shared" si="286"/>
        <v>1663.0219999999999</v>
      </c>
      <c r="P114" s="19">
        <f t="shared" si="286"/>
        <v>0</v>
      </c>
      <c r="Q114" s="19">
        <f t="shared" si="286"/>
        <v>0</v>
      </c>
      <c r="R114" s="19">
        <f t="shared" si="201"/>
        <v>42810.521999999997</v>
      </c>
      <c r="S114" s="19">
        <f t="shared" si="202"/>
        <v>37278.400000000001</v>
      </c>
      <c r="T114" s="19">
        <f t="shared" si="203"/>
        <v>37278.400000000001</v>
      </c>
      <c r="U114" s="19">
        <f t="shared" si="287"/>
        <v>0</v>
      </c>
      <c r="V114" s="19">
        <f t="shared" si="204"/>
        <v>42810.521999999997</v>
      </c>
      <c r="W114" s="19">
        <f t="shared" si="205"/>
        <v>37278.400000000001</v>
      </c>
      <c r="X114" s="19">
        <f t="shared" si="206"/>
        <v>37278.400000000001</v>
      </c>
      <c r="Y114" s="19">
        <f t="shared" si="287"/>
        <v>0</v>
      </c>
      <c r="Z114" s="19">
        <f t="shared" si="287"/>
        <v>0</v>
      </c>
      <c r="AA114" s="19">
        <f t="shared" si="287"/>
        <v>0</v>
      </c>
      <c r="AB114" s="19">
        <f t="shared" si="192"/>
        <v>42810.521999999997</v>
      </c>
      <c r="AC114" s="19">
        <f t="shared" si="193"/>
        <v>37278.400000000001</v>
      </c>
      <c r="AD114" s="19">
        <f t="shared" si="194"/>
        <v>37278.400000000001</v>
      </c>
      <c r="AE114" s="19">
        <f t="shared" si="287"/>
        <v>0</v>
      </c>
      <c r="AF114" s="19">
        <f t="shared" si="287"/>
        <v>0</v>
      </c>
      <c r="AG114" s="19">
        <f t="shared" si="216"/>
        <v>42810.521999999997</v>
      </c>
      <c r="AH114" s="19">
        <f t="shared" si="217"/>
        <v>37278.400000000001</v>
      </c>
      <c r="AI114" s="19">
        <f t="shared" si="218"/>
        <v>37278.400000000001</v>
      </c>
      <c r="AJ114" s="19">
        <f t="shared" si="287"/>
        <v>0</v>
      </c>
      <c r="AK114" s="19">
        <f t="shared" si="287"/>
        <v>0</v>
      </c>
      <c r="AL114" s="19">
        <f t="shared" si="287"/>
        <v>0</v>
      </c>
      <c r="AM114" s="19">
        <f t="shared" si="195"/>
        <v>42810.521999999997</v>
      </c>
      <c r="AN114" s="19">
        <f t="shared" si="287"/>
        <v>0</v>
      </c>
      <c r="AO114" s="19">
        <f t="shared" si="207"/>
        <v>42810.521999999997</v>
      </c>
      <c r="AP114" s="19">
        <f t="shared" si="196"/>
        <v>37278.400000000001</v>
      </c>
      <c r="AQ114" s="19">
        <f t="shared" si="287"/>
        <v>0</v>
      </c>
      <c r="AR114" s="19">
        <f t="shared" si="208"/>
        <v>37278.400000000001</v>
      </c>
      <c r="AS114" s="19">
        <f t="shared" si="197"/>
        <v>37278.400000000001</v>
      </c>
      <c r="AT114" s="19">
        <f t="shared" si="287"/>
        <v>0</v>
      </c>
      <c r="AU114" s="19">
        <f t="shared" si="209"/>
        <v>37278.400000000001</v>
      </c>
      <c r="AV114" s="19">
        <f t="shared" si="287"/>
        <v>0</v>
      </c>
      <c r="AW114" s="32"/>
      <c r="AX114" s="23"/>
      <c r="AY114" s="2"/>
    </row>
    <row r="115" spans="1:51" ht="46.8" x14ac:dyDescent="0.3">
      <c r="A115" s="49" t="s">
        <v>40</v>
      </c>
      <c r="B115" s="45">
        <v>110</v>
      </c>
      <c r="C115" s="49" t="s">
        <v>20</v>
      </c>
      <c r="D115" s="49" t="s">
        <v>30</v>
      </c>
      <c r="E115" s="15" t="s">
        <v>544</v>
      </c>
      <c r="F115" s="19">
        <v>41147.5</v>
      </c>
      <c r="G115" s="19">
        <v>37278.400000000001</v>
      </c>
      <c r="H115" s="19">
        <v>37278.400000000001</v>
      </c>
      <c r="I115" s="19"/>
      <c r="J115" s="19"/>
      <c r="K115" s="19"/>
      <c r="L115" s="19">
        <f t="shared" si="198"/>
        <v>41147.5</v>
      </c>
      <c r="M115" s="19">
        <f t="shared" si="199"/>
        <v>37278.400000000001</v>
      </c>
      <c r="N115" s="19">
        <f t="shared" si="200"/>
        <v>37278.400000000001</v>
      </c>
      <c r="O115" s="19">
        <v>1663.0219999999999</v>
      </c>
      <c r="P115" s="19"/>
      <c r="Q115" s="19"/>
      <c r="R115" s="19">
        <f t="shared" si="201"/>
        <v>42810.521999999997</v>
      </c>
      <c r="S115" s="19">
        <f t="shared" si="202"/>
        <v>37278.400000000001</v>
      </c>
      <c r="T115" s="19">
        <f t="shared" si="203"/>
        <v>37278.400000000001</v>
      </c>
      <c r="U115" s="19"/>
      <c r="V115" s="19">
        <f t="shared" si="204"/>
        <v>42810.521999999997</v>
      </c>
      <c r="W115" s="19">
        <f t="shared" si="205"/>
        <v>37278.400000000001</v>
      </c>
      <c r="X115" s="19">
        <f t="shared" si="206"/>
        <v>37278.400000000001</v>
      </c>
      <c r="Y115" s="19"/>
      <c r="Z115" s="19"/>
      <c r="AA115" s="19"/>
      <c r="AB115" s="19">
        <f t="shared" si="192"/>
        <v>42810.521999999997</v>
      </c>
      <c r="AC115" s="19">
        <f t="shared" si="193"/>
        <v>37278.400000000001</v>
      </c>
      <c r="AD115" s="19">
        <f t="shared" si="194"/>
        <v>37278.400000000001</v>
      </c>
      <c r="AE115" s="19"/>
      <c r="AF115" s="19"/>
      <c r="AG115" s="19">
        <f t="shared" si="216"/>
        <v>42810.521999999997</v>
      </c>
      <c r="AH115" s="19">
        <f t="shared" si="217"/>
        <v>37278.400000000001</v>
      </c>
      <c r="AI115" s="19">
        <f t="shared" si="218"/>
        <v>37278.400000000001</v>
      </c>
      <c r="AJ115" s="19"/>
      <c r="AK115" s="19"/>
      <c r="AL115" s="19"/>
      <c r="AM115" s="19">
        <f t="shared" si="195"/>
        <v>42810.521999999997</v>
      </c>
      <c r="AN115" s="19"/>
      <c r="AO115" s="19">
        <f t="shared" si="207"/>
        <v>42810.521999999997</v>
      </c>
      <c r="AP115" s="19">
        <f t="shared" si="196"/>
        <v>37278.400000000001</v>
      </c>
      <c r="AQ115" s="19"/>
      <c r="AR115" s="19">
        <f t="shared" si="208"/>
        <v>37278.400000000001</v>
      </c>
      <c r="AS115" s="19">
        <f t="shared" si="197"/>
        <v>37278.400000000001</v>
      </c>
      <c r="AT115" s="19"/>
      <c r="AU115" s="19">
        <f t="shared" si="209"/>
        <v>37278.400000000001</v>
      </c>
      <c r="AV115" s="19"/>
      <c r="AW115" s="32"/>
      <c r="AX115" s="23"/>
      <c r="AY115" s="2"/>
    </row>
    <row r="116" spans="1:51" ht="31.2" x14ac:dyDescent="0.3">
      <c r="A116" s="49" t="s">
        <v>40</v>
      </c>
      <c r="B116" s="45">
        <v>200</v>
      </c>
      <c r="C116" s="49"/>
      <c r="D116" s="49"/>
      <c r="E116" s="15" t="s">
        <v>578</v>
      </c>
      <c r="F116" s="19">
        <f t="shared" ref="F116:K117" si="288">F117</f>
        <v>7026.9</v>
      </c>
      <c r="G116" s="19">
        <f t="shared" si="288"/>
        <v>6314.4</v>
      </c>
      <c r="H116" s="19">
        <f t="shared" si="288"/>
        <v>6314.4</v>
      </c>
      <c r="I116" s="19">
        <f t="shared" si="288"/>
        <v>0</v>
      </c>
      <c r="J116" s="19">
        <f t="shared" si="288"/>
        <v>0</v>
      </c>
      <c r="K116" s="19">
        <f t="shared" si="288"/>
        <v>0</v>
      </c>
      <c r="L116" s="19">
        <f t="shared" si="198"/>
        <v>7026.9</v>
      </c>
      <c r="M116" s="19">
        <f t="shared" si="199"/>
        <v>6314.4</v>
      </c>
      <c r="N116" s="19">
        <f t="shared" si="200"/>
        <v>6314.4</v>
      </c>
      <c r="O116" s="19">
        <f t="shared" ref="O116:Q117" si="289">O117</f>
        <v>102.5</v>
      </c>
      <c r="P116" s="19">
        <f t="shared" si="289"/>
        <v>0</v>
      </c>
      <c r="Q116" s="19">
        <f t="shared" si="289"/>
        <v>0</v>
      </c>
      <c r="R116" s="19">
        <f t="shared" si="201"/>
        <v>7129.4</v>
      </c>
      <c r="S116" s="19">
        <f t="shared" si="202"/>
        <v>6314.4</v>
      </c>
      <c r="T116" s="19">
        <f t="shared" si="203"/>
        <v>6314.4</v>
      </c>
      <c r="U116" s="19">
        <f t="shared" ref="U116:AV117" si="290">U117</f>
        <v>0</v>
      </c>
      <c r="V116" s="19">
        <f t="shared" si="204"/>
        <v>7129.4</v>
      </c>
      <c r="W116" s="19">
        <f t="shared" si="205"/>
        <v>6314.4</v>
      </c>
      <c r="X116" s="19">
        <f t="shared" si="206"/>
        <v>6314.4</v>
      </c>
      <c r="Y116" s="19">
        <f t="shared" si="290"/>
        <v>0</v>
      </c>
      <c r="Z116" s="19">
        <f t="shared" si="290"/>
        <v>0</v>
      </c>
      <c r="AA116" s="19">
        <f t="shared" si="290"/>
        <v>0</v>
      </c>
      <c r="AB116" s="19">
        <f t="shared" si="192"/>
        <v>7129.4</v>
      </c>
      <c r="AC116" s="19">
        <f t="shared" si="193"/>
        <v>6314.4</v>
      </c>
      <c r="AD116" s="19">
        <f t="shared" si="194"/>
        <v>6314.4</v>
      </c>
      <c r="AE116" s="19">
        <f t="shared" si="290"/>
        <v>0</v>
      </c>
      <c r="AF116" s="19">
        <f t="shared" si="290"/>
        <v>0</v>
      </c>
      <c r="AG116" s="19">
        <f t="shared" si="216"/>
        <v>7129.4</v>
      </c>
      <c r="AH116" s="19">
        <f t="shared" si="217"/>
        <v>6314.4</v>
      </c>
      <c r="AI116" s="19">
        <f t="shared" si="218"/>
        <v>6314.4</v>
      </c>
      <c r="AJ116" s="19">
        <f t="shared" si="290"/>
        <v>-1389.777</v>
      </c>
      <c r="AK116" s="19">
        <f t="shared" si="290"/>
        <v>0</v>
      </c>
      <c r="AL116" s="19">
        <f t="shared" si="290"/>
        <v>0</v>
      </c>
      <c r="AM116" s="19">
        <f t="shared" si="195"/>
        <v>5739.6229999999996</v>
      </c>
      <c r="AN116" s="19">
        <f t="shared" si="290"/>
        <v>0</v>
      </c>
      <c r="AO116" s="19">
        <f t="shared" si="207"/>
        <v>5739.6229999999996</v>
      </c>
      <c r="AP116" s="19">
        <f t="shared" si="196"/>
        <v>6314.4</v>
      </c>
      <c r="AQ116" s="19">
        <f t="shared" si="290"/>
        <v>0</v>
      </c>
      <c r="AR116" s="19">
        <f t="shared" si="208"/>
        <v>6314.4</v>
      </c>
      <c r="AS116" s="19">
        <f t="shared" si="197"/>
        <v>6314.4</v>
      </c>
      <c r="AT116" s="19">
        <f t="shared" si="290"/>
        <v>0</v>
      </c>
      <c r="AU116" s="19">
        <f t="shared" si="209"/>
        <v>6314.4</v>
      </c>
      <c r="AV116" s="19">
        <f t="shared" si="290"/>
        <v>0</v>
      </c>
      <c r="AW116" s="32"/>
      <c r="AX116" s="23"/>
      <c r="AY116" s="2"/>
    </row>
    <row r="117" spans="1:51" ht="46.8" x14ac:dyDescent="0.3">
      <c r="A117" s="49" t="s">
        <v>40</v>
      </c>
      <c r="B117" s="45">
        <v>240</v>
      </c>
      <c r="C117" s="49"/>
      <c r="D117" s="49"/>
      <c r="E117" s="15" t="s">
        <v>586</v>
      </c>
      <c r="F117" s="19">
        <f t="shared" si="288"/>
        <v>7026.9</v>
      </c>
      <c r="G117" s="19">
        <f t="shared" si="288"/>
        <v>6314.4</v>
      </c>
      <c r="H117" s="19">
        <f t="shared" si="288"/>
        <v>6314.4</v>
      </c>
      <c r="I117" s="19">
        <f t="shared" si="288"/>
        <v>0</v>
      </c>
      <c r="J117" s="19">
        <f t="shared" si="288"/>
        <v>0</v>
      </c>
      <c r="K117" s="19">
        <f t="shared" si="288"/>
        <v>0</v>
      </c>
      <c r="L117" s="19">
        <f t="shared" si="198"/>
        <v>7026.9</v>
      </c>
      <c r="M117" s="19">
        <f t="shared" si="199"/>
        <v>6314.4</v>
      </c>
      <c r="N117" s="19">
        <f t="shared" si="200"/>
        <v>6314.4</v>
      </c>
      <c r="O117" s="19">
        <f t="shared" si="289"/>
        <v>102.5</v>
      </c>
      <c r="P117" s="19">
        <f t="shared" si="289"/>
        <v>0</v>
      </c>
      <c r="Q117" s="19">
        <f t="shared" si="289"/>
        <v>0</v>
      </c>
      <c r="R117" s="19">
        <f t="shared" si="201"/>
        <v>7129.4</v>
      </c>
      <c r="S117" s="19">
        <f t="shared" si="202"/>
        <v>6314.4</v>
      </c>
      <c r="T117" s="19">
        <f t="shared" si="203"/>
        <v>6314.4</v>
      </c>
      <c r="U117" s="19">
        <f t="shared" si="290"/>
        <v>0</v>
      </c>
      <c r="V117" s="19">
        <f t="shared" si="204"/>
        <v>7129.4</v>
      </c>
      <c r="W117" s="19">
        <f t="shared" si="205"/>
        <v>6314.4</v>
      </c>
      <c r="X117" s="19">
        <f t="shared" si="206"/>
        <v>6314.4</v>
      </c>
      <c r="Y117" s="19">
        <f t="shared" si="290"/>
        <v>0</v>
      </c>
      <c r="Z117" s="19">
        <f t="shared" si="290"/>
        <v>0</v>
      </c>
      <c r="AA117" s="19">
        <f t="shared" si="290"/>
        <v>0</v>
      </c>
      <c r="AB117" s="19">
        <f t="shared" si="192"/>
        <v>7129.4</v>
      </c>
      <c r="AC117" s="19">
        <f t="shared" si="193"/>
        <v>6314.4</v>
      </c>
      <c r="AD117" s="19">
        <f t="shared" si="194"/>
        <v>6314.4</v>
      </c>
      <c r="AE117" s="19">
        <f t="shared" si="290"/>
        <v>0</v>
      </c>
      <c r="AF117" s="19">
        <f t="shared" si="290"/>
        <v>0</v>
      </c>
      <c r="AG117" s="19">
        <f t="shared" si="216"/>
        <v>7129.4</v>
      </c>
      <c r="AH117" s="19">
        <f t="shared" si="217"/>
        <v>6314.4</v>
      </c>
      <c r="AI117" s="19">
        <f t="shared" si="218"/>
        <v>6314.4</v>
      </c>
      <c r="AJ117" s="19">
        <f t="shared" si="290"/>
        <v>-1389.777</v>
      </c>
      <c r="AK117" s="19">
        <f t="shared" si="290"/>
        <v>0</v>
      </c>
      <c r="AL117" s="19">
        <f t="shared" si="290"/>
        <v>0</v>
      </c>
      <c r="AM117" s="19">
        <f t="shared" si="195"/>
        <v>5739.6229999999996</v>
      </c>
      <c r="AN117" s="19">
        <f t="shared" si="290"/>
        <v>0</v>
      </c>
      <c r="AO117" s="19">
        <f t="shared" si="207"/>
        <v>5739.6229999999996</v>
      </c>
      <c r="AP117" s="19">
        <f t="shared" si="196"/>
        <v>6314.4</v>
      </c>
      <c r="AQ117" s="19">
        <f t="shared" si="290"/>
        <v>0</v>
      </c>
      <c r="AR117" s="19">
        <f t="shared" si="208"/>
        <v>6314.4</v>
      </c>
      <c r="AS117" s="19">
        <f t="shared" si="197"/>
        <v>6314.4</v>
      </c>
      <c r="AT117" s="19">
        <f t="shared" si="290"/>
        <v>0</v>
      </c>
      <c r="AU117" s="19">
        <f t="shared" si="209"/>
        <v>6314.4</v>
      </c>
      <c r="AV117" s="19">
        <f t="shared" si="290"/>
        <v>0</v>
      </c>
      <c r="AW117" s="32"/>
      <c r="AX117" s="23"/>
      <c r="AY117" s="2"/>
    </row>
    <row r="118" spans="1:51" ht="46.8" x14ac:dyDescent="0.3">
      <c r="A118" s="49" t="s">
        <v>40</v>
      </c>
      <c r="B118" s="45">
        <v>240</v>
      </c>
      <c r="C118" s="49" t="s">
        <v>20</v>
      </c>
      <c r="D118" s="49" t="s">
        <v>30</v>
      </c>
      <c r="E118" s="15" t="s">
        <v>544</v>
      </c>
      <c r="F118" s="19">
        <v>7026.9</v>
      </c>
      <c r="G118" s="19">
        <v>6314.4</v>
      </c>
      <c r="H118" s="19">
        <v>6314.4</v>
      </c>
      <c r="I118" s="19"/>
      <c r="J118" s="19"/>
      <c r="K118" s="19"/>
      <c r="L118" s="19">
        <f t="shared" si="198"/>
        <v>7026.9</v>
      </c>
      <c r="M118" s="19">
        <f t="shared" si="199"/>
        <v>6314.4</v>
      </c>
      <c r="N118" s="19">
        <f t="shared" si="200"/>
        <v>6314.4</v>
      </c>
      <c r="O118" s="19">
        <v>102.5</v>
      </c>
      <c r="P118" s="19"/>
      <c r="Q118" s="19"/>
      <c r="R118" s="19">
        <f t="shared" si="201"/>
        <v>7129.4</v>
      </c>
      <c r="S118" s="19">
        <f t="shared" si="202"/>
        <v>6314.4</v>
      </c>
      <c r="T118" s="19">
        <f t="shared" si="203"/>
        <v>6314.4</v>
      </c>
      <c r="U118" s="19"/>
      <c r="V118" s="19">
        <f t="shared" si="204"/>
        <v>7129.4</v>
      </c>
      <c r="W118" s="19">
        <f t="shared" si="205"/>
        <v>6314.4</v>
      </c>
      <c r="X118" s="19">
        <f t="shared" si="206"/>
        <v>6314.4</v>
      </c>
      <c r="Y118" s="19"/>
      <c r="Z118" s="19"/>
      <c r="AA118" s="19"/>
      <c r="AB118" s="19">
        <f t="shared" si="192"/>
        <v>7129.4</v>
      </c>
      <c r="AC118" s="19">
        <f t="shared" si="193"/>
        <v>6314.4</v>
      </c>
      <c r="AD118" s="19">
        <f t="shared" si="194"/>
        <v>6314.4</v>
      </c>
      <c r="AE118" s="19"/>
      <c r="AF118" s="19"/>
      <c r="AG118" s="19">
        <f t="shared" si="216"/>
        <v>7129.4</v>
      </c>
      <c r="AH118" s="19">
        <f t="shared" si="217"/>
        <v>6314.4</v>
      </c>
      <c r="AI118" s="19">
        <f t="shared" si="218"/>
        <v>6314.4</v>
      </c>
      <c r="AJ118" s="19">
        <f>-241.469-1148.308</f>
        <v>-1389.777</v>
      </c>
      <c r="AK118" s="19"/>
      <c r="AL118" s="19"/>
      <c r="AM118" s="19">
        <f t="shared" si="195"/>
        <v>5739.6229999999996</v>
      </c>
      <c r="AN118" s="19"/>
      <c r="AO118" s="19">
        <f t="shared" si="207"/>
        <v>5739.6229999999996</v>
      </c>
      <c r="AP118" s="19">
        <f t="shared" si="196"/>
        <v>6314.4</v>
      </c>
      <c r="AQ118" s="19"/>
      <c r="AR118" s="19">
        <f t="shared" si="208"/>
        <v>6314.4</v>
      </c>
      <c r="AS118" s="19">
        <f t="shared" si="197"/>
        <v>6314.4</v>
      </c>
      <c r="AT118" s="19"/>
      <c r="AU118" s="19">
        <f t="shared" si="209"/>
        <v>6314.4</v>
      </c>
      <c r="AV118" s="19"/>
      <c r="AW118" s="32"/>
      <c r="AX118" s="23"/>
      <c r="AY118" s="2"/>
    </row>
    <row r="119" spans="1:51" x14ac:dyDescent="0.3">
      <c r="A119" s="49" t="s">
        <v>40</v>
      </c>
      <c r="B119" s="45">
        <v>800</v>
      </c>
      <c r="C119" s="49"/>
      <c r="D119" s="49"/>
      <c r="E119" s="15" t="s">
        <v>583</v>
      </c>
      <c r="F119" s="19">
        <f t="shared" ref="F119:K120" si="291">F120</f>
        <v>34.299999999999997</v>
      </c>
      <c r="G119" s="19">
        <f t="shared" si="291"/>
        <v>34.299999999999997</v>
      </c>
      <c r="H119" s="19">
        <f t="shared" si="291"/>
        <v>34.299999999999997</v>
      </c>
      <c r="I119" s="19">
        <f t="shared" si="291"/>
        <v>0</v>
      </c>
      <c r="J119" s="19">
        <f t="shared" si="291"/>
        <v>0</v>
      </c>
      <c r="K119" s="19">
        <f t="shared" si="291"/>
        <v>0</v>
      </c>
      <c r="L119" s="19">
        <f t="shared" si="198"/>
        <v>34.299999999999997</v>
      </c>
      <c r="M119" s="19">
        <f t="shared" si="199"/>
        <v>34.299999999999997</v>
      </c>
      <c r="N119" s="19">
        <f t="shared" si="200"/>
        <v>34.299999999999997</v>
      </c>
      <c r="O119" s="19">
        <f t="shared" ref="O119:Q120" si="292">O120</f>
        <v>0</v>
      </c>
      <c r="P119" s="19">
        <f t="shared" si="292"/>
        <v>0</v>
      </c>
      <c r="Q119" s="19">
        <f t="shared" si="292"/>
        <v>0</v>
      </c>
      <c r="R119" s="19">
        <f t="shared" si="201"/>
        <v>34.299999999999997</v>
      </c>
      <c r="S119" s="19">
        <f t="shared" si="202"/>
        <v>34.299999999999997</v>
      </c>
      <c r="T119" s="19">
        <f t="shared" si="203"/>
        <v>34.299999999999997</v>
      </c>
      <c r="U119" s="19">
        <f t="shared" ref="U119:AV120" si="293">U120</f>
        <v>0</v>
      </c>
      <c r="V119" s="19">
        <f t="shared" si="204"/>
        <v>34.299999999999997</v>
      </c>
      <c r="W119" s="19">
        <f t="shared" si="205"/>
        <v>34.299999999999997</v>
      </c>
      <c r="X119" s="19">
        <f t="shared" si="206"/>
        <v>34.299999999999997</v>
      </c>
      <c r="Y119" s="19">
        <f t="shared" si="293"/>
        <v>0</v>
      </c>
      <c r="Z119" s="19">
        <f t="shared" si="293"/>
        <v>0</v>
      </c>
      <c r="AA119" s="19">
        <f t="shared" si="293"/>
        <v>0</v>
      </c>
      <c r="AB119" s="19">
        <f t="shared" si="192"/>
        <v>34.299999999999997</v>
      </c>
      <c r="AC119" s="19">
        <f t="shared" si="193"/>
        <v>34.299999999999997</v>
      </c>
      <c r="AD119" s="19">
        <f t="shared" si="194"/>
        <v>34.299999999999997</v>
      </c>
      <c r="AE119" s="19">
        <f t="shared" si="293"/>
        <v>0</v>
      </c>
      <c r="AF119" s="19">
        <f t="shared" si="293"/>
        <v>0</v>
      </c>
      <c r="AG119" s="19">
        <f t="shared" si="216"/>
        <v>34.299999999999997</v>
      </c>
      <c r="AH119" s="19">
        <f t="shared" si="217"/>
        <v>34.299999999999997</v>
      </c>
      <c r="AI119" s="19">
        <f t="shared" si="218"/>
        <v>34.299999999999997</v>
      </c>
      <c r="AJ119" s="19">
        <f t="shared" si="293"/>
        <v>0</v>
      </c>
      <c r="AK119" s="19">
        <f t="shared" si="293"/>
        <v>0</v>
      </c>
      <c r="AL119" s="19">
        <f t="shared" si="293"/>
        <v>0</v>
      </c>
      <c r="AM119" s="19">
        <f t="shared" si="195"/>
        <v>34.299999999999997</v>
      </c>
      <c r="AN119" s="19">
        <f t="shared" si="293"/>
        <v>0</v>
      </c>
      <c r="AO119" s="19">
        <f t="shared" si="207"/>
        <v>34.299999999999997</v>
      </c>
      <c r="AP119" s="19">
        <f t="shared" si="196"/>
        <v>34.299999999999997</v>
      </c>
      <c r="AQ119" s="19">
        <f t="shared" si="293"/>
        <v>0</v>
      </c>
      <c r="AR119" s="19">
        <f t="shared" si="208"/>
        <v>34.299999999999997</v>
      </c>
      <c r="AS119" s="19">
        <f t="shared" si="197"/>
        <v>34.299999999999997</v>
      </c>
      <c r="AT119" s="19">
        <f t="shared" si="293"/>
        <v>0</v>
      </c>
      <c r="AU119" s="19">
        <f t="shared" si="209"/>
        <v>34.299999999999997</v>
      </c>
      <c r="AV119" s="19">
        <f t="shared" si="293"/>
        <v>0</v>
      </c>
      <c r="AW119" s="32"/>
      <c r="AX119" s="23"/>
      <c r="AY119" s="2"/>
    </row>
    <row r="120" spans="1:51" x14ac:dyDescent="0.3">
      <c r="A120" s="49" t="s">
        <v>40</v>
      </c>
      <c r="B120" s="45">
        <v>850</v>
      </c>
      <c r="C120" s="49"/>
      <c r="D120" s="49"/>
      <c r="E120" s="15" t="s">
        <v>601</v>
      </c>
      <c r="F120" s="19">
        <f t="shared" si="291"/>
        <v>34.299999999999997</v>
      </c>
      <c r="G120" s="19">
        <f t="shared" si="291"/>
        <v>34.299999999999997</v>
      </c>
      <c r="H120" s="19">
        <f t="shared" si="291"/>
        <v>34.299999999999997</v>
      </c>
      <c r="I120" s="19">
        <f t="shared" si="291"/>
        <v>0</v>
      </c>
      <c r="J120" s="19">
        <f t="shared" si="291"/>
        <v>0</v>
      </c>
      <c r="K120" s="19">
        <f t="shared" si="291"/>
        <v>0</v>
      </c>
      <c r="L120" s="19">
        <f t="shared" si="198"/>
        <v>34.299999999999997</v>
      </c>
      <c r="M120" s="19">
        <f t="shared" si="199"/>
        <v>34.299999999999997</v>
      </c>
      <c r="N120" s="19">
        <f t="shared" si="200"/>
        <v>34.299999999999997</v>
      </c>
      <c r="O120" s="19">
        <f t="shared" si="292"/>
        <v>0</v>
      </c>
      <c r="P120" s="19">
        <f t="shared" si="292"/>
        <v>0</v>
      </c>
      <c r="Q120" s="19">
        <f t="shared" si="292"/>
        <v>0</v>
      </c>
      <c r="R120" s="19">
        <f t="shared" si="201"/>
        <v>34.299999999999997</v>
      </c>
      <c r="S120" s="19">
        <f t="shared" si="202"/>
        <v>34.299999999999997</v>
      </c>
      <c r="T120" s="19">
        <f t="shared" si="203"/>
        <v>34.299999999999997</v>
      </c>
      <c r="U120" s="19">
        <f t="shared" si="293"/>
        <v>0</v>
      </c>
      <c r="V120" s="19">
        <f t="shared" si="204"/>
        <v>34.299999999999997</v>
      </c>
      <c r="W120" s="19">
        <f t="shared" si="205"/>
        <v>34.299999999999997</v>
      </c>
      <c r="X120" s="19">
        <f t="shared" si="206"/>
        <v>34.299999999999997</v>
      </c>
      <c r="Y120" s="19">
        <f t="shared" si="293"/>
        <v>0</v>
      </c>
      <c r="Z120" s="19">
        <f t="shared" si="293"/>
        <v>0</v>
      </c>
      <c r="AA120" s="19">
        <f t="shared" si="293"/>
        <v>0</v>
      </c>
      <c r="AB120" s="19">
        <f t="shared" si="192"/>
        <v>34.299999999999997</v>
      </c>
      <c r="AC120" s="19">
        <f t="shared" si="193"/>
        <v>34.299999999999997</v>
      </c>
      <c r="AD120" s="19">
        <f t="shared" si="194"/>
        <v>34.299999999999997</v>
      </c>
      <c r="AE120" s="19">
        <f t="shared" si="293"/>
        <v>0</v>
      </c>
      <c r="AF120" s="19">
        <f t="shared" si="293"/>
        <v>0</v>
      </c>
      <c r="AG120" s="19">
        <f t="shared" si="216"/>
        <v>34.299999999999997</v>
      </c>
      <c r="AH120" s="19">
        <f t="shared" si="217"/>
        <v>34.299999999999997</v>
      </c>
      <c r="AI120" s="19">
        <f t="shared" si="218"/>
        <v>34.299999999999997</v>
      </c>
      <c r="AJ120" s="19">
        <f t="shared" si="293"/>
        <v>0</v>
      </c>
      <c r="AK120" s="19">
        <f t="shared" si="293"/>
        <v>0</v>
      </c>
      <c r="AL120" s="19">
        <f t="shared" si="293"/>
        <v>0</v>
      </c>
      <c r="AM120" s="19">
        <f t="shared" si="195"/>
        <v>34.299999999999997</v>
      </c>
      <c r="AN120" s="19">
        <f t="shared" si="293"/>
        <v>0</v>
      </c>
      <c r="AO120" s="19">
        <f t="shared" si="207"/>
        <v>34.299999999999997</v>
      </c>
      <c r="AP120" s="19">
        <f t="shared" si="196"/>
        <v>34.299999999999997</v>
      </c>
      <c r="AQ120" s="19">
        <f t="shared" si="293"/>
        <v>0</v>
      </c>
      <c r="AR120" s="19">
        <f t="shared" si="208"/>
        <v>34.299999999999997</v>
      </c>
      <c r="AS120" s="19">
        <f t="shared" si="197"/>
        <v>34.299999999999997</v>
      </c>
      <c r="AT120" s="19">
        <f t="shared" si="293"/>
        <v>0</v>
      </c>
      <c r="AU120" s="19">
        <f t="shared" si="209"/>
        <v>34.299999999999997</v>
      </c>
      <c r="AV120" s="19">
        <f t="shared" si="293"/>
        <v>0</v>
      </c>
      <c r="AW120" s="32"/>
      <c r="AX120" s="23"/>
      <c r="AY120" s="2"/>
    </row>
    <row r="121" spans="1:51" ht="46.8" x14ac:dyDescent="0.3">
      <c r="A121" s="49" t="s">
        <v>40</v>
      </c>
      <c r="B121" s="45">
        <v>850</v>
      </c>
      <c r="C121" s="49" t="s">
        <v>20</v>
      </c>
      <c r="D121" s="49" t="s">
        <v>30</v>
      </c>
      <c r="E121" s="15" t="s">
        <v>544</v>
      </c>
      <c r="F121" s="19">
        <v>34.299999999999997</v>
      </c>
      <c r="G121" s="19">
        <v>34.299999999999997</v>
      </c>
      <c r="H121" s="19">
        <v>34.299999999999997</v>
      </c>
      <c r="I121" s="19"/>
      <c r="J121" s="19"/>
      <c r="K121" s="19"/>
      <c r="L121" s="19">
        <f t="shared" si="198"/>
        <v>34.299999999999997</v>
      </c>
      <c r="M121" s="19">
        <f t="shared" si="199"/>
        <v>34.299999999999997</v>
      </c>
      <c r="N121" s="19">
        <f t="shared" si="200"/>
        <v>34.299999999999997</v>
      </c>
      <c r="O121" s="19"/>
      <c r="P121" s="19"/>
      <c r="Q121" s="19"/>
      <c r="R121" s="19">
        <f t="shared" si="201"/>
        <v>34.299999999999997</v>
      </c>
      <c r="S121" s="19">
        <f t="shared" si="202"/>
        <v>34.299999999999997</v>
      </c>
      <c r="T121" s="19">
        <f t="shared" si="203"/>
        <v>34.299999999999997</v>
      </c>
      <c r="U121" s="19"/>
      <c r="V121" s="19">
        <f t="shared" si="204"/>
        <v>34.299999999999997</v>
      </c>
      <c r="W121" s="19">
        <f t="shared" si="205"/>
        <v>34.299999999999997</v>
      </c>
      <c r="X121" s="19">
        <f t="shared" si="206"/>
        <v>34.299999999999997</v>
      </c>
      <c r="Y121" s="19"/>
      <c r="Z121" s="19"/>
      <c r="AA121" s="19"/>
      <c r="AB121" s="19">
        <f t="shared" si="192"/>
        <v>34.299999999999997</v>
      </c>
      <c r="AC121" s="19">
        <f t="shared" si="193"/>
        <v>34.299999999999997</v>
      </c>
      <c r="AD121" s="19">
        <f t="shared" si="194"/>
        <v>34.299999999999997</v>
      </c>
      <c r="AE121" s="19"/>
      <c r="AF121" s="19"/>
      <c r="AG121" s="19">
        <f t="shared" si="216"/>
        <v>34.299999999999997</v>
      </c>
      <c r="AH121" s="19">
        <f t="shared" si="217"/>
        <v>34.299999999999997</v>
      </c>
      <c r="AI121" s="19">
        <f t="shared" si="218"/>
        <v>34.299999999999997</v>
      </c>
      <c r="AJ121" s="19"/>
      <c r="AK121" s="19"/>
      <c r="AL121" s="19"/>
      <c r="AM121" s="19">
        <f t="shared" si="195"/>
        <v>34.299999999999997</v>
      </c>
      <c r="AN121" s="19"/>
      <c r="AO121" s="19">
        <f t="shared" si="207"/>
        <v>34.299999999999997</v>
      </c>
      <c r="AP121" s="19">
        <f t="shared" si="196"/>
        <v>34.299999999999997</v>
      </c>
      <c r="AQ121" s="19"/>
      <c r="AR121" s="19">
        <f t="shared" si="208"/>
        <v>34.299999999999997</v>
      </c>
      <c r="AS121" s="19">
        <f t="shared" si="197"/>
        <v>34.299999999999997</v>
      </c>
      <c r="AT121" s="19"/>
      <c r="AU121" s="19">
        <f t="shared" si="209"/>
        <v>34.299999999999997</v>
      </c>
      <c r="AV121" s="19"/>
      <c r="AW121" s="32"/>
      <c r="AX121" s="23"/>
      <c r="AY121" s="2"/>
    </row>
    <row r="122" spans="1:51" ht="62.4" x14ac:dyDescent="0.3">
      <c r="A122" s="49" t="s">
        <v>41</v>
      </c>
      <c r="B122" s="45"/>
      <c r="C122" s="49"/>
      <c r="D122" s="49"/>
      <c r="E122" s="15" t="s">
        <v>639</v>
      </c>
      <c r="F122" s="19">
        <f t="shared" ref="F122:K122" si="294">F123+F126</f>
        <v>2910</v>
      </c>
      <c r="G122" s="19">
        <f t="shared" si="294"/>
        <v>2910</v>
      </c>
      <c r="H122" s="19">
        <f t="shared" si="294"/>
        <v>2910</v>
      </c>
      <c r="I122" s="19">
        <f t="shared" si="294"/>
        <v>0</v>
      </c>
      <c r="J122" s="19">
        <f t="shared" si="294"/>
        <v>0</v>
      </c>
      <c r="K122" s="19">
        <f t="shared" si="294"/>
        <v>0</v>
      </c>
      <c r="L122" s="19">
        <f t="shared" si="198"/>
        <v>2910</v>
      </c>
      <c r="M122" s="19">
        <f t="shared" si="199"/>
        <v>2910</v>
      </c>
      <c r="N122" s="19">
        <f t="shared" si="200"/>
        <v>2910</v>
      </c>
      <c r="O122" s="19">
        <f t="shared" ref="O122:Q122" si="295">O123+O126</f>
        <v>0</v>
      </c>
      <c r="P122" s="19">
        <f t="shared" si="295"/>
        <v>0</v>
      </c>
      <c r="Q122" s="19">
        <f t="shared" si="295"/>
        <v>0</v>
      </c>
      <c r="R122" s="19">
        <f t="shared" si="201"/>
        <v>2910</v>
      </c>
      <c r="S122" s="19">
        <f t="shared" si="202"/>
        <v>2910</v>
      </c>
      <c r="T122" s="19">
        <f t="shared" si="203"/>
        <v>2910</v>
      </c>
      <c r="U122" s="19">
        <f t="shared" ref="U122:AV122" si="296">U123+U126</f>
        <v>0</v>
      </c>
      <c r="V122" s="19">
        <f t="shared" si="204"/>
        <v>2910</v>
      </c>
      <c r="W122" s="19">
        <f t="shared" si="205"/>
        <v>2910</v>
      </c>
      <c r="X122" s="19">
        <f t="shared" si="206"/>
        <v>2910</v>
      </c>
      <c r="Y122" s="19">
        <f t="shared" ref="Y122:AA122" si="297">Y123+Y126</f>
        <v>0</v>
      </c>
      <c r="Z122" s="19">
        <f t="shared" si="297"/>
        <v>0</v>
      </c>
      <c r="AA122" s="19">
        <f t="shared" si="297"/>
        <v>0</v>
      </c>
      <c r="AB122" s="19">
        <f t="shared" si="192"/>
        <v>2910</v>
      </c>
      <c r="AC122" s="19">
        <f t="shared" si="193"/>
        <v>2910</v>
      </c>
      <c r="AD122" s="19">
        <f t="shared" si="194"/>
        <v>2910</v>
      </c>
      <c r="AE122" s="19">
        <f t="shared" ref="AE122:AF122" si="298">AE123+AE126</f>
        <v>0</v>
      </c>
      <c r="AF122" s="19">
        <f t="shared" si="298"/>
        <v>0</v>
      </c>
      <c r="AG122" s="19">
        <f t="shared" si="216"/>
        <v>2910</v>
      </c>
      <c r="AH122" s="19">
        <f t="shared" si="217"/>
        <v>2910</v>
      </c>
      <c r="AI122" s="19">
        <f t="shared" si="218"/>
        <v>2910</v>
      </c>
      <c r="AJ122" s="19">
        <f t="shared" ref="AJ122:AL122" si="299">AJ123+AJ126</f>
        <v>-217.845</v>
      </c>
      <c r="AK122" s="19">
        <f t="shared" si="299"/>
        <v>0</v>
      </c>
      <c r="AL122" s="19">
        <f t="shared" si="299"/>
        <v>0</v>
      </c>
      <c r="AM122" s="19">
        <f t="shared" si="195"/>
        <v>2692.1550000000002</v>
      </c>
      <c r="AN122" s="19">
        <f t="shared" ref="AN122" si="300">AN123+AN126</f>
        <v>0</v>
      </c>
      <c r="AO122" s="19">
        <f t="shared" si="207"/>
        <v>2692.1550000000002</v>
      </c>
      <c r="AP122" s="19">
        <f t="shared" si="196"/>
        <v>2910</v>
      </c>
      <c r="AQ122" s="19">
        <f t="shared" ref="AQ122" si="301">AQ123+AQ126</f>
        <v>0</v>
      </c>
      <c r="AR122" s="19">
        <f t="shared" si="208"/>
        <v>2910</v>
      </c>
      <c r="AS122" s="19">
        <f t="shared" si="197"/>
        <v>2910</v>
      </c>
      <c r="AT122" s="19">
        <f t="shared" ref="AT122" si="302">AT123+AT126</f>
        <v>0</v>
      </c>
      <c r="AU122" s="19">
        <f t="shared" si="209"/>
        <v>2910</v>
      </c>
      <c r="AV122" s="19">
        <f t="shared" si="296"/>
        <v>0</v>
      </c>
      <c r="AW122" s="32"/>
      <c r="AX122" s="23"/>
      <c r="AY122" s="2"/>
    </row>
    <row r="123" spans="1:51" ht="93.6" x14ac:dyDescent="0.3">
      <c r="A123" s="49" t="s">
        <v>41</v>
      </c>
      <c r="B123" s="45">
        <v>100</v>
      </c>
      <c r="C123" s="49"/>
      <c r="D123" s="49"/>
      <c r="E123" s="15" t="s">
        <v>577</v>
      </c>
      <c r="F123" s="19">
        <f t="shared" ref="F123:K124" si="303">F124</f>
        <v>110.8</v>
      </c>
      <c r="G123" s="19">
        <f t="shared" si="303"/>
        <v>110.8</v>
      </c>
      <c r="H123" s="19">
        <f t="shared" si="303"/>
        <v>110.8</v>
      </c>
      <c r="I123" s="19">
        <f t="shared" si="303"/>
        <v>0</v>
      </c>
      <c r="J123" s="19">
        <f t="shared" si="303"/>
        <v>0</v>
      </c>
      <c r="K123" s="19">
        <f t="shared" si="303"/>
        <v>0</v>
      </c>
      <c r="L123" s="19">
        <f t="shared" si="198"/>
        <v>110.8</v>
      </c>
      <c r="M123" s="19">
        <f t="shared" si="199"/>
        <v>110.8</v>
      </c>
      <c r="N123" s="19">
        <f t="shared" si="200"/>
        <v>110.8</v>
      </c>
      <c r="O123" s="19">
        <f t="shared" ref="O123:Q124" si="304">O124</f>
        <v>0</v>
      </c>
      <c r="P123" s="19">
        <f t="shared" si="304"/>
        <v>0</v>
      </c>
      <c r="Q123" s="19">
        <f t="shared" si="304"/>
        <v>0</v>
      </c>
      <c r="R123" s="19">
        <f t="shared" si="201"/>
        <v>110.8</v>
      </c>
      <c r="S123" s="19">
        <f t="shared" si="202"/>
        <v>110.8</v>
      </c>
      <c r="T123" s="19">
        <f t="shared" si="203"/>
        <v>110.8</v>
      </c>
      <c r="U123" s="19">
        <f t="shared" ref="U123:AV124" si="305">U124</f>
        <v>0</v>
      </c>
      <c r="V123" s="19">
        <f t="shared" si="204"/>
        <v>110.8</v>
      </c>
      <c r="W123" s="19">
        <f t="shared" si="205"/>
        <v>110.8</v>
      </c>
      <c r="X123" s="19">
        <f t="shared" si="206"/>
        <v>110.8</v>
      </c>
      <c r="Y123" s="19">
        <f t="shared" si="305"/>
        <v>0</v>
      </c>
      <c r="Z123" s="19">
        <f t="shared" si="305"/>
        <v>0</v>
      </c>
      <c r="AA123" s="19">
        <f t="shared" si="305"/>
        <v>0</v>
      </c>
      <c r="AB123" s="19">
        <f t="shared" si="192"/>
        <v>110.8</v>
      </c>
      <c r="AC123" s="19">
        <f t="shared" si="193"/>
        <v>110.8</v>
      </c>
      <c r="AD123" s="19">
        <f t="shared" si="194"/>
        <v>110.8</v>
      </c>
      <c r="AE123" s="19">
        <f t="shared" si="305"/>
        <v>0</v>
      </c>
      <c r="AF123" s="19">
        <f t="shared" si="305"/>
        <v>0</v>
      </c>
      <c r="AG123" s="19">
        <f t="shared" si="216"/>
        <v>110.8</v>
      </c>
      <c r="AH123" s="19">
        <f t="shared" si="217"/>
        <v>110.8</v>
      </c>
      <c r="AI123" s="19">
        <f t="shared" si="218"/>
        <v>110.8</v>
      </c>
      <c r="AJ123" s="19">
        <f t="shared" si="305"/>
        <v>0</v>
      </c>
      <c r="AK123" s="19">
        <f t="shared" si="305"/>
        <v>0</v>
      </c>
      <c r="AL123" s="19">
        <f t="shared" si="305"/>
        <v>0</v>
      </c>
      <c r="AM123" s="19">
        <f t="shared" si="195"/>
        <v>110.8</v>
      </c>
      <c r="AN123" s="19">
        <f t="shared" si="305"/>
        <v>0</v>
      </c>
      <c r="AO123" s="19">
        <f t="shared" si="207"/>
        <v>110.8</v>
      </c>
      <c r="AP123" s="19">
        <f t="shared" si="196"/>
        <v>110.8</v>
      </c>
      <c r="AQ123" s="19">
        <f t="shared" si="305"/>
        <v>0</v>
      </c>
      <c r="AR123" s="19">
        <f t="shared" si="208"/>
        <v>110.8</v>
      </c>
      <c r="AS123" s="19">
        <f t="shared" si="197"/>
        <v>110.8</v>
      </c>
      <c r="AT123" s="19">
        <f t="shared" si="305"/>
        <v>0</v>
      </c>
      <c r="AU123" s="19">
        <f t="shared" si="209"/>
        <v>110.8</v>
      </c>
      <c r="AV123" s="19">
        <f t="shared" si="305"/>
        <v>0</v>
      </c>
      <c r="AW123" s="32"/>
      <c r="AX123" s="23"/>
      <c r="AY123" s="2"/>
    </row>
    <row r="124" spans="1:51" ht="31.2" x14ac:dyDescent="0.3">
      <c r="A124" s="49" t="s">
        <v>41</v>
      </c>
      <c r="B124" s="45">
        <v>110</v>
      </c>
      <c r="C124" s="49"/>
      <c r="D124" s="49"/>
      <c r="E124" s="15" t="s">
        <v>584</v>
      </c>
      <c r="F124" s="19">
        <f t="shared" si="303"/>
        <v>110.8</v>
      </c>
      <c r="G124" s="19">
        <f t="shared" si="303"/>
        <v>110.8</v>
      </c>
      <c r="H124" s="19">
        <f t="shared" si="303"/>
        <v>110.8</v>
      </c>
      <c r="I124" s="19">
        <f t="shared" si="303"/>
        <v>0</v>
      </c>
      <c r="J124" s="19">
        <f t="shared" si="303"/>
        <v>0</v>
      </c>
      <c r="K124" s="19">
        <f t="shared" si="303"/>
        <v>0</v>
      </c>
      <c r="L124" s="19">
        <f t="shared" si="198"/>
        <v>110.8</v>
      </c>
      <c r="M124" s="19">
        <f t="shared" si="199"/>
        <v>110.8</v>
      </c>
      <c r="N124" s="19">
        <f t="shared" si="200"/>
        <v>110.8</v>
      </c>
      <c r="O124" s="19">
        <f t="shared" si="304"/>
        <v>0</v>
      </c>
      <c r="P124" s="19">
        <f t="shared" si="304"/>
        <v>0</v>
      </c>
      <c r="Q124" s="19">
        <f t="shared" si="304"/>
        <v>0</v>
      </c>
      <c r="R124" s="19">
        <f t="shared" si="201"/>
        <v>110.8</v>
      </c>
      <c r="S124" s="19">
        <f t="shared" si="202"/>
        <v>110.8</v>
      </c>
      <c r="T124" s="19">
        <f t="shared" si="203"/>
        <v>110.8</v>
      </c>
      <c r="U124" s="19">
        <f t="shared" si="305"/>
        <v>0</v>
      </c>
      <c r="V124" s="19">
        <f t="shared" si="204"/>
        <v>110.8</v>
      </c>
      <c r="W124" s="19">
        <f t="shared" si="205"/>
        <v>110.8</v>
      </c>
      <c r="X124" s="19">
        <f t="shared" si="206"/>
        <v>110.8</v>
      </c>
      <c r="Y124" s="19">
        <f t="shared" si="305"/>
        <v>0</v>
      </c>
      <c r="Z124" s="19">
        <f t="shared" si="305"/>
        <v>0</v>
      </c>
      <c r="AA124" s="19">
        <f t="shared" si="305"/>
        <v>0</v>
      </c>
      <c r="AB124" s="19">
        <f t="shared" si="192"/>
        <v>110.8</v>
      </c>
      <c r="AC124" s="19">
        <f t="shared" si="193"/>
        <v>110.8</v>
      </c>
      <c r="AD124" s="19">
        <f t="shared" si="194"/>
        <v>110.8</v>
      </c>
      <c r="AE124" s="19">
        <f t="shared" si="305"/>
        <v>0</v>
      </c>
      <c r="AF124" s="19">
        <f t="shared" si="305"/>
        <v>0</v>
      </c>
      <c r="AG124" s="19">
        <f t="shared" si="216"/>
        <v>110.8</v>
      </c>
      <c r="AH124" s="19">
        <f t="shared" si="217"/>
        <v>110.8</v>
      </c>
      <c r="AI124" s="19">
        <f t="shared" si="218"/>
        <v>110.8</v>
      </c>
      <c r="AJ124" s="19">
        <f t="shared" si="305"/>
        <v>0</v>
      </c>
      <c r="AK124" s="19">
        <f t="shared" si="305"/>
        <v>0</v>
      </c>
      <c r="AL124" s="19">
        <f t="shared" si="305"/>
        <v>0</v>
      </c>
      <c r="AM124" s="19">
        <f t="shared" si="195"/>
        <v>110.8</v>
      </c>
      <c r="AN124" s="19">
        <f t="shared" si="305"/>
        <v>0</v>
      </c>
      <c r="AO124" s="19">
        <f t="shared" si="207"/>
        <v>110.8</v>
      </c>
      <c r="AP124" s="19">
        <f t="shared" si="196"/>
        <v>110.8</v>
      </c>
      <c r="AQ124" s="19">
        <f t="shared" si="305"/>
        <v>0</v>
      </c>
      <c r="AR124" s="19">
        <f t="shared" si="208"/>
        <v>110.8</v>
      </c>
      <c r="AS124" s="19">
        <f t="shared" si="197"/>
        <v>110.8</v>
      </c>
      <c r="AT124" s="19">
        <f t="shared" si="305"/>
        <v>0</v>
      </c>
      <c r="AU124" s="19">
        <f t="shared" si="209"/>
        <v>110.8</v>
      </c>
      <c r="AV124" s="19">
        <f t="shared" si="305"/>
        <v>0</v>
      </c>
      <c r="AW124" s="32"/>
      <c r="AX124" s="23"/>
      <c r="AY124" s="2"/>
    </row>
    <row r="125" spans="1:51" ht="46.8" x14ac:dyDescent="0.3">
      <c r="A125" s="49" t="s">
        <v>41</v>
      </c>
      <c r="B125" s="45">
        <v>110</v>
      </c>
      <c r="C125" s="49" t="s">
        <v>20</v>
      </c>
      <c r="D125" s="49" t="s">
        <v>30</v>
      </c>
      <c r="E125" s="15" t="s">
        <v>544</v>
      </c>
      <c r="F125" s="19">
        <v>110.8</v>
      </c>
      <c r="G125" s="19">
        <v>110.8</v>
      </c>
      <c r="H125" s="19">
        <v>110.8</v>
      </c>
      <c r="I125" s="19"/>
      <c r="J125" s="19"/>
      <c r="K125" s="19"/>
      <c r="L125" s="19">
        <f t="shared" si="198"/>
        <v>110.8</v>
      </c>
      <c r="M125" s="19">
        <f t="shared" si="199"/>
        <v>110.8</v>
      </c>
      <c r="N125" s="19">
        <f t="shared" si="200"/>
        <v>110.8</v>
      </c>
      <c r="O125" s="19"/>
      <c r="P125" s="19"/>
      <c r="Q125" s="19"/>
      <c r="R125" s="19">
        <f t="shared" si="201"/>
        <v>110.8</v>
      </c>
      <c r="S125" s="19">
        <f t="shared" si="202"/>
        <v>110.8</v>
      </c>
      <c r="T125" s="19">
        <f t="shared" si="203"/>
        <v>110.8</v>
      </c>
      <c r="U125" s="19"/>
      <c r="V125" s="19">
        <f t="shared" si="204"/>
        <v>110.8</v>
      </c>
      <c r="W125" s="19">
        <f t="shared" si="205"/>
        <v>110.8</v>
      </c>
      <c r="X125" s="19">
        <f t="shared" si="206"/>
        <v>110.8</v>
      </c>
      <c r="Y125" s="19"/>
      <c r="Z125" s="19"/>
      <c r="AA125" s="19"/>
      <c r="AB125" s="19">
        <f t="shared" si="192"/>
        <v>110.8</v>
      </c>
      <c r="AC125" s="19">
        <f t="shared" si="193"/>
        <v>110.8</v>
      </c>
      <c r="AD125" s="19">
        <f t="shared" si="194"/>
        <v>110.8</v>
      </c>
      <c r="AE125" s="19"/>
      <c r="AF125" s="19"/>
      <c r="AG125" s="19">
        <f t="shared" si="216"/>
        <v>110.8</v>
      </c>
      <c r="AH125" s="19">
        <f t="shared" si="217"/>
        <v>110.8</v>
      </c>
      <c r="AI125" s="19">
        <f t="shared" si="218"/>
        <v>110.8</v>
      </c>
      <c r="AJ125" s="19"/>
      <c r="AK125" s="19"/>
      <c r="AL125" s="19"/>
      <c r="AM125" s="19">
        <f t="shared" si="195"/>
        <v>110.8</v>
      </c>
      <c r="AN125" s="19"/>
      <c r="AO125" s="19">
        <f t="shared" si="207"/>
        <v>110.8</v>
      </c>
      <c r="AP125" s="19">
        <f t="shared" si="196"/>
        <v>110.8</v>
      </c>
      <c r="AQ125" s="19"/>
      <c r="AR125" s="19">
        <f t="shared" si="208"/>
        <v>110.8</v>
      </c>
      <c r="AS125" s="19">
        <f t="shared" si="197"/>
        <v>110.8</v>
      </c>
      <c r="AT125" s="19"/>
      <c r="AU125" s="19">
        <f t="shared" si="209"/>
        <v>110.8</v>
      </c>
      <c r="AV125" s="19"/>
      <c r="AW125" s="32"/>
      <c r="AX125" s="23"/>
      <c r="AY125" s="2"/>
    </row>
    <row r="126" spans="1:51" ht="31.2" x14ac:dyDescent="0.3">
      <c r="A126" s="49" t="s">
        <v>41</v>
      </c>
      <c r="B126" s="45">
        <v>200</v>
      </c>
      <c r="C126" s="49"/>
      <c r="D126" s="49"/>
      <c r="E126" s="15" t="s">
        <v>578</v>
      </c>
      <c r="F126" s="19">
        <f t="shared" ref="F126:K127" si="306">F127</f>
        <v>2799.2</v>
      </c>
      <c r="G126" s="19">
        <f t="shared" si="306"/>
        <v>2799.2</v>
      </c>
      <c r="H126" s="19">
        <f t="shared" si="306"/>
        <v>2799.2</v>
      </c>
      <c r="I126" s="19">
        <f t="shared" si="306"/>
        <v>0</v>
      </c>
      <c r="J126" s="19">
        <f t="shared" si="306"/>
        <v>0</v>
      </c>
      <c r="K126" s="19">
        <f t="shared" si="306"/>
        <v>0</v>
      </c>
      <c r="L126" s="19">
        <f t="shared" si="198"/>
        <v>2799.2</v>
      </c>
      <c r="M126" s="19">
        <f t="shared" si="199"/>
        <v>2799.2</v>
      </c>
      <c r="N126" s="19">
        <f t="shared" si="200"/>
        <v>2799.2</v>
      </c>
      <c r="O126" s="19">
        <f t="shared" ref="O126:Q127" si="307">O127</f>
        <v>0</v>
      </c>
      <c r="P126" s="19">
        <f t="shared" si="307"/>
        <v>0</v>
      </c>
      <c r="Q126" s="19">
        <f t="shared" si="307"/>
        <v>0</v>
      </c>
      <c r="R126" s="19">
        <f t="shared" si="201"/>
        <v>2799.2</v>
      </c>
      <c r="S126" s="19">
        <f t="shared" si="202"/>
        <v>2799.2</v>
      </c>
      <c r="T126" s="19">
        <f t="shared" si="203"/>
        <v>2799.2</v>
      </c>
      <c r="U126" s="19">
        <f t="shared" ref="U126:AV127" si="308">U127</f>
        <v>0</v>
      </c>
      <c r="V126" s="19">
        <f t="shared" si="204"/>
        <v>2799.2</v>
      </c>
      <c r="W126" s="19">
        <f t="shared" si="205"/>
        <v>2799.2</v>
      </c>
      <c r="X126" s="19">
        <f t="shared" si="206"/>
        <v>2799.2</v>
      </c>
      <c r="Y126" s="19">
        <f t="shared" si="308"/>
        <v>0</v>
      </c>
      <c r="Z126" s="19">
        <f t="shared" si="308"/>
        <v>0</v>
      </c>
      <c r="AA126" s="19">
        <f t="shared" si="308"/>
        <v>0</v>
      </c>
      <c r="AB126" s="19">
        <f t="shared" si="192"/>
        <v>2799.2</v>
      </c>
      <c r="AC126" s="19">
        <f t="shared" si="193"/>
        <v>2799.2</v>
      </c>
      <c r="AD126" s="19">
        <f t="shared" si="194"/>
        <v>2799.2</v>
      </c>
      <c r="AE126" s="19">
        <f t="shared" si="308"/>
        <v>0</v>
      </c>
      <c r="AF126" s="19">
        <f t="shared" si="308"/>
        <v>0</v>
      </c>
      <c r="AG126" s="19">
        <f t="shared" si="216"/>
        <v>2799.2</v>
      </c>
      <c r="AH126" s="19">
        <f t="shared" si="217"/>
        <v>2799.2</v>
      </c>
      <c r="AI126" s="19">
        <f t="shared" si="218"/>
        <v>2799.2</v>
      </c>
      <c r="AJ126" s="19">
        <f t="shared" si="308"/>
        <v>-217.845</v>
      </c>
      <c r="AK126" s="19">
        <f t="shared" si="308"/>
        <v>0</v>
      </c>
      <c r="AL126" s="19">
        <f t="shared" si="308"/>
        <v>0</v>
      </c>
      <c r="AM126" s="19">
        <f t="shared" si="195"/>
        <v>2581.355</v>
      </c>
      <c r="AN126" s="19">
        <f t="shared" si="308"/>
        <v>0</v>
      </c>
      <c r="AO126" s="19">
        <f t="shared" si="207"/>
        <v>2581.355</v>
      </c>
      <c r="AP126" s="19">
        <f t="shared" si="196"/>
        <v>2799.2</v>
      </c>
      <c r="AQ126" s="19">
        <f t="shared" si="308"/>
        <v>0</v>
      </c>
      <c r="AR126" s="19">
        <f t="shared" si="208"/>
        <v>2799.2</v>
      </c>
      <c r="AS126" s="19">
        <f t="shared" si="197"/>
        <v>2799.2</v>
      </c>
      <c r="AT126" s="19">
        <f t="shared" si="308"/>
        <v>0</v>
      </c>
      <c r="AU126" s="19">
        <f t="shared" si="209"/>
        <v>2799.2</v>
      </c>
      <c r="AV126" s="19">
        <f t="shared" si="308"/>
        <v>0</v>
      </c>
      <c r="AW126" s="32"/>
      <c r="AX126" s="23"/>
      <c r="AY126" s="2"/>
    </row>
    <row r="127" spans="1:51" ht="46.8" x14ac:dyDescent="0.3">
      <c r="A127" s="49" t="s">
        <v>41</v>
      </c>
      <c r="B127" s="45">
        <v>240</v>
      </c>
      <c r="C127" s="49"/>
      <c r="D127" s="49"/>
      <c r="E127" s="15" t="s">
        <v>586</v>
      </c>
      <c r="F127" s="19">
        <f t="shared" si="306"/>
        <v>2799.2</v>
      </c>
      <c r="G127" s="19">
        <f t="shared" si="306"/>
        <v>2799.2</v>
      </c>
      <c r="H127" s="19">
        <f t="shared" si="306"/>
        <v>2799.2</v>
      </c>
      <c r="I127" s="19">
        <f t="shared" si="306"/>
        <v>0</v>
      </c>
      <c r="J127" s="19">
        <f t="shared" si="306"/>
        <v>0</v>
      </c>
      <c r="K127" s="19">
        <f t="shared" si="306"/>
        <v>0</v>
      </c>
      <c r="L127" s="19">
        <f t="shared" si="198"/>
        <v>2799.2</v>
      </c>
      <c r="M127" s="19">
        <f t="shared" si="199"/>
        <v>2799.2</v>
      </c>
      <c r="N127" s="19">
        <f t="shared" si="200"/>
        <v>2799.2</v>
      </c>
      <c r="O127" s="19">
        <f t="shared" si="307"/>
        <v>0</v>
      </c>
      <c r="P127" s="19">
        <f t="shared" si="307"/>
        <v>0</v>
      </c>
      <c r="Q127" s="19">
        <f t="shared" si="307"/>
        <v>0</v>
      </c>
      <c r="R127" s="19">
        <f t="shared" si="201"/>
        <v>2799.2</v>
      </c>
      <c r="S127" s="19">
        <f t="shared" si="202"/>
        <v>2799.2</v>
      </c>
      <c r="T127" s="19">
        <f t="shared" si="203"/>
        <v>2799.2</v>
      </c>
      <c r="U127" s="19">
        <f t="shared" si="308"/>
        <v>0</v>
      </c>
      <c r="V127" s="19">
        <f t="shared" si="204"/>
        <v>2799.2</v>
      </c>
      <c r="W127" s="19">
        <f t="shared" si="205"/>
        <v>2799.2</v>
      </c>
      <c r="X127" s="19">
        <f t="shared" si="206"/>
        <v>2799.2</v>
      </c>
      <c r="Y127" s="19">
        <f t="shared" si="308"/>
        <v>0</v>
      </c>
      <c r="Z127" s="19">
        <f t="shared" si="308"/>
        <v>0</v>
      </c>
      <c r="AA127" s="19">
        <f t="shared" si="308"/>
        <v>0</v>
      </c>
      <c r="AB127" s="19">
        <f t="shared" si="192"/>
        <v>2799.2</v>
      </c>
      <c r="AC127" s="19">
        <f t="shared" si="193"/>
        <v>2799.2</v>
      </c>
      <c r="AD127" s="19">
        <f t="shared" si="194"/>
        <v>2799.2</v>
      </c>
      <c r="AE127" s="19">
        <f t="shared" si="308"/>
        <v>0</v>
      </c>
      <c r="AF127" s="19">
        <f t="shared" si="308"/>
        <v>0</v>
      </c>
      <c r="AG127" s="19">
        <f t="shared" si="216"/>
        <v>2799.2</v>
      </c>
      <c r="AH127" s="19">
        <f t="shared" si="217"/>
        <v>2799.2</v>
      </c>
      <c r="AI127" s="19">
        <f t="shared" si="218"/>
        <v>2799.2</v>
      </c>
      <c r="AJ127" s="19">
        <f t="shared" si="308"/>
        <v>-217.845</v>
      </c>
      <c r="AK127" s="19">
        <f t="shared" si="308"/>
        <v>0</v>
      </c>
      <c r="AL127" s="19">
        <f t="shared" si="308"/>
        <v>0</v>
      </c>
      <c r="AM127" s="19">
        <f t="shared" si="195"/>
        <v>2581.355</v>
      </c>
      <c r="AN127" s="19">
        <f t="shared" si="308"/>
        <v>0</v>
      </c>
      <c r="AO127" s="19">
        <f t="shared" si="207"/>
        <v>2581.355</v>
      </c>
      <c r="AP127" s="19">
        <f t="shared" si="196"/>
        <v>2799.2</v>
      </c>
      <c r="AQ127" s="19">
        <f t="shared" si="308"/>
        <v>0</v>
      </c>
      <c r="AR127" s="19">
        <f t="shared" si="208"/>
        <v>2799.2</v>
      </c>
      <c r="AS127" s="19">
        <f t="shared" si="197"/>
        <v>2799.2</v>
      </c>
      <c r="AT127" s="19">
        <f t="shared" si="308"/>
        <v>0</v>
      </c>
      <c r="AU127" s="19">
        <f t="shared" si="209"/>
        <v>2799.2</v>
      </c>
      <c r="AV127" s="19">
        <f t="shared" si="308"/>
        <v>0</v>
      </c>
      <c r="AW127" s="32"/>
      <c r="AX127" s="23"/>
      <c r="AY127" s="2"/>
    </row>
    <row r="128" spans="1:51" ht="46.8" x14ac:dyDescent="0.3">
      <c r="A128" s="49" t="s">
        <v>41</v>
      </c>
      <c r="B128" s="45">
        <v>240</v>
      </c>
      <c r="C128" s="49" t="s">
        <v>20</v>
      </c>
      <c r="D128" s="49" t="s">
        <v>30</v>
      </c>
      <c r="E128" s="15" t="s">
        <v>544</v>
      </c>
      <c r="F128" s="19">
        <v>2799.2</v>
      </c>
      <c r="G128" s="19">
        <v>2799.2</v>
      </c>
      <c r="H128" s="19">
        <v>2799.2</v>
      </c>
      <c r="I128" s="19"/>
      <c r="J128" s="19"/>
      <c r="K128" s="19"/>
      <c r="L128" s="19">
        <f t="shared" si="198"/>
        <v>2799.2</v>
      </c>
      <c r="M128" s="19">
        <f t="shared" si="199"/>
        <v>2799.2</v>
      </c>
      <c r="N128" s="19">
        <f t="shared" si="200"/>
        <v>2799.2</v>
      </c>
      <c r="O128" s="19"/>
      <c r="P128" s="19"/>
      <c r="Q128" s="19"/>
      <c r="R128" s="19">
        <f t="shared" si="201"/>
        <v>2799.2</v>
      </c>
      <c r="S128" s="19">
        <f t="shared" si="202"/>
        <v>2799.2</v>
      </c>
      <c r="T128" s="19">
        <f t="shared" si="203"/>
        <v>2799.2</v>
      </c>
      <c r="U128" s="19"/>
      <c r="V128" s="19">
        <f t="shared" si="204"/>
        <v>2799.2</v>
      </c>
      <c r="W128" s="19">
        <f t="shared" si="205"/>
        <v>2799.2</v>
      </c>
      <c r="X128" s="19">
        <f t="shared" si="206"/>
        <v>2799.2</v>
      </c>
      <c r="Y128" s="19"/>
      <c r="Z128" s="19"/>
      <c r="AA128" s="19"/>
      <c r="AB128" s="19">
        <f t="shared" si="192"/>
        <v>2799.2</v>
      </c>
      <c r="AC128" s="19">
        <f t="shared" si="193"/>
        <v>2799.2</v>
      </c>
      <c r="AD128" s="19">
        <f t="shared" si="194"/>
        <v>2799.2</v>
      </c>
      <c r="AE128" s="19"/>
      <c r="AF128" s="19"/>
      <c r="AG128" s="19">
        <f t="shared" si="216"/>
        <v>2799.2</v>
      </c>
      <c r="AH128" s="19">
        <f t="shared" si="217"/>
        <v>2799.2</v>
      </c>
      <c r="AI128" s="19">
        <f t="shared" si="218"/>
        <v>2799.2</v>
      </c>
      <c r="AJ128" s="19">
        <v>-217.845</v>
      </c>
      <c r="AK128" s="19"/>
      <c r="AL128" s="19"/>
      <c r="AM128" s="19">
        <f t="shared" si="195"/>
        <v>2581.355</v>
      </c>
      <c r="AN128" s="19"/>
      <c r="AO128" s="19">
        <f t="shared" si="207"/>
        <v>2581.355</v>
      </c>
      <c r="AP128" s="19">
        <f t="shared" si="196"/>
        <v>2799.2</v>
      </c>
      <c r="AQ128" s="19"/>
      <c r="AR128" s="19">
        <f t="shared" si="208"/>
        <v>2799.2</v>
      </c>
      <c r="AS128" s="19">
        <f t="shared" si="197"/>
        <v>2799.2</v>
      </c>
      <c r="AT128" s="19"/>
      <c r="AU128" s="19">
        <f t="shared" si="209"/>
        <v>2799.2</v>
      </c>
      <c r="AV128" s="19"/>
      <c r="AW128" s="32"/>
      <c r="AX128" s="23"/>
      <c r="AY128" s="2"/>
    </row>
    <row r="129" spans="1:51" ht="46.8" x14ac:dyDescent="0.3">
      <c r="A129" s="49" t="s">
        <v>42</v>
      </c>
      <c r="B129" s="45"/>
      <c r="C129" s="49"/>
      <c r="D129" s="49"/>
      <c r="E129" s="15" t="s">
        <v>640</v>
      </c>
      <c r="F129" s="19">
        <f t="shared" ref="F129:K131" si="309">F130</f>
        <v>2433.9</v>
      </c>
      <c r="G129" s="19">
        <f t="shared" si="309"/>
        <v>2433.9</v>
      </c>
      <c r="H129" s="19">
        <f t="shared" si="309"/>
        <v>2433.9</v>
      </c>
      <c r="I129" s="19">
        <f t="shared" si="309"/>
        <v>0</v>
      </c>
      <c r="J129" s="19">
        <f t="shared" si="309"/>
        <v>0</v>
      </c>
      <c r="K129" s="19">
        <f t="shared" si="309"/>
        <v>0</v>
      </c>
      <c r="L129" s="19">
        <f t="shared" si="198"/>
        <v>2433.9</v>
      </c>
      <c r="M129" s="19">
        <f t="shared" si="199"/>
        <v>2433.9</v>
      </c>
      <c r="N129" s="19">
        <f t="shared" si="200"/>
        <v>2433.9</v>
      </c>
      <c r="O129" s="19">
        <f t="shared" ref="O129:Q131" si="310">O130</f>
        <v>0</v>
      </c>
      <c r="P129" s="19">
        <f t="shared" si="310"/>
        <v>0</v>
      </c>
      <c r="Q129" s="19">
        <f t="shared" si="310"/>
        <v>0</v>
      </c>
      <c r="R129" s="19">
        <f t="shared" si="201"/>
        <v>2433.9</v>
      </c>
      <c r="S129" s="19">
        <f t="shared" si="202"/>
        <v>2433.9</v>
      </c>
      <c r="T129" s="19">
        <f t="shared" si="203"/>
        <v>2433.9</v>
      </c>
      <c r="U129" s="19">
        <f t="shared" ref="U129:AV131" si="311">U130</f>
        <v>0</v>
      </c>
      <c r="V129" s="19">
        <f t="shared" si="204"/>
        <v>2433.9</v>
      </c>
      <c r="W129" s="19">
        <f t="shared" si="205"/>
        <v>2433.9</v>
      </c>
      <c r="X129" s="19">
        <f t="shared" si="206"/>
        <v>2433.9</v>
      </c>
      <c r="Y129" s="19">
        <f t="shared" si="311"/>
        <v>0</v>
      </c>
      <c r="Z129" s="19">
        <f t="shared" si="311"/>
        <v>0</v>
      </c>
      <c r="AA129" s="19">
        <f t="shared" si="311"/>
        <v>0</v>
      </c>
      <c r="AB129" s="19">
        <f t="shared" si="192"/>
        <v>2433.9</v>
      </c>
      <c r="AC129" s="19">
        <f t="shared" si="193"/>
        <v>2433.9</v>
      </c>
      <c r="AD129" s="19">
        <f t="shared" si="194"/>
        <v>2433.9</v>
      </c>
      <c r="AE129" s="19">
        <f t="shared" si="311"/>
        <v>0</v>
      </c>
      <c r="AF129" s="19">
        <f t="shared" si="311"/>
        <v>0</v>
      </c>
      <c r="AG129" s="19">
        <f t="shared" si="216"/>
        <v>2433.9</v>
      </c>
      <c r="AH129" s="19">
        <f t="shared" si="217"/>
        <v>2433.9</v>
      </c>
      <c r="AI129" s="19">
        <f t="shared" si="218"/>
        <v>2433.9</v>
      </c>
      <c r="AJ129" s="19">
        <f t="shared" si="311"/>
        <v>0</v>
      </c>
      <c r="AK129" s="19">
        <f t="shared" si="311"/>
        <v>0</v>
      </c>
      <c r="AL129" s="19">
        <f t="shared" si="311"/>
        <v>0</v>
      </c>
      <c r="AM129" s="19">
        <f t="shared" si="195"/>
        <v>2433.9</v>
      </c>
      <c r="AN129" s="19">
        <f t="shared" si="311"/>
        <v>0</v>
      </c>
      <c r="AO129" s="19">
        <f t="shared" si="207"/>
        <v>2433.9</v>
      </c>
      <c r="AP129" s="19">
        <f t="shared" si="196"/>
        <v>2433.9</v>
      </c>
      <c r="AQ129" s="19">
        <f t="shared" si="311"/>
        <v>0</v>
      </c>
      <c r="AR129" s="19">
        <f t="shared" si="208"/>
        <v>2433.9</v>
      </c>
      <c r="AS129" s="19">
        <f t="shared" si="197"/>
        <v>2433.9</v>
      </c>
      <c r="AT129" s="19">
        <f t="shared" si="311"/>
        <v>0</v>
      </c>
      <c r="AU129" s="19">
        <f t="shared" si="209"/>
        <v>2433.9</v>
      </c>
      <c r="AV129" s="19">
        <f t="shared" si="311"/>
        <v>0</v>
      </c>
      <c r="AW129" s="32"/>
      <c r="AX129" s="23"/>
      <c r="AY129" s="2"/>
    </row>
    <row r="130" spans="1:51" ht="31.2" x14ac:dyDescent="0.3">
      <c r="A130" s="49" t="s">
        <v>42</v>
      </c>
      <c r="B130" s="45">
        <v>200</v>
      </c>
      <c r="C130" s="49"/>
      <c r="D130" s="49"/>
      <c r="E130" s="15" t="s">
        <v>578</v>
      </c>
      <c r="F130" s="19">
        <f t="shared" si="309"/>
        <v>2433.9</v>
      </c>
      <c r="G130" s="19">
        <f t="shared" si="309"/>
        <v>2433.9</v>
      </c>
      <c r="H130" s="19">
        <f t="shared" si="309"/>
        <v>2433.9</v>
      </c>
      <c r="I130" s="19">
        <f t="shared" si="309"/>
        <v>0</v>
      </c>
      <c r="J130" s="19">
        <f t="shared" si="309"/>
        <v>0</v>
      </c>
      <c r="K130" s="19">
        <f t="shared" si="309"/>
        <v>0</v>
      </c>
      <c r="L130" s="19">
        <f t="shared" si="198"/>
        <v>2433.9</v>
      </c>
      <c r="M130" s="19">
        <f t="shared" si="199"/>
        <v>2433.9</v>
      </c>
      <c r="N130" s="19">
        <f t="shared" si="200"/>
        <v>2433.9</v>
      </c>
      <c r="O130" s="19">
        <f t="shared" si="310"/>
        <v>0</v>
      </c>
      <c r="P130" s="19">
        <f t="shared" si="310"/>
        <v>0</v>
      </c>
      <c r="Q130" s="19">
        <f t="shared" si="310"/>
        <v>0</v>
      </c>
      <c r="R130" s="19">
        <f t="shared" si="201"/>
        <v>2433.9</v>
      </c>
      <c r="S130" s="19">
        <f t="shared" si="202"/>
        <v>2433.9</v>
      </c>
      <c r="T130" s="19">
        <f t="shared" si="203"/>
        <v>2433.9</v>
      </c>
      <c r="U130" s="19">
        <f t="shared" si="311"/>
        <v>0</v>
      </c>
      <c r="V130" s="19">
        <f t="shared" si="204"/>
        <v>2433.9</v>
      </c>
      <c r="W130" s="19">
        <f t="shared" si="205"/>
        <v>2433.9</v>
      </c>
      <c r="X130" s="19">
        <f t="shared" si="206"/>
        <v>2433.9</v>
      </c>
      <c r="Y130" s="19">
        <f t="shared" si="311"/>
        <v>0</v>
      </c>
      <c r="Z130" s="19">
        <f t="shared" si="311"/>
        <v>0</v>
      </c>
      <c r="AA130" s="19">
        <f t="shared" si="311"/>
        <v>0</v>
      </c>
      <c r="AB130" s="19">
        <f t="shared" si="192"/>
        <v>2433.9</v>
      </c>
      <c r="AC130" s="19">
        <f t="shared" si="193"/>
        <v>2433.9</v>
      </c>
      <c r="AD130" s="19">
        <f t="shared" si="194"/>
        <v>2433.9</v>
      </c>
      <c r="AE130" s="19">
        <f t="shared" si="311"/>
        <v>0</v>
      </c>
      <c r="AF130" s="19">
        <f t="shared" si="311"/>
        <v>0</v>
      </c>
      <c r="AG130" s="19">
        <f t="shared" si="216"/>
        <v>2433.9</v>
      </c>
      <c r="AH130" s="19">
        <f t="shared" si="217"/>
        <v>2433.9</v>
      </c>
      <c r="AI130" s="19">
        <f t="shared" si="218"/>
        <v>2433.9</v>
      </c>
      <c r="AJ130" s="19">
        <f t="shared" si="311"/>
        <v>0</v>
      </c>
      <c r="AK130" s="19">
        <f t="shared" si="311"/>
        <v>0</v>
      </c>
      <c r="AL130" s="19">
        <f t="shared" si="311"/>
        <v>0</v>
      </c>
      <c r="AM130" s="19">
        <f t="shared" si="195"/>
        <v>2433.9</v>
      </c>
      <c r="AN130" s="19">
        <f t="shared" si="311"/>
        <v>0</v>
      </c>
      <c r="AO130" s="19">
        <f t="shared" si="207"/>
        <v>2433.9</v>
      </c>
      <c r="AP130" s="19">
        <f t="shared" si="196"/>
        <v>2433.9</v>
      </c>
      <c r="AQ130" s="19">
        <f t="shared" si="311"/>
        <v>0</v>
      </c>
      <c r="AR130" s="19">
        <f t="shared" si="208"/>
        <v>2433.9</v>
      </c>
      <c r="AS130" s="19">
        <f t="shared" si="197"/>
        <v>2433.9</v>
      </c>
      <c r="AT130" s="19">
        <f t="shared" si="311"/>
        <v>0</v>
      </c>
      <c r="AU130" s="19">
        <f t="shared" si="209"/>
        <v>2433.9</v>
      </c>
      <c r="AV130" s="19">
        <f t="shared" si="311"/>
        <v>0</v>
      </c>
      <c r="AW130" s="32"/>
      <c r="AX130" s="23"/>
      <c r="AY130" s="2"/>
    </row>
    <row r="131" spans="1:51" ht="46.8" x14ac:dyDescent="0.3">
      <c r="A131" s="49" t="s">
        <v>42</v>
      </c>
      <c r="B131" s="45">
        <v>240</v>
      </c>
      <c r="C131" s="49"/>
      <c r="D131" s="49"/>
      <c r="E131" s="15" t="s">
        <v>586</v>
      </c>
      <c r="F131" s="19">
        <f t="shared" si="309"/>
        <v>2433.9</v>
      </c>
      <c r="G131" s="19">
        <f t="shared" si="309"/>
        <v>2433.9</v>
      </c>
      <c r="H131" s="19">
        <f t="shared" si="309"/>
        <v>2433.9</v>
      </c>
      <c r="I131" s="19">
        <f t="shared" si="309"/>
        <v>0</v>
      </c>
      <c r="J131" s="19">
        <f t="shared" si="309"/>
        <v>0</v>
      </c>
      <c r="K131" s="19">
        <f t="shared" si="309"/>
        <v>0</v>
      </c>
      <c r="L131" s="19">
        <f t="shared" si="198"/>
        <v>2433.9</v>
      </c>
      <c r="M131" s="19">
        <f t="shared" si="199"/>
        <v>2433.9</v>
      </c>
      <c r="N131" s="19">
        <f t="shared" si="200"/>
        <v>2433.9</v>
      </c>
      <c r="O131" s="19">
        <f t="shared" si="310"/>
        <v>0</v>
      </c>
      <c r="P131" s="19">
        <f t="shared" si="310"/>
        <v>0</v>
      </c>
      <c r="Q131" s="19">
        <f t="shared" si="310"/>
        <v>0</v>
      </c>
      <c r="R131" s="19">
        <f t="shared" si="201"/>
        <v>2433.9</v>
      </c>
      <c r="S131" s="19">
        <f t="shared" si="202"/>
        <v>2433.9</v>
      </c>
      <c r="T131" s="19">
        <f t="shared" si="203"/>
        <v>2433.9</v>
      </c>
      <c r="U131" s="19">
        <f t="shared" si="311"/>
        <v>0</v>
      </c>
      <c r="V131" s="19">
        <f t="shared" si="204"/>
        <v>2433.9</v>
      </c>
      <c r="W131" s="19">
        <f t="shared" si="205"/>
        <v>2433.9</v>
      </c>
      <c r="X131" s="19">
        <f t="shared" si="206"/>
        <v>2433.9</v>
      </c>
      <c r="Y131" s="19">
        <f t="shared" si="311"/>
        <v>0</v>
      </c>
      <c r="Z131" s="19">
        <f t="shared" si="311"/>
        <v>0</v>
      </c>
      <c r="AA131" s="19">
        <f t="shared" si="311"/>
        <v>0</v>
      </c>
      <c r="AB131" s="19">
        <f t="shared" si="192"/>
        <v>2433.9</v>
      </c>
      <c r="AC131" s="19">
        <f t="shared" si="193"/>
        <v>2433.9</v>
      </c>
      <c r="AD131" s="19">
        <f t="shared" si="194"/>
        <v>2433.9</v>
      </c>
      <c r="AE131" s="19">
        <f t="shared" si="311"/>
        <v>0</v>
      </c>
      <c r="AF131" s="19">
        <f t="shared" si="311"/>
        <v>0</v>
      </c>
      <c r="AG131" s="19">
        <f t="shared" si="216"/>
        <v>2433.9</v>
      </c>
      <c r="AH131" s="19">
        <f t="shared" si="217"/>
        <v>2433.9</v>
      </c>
      <c r="AI131" s="19">
        <f t="shared" si="218"/>
        <v>2433.9</v>
      </c>
      <c r="AJ131" s="19">
        <f t="shared" si="311"/>
        <v>0</v>
      </c>
      <c r="AK131" s="19">
        <f t="shared" si="311"/>
        <v>0</v>
      </c>
      <c r="AL131" s="19">
        <f t="shared" si="311"/>
        <v>0</v>
      </c>
      <c r="AM131" s="19">
        <f t="shared" si="195"/>
        <v>2433.9</v>
      </c>
      <c r="AN131" s="19">
        <f t="shared" si="311"/>
        <v>0</v>
      </c>
      <c r="AO131" s="19">
        <f t="shared" si="207"/>
        <v>2433.9</v>
      </c>
      <c r="AP131" s="19">
        <f t="shared" si="196"/>
        <v>2433.9</v>
      </c>
      <c r="AQ131" s="19">
        <f t="shared" si="311"/>
        <v>0</v>
      </c>
      <c r="AR131" s="19">
        <f t="shared" si="208"/>
        <v>2433.9</v>
      </c>
      <c r="AS131" s="19">
        <f t="shared" si="197"/>
        <v>2433.9</v>
      </c>
      <c r="AT131" s="19">
        <f t="shared" si="311"/>
        <v>0</v>
      </c>
      <c r="AU131" s="19">
        <f t="shared" si="209"/>
        <v>2433.9</v>
      </c>
      <c r="AV131" s="19">
        <f t="shared" si="311"/>
        <v>0</v>
      </c>
      <c r="AW131" s="32"/>
      <c r="AX131" s="23"/>
      <c r="AY131" s="2"/>
    </row>
    <row r="132" spans="1:51" ht="46.8" x14ac:dyDescent="0.3">
      <c r="A132" s="49" t="s">
        <v>42</v>
      </c>
      <c r="B132" s="45">
        <v>240</v>
      </c>
      <c r="C132" s="49" t="s">
        <v>20</v>
      </c>
      <c r="D132" s="49" t="s">
        <v>35</v>
      </c>
      <c r="E132" s="15" t="s">
        <v>546</v>
      </c>
      <c r="F132" s="19">
        <v>2433.9</v>
      </c>
      <c r="G132" s="19">
        <v>2433.9</v>
      </c>
      <c r="H132" s="19">
        <v>2433.9</v>
      </c>
      <c r="I132" s="19"/>
      <c r="J132" s="19"/>
      <c r="K132" s="19"/>
      <c r="L132" s="19">
        <f t="shared" si="198"/>
        <v>2433.9</v>
      </c>
      <c r="M132" s="19">
        <f t="shared" si="199"/>
        <v>2433.9</v>
      </c>
      <c r="N132" s="19">
        <f t="shared" si="200"/>
        <v>2433.9</v>
      </c>
      <c r="O132" s="19"/>
      <c r="P132" s="19"/>
      <c r="Q132" s="19"/>
      <c r="R132" s="19">
        <f t="shared" si="201"/>
        <v>2433.9</v>
      </c>
      <c r="S132" s="19">
        <f t="shared" si="202"/>
        <v>2433.9</v>
      </c>
      <c r="T132" s="19">
        <f t="shared" si="203"/>
        <v>2433.9</v>
      </c>
      <c r="U132" s="19"/>
      <c r="V132" s="19">
        <f t="shared" si="204"/>
        <v>2433.9</v>
      </c>
      <c r="W132" s="19">
        <f t="shared" si="205"/>
        <v>2433.9</v>
      </c>
      <c r="X132" s="19">
        <f t="shared" si="206"/>
        <v>2433.9</v>
      </c>
      <c r="Y132" s="19"/>
      <c r="Z132" s="19"/>
      <c r="AA132" s="19"/>
      <c r="AB132" s="19">
        <f t="shared" si="192"/>
        <v>2433.9</v>
      </c>
      <c r="AC132" s="19">
        <f t="shared" si="193"/>
        <v>2433.9</v>
      </c>
      <c r="AD132" s="19">
        <f t="shared" si="194"/>
        <v>2433.9</v>
      </c>
      <c r="AE132" s="19"/>
      <c r="AF132" s="19"/>
      <c r="AG132" s="19">
        <f t="shared" si="216"/>
        <v>2433.9</v>
      </c>
      <c r="AH132" s="19">
        <f t="shared" si="217"/>
        <v>2433.9</v>
      </c>
      <c r="AI132" s="19">
        <f t="shared" si="218"/>
        <v>2433.9</v>
      </c>
      <c r="AJ132" s="19"/>
      <c r="AK132" s="19"/>
      <c r="AL132" s="19"/>
      <c r="AM132" s="19">
        <f t="shared" si="195"/>
        <v>2433.9</v>
      </c>
      <c r="AN132" s="19"/>
      <c r="AO132" s="19">
        <f t="shared" si="207"/>
        <v>2433.9</v>
      </c>
      <c r="AP132" s="19">
        <f t="shared" si="196"/>
        <v>2433.9</v>
      </c>
      <c r="AQ132" s="19"/>
      <c r="AR132" s="19">
        <f t="shared" si="208"/>
        <v>2433.9</v>
      </c>
      <c r="AS132" s="19">
        <f t="shared" si="197"/>
        <v>2433.9</v>
      </c>
      <c r="AT132" s="19"/>
      <c r="AU132" s="19">
        <f t="shared" si="209"/>
        <v>2433.9</v>
      </c>
      <c r="AV132" s="19"/>
      <c r="AW132" s="32"/>
      <c r="AX132" s="23"/>
      <c r="AY132" s="2"/>
    </row>
    <row r="133" spans="1:51" ht="31.2" x14ac:dyDescent="0.3">
      <c r="A133" s="49" t="s">
        <v>47</v>
      </c>
      <c r="B133" s="45"/>
      <c r="C133" s="49"/>
      <c r="D133" s="49"/>
      <c r="E133" s="15" t="s">
        <v>1038</v>
      </c>
      <c r="F133" s="19">
        <f>F134+F138</f>
        <v>44333.899999999994</v>
      </c>
      <c r="G133" s="19">
        <f t="shared" ref="G133:AV133" si="312">G134+G138</f>
        <v>0</v>
      </c>
      <c r="H133" s="19">
        <f t="shared" si="312"/>
        <v>0</v>
      </c>
      <c r="I133" s="19">
        <f t="shared" ref="I133:K133" si="313">I134+I138</f>
        <v>0</v>
      </c>
      <c r="J133" s="19">
        <f t="shared" si="313"/>
        <v>0</v>
      </c>
      <c r="K133" s="19">
        <f t="shared" si="313"/>
        <v>0</v>
      </c>
      <c r="L133" s="19">
        <f t="shared" si="198"/>
        <v>44333.899999999994</v>
      </c>
      <c r="M133" s="19">
        <f t="shared" si="199"/>
        <v>0</v>
      </c>
      <c r="N133" s="19">
        <f t="shared" si="200"/>
        <v>0</v>
      </c>
      <c r="O133" s="19">
        <f t="shared" ref="O133:Q133" si="314">O134+O138</f>
        <v>11424.444</v>
      </c>
      <c r="P133" s="19">
        <f t="shared" si="314"/>
        <v>0</v>
      </c>
      <c r="Q133" s="19">
        <f t="shared" si="314"/>
        <v>0</v>
      </c>
      <c r="R133" s="19">
        <f t="shared" si="201"/>
        <v>55758.343999999997</v>
      </c>
      <c r="S133" s="19">
        <f t="shared" si="202"/>
        <v>0</v>
      </c>
      <c r="T133" s="19">
        <f t="shared" si="203"/>
        <v>0</v>
      </c>
      <c r="U133" s="19">
        <f t="shared" ref="U133" si="315">U134+U138</f>
        <v>0</v>
      </c>
      <c r="V133" s="19">
        <f t="shared" si="204"/>
        <v>55758.343999999997</v>
      </c>
      <c r="W133" s="19">
        <f t="shared" si="205"/>
        <v>0</v>
      </c>
      <c r="X133" s="19">
        <f t="shared" si="206"/>
        <v>0</v>
      </c>
      <c r="Y133" s="19">
        <f t="shared" ref="Y133:AA133" si="316">Y134+Y138</f>
        <v>0</v>
      </c>
      <c r="Z133" s="19">
        <f t="shared" si="316"/>
        <v>0</v>
      </c>
      <c r="AA133" s="19">
        <f t="shared" si="316"/>
        <v>0</v>
      </c>
      <c r="AB133" s="19">
        <f t="shared" si="192"/>
        <v>55758.343999999997</v>
      </c>
      <c r="AC133" s="19">
        <f t="shared" si="193"/>
        <v>0</v>
      </c>
      <c r="AD133" s="19">
        <f t="shared" si="194"/>
        <v>0</v>
      </c>
      <c r="AE133" s="19">
        <f t="shared" ref="AE133:AF133" si="317">AE134+AE138</f>
        <v>0</v>
      </c>
      <c r="AF133" s="19">
        <f t="shared" si="317"/>
        <v>0</v>
      </c>
      <c r="AG133" s="19">
        <f t="shared" si="216"/>
        <v>55758.343999999997</v>
      </c>
      <c r="AH133" s="19">
        <f t="shared" si="217"/>
        <v>0</v>
      </c>
      <c r="AI133" s="19">
        <f t="shared" si="218"/>
        <v>0</v>
      </c>
      <c r="AJ133" s="19">
        <f t="shared" ref="AJ133:AL133" si="318">AJ134+AJ138</f>
        <v>-38.1</v>
      </c>
      <c r="AK133" s="19">
        <f t="shared" si="318"/>
        <v>0</v>
      </c>
      <c r="AL133" s="19">
        <f t="shared" si="318"/>
        <v>0</v>
      </c>
      <c r="AM133" s="19">
        <f t="shared" si="195"/>
        <v>55720.243999999999</v>
      </c>
      <c r="AN133" s="19">
        <f t="shared" ref="AN133" si="319">AN134+AN138</f>
        <v>0</v>
      </c>
      <c r="AO133" s="19">
        <f t="shared" si="207"/>
        <v>55720.243999999999</v>
      </c>
      <c r="AP133" s="19">
        <f t="shared" si="196"/>
        <v>0</v>
      </c>
      <c r="AQ133" s="19">
        <f t="shared" ref="AQ133" si="320">AQ134+AQ138</f>
        <v>0</v>
      </c>
      <c r="AR133" s="19">
        <f t="shared" si="208"/>
        <v>0</v>
      </c>
      <c r="AS133" s="19">
        <f t="shared" si="197"/>
        <v>0</v>
      </c>
      <c r="AT133" s="19">
        <f t="shared" ref="AT133" si="321">AT134+AT138</f>
        <v>0</v>
      </c>
      <c r="AU133" s="19">
        <f t="shared" si="209"/>
        <v>0</v>
      </c>
      <c r="AV133" s="19">
        <f t="shared" si="312"/>
        <v>0</v>
      </c>
      <c r="AW133" s="32"/>
      <c r="AX133" s="23"/>
      <c r="AY133" s="2"/>
    </row>
    <row r="134" spans="1:51" x14ac:dyDescent="0.3">
      <c r="A134" s="49" t="s">
        <v>45</v>
      </c>
      <c r="B134" s="45"/>
      <c r="C134" s="49"/>
      <c r="D134" s="49"/>
      <c r="E134" s="15" t="s">
        <v>641</v>
      </c>
      <c r="F134" s="19">
        <f t="shared" ref="F134:K136" si="322">F135</f>
        <v>341.7</v>
      </c>
      <c r="G134" s="19">
        <f t="shared" si="322"/>
        <v>0</v>
      </c>
      <c r="H134" s="19">
        <f t="shared" si="322"/>
        <v>0</v>
      </c>
      <c r="I134" s="19">
        <f t="shared" si="322"/>
        <v>0</v>
      </c>
      <c r="J134" s="19">
        <f t="shared" si="322"/>
        <v>0</v>
      </c>
      <c r="K134" s="19">
        <f t="shared" si="322"/>
        <v>0</v>
      </c>
      <c r="L134" s="19">
        <f t="shared" si="198"/>
        <v>341.7</v>
      </c>
      <c r="M134" s="19">
        <f t="shared" si="199"/>
        <v>0</v>
      </c>
      <c r="N134" s="19">
        <f t="shared" si="200"/>
        <v>0</v>
      </c>
      <c r="O134" s="19">
        <f t="shared" ref="O134:Q136" si="323">O135</f>
        <v>0</v>
      </c>
      <c r="P134" s="19">
        <f t="shared" si="323"/>
        <v>0</v>
      </c>
      <c r="Q134" s="19">
        <f t="shared" si="323"/>
        <v>0</v>
      </c>
      <c r="R134" s="19">
        <f t="shared" si="201"/>
        <v>341.7</v>
      </c>
      <c r="S134" s="19">
        <f t="shared" si="202"/>
        <v>0</v>
      </c>
      <c r="T134" s="19">
        <f t="shared" si="203"/>
        <v>0</v>
      </c>
      <c r="U134" s="19">
        <f t="shared" ref="U134:AV136" si="324">U135</f>
        <v>0</v>
      </c>
      <c r="V134" s="19">
        <f t="shared" si="204"/>
        <v>341.7</v>
      </c>
      <c r="W134" s="19">
        <f t="shared" si="205"/>
        <v>0</v>
      </c>
      <c r="X134" s="19">
        <f t="shared" si="206"/>
        <v>0</v>
      </c>
      <c r="Y134" s="19">
        <f t="shared" si="324"/>
        <v>0</v>
      </c>
      <c r="Z134" s="19">
        <f t="shared" si="324"/>
        <v>0</v>
      </c>
      <c r="AA134" s="19">
        <f t="shared" si="324"/>
        <v>0</v>
      </c>
      <c r="AB134" s="19">
        <f t="shared" si="192"/>
        <v>341.7</v>
      </c>
      <c r="AC134" s="19">
        <f t="shared" si="193"/>
        <v>0</v>
      </c>
      <c r="AD134" s="19">
        <f t="shared" si="194"/>
        <v>0</v>
      </c>
      <c r="AE134" s="19">
        <f t="shared" si="324"/>
        <v>0</v>
      </c>
      <c r="AF134" s="19">
        <f t="shared" si="324"/>
        <v>0</v>
      </c>
      <c r="AG134" s="19">
        <f t="shared" si="216"/>
        <v>341.7</v>
      </c>
      <c r="AH134" s="19">
        <f t="shared" si="217"/>
        <v>0</v>
      </c>
      <c r="AI134" s="19">
        <f t="shared" si="218"/>
        <v>0</v>
      </c>
      <c r="AJ134" s="19">
        <f t="shared" si="324"/>
        <v>-38.1</v>
      </c>
      <c r="AK134" s="19">
        <f t="shared" si="324"/>
        <v>0</v>
      </c>
      <c r="AL134" s="19">
        <f t="shared" si="324"/>
        <v>0</v>
      </c>
      <c r="AM134" s="19">
        <f t="shared" si="195"/>
        <v>303.59999999999997</v>
      </c>
      <c r="AN134" s="19">
        <f t="shared" si="324"/>
        <v>0</v>
      </c>
      <c r="AO134" s="19">
        <f t="shared" si="207"/>
        <v>303.59999999999997</v>
      </c>
      <c r="AP134" s="19">
        <f t="shared" si="196"/>
        <v>0</v>
      </c>
      <c r="AQ134" s="19">
        <f t="shared" si="324"/>
        <v>0</v>
      </c>
      <c r="AR134" s="19">
        <f t="shared" si="208"/>
        <v>0</v>
      </c>
      <c r="AS134" s="19">
        <f t="shared" si="197"/>
        <v>0</v>
      </c>
      <c r="AT134" s="19">
        <f t="shared" si="324"/>
        <v>0</v>
      </c>
      <c r="AU134" s="19">
        <f t="shared" si="209"/>
        <v>0</v>
      </c>
      <c r="AV134" s="19">
        <f t="shared" si="324"/>
        <v>0</v>
      </c>
      <c r="AW134" s="32"/>
      <c r="AX134" s="23"/>
      <c r="AY134" s="2"/>
    </row>
    <row r="135" spans="1:51" x14ac:dyDescent="0.3">
      <c r="A135" s="49" t="s">
        <v>45</v>
      </c>
      <c r="B135" s="45">
        <v>800</v>
      </c>
      <c r="C135" s="49"/>
      <c r="D135" s="49"/>
      <c r="E135" s="15" t="s">
        <v>583</v>
      </c>
      <c r="F135" s="19">
        <f t="shared" si="322"/>
        <v>341.7</v>
      </c>
      <c r="G135" s="19">
        <f t="shared" si="322"/>
        <v>0</v>
      </c>
      <c r="H135" s="19">
        <f t="shared" si="322"/>
        <v>0</v>
      </c>
      <c r="I135" s="19">
        <f t="shared" si="322"/>
        <v>0</v>
      </c>
      <c r="J135" s="19">
        <f t="shared" si="322"/>
        <v>0</v>
      </c>
      <c r="K135" s="19">
        <f t="shared" si="322"/>
        <v>0</v>
      </c>
      <c r="L135" s="19">
        <f t="shared" si="198"/>
        <v>341.7</v>
      </c>
      <c r="M135" s="19">
        <f t="shared" si="199"/>
        <v>0</v>
      </c>
      <c r="N135" s="19">
        <f t="shared" si="200"/>
        <v>0</v>
      </c>
      <c r="O135" s="19">
        <f t="shared" si="323"/>
        <v>0</v>
      </c>
      <c r="P135" s="19">
        <f t="shared" si="323"/>
        <v>0</v>
      </c>
      <c r="Q135" s="19">
        <f t="shared" si="323"/>
        <v>0</v>
      </c>
      <c r="R135" s="19">
        <f t="shared" si="201"/>
        <v>341.7</v>
      </c>
      <c r="S135" s="19">
        <f t="shared" si="202"/>
        <v>0</v>
      </c>
      <c r="T135" s="19">
        <f t="shared" si="203"/>
        <v>0</v>
      </c>
      <c r="U135" s="19">
        <f t="shared" si="324"/>
        <v>0</v>
      </c>
      <c r="V135" s="19">
        <f t="shared" si="204"/>
        <v>341.7</v>
      </c>
      <c r="W135" s="19">
        <f t="shared" si="205"/>
        <v>0</v>
      </c>
      <c r="X135" s="19">
        <f t="shared" si="206"/>
        <v>0</v>
      </c>
      <c r="Y135" s="19">
        <f t="shared" si="324"/>
        <v>0</v>
      </c>
      <c r="Z135" s="19">
        <f t="shared" si="324"/>
        <v>0</v>
      </c>
      <c r="AA135" s="19">
        <f t="shared" si="324"/>
        <v>0</v>
      </c>
      <c r="AB135" s="19">
        <f t="shared" si="192"/>
        <v>341.7</v>
      </c>
      <c r="AC135" s="19">
        <f t="shared" si="193"/>
        <v>0</v>
      </c>
      <c r="AD135" s="19">
        <f t="shared" si="194"/>
        <v>0</v>
      </c>
      <c r="AE135" s="19">
        <f t="shared" si="324"/>
        <v>0</v>
      </c>
      <c r="AF135" s="19">
        <f t="shared" si="324"/>
        <v>0</v>
      </c>
      <c r="AG135" s="19">
        <f t="shared" si="216"/>
        <v>341.7</v>
      </c>
      <c r="AH135" s="19">
        <f t="shared" si="217"/>
        <v>0</v>
      </c>
      <c r="AI135" s="19">
        <f t="shared" si="218"/>
        <v>0</v>
      </c>
      <c r="AJ135" s="19">
        <f t="shared" si="324"/>
        <v>-38.1</v>
      </c>
      <c r="AK135" s="19">
        <f t="shared" si="324"/>
        <v>0</v>
      </c>
      <c r="AL135" s="19">
        <f t="shared" si="324"/>
        <v>0</v>
      </c>
      <c r="AM135" s="19">
        <f t="shared" si="195"/>
        <v>303.59999999999997</v>
      </c>
      <c r="AN135" s="19">
        <f t="shared" si="324"/>
        <v>0</v>
      </c>
      <c r="AO135" s="19">
        <f t="shared" si="207"/>
        <v>303.59999999999997</v>
      </c>
      <c r="AP135" s="19">
        <f t="shared" si="196"/>
        <v>0</v>
      </c>
      <c r="AQ135" s="19">
        <f t="shared" si="324"/>
        <v>0</v>
      </c>
      <c r="AR135" s="19">
        <f t="shared" si="208"/>
        <v>0</v>
      </c>
      <c r="AS135" s="19">
        <f t="shared" si="197"/>
        <v>0</v>
      </c>
      <c r="AT135" s="19">
        <f t="shared" si="324"/>
        <v>0</v>
      </c>
      <c r="AU135" s="19">
        <f t="shared" si="209"/>
        <v>0</v>
      </c>
      <c r="AV135" s="19">
        <f t="shared" si="324"/>
        <v>0</v>
      </c>
      <c r="AW135" s="32"/>
      <c r="AX135" s="23"/>
      <c r="AY135" s="2"/>
    </row>
    <row r="136" spans="1:51" x14ac:dyDescent="0.3">
      <c r="A136" s="49" t="s">
        <v>45</v>
      </c>
      <c r="B136" s="45">
        <v>850</v>
      </c>
      <c r="C136" s="49"/>
      <c r="D136" s="49"/>
      <c r="E136" s="15" t="s">
        <v>601</v>
      </c>
      <c r="F136" s="19">
        <f t="shared" si="322"/>
        <v>341.7</v>
      </c>
      <c r="G136" s="19">
        <f t="shared" si="322"/>
        <v>0</v>
      </c>
      <c r="H136" s="19">
        <f t="shared" si="322"/>
        <v>0</v>
      </c>
      <c r="I136" s="19">
        <f t="shared" si="322"/>
        <v>0</v>
      </c>
      <c r="J136" s="19">
        <f t="shared" si="322"/>
        <v>0</v>
      </c>
      <c r="K136" s="19">
        <f t="shared" si="322"/>
        <v>0</v>
      </c>
      <c r="L136" s="19">
        <f t="shared" si="198"/>
        <v>341.7</v>
      </c>
      <c r="M136" s="19">
        <f t="shared" si="199"/>
        <v>0</v>
      </c>
      <c r="N136" s="19">
        <f t="shared" si="200"/>
        <v>0</v>
      </c>
      <c r="O136" s="19">
        <f t="shared" si="323"/>
        <v>0</v>
      </c>
      <c r="P136" s="19">
        <f t="shared" si="323"/>
        <v>0</v>
      </c>
      <c r="Q136" s="19">
        <f t="shared" si="323"/>
        <v>0</v>
      </c>
      <c r="R136" s="19">
        <f t="shared" si="201"/>
        <v>341.7</v>
      </c>
      <c r="S136" s="19">
        <f t="shared" si="202"/>
        <v>0</v>
      </c>
      <c r="T136" s="19">
        <f t="shared" si="203"/>
        <v>0</v>
      </c>
      <c r="U136" s="19">
        <f t="shared" si="324"/>
        <v>0</v>
      </c>
      <c r="V136" s="19">
        <f t="shared" si="204"/>
        <v>341.7</v>
      </c>
      <c r="W136" s="19">
        <f t="shared" si="205"/>
        <v>0</v>
      </c>
      <c r="X136" s="19">
        <f t="shared" si="206"/>
        <v>0</v>
      </c>
      <c r="Y136" s="19">
        <f t="shared" si="324"/>
        <v>0</v>
      </c>
      <c r="Z136" s="19">
        <f t="shared" si="324"/>
        <v>0</v>
      </c>
      <c r="AA136" s="19">
        <f t="shared" si="324"/>
        <v>0</v>
      </c>
      <c r="AB136" s="19">
        <f t="shared" si="192"/>
        <v>341.7</v>
      </c>
      <c r="AC136" s="19">
        <f t="shared" si="193"/>
        <v>0</v>
      </c>
      <c r="AD136" s="19">
        <f t="shared" si="194"/>
        <v>0</v>
      </c>
      <c r="AE136" s="19">
        <f t="shared" si="324"/>
        <v>0</v>
      </c>
      <c r="AF136" s="19">
        <f t="shared" si="324"/>
        <v>0</v>
      </c>
      <c r="AG136" s="19">
        <f t="shared" si="216"/>
        <v>341.7</v>
      </c>
      <c r="AH136" s="19">
        <f t="shared" si="217"/>
        <v>0</v>
      </c>
      <c r="AI136" s="19">
        <f t="shared" si="218"/>
        <v>0</v>
      </c>
      <c r="AJ136" s="19">
        <f t="shared" si="324"/>
        <v>-38.1</v>
      </c>
      <c r="AK136" s="19">
        <f t="shared" si="324"/>
        <v>0</v>
      </c>
      <c r="AL136" s="19">
        <f t="shared" si="324"/>
        <v>0</v>
      </c>
      <c r="AM136" s="19">
        <f t="shared" si="195"/>
        <v>303.59999999999997</v>
      </c>
      <c r="AN136" s="19">
        <f t="shared" si="324"/>
        <v>0</v>
      </c>
      <c r="AO136" s="19">
        <f t="shared" si="207"/>
        <v>303.59999999999997</v>
      </c>
      <c r="AP136" s="19">
        <f t="shared" si="196"/>
        <v>0</v>
      </c>
      <c r="AQ136" s="19">
        <f t="shared" si="324"/>
        <v>0</v>
      </c>
      <c r="AR136" s="19">
        <f t="shared" si="208"/>
        <v>0</v>
      </c>
      <c r="AS136" s="19">
        <f t="shared" si="197"/>
        <v>0</v>
      </c>
      <c r="AT136" s="19">
        <f t="shared" si="324"/>
        <v>0</v>
      </c>
      <c r="AU136" s="19">
        <f t="shared" si="209"/>
        <v>0</v>
      </c>
      <c r="AV136" s="19">
        <f t="shared" si="324"/>
        <v>0</v>
      </c>
      <c r="AW136" s="32"/>
      <c r="AX136" s="23"/>
      <c r="AY136" s="2"/>
    </row>
    <row r="137" spans="1:51" ht="46.8" x14ac:dyDescent="0.3">
      <c r="A137" s="49" t="s">
        <v>45</v>
      </c>
      <c r="B137" s="45">
        <v>850</v>
      </c>
      <c r="C137" s="49" t="s">
        <v>20</v>
      </c>
      <c r="D137" s="49" t="s">
        <v>30</v>
      </c>
      <c r="E137" s="15" t="s">
        <v>544</v>
      </c>
      <c r="F137" s="19">
        <v>341.7</v>
      </c>
      <c r="G137" s="19">
        <v>0</v>
      </c>
      <c r="H137" s="19">
        <v>0</v>
      </c>
      <c r="I137" s="19"/>
      <c r="J137" s="19"/>
      <c r="K137" s="19"/>
      <c r="L137" s="19">
        <f t="shared" si="198"/>
        <v>341.7</v>
      </c>
      <c r="M137" s="19">
        <f t="shared" si="199"/>
        <v>0</v>
      </c>
      <c r="N137" s="19">
        <f t="shared" si="200"/>
        <v>0</v>
      </c>
      <c r="O137" s="19"/>
      <c r="P137" s="19"/>
      <c r="Q137" s="19"/>
      <c r="R137" s="19">
        <f t="shared" si="201"/>
        <v>341.7</v>
      </c>
      <c r="S137" s="19">
        <f t="shared" si="202"/>
        <v>0</v>
      </c>
      <c r="T137" s="19">
        <f t="shared" si="203"/>
        <v>0</v>
      </c>
      <c r="U137" s="19"/>
      <c r="V137" s="19">
        <f t="shared" si="204"/>
        <v>341.7</v>
      </c>
      <c r="W137" s="19">
        <f t="shared" si="205"/>
        <v>0</v>
      </c>
      <c r="X137" s="19">
        <f t="shared" si="206"/>
        <v>0</v>
      </c>
      <c r="Y137" s="19"/>
      <c r="Z137" s="19"/>
      <c r="AA137" s="19"/>
      <c r="AB137" s="19">
        <f t="shared" si="192"/>
        <v>341.7</v>
      </c>
      <c r="AC137" s="19">
        <f t="shared" si="193"/>
        <v>0</v>
      </c>
      <c r="AD137" s="19">
        <f t="shared" si="194"/>
        <v>0</v>
      </c>
      <c r="AE137" s="19"/>
      <c r="AF137" s="19"/>
      <c r="AG137" s="19">
        <f t="shared" si="216"/>
        <v>341.7</v>
      </c>
      <c r="AH137" s="19">
        <f t="shared" si="217"/>
        <v>0</v>
      </c>
      <c r="AI137" s="19">
        <f t="shared" si="218"/>
        <v>0</v>
      </c>
      <c r="AJ137" s="19">
        <v>-38.1</v>
      </c>
      <c r="AK137" s="19"/>
      <c r="AL137" s="19"/>
      <c r="AM137" s="19">
        <f t="shared" si="195"/>
        <v>303.59999999999997</v>
      </c>
      <c r="AN137" s="19"/>
      <c r="AO137" s="19">
        <f t="shared" si="207"/>
        <v>303.59999999999997</v>
      </c>
      <c r="AP137" s="19">
        <f t="shared" si="196"/>
        <v>0</v>
      </c>
      <c r="AQ137" s="19"/>
      <c r="AR137" s="19">
        <f t="shared" si="208"/>
        <v>0</v>
      </c>
      <c r="AS137" s="19">
        <f t="shared" si="197"/>
        <v>0</v>
      </c>
      <c r="AT137" s="19"/>
      <c r="AU137" s="19">
        <f t="shared" si="209"/>
        <v>0</v>
      </c>
      <c r="AV137" s="19"/>
      <c r="AW137" s="32"/>
      <c r="AX137" s="23"/>
      <c r="AY137" s="2"/>
    </row>
    <row r="138" spans="1:51" ht="46.8" x14ac:dyDescent="0.3">
      <c r="A138" s="49" t="s">
        <v>46</v>
      </c>
      <c r="B138" s="45"/>
      <c r="C138" s="49"/>
      <c r="D138" s="49"/>
      <c r="E138" s="15" t="s">
        <v>642</v>
      </c>
      <c r="F138" s="19">
        <f t="shared" ref="F138:K140" si="325">F139</f>
        <v>43992.2</v>
      </c>
      <c r="G138" s="19">
        <f t="shared" si="325"/>
        <v>0</v>
      </c>
      <c r="H138" s="19">
        <f t="shared" si="325"/>
        <v>0</v>
      </c>
      <c r="I138" s="19">
        <f t="shared" si="325"/>
        <v>0</v>
      </c>
      <c r="J138" s="19">
        <f t="shared" si="325"/>
        <v>0</v>
      </c>
      <c r="K138" s="19">
        <f t="shared" si="325"/>
        <v>0</v>
      </c>
      <c r="L138" s="19">
        <f t="shared" si="198"/>
        <v>43992.2</v>
      </c>
      <c r="M138" s="19">
        <f t="shared" si="199"/>
        <v>0</v>
      </c>
      <c r="N138" s="19">
        <f t="shared" si="200"/>
        <v>0</v>
      </c>
      <c r="O138" s="19">
        <f t="shared" ref="O138:Q140" si="326">O139</f>
        <v>11424.444</v>
      </c>
      <c r="P138" s="19">
        <f t="shared" si="326"/>
        <v>0</v>
      </c>
      <c r="Q138" s="19">
        <f t="shared" si="326"/>
        <v>0</v>
      </c>
      <c r="R138" s="19">
        <f t="shared" si="201"/>
        <v>55416.644</v>
      </c>
      <c r="S138" s="19">
        <f t="shared" si="202"/>
        <v>0</v>
      </c>
      <c r="T138" s="19">
        <f t="shared" si="203"/>
        <v>0</v>
      </c>
      <c r="U138" s="19">
        <f t="shared" ref="U138:AV140" si="327">U139</f>
        <v>0</v>
      </c>
      <c r="V138" s="19">
        <f t="shared" si="204"/>
        <v>55416.644</v>
      </c>
      <c r="W138" s="19">
        <f t="shared" si="205"/>
        <v>0</v>
      </c>
      <c r="X138" s="19">
        <f t="shared" si="206"/>
        <v>0</v>
      </c>
      <c r="Y138" s="19">
        <f t="shared" si="327"/>
        <v>0</v>
      </c>
      <c r="Z138" s="19">
        <f t="shared" si="327"/>
        <v>0</v>
      </c>
      <c r="AA138" s="19">
        <f t="shared" si="327"/>
        <v>0</v>
      </c>
      <c r="AB138" s="19">
        <f t="shared" si="192"/>
        <v>55416.644</v>
      </c>
      <c r="AC138" s="19">
        <f t="shared" si="193"/>
        <v>0</v>
      </c>
      <c r="AD138" s="19">
        <f t="shared" si="194"/>
        <v>0</v>
      </c>
      <c r="AE138" s="19">
        <f t="shared" si="327"/>
        <v>0</v>
      </c>
      <c r="AF138" s="19">
        <f t="shared" si="327"/>
        <v>0</v>
      </c>
      <c r="AG138" s="19">
        <f t="shared" si="216"/>
        <v>55416.644</v>
      </c>
      <c r="AH138" s="19">
        <f t="shared" si="217"/>
        <v>0</v>
      </c>
      <c r="AI138" s="19">
        <f t="shared" si="218"/>
        <v>0</v>
      </c>
      <c r="AJ138" s="19">
        <f t="shared" si="327"/>
        <v>0</v>
      </c>
      <c r="AK138" s="19">
        <f t="shared" si="327"/>
        <v>0</v>
      </c>
      <c r="AL138" s="19">
        <f t="shared" si="327"/>
        <v>0</v>
      </c>
      <c r="AM138" s="19">
        <f t="shared" si="195"/>
        <v>55416.644</v>
      </c>
      <c r="AN138" s="19">
        <f t="shared" si="327"/>
        <v>0</v>
      </c>
      <c r="AO138" s="19">
        <f t="shared" si="207"/>
        <v>55416.644</v>
      </c>
      <c r="AP138" s="19">
        <f t="shared" si="196"/>
        <v>0</v>
      </c>
      <c r="AQ138" s="19">
        <f t="shared" si="327"/>
        <v>0</v>
      </c>
      <c r="AR138" s="19">
        <f t="shared" si="208"/>
        <v>0</v>
      </c>
      <c r="AS138" s="19">
        <f t="shared" si="197"/>
        <v>0</v>
      </c>
      <c r="AT138" s="19">
        <f t="shared" si="327"/>
        <v>0</v>
      </c>
      <c r="AU138" s="19">
        <f t="shared" si="209"/>
        <v>0</v>
      </c>
      <c r="AV138" s="19">
        <f t="shared" si="327"/>
        <v>0</v>
      </c>
      <c r="AW138" s="32"/>
      <c r="AX138" s="23"/>
      <c r="AY138" s="2"/>
    </row>
    <row r="139" spans="1:51" ht="46.8" x14ac:dyDescent="0.3">
      <c r="A139" s="49" t="s">
        <v>46</v>
      </c>
      <c r="B139" s="45">
        <v>400</v>
      </c>
      <c r="C139" s="49"/>
      <c r="D139" s="49"/>
      <c r="E139" s="15" t="s">
        <v>580</v>
      </c>
      <c r="F139" s="19">
        <f t="shared" si="325"/>
        <v>43992.2</v>
      </c>
      <c r="G139" s="19">
        <f t="shared" si="325"/>
        <v>0</v>
      </c>
      <c r="H139" s="19">
        <f t="shared" si="325"/>
        <v>0</v>
      </c>
      <c r="I139" s="19">
        <f t="shared" si="325"/>
        <v>0</v>
      </c>
      <c r="J139" s="19">
        <f t="shared" si="325"/>
        <v>0</v>
      </c>
      <c r="K139" s="19">
        <f t="shared" si="325"/>
        <v>0</v>
      </c>
      <c r="L139" s="19">
        <f t="shared" si="198"/>
        <v>43992.2</v>
      </c>
      <c r="M139" s="19">
        <f t="shared" si="199"/>
        <v>0</v>
      </c>
      <c r="N139" s="19">
        <f t="shared" si="200"/>
        <v>0</v>
      </c>
      <c r="O139" s="19">
        <f t="shared" si="326"/>
        <v>11424.444</v>
      </c>
      <c r="P139" s="19">
        <f t="shared" si="326"/>
        <v>0</v>
      </c>
      <c r="Q139" s="19">
        <f t="shared" si="326"/>
        <v>0</v>
      </c>
      <c r="R139" s="19">
        <f t="shared" si="201"/>
        <v>55416.644</v>
      </c>
      <c r="S139" s="19">
        <f t="shared" si="202"/>
        <v>0</v>
      </c>
      <c r="T139" s="19">
        <f t="shared" si="203"/>
        <v>0</v>
      </c>
      <c r="U139" s="19">
        <f t="shared" si="327"/>
        <v>0</v>
      </c>
      <c r="V139" s="19">
        <f t="shared" si="204"/>
        <v>55416.644</v>
      </c>
      <c r="W139" s="19">
        <f t="shared" si="205"/>
        <v>0</v>
      </c>
      <c r="X139" s="19">
        <f t="shared" si="206"/>
        <v>0</v>
      </c>
      <c r="Y139" s="19">
        <f t="shared" si="327"/>
        <v>0</v>
      </c>
      <c r="Z139" s="19">
        <f t="shared" si="327"/>
        <v>0</v>
      </c>
      <c r="AA139" s="19">
        <f t="shared" si="327"/>
        <v>0</v>
      </c>
      <c r="AB139" s="19">
        <f t="shared" si="192"/>
        <v>55416.644</v>
      </c>
      <c r="AC139" s="19">
        <f t="shared" si="193"/>
        <v>0</v>
      </c>
      <c r="AD139" s="19">
        <f t="shared" si="194"/>
        <v>0</v>
      </c>
      <c r="AE139" s="19">
        <f t="shared" si="327"/>
        <v>0</v>
      </c>
      <c r="AF139" s="19">
        <f t="shared" si="327"/>
        <v>0</v>
      </c>
      <c r="AG139" s="19">
        <f t="shared" si="216"/>
        <v>55416.644</v>
      </c>
      <c r="AH139" s="19">
        <f t="shared" si="217"/>
        <v>0</v>
      </c>
      <c r="AI139" s="19">
        <f t="shared" si="218"/>
        <v>0</v>
      </c>
      <c r="AJ139" s="19">
        <f t="shared" si="327"/>
        <v>0</v>
      </c>
      <c r="AK139" s="19">
        <f t="shared" si="327"/>
        <v>0</v>
      </c>
      <c r="AL139" s="19">
        <f t="shared" si="327"/>
        <v>0</v>
      </c>
      <c r="AM139" s="19">
        <f t="shared" si="195"/>
        <v>55416.644</v>
      </c>
      <c r="AN139" s="19">
        <f t="shared" si="327"/>
        <v>0</v>
      </c>
      <c r="AO139" s="19">
        <f t="shared" si="207"/>
        <v>55416.644</v>
      </c>
      <c r="AP139" s="19">
        <f t="shared" si="196"/>
        <v>0</v>
      </c>
      <c r="AQ139" s="19">
        <f t="shared" si="327"/>
        <v>0</v>
      </c>
      <c r="AR139" s="19">
        <f t="shared" si="208"/>
        <v>0</v>
      </c>
      <c r="AS139" s="19">
        <f t="shared" si="197"/>
        <v>0</v>
      </c>
      <c r="AT139" s="19">
        <f t="shared" si="327"/>
        <v>0</v>
      </c>
      <c r="AU139" s="19">
        <f t="shared" si="209"/>
        <v>0</v>
      </c>
      <c r="AV139" s="19">
        <f t="shared" si="327"/>
        <v>0</v>
      </c>
      <c r="AW139" s="32"/>
      <c r="AX139" s="23"/>
      <c r="AY139" s="2"/>
    </row>
    <row r="140" spans="1:51" x14ac:dyDescent="0.3">
      <c r="A140" s="49" t="s">
        <v>46</v>
      </c>
      <c r="B140" s="45">
        <v>410</v>
      </c>
      <c r="C140" s="49"/>
      <c r="D140" s="49"/>
      <c r="E140" s="15" t="s">
        <v>593</v>
      </c>
      <c r="F140" s="19">
        <f t="shared" si="325"/>
        <v>43992.2</v>
      </c>
      <c r="G140" s="19">
        <f t="shared" si="325"/>
        <v>0</v>
      </c>
      <c r="H140" s="19">
        <f t="shared" si="325"/>
        <v>0</v>
      </c>
      <c r="I140" s="19">
        <f t="shared" si="325"/>
        <v>0</v>
      </c>
      <c r="J140" s="19">
        <f t="shared" si="325"/>
        <v>0</v>
      </c>
      <c r="K140" s="19">
        <f t="shared" si="325"/>
        <v>0</v>
      </c>
      <c r="L140" s="19">
        <f t="shared" si="198"/>
        <v>43992.2</v>
      </c>
      <c r="M140" s="19">
        <f t="shared" si="199"/>
        <v>0</v>
      </c>
      <c r="N140" s="19">
        <f t="shared" si="200"/>
        <v>0</v>
      </c>
      <c r="O140" s="19">
        <f t="shared" si="326"/>
        <v>11424.444</v>
      </c>
      <c r="P140" s="19">
        <f t="shared" si="326"/>
        <v>0</v>
      </c>
      <c r="Q140" s="19">
        <f t="shared" si="326"/>
        <v>0</v>
      </c>
      <c r="R140" s="19">
        <f t="shared" si="201"/>
        <v>55416.644</v>
      </c>
      <c r="S140" s="19">
        <f t="shared" si="202"/>
        <v>0</v>
      </c>
      <c r="T140" s="19">
        <f t="shared" si="203"/>
        <v>0</v>
      </c>
      <c r="U140" s="19">
        <f t="shared" si="327"/>
        <v>0</v>
      </c>
      <c r="V140" s="19">
        <f t="shared" si="204"/>
        <v>55416.644</v>
      </c>
      <c r="W140" s="19">
        <f t="shared" si="205"/>
        <v>0</v>
      </c>
      <c r="X140" s="19">
        <f t="shared" si="206"/>
        <v>0</v>
      </c>
      <c r="Y140" s="19">
        <f t="shared" si="327"/>
        <v>0</v>
      </c>
      <c r="Z140" s="19">
        <f t="shared" si="327"/>
        <v>0</v>
      </c>
      <c r="AA140" s="19">
        <f t="shared" si="327"/>
        <v>0</v>
      </c>
      <c r="AB140" s="19">
        <f t="shared" si="192"/>
        <v>55416.644</v>
      </c>
      <c r="AC140" s="19">
        <f t="shared" si="193"/>
        <v>0</v>
      </c>
      <c r="AD140" s="19">
        <f t="shared" si="194"/>
        <v>0</v>
      </c>
      <c r="AE140" s="19">
        <f t="shared" si="327"/>
        <v>0</v>
      </c>
      <c r="AF140" s="19">
        <f t="shared" si="327"/>
        <v>0</v>
      </c>
      <c r="AG140" s="19">
        <f t="shared" si="216"/>
        <v>55416.644</v>
      </c>
      <c r="AH140" s="19">
        <f t="shared" si="217"/>
        <v>0</v>
      </c>
      <c r="AI140" s="19">
        <f t="shared" si="218"/>
        <v>0</v>
      </c>
      <c r="AJ140" s="19">
        <f t="shared" si="327"/>
        <v>0</v>
      </c>
      <c r="AK140" s="19">
        <f t="shared" si="327"/>
        <v>0</v>
      </c>
      <c r="AL140" s="19">
        <f t="shared" si="327"/>
        <v>0</v>
      </c>
      <c r="AM140" s="19">
        <f t="shared" si="195"/>
        <v>55416.644</v>
      </c>
      <c r="AN140" s="19">
        <f t="shared" si="327"/>
        <v>0</v>
      </c>
      <c r="AO140" s="19">
        <f t="shared" si="207"/>
        <v>55416.644</v>
      </c>
      <c r="AP140" s="19">
        <f t="shared" si="196"/>
        <v>0</v>
      </c>
      <c r="AQ140" s="19">
        <f t="shared" si="327"/>
        <v>0</v>
      </c>
      <c r="AR140" s="19">
        <f t="shared" si="208"/>
        <v>0</v>
      </c>
      <c r="AS140" s="19">
        <f t="shared" si="197"/>
        <v>0</v>
      </c>
      <c r="AT140" s="19">
        <f t="shared" si="327"/>
        <v>0</v>
      </c>
      <c r="AU140" s="19">
        <f t="shared" si="209"/>
        <v>0</v>
      </c>
      <c r="AV140" s="19">
        <f t="shared" si="327"/>
        <v>0</v>
      </c>
      <c r="AW140" s="32"/>
      <c r="AX140" s="23"/>
      <c r="AY140" s="2"/>
    </row>
    <row r="141" spans="1:51" ht="46.8" x14ac:dyDescent="0.3">
      <c r="A141" s="49" t="s">
        <v>46</v>
      </c>
      <c r="B141" s="45">
        <v>410</v>
      </c>
      <c r="C141" s="49" t="s">
        <v>20</v>
      </c>
      <c r="D141" s="49" t="s">
        <v>30</v>
      </c>
      <c r="E141" s="15" t="s">
        <v>544</v>
      </c>
      <c r="F141" s="19">
        <v>43992.2</v>
      </c>
      <c r="G141" s="19">
        <v>0</v>
      </c>
      <c r="H141" s="19">
        <v>0</v>
      </c>
      <c r="I141" s="19"/>
      <c r="J141" s="19"/>
      <c r="K141" s="19"/>
      <c r="L141" s="19">
        <f t="shared" si="198"/>
        <v>43992.2</v>
      </c>
      <c r="M141" s="19">
        <f t="shared" si="199"/>
        <v>0</v>
      </c>
      <c r="N141" s="19">
        <f t="shared" si="200"/>
        <v>0</v>
      </c>
      <c r="O141" s="19">
        <v>11424.444</v>
      </c>
      <c r="P141" s="19"/>
      <c r="Q141" s="19"/>
      <c r="R141" s="19">
        <f t="shared" si="201"/>
        <v>55416.644</v>
      </c>
      <c r="S141" s="19">
        <f t="shared" si="202"/>
        <v>0</v>
      </c>
      <c r="T141" s="19">
        <f t="shared" si="203"/>
        <v>0</v>
      </c>
      <c r="U141" s="19"/>
      <c r="V141" s="19">
        <f t="shared" si="204"/>
        <v>55416.644</v>
      </c>
      <c r="W141" s="19">
        <f t="shared" si="205"/>
        <v>0</v>
      </c>
      <c r="X141" s="19">
        <f t="shared" si="206"/>
        <v>0</v>
      </c>
      <c r="Y141" s="19"/>
      <c r="Z141" s="19"/>
      <c r="AA141" s="19"/>
      <c r="AB141" s="19">
        <f t="shared" si="192"/>
        <v>55416.644</v>
      </c>
      <c r="AC141" s="19">
        <f t="shared" si="193"/>
        <v>0</v>
      </c>
      <c r="AD141" s="19">
        <f t="shared" si="194"/>
        <v>0</v>
      </c>
      <c r="AE141" s="19"/>
      <c r="AF141" s="19"/>
      <c r="AG141" s="19">
        <f t="shared" si="216"/>
        <v>55416.644</v>
      </c>
      <c r="AH141" s="19">
        <f t="shared" si="217"/>
        <v>0</v>
      </c>
      <c r="AI141" s="19">
        <f t="shared" si="218"/>
        <v>0</v>
      </c>
      <c r="AJ141" s="19"/>
      <c r="AK141" s="19"/>
      <c r="AL141" s="19"/>
      <c r="AM141" s="19">
        <f t="shared" si="195"/>
        <v>55416.644</v>
      </c>
      <c r="AN141" s="19"/>
      <c r="AO141" s="19">
        <f t="shared" si="207"/>
        <v>55416.644</v>
      </c>
      <c r="AP141" s="19">
        <f t="shared" si="196"/>
        <v>0</v>
      </c>
      <c r="AQ141" s="19"/>
      <c r="AR141" s="19">
        <f t="shared" si="208"/>
        <v>0</v>
      </c>
      <c r="AS141" s="19">
        <f t="shared" si="197"/>
        <v>0</v>
      </c>
      <c r="AT141" s="19"/>
      <c r="AU141" s="19">
        <f t="shared" si="209"/>
        <v>0</v>
      </c>
      <c r="AV141" s="19"/>
      <c r="AW141" s="32"/>
      <c r="AX141" s="23"/>
      <c r="AY141" s="2"/>
    </row>
    <row r="142" spans="1:51" ht="62.4" x14ac:dyDescent="0.3">
      <c r="A142" s="49" t="s">
        <v>50</v>
      </c>
      <c r="B142" s="45"/>
      <c r="C142" s="49"/>
      <c r="D142" s="49"/>
      <c r="E142" s="15" t="s">
        <v>1039</v>
      </c>
      <c r="F142" s="19">
        <f t="shared" ref="F142:K142" si="328">F143+F153</f>
        <v>113103.20000000001</v>
      </c>
      <c r="G142" s="19">
        <f t="shared" si="328"/>
        <v>102234.1</v>
      </c>
      <c r="H142" s="19">
        <f t="shared" si="328"/>
        <v>102144.40000000001</v>
      </c>
      <c r="I142" s="19">
        <f t="shared" si="328"/>
        <v>0</v>
      </c>
      <c r="J142" s="19">
        <f t="shared" si="328"/>
        <v>0</v>
      </c>
      <c r="K142" s="19">
        <f t="shared" si="328"/>
        <v>-2117.1</v>
      </c>
      <c r="L142" s="19">
        <f t="shared" si="198"/>
        <v>113103.20000000001</v>
      </c>
      <c r="M142" s="19">
        <f t="shared" si="199"/>
        <v>102234.1</v>
      </c>
      <c r="N142" s="19">
        <f t="shared" si="200"/>
        <v>100027.3</v>
      </c>
      <c r="O142" s="19">
        <f t="shared" ref="O142:Q142" si="329">O143+O153</f>
        <v>3909.8519999999999</v>
      </c>
      <c r="P142" s="19">
        <f t="shared" si="329"/>
        <v>0</v>
      </c>
      <c r="Q142" s="19">
        <f t="shared" si="329"/>
        <v>0</v>
      </c>
      <c r="R142" s="19">
        <f t="shared" si="201"/>
        <v>117013.05200000001</v>
      </c>
      <c r="S142" s="19">
        <f t="shared" si="202"/>
        <v>102234.1</v>
      </c>
      <c r="T142" s="19">
        <f t="shared" si="203"/>
        <v>100027.3</v>
      </c>
      <c r="U142" s="19">
        <f t="shared" ref="U142:AV142" si="330">U143+U153</f>
        <v>0</v>
      </c>
      <c r="V142" s="19">
        <f t="shared" si="204"/>
        <v>117013.05200000001</v>
      </c>
      <c r="W142" s="19">
        <f t="shared" si="205"/>
        <v>102234.1</v>
      </c>
      <c r="X142" s="19">
        <f t="shared" si="206"/>
        <v>100027.3</v>
      </c>
      <c r="Y142" s="19">
        <f t="shared" ref="Y142:AA142" si="331">Y143+Y153</f>
        <v>0</v>
      </c>
      <c r="Z142" s="19">
        <f t="shared" si="331"/>
        <v>0</v>
      </c>
      <c r="AA142" s="19">
        <f t="shared" si="331"/>
        <v>0</v>
      </c>
      <c r="AB142" s="19">
        <f t="shared" si="192"/>
        <v>117013.05200000001</v>
      </c>
      <c r="AC142" s="19">
        <f t="shared" si="193"/>
        <v>102234.1</v>
      </c>
      <c r="AD142" s="19">
        <f t="shared" si="194"/>
        <v>100027.3</v>
      </c>
      <c r="AE142" s="19">
        <f t="shared" ref="AE142:AF142" si="332">AE143+AE153</f>
        <v>0</v>
      </c>
      <c r="AF142" s="19">
        <f t="shared" si="332"/>
        <v>0</v>
      </c>
      <c r="AG142" s="19">
        <f t="shared" si="216"/>
        <v>117013.05200000001</v>
      </c>
      <c r="AH142" s="19">
        <f t="shared" si="217"/>
        <v>102234.1</v>
      </c>
      <c r="AI142" s="19">
        <f t="shared" si="218"/>
        <v>100027.3</v>
      </c>
      <c r="AJ142" s="19">
        <f t="shared" ref="AJ142:AL142" si="333">AJ143+AJ153</f>
        <v>-573.37599999999998</v>
      </c>
      <c r="AK142" s="19">
        <f t="shared" si="333"/>
        <v>0</v>
      </c>
      <c r="AL142" s="19">
        <f t="shared" si="333"/>
        <v>0</v>
      </c>
      <c r="AM142" s="19">
        <f t="shared" si="195"/>
        <v>116439.67600000001</v>
      </c>
      <c r="AN142" s="19">
        <f t="shared" ref="AN142" si="334">AN143+AN153</f>
        <v>0</v>
      </c>
      <c r="AO142" s="19">
        <f t="shared" si="207"/>
        <v>116439.67600000001</v>
      </c>
      <c r="AP142" s="19">
        <f t="shared" si="196"/>
        <v>102234.1</v>
      </c>
      <c r="AQ142" s="19">
        <f t="shared" ref="AQ142" si="335">AQ143+AQ153</f>
        <v>0</v>
      </c>
      <c r="AR142" s="19">
        <f t="shared" si="208"/>
        <v>102234.1</v>
      </c>
      <c r="AS142" s="19">
        <f t="shared" si="197"/>
        <v>100027.3</v>
      </c>
      <c r="AT142" s="19">
        <f t="shared" ref="AT142" si="336">AT143+AT153</f>
        <v>0</v>
      </c>
      <c r="AU142" s="19">
        <f t="shared" si="209"/>
        <v>100027.3</v>
      </c>
      <c r="AV142" s="19">
        <f t="shared" si="330"/>
        <v>0</v>
      </c>
      <c r="AW142" s="32"/>
      <c r="AX142" s="23"/>
      <c r="AY142" s="2"/>
    </row>
    <row r="143" spans="1:51" ht="46.8" x14ac:dyDescent="0.3">
      <c r="A143" s="49" t="s">
        <v>48</v>
      </c>
      <c r="B143" s="45"/>
      <c r="C143" s="49"/>
      <c r="D143" s="49"/>
      <c r="E143" s="15" t="s">
        <v>627</v>
      </c>
      <c r="F143" s="19">
        <f t="shared" ref="F143:K143" si="337">F144+F147+F150</f>
        <v>106976.40000000001</v>
      </c>
      <c r="G143" s="19">
        <f t="shared" si="337"/>
        <v>96489.600000000006</v>
      </c>
      <c r="H143" s="19">
        <f t="shared" si="337"/>
        <v>96399.900000000009</v>
      </c>
      <c r="I143" s="19">
        <f t="shared" si="337"/>
        <v>0</v>
      </c>
      <c r="J143" s="19">
        <f t="shared" si="337"/>
        <v>0</v>
      </c>
      <c r="K143" s="19">
        <f t="shared" si="337"/>
        <v>-2117.1</v>
      </c>
      <c r="L143" s="19">
        <f t="shared" si="198"/>
        <v>106976.40000000001</v>
      </c>
      <c r="M143" s="19">
        <f t="shared" si="199"/>
        <v>96489.600000000006</v>
      </c>
      <c r="N143" s="19">
        <f t="shared" si="200"/>
        <v>94282.8</v>
      </c>
      <c r="O143" s="19">
        <f t="shared" ref="O143:Q143" si="338">O144+O147+O150</f>
        <v>3909.8519999999999</v>
      </c>
      <c r="P143" s="19">
        <f t="shared" si="338"/>
        <v>0</v>
      </c>
      <c r="Q143" s="19">
        <f t="shared" si="338"/>
        <v>0</v>
      </c>
      <c r="R143" s="19">
        <f t="shared" si="201"/>
        <v>110886.25200000001</v>
      </c>
      <c r="S143" s="19">
        <f t="shared" si="202"/>
        <v>96489.600000000006</v>
      </c>
      <c r="T143" s="19">
        <f t="shared" si="203"/>
        <v>94282.8</v>
      </c>
      <c r="U143" s="19">
        <f t="shared" ref="U143:AV143" si="339">U144+U147+U150</f>
        <v>0</v>
      </c>
      <c r="V143" s="19">
        <f t="shared" si="204"/>
        <v>110886.25200000001</v>
      </c>
      <c r="W143" s="19">
        <f t="shared" si="205"/>
        <v>96489.600000000006</v>
      </c>
      <c r="X143" s="19">
        <f t="shared" si="206"/>
        <v>94282.8</v>
      </c>
      <c r="Y143" s="19">
        <f t="shared" ref="Y143:AA143" si="340">Y144+Y147+Y150</f>
        <v>0</v>
      </c>
      <c r="Z143" s="19">
        <f t="shared" si="340"/>
        <v>0</v>
      </c>
      <c r="AA143" s="19">
        <f t="shared" si="340"/>
        <v>0</v>
      </c>
      <c r="AB143" s="19">
        <f t="shared" si="192"/>
        <v>110886.25200000001</v>
      </c>
      <c r="AC143" s="19">
        <f t="shared" si="193"/>
        <v>96489.600000000006</v>
      </c>
      <c r="AD143" s="19">
        <f t="shared" si="194"/>
        <v>94282.8</v>
      </c>
      <c r="AE143" s="19">
        <f t="shared" ref="AE143:AF143" si="341">AE144+AE147+AE150</f>
        <v>0</v>
      </c>
      <c r="AF143" s="19">
        <f t="shared" si="341"/>
        <v>0</v>
      </c>
      <c r="AG143" s="19">
        <f t="shared" si="216"/>
        <v>110886.25200000001</v>
      </c>
      <c r="AH143" s="19">
        <f t="shared" si="217"/>
        <v>96489.600000000006</v>
      </c>
      <c r="AI143" s="19">
        <f t="shared" si="218"/>
        <v>94282.8</v>
      </c>
      <c r="AJ143" s="19">
        <f t="shared" ref="AJ143:AL143" si="342">AJ144+AJ147+AJ150</f>
        <v>-542.19100000000003</v>
      </c>
      <c r="AK143" s="19">
        <f t="shared" si="342"/>
        <v>0</v>
      </c>
      <c r="AL143" s="19">
        <f t="shared" si="342"/>
        <v>0</v>
      </c>
      <c r="AM143" s="19">
        <f t="shared" si="195"/>
        <v>110344.061</v>
      </c>
      <c r="AN143" s="19">
        <f t="shared" ref="AN143" si="343">AN144+AN147+AN150</f>
        <v>0</v>
      </c>
      <c r="AO143" s="19">
        <f t="shared" si="207"/>
        <v>110344.061</v>
      </c>
      <c r="AP143" s="19">
        <f t="shared" si="196"/>
        <v>96489.600000000006</v>
      </c>
      <c r="AQ143" s="19">
        <f t="shared" ref="AQ143" si="344">AQ144+AQ147+AQ150</f>
        <v>0</v>
      </c>
      <c r="AR143" s="19">
        <f t="shared" si="208"/>
        <v>96489.600000000006</v>
      </c>
      <c r="AS143" s="19">
        <f t="shared" si="197"/>
        <v>94282.8</v>
      </c>
      <c r="AT143" s="19">
        <f t="shared" ref="AT143" si="345">AT144+AT147+AT150</f>
        <v>0</v>
      </c>
      <c r="AU143" s="19">
        <f t="shared" si="209"/>
        <v>94282.8</v>
      </c>
      <c r="AV143" s="19">
        <f t="shared" si="339"/>
        <v>0</v>
      </c>
      <c r="AW143" s="32"/>
      <c r="AX143" s="23"/>
      <c r="AY143" s="2"/>
    </row>
    <row r="144" spans="1:51" ht="93.6" x14ac:dyDescent="0.3">
      <c r="A144" s="49" t="s">
        <v>48</v>
      </c>
      <c r="B144" s="45">
        <v>100</v>
      </c>
      <c r="C144" s="49"/>
      <c r="D144" s="49"/>
      <c r="E144" s="15" t="s">
        <v>577</v>
      </c>
      <c r="F144" s="19">
        <f t="shared" ref="F144:K145" si="346">F145</f>
        <v>89272.1</v>
      </c>
      <c r="G144" s="19">
        <f t="shared" si="346"/>
        <v>81393.600000000006</v>
      </c>
      <c r="H144" s="19">
        <f t="shared" si="346"/>
        <v>81393.600000000006</v>
      </c>
      <c r="I144" s="19">
        <f t="shared" si="346"/>
        <v>0</v>
      </c>
      <c r="J144" s="19">
        <f t="shared" si="346"/>
        <v>0</v>
      </c>
      <c r="K144" s="19">
        <f t="shared" si="346"/>
        <v>0</v>
      </c>
      <c r="L144" s="19">
        <f t="shared" si="198"/>
        <v>89272.1</v>
      </c>
      <c r="M144" s="19">
        <f t="shared" si="199"/>
        <v>81393.600000000006</v>
      </c>
      <c r="N144" s="19">
        <f t="shared" si="200"/>
        <v>81393.600000000006</v>
      </c>
      <c r="O144" s="19">
        <f t="shared" ref="O144:Q145" si="347">O145</f>
        <v>0</v>
      </c>
      <c r="P144" s="19">
        <f t="shared" si="347"/>
        <v>0</v>
      </c>
      <c r="Q144" s="19">
        <f t="shared" si="347"/>
        <v>0</v>
      </c>
      <c r="R144" s="19">
        <f t="shared" si="201"/>
        <v>89272.1</v>
      </c>
      <c r="S144" s="19">
        <f t="shared" si="202"/>
        <v>81393.600000000006</v>
      </c>
      <c r="T144" s="19">
        <f t="shared" si="203"/>
        <v>81393.600000000006</v>
      </c>
      <c r="U144" s="19">
        <f t="shared" ref="U144:AV145" si="348">U145</f>
        <v>0</v>
      </c>
      <c r="V144" s="19">
        <f t="shared" si="204"/>
        <v>89272.1</v>
      </c>
      <c r="W144" s="19">
        <f t="shared" si="205"/>
        <v>81393.600000000006</v>
      </c>
      <c r="X144" s="19">
        <f t="shared" si="206"/>
        <v>81393.600000000006</v>
      </c>
      <c r="Y144" s="19">
        <f t="shared" si="348"/>
        <v>0</v>
      </c>
      <c r="Z144" s="19">
        <f t="shared" si="348"/>
        <v>0</v>
      </c>
      <c r="AA144" s="19">
        <f t="shared" si="348"/>
        <v>0</v>
      </c>
      <c r="AB144" s="19">
        <f t="shared" si="192"/>
        <v>89272.1</v>
      </c>
      <c r="AC144" s="19">
        <f t="shared" si="193"/>
        <v>81393.600000000006</v>
      </c>
      <c r="AD144" s="19">
        <f t="shared" si="194"/>
        <v>81393.600000000006</v>
      </c>
      <c r="AE144" s="19">
        <f t="shared" si="348"/>
        <v>0</v>
      </c>
      <c r="AF144" s="19">
        <f t="shared" si="348"/>
        <v>0</v>
      </c>
      <c r="AG144" s="19">
        <f t="shared" si="216"/>
        <v>89272.1</v>
      </c>
      <c r="AH144" s="19">
        <f t="shared" si="217"/>
        <v>81393.600000000006</v>
      </c>
      <c r="AI144" s="19">
        <f t="shared" si="218"/>
        <v>81393.600000000006</v>
      </c>
      <c r="AJ144" s="19">
        <f t="shared" si="348"/>
        <v>0</v>
      </c>
      <c r="AK144" s="19">
        <f t="shared" si="348"/>
        <v>0</v>
      </c>
      <c r="AL144" s="19">
        <f t="shared" si="348"/>
        <v>0</v>
      </c>
      <c r="AM144" s="19">
        <f t="shared" si="195"/>
        <v>89272.1</v>
      </c>
      <c r="AN144" s="19">
        <f t="shared" si="348"/>
        <v>0</v>
      </c>
      <c r="AO144" s="19">
        <f t="shared" si="207"/>
        <v>89272.1</v>
      </c>
      <c r="AP144" s="19">
        <f t="shared" si="196"/>
        <v>81393.600000000006</v>
      </c>
      <c r="AQ144" s="19">
        <f t="shared" si="348"/>
        <v>0</v>
      </c>
      <c r="AR144" s="19">
        <f t="shared" si="208"/>
        <v>81393.600000000006</v>
      </c>
      <c r="AS144" s="19">
        <f t="shared" si="197"/>
        <v>81393.600000000006</v>
      </c>
      <c r="AT144" s="19">
        <f t="shared" si="348"/>
        <v>0</v>
      </c>
      <c r="AU144" s="19">
        <f t="shared" si="209"/>
        <v>81393.600000000006</v>
      </c>
      <c r="AV144" s="19">
        <f t="shared" si="348"/>
        <v>0</v>
      </c>
      <c r="AW144" s="32"/>
      <c r="AX144" s="23"/>
      <c r="AY144" s="2"/>
    </row>
    <row r="145" spans="1:51" ht="31.2" x14ac:dyDescent="0.3">
      <c r="A145" s="49" t="s">
        <v>48</v>
      </c>
      <c r="B145" s="45">
        <v>110</v>
      </c>
      <c r="C145" s="49"/>
      <c r="D145" s="49"/>
      <c r="E145" s="15" t="s">
        <v>584</v>
      </c>
      <c r="F145" s="19">
        <f t="shared" si="346"/>
        <v>89272.1</v>
      </c>
      <c r="G145" s="19">
        <f t="shared" si="346"/>
        <v>81393.600000000006</v>
      </c>
      <c r="H145" s="19">
        <f t="shared" si="346"/>
        <v>81393.600000000006</v>
      </c>
      <c r="I145" s="19">
        <f t="shared" si="346"/>
        <v>0</v>
      </c>
      <c r="J145" s="19">
        <f t="shared" si="346"/>
        <v>0</v>
      </c>
      <c r="K145" s="19">
        <f t="shared" si="346"/>
        <v>0</v>
      </c>
      <c r="L145" s="19">
        <f t="shared" si="198"/>
        <v>89272.1</v>
      </c>
      <c r="M145" s="19">
        <f t="shared" si="199"/>
        <v>81393.600000000006</v>
      </c>
      <c r="N145" s="19">
        <f t="shared" si="200"/>
        <v>81393.600000000006</v>
      </c>
      <c r="O145" s="19">
        <f t="shared" si="347"/>
        <v>0</v>
      </c>
      <c r="P145" s="19">
        <f t="shared" si="347"/>
        <v>0</v>
      </c>
      <c r="Q145" s="19">
        <f t="shared" si="347"/>
        <v>0</v>
      </c>
      <c r="R145" s="19">
        <f t="shared" si="201"/>
        <v>89272.1</v>
      </c>
      <c r="S145" s="19">
        <f t="shared" si="202"/>
        <v>81393.600000000006</v>
      </c>
      <c r="T145" s="19">
        <f t="shared" si="203"/>
        <v>81393.600000000006</v>
      </c>
      <c r="U145" s="19">
        <f t="shared" si="348"/>
        <v>0</v>
      </c>
      <c r="V145" s="19">
        <f t="shared" si="204"/>
        <v>89272.1</v>
      </c>
      <c r="W145" s="19">
        <f t="shared" si="205"/>
        <v>81393.600000000006</v>
      </c>
      <c r="X145" s="19">
        <f t="shared" si="206"/>
        <v>81393.600000000006</v>
      </c>
      <c r="Y145" s="19">
        <f t="shared" si="348"/>
        <v>0</v>
      </c>
      <c r="Z145" s="19">
        <f t="shared" si="348"/>
        <v>0</v>
      </c>
      <c r="AA145" s="19">
        <f t="shared" si="348"/>
        <v>0</v>
      </c>
      <c r="AB145" s="19">
        <f t="shared" si="192"/>
        <v>89272.1</v>
      </c>
      <c r="AC145" s="19">
        <f t="shared" si="193"/>
        <v>81393.600000000006</v>
      </c>
      <c r="AD145" s="19">
        <f t="shared" si="194"/>
        <v>81393.600000000006</v>
      </c>
      <c r="AE145" s="19">
        <f t="shared" si="348"/>
        <v>0</v>
      </c>
      <c r="AF145" s="19">
        <f t="shared" si="348"/>
        <v>0</v>
      </c>
      <c r="AG145" s="19">
        <f t="shared" si="216"/>
        <v>89272.1</v>
      </c>
      <c r="AH145" s="19">
        <f t="shared" si="217"/>
        <v>81393.600000000006</v>
      </c>
      <c r="AI145" s="19">
        <f t="shared" si="218"/>
        <v>81393.600000000006</v>
      </c>
      <c r="AJ145" s="19">
        <f t="shared" si="348"/>
        <v>0</v>
      </c>
      <c r="AK145" s="19">
        <f t="shared" si="348"/>
        <v>0</v>
      </c>
      <c r="AL145" s="19">
        <f t="shared" si="348"/>
        <v>0</v>
      </c>
      <c r="AM145" s="19">
        <f t="shared" si="195"/>
        <v>89272.1</v>
      </c>
      <c r="AN145" s="19">
        <f t="shared" si="348"/>
        <v>0</v>
      </c>
      <c r="AO145" s="19">
        <f t="shared" si="207"/>
        <v>89272.1</v>
      </c>
      <c r="AP145" s="19">
        <f t="shared" si="196"/>
        <v>81393.600000000006</v>
      </c>
      <c r="AQ145" s="19">
        <f t="shared" si="348"/>
        <v>0</v>
      </c>
      <c r="AR145" s="19">
        <f t="shared" si="208"/>
        <v>81393.600000000006</v>
      </c>
      <c r="AS145" s="19">
        <f t="shared" si="197"/>
        <v>81393.600000000006</v>
      </c>
      <c r="AT145" s="19">
        <f t="shared" si="348"/>
        <v>0</v>
      </c>
      <c r="AU145" s="19">
        <f t="shared" si="209"/>
        <v>81393.600000000006</v>
      </c>
      <c r="AV145" s="19">
        <f t="shared" si="348"/>
        <v>0</v>
      </c>
      <c r="AW145" s="32"/>
      <c r="AX145" s="23"/>
      <c r="AY145" s="2"/>
    </row>
    <row r="146" spans="1:51" ht="46.8" x14ac:dyDescent="0.3">
      <c r="A146" s="49" t="s">
        <v>48</v>
      </c>
      <c r="B146" s="45">
        <v>110</v>
      </c>
      <c r="C146" s="49" t="s">
        <v>20</v>
      </c>
      <c r="D146" s="49" t="s">
        <v>30</v>
      </c>
      <c r="E146" s="15" t="s">
        <v>544</v>
      </c>
      <c r="F146" s="19">
        <v>89272.1</v>
      </c>
      <c r="G146" s="19">
        <v>81393.600000000006</v>
      </c>
      <c r="H146" s="19">
        <v>81393.600000000006</v>
      </c>
      <c r="I146" s="19"/>
      <c r="J146" s="19"/>
      <c r="K146" s="19"/>
      <c r="L146" s="19">
        <f t="shared" si="198"/>
        <v>89272.1</v>
      </c>
      <c r="M146" s="19">
        <f t="shared" si="199"/>
        <v>81393.600000000006</v>
      </c>
      <c r="N146" s="19">
        <f t="shared" si="200"/>
        <v>81393.600000000006</v>
      </c>
      <c r="O146" s="19"/>
      <c r="P146" s="19"/>
      <c r="Q146" s="19"/>
      <c r="R146" s="19">
        <f t="shared" si="201"/>
        <v>89272.1</v>
      </c>
      <c r="S146" s="19">
        <f t="shared" si="202"/>
        <v>81393.600000000006</v>
      </c>
      <c r="T146" s="19">
        <f t="shared" si="203"/>
        <v>81393.600000000006</v>
      </c>
      <c r="U146" s="19"/>
      <c r="V146" s="19">
        <f t="shared" si="204"/>
        <v>89272.1</v>
      </c>
      <c r="W146" s="19">
        <f t="shared" si="205"/>
        <v>81393.600000000006</v>
      </c>
      <c r="X146" s="19">
        <f t="shared" si="206"/>
        <v>81393.600000000006</v>
      </c>
      <c r="Y146" s="19"/>
      <c r="Z146" s="19"/>
      <c r="AA146" s="19"/>
      <c r="AB146" s="19">
        <f t="shared" ref="AB146:AB209" si="349">V146+Y146</f>
        <v>89272.1</v>
      </c>
      <c r="AC146" s="19">
        <f t="shared" ref="AC146:AC209" si="350">W146+Z146</f>
        <v>81393.600000000006</v>
      </c>
      <c r="AD146" s="19">
        <f t="shared" ref="AD146:AD209" si="351">X146+AA146</f>
        <v>81393.600000000006</v>
      </c>
      <c r="AE146" s="19"/>
      <c r="AF146" s="19"/>
      <c r="AG146" s="19">
        <f t="shared" si="216"/>
        <v>89272.1</v>
      </c>
      <c r="AH146" s="19">
        <f t="shared" si="217"/>
        <v>81393.600000000006</v>
      </c>
      <c r="AI146" s="19">
        <f t="shared" si="218"/>
        <v>81393.600000000006</v>
      </c>
      <c r="AJ146" s="19"/>
      <c r="AK146" s="19"/>
      <c r="AL146" s="19"/>
      <c r="AM146" s="19">
        <f t="shared" ref="AM146:AM209" si="352">AG146+AJ146</f>
        <v>89272.1</v>
      </c>
      <c r="AN146" s="19"/>
      <c r="AO146" s="19">
        <f t="shared" si="207"/>
        <v>89272.1</v>
      </c>
      <c r="AP146" s="19">
        <f t="shared" ref="AP146:AP209" si="353">AH146+AK146</f>
        <v>81393.600000000006</v>
      </c>
      <c r="AQ146" s="19"/>
      <c r="AR146" s="19">
        <f t="shared" si="208"/>
        <v>81393.600000000006</v>
      </c>
      <c r="AS146" s="19">
        <f t="shared" ref="AS146:AS209" si="354">AI146+AL146</f>
        <v>81393.600000000006</v>
      </c>
      <c r="AT146" s="19"/>
      <c r="AU146" s="19">
        <f t="shared" si="209"/>
        <v>81393.600000000006</v>
      </c>
      <c r="AV146" s="19"/>
      <c r="AW146" s="32"/>
      <c r="AX146" s="23"/>
      <c r="AY146" s="2"/>
    </row>
    <row r="147" spans="1:51" ht="31.2" x14ac:dyDescent="0.3">
      <c r="A147" s="49" t="s">
        <v>48</v>
      </c>
      <c r="B147" s="45">
        <v>200</v>
      </c>
      <c r="C147" s="49"/>
      <c r="D147" s="49"/>
      <c r="E147" s="15" t="s">
        <v>578</v>
      </c>
      <c r="F147" s="19">
        <f t="shared" ref="F147:K148" si="355">F148</f>
        <v>17641.7</v>
      </c>
      <c r="G147" s="19">
        <f t="shared" si="355"/>
        <v>15033.4</v>
      </c>
      <c r="H147" s="19">
        <f t="shared" si="355"/>
        <v>14943.7</v>
      </c>
      <c r="I147" s="19">
        <f t="shared" si="355"/>
        <v>0</v>
      </c>
      <c r="J147" s="19">
        <f t="shared" si="355"/>
        <v>0</v>
      </c>
      <c r="K147" s="19">
        <f t="shared" si="355"/>
        <v>-2117.1</v>
      </c>
      <c r="L147" s="19">
        <f t="shared" ref="L147:L210" si="356">F147+I147</f>
        <v>17641.7</v>
      </c>
      <c r="M147" s="19">
        <f t="shared" ref="M147:M210" si="357">G147+J147</f>
        <v>15033.4</v>
      </c>
      <c r="N147" s="19">
        <f t="shared" ref="N147:N210" si="358">H147+K147</f>
        <v>12826.6</v>
      </c>
      <c r="O147" s="19">
        <f t="shared" ref="O147:Q148" si="359">O148</f>
        <v>3909.8519999999999</v>
      </c>
      <c r="P147" s="19">
        <f t="shared" si="359"/>
        <v>0</v>
      </c>
      <c r="Q147" s="19">
        <f t="shared" si="359"/>
        <v>0</v>
      </c>
      <c r="R147" s="19">
        <f t="shared" ref="R147:R210" si="360">L147+O147</f>
        <v>21551.552</v>
      </c>
      <c r="S147" s="19">
        <f t="shared" ref="S147:S210" si="361">M147+P147</f>
        <v>15033.4</v>
      </c>
      <c r="T147" s="19">
        <f t="shared" ref="T147:T210" si="362">N147+Q147</f>
        <v>12826.6</v>
      </c>
      <c r="U147" s="19">
        <f t="shared" ref="U147:AV148" si="363">U148</f>
        <v>0</v>
      </c>
      <c r="V147" s="19">
        <f t="shared" ref="V147:V210" si="364">R147+U147</f>
        <v>21551.552</v>
      </c>
      <c r="W147" s="19">
        <f t="shared" ref="W147:W210" si="365">S147</f>
        <v>15033.4</v>
      </c>
      <c r="X147" s="19">
        <f t="shared" ref="X147:X210" si="366">T147</f>
        <v>12826.6</v>
      </c>
      <c r="Y147" s="19">
        <f t="shared" si="363"/>
        <v>0</v>
      </c>
      <c r="Z147" s="19">
        <f t="shared" si="363"/>
        <v>0</v>
      </c>
      <c r="AA147" s="19">
        <f t="shared" si="363"/>
        <v>0</v>
      </c>
      <c r="AB147" s="19">
        <f t="shared" si="349"/>
        <v>21551.552</v>
      </c>
      <c r="AC147" s="19">
        <f t="shared" si="350"/>
        <v>15033.4</v>
      </c>
      <c r="AD147" s="19">
        <f t="shared" si="351"/>
        <v>12826.6</v>
      </c>
      <c r="AE147" s="19">
        <f t="shared" si="363"/>
        <v>0</v>
      </c>
      <c r="AF147" s="19">
        <f t="shared" si="363"/>
        <v>0</v>
      </c>
      <c r="AG147" s="19">
        <f t="shared" si="216"/>
        <v>21551.552</v>
      </c>
      <c r="AH147" s="19">
        <f t="shared" si="217"/>
        <v>15033.4</v>
      </c>
      <c r="AI147" s="19">
        <f t="shared" si="218"/>
        <v>12826.6</v>
      </c>
      <c r="AJ147" s="19">
        <f t="shared" si="363"/>
        <v>-542.19100000000003</v>
      </c>
      <c r="AK147" s="19">
        <f t="shared" si="363"/>
        <v>0</v>
      </c>
      <c r="AL147" s="19">
        <f t="shared" si="363"/>
        <v>0</v>
      </c>
      <c r="AM147" s="19">
        <f t="shared" si="352"/>
        <v>21009.361000000001</v>
      </c>
      <c r="AN147" s="19">
        <f t="shared" si="363"/>
        <v>0</v>
      </c>
      <c r="AO147" s="19">
        <f t="shared" ref="AO147:AO210" si="367">AM147+AN147</f>
        <v>21009.361000000001</v>
      </c>
      <c r="AP147" s="19">
        <f t="shared" si="353"/>
        <v>15033.4</v>
      </c>
      <c r="AQ147" s="19">
        <f t="shared" si="363"/>
        <v>0</v>
      </c>
      <c r="AR147" s="19">
        <f t="shared" ref="AR147:AR210" si="368">AP147+AQ147</f>
        <v>15033.4</v>
      </c>
      <c r="AS147" s="19">
        <f t="shared" si="354"/>
        <v>12826.6</v>
      </c>
      <c r="AT147" s="19">
        <f t="shared" si="363"/>
        <v>0</v>
      </c>
      <c r="AU147" s="19">
        <f t="shared" ref="AU147:AU210" si="369">AS147+AT147</f>
        <v>12826.6</v>
      </c>
      <c r="AV147" s="19">
        <f t="shared" si="363"/>
        <v>0</v>
      </c>
      <c r="AW147" s="32"/>
      <c r="AX147" s="23"/>
      <c r="AY147" s="2"/>
    </row>
    <row r="148" spans="1:51" ht="46.8" x14ac:dyDescent="0.3">
      <c r="A148" s="49" t="s">
        <v>48</v>
      </c>
      <c r="B148" s="45">
        <v>240</v>
      </c>
      <c r="C148" s="49"/>
      <c r="D148" s="49"/>
      <c r="E148" s="15" t="s">
        <v>586</v>
      </c>
      <c r="F148" s="19">
        <f t="shared" si="355"/>
        <v>17641.7</v>
      </c>
      <c r="G148" s="19">
        <f t="shared" si="355"/>
        <v>15033.4</v>
      </c>
      <c r="H148" s="19">
        <f t="shared" si="355"/>
        <v>14943.7</v>
      </c>
      <c r="I148" s="19">
        <f t="shared" si="355"/>
        <v>0</v>
      </c>
      <c r="J148" s="19">
        <f t="shared" si="355"/>
        <v>0</v>
      </c>
      <c r="K148" s="19">
        <f t="shared" si="355"/>
        <v>-2117.1</v>
      </c>
      <c r="L148" s="19">
        <f t="shared" si="356"/>
        <v>17641.7</v>
      </c>
      <c r="M148" s="19">
        <f t="shared" si="357"/>
        <v>15033.4</v>
      </c>
      <c r="N148" s="19">
        <f t="shared" si="358"/>
        <v>12826.6</v>
      </c>
      <c r="O148" s="19">
        <f t="shared" si="359"/>
        <v>3909.8519999999999</v>
      </c>
      <c r="P148" s="19">
        <f t="shared" si="359"/>
        <v>0</v>
      </c>
      <c r="Q148" s="19">
        <f t="shared" si="359"/>
        <v>0</v>
      </c>
      <c r="R148" s="19">
        <f t="shared" si="360"/>
        <v>21551.552</v>
      </c>
      <c r="S148" s="19">
        <f t="shared" si="361"/>
        <v>15033.4</v>
      </c>
      <c r="T148" s="19">
        <f t="shared" si="362"/>
        <v>12826.6</v>
      </c>
      <c r="U148" s="19">
        <f t="shared" si="363"/>
        <v>0</v>
      </c>
      <c r="V148" s="19">
        <f t="shared" si="364"/>
        <v>21551.552</v>
      </c>
      <c r="W148" s="19">
        <f t="shared" si="365"/>
        <v>15033.4</v>
      </c>
      <c r="X148" s="19">
        <f t="shared" si="366"/>
        <v>12826.6</v>
      </c>
      <c r="Y148" s="19">
        <f t="shared" si="363"/>
        <v>0</v>
      </c>
      <c r="Z148" s="19">
        <f t="shared" si="363"/>
        <v>0</v>
      </c>
      <c r="AA148" s="19">
        <f t="shared" si="363"/>
        <v>0</v>
      </c>
      <c r="AB148" s="19">
        <f t="shared" si="349"/>
        <v>21551.552</v>
      </c>
      <c r="AC148" s="19">
        <f t="shared" si="350"/>
        <v>15033.4</v>
      </c>
      <c r="AD148" s="19">
        <f t="shared" si="351"/>
        <v>12826.6</v>
      </c>
      <c r="AE148" s="19">
        <f t="shared" si="363"/>
        <v>0</v>
      </c>
      <c r="AF148" s="19">
        <f t="shared" si="363"/>
        <v>0</v>
      </c>
      <c r="AG148" s="19">
        <f t="shared" si="216"/>
        <v>21551.552</v>
      </c>
      <c r="AH148" s="19">
        <f t="shared" si="217"/>
        <v>15033.4</v>
      </c>
      <c r="AI148" s="19">
        <f t="shared" si="218"/>
        <v>12826.6</v>
      </c>
      <c r="AJ148" s="19">
        <f t="shared" si="363"/>
        <v>-542.19100000000003</v>
      </c>
      <c r="AK148" s="19">
        <f t="shared" si="363"/>
        <v>0</v>
      </c>
      <c r="AL148" s="19">
        <f t="shared" si="363"/>
        <v>0</v>
      </c>
      <c r="AM148" s="19">
        <f t="shared" si="352"/>
        <v>21009.361000000001</v>
      </c>
      <c r="AN148" s="19">
        <f t="shared" si="363"/>
        <v>0</v>
      </c>
      <c r="AO148" s="19">
        <f t="shared" si="367"/>
        <v>21009.361000000001</v>
      </c>
      <c r="AP148" s="19">
        <f t="shared" si="353"/>
        <v>15033.4</v>
      </c>
      <c r="AQ148" s="19">
        <f t="shared" si="363"/>
        <v>0</v>
      </c>
      <c r="AR148" s="19">
        <f t="shared" si="368"/>
        <v>15033.4</v>
      </c>
      <c r="AS148" s="19">
        <f t="shared" si="354"/>
        <v>12826.6</v>
      </c>
      <c r="AT148" s="19">
        <f t="shared" si="363"/>
        <v>0</v>
      </c>
      <c r="AU148" s="19">
        <f t="shared" si="369"/>
        <v>12826.6</v>
      </c>
      <c r="AV148" s="19">
        <f t="shared" si="363"/>
        <v>0</v>
      </c>
      <c r="AW148" s="32"/>
      <c r="AX148" s="23"/>
      <c r="AY148" s="2"/>
    </row>
    <row r="149" spans="1:51" ht="46.8" x14ac:dyDescent="0.3">
      <c r="A149" s="49" t="s">
        <v>48</v>
      </c>
      <c r="B149" s="45">
        <v>240</v>
      </c>
      <c r="C149" s="49" t="s">
        <v>20</v>
      </c>
      <c r="D149" s="49" t="s">
        <v>30</v>
      </c>
      <c r="E149" s="15" t="s">
        <v>544</v>
      </c>
      <c r="F149" s="19">
        <v>17641.7</v>
      </c>
      <c r="G149" s="19">
        <v>15033.4</v>
      </c>
      <c r="H149" s="19">
        <v>14943.7</v>
      </c>
      <c r="I149" s="19"/>
      <c r="J149" s="19"/>
      <c r="K149" s="19">
        <v>-2117.1</v>
      </c>
      <c r="L149" s="19">
        <f t="shared" si="356"/>
        <v>17641.7</v>
      </c>
      <c r="M149" s="19">
        <f t="shared" si="357"/>
        <v>15033.4</v>
      </c>
      <c r="N149" s="19">
        <f t="shared" si="358"/>
        <v>12826.6</v>
      </c>
      <c r="O149" s="19">
        <v>3909.8519999999999</v>
      </c>
      <c r="P149" s="19"/>
      <c r="Q149" s="19"/>
      <c r="R149" s="19">
        <f t="shared" si="360"/>
        <v>21551.552</v>
      </c>
      <c r="S149" s="19">
        <f t="shared" si="361"/>
        <v>15033.4</v>
      </c>
      <c r="T149" s="19">
        <f t="shared" si="362"/>
        <v>12826.6</v>
      </c>
      <c r="U149" s="19"/>
      <c r="V149" s="19">
        <f t="shared" si="364"/>
        <v>21551.552</v>
      </c>
      <c r="W149" s="19">
        <f t="shared" si="365"/>
        <v>15033.4</v>
      </c>
      <c r="X149" s="19">
        <f t="shared" si="366"/>
        <v>12826.6</v>
      </c>
      <c r="Y149" s="19"/>
      <c r="Z149" s="19"/>
      <c r="AA149" s="19"/>
      <c r="AB149" s="19">
        <f t="shared" si="349"/>
        <v>21551.552</v>
      </c>
      <c r="AC149" s="19">
        <f t="shared" si="350"/>
        <v>15033.4</v>
      </c>
      <c r="AD149" s="19">
        <f t="shared" si="351"/>
        <v>12826.6</v>
      </c>
      <c r="AE149" s="19"/>
      <c r="AF149" s="19"/>
      <c r="AG149" s="19">
        <f t="shared" si="216"/>
        <v>21551.552</v>
      </c>
      <c r="AH149" s="19">
        <f t="shared" si="217"/>
        <v>15033.4</v>
      </c>
      <c r="AI149" s="19">
        <f t="shared" si="218"/>
        <v>12826.6</v>
      </c>
      <c r="AJ149" s="19">
        <f>-192.191-350</f>
        <v>-542.19100000000003</v>
      </c>
      <c r="AK149" s="19"/>
      <c r="AL149" s="19"/>
      <c r="AM149" s="19">
        <f t="shared" si="352"/>
        <v>21009.361000000001</v>
      </c>
      <c r="AN149" s="19"/>
      <c r="AO149" s="19">
        <f t="shared" si="367"/>
        <v>21009.361000000001</v>
      </c>
      <c r="AP149" s="19">
        <f t="shared" si="353"/>
        <v>15033.4</v>
      </c>
      <c r="AQ149" s="19"/>
      <c r="AR149" s="19">
        <f t="shared" si="368"/>
        <v>15033.4</v>
      </c>
      <c r="AS149" s="19">
        <f t="shared" si="354"/>
        <v>12826.6</v>
      </c>
      <c r="AT149" s="19"/>
      <c r="AU149" s="19">
        <f t="shared" si="369"/>
        <v>12826.6</v>
      </c>
      <c r="AV149" s="19"/>
      <c r="AW149" s="32"/>
      <c r="AX149" s="23" t="s">
        <v>1350</v>
      </c>
      <c r="AY149" s="2"/>
    </row>
    <row r="150" spans="1:51" x14ac:dyDescent="0.3">
      <c r="A150" s="49" t="s">
        <v>48</v>
      </c>
      <c r="B150" s="45">
        <v>800</v>
      </c>
      <c r="C150" s="49"/>
      <c r="D150" s="49"/>
      <c r="E150" s="15" t="s">
        <v>583</v>
      </c>
      <c r="F150" s="19">
        <f t="shared" ref="F150:K151" si="370">F151</f>
        <v>62.6</v>
      </c>
      <c r="G150" s="19">
        <f t="shared" si="370"/>
        <v>62.6</v>
      </c>
      <c r="H150" s="19">
        <f t="shared" si="370"/>
        <v>62.6</v>
      </c>
      <c r="I150" s="19">
        <f t="shared" si="370"/>
        <v>0</v>
      </c>
      <c r="J150" s="19">
        <f t="shared" si="370"/>
        <v>0</v>
      </c>
      <c r="K150" s="19">
        <f t="shared" si="370"/>
        <v>0</v>
      </c>
      <c r="L150" s="19">
        <f t="shared" si="356"/>
        <v>62.6</v>
      </c>
      <c r="M150" s="19">
        <f t="shared" si="357"/>
        <v>62.6</v>
      </c>
      <c r="N150" s="19">
        <f t="shared" si="358"/>
        <v>62.6</v>
      </c>
      <c r="O150" s="19">
        <f t="shared" ref="O150:Q151" si="371">O151</f>
        <v>0</v>
      </c>
      <c r="P150" s="19">
        <f t="shared" si="371"/>
        <v>0</v>
      </c>
      <c r="Q150" s="19">
        <f t="shared" si="371"/>
        <v>0</v>
      </c>
      <c r="R150" s="19">
        <f t="shared" si="360"/>
        <v>62.6</v>
      </c>
      <c r="S150" s="19">
        <f t="shared" si="361"/>
        <v>62.6</v>
      </c>
      <c r="T150" s="19">
        <f t="shared" si="362"/>
        <v>62.6</v>
      </c>
      <c r="U150" s="19">
        <f t="shared" ref="U150:AV151" si="372">U151</f>
        <v>0</v>
      </c>
      <c r="V150" s="19">
        <f t="shared" si="364"/>
        <v>62.6</v>
      </c>
      <c r="W150" s="19">
        <f t="shared" si="365"/>
        <v>62.6</v>
      </c>
      <c r="X150" s="19">
        <f t="shared" si="366"/>
        <v>62.6</v>
      </c>
      <c r="Y150" s="19">
        <f t="shared" si="372"/>
        <v>0</v>
      </c>
      <c r="Z150" s="19">
        <f t="shared" si="372"/>
        <v>0</v>
      </c>
      <c r="AA150" s="19">
        <f t="shared" si="372"/>
        <v>0</v>
      </c>
      <c r="AB150" s="19">
        <f t="shared" si="349"/>
        <v>62.6</v>
      </c>
      <c r="AC150" s="19">
        <f t="shared" si="350"/>
        <v>62.6</v>
      </c>
      <c r="AD150" s="19">
        <f t="shared" si="351"/>
        <v>62.6</v>
      </c>
      <c r="AE150" s="19">
        <f t="shared" si="372"/>
        <v>0</v>
      </c>
      <c r="AF150" s="19">
        <f t="shared" si="372"/>
        <v>0</v>
      </c>
      <c r="AG150" s="19">
        <f t="shared" ref="AG150:AG213" si="373">AB150+AE150</f>
        <v>62.6</v>
      </c>
      <c r="AH150" s="19">
        <f t="shared" ref="AH150:AH213" si="374">AC150+AF150</f>
        <v>62.6</v>
      </c>
      <c r="AI150" s="19">
        <f t="shared" ref="AI150:AI213" si="375">AD150</f>
        <v>62.6</v>
      </c>
      <c r="AJ150" s="19">
        <f t="shared" si="372"/>
        <v>0</v>
      </c>
      <c r="AK150" s="19">
        <f t="shared" si="372"/>
        <v>0</v>
      </c>
      <c r="AL150" s="19">
        <f t="shared" si="372"/>
        <v>0</v>
      </c>
      <c r="AM150" s="19">
        <f t="shared" si="352"/>
        <v>62.6</v>
      </c>
      <c r="AN150" s="19">
        <f t="shared" si="372"/>
        <v>0</v>
      </c>
      <c r="AO150" s="19">
        <f t="shared" si="367"/>
        <v>62.6</v>
      </c>
      <c r="AP150" s="19">
        <f t="shared" si="353"/>
        <v>62.6</v>
      </c>
      <c r="AQ150" s="19">
        <f t="shared" si="372"/>
        <v>0</v>
      </c>
      <c r="AR150" s="19">
        <f t="shared" si="368"/>
        <v>62.6</v>
      </c>
      <c r="AS150" s="19">
        <f t="shared" si="354"/>
        <v>62.6</v>
      </c>
      <c r="AT150" s="19">
        <f t="shared" si="372"/>
        <v>0</v>
      </c>
      <c r="AU150" s="19">
        <f t="shared" si="369"/>
        <v>62.6</v>
      </c>
      <c r="AV150" s="19">
        <f t="shared" si="372"/>
        <v>0</v>
      </c>
      <c r="AW150" s="32"/>
      <c r="AX150" s="23"/>
      <c r="AY150" s="2"/>
    </row>
    <row r="151" spans="1:51" x14ac:dyDescent="0.3">
      <c r="A151" s="49" t="s">
        <v>48</v>
      </c>
      <c r="B151" s="45">
        <v>850</v>
      </c>
      <c r="C151" s="49"/>
      <c r="D151" s="49"/>
      <c r="E151" s="15" t="s">
        <v>601</v>
      </c>
      <c r="F151" s="19">
        <f t="shared" si="370"/>
        <v>62.6</v>
      </c>
      <c r="G151" s="19">
        <f t="shared" si="370"/>
        <v>62.6</v>
      </c>
      <c r="H151" s="19">
        <f t="shared" si="370"/>
        <v>62.6</v>
      </c>
      <c r="I151" s="19">
        <f t="shared" si="370"/>
        <v>0</v>
      </c>
      <c r="J151" s="19">
        <f t="shared" si="370"/>
        <v>0</v>
      </c>
      <c r="K151" s="19">
        <f t="shared" si="370"/>
        <v>0</v>
      </c>
      <c r="L151" s="19">
        <f t="shared" si="356"/>
        <v>62.6</v>
      </c>
      <c r="M151" s="19">
        <f t="shared" si="357"/>
        <v>62.6</v>
      </c>
      <c r="N151" s="19">
        <f t="shared" si="358"/>
        <v>62.6</v>
      </c>
      <c r="O151" s="19">
        <f t="shared" si="371"/>
        <v>0</v>
      </c>
      <c r="P151" s="19">
        <f t="shared" si="371"/>
        <v>0</v>
      </c>
      <c r="Q151" s="19">
        <f t="shared" si="371"/>
        <v>0</v>
      </c>
      <c r="R151" s="19">
        <f t="shared" si="360"/>
        <v>62.6</v>
      </c>
      <c r="S151" s="19">
        <f t="shared" si="361"/>
        <v>62.6</v>
      </c>
      <c r="T151" s="19">
        <f t="shared" si="362"/>
        <v>62.6</v>
      </c>
      <c r="U151" s="19">
        <f t="shared" si="372"/>
        <v>0</v>
      </c>
      <c r="V151" s="19">
        <f t="shared" si="364"/>
        <v>62.6</v>
      </c>
      <c r="W151" s="19">
        <f t="shared" si="365"/>
        <v>62.6</v>
      </c>
      <c r="X151" s="19">
        <f t="shared" si="366"/>
        <v>62.6</v>
      </c>
      <c r="Y151" s="19">
        <f t="shared" si="372"/>
        <v>0</v>
      </c>
      <c r="Z151" s="19">
        <f t="shared" si="372"/>
        <v>0</v>
      </c>
      <c r="AA151" s="19">
        <f t="shared" si="372"/>
        <v>0</v>
      </c>
      <c r="AB151" s="19">
        <f t="shared" si="349"/>
        <v>62.6</v>
      </c>
      <c r="AC151" s="19">
        <f t="shared" si="350"/>
        <v>62.6</v>
      </c>
      <c r="AD151" s="19">
        <f t="shared" si="351"/>
        <v>62.6</v>
      </c>
      <c r="AE151" s="19">
        <f t="shared" si="372"/>
        <v>0</v>
      </c>
      <c r="AF151" s="19">
        <f t="shared" si="372"/>
        <v>0</v>
      </c>
      <c r="AG151" s="19">
        <f t="shared" si="373"/>
        <v>62.6</v>
      </c>
      <c r="AH151" s="19">
        <f t="shared" si="374"/>
        <v>62.6</v>
      </c>
      <c r="AI151" s="19">
        <f t="shared" si="375"/>
        <v>62.6</v>
      </c>
      <c r="AJ151" s="19">
        <f t="shared" si="372"/>
        <v>0</v>
      </c>
      <c r="AK151" s="19">
        <f t="shared" si="372"/>
        <v>0</v>
      </c>
      <c r="AL151" s="19">
        <f t="shared" si="372"/>
        <v>0</v>
      </c>
      <c r="AM151" s="19">
        <f t="shared" si="352"/>
        <v>62.6</v>
      </c>
      <c r="AN151" s="19">
        <f t="shared" si="372"/>
        <v>0</v>
      </c>
      <c r="AO151" s="19">
        <f t="shared" si="367"/>
        <v>62.6</v>
      </c>
      <c r="AP151" s="19">
        <f t="shared" si="353"/>
        <v>62.6</v>
      </c>
      <c r="AQ151" s="19">
        <f t="shared" si="372"/>
        <v>0</v>
      </c>
      <c r="AR151" s="19">
        <f t="shared" si="368"/>
        <v>62.6</v>
      </c>
      <c r="AS151" s="19">
        <f t="shared" si="354"/>
        <v>62.6</v>
      </c>
      <c r="AT151" s="19">
        <f t="shared" si="372"/>
        <v>0</v>
      </c>
      <c r="AU151" s="19">
        <f t="shared" si="369"/>
        <v>62.6</v>
      </c>
      <c r="AV151" s="19">
        <f t="shared" si="372"/>
        <v>0</v>
      </c>
      <c r="AW151" s="32"/>
      <c r="AX151" s="23"/>
      <c r="AY151" s="2"/>
    </row>
    <row r="152" spans="1:51" ht="46.8" x14ac:dyDescent="0.3">
      <c r="A152" s="49" t="s">
        <v>48</v>
      </c>
      <c r="B152" s="45">
        <v>850</v>
      </c>
      <c r="C152" s="49" t="s">
        <v>20</v>
      </c>
      <c r="D152" s="49" t="s">
        <v>30</v>
      </c>
      <c r="E152" s="15" t="s">
        <v>544</v>
      </c>
      <c r="F152" s="19">
        <v>62.6</v>
      </c>
      <c r="G152" s="19">
        <v>62.6</v>
      </c>
      <c r="H152" s="19">
        <v>62.6</v>
      </c>
      <c r="I152" s="19"/>
      <c r="J152" s="19"/>
      <c r="K152" s="19"/>
      <c r="L152" s="19">
        <f t="shared" si="356"/>
        <v>62.6</v>
      </c>
      <c r="M152" s="19">
        <f t="shared" si="357"/>
        <v>62.6</v>
      </c>
      <c r="N152" s="19">
        <f t="shared" si="358"/>
        <v>62.6</v>
      </c>
      <c r="O152" s="19"/>
      <c r="P152" s="19"/>
      <c r="Q152" s="19"/>
      <c r="R152" s="19">
        <f t="shared" si="360"/>
        <v>62.6</v>
      </c>
      <c r="S152" s="19">
        <f t="shared" si="361"/>
        <v>62.6</v>
      </c>
      <c r="T152" s="19">
        <f t="shared" si="362"/>
        <v>62.6</v>
      </c>
      <c r="U152" s="19"/>
      <c r="V152" s="19">
        <f t="shared" si="364"/>
        <v>62.6</v>
      </c>
      <c r="W152" s="19">
        <f t="shared" si="365"/>
        <v>62.6</v>
      </c>
      <c r="X152" s="19">
        <f t="shared" si="366"/>
        <v>62.6</v>
      </c>
      <c r="Y152" s="19"/>
      <c r="Z152" s="19"/>
      <c r="AA152" s="19"/>
      <c r="AB152" s="19">
        <f t="shared" si="349"/>
        <v>62.6</v>
      </c>
      <c r="AC152" s="19">
        <f t="shared" si="350"/>
        <v>62.6</v>
      </c>
      <c r="AD152" s="19">
        <f t="shared" si="351"/>
        <v>62.6</v>
      </c>
      <c r="AE152" s="19"/>
      <c r="AF152" s="19"/>
      <c r="AG152" s="19">
        <f t="shared" si="373"/>
        <v>62.6</v>
      </c>
      <c r="AH152" s="19">
        <f t="shared" si="374"/>
        <v>62.6</v>
      </c>
      <c r="AI152" s="19">
        <f t="shared" si="375"/>
        <v>62.6</v>
      </c>
      <c r="AJ152" s="19"/>
      <c r="AK152" s="19"/>
      <c r="AL152" s="19"/>
      <c r="AM152" s="19">
        <f t="shared" si="352"/>
        <v>62.6</v>
      </c>
      <c r="AN152" s="19"/>
      <c r="AO152" s="19">
        <f t="shared" si="367"/>
        <v>62.6</v>
      </c>
      <c r="AP152" s="19">
        <f t="shared" si="353"/>
        <v>62.6</v>
      </c>
      <c r="AQ152" s="19"/>
      <c r="AR152" s="19">
        <f t="shared" si="368"/>
        <v>62.6</v>
      </c>
      <c r="AS152" s="19">
        <f t="shared" si="354"/>
        <v>62.6</v>
      </c>
      <c r="AT152" s="19"/>
      <c r="AU152" s="19">
        <f t="shared" si="369"/>
        <v>62.6</v>
      </c>
      <c r="AV152" s="19"/>
      <c r="AW152" s="32"/>
      <c r="AX152" s="23"/>
      <c r="AY152" s="2"/>
    </row>
    <row r="153" spans="1:51" ht="31.2" x14ac:dyDescent="0.3">
      <c r="A153" s="49" t="s">
        <v>49</v>
      </c>
      <c r="B153" s="45"/>
      <c r="C153" s="49"/>
      <c r="D153" s="49"/>
      <c r="E153" s="15" t="s">
        <v>643</v>
      </c>
      <c r="F153" s="19">
        <f t="shared" ref="F153:K153" si="376">F154+F157</f>
        <v>6126.8</v>
      </c>
      <c r="G153" s="19">
        <f t="shared" si="376"/>
        <v>5744.5</v>
      </c>
      <c r="H153" s="19">
        <f t="shared" si="376"/>
        <v>5744.5</v>
      </c>
      <c r="I153" s="19">
        <f t="shared" si="376"/>
        <v>0</v>
      </c>
      <c r="J153" s="19">
        <f t="shared" si="376"/>
        <v>0</v>
      </c>
      <c r="K153" s="19">
        <f t="shared" si="376"/>
        <v>0</v>
      </c>
      <c r="L153" s="19">
        <f t="shared" si="356"/>
        <v>6126.8</v>
      </c>
      <c r="M153" s="19">
        <f t="shared" si="357"/>
        <v>5744.5</v>
      </c>
      <c r="N153" s="19">
        <f t="shared" si="358"/>
        <v>5744.5</v>
      </c>
      <c r="O153" s="19">
        <f t="shared" ref="O153:Q153" si="377">O154+O157</f>
        <v>0</v>
      </c>
      <c r="P153" s="19">
        <f t="shared" si="377"/>
        <v>0</v>
      </c>
      <c r="Q153" s="19">
        <f t="shared" si="377"/>
        <v>0</v>
      </c>
      <c r="R153" s="19">
        <f t="shared" si="360"/>
        <v>6126.8</v>
      </c>
      <c r="S153" s="19">
        <f t="shared" si="361"/>
        <v>5744.5</v>
      </c>
      <c r="T153" s="19">
        <f t="shared" si="362"/>
        <v>5744.5</v>
      </c>
      <c r="U153" s="19">
        <f t="shared" ref="U153:AV153" si="378">U154+U157</f>
        <v>0</v>
      </c>
      <c r="V153" s="19">
        <f t="shared" si="364"/>
        <v>6126.8</v>
      </c>
      <c r="W153" s="19">
        <f t="shared" si="365"/>
        <v>5744.5</v>
      </c>
      <c r="X153" s="19">
        <f t="shared" si="366"/>
        <v>5744.5</v>
      </c>
      <c r="Y153" s="19">
        <f t="shared" ref="Y153:AA153" si="379">Y154+Y157</f>
        <v>0</v>
      </c>
      <c r="Z153" s="19">
        <f t="shared" si="379"/>
        <v>0</v>
      </c>
      <c r="AA153" s="19">
        <f t="shared" si="379"/>
        <v>0</v>
      </c>
      <c r="AB153" s="19">
        <f t="shared" si="349"/>
        <v>6126.8</v>
      </c>
      <c r="AC153" s="19">
        <f t="shared" si="350"/>
        <v>5744.5</v>
      </c>
      <c r="AD153" s="19">
        <f t="shared" si="351"/>
        <v>5744.5</v>
      </c>
      <c r="AE153" s="19">
        <f t="shared" ref="AE153:AF153" si="380">AE154+AE157</f>
        <v>0</v>
      </c>
      <c r="AF153" s="19">
        <f t="shared" si="380"/>
        <v>0</v>
      </c>
      <c r="AG153" s="19">
        <f t="shared" si="373"/>
        <v>6126.8</v>
      </c>
      <c r="AH153" s="19">
        <f t="shared" si="374"/>
        <v>5744.5</v>
      </c>
      <c r="AI153" s="19">
        <f t="shared" si="375"/>
        <v>5744.5</v>
      </c>
      <c r="AJ153" s="19">
        <f t="shared" ref="AJ153:AL153" si="381">AJ154+AJ157</f>
        <v>-31.184999999999999</v>
      </c>
      <c r="AK153" s="19">
        <f t="shared" si="381"/>
        <v>0</v>
      </c>
      <c r="AL153" s="19">
        <f t="shared" si="381"/>
        <v>0</v>
      </c>
      <c r="AM153" s="19">
        <f t="shared" si="352"/>
        <v>6095.6149999999998</v>
      </c>
      <c r="AN153" s="19">
        <f t="shared" ref="AN153" si="382">AN154+AN157</f>
        <v>0</v>
      </c>
      <c r="AO153" s="19">
        <f t="shared" si="367"/>
        <v>6095.6149999999998</v>
      </c>
      <c r="AP153" s="19">
        <f t="shared" si="353"/>
        <v>5744.5</v>
      </c>
      <c r="AQ153" s="19">
        <f t="shared" ref="AQ153" si="383">AQ154+AQ157</f>
        <v>0</v>
      </c>
      <c r="AR153" s="19">
        <f t="shared" si="368"/>
        <v>5744.5</v>
      </c>
      <c r="AS153" s="19">
        <f t="shared" si="354"/>
        <v>5744.5</v>
      </c>
      <c r="AT153" s="19">
        <f t="shared" ref="AT153" si="384">AT154+AT157</f>
        <v>0</v>
      </c>
      <c r="AU153" s="19">
        <f t="shared" si="369"/>
        <v>5744.5</v>
      </c>
      <c r="AV153" s="19">
        <f t="shared" si="378"/>
        <v>0</v>
      </c>
      <c r="AW153" s="32"/>
      <c r="AX153" s="23"/>
      <c r="AY153" s="2"/>
    </row>
    <row r="154" spans="1:51" ht="93.6" x14ac:dyDescent="0.3">
      <c r="A154" s="49" t="s">
        <v>49</v>
      </c>
      <c r="B154" s="45">
        <v>100</v>
      </c>
      <c r="C154" s="49"/>
      <c r="D154" s="49"/>
      <c r="E154" s="15" t="s">
        <v>577</v>
      </c>
      <c r="F154" s="19">
        <f t="shared" ref="F154:K155" si="385">F155</f>
        <v>5067.3</v>
      </c>
      <c r="G154" s="19">
        <f t="shared" si="385"/>
        <v>4685</v>
      </c>
      <c r="H154" s="19">
        <f t="shared" si="385"/>
        <v>4685</v>
      </c>
      <c r="I154" s="19">
        <f t="shared" si="385"/>
        <v>0</v>
      </c>
      <c r="J154" s="19">
        <f t="shared" si="385"/>
        <v>0</v>
      </c>
      <c r="K154" s="19">
        <f t="shared" si="385"/>
        <v>0</v>
      </c>
      <c r="L154" s="19">
        <f t="shared" si="356"/>
        <v>5067.3</v>
      </c>
      <c r="M154" s="19">
        <f t="shared" si="357"/>
        <v>4685</v>
      </c>
      <c r="N154" s="19">
        <f t="shared" si="358"/>
        <v>4685</v>
      </c>
      <c r="O154" s="19">
        <f t="shared" ref="O154:Q155" si="386">O155</f>
        <v>0</v>
      </c>
      <c r="P154" s="19">
        <f t="shared" si="386"/>
        <v>0</v>
      </c>
      <c r="Q154" s="19">
        <f t="shared" si="386"/>
        <v>0</v>
      </c>
      <c r="R154" s="19">
        <f t="shared" si="360"/>
        <v>5067.3</v>
      </c>
      <c r="S154" s="19">
        <f t="shared" si="361"/>
        <v>4685</v>
      </c>
      <c r="T154" s="19">
        <f t="shared" si="362"/>
        <v>4685</v>
      </c>
      <c r="U154" s="19">
        <f t="shared" ref="U154:AV155" si="387">U155</f>
        <v>0</v>
      </c>
      <c r="V154" s="19">
        <f t="shared" si="364"/>
        <v>5067.3</v>
      </c>
      <c r="W154" s="19">
        <f t="shared" si="365"/>
        <v>4685</v>
      </c>
      <c r="X154" s="19">
        <f t="shared" si="366"/>
        <v>4685</v>
      </c>
      <c r="Y154" s="19">
        <f t="shared" si="387"/>
        <v>0</v>
      </c>
      <c r="Z154" s="19">
        <f t="shared" si="387"/>
        <v>0</v>
      </c>
      <c r="AA154" s="19">
        <f t="shared" si="387"/>
        <v>0</v>
      </c>
      <c r="AB154" s="19">
        <f t="shared" si="349"/>
        <v>5067.3</v>
      </c>
      <c r="AC154" s="19">
        <f t="shared" si="350"/>
        <v>4685</v>
      </c>
      <c r="AD154" s="19">
        <f t="shared" si="351"/>
        <v>4685</v>
      </c>
      <c r="AE154" s="19">
        <f t="shared" si="387"/>
        <v>0</v>
      </c>
      <c r="AF154" s="19">
        <f t="shared" si="387"/>
        <v>0</v>
      </c>
      <c r="AG154" s="19">
        <f t="shared" si="373"/>
        <v>5067.3</v>
      </c>
      <c r="AH154" s="19">
        <f t="shared" si="374"/>
        <v>4685</v>
      </c>
      <c r="AI154" s="19">
        <f t="shared" si="375"/>
        <v>4685</v>
      </c>
      <c r="AJ154" s="19">
        <f t="shared" si="387"/>
        <v>0</v>
      </c>
      <c r="AK154" s="19">
        <f t="shared" si="387"/>
        <v>0</v>
      </c>
      <c r="AL154" s="19">
        <f t="shared" si="387"/>
        <v>0</v>
      </c>
      <c r="AM154" s="19">
        <f t="shared" si="352"/>
        <v>5067.3</v>
      </c>
      <c r="AN154" s="19">
        <f t="shared" si="387"/>
        <v>0</v>
      </c>
      <c r="AO154" s="19">
        <f t="shared" si="367"/>
        <v>5067.3</v>
      </c>
      <c r="AP154" s="19">
        <f t="shared" si="353"/>
        <v>4685</v>
      </c>
      <c r="AQ154" s="19">
        <f t="shared" si="387"/>
        <v>0</v>
      </c>
      <c r="AR154" s="19">
        <f t="shared" si="368"/>
        <v>4685</v>
      </c>
      <c r="AS154" s="19">
        <f t="shared" si="354"/>
        <v>4685</v>
      </c>
      <c r="AT154" s="19">
        <f t="shared" si="387"/>
        <v>0</v>
      </c>
      <c r="AU154" s="19">
        <f t="shared" si="369"/>
        <v>4685</v>
      </c>
      <c r="AV154" s="19">
        <f t="shared" si="387"/>
        <v>0</v>
      </c>
      <c r="AW154" s="32"/>
      <c r="AX154" s="23"/>
      <c r="AY154" s="2"/>
    </row>
    <row r="155" spans="1:51" ht="31.2" x14ac:dyDescent="0.3">
      <c r="A155" s="49" t="s">
        <v>49</v>
      </c>
      <c r="B155" s="45">
        <v>110</v>
      </c>
      <c r="C155" s="49"/>
      <c r="D155" s="49"/>
      <c r="E155" s="15" t="s">
        <v>584</v>
      </c>
      <c r="F155" s="19">
        <f t="shared" si="385"/>
        <v>5067.3</v>
      </c>
      <c r="G155" s="19">
        <f t="shared" si="385"/>
        <v>4685</v>
      </c>
      <c r="H155" s="19">
        <f t="shared" si="385"/>
        <v>4685</v>
      </c>
      <c r="I155" s="19">
        <f t="shared" si="385"/>
        <v>0</v>
      </c>
      <c r="J155" s="19">
        <f t="shared" si="385"/>
        <v>0</v>
      </c>
      <c r="K155" s="19">
        <f t="shared" si="385"/>
        <v>0</v>
      </c>
      <c r="L155" s="19">
        <f t="shared" si="356"/>
        <v>5067.3</v>
      </c>
      <c r="M155" s="19">
        <f t="shared" si="357"/>
        <v>4685</v>
      </c>
      <c r="N155" s="19">
        <f t="shared" si="358"/>
        <v>4685</v>
      </c>
      <c r="O155" s="19">
        <f t="shared" si="386"/>
        <v>0</v>
      </c>
      <c r="P155" s="19">
        <f t="shared" si="386"/>
        <v>0</v>
      </c>
      <c r="Q155" s="19">
        <f t="shared" si="386"/>
        <v>0</v>
      </c>
      <c r="R155" s="19">
        <f t="shared" si="360"/>
        <v>5067.3</v>
      </c>
      <c r="S155" s="19">
        <f t="shared" si="361"/>
        <v>4685</v>
      </c>
      <c r="T155" s="19">
        <f t="shared" si="362"/>
        <v>4685</v>
      </c>
      <c r="U155" s="19">
        <f t="shared" si="387"/>
        <v>0</v>
      </c>
      <c r="V155" s="19">
        <f t="shared" si="364"/>
        <v>5067.3</v>
      </c>
      <c r="W155" s="19">
        <f t="shared" si="365"/>
        <v>4685</v>
      </c>
      <c r="X155" s="19">
        <f t="shared" si="366"/>
        <v>4685</v>
      </c>
      <c r="Y155" s="19">
        <f t="shared" si="387"/>
        <v>0</v>
      </c>
      <c r="Z155" s="19">
        <f t="shared" si="387"/>
        <v>0</v>
      </c>
      <c r="AA155" s="19">
        <f t="shared" si="387"/>
        <v>0</v>
      </c>
      <c r="AB155" s="19">
        <f t="shared" si="349"/>
        <v>5067.3</v>
      </c>
      <c r="AC155" s="19">
        <f t="shared" si="350"/>
        <v>4685</v>
      </c>
      <c r="AD155" s="19">
        <f t="shared" si="351"/>
        <v>4685</v>
      </c>
      <c r="AE155" s="19">
        <f t="shared" si="387"/>
        <v>0</v>
      </c>
      <c r="AF155" s="19">
        <f t="shared" si="387"/>
        <v>0</v>
      </c>
      <c r="AG155" s="19">
        <f t="shared" si="373"/>
        <v>5067.3</v>
      </c>
      <c r="AH155" s="19">
        <f t="shared" si="374"/>
        <v>4685</v>
      </c>
      <c r="AI155" s="19">
        <f t="shared" si="375"/>
        <v>4685</v>
      </c>
      <c r="AJ155" s="19">
        <f t="shared" si="387"/>
        <v>0</v>
      </c>
      <c r="AK155" s="19">
        <f t="shared" si="387"/>
        <v>0</v>
      </c>
      <c r="AL155" s="19">
        <f t="shared" si="387"/>
        <v>0</v>
      </c>
      <c r="AM155" s="19">
        <f t="shared" si="352"/>
        <v>5067.3</v>
      </c>
      <c r="AN155" s="19">
        <f t="shared" si="387"/>
        <v>0</v>
      </c>
      <c r="AO155" s="19">
        <f t="shared" si="367"/>
        <v>5067.3</v>
      </c>
      <c r="AP155" s="19">
        <f t="shared" si="353"/>
        <v>4685</v>
      </c>
      <c r="AQ155" s="19">
        <f t="shared" si="387"/>
        <v>0</v>
      </c>
      <c r="AR155" s="19">
        <f t="shared" si="368"/>
        <v>4685</v>
      </c>
      <c r="AS155" s="19">
        <f t="shared" si="354"/>
        <v>4685</v>
      </c>
      <c r="AT155" s="19">
        <f t="shared" si="387"/>
        <v>0</v>
      </c>
      <c r="AU155" s="19">
        <f t="shared" si="369"/>
        <v>4685</v>
      </c>
      <c r="AV155" s="19">
        <f t="shared" si="387"/>
        <v>0</v>
      </c>
      <c r="AW155" s="32"/>
      <c r="AX155" s="23"/>
      <c r="AY155" s="2"/>
    </row>
    <row r="156" spans="1:51" ht="46.8" x14ac:dyDescent="0.3">
      <c r="A156" s="49" t="s">
        <v>49</v>
      </c>
      <c r="B156" s="45">
        <v>110</v>
      </c>
      <c r="C156" s="49" t="s">
        <v>20</v>
      </c>
      <c r="D156" s="49" t="s">
        <v>30</v>
      </c>
      <c r="E156" s="15" t="s">
        <v>544</v>
      </c>
      <c r="F156" s="19">
        <v>5067.3</v>
      </c>
      <c r="G156" s="19">
        <v>4685</v>
      </c>
      <c r="H156" s="19">
        <v>4685</v>
      </c>
      <c r="I156" s="19"/>
      <c r="J156" s="19"/>
      <c r="K156" s="19"/>
      <c r="L156" s="19">
        <f t="shared" si="356"/>
        <v>5067.3</v>
      </c>
      <c r="M156" s="19">
        <f t="shared" si="357"/>
        <v>4685</v>
      </c>
      <c r="N156" s="19">
        <f t="shared" si="358"/>
        <v>4685</v>
      </c>
      <c r="O156" s="19"/>
      <c r="P156" s="19"/>
      <c r="Q156" s="19"/>
      <c r="R156" s="19">
        <f t="shared" si="360"/>
        <v>5067.3</v>
      </c>
      <c r="S156" s="19">
        <f t="shared" si="361"/>
        <v>4685</v>
      </c>
      <c r="T156" s="19">
        <f t="shared" si="362"/>
        <v>4685</v>
      </c>
      <c r="U156" s="19"/>
      <c r="V156" s="19">
        <f t="shared" si="364"/>
        <v>5067.3</v>
      </c>
      <c r="W156" s="19">
        <f t="shared" si="365"/>
        <v>4685</v>
      </c>
      <c r="X156" s="19">
        <f t="shared" si="366"/>
        <v>4685</v>
      </c>
      <c r="Y156" s="19"/>
      <c r="Z156" s="19"/>
      <c r="AA156" s="19"/>
      <c r="AB156" s="19">
        <f t="shared" si="349"/>
        <v>5067.3</v>
      </c>
      <c r="AC156" s="19">
        <f t="shared" si="350"/>
        <v>4685</v>
      </c>
      <c r="AD156" s="19">
        <f t="shared" si="351"/>
        <v>4685</v>
      </c>
      <c r="AE156" s="19"/>
      <c r="AF156" s="19"/>
      <c r="AG156" s="19">
        <f t="shared" si="373"/>
        <v>5067.3</v>
      </c>
      <c r="AH156" s="19">
        <f t="shared" si="374"/>
        <v>4685</v>
      </c>
      <c r="AI156" s="19">
        <f t="shared" si="375"/>
        <v>4685</v>
      </c>
      <c r="AJ156" s="19"/>
      <c r="AK156" s="19"/>
      <c r="AL156" s="19"/>
      <c r="AM156" s="19">
        <f t="shared" si="352"/>
        <v>5067.3</v>
      </c>
      <c r="AN156" s="19"/>
      <c r="AO156" s="19">
        <f t="shared" si="367"/>
        <v>5067.3</v>
      </c>
      <c r="AP156" s="19">
        <f t="shared" si="353"/>
        <v>4685</v>
      </c>
      <c r="AQ156" s="19"/>
      <c r="AR156" s="19">
        <f t="shared" si="368"/>
        <v>4685</v>
      </c>
      <c r="AS156" s="19">
        <f t="shared" si="354"/>
        <v>4685</v>
      </c>
      <c r="AT156" s="19"/>
      <c r="AU156" s="19">
        <f t="shared" si="369"/>
        <v>4685</v>
      </c>
      <c r="AV156" s="19"/>
      <c r="AW156" s="32"/>
      <c r="AX156" s="23"/>
      <c r="AY156" s="2"/>
    </row>
    <row r="157" spans="1:51" ht="31.2" x14ac:dyDescent="0.3">
      <c r="A157" s="49" t="s">
        <v>49</v>
      </c>
      <c r="B157" s="45">
        <v>200</v>
      </c>
      <c r="C157" s="49"/>
      <c r="D157" s="49"/>
      <c r="E157" s="15" t="s">
        <v>578</v>
      </c>
      <c r="F157" s="19">
        <f t="shared" ref="F157:K158" si="388">F158</f>
        <v>1059.5</v>
      </c>
      <c r="G157" s="19">
        <f t="shared" si="388"/>
        <v>1059.5</v>
      </c>
      <c r="H157" s="19">
        <f t="shared" si="388"/>
        <v>1059.5</v>
      </c>
      <c r="I157" s="19">
        <f t="shared" si="388"/>
        <v>0</v>
      </c>
      <c r="J157" s="19">
        <f t="shared" si="388"/>
        <v>0</v>
      </c>
      <c r="K157" s="19">
        <f t="shared" si="388"/>
        <v>0</v>
      </c>
      <c r="L157" s="19">
        <f t="shared" si="356"/>
        <v>1059.5</v>
      </c>
      <c r="M157" s="19">
        <f t="shared" si="357"/>
        <v>1059.5</v>
      </c>
      <c r="N157" s="19">
        <f t="shared" si="358"/>
        <v>1059.5</v>
      </c>
      <c r="O157" s="19">
        <f t="shared" ref="O157:Q158" si="389">O158</f>
        <v>0</v>
      </c>
      <c r="P157" s="19">
        <f t="shared" si="389"/>
        <v>0</v>
      </c>
      <c r="Q157" s="19">
        <f t="shared" si="389"/>
        <v>0</v>
      </c>
      <c r="R157" s="19">
        <f t="shared" si="360"/>
        <v>1059.5</v>
      </c>
      <c r="S157" s="19">
        <f t="shared" si="361"/>
        <v>1059.5</v>
      </c>
      <c r="T157" s="19">
        <f t="shared" si="362"/>
        <v>1059.5</v>
      </c>
      <c r="U157" s="19">
        <f t="shared" ref="U157:AV158" si="390">U158</f>
        <v>0</v>
      </c>
      <c r="V157" s="19">
        <f t="shared" si="364"/>
        <v>1059.5</v>
      </c>
      <c r="W157" s="19">
        <f t="shared" si="365"/>
        <v>1059.5</v>
      </c>
      <c r="X157" s="19">
        <f t="shared" si="366"/>
        <v>1059.5</v>
      </c>
      <c r="Y157" s="19">
        <f t="shared" si="390"/>
        <v>0</v>
      </c>
      <c r="Z157" s="19">
        <f t="shared" si="390"/>
        <v>0</v>
      </c>
      <c r="AA157" s="19">
        <f t="shared" si="390"/>
        <v>0</v>
      </c>
      <c r="AB157" s="19">
        <f t="shared" si="349"/>
        <v>1059.5</v>
      </c>
      <c r="AC157" s="19">
        <f t="shared" si="350"/>
        <v>1059.5</v>
      </c>
      <c r="AD157" s="19">
        <f t="shared" si="351"/>
        <v>1059.5</v>
      </c>
      <c r="AE157" s="19">
        <f t="shared" si="390"/>
        <v>0</v>
      </c>
      <c r="AF157" s="19">
        <f t="shared" si="390"/>
        <v>0</v>
      </c>
      <c r="AG157" s="19">
        <f t="shared" si="373"/>
        <v>1059.5</v>
      </c>
      <c r="AH157" s="19">
        <f t="shared" si="374"/>
        <v>1059.5</v>
      </c>
      <c r="AI157" s="19">
        <f t="shared" si="375"/>
        <v>1059.5</v>
      </c>
      <c r="AJ157" s="19">
        <f t="shared" si="390"/>
        <v>-31.184999999999999</v>
      </c>
      <c r="AK157" s="19">
        <f t="shared" si="390"/>
        <v>0</v>
      </c>
      <c r="AL157" s="19">
        <f t="shared" si="390"/>
        <v>0</v>
      </c>
      <c r="AM157" s="19">
        <f t="shared" si="352"/>
        <v>1028.3150000000001</v>
      </c>
      <c r="AN157" s="19">
        <f t="shared" si="390"/>
        <v>0</v>
      </c>
      <c r="AO157" s="19">
        <f t="shared" si="367"/>
        <v>1028.3150000000001</v>
      </c>
      <c r="AP157" s="19">
        <f t="shared" si="353"/>
        <v>1059.5</v>
      </c>
      <c r="AQ157" s="19">
        <f t="shared" si="390"/>
        <v>0</v>
      </c>
      <c r="AR157" s="19">
        <f t="shared" si="368"/>
        <v>1059.5</v>
      </c>
      <c r="AS157" s="19">
        <f t="shared" si="354"/>
        <v>1059.5</v>
      </c>
      <c r="AT157" s="19">
        <f t="shared" si="390"/>
        <v>0</v>
      </c>
      <c r="AU157" s="19">
        <f t="shared" si="369"/>
        <v>1059.5</v>
      </c>
      <c r="AV157" s="19">
        <f t="shared" si="390"/>
        <v>0</v>
      </c>
      <c r="AW157" s="32"/>
      <c r="AX157" s="23"/>
      <c r="AY157" s="2"/>
    </row>
    <row r="158" spans="1:51" ht="46.8" x14ac:dyDescent="0.3">
      <c r="A158" s="49" t="s">
        <v>49</v>
      </c>
      <c r="B158" s="45">
        <v>240</v>
      </c>
      <c r="C158" s="49"/>
      <c r="D158" s="49"/>
      <c r="E158" s="15" t="s">
        <v>586</v>
      </c>
      <c r="F158" s="19">
        <f t="shared" si="388"/>
        <v>1059.5</v>
      </c>
      <c r="G158" s="19">
        <f t="shared" si="388"/>
        <v>1059.5</v>
      </c>
      <c r="H158" s="19">
        <f t="shared" si="388"/>
        <v>1059.5</v>
      </c>
      <c r="I158" s="19">
        <f t="shared" si="388"/>
        <v>0</v>
      </c>
      <c r="J158" s="19">
        <f t="shared" si="388"/>
        <v>0</v>
      </c>
      <c r="K158" s="19">
        <f t="shared" si="388"/>
        <v>0</v>
      </c>
      <c r="L158" s="19">
        <f t="shared" si="356"/>
        <v>1059.5</v>
      </c>
      <c r="M158" s="19">
        <f t="shared" si="357"/>
        <v>1059.5</v>
      </c>
      <c r="N158" s="19">
        <f t="shared" si="358"/>
        <v>1059.5</v>
      </c>
      <c r="O158" s="19">
        <f t="shared" si="389"/>
        <v>0</v>
      </c>
      <c r="P158" s="19">
        <f t="shared" si="389"/>
        <v>0</v>
      </c>
      <c r="Q158" s="19">
        <f t="shared" si="389"/>
        <v>0</v>
      </c>
      <c r="R158" s="19">
        <f t="shared" si="360"/>
        <v>1059.5</v>
      </c>
      <c r="S158" s="19">
        <f t="shared" si="361"/>
        <v>1059.5</v>
      </c>
      <c r="T158" s="19">
        <f t="shared" si="362"/>
        <v>1059.5</v>
      </c>
      <c r="U158" s="19">
        <f t="shared" si="390"/>
        <v>0</v>
      </c>
      <c r="V158" s="19">
        <f t="shared" si="364"/>
        <v>1059.5</v>
      </c>
      <c r="W158" s="19">
        <f t="shared" si="365"/>
        <v>1059.5</v>
      </c>
      <c r="X158" s="19">
        <f t="shared" si="366"/>
        <v>1059.5</v>
      </c>
      <c r="Y158" s="19">
        <f t="shared" si="390"/>
        <v>0</v>
      </c>
      <c r="Z158" s="19">
        <f t="shared" si="390"/>
        <v>0</v>
      </c>
      <c r="AA158" s="19">
        <f t="shared" si="390"/>
        <v>0</v>
      </c>
      <c r="AB158" s="19">
        <f t="shared" si="349"/>
        <v>1059.5</v>
      </c>
      <c r="AC158" s="19">
        <f t="shared" si="350"/>
        <v>1059.5</v>
      </c>
      <c r="AD158" s="19">
        <f t="shared" si="351"/>
        <v>1059.5</v>
      </c>
      <c r="AE158" s="19">
        <f t="shared" si="390"/>
        <v>0</v>
      </c>
      <c r="AF158" s="19">
        <f t="shared" si="390"/>
        <v>0</v>
      </c>
      <c r="AG158" s="19">
        <f t="shared" si="373"/>
        <v>1059.5</v>
      </c>
      <c r="AH158" s="19">
        <f t="shared" si="374"/>
        <v>1059.5</v>
      </c>
      <c r="AI158" s="19">
        <f t="shared" si="375"/>
        <v>1059.5</v>
      </c>
      <c r="AJ158" s="19">
        <f t="shared" si="390"/>
        <v>-31.184999999999999</v>
      </c>
      <c r="AK158" s="19">
        <f t="shared" si="390"/>
        <v>0</v>
      </c>
      <c r="AL158" s="19">
        <f t="shared" si="390"/>
        <v>0</v>
      </c>
      <c r="AM158" s="19">
        <f t="shared" si="352"/>
        <v>1028.3150000000001</v>
      </c>
      <c r="AN158" s="19">
        <f t="shared" si="390"/>
        <v>0</v>
      </c>
      <c r="AO158" s="19">
        <f t="shared" si="367"/>
        <v>1028.3150000000001</v>
      </c>
      <c r="AP158" s="19">
        <f t="shared" si="353"/>
        <v>1059.5</v>
      </c>
      <c r="AQ158" s="19">
        <f t="shared" si="390"/>
        <v>0</v>
      </c>
      <c r="AR158" s="19">
        <f t="shared" si="368"/>
        <v>1059.5</v>
      </c>
      <c r="AS158" s="19">
        <f t="shared" si="354"/>
        <v>1059.5</v>
      </c>
      <c r="AT158" s="19">
        <f t="shared" si="390"/>
        <v>0</v>
      </c>
      <c r="AU158" s="19">
        <f t="shared" si="369"/>
        <v>1059.5</v>
      </c>
      <c r="AV158" s="19">
        <f t="shared" si="390"/>
        <v>0</v>
      </c>
      <c r="AW158" s="32"/>
      <c r="AX158" s="23"/>
      <c r="AY158" s="2"/>
    </row>
    <row r="159" spans="1:51" ht="46.8" x14ac:dyDescent="0.3">
      <c r="A159" s="49" t="s">
        <v>49</v>
      </c>
      <c r="B159" s="45">
        <v>240</v>
      </c>
      <c r="C159" s="49" t="s">
        <v>20</v>
      </c>
      <c r="D159" s="49" t="s">
        <v>30</v>
      </c>
      <c r="E159" s="15" t="s">
        <v>544</v>
      </c>
      <c r="F159" s="19">
        <v>1059.5</v>
      </c>
      <c r="G159" s="19">
        <v>1059.5</v>
      </c>
      <c r="H159" s="19">
        <v>1059.5</v>
      </c>
      <c r="I159" s="19"/>
      <c r="J159" s="19"/>
      <c r="K159" s="19"/>
      <c r="L159" s="19">
        <f t="shared" si="356"/>
        <v>1059.5</v>
      </c>
      <c r="M159" s="19">
        <f t="shared" si="357"/>
        <v>1059.5</v>
      </c>
      <c r="N159" s="19">
        <f t="shared" si="358"/>
        <v>1059.5</v>
      </c>
      <c r="O159" s="19"/>
      <c r="P159" s="19"/>
      <c r="Q159" s="19"/>
      <c r="R159" s="19">
        <f t="shared" si="360"/>
        <v>1059.5</v>
      </c>
      <c r="S159" s="19">
        <f t="shared" si="361"/>
        <v>1059.5</v>
      </c>
      <c r="T159" s="19">
        <f t="shared" si="362"/>
        <v>1059.5</v>
      </c>
      <c r="U159" s="19"/>
      <c r="V159" s="19">
        <f t="shared" si="364"/>
        <v>1059.5</v>
      </c>
      <c r="W159" s="19">
        <f t="shared" si="365"/>
        <v>1059.5</v>
      </c>
      <c r="X159" s="19">
        <f t="shared" si="366"/>
        <v>1059.5</v>
      </c>
      <c r="Y159" s="19"/>
      <c r="Z159" s="19"/>
      <c r="AA159" s="19"/>
      <c r="AB159" s="19">
        <f t="shared" si="349"/>
        <v>1059.5</v>
      </c>
      <c r="AC159" s="19">
        <f t="shared" si="350"/>
        <v>1059.5</v>
      </c>
      <c r="AD159" s="19">
        <f t="shared" si="351"/>
        <v>1059.5</v>
      </c>
      <c r="AE159" s="19"/>
      <c r="AF159" s="19"/>
      <c r="AG159" s="19">
        <f t="shared" si="373"/>
        <v>1059.5</v>
      </c>
      <c r="AH159" s="19">
        <f t="shared" si="374"/>
        <v>1059.5</v>
      </c>
      <c r="AI159" s="19">
        <f t="shared" si="375"/>
        <v>1059.5</v>
      </c>
      <c r="AJ159" s="19">
        <f>-9.282-21.903</f>
        <v>-31.184999999999999</v>
      </c>
      <c r="AK159" s="19"/>
      <c r="AL159" s="19"/>
      <c r="AM159" s="19">
        <f t="shared" si="352"/>
        <v>1028.3150000000001</v>
      </c>
      <c r="AN159" s="19"/>
      <c r="AO159" s="19">
        <f t="shared" si="367"/>
        <v>1028.3150000000001</v>
      </c>
      <c r="AP159" s="19">
        <f t="shared" si="353"/>
        <v>1059.5</v>
      </c>
      <c r="AQ159" s="19"/>
      <c r="AR159" s="19">
        <f t="shared" si="368"/>
        <v>1059.5</v>
      </c>
      <c r="AS159" s="19">
        <f t="shared" si="354"/>
        <v>1059.5</v>
      </c>
      <c r="AT159" s="19"/>
      <c r="AU159" s="19">
        <f t="shared" si="369"/>
        <v>1059.5</v>
      </c>
      <c r="AV159" s="19"/>
      <c r="AW159" s="32"/>
      <c r="AX159" s="23"/>
      <c r="AY159" s="2"/>
    </row>
    <row r="160" spans="1:51" ht="62.4" x14ac:dyDescent="0.3">
      <c r="A160" s="49" t="s">
        <v>864</v>
      </c>
      <c r="B160" s="45"/>
      <c r="C160" s="49"/>
      <c r="D160" s="49"/>
      <c r="E160" s="15" t="s">
        <v>1040</v>
      </c>
      <c r="F160" s="19">
        <f t="shared" ref="F160:K163" si="391">F161</f>
        <v>32456.6</v>
      </c>
      <c r="G160" s="19">
        <f t="shared" si="391"/>
        <v>29500</v>
      </c>
      <c r="H160" s="19">
        <f t="shared" si="391"/>
        <v>0</v>
      </c>
      <c r="I160" s="19">
        <f>I161+I165</f>
        <v>3426.3</v>
      </c>
      <c r="J160" s="19">
        <f t="shared" ref="J160:K160" si="392">J161+J165</f>
        <v>0</v>
      </c>
      <c r="K160" s="19">
        <f t="shared" si="392"/>
        <v>0</v>
      </c>
      <c r="L160" s="19">
        <f t="shared" si="356"/>
        <v>35882.9</v>
      </c>
      <c r="M160" s="19">
        <f t="shared" si="357"/>
        <v>29500</v>
      </c>
      <c r="N160" s="19">
        <f t="shared" si="358"/>
        <v>0</v>
      </c>
      <c r="O160" s="19">
        <f t="shared" ref="O160:Q160" si="393">O161+O165</f>
        <v>0</v>
      </c>
      <c r="P160" s="19">
        <f t="shared" si="393"/>
        <v>0</v>
      </c>
      <c r="Q160" s="19">
        <f t="shared" si="393"/>
        <v>0</v>
      </c>
      <c r="R160" s="19">
        <f t="shared" si="360"/>
        <v>35882.9</v>
      </c>
      <c r="S160" s="19">
        <f t="shared" si="361"/>
        <v>29500</v>
      </c>
      <c r="T160" s="19">
        <f t="shared" si="362"/>
        <v>0</v>
      </c>
      <c r="U160" s="19">
        <f t="shared" ref="U160:AV160" si="394">U161+U165</f>
        <v>0</v>
      </c>
      <c r="V160" s="19">
        <f t="shared" si="364"/>
        <v>35882.9</v>
      </c>
      <c r="W160" s="19">
        <f t="shared" si="365"/>
        <v>29500</v>
      </c>
      <c r="X160" s="19">
        <f t="shared" si="366"/>
        <v>0</v>
      </c>
      <c r="Y160" s="19">
        <f t="shared" ref="Y160:AA160" si="395">Y161+Y165</f>
        <v>0</v>
      </c>
      <c r="Z160" s="19">
        <f t="shared" si="395"/>
        <v>0</v>
      </c>
      <c r="AA160" s="19">
        <f t="shared" si="395"/>
        <v>0</v>
      </c>
      <c r="AB160" s="19">
        <f t="shared" si="349"/>
        <v>35882.9</v>
      </c>
      <c r="AC160" s="19">
        <f t="shared" si="350"/>
        <v>29500</v>
      </c>
      <c r="AD160" s="19">
        <f t="shared" si="351"/>
        <v>0</v>
      </c>
      <c r="AE160" s="19">
        <f t="shared" ref="AE160:AF160" si="396">AE161+AE165</f>
        <v>0</v>
      </c>
      <c r="AF160" s="19">
        <f t="shared" si="396"/>
        <v>0</v>
      </c>
      <c r="AG160" s="19">
        <f t="shared" si="373"/>
        <v>35882.9</v>
      </c>
      <c r="AH160" s="19">
        <f t="shared" si="374"/>
        <v>29500</v>
      </c>
      <c r="AI160" s="19">
        <f t="shared" si="375"/>
        <v>0</v>
      </c>
      <c r="AJ160" s="19">
        <f t="shared" ref="AJ160:AL160" si="397">AJ161+AJ165</f>
        <v>0</v>
      </c>
      <c r="AK160" s="19">
        <f t="shared" si="397"/>
        <v>0</v>
      </c>
      <c r="AL160" s="19">
        <f t="shared" si="397"/>
        <v>0</v>
      </c>
      <c r="AM160" s="19">
        <f t="shared" si="352"/>
        <v>35882.9</v>
      </c>
      <c r="AN160" s="19">
        <f t="shared" ref="AN160" si="398">AN161+AN165</f>
        <v>0</v>
      </c>
      <c r="AO160" s="19">
        <f t="shared" si="367"/>
        <v>35882.9</v>
      </c>
      <c r="AP160" s="19">
        <f t="shared" si="353"/>
        <v>29500</v>
      </c>
      <c r="AQ160" s="19">
        <f t="shared" ref="AQ160" si="399">AQ161+AQ165</f>
        <v>0</v>
      </c>
      <c r="AR160" s="19">
        <f t="shared" si="368"/>
        <v>29500</v>
      </c>
      <c r="AS160" s="19">
        <f t="shared" si="354"/>
        <v>0</v>
      </c>
      <c r="AT160" s="19">
        <f t="shared" ref="AT160" si="400">AT161+AT165</f>
        <v>0</v>
      </c>
      <c r="AU160" s="19">
        <f t="shared" si="369"/>
        <v>0</v>
      </c>
      <c r="AV160" s="19">
        <f t="shared" si="394"/>
        <v>0</v>
      </c>
      <c r="AW160" s="32"/>
      <c r="AX160" s="23"/>
      <c r="AY160" s="2"/>
    </row>
    <row r="161" spans="1:51" ht="31.2" x14ac:dyDescent="0.3">
      <c r="A161" s="49" t="s">
        <v>865</v>
      </c>
      <c r="B161" s="45"/>
      <c r="C161" s="49"/>
      <c r="D161" s="49"/>
      <c r="E161" s="15" t="s">
        <v>1348</v>
      </c>
      <c r="F161" s="19">
        <f t="shared" si="391"/>
        <v>32456.6</v>
      </c>
      <c r="G161" s="19">
        <f t="shared" si="391"/>
        <v>29500</v>
      </c>
      <c r="H161" s="19">
        <f t="shared" si="391"/>
        <v>0</v>
      </c>
      <c r="I161" s="19">
        <f t="shared" si="391"/>
        <v>0</v>
      </c>
      <c r="J161" s="19">
        <f t="shared" si="391"/>
        <v>0</v>
      </c>
      <c r="K161" s="19">
        <f t="shared" si="391"/>
        <v>0</v>
      </c>
      <c r="L161" s="19">
        <f t="shared" si="356"/>
        <v>32456.6</v>
      </c>
      <c r="M161" s="19">
        <f t="shared" si="357"/>
        <v>29500</v>
      </c>
      <c r="N161" s="19">
        <f t="shared" si="358"/>
        <v>0</v>
      </c>
      <c r="O161" s="19">
        <f t="shared" ref="O161:Q163" si="401">O162</f>
        <v>0</v>
      </c>
      <c r="P161" s="19">
        <f t="shared" si="401"/>
        <v>0</v>
      </c>
      <c r="Q161" s="19">
        <f t="shared" si="401"/>
        <v>0</v>
      </c>
      <c r="R161" s="19">
        <f t="shared" si="360"/>
        <v>32456.6</v>
      </c>
      <c r="S161" s="19">
        <f t="shared" si="361"/>
        <v>29500</v>
      </c>
      <c r="T161" s="19">
        <f t="shared" si="362"/>
        <v>0</v>
      </c>
      <c r="U161" s="19">
        <f t="shared" ref="U161:AV163" si="402">U162</f>
        <v>0</v>
      </c>
      <c r="V161" s="19">
        <f t="shared" si="364"/>
        <v>32456.6</v>
      </c>
      <c r="W161" s="19">
        <f t="shared" si="365"/>
        <v>29500</v>
      </c>
      <c r="X161" s="19">
        <f t="shared" si="366"/>
        <v>0</v>
      </c>
      <c r="Y161" s="19">
        <f t="shared" si="402"/>
        <v>0</v>
      </c>
      <c r="Z161" s="19">
        <f t="shared" si="402"/>
        <v>0</v>
      </c>
      <c r="AA161" s="19">
        <f t="shared" si="402"/>
        <v>0</v>
      </c>
      <c r="AB161" s="19">
        <f t="shared" si="349"/>
        <v>32456.6</v>
      </c>
      <c r="AC161" s="19">
        <f t="shared" si="350"/>
        <v>29500</v>
      </c>
      <c r="AD161" s="19">
        <f t="shared" si="351"/>
        <v>0</v>
      </c>
      <c r="AE161" s="19">
        <f t="shared" si="402"/>
        <v>0</v>
      </c>
      <c r="AF161" s="19">
        <f t="shared" si="402"/>
        <v>0</v>
      </c>
      <c r="AG161" s="19">
        <f t="shared" si="373"/>
        <v>32456.6</v>
      </c>
      <c r="AH161" s="19">
        <f t="shared" si="374"/>
        <v>29500</v>
      </c>
      <c r="AI161" s="19">
        <f t="shared" si="375"/>
        <v>0</v>
      </c>
      <c r="AJ161" s="19">
        <f t="shared" si="402"/>
        <v>0</v>
      </c>
      <c r="AK161" s="19">
        <f t="shared" si="402"/>
        <v>0</v>
      </c>
      <c r="AL161" s="19">
        <f t="shared" si="402"/>
        <v>0</v>
      </c>
      <c r="AM161" s="19">
        <f t="shared" si="352"/>
        <v>32456.6</v>
      </c>
      <c r="AN161" s="19">
        <f t="shared" si="402"/>
        <v>0</v>
      </c>
      <c r="AO161" s="19">
        <f t="shared" si="367"/>
        <v>32456.6</v>
      </c>
      <c r="AP161" s="19">
        <f t="shared" si="353"/>
        <v>29500</v>
      </c>
      <c r="AQ161" s="19">
        <f t="shared" si="402"/>
        <v>0</v>
      </c>
      <c r="AR161" s="19">
        <f t="shared" si="368"/>
        <v>29500</v>
      </c>
      <c r="AS161" s="19">
        <f t="shared" si="354"/>
        <v>0</v>
      </c>
      <c r="AT161" s="19">
        <f t="shared" si="402"/>
        <v>0</v>
      </c>
      <c r="AU161" s="19">
        <f t="shared" si="369"/>
        <v>0</v>
      </c>
      <c r="AV161" s="19">
        <f t="shared" si="402"/>
        <v>0</v>
      </c>
      <c r="AW161" s="32"/>
      <c r="AX161" s="23" t="s">
        <v>1347</v>
      </c>
      <c r="AY161" s="2"/>
    </row>
    <row r="162" spans="1:51" ht="46.8" x14ac:dyDescent="0.3">
      <c r="A162" s="49" t="s">
        <v>865</v>
      </c>
      <c r="B162" s="45">
        <v>400</v>
      </c>
      <c r="C162" s="49"/>
      <c r="D162" s="49"/>
      <c r="E162" s="15" t="s">
        <v>580</v>
      </c>
      <c r="F162" s="19">
        <f t="shared" si="391"/>
        <v>32456.6</v>
      </c>
      <c r="G162" s="19">
        <f t="shared" si="391"/>
        <v>29500</v>
      </c>
      <c r="H162" s="19">
        <f t="shared" si="391"/>
        <v>0</v>
      </c>
      <c r="I162" s="19">
        <f t="shared" si="391"/>
        <v>0</v>
      </c>
      <c r="J162" s="19">
        <f t="shared" si="391"/>
        <v>0</v>
      </c>
      <c r="K162" s="19">
        <f t="shared" si="391"/>
        <v>0</v>
      </c>
      <c r="L162" s="19">
        <f t="shared" si="356"/>
        <v>32456.6</v>
      </c>
      <c r="M162" s="19">
        <f t="shared" si="357"/>
        <v>29500</v>
      </c>
      <c r="N162" s="19">
        <f t="shared" si="358"/>
        <v>0</v>
      </c>
      <c r="O162" s="19">
        <f t="shared" si="401"/>
        <v>0</v>
      </c>
      <c r="P162" s="19">
        <f t="shared" si="401"/>
        <v>0</v>
      </c>
      <c r="Q162" s="19">
        <f t="shared" si="401"/>
        <v>0</v>
      </c>
      <c r="R162" s="19">
        <f t="shared" si="360"/>
        <v>32456.6</v>
      </c>
      <c r="S162" s="19">
        <f t="shared" si="361"/>
        <v>29500</v>
      </c>
      <c r="T162" s="19">
        <f t="shared" si="362"/>
        <v>0</v>
      </c>
      <c r="U162" s="19">
        <f t="shared" si="402"/>
        <v>0</v>
      </c>
      <c r="V162" s="19">
        <f t="shared" si="364"/>
        <v>32456.6</v>
      </c>
      <c r="W162" s="19">
        <f t="shared" si="365"/>
        <v>29500</v>
      </c>
      <c r="X162" s="19">
        <f t="shared" si="366"/>
        <v>0</v>
      </c>
      <c r="Y162" s="19">
        <f t="shared" si="402"/>
        <v>0</v>
      </c>
      <c r="Z162" s="19">
        <f t="shared" si="402"/>
        <v>0</v>
      </c>
      <c r="AA162" s="19">
        <f t="shared" si="402"/>
        <v>0</v>
      </c>
      <c r="AB162" s="19">
        <f t="shared" si="349"/>
        <v>32456.6</v>
      </c>
      <c r="AC162" s="19">
        <f t="shared" si="350"/>
        <v>29500</v>
      </c>
      <c r="AD162" s="19">
        <f t="shared" si="351"/>
        <v>0</v>
      </c>
      <c r="AE162" s="19">
        <f t="shared" si="402"/>
        <v>0</v>
      </c>
      <c r="AF162" s="19">
        <f t="shared" si="402"/>
        <v>0</v>
      </c>
      <c r="AG162" s="19">
        <f t="shared" si="373"/>
        <v>32456.6</v>
      </c>
      <c r="AH162" s="19">
        <f t="shared" si="374"/>
        <v>29500</v>
      </c>
      <c r="AI162" s="19">
        <f t="shared" si="375"/>
        <v>0</v>
      </c>
      <c r="AJ162" s="19">
        <f t="shared" si="402"/>
        <v>0</v>
      </c>
      <c r="AK162" s="19">
        <f t="shared" si="402"/>
        <v>0</v>
      </c>
      <c r="AL162" s="19">
        <f t="shared" si="402"/>
        <v>0</v>
      </c>
      <c r="AM162" s="19">
        <f t="shared" si="352"/>
        <v>32456.6</v>
      </c>
      <c r="AN162" s="19">
        <f t="shared" si="402"/>
        <v>0</v>
      </c>
      <c r="AO162" s="19">
        <f t="shared" si="367"/>
        <v>32456.6</v>
      </c>
      <c r="AP162" s="19">
        <f t="shared" si="353"/>
        <v>29500</v>
      </c>
      <c r="AQ162" s="19">
        <f t="shared" si="402"/>
        <v>0</v>
      </c>
      <c r="AR162" s="19">
        <f t="shared" si="368"/>
        <v>29500</v>
      </c>
      <c r="AS162" s="19">
        <f t="shared" si="354"/>
        <v>0</v>
      </c>
      <c r="AT162" s="19">
        <f t="shared" si="402"/>
        <v>0</v>
      </c>
      <c r="AU162" s="19">
        <f t="shared" si="369"/>
        <v>0</v>
      </c>
      <c r="AV162" s="19">
        <f t="shared" si="402"/>
        <v>0</v>
      </c>
      <c r="AW162" s="32"/>
      <c r="AX162" s="23"/>
      <c r="AY162" s="2"/>
    </row>
    <row r="163" spans="1:51" x14ac:dyDescent="0.3">
      <c r="A163" s="49" t="s">
        <v>865</v>
      </c>
      <c r="B163" s="45">
        <v>410</v>
      </c>
      <c r="C163" s="49"/>
      <c r="D163" s="49"/>
      <c r="E163" s="15" t="s">
        <v>593</v>
      </c>
      <c r="F163" s="19">
        <f t="shared" si="391"/>
        <v>32456.6</v>
      </c>
      <c r="G163" s="19">
        <f t="shared" si="391"/>
        <v>29500</v>
      </c>
      <c r="H163" s="19">
        <f t="shared" si="391"/>
        <v>0</v>
      </c>
      <c r="I163" s="19">
        <f t="shared" si="391"/>
        <v>0</v>
      </c>
      <c r="J163" s="19">
        <f t="shared" si="391"/>
        <v>0</v>
      </c>
      <c r="K163" s="19">
        <f t="shared" si="391"/>
        <v>0</v>
      </c>
      <c r="L163" s="19">
        <f t="shared" si="356"/>
        <v>32456.6</v>
      </c>
      <c r="M163" s="19">
        <f t="shared" si="357"/>
        <v>29500</v>
      </c>
      <c r="N163" s="19">
        <f t="shared" si="358"/>
        <v>0</v>
      </c>
      <c r="O163" s="19">
        <f t="shared" si="401"/>
        <v>0</v>
      </c>
      <c r="P163" s="19">
        <f t="shared" si="401"/>
        <v>0</v>
      </c>
      <c r="Q163" s="19">
        <f t="shared" si="401"/>
        <v>0</v>
      </c>
      <c r="R163" s="19">
        <f t="shared" si="360"/>
        <v>32456.6</v>
      </c>
      <c r="S163" s="19">
        <f t="shared" si="361"/>
        <v>29500</v>
      </c>
      <c r="T163" s="19">
        <f t="shared" si="362"/>
        <v>0</v>
      </c>
      <c r="U163" s="19">
        <f t="shared" si="402"/>
        <v>0</v>
      </c>
      <c r="V163" s="19">
        <f t="shared" si="364"/>
        <v>32456.6</v>
      </c>
      <c r="W163" s="19">
        <f t="shared" si="365"/>
        <v>29500</v>
      </c>
      <c r="X163" s="19">
        <f t="shared" si="366"/>
        <v>0</v>
      </c>
      <c r="Y163" s="19">
        <f t="shared" si="402"/>
        <v>0</v>
      </c>
      <c r="Z163" s="19">
        <f t="shared" si="402"/>
        <v>0</v>
      </c>
      <c r="AA163" s="19">
        <f t="shared" si="402"/>
        <v>0</v>
      </c>
      <c r="AB163" s="19">
        <f t="shared" si="349"/>
        <v>32456.6</v>
      </c>
      <c r="AC163" s="19">
        <f t="shared" si="350"/>
        <v>29500</v>
      </c>
      <c r="AD163" s="19">
        <f t="shared" si="351"/>
        <v>0</v>
      </c>
      <c r="AE163" s="19">
        <f t="shared" si="402"/>
        <v>0</v>
      </c>
      <c r="AF163" s="19">
        <f t="shared" si="402"/>
        <v>0</v>
      </c>
      <c r="AG163" s="19">
        <f t="shared" si="373"/>
        <v>32456.6</v>
      </c>
      <c r="AH163" s="19">
        <f t="shared" si="374"/>
        <v>29500</v>
      </c>
      <c r="AI163" s="19">
        <f t="shared" si="375"/>
        <v>0</v>
      </c>
      <c r="AJ163" s="19">
        <f t="shared" si="402"/>
        <v>0</v>
      </c>
      <c r="AK163" s="19">
        <f t="shared" si="402"/>
        <v>0</v>
      </c>
      <c r="AL163" s="19">
        <f t="shared" si="402"/>
        <v>0</v>
      </c>
      <c r="AM163" s="19">
        <f t="shared" si="352"/>
        <v>32456.6</v>
      </c>
      <c r="AN163" s="19">
        <f t="shared" si="402"/>
        <v>0</v>
      </c>
      <c r="AO163" s="19">
        <f t="shared" si="367"/>
        <v>32456.6</v>
      </c>
      <c r="AP163" s="19">
        <f t="shared" si="353"/>
        <v>29500</v>
      </c>
      <c r="AQ163" s="19">
        <f t="shared" si="402"/>
        <v>0</v>
      </c>
      <c r="AR163" s="19">
        <f t="shared" si="368"/>
        <v>29500</v>
      </c>
      <c r="AS163" s="19">
        <f t="shared" si="354"/>
        <v>0</v>
      </c>
      <c r="AT163" s="19">
        <f t="shared" si="402"/>
        <v>0</v>
      </c>
      <c r="AU163" s="19">
        <f t="shared" si="369"/>
        <v>0</v>
      </c>
      <c r="AV163" s="19">
        <f t="shared" si="402"/>
        <v>0</v>
      </c>
      <c r="AW163" s="32"/>
      <c r="AX163" s="23"/>
      <c r="AY163" s="2"/>
    </row>
    <row r="164" spans="1:51" ht="46.8" x14ac:dyDescent="0.3">
      <c r="A164" s="49" t="s">
        <v>865</v>
      </c>
      <c r="B164" s="45">
        <v>410</v>
      </c>
      <c r="C164" s="49" t="s">
        <v>20</v>
      </c>
      <c r="D164" s="49" t="s">
        <v>30</v>
      </c>
      <c r="E164" s="15" t="s">
        <v>544</v>
      </c>
      <c r="F164" s="19">
        <v>32456.6</v>
      </c>
      <c r="G164" s="19">
        <v>29500</v>
      </c>
      <c r="H164" s="19">
        <v>0</v>
      </c>
      <c r="I164" s="19"/>
      <c r="J164" s="19"/>
      <c r="K164" s="19"/>
      <c r="L164" s="19">
        <f t="shared" si="356"/>
        <v>32456.6</v>
      </c>
      <c r="M164" s="19">
        <f t="shared" si="357"/>
        <v>29500</v>
      </c>
      <c r="N164" s="19">
        <f t="shared" si="358"/>
        <v>0</v>
      </c>
      <c r="O164" s="19"/>
      <c r="P164" s="19"/>
      <c r="Q164" s="19"/>
      <c r="R164" s="19">
        <f t="shared" si="360"/>
        <v>32456.6</v>
      </c>
      <c r="S164" s="19">
        <f t="shared" si="361"/>
        <v>29500</v>
      </c>
      <c r="T164" s="19">
        <f t="shared" si="362"/>
        <v>0</v>
      </c>
      <c r="U164" s="19"/>
      <c r="V164" s="19">
        <f t="shared" si="364"/>
        <v>32456.6</v>
      </c>
      <c r="W164" s="19">
        <f t="shared" si="365"/>
        <v>29500</v>
      </c>
      <c r="X164" s="19">
        <f t="shared" si="366"/>
        <v>0</v>
      </c>
      <c r="Y164" s="19"/>
      <c r="Z164" s="19"/>
      <c r="AA164" s="19"/>
      <c r="AB164" s="19">
        <f t="shared" si="349"/>
        <v>32456.6</v>
      </c>
      <c r="AC164" s="19">
        <f t="shared" si="350"/>
        <v>29500</v>
      </c>
      <c r="AD164" s="19">
        <f t="shared" si="351"/>
        <v>0</v>
      </c>
      <c r="AE164" s="19"/>
      <c r="AF164" s="19"/>
      <c r="AG164" s="19">
        <f t="shared" si="373"/>
        <v>32456.6</v>
      </c>
      <c r="AH164" s="19">
        <f t="shared" si="374"/>
        <v>29500</v>
      </c>
      <c r="AI164" s="19">
        <f t="shared" si="375"/>
        <v>0</v>
      </c>
      <c r="AJ164" s="19"/>
      <c r="AK164" s="19"/>
      <c r="AL164" s="19"/>
      <c r="AM164" s="19">
        <f t="shared" si="352"/>
        <v>32456.6</v>
      </c>
      <c r="AN164" s="19"/>
      <c r="AO164" s="19">
        <f t="shared" si="367"/>
        <v>32456.6</v>
      </c>
      <c r="AP164" s="19">
        <f t="shared" si="353"/>
        <v>29500</v>
      </c>
      <c r="AQ164" s="19"/>
      <c r="AR164" s="19">
        <f t="shared" si="368"/>
        <v>29500</v>
      </c>
      <c r="AS164" s="19">
        <f t="shared" si="354"/>
        <v>0</v>
      </c>
      <c r="AT164" s="19"/>
      <c r="AU164" s="19">
        <f t="shared" si="369"/>
        <v>0</v>
      </c>
      <c r="AV164" s="19"/>
      <c r="AW164" s="32"/>
      <c r="AX164" s="23"/>
      <c r="AY164" s="2"/>
    </row>
    <row r="165" spans="1:51" ht="31.2" x14ac:dyDescent="0.3">
      <c r="A165" s="49" t="s">
        <v>1320</v>
      </c>
      <c r="B165" s="45"/>
      <c r="C165" s="49"/>
      <c r="D165" s="49"/>
      <c r="E165" s="15" t="s">
        <v>1321</v>
      </c>
      <c r="F165" s="19"/>
      <c r="G165" s="19"/>
      <c r="H165" s="19"/>
      <c r="I165" s="19">
        <f>I166</f>
        <v>3426.3</v>
      </c>
      <c r="J165" s="19">
        <f t="shared" ref="J165:AV167" si="403">J166</f>
        <v>0</v>
      </c>
      <c r="K165" s="19">
        <f t="shared" si="403"/>
        <v>0</v>
      </c>
      <c r="L165" s="19">
        <f t="shared" si="356"/>
        <v>3426.3</v>
      </c>
      <c r="M165" s="19">
        <f t="shared" si="357"/>
        <v>0</v>
      </c>
      <c r="N165" s="19">
        <f t="shared" si="358"/>
        <v>0</v>
      </c>
      <c r="O165" s="19">
        <f t="shared" si="403"/>
        <v>0</v>
      </c>
      <c r="P165" s="19">
        <f t="shared" si="403"/>
        <v>0</v>
      </c>
      <c r="Q165" s="19">
        <f t="shared" si="403"/>
        <v>0</v>
      </c>
      <c r="R165" s="19">
        <f t="shared" si="360"/>
        <v>3426.3</v>
      </c>
      <c r="S165" s="19">
        <f t="shared" si="361"/>
        <v>0</v>
      </c>
      <c r="T165" s="19">
        <f t="shared" si="362"/>
        <v>0</v>
      </c>
      <c r="U165" s="19">
        <f t="shared" si="403"/>
        <v>0</v>
      </c>
      <c r="V165" s="19">
        <f t="shared" si="364"/>
        <v>3426.3</v>
      </c>
      <c r="W165" s="19">
        <f t="shared" si="365"/>
        <v>0</v>
      </c>
      <c r="X165" s="19">
        <f t="shared" si="366"/>
        <v>0</v>
      </c>
      <c r="Y165" s="19">
        <f t="shared" si="403"/>
        <v>0</v>
      </c>
      <c r="Z165" s="19">
        <f t="shared" si="403"/>
        <v>0</v>
      </c>
      <c r="AA165" s="19">
        <f t="shared" si="403"/>
        <v>0</v>
      </c>
      <c r="AB165" s="19">
        <f t="shared" si="349"/>
        <v>3426.3</v>
      </c>
      <c r="AC165" s="19">
        <f t="shared" si="350"/>
        <v>0</v>
      </c>
      <c r="AD165" s="19">
        <f t="shared" si="351"/>
        <v>0</v>
      </c>
      <c r="AE165" s="19">
        <f t="shared" si="403"/>
        <v>0</v>
      </c>
      <c r="AF165" s="19">
        <f t="shared" si="403"/>
        <v>0</v>
      </c>
      <c r="AG165" s="19">
        <f t="shared" si="373"/>
        <v>3426.3</v>
      </c>
      <c r="AH165" s="19">
        <f t="shared" si="374"/>
        <v>0</v>
      </c>
      <c r="AI165" s="19">
        <f t="shared" si="375"/>
        <v>0</v>
      </c>
      <c r="AJ165" s="19">
        <f t="shared" si="403"/>
        <v>0</v>
      </c>
      <c r="AK165" s="19">
        <f t="shared" si="403"/>
        <v>0</v>
      </c>
      <c r="AL165" s="19">
        <f t="shared" si="403"/>
        <v>0</v>
      </c>
      <c r="AM165" s="19">
        <f t="shared" si="352"/>
        <v>3426.3</v>
      </c>
      <c r="AN165" s="19">
        <f t="shared" si="403"/>
        <v>0</v>
      </c>
      <c r="AO165" s="19">
        <f t="shared" si="367"/>
        <v>3426.3</v>
      </c>
      <c r="AP165" s="19">
        <f t="shared" si="353"/>
        <v>0</v>
      </c>
      <c r="AQ165" s="19">
        <f t="shared" si="403"/>
        <v>0</v>
      </c>
      <c r="AR165" s="19">
        <f t="shared" si="368"/>
        <v>0</v>
      </c>
      <c r="AS165" s="19">
        <f t="shared" si="354"/>
        <v>0</v>
      </c>
      <c r="AT165" s="19">
        <f t="shared" si="403"/>
        <v>0</v>
      </c>
      <c r="AU165" s="19">
        <f t="shared" si="369"/>
        <v>0</v>
      </c>
      <c r="AV165" s="19">
        <f t="shared" si="403"/>
        <v>0</v>
      </c>
      <c r="AW165" s="32"/>
      <c r="AX165" s="23"/>
      <c r="AY165" s="2"/>
    </row>
    <row r="166" spans="1:51" ht="46.8" x14ac:dyDescent="0.3">
      <c r="A166" s="49" t="s">
        <v>1320</v>
      </c>
      <c r="B166" s="45">
        <v>400</v>
      </c>
      <c r="C166" s="49"/>
      <c r="D166" s="49"/>
      <c r="E166" s="15" t="s">
        <v>580</v>
      </c>
      <c r="F166" s="19"/>
      <c r="G166" s="19"/>
      <c r="H166" s="19"/>
      <c r="I166" s="19">
        <f>I167</f>
        <v>3426.3</v>
      </c>
      <c r="J166" s="19">
        <f t="shared" si="403"/>
        <v>0</v>
      </c>
      <c r="K166" s="19">
        <f t="shared" si="403"/>
        <v>0</v>
      </c>
      <c r="L166" s="19">
        <f t="shared" si="356"/>
        <v>3426.3</v>
      </c>
      <c r="M166" s="19">
        <f t="shared" si="357"/>
        <v>0</v>
      </c>
      <c r="N166" s="19">
        <f t="shared" si="358"/>
        <v>0</v>
      </c>
      <c r="O166" s="19">
        <f t="shared" si="403"/>
        <v>0</v>
      </c>
      <c r="P166" s="19">
        <f t="shared" si="403"/>
        <v>0</v>
      </c>
      <c r="Q166" s="19">
        <f t="shared" si="403"/>
        <v>0</v>
      </c>
      <c r="R166" s="19">
        <f t="shared" si="360"/>
        <v>3426.3</v>
      </c>
      <c r="S166" s="19">
        <f t="shared" si="361"/>
        <v>0</v>
      </c>
      <c r="T166" s="19">
        <f t="shared" si="362"/>
        <v>0</v>
      </c>
      <c r="U166" s="19">
        <f t="shared" si="403"/>
        <v>0</v>
      </c>
      <c r="V166" s="19">
        <f t="shared" si="364"/>
        <v>3426.3</v>
      </c>
      <c r="W166" s="19">
        <f t="shared" si="365"/>
        <v>0</v>
      </c>
      <c r="X166" s="19">
        <f t="shared" si="366"/>
        <v>0</v>
      </c>
      <c r="Y166" s="19">
        <f t="shared" si="403"/>
        <v>0</v>
      </c>
      <c r="Z166" s="19">
        <f t="shared" si="403"/>
        <v>0</v>
      </c>
      <c r="AA166" s="19">
        <f t="shared" si="403"/>
        <v>0</v>
      </c>
      <c r="AB166" s="19">
        <f t="shared" si="349"/>
        <v>3426.3</v>
      </c>
      <c r="AC166" s="19">
        <f t="shared" si="350"/>
        <v>0</v>
      </c>
      <c r="AD166" s="19">
        <f t="shared" si="351"/>
        <v>0</v>
      </c>
      <c r="AE166" s="19">
        <f t="shared" si="403"/>
        <v>0</v>
      </c>
      <c r="AF166" s="19">
        <f t="shared" si="403"/>
        <v>0</v>
      </c>
      <c r="AG166" s="19">
        <f t="shared" si="373"/>
        <v>3426.3</v>
      </c>
      <c r="AH166" s="19">
        <f t="shared" si="374"/>
        <v>0</v>
      </c>
      <c r="AI166" s="19">
        <f t="shared" si="375"/>
        <v>0</v>
      </c>
      <c r="AJ166" s="19">
        <f t="shared" si="403"/>
        <v>0</v>
      </c>
      <c r="AK166" s="19">
        <f t="shared" si="403"/>
        <v>0</v>
      </c>
      <c r="AL166" s="19">
        <f t="shared" si="403"/>
        <v>0</v>
      </c>
      <c r="AM166" s="19">
        <f t="shared" si="352"/>
        <v>3426.3</v>
      </c>
      <c r="AN166" s="19">
        <f t="shared" si="403"/>
        <v>0</v>
      </c>
      <c r="AO166" s="19">
        <f t="shared" si="367"/>
        <v>3426.3</v>
      </c>
      <c r="AP166" s="19">
        <f t="shared" si="353"/>
        <v>0</v>
      </c>
      <c r="AQ166" s="19">
        <f t="shared" si="403"/>
        <v>0</v>
      </c>
      <c r="AR166" s="19">
        <f t="shared" si="368"/>
        <v>0</v>
      </c>
      <c r="AS166" s="19">
        <f t="shared" si="354"/>
        <v>0</v>
      </c>
      <c r="AT166" s="19">
        <f t="shared" si="403"/>
        <v>0</v>
      </c>
      <c r="AU166" s="19">
        <f t="shared" si="369"/>
        <v>0</v>
      </c>
      <c r="AV166" s="19">
        <f t="shared" si="403"/>
        <v>0</v>
      </c>
      <c r="AW166" s="32"/>
      <c r="AX166" s="23"/>
      <c r="AY166" s="2"/>
    </row>
    <row r="167" spans="1:51" x14ac:dyDescent="0.3">
      <c r="A167" s="49" t="s">
        <v>1320</v>
      </c>
      <c r="B167" s="45">
        <v>410</v>
      </c>
      <c r="C167" s="49"/>
      <c r="D167" s="49"/>
      <c r="E167" s="15" t="s">
        <v>593</v>
      </c>
      <c r="F167" s="19"/>
      <c r="G167" s="19"/>
      <c r="H167" s="19"/>
      <c r="I167" s="19">
        <f>I168</f>
        <v>3426.3</v>
      </c>
      <c r="J167" s="19">
        <f t="shared" si="403"/>
        <v>0</v>
      </c>
      <c r="K167" s="19">
        <f t="shared" si="403"/>
        <v>0</v>
      </c>
      <c r="L167" s="19">
        <f t="shared" si="356"/>
        <v>3426.3</v>
      </c>
      <c r="M167" s="19">
        <f t="shared" si="357"/>
        <v>0</v>
      </c>
      <c r="N167" s="19">
        <f t="shared" si="358"/>
        <v>0</v>
      </c>
      <c r="O167" s="19">
        <f t="shared" si="403"/>
        <v>0</v>
      </c>
      <c r="P167" s="19">
        <f t="shared" si="403"/>
        <v>0</v>
      </c>
      <c r="Q167" s="19">
        <f t="shared" si="403"/>
        <v>0</v>
      </c>
      <c r="R167" s="19">
        <f t="shared" si="360"/>
        <v>3426.3</v>
      </c>
      <c r="S167" s="19">
        <f t="shared" si="361"/>
        <v>0</v>
      </c>
      <c r="T167" s="19">
        <f t="shared" si="362"/>
        <v>0</v>
      </c>
      <c r="U167" s="19">
        <f t="shared" si="403"/>
        <v>0</v>
      </c>
      <c r="V167" s="19">
        <f t="shared" si="364"/>
        <v>3426.3</v>
      </c>
      <c r="W167" s="19">
        <f t="shared" si="365"/>
        <v>0</v>
      </c>
      <c r="X167" s="19">
        <f t="shared" si="366"/>
        <v>0</v>
      </c>
      <c r="Y167" s="19">
        <f t="shared" si="403"/>
        <v>0</v>
      </c>
      <c r="Z167" s="19">
        <f t="shared" si="403"/>
        <v>0</v>
      </c>
      <c r="AA167" s="19">
        <f t="shared" si="403"/>
        <v>0</v>
      </c>
      <c r="AB167" s="19">
        <f t="shared" si="349"/>
        <v>3426.3</v>
      </c>
      <c r="AC167" s="19">
        <f t="shared" si="350"/>
        <v>0</v>
      </c>
      <c r="AD167" s="19">
        <f t="shared" si="351"/>
        <v>0</v>
      </c>
      <c r="AE167" s="19">
        <f t="shared" si="403"/>
        <v>0</v>
      </c>
      <c r="AF167" s="19">
        <f t="shared" si="403"/>
        <v>0</v>
      </c>
      <c r="AG167" s="19">
        <f t="shared" si="373"/>
        <v>3426.3</v>
      </c>
      <c r="AH167" s="19">
        <f t="shared" si="374"/>
        <v>0</v>
      </c>
      <c r="AI167" s="19">
        <f t="shared" si="375"/>
        <v>0</v>
      </c>
      <c r="AJ167" s="19">
        <f t="shared" si="403"/>
        <v>0</v>
      </c>
      <c r="AK167" s="19">
        <f t="shared" si="403"/>
        <v>0</v>
      </c>
      <c r="AL167" s="19">
        <f t="shared" si="403"/>
        <v>0</v>
      </c>
      <c r="AM167" s="19">
        <f t="shared" si="352"/>
        <v>3426.3</v>
      </c>
      <c r="AN167" s="19">
        <f t="shared" si="403"/>
        <v>0</v>
      </c>
      <c r="AO167" s="19">
        <f t="shared" si="367"/>
        <v>3426.3</v>
      </c>
      <c r="AP167" s="19">
        <f t="shared" si="353"/>
        <v>0</v>
      </c>
      <c r="AQ167" s="19">
        <f t="shared" si="403"/>
        <v>0</v>
      </c>
      <c r="AR167" s="19">
        <f t="shared" si="368"/>
        <v>0</v>
      </c>
      <c r="AS167" s="19">
        <f t="shared" si="354"/>
        <v>0</v>
      </c>
      <c r="AT167" s="19">
        <f t="shared" si="403"/>
        <v>0</v>
      </c>
      <c r="AU167" s="19">
        <f t="shared" si="369"/>
        <v>0</v>
      </c>
      <c r="AV167" s="19">
        <f t="shared" si="403"/>
        <v>0</v>
      </c>
      <c r="AW167" s="32"/>
      <c r="AX167" s="23"/>
      <c r="AY167" s="2"/>
    </row>
    <row r="168" spans="1:51" ht="46.8" x14ac:dyDescent="0.3">
      <c r="A168" s="49" t="s">
        <v>1320</v>
      </c>
      <c r="B168" s="45">
        <v>410</v>
      </c>
      <c r="C168" s="49" t="s">
        <v>20</v>
      </c>
      <c r="D168" s="49" t="s">
        <v>30</v>
      </c>
      <c r="E168" s="15" t="s">
        <v>544</v>
      </c>
      <c r="F168" s="19"/>
      <c r="G168" s="19"/>
      <c r="H168" s="19"/>
      <c r="I168" s="19">
        <v>3426.3</v>
      </c>
      <c r="J168" s="19"/>
      <c r="K168" s="19"/>
      <c r="L168" s="19">
        <f t="shared" si="356"/>
        <v>3426.3</v>
      </c>
      <c r="M168" s="19">
        <f t="shared" si="357"/>
        <v>0</v>
      </c>
      <c r="N168" s="19">
        <f t="shared" si="358"/>
        <v>0</v>
      </c>
      <c r="O168" s="19"/>
      <c r="P168" s="19"/>
      <c r="Q168" s="19"/>
      <c r="R168" s="19">
        <f t="shared" si="360"/>
        <v>3426.3</v>
      </c>
      <c r="S168" s="19">
        <f t="shared" si="361"/>
        <v>0</v>
      </c>
      <c r="T168" s="19">
        <f t="shared" si="362"/>
        <v>0</v>
      </c>
      <c r="U168" s="19"/>
      <c r="V168" s="19">
        <f t="shared" si="364"/>
        <v>3426.3</v>
      </c>
      <c r="W168" s="19">
        <f t="shared" si="365"/>
        <v>0</v>
      </c>
      <c r="X168" s="19">
        <f t="shared" si="366"/>
        <v>0</v>
      </c>
      <c r="Y168" s="19"/>
      <c r="Z168" s="19"/>
      <c r="AA168" s="19"/>
      <c r="AB168" s="19">
        <f t="shared" si="349"/>
        <v>3426.3</v>
      </c>
      <c r="AC168" s="19">
        <f t="shared" si="350"/>
        <v>0</v>
      </c>
      <c r="AD168" s="19">
        <f t="shared" si="351"/>
        <v>0</v>
      </c>
      <c r="AE168" s="19"/>
      <c r="AF168" s="19"/>
      <c r="AG168" s="19">
        <f t="shared" si="373"/>
        <v>3426.3</v>
      </c>
      <c r="AH168" s="19">
        <f t="shared" si="374"/>
        <v>0</v>
      </c>
      <c r="AI168" s="19">
        <f t="shared" si="375"/>
        <v>0</v>
      </c>
      <c r="AJ168" s="19"/>
      <c r="AK168" s="19"/>
      <c r="AL168" s="19"/>
      <c r="AM168" s="19">
        <f t="shared" si="352"/>
        <v>3426.3</v>
      </c>
      <c r="AN168" s="19"/>
      <c r="AO168" s="19">
        <f t="shared" si="367"/>
        <v>3426.3</v>
      </c>
      <c r="AP168" s="19">
        <f t="shared" si="353"/>
        <v>0</v>
      </c>
      <c r="AQ168" s="19"/>
      <c r="AR168" s="19">
        <f t="shared" si="368"/>
        <v>0</v>
      </c>
      <c r="AS168" s="19">
        <f t="shared" si="354"/>
        <v>0</v>
      </c>
      <c r="AT168" s="19"/>
      <c r="AU168" s="19">
        <f t="shared" si="369"/>
        <v>0</v>
      </c>
      <c r="AV168" s="19"/>
      <c r="AW168" s="32"/>
      <c r="AX168" s="23" t="s">
        <v>1322</v>
      </c>
      <c r="AY168" s="2"/>
    </row>
    <row r="169" spans="1:51" s="11" customFormat="1" ht="46.8" x14ac:dyDescent="0.3">
      <c r="A169" s="10" t="s">
        <v>53</v>
      </c>
      <c r="B169" s="17"/>
      <c r="C169" s="10"/>
      <c r="D169" s="10"/>
      <c r="E169" s="16" t="s">
        <v>1041</v>
      </c>
      <c r="F169" s="18">
        <f t="shared" ref="F169:K169" si="404">F170+F182+F191</f>
        <v>17406.400000000001</v>
      </c>
      <c r="G169" s="18">
        <f t="shared" si="404"/>
        <v>21271.100000000002</v>
      </c>
      <c r="H169" s="18">
        <f t="shared" si="404"/>
        <v>17547.900000000001</v>
      </c>
      <c r="I169" s="18">
        <f t="shared" si="404"/>
        <v>0</v>
      </c>
      <c r="J169" s="18">
        <f t="shared" si="404"/>
        <v>0</v>
      </c>
      <c r="K169" s="18">
        <f t="shared" si="404"/>
        <v>0</v>
      </c>
      <c r="L169" s="18">
        <f t="shared" si="356"/>
        <v>17406.400000000001</v>
      </c>
      <c r="M169" s="18">
        <f t="shared" si="357"/>
        <v>21271.100000000002</v>
      </c>
      <c r="N169" s="18">
        <f t="shared" si="358"/>
        <v>17547.900000000001</v>
      </c>
      <c r="O169" s="18">
        <f t="shared" ref="O169:Q169" si="405">O170+O182+O191</f>
        <v>4759.4070000000002</v>
      </c>
      <c r="P169" s="18">
        <f t="shared" si="405"/>
        <v>0</v>
      </c>
      <c r="Q169" s="18">
        <f t="shared" si="405"/>
        <v>0</v>
      </c>
      <c r="R169" s="18">
        <f t="shared" si="360"/>
        <v>22165.807000000001</v>
      </c>
      <c r="S169" s="18">
        <f t="shared" si="361"/>
        <v>21271.100000000002</v>
      </c>
      <c r="T169" s="18">
        <f t="shared" si="362"/>
        <v>17547.900000000001</v>
      </c>
      <c r="U169" s="18">
        <f t="shared" ref="U169:AV169" si="406">U170+U182+U191</f>
        <v>0</v>
      </c>
      <c r="V169" s="18">
        <f t="shared" si="364"/>
        <v>22165.807000000001</v>
      </c>
      <c r="W169" s="18">
        <f t="shared" si="365"/>
        <v>21271.100000000002</v>
      </c>
      <c r="X169" s="18">
        <f t="shared" si="366"/>
        <v>17547.900000000001</v>
      </c>
      <c r="Y169" s="18">
        <f t="shared" ref="Y169:AA169" si="407">Y170+Y182+Y191</f>
        <v>244.03</v>
      </c>
      <c r="Z169" s="18">
        <f t="shared" si="407"/>
        <v>0</v>
      </c>
      <c r="AA169" s="18">
        <f t="shared" si="407"/>
        <v>0</v>
      </c>
      <c r="AB169" s="18">
        <f t="shared" si="349"/>
        <v>22409.837</v>
      </c>
      <c r="AC169" s="18">
        <f t="shared" si="350"/>
        <v>21271.100000000002</v>
      </c>
      <c r="AD169" s="18">
        <f t="shared" si="351"/>
        <v>17547.900000000001</v>
      </c>
      <c r="AE169" s="18">
        <f t="shared" ref="AE169:AF169" si="408">AE170+AE182+AE191</f>
        <v>0</v>
      </c>
      <c r="AF169" s="18">
        <f t="shared" si="408"/>
        <v>0</v>
      </c>
      <c r="AG169" s="18">
        <f t="shared" si="373"/>
        <v>22409.837</v>
      </c>
      <c r="AH169" s="18">
        <f t="shared" si="374"/>
        <v>21271.100000000002</v>
      </c>
      <c r="AI169" s="18">
        <f t="shared" si="375"/>
        <v>17547.900000000001</v>
      </c>
      <c r="AJ169" s="18">
        <f t="shared" ref="AJ169:AL169" si="409">AJ170+AJ182+AJ191</f>
        <v>-520.05600000000004</v>
      </c>
      <c r="AK169" s="18">
        <f t="shared" si="409"/>
        <v>0</v>
      </c>
      <c r="AL169" s="18">
        <f t="shared" si="409"/>
        <v>0</v>
      </c>
      <c r="AM169" s="18">
        <f t="shared" si="352"/>
        <v>21889.780999999999</v>
      </c>
      <c r="AN169" s="18">
        <f t="shared" ref="AN169" si="410">AN170+AN182+AN191</f>
        <v>0</v>
      </c>
      <c r="AO169" s="18">
        <f t="shared" si="367"/>
        <v>21889.780999999999</v>
      </c>
      <c r="AP169" s="18">
        <f t="shared" si="353"/>
        <v>21271.100000000002</v>
      </c>
      <c r="AQ169" s="18">
        <f t="shared" ref="AQ169" si="411">AQ170+AQ182+AQ191</f>
        <v>0</v>
      </c>
      <c r="AR169" s="18">
        <f t="shared" si="368"/>
        <v>21271.100000000002</v>
      </c>
      <c r="AS169" s="18">
        <f t="shared" si="354"/>
        <v>17547.900000000001</v>
      </c>
      <c r="AT169" s="18">
        <f t="shared" ref="AT169" si="412">AT170+AT182+AT191</f>
        <v>0</v>
      </c>
      <c r="AU169" s="18">
        <f t="shared" si="369"/>
        <v>17547.900000000001</v>
      </c>
      <c r="AV169" s="18">
        <f t="shared" si="406"/>
        <v>0</v>
      </c>
      <c r="AW169" s="31"/>
      <c r="AX169" s="26"/>
    </row>
    <row r="170" spans="1:51" ht="31.2" x14ac:dyDescent="0.3">
      <c r="A170" s="49" t="s">
        <v>54</v>
      </c>
      <c r="B170" s="45"/>
      <c r="C170" s="49"/>
      <c r="D170" s="49"/>
      <c r="E170" s="15" t="s">
        <v>1042</v>
      </c>
      <c r="F170" s="19">
        <f t="shared" ref="F170:K170" si="413">F171+F175</f>
        <v>4394.2999999999993</v>
      </c>
      <c r="G170" s="19">
        <f t="shared" si="413"/>
        <v>4414.1000000000004</v>
      </c>
      <c r="H170" s="19">
        <f t="shared" si="413"/>
        <v>4414.1000000000004</v>
      </c>
      <c r="I170" s="19">
        <f t="shared" si="413"/>
        <v>0</v>
      </c>
      <c r="J170" s="19">
        <f t="shared" si="413"/>
        <v>0</v>
      </c>
      <c r="K170" s="19">
        <f t="shared" si="413"/>
        <v>0</v>
      </c>
      <c r="L170" s="19">
        <f t="shared" si="356"/>
        <v>4394.2999999999993</v>
      </c>
      <c r="M170" s="19">
        <f t="shared" si="357"/>
        <v>4414.1000000000004</v>
      </c>
      <c r="N170" s="19">
        <f t="shared" si="358"/>
        <v>4414.1000000000004</v>
      </c>
      <c r="O170" s="19">
        <f t="shared" ref="O170:Q170" si="414">O171+O175</f>
        <v>0</v>
      </c>
      <c r="P170" s="19">
        <f t="shared" si="414"/>
        <v>0</v>
      </c>
      <c r="Q170" s="19">
        <f t="shared" si="414"/>
        <v>0</v>
      </c>
      <c r="R170" s="19">
        <f t="shared" si="360"/>
        <v>4394.2999999999993</v>
      </c>
      <c r="S170" s="19">
        <f t="shared" si="361"/>
        <v>4414.1000000000004</v>
      </c>
      <c r="T170" s="19">
        <f t="shared" si="362"/>
        <v>4414.1000000000004</v>
      </c>
      <c r="U170" s="19">
        <f t="shared" ref="U170:AV170" si="415">U171+U175</f>
        <v>0</v>
      </c>
      <c r="V170" s="19">
        <f t="shared" si="364"/>
        <v>4394.2999999999993</v>
      </c>
      <c r="W170" s="19">
        <f t="shared" si="365"/>
        <v>4414.1000000000004</v>
      </c>
      <c r="X170" s="19">
        <f t="shared" si="366"/>
        <v>4414.1000000000004</v>
      </c>
      <c r="Y170" s="19">
        <f t="shared" ref="Y170:AA170" si="416">Y171+Y175</f>
        <v>0</v>
      </c>
      <c r="Z170" s="19">
        <f t="shared" si="416"/>
        <v>0</v>
      </c>
      <c r="AA170" s="19">
        <f t="shared" si="416"/>
        <v>0</v>
      </c>
      <c r="AB170" s="19">
        <f t="shared" si="349"/>
        <v>4394.2999999999993</v>
      </c>
      <c r="AC170" s="19">
        <f t="shared" si="350"/>
        <v>4414.1000000000004</v>
      </c>
      <c r="AD170" s="19">
        <f t="shared" si="351"/>
        <v>4414.1000000000004</v>
      </c>
      <c r="AE170" s="19">
        <f t="shared" ref="AE170:AF170" si="417">AE171+AE175</f>
        <v>0</v>
      </c>
      <c r="AF170" s="19">
        <f t="shared" si="417"/>
        <v>0</v>
      </c>
      <c r="AG170" s="19">
        <f t="shared" si="373"/>
        <v>4394.2999999999993</v>
      </c>
      <c r="AH170" s="19">
        <f t="shared" si="374"/>
        <v>4414.1000000000004</v>
      </c>
      <c r="AI170" s="19">
        <f t="shared" si="375"/>
        <v>4414.1000000000004</v>
      </c>
      <c r="AJ170" s="19">
        <f t="shared" ref="AJ170:AL170" si="418">AJ171+AJ175</f>
        <v>-296.55599999999998</v>
      </c>
      <c r="AK170" s="19">
        <f t="shared" si="418"/>
        <v>0</v>
      </c>
      <c r="AL170" s="19">
        <f t="shared" si="418"/>
        <v>0</v>
      </c>
      <c r="AM170" s="19">
        <f t="shared" si="352"/>
        <v>4097.7439999999997</v>
      </c>
      <c r="AN170" s="19">
        <f t="shared" ref="AN170" si="419">AN171+AN175</f>
        <v>0</v>
      </c>
      <c r="AO170" s="19">
        <f t="shared" si="367"/>
        <v>4097.7439999999997</v>
      </c>
      <c r="AP170" s="19">
        <f t="shared" si="353"/>
        <v>4414.1000000000004</v>
      </c>
      <c r="AQ170" s="19">
        <f t="shared" ref="AQ170" si="420">AQ171+AQ175</f>
        <v>0</v>
      </c>
      <c r="AR170" s="19">
        <f t="shared" si="368"/>
        <v>4414.1000000000004</v>
      </c>
      <c r="AS170" s="19">
        <f t="shared" si="354"/>
        <v>4414.1000000000004</v>
      </c>
      <c r="AT170" s="19">
        <f t="shared" ref="AT170" si="421">AT171+AT175</f>
        <v>0</v>
      </c>
      <c r="AU170" s="19">
        <f t="shared" si="369"/>
        <v>4414.1000000000004</v>
      </c>
      <c r="AV170" s="19">
        <f t="shared" si="415"/>
        <v>0</v>
      </c>
      <c r="AW170" s="32"/>
      <c r="AX170" s="23"/>
      <c r="AY170" s="2"/>
    </row>
    <row r="171" spans="1:51" ht="46.8" x14ac:dyDescent="0.3">
      <c r="A171" s="49" t="s">
        <v>51</v>
      </c>
      <c r="B171" s="45"/>
      <c r="C171" s="49"/>
      <c r="D171" s="49"/>
      <c r="E171" s="15" t="s">
        <v>644</v>
      </c>
      <c r="F171" s="19">
        <f t="shared" ref="F171:K173" si="422">F172</f>
        <v>1249.0999999999999</v>
      </c>
      <c r="G171" s="19">
        <f t="shared" si="422"/>
        <v>1249.0999999999999</v>
      </c>
      <c r="H171" s="19">
        <f t="shared" si="422"/>
        <v>1249.0999999999999</v>
      </c>
      <c r="I171" s="19">
        <f t="shared" si="422"/>
        <v>0</v>
      </c>
      <c r="J171" s="19">
        <f t="shared" si="422"/>
        <v>0</v>
      </c>
      <c r="K171" s="19">
        <f t="shared" si="422"/>
        <v>0</v>
      </c>
      <c r="L171" s="19">
        <f t="shared" si="356"/>
        <v>1249.0999999999999</v>
      </c>
      <c r="M171" s="19">
        <f t="shared" si="357"/>
        <v>1249.0999999999999</v>
      </c>
      <c r="N171" s="19">
        <f t="shared" si="358"/>
        <v>1249.0999999999999</v>
      </c>
      <c r="O171" s="19">
        <f t="shared" ref="O171:Q173" si="423">O172</f>
        <v>0</v>
      </c>
      <c r="P171" s="19">
        <f t="shared" si="423"/>
        <v>0</v>
      </c>
      <c r="Q171" s="19">
        <f t="shared" si="423"/>
        <v>0</v>
      </c>
      <c r="R171" s="19">
        <f t="shared" si="360"/>
        <v>1249.0999999999999</v>
      </c>
      <c r="S171" s="19">
        <f t="shared" si="361"/>
        <v>1249.0999999999999</v>
      </c>
      <c r="T171" s="19">
        <f t="shared" si="362"/>
        <v>1249.0999999999999</v>
      </c>
      <c r="U171" s="19">
        <f t="shared" ref="U171:AV173" si="424">U172</f>
        <v>0</v>
      </c>
      <c r="V171" s="19">
        <f t="shared" si="364"/>
        <v>1249.0999999999999</v>
      </c>
      <c r="W171" s="19">
        <f t="shared" si="365"/>
        <v>1249.0999999999999</v>
      </c>
      <c r="X171" s="19">
        <f t="shared" si="366"/>
        <v>1249.0999999999999</v>
      </c>
      <c r="Y171" s="19">
        <f t="shared" si="424"/>
        <v>0</v>
      </c>
      <c r="Z171" s="19">
        <f t="shared" si="424"/>
        <v>0</v>
      </c>
      <c r="AA171" s="19">
        <f t="shared" si="424"/>
        <v>0</v>
      </c>
      <c r="AB171" s="19">
        <f t="shared" si="349"/>
        <v>1249.0999999999999</v>
      </c>
      <c r="AC171" s="19">
        <f t="shared" si="350"/>
        <v>1249.0999999999999</v>
      </c>
      <c r="AD171" s="19">
        <f t="shared" si="351"/>
        <v>1249.0999999999999</v>
      </c>
      <c r="AE171" s="19">
        <f t="shared" si="424"/>
        <v>0</v>
      </c>
      <c r="AF171" s="19">
        <f t="shared" si="424"/>
        <v>0</v>
      </c>
      <c r="AG171" s="19">
        <f t="shared" si="373"/>
        <v>1249.0999999999999</v>
      </c>
      <c r="AH171" s="19">
        <f t="shared" si="374"/>
        <v>1249.0999999999999</v>
      </c>
      <c r="AI171" s="19">
        <f t="shared" si="375"/>
        <v>1249.0999999999999</v>
      </c>
      <c r="AJ171" s="19">
        <f t="shared" si="424"/>
        <v>-114.057</v>
      </c>
      <c r="AK171" s="19">
        <f t="shared" si="424"/>
        <v>0</v>
      </c>
      <c r="AL171" s="19">
        <f t="shared" si="424"/>
        <v>0</v>
      </c>
      <c r="AM171" s="19">
        <f t="shared" si="352"/>
        <v>1135.0429999999999</v>
      </c>
      <c r="AN171" s="19">
        <f t="shared" si="424"/>
        <v>0</v>
      </c>
      <c r="AO171" s="19">
        <f t="shared" si="367"/>
        <v>1135.0429999999999</v>
      </c>
      <c r="AP171" s="19">
        <f t="shared" si="353"/>
        <v>1249.0999999999999</v>
      </c>
      <c r="AQ171" s="19">
        <f t="shared" si="424"/>
        <v>0</v>
      </c>
      <c r="AR171" s="19">
        <f t="shared" si="368"/>
        <v>1249.0999999999999</v>
      </c>
      <c r="AS171" s="19">
        <f t="shared" si="354"/>
        <v>1249.0999999999999</v>
      </c>
      <c r="AT171" s="19">
        <f t="shared" si="424"/>
        <v>0</v>
      </c>
      <c r="AU171" s="19">
        <f t="shared" si="369"/>
        <v>1249.0999999999999</v>
      </c>
      <c r="AV171" s="19">
        <f t="shared" si="424"/>
        <v>0</v>
      </c>
      <c r="AW171" s="32"/>
      <c r="AX171" s="23"/>
      <c r="AY171" s="2"/>
    </row>
    <row r="172" spans="1:51" ht="31.2" x14ac:dyDescent="0.3">
      <c r="A172" s="49" t="s">
        <v>51</v>
      </c>
      <c r="B172" s="45">
        <v>200</v>
      </c>
      <c r="C172" s="49"/>
      <c r="D172" s="49"/>
      <c r="E172" s="15" t="s">
        <v>578</v>
      </c>
      <c r="F172" s="19">
        <f t="shared" si="422"/>
        <v>1249.0999999999999</v>
      </c>
      <c r="G172" s="19">
        <f t="shared" si="422"/>
        <v>1249.0999999999999</v>
      </c>
      <c r="H172" s="19">
        <f t="shared" si="422"/>
        <v>1249.0999999999999</v>
      </c>
      <c r="I172" s="19">
        <f t="shared" si="422"/>
        <v>0</v>
      </c>
      <c r="J172" s="19">
        <f t="shared" si="422"/>
        <v>0</v>
      </c>
      <c r="K172" s="19">
        <f t="shared" si="422"/>
        <v>0</v>
      </c>
      <c r="L172" s="19">
        <f t="shared" si="356"/>
        <v>1249.0999999999999</v>
      </c>
      <c r="M172" s="19">
        <f t="shared" si="357"/>
        <v>1249.0999999999999</v>
      </c>
      <c r="N172" s="19">
        <f t="shared" si="358"/>
        <v>1249.0999999999999</v>
      </c>
      <c r="O172" s="19">
        <f t="shared" si="423"/>
        <v>0</v>
      </c>
      <c r="P172" s="19">
        <f t="shared" si="423"/>
        <v>0</v>
      </c>
      <c r="Q172" s="19">
        <f t="shared" si="423"/>
        <v>0</v>
      </c>
      <c r="R172" s="19">
        <f t="shared" si="360"/>
        <v>1249.0999999999999</v>
      </c>
      <c r="S172" s="19">
        <f t="shared" si="361"/>
        <v>1249.0999999999999</v>
      </c>
      <c r="T172" s="19">
        <f t="shared" si="362"/>
        <v>1249.0999999999999</v>
      </c>
      <c r="U172" s="19">
        <f t="shared" si="424"/>
        <v>0</v>
      </c>
      <c r="V172" s="19">
        <f t="shared" si="364"/>
        <v>1249.0999999999999</v>
      </c>
      <c r="W172" s="19">
        <f t="shared" si="365"/>
        <v>1249.0999999999999</v>
      </c>
      <c r="X172" s="19">
        <f t="shared" si="366"/>
        <v>1249.0999999999999</v>
      </c>
      <c r="Y172" s="19">
        <f t="shared" si="424"/>
        <v>0</v>
      </c>
      <c r="Z172" s="19">
        <f t="shared" si="424"/>
        <v>0</v>
      </c>
      <c r="AA172" s="19">
        <f t="shared" si="424"/>
        <v>0</v>
      </c>
      <c r="AB172" s="19">
        <f t="shared" si="349"/>
        <v>1249.0999999999999</v>
      </c>
      <c r="AC172" s="19">
        <f t="shared" si="350"/>
        <v>1249.0999999999999</v>
      </c>
      <c r="AD172" s="19">
        <f t="shared" si="351"/>
        <v>1249.0999999999999</v>
      </c>
      <c r="AE172" s="19">
        <f t="shared" si="424"/>
        <v>0</v>
      </c>
      <c r="AF172" s="19">
        <f t="shared" si="424"/>
        <v>0</v>
      </c>
      <c r="AG172" s="19">
        <f t="shared" si="373"/>
        <v>1249.0999999999999</v>
      </c>
      <c r="AH172" s="19">
        <f t="shared" si="374"/>
        <v>1249.0999999999999</v>
      </c>
      <c r="AI172" s="19">
        <f t="shared" si="375"/>
        <v>1249.0999999999999</v>
      </c>
      <c r="AJ172" s="19">
        <f t="shared" si="424"/>
        <v>-114.057</v>
      </c>
      <c r="AK172" s="19">
        <f t="shared" si="424"/>
        <v>0</v>
      </c>
      <c r="AL172" s="19">
        <f t="shared" si="424"/>
        <v>0</v>
      </c>
      <c r="AM172" s="19">
        <f t="shared" si="352"/>
        <v>1135.0429999999999</v>
      </c>
      <c r="AN172" s="19">
        <f t="shared" si="424"/>
        <v>0</v>
      </c>
      <c r="AO172" s="19">
        <f t="shared" si="367"/>
        <v>1135.0429999999999</v>
      </c>
      <c r="AP172" s="19">
        <f t="shared" si="353"/>
        <v>1249.0999999999999</v>
      </c>
      <c r="AQ172" s="19">
        <f t="shared" si="424"/>
        <v>0</v>
      </c>
      <c r="AR172" s="19">
        <f t="shared" si="368"/>
        <v>1249.0999999999999</v>
      </c>
      <c r="AS172" s="19">
        <f t="shared" si="354"/>
        <v>1249.0999999999999</v>
      </c>
      <c r="AT172" s="19">
        <f t="shared" si="424"/>
        <v>0</v>
      </c>
      <c r="AU172" s="19">
        <f t="shared" si="369"/>
        <v>1249.0999999999999</v>
      </c>
      <c r="AV172" s="19">
        <f t="shared" si="424"/>
        <v>0</v>
      </c>
      <c r="AW172" s="32"/>
      <c r="AX172" s="23"/>
      <c r="AY172" s="2"/>
    </row>
    <row r="173" spans="1:51" ht="46.8" x14ac:dyDescent="0.3">
      <c r="A173" s="49" t="s">
        <v>51</v>
      </c>
      <c r="B173" s="45">
        <v>240</v>
      </c>
      <c r="C173" s="49"/>
      <c r="D173" s="49"/>
      <c r="E173" s="15" t="s">
        <v>586</v>
      </c>
      <c r="F173" s="19">
        <f t="shared" si="422"/>
        <v>1249.0999999999999</v>
      </c>
      <c r="G173" s="19">
        <f t="shared" si="422"/>
        <v>1249.0999999999999</v>
      </c>
      <c r="H173" s="19">
        <f t="shared" si="422"/>
        <v>1249.0999999999999</v>
      </c>
      <c r="I173" s="19">
        <f t="shared" si="422"/>
        <v>0</v>
      </c>
      <c r="J173" s="19">
        <f t="shared" si="422"/>
        <v>0</v>
      </c>
      <c r="K173" s="19">
        <f t="shared" si="422"/>
        <v>0</v>
      </c>
      <c r="L173" s="19">
        <f t="shared" si="356"/>
        <v>1249.0999999999999</v>
      </c>
      <c r="M173" s="19">
        <f t="shared" si="357"/>
        <v>1249.0999999999999</v>
      </c>
      <c r="N173" s="19">
        <f t="shared" si="358"/>
        <v>1249.0999999999999</v>
      </c>
      <c r="O173" s="19">
        <f t="shared" si="423"/>
        <v>0</v>
      </c>
      <c r="P173" s="19">
        <f t="shared" si="423"/>
        <v>0</v>
      </c>
      <c r="Q173" s="19">
        <f t="shared" si="423"/>
        <v>0</v>
      </c>
      <c r="R173" s="19">
        <f t="shared" si="360"/>
        <v>1249.0999999999999</v>
      </c>
      <c r="S173" s="19">
        <f t="shared" si="361"/>
        <v>1249.0999999999999</v>
      </c>
      <c r="T173" s="19">
        <f t="shared" si="362"/>
        <v>1249.0999999999999</v>
      </c>
      <c r="U173" s="19">
        <f t="shared" si="424"/>
        <v>0</v>
      </c>
      <c r="V173" s="19">
        <f t="shared" si="364"/>
        <v>1249.0999999999999</v>
      </c>
      <c r="W173" s="19">
        <f t="shared" si="365"/>
        <v>1249.0999999999999</v>
      </c>
      <c r="X173" s="19">
        <f t="shared" si="366"/>
        <v>1249.0999999999999</v>
      </c>
      <c r="Y173" s="19">
        <f t="shared" si="424"/>
        <v>0</v>
      </c>
      <c r="Z173" s="19">
        <f t="shared" si="424"/>
        <v>0</v>
      </c>
      <c r="AA173" s="19">
        <f t="shared" si="424"/>
        <v>0</v>
      </c>
      <c r="AB173" s="19">
        <f t="shared" si="349"/>
        <v>1249.0999999999999</v>
      </c>
      <c r="AC173" s="19">
        <f t="shared" si="350"/>
        <v>1249.0999999999999</v>
      </c>
      <c r="AD173" s="19">
        <f t="shared" si="351"/>
        <v>1249.0999999999999</v>
      </c>
      <c r="AE173" s="19">
        <f t="shared" si="424"/>
        <v>0</v>
      </c>
      <c r="AF173" s="19">
        <f t="shared" si="424"/>
        <v>0</v>
      </c>
      <c r="AG173" s="19">
        <f t="shared" si="373"/>
        <v>1249.0999999999999</v>
      </c>
      <c r="AH173" s="19">
        <f t="shared" si="374"/>
        <v>1249.0999999999999</v>
      </c>
      <c r="AI173" s="19">
        <f t="shared" si="375"/>
        <v>1249.0999999999999</v>
      </c>
      <c r="AJ173" s="19">
        <f t="shared" si="424"/>
        <v>-114.057</v>
      </c>
      <c r="AK173" s="19">
        <f t="shared" si="424"/>
        <v>0</v>
      </c>
      <c r="AL173" s="19">
        <f t="shared" si="424"/>
        <v>0</v>
      </c>
      <c r="AM173" s="19">
        <f t="shared" si="352"/>
        <v>1135.0429999999999</v>
      </c>
      <c r="AN173" s="19">
        <f t="shared" si="424"/>
        <v>0</v>
      </c>
      <c r="AO173" s="19">
        <f t="shared" si="367"/>
        <v>1135.0429999999999</v>
      </c>
      <c r="AP173" s="19">
        <f t="shared" si="353"/>
        <v>1249.0999999999999</v>
      </c>
      <c r="AQ173" s="19">
        <f t="shared" si="424"/>
        <v>0</v>
      </c>
      <c r="AR173" s="19">
        <f t="shared" si="368"/>
        <v>1249.0999999999999</v>
      </c>
      <c r="AS173" s="19">
        <f t="shared" si="354"/>
        <v>1249.0999999999999</v>
      </c>
      <c r="AT173" s="19">
        <f t="shared" si="424"/>
        <v>0</v>
      </c>
      <c r="AU173" s="19">
        <f t="shared" si="369"/>
        <v>1249.0999999999999</v>
      </c>
      <c r="AV173" s="19">
        <f t="shared" si="424"/>
        <v>0</v>
      </c>
      <c r="AW173" s="32"/>
      <c r="AX173" s="23"/>
      <c r="AY173" s="2"/>
    </row>
    <row r="174" spans="1:51" ht="46.8" x14ac:dyDescent="0.3">
      <c r="A174" s="49" t="s">
        <v>51</v>
      </c>
      <c r="B174" s="45">
        <v>240</v>
      </c>
      <c r="C174" s="49" t="s">
        <v>20</v>
      </c>
      <c r="D174" s="49" t="s">
        <v>35</v>
      </c>
      <c r="E174" s="15" t="s">
        <v>546</v>
      </c>
      <c r="F174" s="19">
        <v>1249.0999999999999</v>
      </c>
      <c r="G174" s="19">
        <v>1249.0999999999999</v>
      </c>
      <c r="H174" s="19">
        <v>1249.0999999999999</v>
      </c>
      <c r="I174" s="19"/>
      <c r="J174" s="19"/>
      <c r="K174" s="19"/>
      <c r="L174" s="19">
        <f t="shared" si="356"/>
        <v>1249.0999999999999</v>
      </c>
      <c r="M174" s="19">
        <f t="shared" si="357"/>
        <v>1249.0999999999999</v>
      </c>
      <c r="N174" s="19">
        <f t="shared" si="358"/>
        <v>1249.0999999999999</v>
      </c>
      <c r="O174" s="19"/>
      <c r="P174" s="19"/>
      <c r="Q174" s="19"/>
      <c r="R174" s="19">
        <f t="shared" si="360"/>
        <v>1249.0999999999999</v>
      </c>
      <c r="S174" s="19">
        <f t="shared" si="361"/>
        <v>1249.0999999999999</v>
      </c>
      <c r="T174" s="19">
        <f t="shared" si="362"/>
        <v>1249.0999999999999</v>
      </c>
      <c r="U174" s="19"/>
      <c r="V174" s="19">
        <f t="shared" si="364"/>
        <v>1249.0999999999999</v>
      </c>
      <c r="W174" s="19">
        <f t="shared" si="365"/>
        <v>1249.0999999999999</v>
      </c>
      <c r="X174" s="19">
        <f t="shared" si="366"/>
        <v>1249.0999999999999</v>
      </c>
      <c r="Y174" s="19"/>
      <c r="Z174" s="19"/>
      <c r="AA174" s="19"/>
      <c r="AB174" s="19">
        <f t="shared" si="349"/>
        <v>1249.0999999999999</v>
      </c>
      <c r="AC174" s="19">
        <f t="shared" si="350"/>
        <v>1249.0999999999999</v>
      </c>
      <c r="AD174" s="19">
        <f t="shared" si="351"/>
        <v>1249.0999999999999</v>
      </c>
      <c r="AE174" s="19"/>
      <c r="AF174" s="19"/>
      <c r="AG174" s="19">
        <f t="shared" si="373"/>
        <v>1249.0999999999999</v>
      </c>
      <c r="AH174" s="19">
        <f t="shared" si="374"/>
        <v>1249.0999999999999</v>
      </c>
      <c r="AI174" s="19">
        <f t="shared" si="375"/>
        <v>1249.0999999999999</v>
      </c>
      <c r="AJ174" s="19">
        <f>-0.806-19.531-93.72</f>
        <v>-114.057</v>
      </c>
      <c r="AK174" s="19"/>
      <c r="AL174" s="19"/>
      <c r="AM174" s="19">
        <f t="shared" si="352"/>
        <v>1135.0429999999999</v>
      </c>
      <c r="AN174" s="19"/>
      <c r="AO174" s="19">
        <f t="shared" si="367"/>
        <v>1135.0429999999999</v>
      </c>
      <c r="AP174" s="19">
        <f t="shared" si="353"/>
        <v>1249.0999999999999</v>
      </c>
      <c r="AQ174" s="19"/>
      <c r="AR174" s="19">
        <f t="shared" si="368"/>
        <v>1249.0999999999999</v>
      </c>
      <c r="AS174" s="19">
        <f t="shared" si="354"/>
        <v>1249.0999999999999</v>
      </c>
      <c r="AT174" s="19"/>
      <c r="AU174" s="19">
        <f t="shared" si="369"/>
        <v>1249.0999999999999</v>
      </c>
      <c r="AV174" s="19"/>
      <c r="AW174" s="32"/>
      <c r="AX174" s="23"/>
      <c r="AY174" s="2"/>
    </row>
    <row r="175" spans="1:51" ht="46.8" x14ac:dyDescent="0.3">
      <c r="A175" s="49" t="s">
        <v>52</v>
      </c>
      <c r="B175" s="45"/>
      <c r="C175" s="49"/>
      <c r="D175" s="49"/>
      <c r="E175" s="15" t="s">
        <v>645</v>
      </c>
      <c r="F175" s="19">
        <f t="shared" ref="F175:K175" si="425">F176+F179</f>
        <v>3145.2</v>
      </c>
      <c r="G175" s="19">
        <f t="shared" si="425"/>
        <v>3165</v>
      </c>
      <c r="H175" s="19">
        <f t="shared" si="425"/>
        <v>3165</v>
      </c>
      <c r="I175" s="19">
        <f t="shared" si="425"/>
        <v>0</v>
      </c>
      <c r="J175" s="19">
        <f t="shared" si="425"/>
        <v>0</v>
      </c>
      <c r="K175" s="19">
        <f t="shared" si="425"/>
        <v>0</v>
      </c>
      <c r="L175" s="19">
        <f t="shared" si="356"/>
        <v>3145.2</v>
      </c>
      <c r="M175" s="19">
        <f t="shared" si="357"/>
        <v>3165</v>
      </c>
      <c r="N175" s="19">
        <f t="shared" si="358"/>
        <v>3165</v>
      </c>
      <c r="O175" s="19">
        <f t="shared" ref="O175:Q175" si="426">O176+O179</f>
        <v>0</v>
      </c>
      <c r="P175" s="19">
        <f t="shared" si="426"/>
        <v>0</v>
      </c>
      <c r="Q175" s="19">
        <f t="shared" si="426"/>
        <v>0</v>
      </c>
      <c r="R175" s="19">
        <f t="shared" si="360"/>
        <v>3145.2</v>
      </c>
      <c r="S175" s="19">
        <f t="shared" si="361"/>
        <v>3165</v>
      </c>
      <c r="T175" s="19">
        <f t="shared" si="362"/>
        <v>3165</v>
      </c>
      <c r="U175" s="19">
        <f t="shared" ref="U175:AV175" si="427">U176+U179</f>
        <v>0</v>
      </c>
      <c r="V175" s="19">
        <f t="shared" si="364"/>
        <v>3145.2</v>
      </c>
      <c r="W175" s="19">
        <f t="shared" si="365"/>
        <v>3165</v>
      </c>
      <c r="X175" s="19">
        <f t="shared" si="366"/>
        <v>3165</v>
      </c>
      <c r="Y175" s="19">
        <f t="shared" ref="Y175:AA175" si="428">Y176+Y179</f>
        <v>0</v>
      </c>
      <c r="Z175" s="19">
        <f t="shared" si="428"/>
        <v>0</v>
      </c>
      <c r="AA175" s="19">
        <f t="shared" si="428"/>
        <v>0</v>
      </c>
      <c r="AB175" s="19">
        <f t="shared" si="349"/>
        <v>3145.2</v>
      </c>
      <c r="AC175" s="19">
        <f t="shared" si="350"/>
        <v>3165</v>
      </c>
      <c r="AD175" s="19">
        <f t="shared" si="351"/>
        <v>3165</v>
      </c>
      <c r="AE175" s="19">
        <f t="shared" ref="AE175:AF175" si="429">AE176+AE179</f>
        <v>0</v>
      </c>
      <c r="AF175" s="19">
        <f t="shared" si="429"/>
        <v>0</v>
      </c>
      <c r="AG175" s="19">
        <f t="shared" si="373"/>
        <v>3145.2</v>
      </c>
      <c r="AH175" s="19">
        <f t="shared" si="374"/>
        <v>3165</v>
      </c>
      <c r="AI175" s="19">
        <f t="shared" si="375"/>
        <v>3165</v>
      </c>
      <c r="AJ175" s="19">
        <f t="shared" ref="AJ175:AL175" si="430">AJ176+AJ179</f>
        <v>-182.499</v>
      </c>
      <c r="AK175" s="19">
        <f t="shared" si="430"/>
        <v>0</v>
      </c>
      <c r="AL175" s="19">
        <f t="shared" si="430"/>
        <v>0</v>
      </c>
      <c r="AM175" s="19">
        <f t="shared" si="352"/>
        <v>2962.701</v>
      </c>
      <c r="AN175" s="19">
        <f t="shared" ref="AN175" si="431">AN176+AN179</f>
        <v>0</v>
      </c>
      <c r="AO175" s="19">
        <f t="shared" si="367"/>
        <v>2962.701</v>
      </c>
      <c r="AP175" s="19">
        <f t="shared" si="353"/>
        <v>3165</v>
      </c>
      <c r="AQ175" s="19">
        <f t="shared" ref="AQ175" si="432">AQ176+AQ179</f>
        <v>0</v>
      </c>
      <c r="AR175" s="19">
        <f t="shared" si="368"/>
        <v>3165</v>
      </c>
      <c r="AS175" s="19">
        <f t="shared" si="354"/>
        <v>3165</v>
      </c>
      <c r="AT175" s="19">
        <f t="shared" ref="AT175" si="433">AT176+AT179</f>
        <v>0</v>
      </c>
      <c r="AU175" s="19">
        <f t="shared" si="369"/>
        <v>3165</v>
      </c>
      <c r="AV175" s="19">
        <f t="shared" si="427"/>
        <v>0</v>
      </c>
      <c r="AW175" s="32"/>
      <c r="AX175" s="23"/>
      <c r="AY175" s="2"/>
    </row>
    <row r="176" spans="1:51" ht="31.2" x14ac:dyDescent="0.3">
      <c r="A176" s="49" t="s">
        <v>52</v>
      </c>
      <c r="B176" s="45">
        <v>200</v>
      </c>
      <c r="C176" s="49"/>
      <c r="D176" s="49"/>
      <c r="E176" s="15" t="s">
        <v>578</v>
      </c>
      <c r="F176" s="19">
        <f t="shared" ref="F176:K177" si="434">F177</f>
        <v>3104.8999999999996</v>
      </c>
      <c r="G176" s="19">
        <f t="shared" si="434"/>
        <v>3115.5</v>
      </c>
      <c r="H176" s="19">
        <f t="shared" si="434"/>
        <v>3115.5</v>
      </c>
      <c r="I176" s="19">
        <f t="shared" si="434"/>
        <v>0</v>
      </c>
      <c r="J176" s="19">
        <f t="shared" si="434"/>
        <v>0</v>
      </c>
      <c r="K176" s="19">
        <f t="shared" si="434"/>
        <v>0</v>
      </c>
      <c r="L176" s="19">
        <f t="shared" si="356"/>
        <v>3104.8999999999996</v>
      </c>
      <c r="M176" s="19">
        <f t="shared" si="357"/>
        <v>3115.5</v>
      </c>
      <c r="N176" s="19">
        <f t="shared" si="358"/>
        <v>3115.5</v>
      </c>
      <c r="O176" s="19">
        <f t="shared" ref="O176:Q177" si="435">O177</f>
        <v>0</v>
      </c>
      <c r="P176" s="19">
        <f t="shared" si="435"/>
        <v>0</v>
      </c>
      <c r="Q176" s="19">
        <f t="shared" si="435"/>
        <v>0</v>
      </c>
      <c r="R176" s="19">
        <f t="shared" si="360"/>
        <v>3104.8999999999996</v>
      </c>
      <c r="S176" s="19">
        <f t="shared" si="361"/>
        <v>3115.5</v>
      </c>
      <c r="T176" s="19">
        <f t="shared" si="362"/>
        <v>3115.5</v>
      </c>
      <c r="U176" s="19">
        <f t="shared" ref="U176:AV177" si="436">U177</f>
        <v>0</v>
      </c>
      <c r="V176" s="19">
        <f t="shared" si="364"/>
        <v>3104.8999999999996</v>
      </c>
      <c r="W176" s="19">
        <f t="shared" si="365"/>
        <v>3115.5</v>
      </c>
      <c r="X176" s="19">
        <f t="shared" si="366"/>
        <v>3115.5</v>
      </c>
      <c r="Y176" s="19">
        <f t="shared" si="436"/>
        <v>0</v>
      </c>
      <c r="Z176" s="19">
        <f t="shared" si="436"/>
        <v>0</v>
      </c>
      <c r="AA176" s="19">
        <f t="shared" si="436"/>
        <v>0</v>
      </c>
      <c r="AB176" s="19">
        <f t="shared" si="349"/>
        <v>3104.8999999999996</v>
      </c>
      <c r="AC176" s="19">
        <f t="shared" si="350"/>
        <v>3115.5</v>
      </c>
      <c r="AD176" s="19">
        <f t="shared" si="351"/>
        <v>3115.5</v>
      </c>
      <c r="AE176" s="19">
        <f t="shared" si="436"/>
        <v>0</v>
      </c>
      <c r="AF176" s="19">
        <f t="shared" si="436"/>
        <v>0</v>
      </c>
      <c r="AG176" s="19">
        <f t="shared" si="373"/>
        <v>3104.8999999999996</v>
      </c>
      <c r="AH176" s="19">
        <f t="shared" si="374"/>
        <v>3115.5</v>
      </c>
      <c r="AI176" s="19">
        <f t="shared" si="375"/>
        <v>3115.5</v>
      </c>
      <c r="AJ176" s="19">
        <f t="shared" si="436"/>
        <v>-182.499</v>
      </c>
      <c r="AK176" s="19">
        <f t="shared" si="436"/>
        <v>0</v>
      </c>
      <c r="AL176" s="19">
        <f t="shared" si="436"/>
        <v>0</v>
      </c>
      <c r="AM176" s="19">
        <f t="shared" si="352"/>
        <v>2922.4009999999998</v>
      </c>
      <c r="AN176" s="19">
        <f t="shared" si="436"/>
        <v>0</v>
      </c>
      <c r="AO176" s="19">
        <f t="shared" si="367"/>
        <v>2922.4009999999998</v>
      </c>
      <c r="AP176" s="19">
        <f t="shared" si="353"/>
        <v>3115.5</v>
      </c>
      <c r="AQ176" s="19">
        <f t="shared" si="436"/>
        <v>0</v>
      </c>
      <c r="AR176" s="19">
        <f t="shared" si="368"/>
        <v>3115.5</v>
      </c>
      <c r="AS176" s="19">
        <f t="shared" si="354"/>
        <v>3115.5</v>
      </c>
      <c r="AT176" s="19">
        <f t="shared" si="436"/>
        <v>0</v>
      </c>
      <c r="AU176" s="19">
        <f t="shared" si="369"/>
        <v>3115.5</v>
      </c>
      <c r="AV176" s="19">
        <f t="shared" si="436"/>
        <v>0</v>
      </c>
      <c r="AW176" s="32"/>
      <c r="AX176" s="23"/>
      <c r="AY176" s="2"/>
    </row>
    <row r="177" spans="1:51" ht="46.8" x14ac:dyDescent="0.3">
      <c r="A177" s="49" t="s">
        <v>52</v>
      </c>
      <c r="B177" s="45">
        <v>240</v>
      </c>
      <c r="C177" s="49"/>
      <c r="D177" s="49"/>
      <c r="E177" s="15" t="s">
        <v>586</v>
      </c>
      <c r="F177" s="19">
        <f t="shared" si="434"/>
        <v>3104.8999999999996</v>
      </c>
      <c r="G177" s="19">
        <f t="shared" si="434"/>
        <v>3115.5</v>
      </c>
      <c r="H177" s="19">
        <f t="shared" si="434"/>
        <v>3115.5</v>
      </c>
      <c r="I177" s="19">
        <f t="shared" si="434"/>
        <v>0</v>
      </c>
      <c r="J177" s="19">
        <f t="shared" si="434"/>
        <v>0</v>
      </c>
      <c r="K177" s="19">
        <f t="shared" si="434"/>
        <v>0</v>
      </c>
      <c r="L177" s="19">
        <f t="shared" si="356"/>
        <v>3104.8999999999996</v>
      </c>
      <c r="M177" s="19">
        <f t="shared" si="357"/>
        <v>3115.5</v>
      </c>
      <c r="N177" s="19">
        <f t="shared" si="358"/>
        <v>3115.5</v>
      </c>
      <c r="O177" s="19">
        <f t="shared" si="435"/>
        <v>0</v>
      </c>
      <c r="P177" s="19">
        <f t="shared" si="435"/>
        <v>0</v>
      </c>
      <c r="Q177" s="19">
        <f t="shared" si="435"/>
        <v>0</v>
      </c>
      <c r="R177" s="19">
        <f t="shared" si="360"/>
        <v>3104.8999999999996</v>
      </c>
      <c r="S177" s="19">
        <f t="shared" si="361"/>
        <v>3115.5</v>
      </c>
      <c r="T177" s="19">
        <f t="shared" si="362"/>
        <v>3115.5</v>
      </c>
      <c r="U177" s="19">
        <f t="shared" si="436"/>
        <v>0</v>
      </c>
      <c r="V177" s="19">
        <f t="shared" si="364"/>
        <v>3104.8999999999996</v>
      </c>
      <c r="W177" s="19">
        <f t="shared" si="365"/>
        <v>3115.5</v>
      </c>
      <c r="X177" s="19">
        <f t="shared" si="366"/>
        <v>3115.5</v>
      </c>
      <c r="Y177" s="19">
        <f t="shared" si="436"/>
        <v>0</v>
      </c>
      <c r="Z177" s="19">
        <f t="shared" si="436"/>
        <v>0</v>
      </c>
      <c r="AA177" s="19">
        <f t="shared" si="436"/>
        <v>0</v>
      </c>
      <c r="AB177" s="19">
        <f t="shared" si="349"/>
        <v>3104.8999999999996</v>
      </c>
      <c r="AC177" s="19">
        <f t="shared" si="350"/>
        <v>3115.5</v>
      </c>
      <c r="AD177" s="19">
        <f t="shared" si="351"/>
        <v>3115.5</v>
      </c>
      <c r="AE177" s="19">
        <f t="shared" si="436"/>
        <v>0</v>
      </c>
      <c r="AF177" s="19">
        <f t="shared" si="436"/>
        <v>0</v>
      </c>
      <c r="AG177" s="19">
        <f t="shared" si="373"/>
        <v>3104.8999999999996</v>
      </c>
      <c r="AH177" s="19">
        <f t="shared" si="374"/>
        <v>3115.5</v>
      </c>
      <c r="AI177" s="19">
        <f t="shared" si="375"/>
        <v>3115.5</v>
      </c>
      <c r="AJ177" s="19">
        <f t="shared" si="436"/>
        <v>-182.499</v>
      </c>
      <c r="AK177" s="19">
        <f t="shared" si="436"/>
        <v>0</v>
      </c>
      <c r="AL177" s="19">
        <f t="shared" si="436"/>
        <v>0</v>
      </c>
      <c r="AM177" s="19">
        <f t="shared" si="352"/>
        <v>2922.4009999999998</v>
      </c>
      <c r="AN177" s="19">
        <f t="shared" si="436"/>
        <v>0</v>
      </c>
      <c r="AO177" s="19">
        <f t="shared" si="367"/>
        <v>2922.4009999999998</v>
      </c>
      <c r="AP177" s="19">
        <f t="shared" si="353"/>
        <v>3115.5</v>
      </c>
      <c r="AQ177" s="19">
        <f t="shared" si="436"/>
        <v>0</v>
      </c>
      <c r="AR177" s="19">
        <f t="shared" si="368"/>
        <v>3115.5</v>
      </c>
      <c r="AS177" s="19">
        <f t="shared" si="354"/>
        <v>3115.5</v>
      </c>
      <c r="AT177" s="19">
        <f t="shared" si="436"/>
        <v>0</v>
      </c>
      <c r="AU177" s="19">
        <f t="shared" si="369"/>
        <v>3115.5</v>
      </c>
      <c r="AV177" s="19">
        <f t="shared" si="436"/>
        <v>0</v>
      </c>
      <c r="AW177" s="32"/>
      <c r="AX177" s="23"/>
      <c r="AY177" s="2"/>
    </row>
    <row r="178" spans="1:51" ht="46.8" x14ac:dyDescent="0.3">
      <c r="A178" s="49" t="s">
        <v>52</v>
      </c>
      <c r="B178" s="45">
        <v>240</v>
      </c>
      <c r="C178" s="49" t="s">
        <v>20</v>
      </c>
      <c r="D178" s="49" t="s">
        <v>35</v>
      </c>
      <c r="E178" s="15" t="s">
        <v>546</v>
      </c>
      <c r="F178" s="19">
        <v>3104.8999999999996</v>
      </c>
      <c r="G178" s="19">
        <v>3115.5</v>
      </c>
      <c r="H178" s="19">
        <v>3115.5</v>
      </c>
      <c r="I178" s="19"/>
      <c r="J178" s="19"/>
      <c r="K178" s="19"/>
      <c r="L178" s="19">
        <f t="shared" si="356"/>
        <v>3104.8999999999996</v>
      </c>
      <c r="M178" s="19">
        <f t="shared" si="357"/>
        <v>3115.5</v>
      </c>
      <c r="N178" s="19">
        <f t="shared" si="358"/>
        <v>3115.5</v>
      </c>
      <c r="O178" s="19"/>
      <c r="P178" s="19"/>
      <c r="Q178" s="19"/>
      <c r="R178" s="19">
        <f t="shared" si="360"/>
        <v>3104.8999999999996</v>
      </c>
      <c r="S178" s="19">
        <f t="shared" si="361"/>
        <v>3115.5</v>
      </c>
      <c r="T178" s="19">
        <f t="shared" si="362"/>
        <v>3115.5</v>
      </c>
      <c r="U178" s="19"/>
      <c r="V178" s="19">
        <f t="shared" si="364"/>
        <v>3104.8999999999996</v>
      </c>
      <c r="W178" s="19">
        <f t="shared" si="365"/>
        <v>3115.5</v>
      </c>
      <c r="X178" s="19">
        <f t="shared" si="366"/>
        <v>3115.5</v>
      </c>
      <c r="Y178" s="19"/>
      <c r="Z178" s="19"/>
      <c r="AA178" s="19"/>
      <c r="AB178" s="19">
        <f t="shared" si="349"/>
        <v>3104.8999999999996</v>
      </c>
      <c r="AC178" s="19">
        <f t="shared" si="350"/>
        <v>3115.5</v>
      </c>
      <c r="AD178" s="19">
        <f t="shared" si="351"/>
        <v>3115.5</v>
      </c>
      <c r="AE178" s="19"/>
      <c r="AF178" s="19"/>
      <c r="AG178" s="19">
        <f t="shared" si="373"/>
        <v>3104.8999999999996</v>
      </c>
      <c r="AH178" s="19">
        <f t="shared" si="374"/>
        <v>3115.5</v>
      </c>
      <c r="AI178" s="19">
        <f t="shared" si="375"/>
        <v>3115.5</v>
      </c>
      <c r="AJ178" s="19">
        <f>-202.03+19.531</f>
        <v>-182.499</v>
      </c>
      <c r="AK178" s="19"/>
      <c r="AL178" s="19"/>
      <c r="AM178" s="19">
        <f t="shared" si="352"/>
        <v>2922.4009999999998</v>
      </c>
      <c r="AN178" s="19"/>
      <c r="AO178" s="19">
        <f t="shared" si="367"/>
        <v>2922.4009999999998</v>
      </c>
      <c r="AP178" s="19">
        <f t="shared" si="353"/>
        <v>3115.5</v>
      </c>
      <c r="AQ178" s="19"/>
      <c r="AR178" s="19">
        <f t="shared" si="368"/>
        <v>3115.5</v>
      </c>
      <c r="AS178" s="19">
        <f t="shared" si="354"/>
        <v>3115.5</v>
      </c>
      <c r="AT178" s="19"/>
      <c r="AU178" s="19">
        <f t="shared" si="369"/>
        <v>3115.5</v>
      </c>
      <c r="AV178" s="19"/>
      <c r="AW178" s="32"/>
      <c r="AX178" s="23"/>
      <c r="AY178" s="2"/>
    </row>
    <row r="179" spans="1:51" x14ac:dyDescent="0.3">
      <c r="A179" s="49" t="s">
        <v>52</v>
      </c>
      <c r="B179" s="45">
        <v>800</v>
      </c>
      <c r="C179" s="49"/>
      <c r="D179" s="49"/>
      <c r="E179" s="15" t="s">
        <v>583</v>
      </c>
      <c r="F179" s="19">
        <f t="shared" ref="F179:K180" si="437">F180</f>
        <v>40.299999999999997</v>
      </c>
      <c r="G179" s="19">
        <f t="shared" si="437"/>
        <v>49.500000000000007</v>
      </c>
      <c r="H179" s="19">
        <f t="shared" si="437"/>
        <v>49.5</v>
      </c>
      <c r="I179" s="19">
        <f t="shared" si="437"/>
        <v>0</v>
      </c>
      <c r="J179" s="19">
        <f t="shared" si="437"/>
        <v>0</v>
      </c>
      <c r="K179" s="19">
        <f t="shared" si="437"/>
        <v>0</v>
      </c>
      <c r="L179" s="19">
        <f t="shared" si="356"/>
        <v>40.299999999999997</v>
      </c>
      <c r="M179" s="19">
        <f t="shared" si="357"/>
        <v>49.500000000000007</v>
      </c>
      <c r="N179" s="19">
        <f t="shared" si="358"/>
        <v>49.5</v>
      </c>
      <c r="O179" s="19">
        <f t="shared" ref="O179:Q180" si="438">O180</f>
        <v>0</v>
      </c>
      <c r="P179" s="19">
        <f t="shared" si="438"/>
        <v>0</v>
      </c>
      <c r="Q179" s="19">
        <f t="shared" si="438"/>
        <v>0</v>
      </c>
      <c r="R179" s="19">
        <f t="shared" si="360"/>
        <v>40.299999999999997</v>
      </c>
      <c r="S179" s="19">
        <f t="shared" si="361"/>
        <v>49.500000000000007</v>
      </c>
      <c r="T179" s="19">
        <f t="shared" si="362"/>
        <v>49.5</v>
      </c>
      <c r="U179" s="19">
        <f t="shared" ref="U179:AV180" si="439">U180</f>
        <v>0</v>
      </c>
      <c r="V179" s="19">
        <f t="shared" si="364"/>
        <v>40.299999999999997</v>
      </c>
      <c r="W179" s="19">
        <f t="shared" si="365"/>
        <v>49.500000000000007</v>
      </c>
      <c r="X179" s="19">
        <f t="shared" si="366"/>
        <v>49.5</v>
      </c>
      <c r="Y179" s="19">
        <f t="shared" si="439"/>
        <v>0</v>
      </c>
      <c r="Z179" s="19">
        <f t="shared" si="439"/>
        <v>0</v>
      </c>
      <c r="AA179" s="19">
        <f t="shared" si="439"/>
        <v>0</v>
      </c>
      <c r="AB179" s="19">
        <f t="shared" si="349"/>
        <v>40.299999999999997</v>
      </c>
      <c r="AC179" s="19">
        <f t="shared" si="350"/>
        <v>49.500000000000007</v>
      </c>
      <c r="AD179" s="19">
        <f t="shared" si="351"/>
        <v>49.5</v>
      </c>
      <c r="AE179" s="19">
        <f t="shared" si="439"/>
        <v>0</v>
      </c>
      <c r="AF179" s="19">
        <f t="shared" si="439"/>
        <v>0</v>
      </c>
      <c r="AG179" s="19">
        <f t="shared" si="373"/>
        <v>40.299999999999997</v>
      </c>
      <c r="AH179" s="19">
        <f t="shared" si="374"/>
        <v>49.500000000000007</v>
      </c>
      <c r="AI179" s="19">
        <f t="shared" si="375"/>
        <v>49.5</v>
      </c>
      <c r="AJ179" s="19">
        <f t="shared" si="439"/>
        <v>0</v>
      </c>
      <c r="AK179" s="19">
        <f t="shared" si="439"/>
        <v>0</v>
      </c>
      <c r="AL179" s="19">
        <f t="shared" si="439"/>
        <v>0</v>
      </c>
      <c r="AM179" s="19">
        <f t="shared" si="352"/>
        <v>40.299999999999997</v>
      </c>
      <c r="AN179" s="19">
        <f t="shared" si="439"/>
        <v>0</v>
      </c>
      <c r="AO179" s="19">
        <f t="shared" si="367"/>
        <v>40.299999999999997</v>
      </c>
      <c r="AP179" s="19">
        <f t="shared" si="353"/>
        <v>49.500000000000007</v>
      </c>
      <c r="AQ179" s="19">
        <f t="shared" si="439"/>
        <v>0</v>
      </c>
      <c r="AR179" s="19">
        <f t="shared" si="368"/>
        <v>49.500000000000007</v>
      </c>
      <c r="AS179" s="19">
        <f t="shared" si="354"/>
        <v>49.5</v>
      </c>
      <c r="AT179" s="19">
        <f t="shared" si="439"/>
        <v>0</v>
      </c>
      <c r="AU179" s="19">
        <f t="shared" si="369"/>
        <v>49.5</v>
      </c>
      <c r="AV179" s="19">
        <f t="shared" si="439"/>
        <v>0</v>
      </c>
      <c r="AW179" s="32"/>
      <c r="AX179" s="23"/>
      <c r="AY179" s="2"/>
    </row>
    <row r="180" spans="1:51" x14ac:dyDescent="0.3">
      <c r="A180" s="49" t="s">
        <v>52</v>
      </c>
      <c r="B180" s="45">
        <v>850</v>
      </c>
      <c r="C180" s="49"/>
      <c r="D180" s="49"/>
      <c r="E180" s="15" t="s">
        <v>601</v>
      </c>
      <c r="F180" s="19">
        <f t="shared" si="437"/>
        <v>40.299999999999997</v>
      </c>
      <c r="G180" s="19">
        <f t="shared" si="437"/>
        <v>49.500000000000007</v>
      </c>
      <c r="H180" s="19">
        <f t="shared" si="437"/>
        <v>49.5</v>
      </c>
      <c r="I180" s="19">
        <f t="shared" si="437"/>
        <v>0</v>
      </c>
      <c r="J180" s="19">
        <f t="shared" si="437"/>
        <v>0</v>
      </c>
      <c r="K180" s="19">
        <f t="shared" si="437"/>
        <v>0</v>
      </c>
      <c r="L180" s="19">
        <f t="shared" si="356"/>
        <v>40.299999999999997</v>
      </c>
      <c r="M180" s="19">
        <f t="shared" si="357"/>
        <v>49.500000000000007</v>
      </c>
      <c r="N180" s="19">
        <f t="shared" si="358"/>
        <v>49.5</v>
      </c>
      <c r="O180" s="19">
        <f t="shared" si="438"/>
        <v>0</v>
      </c>
      <c r="P180" s="19">
        <f t="shared" si="438"/>
        <v>0</v>
      </c>
      <c r="Q180" s="19">
        <f t="shared" si="438"/>
        <v>0</v>
      </c>
      <c r="R180" s="19">
        <f t="shared" si="360"/>
        <v>40.299999999999997</v>
      </c>
      <c r="S180" s="19">
        <f t="shared" si="361"/>
        <v>49.500000000000007</v>
      </c>
      <c r="T180" s="19">
        <f t="shared" si="362"/>
        <v>49.5</v>
      </c>
      <c r="U180" s="19">
        <f t="shared" si="439"/>
        <v>0</v>
      </c>
      <c r="V180" s="19">
        <f t="shared" si="364"/>
        <v>40.299999999999997</v>
      </c>
      <c r="W180" s="19">
        <f t="shared" si="365"/>
        <v>49.500000000000007</v>
      </c>
      <c r="X180" s="19">
        <f t="shared" si="366"/>
        <v>49.5</v>
      </c>
      <c r="Y180" s="19">
        <f t="shared" si="439"/>
        <v>0</v>
      </c>
      <c r="Z180" s="19">
        <f t="shared" si="439"/>
        <v>0</v>
      </c>
      <c r="AA180" s="19">
        <f t="shared" si="439"/>
        <v>0</v>
      </c>
      <c r="AB180" s="19">
        <f t="shared" si="349"/>
        <v>40.299999999999997</v>
      </c>
      <c r="AC180" s="19">
        <f t="shared" si="350"/>
        <v>49.500000000000007</v>
      </c>
      <c r="AD180" s="19">
        <f t="shared" si="351"/>
        <v>49.5</v>
      </c>
      <c r="AE180" s="19">
        <f t="shared" si="439"/>
        <v>0</v>
      </c>
      <c r="AF180" s="19">
        <f t="shared" si="439"/>
        <v>0</v>
      </c>
      <c r="AG180" s="19">
        <f t="shared" si="373"/>
        <v>40.299999999999997</v>
      </c>
      <c r="AH180" s="19">
        <f t="shared" si="374"/>
        <v>49.500000000000007</v>
      </c>
      <c r="AI180" s="19">
        <f t="shared" si="375"/>
        <v>49.5</v>
      </c>
      <c r="AJ180" s="19">
        <f t="shared" si="439"/>
        <v>0</v>
      </c>
      <c r="AK180" s="19">
        <f t="shared" si="439"/>
        <v>0</v>
      </c>
      <c r="AL180" s="19">
        <f t="shared" si="439"/>
        <v>0</v>
      </c>
      <c r="AM180" s="19">
        <f t="shared" si="352"/>
        <v>40.299999999999997</v>
      </c>
      <c r="AN180" s="19">
        <f t="shared" si="439"/>
        <v>0</v>
      </c>
      <c r="AO180" s="19">
        <f t="shared" si="367"/>
        <v>40.299999999999997</v>
      </c>
      <c r="AP180" s="19">
        <f t="shared" si="353"/>
        <v>49.500000000000007</v>
      </c>
      <c r="AQ180" s="19">
        <f t="shared" si="439"/>
        <v>0</v>
      </c>
      <c r="AR180" s="19">
        <f t="shared" si="368"/>
        <v>49.500000000000007</v>
      </c>
      <c r="AS180" s="19">
        <f t="shared" si="354"/>
        <v>49.5</v>
      </c>
      <c r="AT180" s="19">
        <f t="shared" si="439"/>
        <v>0</v>
      </c>
      <c r="AU180" s="19">
        <f t="shared" si="369"/>
        <v>49.5</v>
      </c>
      <c r="AV180" s="19">
        <f t="shared" si="439"/>
        <v>0</v>
      </c>
      <c r="AW180" s="32"/>
      <c r="AX180" s="23"/>
      <c r="AY180" s="2"/>
    </row>
    <row r="181" spans="1:51" ht="46.8" x14ac:dyDescent="0.3">
      <c r="A181" s="49" t="s">
        <v>52</v>
      </c>
      <c r="B181" s="45">
        <v>850</v>
      </c>
      <c r="C181" s="49" t="s">
        <v>20</v>
      </c>
      <c r="D181" s="49" t="s">
        <v>35</v>
      </c>
      <c r="E181" s="15" t="s">
        <v>546</v>
      </c>
      <c r="F181" s="19">
        <v>40.299999999999997</v>
      </c>
      <c r="G181" s="19">
        <v>49.500000000000007</v>
      </c>
      <c r="H181" s="19">
        <v>49.5</v>
      </c>
      <c r="I181" s="19"/>
      <c r="J181" s="19"/>
      <c r="K181" s="19"/>
      <c r="L181" s="19">
        <f t="shared" si="356"/>
        <v>40.299999999999997</v>
      </c>
      <c r="M181" s="19">
        <f t="shared" si="357"/>
        <v>49.500000000000007</v>
      </c>
      <c r="N181" s="19">
        <f t="shared" si="358"/>
        <v>49.5</v>
      </c>
      <c r="O181" s="19"/>
      <c r="P181" s="19"/>
      <c r="Q181" s="19"/>
      <c r="R181" s="19">
        <f t="shared" si="360"/>
        <v>40.299999999999997</v>
      </c>
      <c r="S181" s="19">
        <f t="shared" si="361"/>
        <v>49.500000000000007</v>
      </c>
      <c r="T181" s="19">
        <f t="shared" si="362"/>
        <v>49.5</v>
      </c>
      <c r="U181" s="19"/>
      <c r="V181" s="19">
        <f t="shared" si="364"/>
        <v>40.299999999999997</v>
      </c>
      <c r="W181" s="19">
        <f t="shared" si="365"/>
        <v>49.500000000000007</v>
      </c>
      <c r="X181" s="19">
        <f t="shared" si="366"/>
        <v>49.5</v>
      </c>
      <c r="Y181" s="19"/>
      <c r="Z181" s="19"/>
      <c r="AA181" s="19"/>
      <c r="AB181" s="19">
        <f t="shared" si="349"/>
        <v>40.299999999999997</v>
      </c>
      <c r="AC181" s="19">
        <f t="shared" si="350"/>
        <v>49.500000000000007</v>
      </c>
      <c r="AD181" s="19">
        <f t="shared" si="351"/>
        <v>49.5</v>
      </c>
      <c r="AE181" s="19"/>
      <c r="AF181" s="19"/>
      <c r="AG181" s="19">
        <f t="shared" si="373"/>
        <v>40.299999999999997</v>
      </c>
      <c r="AH181" s="19">
        <f t="shared" si="374"/>
        <v>49.500000000000007</v>
      </c>
      <c r="AI181" s="19">
        <f t="shared" si="375"/>
        <v>49.5</v>
      </c>
      <c r="AJ181" s="19"/>
      <c r="AK181" s="19"/>
      <c r="AL181" s="19"/>
      <c r="AM181" s="19">
        <f t="shared" si="352"/>
        <v>40.299999999999997</v>
      </c>
      <c r="AN181" s="19"/>
      <c r="AO181" s="19">
        <f t="shared" si="367"/>
        <v>40.299999999999997</v>
      </c>
      <c r="AP181" s="19">
        <f t="shared" si="353"/>
        <v>49.500000000000007</v>
      </c>
      <c r="AQ181" s="19"/>
      <c r="AR181" s="19">
        <f t="shared" si="368"/>
        <v>49.500000000000007</v>
      </c>
      <c r="AS181" s="19">
        <f t="shared" si="354"/>
        <v>49.5</v>
      </c>
      <c r="AT181" s="19"/>
      <c r="AU181" s="19">
        <f t="shared" si="369"/>
        <v>49.5</v>
      </c>
      <c r="AV181" s="19"/>
      <c r="AW181" s="32"/>
      <c r="AX181" s="23"/>
      <c r="AY181" s="2"/>
    </row>
    <row r="182" spans="1:51" ht="62.4" x14ac:dyDescent="0.3">
      <c r="A182" s="49" t="s">
        <v>57</v>
      </c>
      <c r="B182" s="45"/>
      <c r="C182" s="49"/>
      <c r="D182" s="49"/>
      <c r="E182" s="15" t="s">
        <v>1043</v>
      </c>
      <c r="F182" s="19">
        <f t="shared" ref="F182:K182" si="440">F183+F187</f>
        <v>12264.2</v>
      </c>
      <c r="G182" s="19">
        <f t="shared" si="440"/>
        <v>16109.1</v>
      </c>
      <c r="H182" s="19">
        <f t="shared" si="440"/>
        <v>12385.9</v>
      </c>
      <c r="I182" s="19">
        <f t="shared" si="440"/>
        <v>0</v>
      </c>
      <c r="J182" s="19">
        <f t="shared" si="440"/>
        <v>0</v>
      </c>
      <c r="K182" s="19">
        <f t="shared" si="440"/>
        <v>0</v>
      </c>
      <c r="L182" s="19">
        <f t="shared" si="356"/>
        <v>12264.2</v>
      </c>
      <c r="M182" s="19">
        <f t="shared" si="357"/>
        <v>16109.1</v>
      </c>
      <c r="N182" s="19">
        <f t="shared" si="358"/>
        <v>12385.9</v>
      </c>
      <c r="O182" s="19">
        <f t="shared" ref="O182:Q182" si="441">O183+O187</f>
        <v>4759.4070000000002</v>
      </c>
      <c r="P182" s="19">
        <f t="shared" si="441"/>
        <v>0</v>
      </c>
      <c r="Q182" s="19">
        <f t="shared" si="441"/>
        <v>0</v>
      </c>
      <c r="R182" s="19">
        <f t="shared" si="360"/>
        <v>17023.607</v>
      </c>
      <c r="S182" s="19">
        <f t="shared" si="361"/>
        <v>16109.1</v>
      </c>
      <c r="T182" s="19">
        <f t="shared" si="362"/>
        <v>12385.9</v>
      </c>
      <c r="U182" s="19">
        <f t="shared" ref="U182:AV182" si="442">U183+U187</f>
        <v>0</v>
      </c>
      <c r="V182" s="19">
        <f t="shared" si="364"/>
        <v>17023.607</v>
      </c>
      <c r="W182" s="19">
        <f t="shared" si="365"/>
        <v>16109.1</v>
      </c>
      <c r="X182" s="19">
        <f t="shared" si="366"/>
        <v>12385.9</v>
      </c>
      <c r="Y182" s="19">
        <f t="shared" ref="Y182:AA182" si="443">Y183+Y187</f>
        <v>244.03</v>
      </c>
      <c r="Z182" s="19">
        <f t="shared" si="443"/>
        <v>0</v>
      </c>
      <c r="AA182" s="19">
        <f t="shared" si="443"/>
        <v>0</v>
      </c>
      <c r="AB182" s="19">
        <f t="shared" si="349"/>
        <v>17267.636999999999</v>
      </c>
      <c r="AC182" s="19">
        <f t="shared" si="350"/>
        <v>16109.1</v>
      </c>
      <c r="AD182" s="19">
        <f t="shared" si="351"/>
        <v>12385.9</v>
      </c>
      <c r="AE182" s="19">
        <f t="shared" ref="AE182:AF182" si="444">AE183+AE187</f>
        <v>0</v>
      </c>
      <c r="AF182" s="19">
        <f t="shared" si="444"/>
        <v>0</v>
      </c>
      <c r="AG182" s="19">
        <f t="shared" si="373"/>
        <v>17267.636999999999</v>
      </c>
      <c r="AH182" s="19">
        <f t="shared" si="374"/>
        <v>16109.1</v>
      </c>
      <c r="AI182" s="19">
        <f t="shared" si="375"/>
        <v>12385.9</v>
      </c>
      <c r="AJ182" s="19">
        <f t="shared" ref="AJ182:AL182" si="445">AJ183+AJ187</f>
        <v>0</v>
      </c>
      <c r="AK182" s="19">
        <f t="shared" si="445"/>
        <v>0</v>
      </c>
      <c r="AL182" s="19">
        <f t="shared" si="445"/>
        <v>0</v>
      </c>
      <c r="AM182" s="19">
        <f t="shared" si="352"/>
        <v>17267.636999999999</v>
      </c>
      <c r="AN182" s="19">
        <f t="shared" ref="AN182" si="446">AN183+AN187</f>
        <v>0</v>
      </c>
      <c r="AO182" s="19">
        <f t="shared" si="367"/>
        <v>17267.636999999999</v>
      </c>
      <c r="AP182" s="19">
        <f t="shared" si="353"/>
        <v>16109.1</v>
      </c>
      <c r="AQ182" s="19">
        <f t="shared" ref="AQ182" si="447">AQ183+AQ187</f>
        <v>0</v>
      </c>
      <c r="AR182" s="19">
        <f t="shared" si="368"/>
        <v>16109.1</v>
      </c>
      <c r="AS182" s="19">
        <f t="shared" si="354"/>
        <v>12385.9</v>
      </c>
      <c r="AT182" s="19">
        <f t="shared" ref="AT182" si="448">AT183+AT187</f>
        <v>0</v>
      </c>
      <c r="AU182" s="19">
        <f t="shared" si="369"/>
        <v>12385.9</v>
      </c>
      <c r="AV182" s="19">
        <f t="shared" si="442"/>
        <v>0</v>
      </c>
      <c r="AW182" s="32"/>
      <c r="AX182" s="23"/>
      <c r="AY182" s="2"/>
    </row>
    <row r="183" spans="1:51" ht="31.2" x14ac:dyDescent="0.3">
      <c r="A183" s="49" t="s">
        <v>55</v>
      </c>
      <c r="B183" s="45"/>
      <c r="C183" s="49"/>
      <c r="D183" s="49"/>
      <c r="E183" s="15" t="s">
        <v>646</v>
      </c>
      <c r="F183" s="19">
        <f t="shared" ref="F183:K185" si="449">F184</f>
        <v>83.5</v>
      </c>
      <c r="G183" s="19">
        <f t="shared" si="449"/>
        <v>100.4</v>
      </c>
      <c r="H183" s="19">
        <f t="shared" si="449"/>
        <v>100.4</v>
      </c>
      <c r="I183" s="19">
        <f t="shared" si="449"/>
        <v>0</v>
      </c>
      <c r="J183" s="19">
        <f t="shared" si="449"/>
        <v>0</v>
      </c>
      <c r="K183" s="19">
        <f t="shared" si="449"/>
        <v>0</v>
      </c>
      <c r="L183" s="19">
        <f t="shared" si="356"/>
        <v>83.5</v>
      </c>
      <c r="M183" s="19">
        <f t="shared" si="357"/>
        <v>100.4</v>
      </c>
      <c r="N183" s="19">
        <f t="shared" si="358"/>
        <v>100.4</v>
      </c>
      <c r="O183" s="19">
        <f t="shared" ref="O183:Q185" si="450">O184</f>
        <v>0</v>
      </c>
      <c r="P183" s="19">
        <f t="shared" si="450"/>
        <v>0</v>
      </c>
      <c r="Q183" s="19">
        <f t="shared" si="450"/>
        <v>0</v>
      </c>
      <c r="R183" s="19">
        <f t="shared" si="360"/>
        <v>83.5</v>
      </c>
      <c r="S183" s="19">
        <f t="shared" si="361"/>
        <v>100.4</v>
      </c>
      <c r="T183" s="19">
        <f t="shared" si="362"/>
        <v>100.4</v>
      </c>
      <c r="U183" s="19">
        <f t="shared" ref="U183:AV185" si="451">U184</f>
        <v>0</v>
      </c>
      <c r="V183" s="19">
        <f t="shared" si="364"/>
        <v>83.5</v>
      </c>
      <c r="W183" s="19">
        <f t="shared" si="365"/>
        <v>100.4</v>
      </c>
      <c r="X183" s="19">
        <f t="shared" si="366"/>
        <v>100.4</v>
      </c>
      <c r="Y183" s="19">
        <f t="shared" si="451"/>
        <v>0</v>
      </c>
      <c r="Z183" s="19">
        <f t="shared" si="451"/>
        <v>0</v>
      </c>
      <c r="AA183" s="19">
        <f t="shared" si="451"/>
        <v>0</v>
      </c>
      <c r="AB183" s="19">
        <f t="shared" si="349"/>
        <v>83.5</v>
      </c>
      <c r="AC183" s="19">
        <f t="shared" si="350"/>
        <v>100.4</v>
      </c>
      <c r="AD183" s="19">
        <f t="shared" si="351"/>
        <v>100.4</v>
      </c>
      <c r="AE183" s="19">
        <f t="shared" si="451"/>
        <v>0</v>
      </c>
      <c r="AF183" s="19">
        <f t="shared" si="451"/>
        <v>0</v>
      </c>
      <c r="AG183" s="19">
        <f t="shared" si="373"/>
        <v>83.5</v>
      </c>
      <c r="AH183" s="19">
        <f t="shared" si="374"/>
        <v>100.4</v>
      </c>
      <c r="AI183" s="19">
        <f t="shared" si="375"/>
        <v>100.4</v>
      </c>
      <c r="AJ183" s="19">
        <f t="shared" si="451"/>
        <v>0</v>
      </c>
      <c r="AK183" s="19">
        <f t="shared" si="451"/>
        <v>0</v>
      </c>
      <c r="AL183" s="19">
        <f t="shared" si="451"/>
        <v>0</v>
      </c>
      <c r="AM183" s="19">
        <f t="shared" si="352"/>
        <v>83.5</v>
      </c>
      <c r="AN183" s="19">
        <f t="shared" si="451"/>
        <v>0</v>
      </c>
      <c r="AO183" s="19">
        <f t="shared" si="367"/>
        <v>83.5</v>
      </c>
      <c r="AP183" s="19">
        <f t="shared" si="353"/>
        <v>100.4</v>
      </c>
      <c r="AQ183" s="19">
        <f t="shared" si="451"/>
        <v>0</v>
      </c>
      <c r="AR183" s="19">
        <f t="shared" si="368"/>
        <v>100.4</v>
      </c>
      <c r="AS183" s="19">
        <f t="shared" si="354"/>
        <v>100.4</v>
      </c>
      <c r="AT183" s="19">
        <f t="shared" si="451"/>
        <v>0</v>
      </c>
      <c r="AU183" s="19">
        <f t="shared" si="369"/>
        <v>100.4</v>
      </c>
      <c r="AV183" s="19">
        <f t="shared" si="451"/>
        <v>0</v>
      </c>
      <c r="AW183" s="32"/>
      <c r="AX183" s="23"/>
      <c r="AY183" s="2"/>
    </row>
    <row r="184" spans="1:51" x14ac:dyDescent="0.3">
      <c r="A184" s="49" t="s">
        <v>55</v>
      </c>
      <c r="B184" s="45">
        <v>800</v>
      </c>
      <c r="C184" s="49"/>
      <c r="D184" s="49"/>
      <c r="E184" s="15" t="s">
        <v>583</v>
      </c>
      <c r="F184" s="19">
        <f t="shared" si="449"/>
        <v>83.5</v>
      </c>
      <c r="G184" s="19">
        <f t="shared" si="449"/>
        <v>100.4</v>
      </c>
      <c r="H184" s="19">
        <f t="shared" si="449"/>
        <v>100.4</v>
      </c>
      <c r="I184" s="19">
        <f t="shared" si="449"/>
        <v>0</v>
      </c>
      <c r="J184" s="19">
        <f t="shared" si="449"/>
        <v>0</v>
      </c>
      <c r="K184" s="19">
        <f t="shared" si="449"/>
        <v>0</v>
      </c>
      <c r="L184" s="19">
        <f t="shared" si="356"/>
        <v>83.5</v>
      </c>
      <c r="M184" s="19">
        <f t="shared" si="357"/>
        <v>100.4</v>
      </c>
      <c r="N184" s="19">
        <f t="shared" si="358"/>
        <v>100.4</v>
      </c>
      <c r="O184" s="19">
        <f t="shared" si="450"/>
        <v>0</v>
      </c>
      <c r="P184" s="19">
        <f t="shared" si="450"/>
        <v>0</v>
      </c>
      <c r="Q184" s="19">
        <f t="shared" si="450"/>
        <v>0</v>
      </c>
      <c r="R184" s="19">
        <f t="shared" si="360"/>
        <v>83.5</v>
      </c>
      <c r="S184" s="19">
        <f t="shared" si="361"/>
        <v>100.4</v>
      </c>
      <c r="T184" s="19">
        <f t="shared" si="362"/>
        <v>100.4</v>
      </c>
      <c r="U184" s="19">
        <f t="shared" si="451"/>
        <v>0</v>
      </c>
      <c r="V184" s="19">
        <f t="shared" si="364"/>
        <v>83.5</v>
      </c>
      <c r="W184" s="19">
        <f t="shared" si="365"/>
        <v>100.4</v>
      </c>
      <c r="X184" s="19">
        <f t="shared" si="366"/>
        <v>100.4</v>
      </c>
      <c r="Y184" s="19">
        <f t="shared" si="451"/>
        <v>0</v>
      </c>
      <c r="Z184" s="19">
        <f t="shared" si="451"/>
        <v>0</v>
      </c>
      <c r="AA184" s="19">
        <f t="shared" si="451"/>
        <v>0</v>
      </c>
      <c r="AB184" s="19">
        <f t="shared" si="349"/>
        <v>83.5</v>
      </c>
      <c r="AC184" s="19">
        <f t="shared" si="350"/>
        <v>100.4</v>
      </c>
      <c r="AD184" s="19">
        <f t="shared" si="351"/>
        <v>100.4</v>
      </c>
      <c r="AE184" s="19">
        <f t="shared" si="451"/>
        <v>0</v>
      </c>
      <c r="AF184" s="19">
        <f t="shared" si="451"/>
        <v>0</v>
      </c>
      <c r="AG184" s="19">
        <f t="shared" si="373"/>
        <v>83.5</v>
      </c>
      <c r="AH184" s="19">
        <f t="shared" si="374"/>
        <v>100.4</v>
      </c>
      <c r="AI184" s="19">
        <f t="shared" si="375"/>
        <v>100.4</v>
      </c>
      <c r="AJ184" s="19">
        <f t="shared" si="451"/>
        <v>0</v>
      </c>
      <c r="AK184" s="19">
        <f t="shared" si="451"/>
        <v>0</v>
      </c>
      <c r="AL184" s="19">
        <f t="shared" si="451"/>
        <v>0</v>
      </c>
      <c r="AM184" s="19">
        <f t="shared" si="352"/>
        <v>83.5</v>
      </c>
      <c r="AN184" s="19">
        <f t="shared" si="451"/>
        <v>0</v>
      </c>
      <c r="AO184" s="19">
        <f t="shared" si="367"/>
        <v>83.5</v>
      </c>
      <c r="AP184" s="19">
        <f t="shared" si="353"/>
        <v>100.4</v>
      </c>
      <c r="AQ184" s="19">
        <f t="shared" si="451"/>
        <v>0</v>
      </c>
      <c r="AR184" s="19">
        <f t="shared" si="368"/>
        <v>100.4</v>
      </c>
      <c r="AS184" s="19">
        <f t="shared" si="354"/>
        <v>100.4</v>
      </c>
      <c r="AT184" s="19">
        <f t="shared" si="451"/>
        <v>0</v>
      </c>
      <c r="AU184" s="19">
        <f t="shared" si="369"/>
        <v>100.4</v>
      </c>
      <c r="AV184" s="19">
        <f t="shared" si="451"/>
        <v>0</v>
      </c>
      <c r="AW184" s="32"/>
      <c r="AX184" s="23"/>
      <c r="AY184" s="2"/>
    </row>
    <row r="185" spans="1:51" x14ac:dyDescent="0.3">
      <c r="A185" s="49" t="s">
        <v>55</v>
      </c>
      <c r="B185" s="45">
        <v>850</v>
      </c>
      <c r="C185" s="49"/>
      <c r="D185" s="49"/>
      <c r="E185" s="15" t="s">
        <v>601</v>
      </c>
      <c r="F185" s="19">
        <f t="shared" si="449"/>
        <v>83.5</v>
      </c>
      <c r="G185" s="19">
        <f t="shared" si="449"/>
        <v>100.4</v>
      </c>
      <c r="H185" s="19">
        <f t="shared" si="449"/>
        <v>100.4</v>
      </c>
      <c r="I185" s="19">
        <f t="shared" si="449"/>
        <v>0</v>
      </c>
      <c r="J185" s="19">
        <f t="shared" si="449"/>
        <v>0</v>
      </c>
      <c r="K185" s="19">
        <f t="shared" si="449"/>
        <v>0</v>
      </c>
      <c r="L185" s="19">
        <f t="shared" si="356"/>
        <v>83.5</v>
      </c>
      <c r="M185" s="19">
        <f t="shared" si="357"/>
        <v>100.4</v>
      </c>
      <c r="N185" s="19">
        <f t="shared" si="358"/>
        <v>100.4</v>
      </c>
      <c r="O185" s="19">
        <f t="shared" si="450"/>
        <v>0</v>
      </c>
      <c r="P185" s="19">
        <f t="shared" si="450"/>
        <v>0</v>
      </c>
      <c r="Q185" s="19">
        <f t="shared" si="450"/>
        <v>0</v>
      </c>
      <c r="R185" s="19">
        <f t="shared" si="360"/>
        <v>83.5</v>
      </c>
      <c r="S185" s="19">
        <f t="shared" si="361"/>
        <v>100.4</v>
      </c>
      <c r="T185" s="19">
        <f t="shared" si="362"/>
        <v>100.4</v>
      </c>
      <c r="U185" s="19">
        <f t="shared" si="451"/>
        <v>0</v>
      </c>
      <c r="V185" s="19">
        <f t="shared" si="364"/>
        <v>83.5</v>
      </c>
      <c r="W185" s="19">
        <f t="shared" si="365"/>
        <v>100.4</v>
      </c>
      <c r="X185" s="19">
        <f t="shared" si="366"/>
        <v>100.4</v>
      </c>
      <c r="Y185" s="19">
        <f t="shared" si="451"/>
        <v>0</v>
      </c>
      <c r="Z185" s="19">
        <f t="shared" si="451"/>
        <v>0</v>
      </c>
      <c r="AA185" s="19">
        <f t="shared" si="451"/>
        <v>0</v>
      </c>
      <c r="AB185" s="19">
        <f t="shared" si="349"/>
        <v>83.5</v>
      </c>
      <c r="AC185" s="19">
        <f t="shared" si="350"/>
        <v>100.4</v>
      </c>
      <c r="AD185" s="19">
        <f t="shared" si="351"/>
        <v>100.4</v>
      </c>
      <c r="AE185" s="19">
        <f t="shared" si="451"/>
        <v>0</v>
      </c>
      <c r="AF185" s="19">
        <f t="shared" si="451"/>
        <v>0</v>
      </c>
      <c r="AG185" s="19">
        <f t="shared" si="373"/>
        <v>83.5</v>
      </c>
      <c r="AH185" s="19">
        <f t="shared" si="374"/>
        <v>100.4</v>
      </c>
      <c r="AI185" s="19">
        <f t="shared" si="375"/>
        <v>100.4</v>
      </c>
      <c r="AJ185" s="19">
        <f t="shared" si="451"/>
        <v>0</v>
      </c>
      <c r="AK185" s="19">
        <f t="shared" si="451"/>
        <v>0</v>
      </c>
      <c r="AL185" s="19">
        <f t="shared" si="451"/>
        <v>0</v>
      </c>
      <c r="AM185" s="19">
        <f t="shared" si="352"/>
        <v>83.5</v>
      </c>
      <c r="AN185" s="19">
        <f t="shared" si="451"/>
        <v>0</v>
      </c>
      <c r="AO185" s="19">
        <f t="shared" si="367"/>
        <v>83.5</v>
      </c>
      <c r="AP185" s="19">
        <f t="shared" si="353"/>
        <v>100.4</v>
      </c>
      <c r="AQ185" s="19">
        <f t="shared" si="451"/>
        <v>0</v>
      </c>
      <c r="AR185" s="19">
        <f t="shared" si="368"/>
        <v>100.4</v>
      </c>
      <c r="AS185" s="19">
        <f t="shared" si="354"/>
        <v>100.4</v>
      </c>
      <c r="AT185" s="19">
        <f t="shared" si="451"/>
        <v>0</v>
      </c>
      <c r="AU185" s="19">
        <f t="shared" si="369"/>
        <v>100.4</v>
      </c>
      <c r="AV185" s="19">
        <f t="shared" si="451"/>
        <v>0</v>
      </c>
      <c r="AW185" s="32"/>
      <c r="AX185" s="23"/>
      <c r="AY185" s="2"/>
    </row>
    <row r="186" spans="1:51" ht="46.8" x14ac:dyDescent="0.3">
      <c r="A186" s="49" t="s">
        <v>55</v>
      </c>
      <c r="B186" s="45">
        <v>850</v>
      </c>
      <c r="C186" s="49" t="s">
        <v>20</v>
      </c>
      <c r="D186" s="49" t="s">
        <v>35</v>
      </c>
      <c r="E186" s="15" t="s">
        <v>546</v>
      </c>
      <c r="F186" s="19">
        <v>83.5</v>
      </c>
      <c r="G186" s="19">
        <v>100.4</v>
      </c>
      <c r="H186" s="19">
        <v>100.4</v>
      </c>
      <c r="I186" s="19"/>
      <c r="J186" s="19"/>
      <c r="K186" s="19"/>
      <c r="L186" s="19">
        <f t="shared" si="356"/>
        <v>83.5</v>
      </c>
      <c r="M186" s="19">
        <f t="shared" si="357"/>
        <v>100.4</v>
      </c>
      <c r="N186" s="19">
        <f t="shared" si="358"/>
        <v>100.4</v>
      </c>
      <c r="O186" s="19"/>
      <c r="P186" s="19"/>
      <c r="Q186" s="19"/>
      <c r="R186" s="19">
        <f t="shared" si="360"/>
        <v>83.5</v>
      </c>
      <c r="S186" s="19">
        <f t="shared" si="361"/>
        <v>100.4</v>
      </c>
      <c r="T186" s="19">
        <f t="shared" si="362"/>
        <v>100.4</v>
      </c>
      <c r="U186" s="19"/>
      <c r="V186" s="19">
        <f t="shared" si="364"/>
        <v>83.5</v>
      </c>
      <c r="W186" s="19">
        <f t="shared" si="365"/>
        <v>100.4</v>
      </c>
      <c r="X186" s="19">
        <f t="shared" si="366"/>
        <v>100.4</v>
      </c>
      <c r="Y186" s="19"/>
      <c r="Z186" s="19"/>
      <c r="AA186" s="19"/>
      <c r="AB186" s="19">
        <f t="shared" si="349"/>
        <v>83.5</v>
      </c>
      <c r="AC186" s="19">
        <f t="shared" si="350"/>
        <v>100.4</v>
      </c>
      <c r="AD186" s="19">
        <f t="shared" si="351"/>
        <v>100.4</v>
      </c>
      <c r="AE186" s="19"/>
      <c r="AF186" s="19"/>
      <c r="AG186" s="19">
        <f t="shared" si="373"/>
        <v>83.5</v>
      </c>
      <c r="AH186" s="19">
        <f t="shared" si="374"/>
        <v>100.4</v>
      </c>
      <c r="AI186" s="19">
        <f t="shared" si="375"/>
        <v>100.4</v>
      </c>
      <c r="AJ186" s="19"/>
      <c r="AK186" s="19"/>
      <c r="AL186" s="19"/>
      <c r="AM186" s="19">
        <f t="shared" si="352"/>
        <v>83.5</v>
      </c>
      <c r="AN186" s="19"/>
      <c r="AO186" s="19">
        <f t="shared" si="367"/>
        <v>83.5</v>
      </c>
      <c r="AP186" s="19">
        <f t="shared" si="353"/>
        <v>100.4</v>
      </c>
      <c r="AQ186" s="19"/>
      <c r="AR186" s="19">
        <f t="shared" si="368"/>
        <v>100.4</v>
      </c>
      <c r="AS186" s="19">
        <f t="shared" si="354"/>
        <v>100.4</v>
      </c>
      <c r="AT186" s="19"/>
      <c r="AU186" s="19">
        <f t="shared" si="369"/>
        <v>100.4</v>
      </c>
      <c r="AV186" s="19"/>
      <c r="AW186" s="32"/>
      <c r="AX186" s="23"/>
      <c r="AY186" s="2"/>
    </row>
    <row r="187" spans="1:51" ht="31.2" x14ac:dyDescent="0.3">
      <c r="A187" s="49" t="s">
        <v>56</v>
      </c>
      <c r="B187" s="45"/>
      <c r="C187" s="49"/>
      <c r="D187" s="49"/>
      <c r="E187" s="15" t="s">
        <v>647</v>
      </c>
      <c r="F187" s="19">
        <f t="shared" ref="F187:K189" si="452">F188</f>
        <v>12180.7</v>
      </c>
      <c r="G187" s="19">
        <f t="shared" si="452"/>
        <v>16008.7</v>
      </c>
      <c r="H187" s="19">
        <f t="shared" si="452"/>
        <v>12285.5</v>
      </c>
      <c r="I187" s="19">
        <f t="shared" si="452"/>
        <v>0</v>
      </c>
      <c r="J187" s="19">
        <f t="shared" si="452"/>
        <v>0</v>
      </c>
      <c r="K187" s="19">
        <f t="shared" si="452"/>
        <v>0</v>
      </c>
      <c r="L187" s="19">
        <f t="shared" si="356"/>
        <v>12180.7</v>
      </c>
      <c r="M187" s="19">
        <f t="shared" si="357"/>
        <v>16008.7</v>
      </c>
      <c r="N187" s="19">
        <f t="shared" si="358"/>
        <v>12285.5</v>
      </c>
      <c r="O187" s="19">
        <f t="shared" ref="O187:Q189" si="453">O188</f>
        <v>4759.4070000000002</v>
      </c>
      <c r="P187" s="19">
        <f t="shared" si="453"/>
        <v>0</v>
      </c>
      <c r="Q187" s="19">
        <f t="shared" si="453"/>
        <v>0</v>
      </c>
      <c r="R187" s="19">
        <f t="shared" si="360"/>
        <v>16940.107</v>
      </c>
      <c r="S187" s="19">
        <f t="shared" si="361"/>
        <v>16008.7</v>
      </c>
      <c r="T187" s="19">
        <f t="shared" si="362"/>
        <v>12285.5</v>
      </c>
      <c r="U187" s="19">
        <f t="shared" ref="U187:AV189" si="454">U188</f>
        <v>0</v>
      </c>
      <c r="V187" s="19">
        <f t="shared" si="364"/>
        <v>16940.107</v>
      </c>
      <c r="W187" s="19">
        <f t="shared" si="365"/>
        <v>16008.7</v>
      </c>
      <c r="X187" s="19">
        <f t="shared" si="366"/>
        <v>12285.5</v>
      </c>
      <c r="Y187" s="19">
        <f t="shared" si="454"/>
        <v>244.03</v>
      </c>
      <c r="Z187" s="19">
        <f t="shared" si="454"/>
        <v>0</v>
      </c>
      <c r="AA187" s="19">
        <f t="shared" si="454"/>
        <v>0</v>
      </c>
      <c r="AB187" s="19">
        <f t="shared" si="349"/>
        <v>17184.136999999999</v>
      </c>
      <c r="AC187" s="19">
        <f t="shared" si="350"/>
        <v>16008.7</v>
      </c>
      <c r="AD187" s="19">
        <f t="shared" si="351"/>
        <v>12285.5</v>
      </c>
      <c r="AE187" s="19">
        <f t="shared" si="454"/>
        <v>0</v>
      </c>
      <c r="AF187" s="19">
        <f t="shared" si="454"/>
        <v>0</v>
      </c>
      <c r="AG187" s="19">
        <f t="shared" si="373"/>
        <v>17184.136999999999</v>
      </c>
      <c r="AH187" s="19">
        <f t="shared" si="374"/>
        <v>16008.7</v>
      </c>
      <c r="AI187" s="19">
        <f t="shared" si="375"/>
        <v>12285.5</v>
      </c>
      <c r="AJ187" s="19">
        <f t="shared" si="454"/>
        <v>0</v>
      </c>
      <c r="AK187" s="19">
        <f t="shared" si="454"/>
        <v>0</v>
      </c>
      <c r="AL187" s="19">
        <f t="shared" si="454"/>
        <v>0</v>
      </c>
      <c r="AM187" s="19">
        <f t="shared" si="352"/>
        <v>17184.136999999999</v>
      </c>
      <c r="AN187" s="19">
        <f t="shared" si="454"/>
        <v>0</v>
      </c>
      <c r="AO187" s="19">
        <f t="shared" si="367"/>
        <v>17184.136999999999</v>
      </c>
      <c r="AP187" s="19">
        <f t="shared" si="353"/>
        <v>16008.7</v>
      </c>
      <c r="AQ187" s="19">
        <f t="shared" si="454"/>
        <v>0</v>
      </c>
      <c r="AR187" s="19">
        <f t="shared" si="368"/>
        <v>16008.7</v>
      </c>
      <c r="AS187" s="19">
        <f t="shared" si="354"/>
        <v>12285.5</v>
      </c>
      <c r="AT187" s="19">
        <f t="shared" si="454"/>
        <v>0</v>
      </c>
      <c r="AU187" s="19">
        <f t="shared" si="369"/>
        <v>12285.5</v>
      </c>
      <c r="AV187" s="19">
        <f t="shared" si="454"/>
        <v>0</v>
      </c>
      <c r="AW187" s="32"/>
      <c r="AX187" s="23"/>
      <c r="AY187" s="2"/>
    </row>
    <row r="188" spans="1:51" ht="46.8" x14ac:dyDescent="0.3">
      <c r="A188" s="49" t="s">
        <v>56</v>
      </c>
      <c r="B188" s="45">
        <v>400</v>
      </c>
      <c r="C188" s="49"/>
      <c r="D188" s="49"/>
      <c r="E188" s="15" t="s">
        <v>580</v>
      </c>
      <c r="F188" s="19">
        <f t="shared" si="452"/>
        <v>12180.7</v>
      </c>
      <c r="G188" s="19">
        <f t="shared" si="452"/>
        <v>16008.7</v>
      </c>
      <c r="H188" s="19">
        <f t="shared" si="452"/>
        <v>12285.5</v>
      </c>
      <c r="I188" s="19">
        <f t="shared" si="452"/>
        <v>0</v>
      </c>
      <c r="J188" s="19">
        <f t="shared" si="452"/>
        <v>0</v>
      </c>
      <c r="K188" s="19">
        <f t="shared" si="452"/>
        <v>0</v>
      </c>
      <c r="L188" s="19">
        <f t="shared" si="356"/>
        <v>12180.7</v>
      </c>
      <c r="M188" s="19">
        <f t="shared" si="357"/>
        <v>16008.7</v>
      </c>
      <c r="N188" s="19">
        <f t="shared" si="358"/>
        <v>12285.5</v>
      </c>
      <c r="O188" s="19">
        <f t="shared" si="453"/>
        <v>4759.4070000000002</v>
      </c>
      <c r="P188" s="19">
        <f t="shared" si="453"/>
        <v>0</v>
      </c>
      <c r="Q188" s="19">
        <f t="shared" si="453"/>
        <v>0</v>
      </c>
      <c r="R188" s="19">
        <f t="shared" si="360"/>
        <v>16940.107</v>
      </c>
      <c r="S188" s="19">
        <f t="shared" si="361"/>
        <v>16008.7</v>
      </c>
      <c r="T188" s="19">
        <f t="shared" si="362"/>
        <v>12285.5</v>
      </c>
      <c r="U188" s="19">
        <f t="shared" si="454"/>
        <v>0</v>
      </c>
      <c r="V188" s="19">
        <f t="shared" si="364"/>
        <v>16940.107</v>
      </c>
      <c r="W188" s="19">
        <f t="shared" si="365"/>
        <v>16008.7</v>
      </c>
      <c r="X188" s="19">
        <f t="shared" si="366"/>
        <v>12285.5</v>
      </c>
      <c r="Y188" s="19">
        <f t="shared" si="454"/>
        <v>244.03</v>
      </c>
      <c r="Z188" s="19">
        <f t="shared" si="454"/>
        <v>0</v>
      </c>
      <c r="AA188" s="19">
        <f t="shared" si="454"/>
        <v>0</v>
      </c>
      <c r="AB188" s="19">
        <f t="shared" si="349"/>
        <v>17184.136999999999</v>
      </c>
      <c r="AC188" s="19">
        <f t="shared" si="350"/>
        <v>16008.7</v>
      </c>
      <c r="AD188" s="19">
        <f t="shared" si="351"/>
        <v>12285.5</v>
      </c>
      <c r="AE188" s="19">
        <f t="shared" si="454"/>
        <v>0</v>
      </c>
      <c r="AF188" s="19">
        <f t="shared" si="454"/>
        <v>0</v>
      </c>
      <c r="AG188" s="19">
        <f t="shared" si="373"/>
        <v>17184.136999999999</v>
      </c>
      <c r="AH188" s="19">
        <f t="shared" si="374"/>
        <v>16008.7</v>
      </c>
      <c r="AI188" s="19">
        <f t="shared" si="375"/>
        <v>12285.5</v>
      </c>
      <c r="AJ188" s="19">
        <f t="shared" si="454"/>
        <v>0</v>
      </c>
      <c r="AK188" s="19">
        <f t="shared" si="454"/>
        <v>0</v>
      </c>
      <c r="AL188" s="19">
        <f t="shared" si="454"/>
        <v>0</v>
      </c>
      <c r="AM188" s="19">
        <f t="shared" si="352"/>
        <v>17184.136999999999</v>
      </c>
      <c r="AN188" s="19">
        <f t="shared" si="454"/>
        <v>0</v>
      </c>
      <c r="AO188" s="19">
        <f t="shared" si="367"/>
        <v>17184.136999999999</v>
      </c>
      <c r="AP188" s="19">
        <f t="shared" si="353"/>
        <v>16008.7</v>
      </c>
      <c r="AQ188" s="19">
        <f t="shared" si="454"/>
        <v>0</v>
      </c>
      <c r="AR188" s="19">
        <f t="shared" si="368"/>
        <v>16008.7</v>
      </c>
      <c r="AS188" s="19">
        <f t="shared" si="354"/>
        <v>12285.5</v>
      </c>
      <c r="AT188" s="19">
        <f t="shared" si="454"/>
        <v>0</v>
      </c>
      <c r="AU188" s="19">
        <f t="shared" si="369"/>
        <v>12285.5</v>
      </c>
      <c r="AV188" s="19">
        <f t="shared" si="454"/>
        <v>0</v>
      </c>
      <c r="AW188" s="32"/>
      <c r="AX188" s="23"/>
      <c r="AY188" s="2"/>
    </row>
    <row r="189" spans="1:51" x14ac:dyDescent="0.3">
      <c r="A189" s="49" t="s">
        <v>56</v>
      </c>
      <c r="B189" s="45">
        <v>410</v>
      </c>
      <c r="C189" s="49"/>
      <c r="D189" s="49"/>
      <c r="E189" s="15" t="s">
        <v>593</v>
      </c>
      <c r="F189" s="19">
        <f t="shared" si="452"/>
        <v>12180.7</v>
      </c>
      <c r="G189" s="19">
        <f t="shared" si="452"/>
        <v>16008.7</v>
      </c>
      <c r="H189" s="19">
        <f t="shared" si="452"/>
        <v>12285.5</v>
      </c>
      <c r="I189" s="19">
        <f t="shared" si="452"/>
        <v>0</v>
      </c>
      <c r="J189" s="19">
        <f t="shared" si="452"/>
        <v>0</v>
      </c>
      <c r="K189" s="19">
        <f t="shared" si="452"/>
        <v>0</v>
      </c>
      <c r="L189" s="19">
        <f t="shared" si="356"/>
        <v>12180.7</v>
      </c>
      <c r="M189" s="19">
        <f t="shared" si="357"/>
        <v>16008.7</v>
      </c>
      <c r="N189" s="19">
        <f t="shared" si="358"/>
        <v>12285.5</v>
      </c>
      <c r="O189" s="19">
        <f t="shared" si="453"/>
        <v>4759.4070000000002</v>
      </c>
      <c r="P189" s="19">
        <f t="shared" si="453"/>
        <v>0</v>
      </c>
      <c r="Q189" s="19">
        <f t="shared" si="453"/>
        <v>0</v>
      </c>
      <c r="R189" s="19">
        <f t="shared" si="360"/>
        <v>16940.107</v>
      </c>
      <c r="S189" s="19">
        <f t="shared" si="361"/>
        <v>16008.7</v>
      </c>
      <c r="T189" s="19">
        <f t="shared" si="362"/>
        <v>12285.5</v>
      </c>
      <c r="U189" s="19">
        <f t="shared" si="454"/>
        <v>0</v>
      </c>
      <c r="V189" s="19">
        <f t="shared" si="364"/>
        <v>16940.107</v>
      </c>
      <c r="W189" s="19">
        <f t="shared" si="365"/>
        <v>16008.7</v>
      </c>
      <c r="X189" s="19">
        <f t="shared" si="366"/>
        <v>12285.5</v>
      </c>
      <c r="Y189" s="19">
        <f t="shared" si="454"/>
        <v>244.03</v>
      </c>
      <c r="Z189" s="19">
        <f t="shared" si="454"/>
        <v>0</v>
      </c>
      <c r="AA189" s="19">
        <f t="shared" si="454"/>
        <v>0</v>
      </c>
      <c r="AB189" s="19">
        <f t="shared" si="349"/>
        <v>17184.136999999999</v>
      </c>
      <c r="AC189" s="19">
        <f t="shared" si="350"/>
        <v>16008.7</v>
      </c>
      <c r="AD189" s="19">
        <f t="shared" si="351"/>
        <v>12285.5</v>
      </c>
      <c r="AE189" s="19">
        <f t="shared" si="454"/>
        <v>0</v>
      </c>
      <c r="AF189" s="19">
        <f t="shared" si="454"/>
        <v>0</v>
      </c>
      <c r="AG189" s="19">
        <f t="shared" si="373"/>
        <v>17184.136999999999</v>
      </c>
      <c r="AH189" s="19">
        <f t="shared" si="374"/>
        <v>16008.7</v>
      </c>
      <c r="AI189" s="19">
        <f t="shared" si="375"/>
        <v>12285.5</v>
      </c>
      <c r="AJ189" s="19">
        <f t="shared" si="454"/>
        <v>0</v>
      </c>
      <c r="AK189" s="19">
        <f t="shared" si="454"/>
        <v>0</v>
      </c>
      <c r="AL189" s="19">
        <f t="shared" si="454"/>
        <v>0</v>
      </c>
      <c r="AM189" s="19">
        <f t="shared" si="352"/>
        <v>17184.136999999999</v>
      </c>
      <c r="AN189" s="19">
        <f t="shared" si="454"/>
        <v>0</v>
      </c>
      <c r="AO189" s="19">
        <f t="shared" si="367"/>
        <v>17184.136999999999</v>
      </c>
      <c r="AP189" s="19">
        <f t="shared" si="353"/>
        <v>16008.7</v>
      </c>
      <c r="AQ189" s="19">
        <f t="shared" si="454"/>
        <v>0</v>
      </c>
      <c r="AR189" s="19">
        <f t="shared" si="368"/>
        <v>16008.7</v>
      </c>
      <c r="AS189" s="19">
        <f t="shared" si="354"/>
        <v>12285.5</v>
      </c>
      <c r="AT189" s="19">
        <f t="shared" si="454"/>
        <v>0</v>
      </c>
      <c r="AU189" s="19">
        <f t="shared" si="369"/>
        <v>12285.5</v>
      </c>
      <c r="AV189" s="19">
        <f t="shared" si="454"/>
        <v>0</v>
      </c>
      <c r="AW189" s="32"/>
      <c r="AX189" s="23"/>
      <c r="AY189" s="2"/>
    </row>
    <row r="190" spans="1:51" ht="46.8" x14ac:dyDescent="0.3">
      <c r="A190" s="49" t="s">
        <v>56</v>
      </c>
      <c r="B190" s="45">
        <v>410</v>
      </c>
      <c r="C190" s="49" t="s">
        <v>20</v>
      </c>
      <c r="D190" s="49" t="s">
        <v>35</v>
      </c>
      <c r="E190" s="15" t="s">
        <v>546</v>
      </c>
      <c r="F190" s="19">
        <v>12180.7</v>
      </c>
      <c r="G190" s="19">
        <v>16008.7</v>
      </c>
      <c r="H190" s="19">
        <v>12285.5</v>
      </c>
      <c r="I190" s="19"/>
      <c r="J190" s="19"/>
      <c r="K190" s="19"/>
      <c r="L190" s="19">
        <f t="shared" si="356"/>
        <v>12180.7</v>
      </c>
      <c r="M190" s="19">
        <f t="shared" si="357"/>
        <v>16008.7</v>
      </c>
      <c r="N190" s="19">
        <f t="shared" si="358"/>
        <v>12285.5</v>
      </c>
      <c r="O190" s="19">
        <v>4759.4070000000002</v>
      </c>
      <c r="P190" s="19"/>
      <c r="Q190" s="19"/>
      <c r="R190" s="19">
        <f t="shared" si="360"/>
        <v>16940.107</v>
      </c>
      <c r="S190" s="19">
        <f t="shared" si="361"/>
        <v>16008.7</v>
      </c>
      <c r="T190" s="19">
        <f t="shared" si="362"/>
        <v>12285.5</v>
      </c>
      <c r="U190" s="19"/>
      <c r="V190" s="19">
        <f t="shared" si="364"/>
        <v>16940.107</v>
      </c>
      <c r="W190" s="19">
        <f t="shared" si="365"/>
        <v>16008.7</v>
      </c>
      <c r="X190" s="19">
        <f t="shared" si="366"/>
        <v>12285.5</v>
      </c>
      <c r="Y190" s="19">
        <v>244.03</v>
      </c>
      <c r="Z190" s="19"/>
      <c r="AA190" s="19"/>
      <c r="AB190" s="19">
        <f t="shared" si="349"/>
        <v>17184.136999999999</v>
      </c>
      <c r="AC190" s="19">
        <f t="shared" si="350"/>
        <v>16008.7</v>
      </c>
      <c r="AD190" s="19">
        <f t="shared" si="351"/>
        <v>12285.5</v>
      </c>
      <c r="AE190" s="19"/>
      <c r="AF190" s="19"/>
      <c r="AG190" s="19">
        <f t="shared" si="373"/>
        <v>17184.136999999999</v>
      </c>
      <c r="AH190" s="19">
        <f t="shared" si="374"/>
        <v>16008.7</v>
      </c>
      <c r="AI190" s="19">
        <f t="shared" si="375"/>
        <v>12285.5</v>
      </c>
      <c r="AJ190" s="19"/>
      <c r="AK190" s="19"/>
      <c r="AL190" s="19"/>
      <c r="AM190" s="19">
        <f t="shared" si="352"/>
        <v>17184.136999999999</v>
      </c>
      <c r="AN190" s="19"/>
      <c r="AO190" s="19">
        <f t="shared" si="367"/>
        <v>17184.136999999999</v>
      </c>
      <c r="AP190" s="19">
        <f t="shared" si="353"/>
        <v>16008.7</v>
      </c>
      <c r="AQ190" s="19"/>
      <c r="AR190" s="19">
        <f t="shared" si="368"/>
        <v>16008.7</v>
      </c>
      <c r="AS190" s="19">
        <f t="shared" si="354"/>
        <v>12285.5</v>
      </c>
      <c r="AT190" s="19"/>
      <c r="AU190" s="19">
        <f t="shared" si="369"/>
        <v>12285.5</v>
      </c>
      <c r="AV190" s="19"/>
      <c r="AW190" s="32"/>
      <c r="AX190" s="23"/>
      <c r="AY190" s="2"/>
    </row>
    <row r="191" spans="1:51" ht="93.6" x14ac:dyDescent="0.3">
      <c r="A191" s="49" t="s">
        <v>62</v>
      </c>
      <c r="B191" s="45"/>
      <c r="C191" s="49"/>
      <c r="D191" s="49"/>
      <c r="E191" s="15" t="s">
        <v>1044</v>
      </c>
      <c r="F191" s="19">
        <f t="shared" ref="F191:K191" si="455">F192+F196+F200</f>
        <v>747.9</v>
      </c>
      <c r="G191" s="19">
        <f t="shared" si="455"/>
        <v>747.9</v>
      </c>
      <c r="H191" s="19">
        <f t="shared" si="455"/>
        <v>747.9</v>
      </c>
      <c r="I191" s="19">
        <f t="shared" si="455"/>
        <v>0</v>
      </c>
      <c r="J191" s="19">
        <f t="shared" si="455"/>
        <v>0</v>
      </c>
      <c r="K191" s="19">
        <f t="shared" si="455"/>
        <v>0</v>
      </c>
      <c r="L191" s="19">
        <f t="shared" si="356"/>
        <v>747.9</v>
      </c>
      <c r="M191" s="19">
        <f t="shared" si="357"/>
        <v>747.9</v>
      </c>
      <c r="N191" s="19">
        <f t="shared" si="358"/>
        <v>747.9</v>
      </c>
      <c r="O191" s="19">
        <f t="shared" ref="O191:Q191" si="456">O192+O196+O200</f>
        <v>0</v>
      </c>
      <c r="P191" s="19">
        <f t="shared" si="456"/>
        <v>0</v>
      </c>
      <c r="Q191" s="19">
        <f t="shared" si="456"/>
        <v>0</v>
      </c>
      <c r="R191" s="19">
        <f t="shared" si="360"/>
        <v>747.9</v>
      </c>
      <c r="S191" s="19">
        <f t="shared" si="361"/>
        <v>747.9</v>
      </c>
      <c r="T191" s="19">
        <f t="shared" si="362"/>
        <v>747.9</v>
      </c>
      <c r="U191" s="19">
        <f t="shared" ref="U191:AV191" si="457">U192+U196+U200</f>
        <v>0</v>
      </c>
      <c r="V191" s="19">
        <f t="shared" si="364"/>
        <v>747.9</v>
      </c>
      <c r="W191" s="19">
        <f t="shared" si="365"/>
        <v>747.9</v>
      </c>
      <c r="X191" s="19">
        <f t="shared" si="366"/>
        <v>747.9</v>
      </c>
      <c r="Y191" s="19">
        <f t="shared" ref="Y191:AA191" si="458">Y192+Y196+Y200</f>
        <v>0</v>
      </c>
      <c r="Z191" s="19">
        <f t="shared" si="458"/>
        <v>0</v>
      </c>
      <c r="AA191" s="19">
        <f t="shared" si="458"/>
        <v>0</v>
      </c>
      <c r="AB191" s="19">
        <f t="shared" si="349"/>
        <v>747.9</v>
      </c>
      <c r="AC191" s="19">
        <f t="shared" si="350"/>
        <v>747.9</v>
      </c>
      <c r="AD191" s="19">
        <f t="shared" si="351"/>
        <v>747.9</v>
      </c>
      <c r="AE191" s="19">
        <f t="shared" ref="AE191:AF191" si="459">AE192+AE196+AE200</f>
        <v>0</v>
      </c>
      <c r="AF191" s="19">
        <f t="shared" si="459"/>
        <v>0</v>
      </c>
      <c r="AG191" s="19">
        <f t="shared" si="373"/>
        <v>747.9</v>
      </c>
      <c r="AH191" s="19">
        <f t="shared" si="374"/>
        <v>747.9</v>
      </c>
      <c r="AI191" s="19">
        <f t="shared" si="375"/>
        <v>747.9</v>
      </c>
      <c r="AJ191" s="19">
        <f t="shared" ref="AJ191:AL191" si="460">AJ192+AJ196+AJ200</f>
        <v>-223.5</v>
      </c>
      <c r="AK191" s="19">
        <f t="shared" si="460"/>
        <v>0</v>
      </c>
      <c r="AL191" s="19">
        <f t="shared" si="460"/>
        <v>0</v>
      </c>
      <c r="AM191" s="19">
        <f t="shared" si="352"/>
        <v>524.4</v>
      </c>
      <c r="AN191" s="19">
        <f t="shared" ref="AN191" si="461">AN192+AN196+AN200</f>
        <v>0</v>
      </c>
      <c r="AO191" s="19">
        <f t="shared" si="367"/>
        <v>524.4</v>
      </c>
      <c r="AP191" s="19">
        <f t="shared" si="353"/>
        <v>747.9</v>
      </c>
      <c r="AQ191" s="19">
        <f t="shared" ref="AQ191" si="462">AQ192+AQ196+AQ200</f>
        <v>0</v>
      </c>
      <c r="AR191" s="19">
        <f t="shared" si="368"/>
        <v>747.9</v>
      </c>
      <c r="AS191" s="19">
        <f t="shared" si="354"/>
        <v>747.9</v>
      </c>
      <c r="AT191" s="19">
        <f t="shared" ref="AT191" si="463">AT192+AT196+AT200</f>
        <v>0</v>
      </c>
      <c r="AU191" s="19">
        <f t="shared" si="369"/>
        <v>747.9</v>
      </c>
      <c r="AV191" s="19">
        <f t="shared" si="457"/>
        <v>0</v>
      </c>
      <c r="AW191" s="32"/>
      <c r="AX191" s="23"/>
      <c r="AY191" s="2"/>
    </row>
    <row r="192" spans="1:51" ht="78" x14ac:dyDescent="0.3">
      <c r="A192" s="49" t="s">
        <v>58</v>
      </c>
      <c r="B192" s="45"/>
      <c r="C192" s="49"/>
      <c r="D192" s="49"/>
      <c r="E192" s="15" t="s">
        <v>648</v>
      </c>
      <c r="F192" s="19">
        <f t="shared" ref="F192:K194" si="464">F193</f>
        <v>73.5</v>
      </c>
      <c r="G192" s="19">
        <f t="shared" si="464"/>
        <v>73.5</v>
      </c>
      <c r="H192" s="19">
        <f t="shared" si="464"/>
        <v>73.5</v>
      </c>
      <c r="I192" s="19">
        <f t="shared" si="464"/>
        <v>0</v>
      </c>
      <c r="J192" s="19">
        <f t="shared" si="464"/>
        <v>0</v>
      </c>
      <c r="K192" s="19">
        <f t="shared" si="464"/>
        <v>0</v>
      </c>
      <c r="L192" s="19">
        <f t="shared" si="356"/>
        <v>73.5</v>
      </c>
      <c r="M192" s="19">
        <f t="shared" si="357"/>
        <v>73.5</v>
      </c>
      <c r="N192" s="19">
        <f t="shared" si="358"/>
        <v>73.5</v>
      </c>
      <c r="O192" s="19">
        <f t="shared" ref="O192:Q194" si="465">O193</f>
        <v>0</v>
      </c>
      <c r="P192" s="19">
        <f t="shared" si="465"/>
        <v>0</v>
      </c>
      <c r="Q192" s="19">
        <f t="shared" si="465"/>
        <v>0</v>
      </c>
      <c r="R192" s="19">
        <f t="shared" si="360"/>
        <v>73.5</v>
      </c>
      <c r="S192" s="19">
        <f t="shared" si="361"/>
        <v>73.5</v>
      </c>
      <c r="T192" s="19">
        <f t="shared" si="362"/>
        <v>73.5</v>
      </c>
      <c r="U192" s="19">
        <f t="shared" ref="U192:AV194" si="466">U193</f>
        <v>0</v>
      </c>
      <c r="V192" s="19">
        <f t="shared" si="364"/>
        <v>73.5</v>
      </c>
      <c r="W192" s="19">
        <f t="shared" si="365"/>
        <v>73.5</v>
      </c>
      <c r="X192" s="19">
        <f t="shared" si="366"/>
        <v>73.5</v>
      </c>
      <c r="Y192" s="19">
        <f t="shared" si="466"/>
        <v>0</v>
      </c>
      <c r="Z192" s="19">
        <f t="shared" si="466"/>
        <v>0</v>
      </c>
      <c r="AA192" s="19">
        <f t="shared" si="466"/>
        <v>0</v>
      </c>
      <c r="AB192" s="19">
        <f t="shared" si="349"/>
        <v>73.5</v>
      </c>
      <c r="AC192" s="19">
        <f t="shared" si="350"/>
        <v>73.5</v>
      </c>
      <c r="AD192" s="19">
        <f t="shared" si="351"/>
        <v>73.5</v>
      </c>
      <c r="AE192" s="19">
        <f t="shared" si="466"/>
        <v>0</v>
      </c>
      <c r="AF192" s="19">
        <f t="shared" si="466"/>
        <v>0</v>
      </c>
      <c r="AG192" s="19">
        <f t="shared" si="373"/>
        <v>73.5</v>
      </c>
      <c r="AH192" s="19">
        <f t="shared" si="374"/>
        <v>73.5</v>
      </c>
      <c r="AI192" s="19">
        <f t="shared" si="375"/>
        <v>73.5</v>
      </c>
      <c r="AJ192" s="19">
        <f t="shared" si="466"/>
        <v>-73.5</v>
      </c>
      <c r="AK192" s="19">
        <f t="shared" si="466"/>
        <v>0</v>
      </c>
      <c r="AL192" s="19">
        <f t="shared" si="466"/>
        <v>0</v>
      </c>
      <c r="AM192" s="19">
        <f t="shared" si="352"/>
        <v>0</v>
      </c>
      <c r="AN192" s="19">
        <f t="shared" si="466"/>
        <v>0</v>
      </c>
      <c r="AO192" s="19">
        <f t="shared" si="367"/>
        <v>0</v>
      </c>
      <c r="AP192" s="19">
        <f t="shared" si="353"/>
        <v>73.5</v>
      </c>
      <c r="AQ192" s="19">
        <f t="shared" si="466"/>
        <v>0</v>
      </c>
      <c r="AR192" s="19">
        <f t="shared" si="368"/>
        <v>73.5</v>
      </c>
      <c r="AS192" s="19">
        <f t="shared" si="354"/>
        <v>73.5</v>
      </c>
      <c r="AT192" s="19">
        <f t="shared" si="466"/>
        <v>0</v>
      </c>
      <c r="AU192" s="19">
        <f t="shared" si="369"/>
        <v>73.5</v>
      </c>
      <c r="AV192" s="19">
        <f t="shared" si="466"/>
        <v>0</v>
      </c>
      <c r="AW192" s="32"/>
      <c r="AX192" s="23"/>
      <c r="AY192" s="2"/>
    </row>
    <row r="193" spans="1:51" ht="31.2" x14ac:dyDescent="0.3">
      <c r="A193" s="49" t="s">
        <v>58</v>
      </c>
      <c r="B193" s="45">
        <v>200</v>
      </c>
      <c r="C193" s="49"/>
      <c r="D193" s="49"/>
      <c r="E193" s="15" t="s">
        <v>578</v>
      </c>
      <c r="F193" s="19">
        <f t="shared" si="464"/>
        <v>73.5</v>
      </c>
      <c r="G193" s="19">
        <f t="shared" si="464"/>
        <v>73.5</v>
      </c>
      <c r="H193" s="19">
        <f t="shared" si="464"/>
        <v>73.5</v>
      </c>
      <c r="I193" s="19">
        <f t="shared" si="464"/>
        <v>0</v>
      </c>
      <c r="J193" s="19">
        <f t="shared" si="464"/>
        <v>0</v>
      </c>
      <c r="K193" s="19">
        <f t="shared" si="464"/>
        <v>0</v>
      </c>
      <c r="L193" s="19">
        <f t="shared" si="356"/>
        <v>73.5</v>
      </c>
      <c r="M193" s="19">
        <f t="shared" si="357"/>
        <v>73.5</v>
      </c>
      <c r="N193" s="19">
        <f t="shared" si="358"/>
        <v>73.5</v>
      </c>
      <c r="O193" s="19">
        <f t="shared" si="465"/>
        <v>0</v>
      </c>
      <c r="P193" s="19">
        <f t="shared" si="465"/>
        <v>0</v>
      </c>
      <c r="Q193" s="19">
        <f t="shared" si="465"/>
        <v>0</v>
      </c>
      <c r="R193" s="19">
        <f t="shared" si="360"/>
        <v>73.5</v>
      </c>
      <c r="S193" s="19">
        <f t="shared" si="361"/>
        <v>73.5</v>
      </c>
      <c r="T193" s="19">
        <f t="shared" si="362"/>
        <v>73.5</v>
      </c>
      <c r="U193" s="19">
        <f t="shared" si="466"/>
        <v>0</v>
      </c>
      <c r="V193" s="19">
        <f t="shared" si="364"/>
        <v>73.5</v>
      </c>
      <c r="W193" s="19">
        <f t="shared" si="365"/>
        <v>73.5</v>
      </c>
      <c r="X193" s="19">
        <f t="shared" si="366"/>
        <v>73.5</v>
      </c>
      <c r="Y193" s="19">
        <f t="shared" si="466"/>
        <v>0</v>
      </c>
      <c r="Z193" s="19">
        <f t="shared" si="466"/>
        <v>0</v>
      </c>
      <c r="AA193" s="19">
        <f t="shared" si="466"/>
        <v>0</v>
      </c>
      <c r="AB193" s="19">
        <f t="shared" si="349"/>
        <v>73.5</v>
      </c>
      <c r="AC193" s="19">
        <f t="shared" si="350"/>
        <v>73.5</v>
      </c>
      <c r="AD193" s="19">
        <f t="shared" si="351"/>
        <v>73.5</v>
      </c>
      <c r="AE193" s="19">
        <f t="shared" si="466"/>
        <v>0</v>
      </c>
      <c r="AF193" s="19">
        <f t="shared" si="466"/>
        <v>0</v>
      </c>
      <c r="AG193" s="19">
        <f t="shared" si="373"/>
        <v>73.5</v>
      </c>
      <c r="AH193" s="19">
        <f t="shared" si="374"/>
        <v>73.5</v>
      </c>
      <c r="AI193" s="19">
        <f t="shared" si="375"/>
        <v>73.5</v>
      </c>
      <c r="AJ193" s="19">
        <f t="shared" si="466"/>
        <v>-73.5</v>
      </c>
      <c r="AK193" s="19">
        <f t="shared" si="466"/>
        <v>0</v>
      </c>
      <c r="AL193" s="19">
        <f t="shared" si="466"/>
        <v>0</v>
      </c>
      <c r="AM193" s="19">
        <f t="shared" si="352"/>
        <v>0</v>
      </c>
      <c r="AN193" s="19">
        <f t="shared" si="466"/>
        <v>0</v>
      </c>
      <c r="AO193" s="19">
        <f t="shared" si="367"/>
        <v>0</v>
      </c>
      <c r="AP193" s="19">
        <f t="shared" si="353"/>
        <v>73.5</v>
      </c>
      <c r="AQ193" s="19">
        <f t="shared" si="466"/>
        <v>0</v>
      </c>
      <c r="AR193" s="19">
        <f t="shared" si="368"/>
        <v>73.5</v>
      </c>
      <c r="AS193" s="19">
        <f t="shared" si="354"/>
        <v>73.5</v>
      </c>
      <c r="AT193" s="19">
        <f t="shared" si="466"/>
        <v>0</v>
      </c>
      <c r="AU193" s="19">
        <f t="shared" si="369"/>
        <v>73.5</v>
      </c>
      <c r="AV193" s="19">
        <f t="shared" si="466"/>
        <v>0</v>
      </c>
      <c r="AW193" s="32"/>
      <c r="AX193" s="23"/>
      <c r="AY193" s="2"/>
    </row>
    <row r="194" spans="1:51" ht="46.8" x14ac:dyDescent="0.3">
      <c r="A194" s="49" t="s">
        <v>58</v>
      </c>
      <c r="B194" s="45">
        <v>240</v>
      </c>
      <c r="C194" s="49"/>
      <c r="D194" s="49"/>
      <c r="E194" s="15" t="s">
        <v>586</v>
      </c>
      <c r="F194" s="19">
        <f t="shared" si="464"/>
        <v>73.5</v>
      </c>
      <c r="G194" s="19">
        <f t="shared" si="464"/>
        <v>73.5</v>
      </c>
      <c r="H194" s="19">
        <f t="shared" si="464"/>
        <v>73.5</v>
      </c>
      <c r="I194" s="19">
        <f t="shared" si="464"/>
        <v>0</v>
      </c>
      <c r="J194" s="19">
        <f t="shared" si="464"/>
        <v>0</v>
      </c>
      <c r="K194" s="19">
        <f t="shared" si="464"/>
        <v>0</v>
      </c>
      <c r="L194" s="19">
        <f t="shared" si="356"/>
        <v>73.5</v>
      </c>
      <c r="M194" s="19">
        <f t="shared" si="357"/>
        <v>73.5</v>
      </c>
      <c r="N194" s="19">
        <f t="shared" si="358"/>
        <v>73.5</v>
      </c>
      <c r="O194" s="19">
        <f t="shared" si="465"/>
        <v>0</v>
      </c>
      <c r="P194" s="19">
        <f t="shared" si="465"/>
        <v>0</v>
      </c>
      <c r="Q194" s="19">
        <f t="shared" si="465"/>
        <v>0</v>
      </c>
      <c r="R194" s="19">
        <f t="shared" si="360"/>
        <v>73.5</v>
      </c>
      <c r="S194" s="19">
        <f t="shared" si="361"/>
        <v>73.5</v>
      </c>
      <c r="T194" s="19">
        <f t="shared" si="362"/>
        <v>73.5</v>
      </c>
      <c r="U194" s="19">
        <f t="shared" si="466"/>
        <v>0</v>
      </c>
      <c r="V194" s="19">
        <f t="shared" si="364"/>
        <v>73.5</v>
      </c>
      <c r="W194" s="19">
        <f t="shared" si="365"/>
        <v>73.5</v>
      </c>
      <c r="X194" s="19">
        <f t="shared" si="366"/>
        <v>73.5</v>
      </c>
      <c r="Y194" s="19">
        <f t="shared" si="466"/>
        <v>0</v>
      </c>
      <c r="Z194" s="19">
        <f t="shared" si="466"/>
        <v>0</v>
      </c>
      <c r="AA194" s="19">
        <f t="shared" si="466"/>
        <v>0</v>
      </c>
      <c r="AB194" s="19">
        <f t="shared" si="349"/>
        <v>73.5</v>
      </c>
      <c r="AC194" s="19">
        <f t="shared" si="350"/>
        <v>73.5</v>
      </c>
      <c r="AD194" s="19">
        <f t="shared" si="351"/>
        <v>73.5</v>
      </c>
      <c r="AE194" s="19">
        <f t="shared" si="466"/>
        <v>0</v>
      </c>
      <c r="AF194" s="19">
        <f t="shared" si="466"/>
        <v>0</v>
      </c>
      <c r="AG194" s="19">
        <f t="shared" si="373"/>
        <v>73.5</v>
      </c>
      <c r="AH194" s="19">
        <f t="shared" si="374"/>
        <v>73.5</v>
      </c>
      <c r="AI194" s="19">
        <f t="shared" si="375"/>
        <v>73.5</v>
      </c>
      <c r="AJ194" s="19">
        <f t="shared" si="466"/>
        <v>-73.5</v>
      </c>
      <c r="AK194" s="19">
        <f t="shared" si="466"/>
        <v>0</v>
      </c>
      <c r="AL194" s="19">
        <f t="shared" si="466"/>
        <v>0</v>
      </c>
      <c r="AM194" s="19">
        <f t="shared" si="352"/>
        <v>0</v>
      </c>
      <c r="AN194" s="19">
        <f t="shared" si="466"/>
        <v>0</v>
      </c>
      <c r="AO194" s="19">
        <f t="shared" si="367"/>
        <v>0</v>
      </c>
      <c r="AP194" s="19">
        <f t="shared" si="353"/>
        <v>73.5</v>
      </c>
      <c r="AQ194" s="19">
        <f t="shared" si="466"/>
        <v>0</v>
      </c>
      <c r="AR194" s="19">
        <f t="shared" si="368"/>
        <v>73.5</v>
      </c>
      <c r="AS194" s="19">
        <f t="shared" si="354"/>
        <v>73.5</v>
      </c>
      <c r="AT194" s="19">
        <f t="shared" si="466"/>
        <v>0</v>
      </c>
      <c r="AU194" s="19">
        <f t="shared" si="369"/>
        <v>73.5</v>
      </c>
      <c r="AV194" s="19">
        <f t="shared" si="466"/>
        <v>0</v>
      </c>
      <c r="AW194" s="32"/>
      <c r="AX194" s="23"/>
      <c r="AY194" s="2"/>
    </row>
    <row r="195" spans="1:51" x14ac:dyDescent="0.3">
      <c r="A195" s="49" t="s">
        <v>58</v>
      </c>
      <c r="B195" s="45">
        <v>240</v>
      </c>
      <c r="C195" s="49" t="s">
        <v>20</v>
      </c>
      <c r="D195" s="49" t="s">
        <v>61</v>
      </c>
      <c r="E195" s="15" t="s">
        <v>545</v>
      </c>
      <c r="F195" s="19">
        <v>73.5</v>
      </c>
      <c r="G195" s="19">
        <v>73.5</v>
      </c>
      <c r="H195" s="19">
        <v>73.5</v>
      </c>
      <c r="I195" s="19"/>
      <c r="J195" s="19"/>
      <c r="K195" s="19"/>
      <c r="L195" s="19">
        <f t="shared" si="356"/>
        <v>73.5</v>
      </c>
      <c r="M195" s="19">
        <f t="shared" si="357"/>
        <v>73.5</v>
      </c>
      <c r="N195" s="19">
        <f t="shared" si="358"/>
        <v>73.5</v>
      </c>
      <c r="O195" s="19"/>
      <c r="P195" s="19"/>
      <c r="Q195" s="19"/>
      <c r="R195" s="19">
        <f t="shared" si="360"/>
        <v>73.5</v>
      </c>
      <c r="S195" s="19">
        <f t="shared" si="361"/>
        <v>73.5</v>
      </c>
      <c r="T195" s="19">
        <f t="shared" si="362"/>
        <v>73.5</v>
      </c>
      <c r="U195" s="19"/>
      <c r="V195" s="19">
        <f t="shared" si="364"/>
        <v>73.5</v>
      </c>
      <c r="W195" s="19">
        <f t="shared" si="365"/>
        <v>73.5</v>
      </c>
      <c r="X195" s="19">
        <f t="shared" si="366"/>
        <v>73.5</v>
      </c>
      <c r="Y195" s="19"/>
      <c r="Z195" s="19"/>
      <c r="AA195" s="19"/>
      <c r="AB195" s="19">
        <f t="shared" si="349"/>
        <v>73.5</v>
      </c>
      <c r="AC195" s="19">
        <f t="shared" si="350"/>
        <v>73.5</v>
      </c>
      <c r="AD195" s="19">
        <f t="shared" si="351"/>
        <v>73.5</v>
      </c>
      <c r="AE195" s="19"/>
      <c r="AF195" s="19"/>
      <c r="AG195" s="19">
        <f t="shared" si="373"/>
        <v>73.5</v>
      </c>
      <c r="AH195" s="19">
        <f t="shared" si="374"/>
        <v>73.5</v>
      </c>
      <c r="AI195" s="19">
        <f t="shared" si="375"/>
        <v>73.5</v>
      </c>
      <c r="AJ195" s="19">
        <v>-73.5</v>
      </c>
      <c r="AK195" s="19"/>
      <c r="AL195" s="19"/>
      <c r="AM195" s="19">
        <f t="shared" si="352"/>
        <v>0</v>
      </c>
      <c r="AN195" s="19"/>
      <c r="AO195" s="19">
        <f t="shared" si="367"/>
        <v>0</v>
      </c>
      <c r="AP195" s="19">
        <f t="shared" si="353"/>
        <v>73.5</v>
      </c>
      <c r="AQ195" s="19"/>
      <c r="AR195" s="19">
        <f t="shared" si="368"/>
        <v>73.5</v>
      </c>
      <c r="AS195" s="19">
        <f t="shared" si="354"/>
        <v>73.5</v>
      </c>
      <c r="AT195" s="19"/>
      <c r="AU195" s="19">
        <f t="shared" si="369"/>
        <v>73.5</v>
      </c>
      <c r="AV195" s="19"/>
      <c r="AW195" s="32"/>
      <c r="AX195" s="23"/>
      <c r="AY195" s="2"/>
    </row>
    <row r="196" spans="1:51" ht="78" x14ac:dyDescent="0.3">
      <c r="A196" s="49" t="s">
        <v>59</v>
      </c>
      <c r="B196" s="45"/>
      <c r="C196" s="49"/>
      <c r="D196" s="49"/>
      <c r="E196" s="15" t="s">
        <v>1266</v>
      </c>
      <c r="F196" s="19">
        <f t="shared" ref="F196:K198" si="467">F197</f>
        <v>524.4</v>
      </c>
      <c r="G196" s="19">
        <f t="shared" si="467"/>
        <v>524.4</v>
      </c>
      <c r="H196" s="19">
        <f t="shared" si="467"/>
        <v>524.4</v>
      </c>
      <c r="I196" s="19">
        <f t="shared" si="467"/>
        <v>0</v>
      </c>
      <c r="J196" s="19">
        <f t="shared" si="467"/>
        <v>0</v>
      </c>
      <c r="K196" s="19">
        <f t="shared" si="467"/>
        <v>0</v>
      </c>
      <c r="L196" s="19">
        <f t="shared" si="356"/>
        <v>524.4</v>
      </c>
      <c r="M196" s="19">
        <f t="shared" si="357"/>
        <v>524.4</v>
      </c>
      <c r="N196" s="19">
        <f t="shared" si="358"/>
        <v>524.4</v>
      </c>
      <c r="O196" s="19">
        <f t="shared" ref="O196:Q198" si="468">O197</f>
        <v>0</v>
      </c>
      <c r="P196" s="19">
        <f t="shared" si="468"/>
        <v>0</v>
      </c>
      <c r="Q196" s="19">
        <f t="shared" si="468"/>
        <v>0</v>
      </c>
      <c r="R196" s="19">
        <f t="shared" si="360"/>
        <v>524.4</v>
      </c>
      <c r="S196" s="19">
        <f t="shared" si="361"/>
        <v>524.4</v>
      </c>
      <c r="T196" s="19">
        <f t="shared" si="362"/>
        <v>524.4</v>
      </c>
      <c r="U196" s="19">
        <f t="shared" ref="U196:AV198" si="469">U197</f>
        <v>0</v>
      </c>
      <c r="V196" s="19">
        <f t="shared" si="364"/>
        <v>524.4</v>
      </c>
      <c r="W196" s="19">
        <f t="shared" si="365"/>
        <v>524.4</v>
      </c>
      <c r="X196" s="19">
        <f t="shared" si="366"/>
        <v>524.4</v>
      </c>
      <c r="Y196" s="19">
        <f t="shared" si="469"/>
        <v>0</v>
      </c>
      <c r="Z196" s="19">
        <f t="shared" si="469"/>
        <v>0</v>
      </c>
      <c r="AA196" s="19">
        <f t="shared" si="469"/>
        <v>0</v>
      </c>
      <c r="AB196" s="19">
        <f t="shared" si="349"/>
        <v>524.4</v>
      </c>
      <c r="AC196" s="19">
        <f t="shared" si="350"/>
        <v>524.4</v>
      </c>
      <c r="AD196" s="19">
        <f t="shared" si="351"/>
        <v>524.4</v>
      </c>
      <c r="AE196" s="19">
        <f t="shared" si="469"/>
        <v>0</v>
      </c>
      <c r="AF196" s="19">
        <f t="shared" si="469"/>
        <v>0</v>
      </c>
      <c r="AG196" s="19">
        <f t="shared" si="373"/>
        <v>524.4</v>
      </c>
      <c r="AH196" s="19">
        <f t="shared" si="374"/>
        <v>524.4</v>
      </c>
      <c r="AI196" s="19">
        <f t="shared" si="375"/>
        <v>524.4</v>
      </c>
      <c r="AJ196" s="19">
        <f t="shared" si="469"/>
        <v>0</v>
      </c>
      <c r="AK196" s="19">
        <f t="shared" si="469"/>
        <v>0</v>
      </c>
      <c r="AL196" s="19">
        <f t="shared" si="469"/>
        <v>0</v>
      </c>
      <c r="AM196" s="19">
        <f t="shared" si="352"/>
        <v>524.4</v>
      </c>
      <c r="AN196" s="19">
        <f t="shared" si="469"/>
        <v>0</v>
      </c>
      <c r="AO196" s="19">
        <f t="shared" si="367"/>
        <v>524.4</v>
      </c>
      <c r="AP196" s="19">
        <f t="shared" si="353"/>
        <v>524.4</v>
      </c>
      <c r="AQ196" s="19">
        <f t="shared" si="469"/>
        <v>0</v>
      </c>
      <c r="AR196" s="19">
        <f t="shared" si="368"/>
        <v>524.4</v>
      </c>
      <c r="AS196" s="19">
        <f t="shared" si="354"/>
        <v>524.4</v>
      </c>
      <c r="AT196" s="19">
        <f t="shared" si="469"/>
        <v>0</v>
      </c>
      <c r="AU196" s="19">
        <f t="shared" si="369"/>
        <v>524.4</v>
      </c>
      <c r="AV196" s="19">
        <f t="shared" si="469"/>
        <v>0</v>
      </c>
      <c r="AW196" s="32"/>
      <c r="AX196" s="23"/>
      <c r="AY196" s="2"/>
    </row>
    <row r="197" spans="1:51" ht="46.8" x14ac:dyDescent="0.3">
      <c r="A197" s="49" t="s">
        <v>59</v>
      </c>
      <c r="B197" s="45">
        <v>600</v>
      </c>
      <c r="C197" s="49"/>
      <c r="D197" s="49"/>
      <c r="E197" s="15" t="s">
        <v>581</v>
      </c>
      <c r="F197" s="19">
        <f t="shared" si="467"/>
        <v>524.4</v>
      </c>
      <c r="G197" s="19">
        <f t="shared" si="467"/>
        <v>524.4</v>
      </c>
      <c r="H197" s="19">
        <f t="shared" si="467"/>
        <v>524.4</v>
      </c>
      <c r="I197" s="19">
        <f t="shared" si="467"/>
        <v>0</v>
      </c>
      <c r="J197" s="19">
        <f t="shared" si="467"/>
        <v>0</v>
      </c>
      <c r="K197" s="19">
        <f t="shared" si="467"/>
        <v>0</v>
      </c>
      <c r="L197" s="19">
        <f t="shared" si="356"/>
        <v>524.4</v>
      </c>
      <c r="M197" s="19">
        <f t="shared" si="357"/>
        <v>524.4</v>
      </c>
      <c r="N197" s="19">
        <f t="shared" si="358"/>
        <v>524.4</v>
      </c>
      <c r="O197" s="19">
        <f t="shared" si="468"/>
        <v>0</v>
      </c>
      <c r="P197" s="19">
        <f t="shared" si="468"/>
        <v>0</v>
      </c>
      <c r="Q197" s="19">
        <f t="shared" si="468"/>
        <v>0</v>
      </c>
      <c r="R197" s="19">
        <f t="shared" si="360"/>
        <v>524.4</v>
      </c>
      <c r="S197" s="19">
        <f t="shared" si="361"/>
        <v>524.4</v>
      </c>
      <c r="T197" s="19">
        <f t="shared" si="362"/>
        <v>524.4</v>
      </c>
      <c r="U197" s="19">
        <f t="shared" si="469"/>
        <v>0</v>
      </c>
      <c r="V197" s="19">
        <f t="shared" si="364"/>
        <v>524.4</v>
      </c>
      <c r="W197" s="19">
        <f t="shared" si="365"/>
        <v>524.4</v>
      </c>
      <c r="X197" s="19">
        <f t="shared" si="366"/>
        <v>524.4</v>
      </c>
      <c r="Y197" s="19">
        <f t="shared" si="469"/>
        <v>0</v>
      </c>
      <c r="Z197" s="19">
        <f t="shared" si="469"/>
        <v>0</v>
      </c>
      <c r="AA197" s="19">
        <f t="shared" si="469"/>
        <v>0</v>
      </c>
      <c r="AB197" s="19">
        <f t="shared" si="349"/>
        <v>524.4</v>
      </c>
      <c r="AC197" s="19">
        <f t="shared" si="350"/>
        <v>524.4</v>
      </c>
      <c r="AD197" s="19">
        <f t="shared" si="351"/>
        <v>524.4</v>
      </c>
      <c r="AE197" s="19">
        <f t="shared" si="469"/>
        <v>0</v>
      </c>
      <c r="AF197" s="19">
        <f t="shared" si="469"/>
        <v>0</v>
      </c>
      <c r="AG197" s="19">
        <f t="shared" si="373"/>
        <v>524.4</v>
      </c>
      <c r="AH197" s="19">
        <f t="shared" si="374"/>
        <v>524.4</v>
      </c>
      <c r="AI197" s="19">
        <f t="shared" si="375"/>
        <v>524.4</v>
      </c>
      <c r="AJ197" s="19">
        <f t="shared" si="469"/>
        <v>0</v>
      </c>
      <c r="AK197" s="19">
        <f t="shared" si="469"/>
        <v>0</v>
      </c>
      <c r="AL197" s="19">
        <f t="shared" si="469"/>
        <v>0</v>
      </c>
      <c r="AM197" s="19">
        <f t="shared" si="352"/>
        <v>524.4</v>
      </c>
      <c r="AN197" s="19">
        <f t="shared" si="469"/>
        <v>0</v>
      </c>
      <c r="AO197" s="19">
        <f t="shared" si="367"/>
        <v>524.4</v>
      </c>
      <c r="AP197" s="19">
        <f t="shared" si="353"/>
        <v>524.4</v>
      </c>
      <c r="AQ197" s="19">
        <f t="shared" si="469"/>
        <v>0</v>
      </c>
      <c r="AR197" s="19">
        <f t="shared" si="368"/>
        <v>524.4</v>
      </c>
      <c r="AS197" s="19">
        <f t="shared" si="354"/>
        <v>524.4</v>
      </c>
      <c r="AT197" s="19">
        <f t="shared" si="469"/>
        <v>0</v>
      </c>
      <c r="AU197" s="19">
        <f t="shared" si="369"/>
        <v>524.4</v>
      </c>
      <c r="AV197" s="19">
        <f t="shared" si="469"/>
        <v>0</v>
      </c>
      <c r="AW197" s="32"/>
      <c r="AX197" s="23"/>
      <c r="AY197" s="2"/>
    </row>
    <row r="198" spans="1:51" ht="46.8" x14ac:dyDescent="0.3">
      <c r="A198" s="49" t="s">
        <v>59</v>
      </c>
      <c r="B198" s="45">
        <v>630</v>
      </c>
      <c r="C198" s="49"/>
      <c r="D198" s="49"/>
      <c r="E198" s="15" t="s">
        <v>597</v>
      </c>
      <c r="F198" s="19">
        <f t="shared" si="467"/>
        <v>524.4</v>
      </c>
      <c r="G198" s="19">
        <f t="shared" si="467"/>
        <v>524.4</v>
      </c>
      <c r="H198" s="19">
        <f t="shared" si="467"/>
        <v>524.4</v>
      </c>
      <c r="I198" s="19">
        <f t="shared" si="467"/>
        <v>0</v>
      </c>
      <c r="J198" s="19">
        <f t="shared" si="467"/>
        <v>0</v>
      </c>
      <c r="K198" s="19">
        <f t="shared" si="467"/>
        <v>0</v>
      </c>
      <c r="L198" s="19">
        <f t="shared" si="356"/>
        <v>524.4</v>
      </c>
      <c r="M198" s="19">
        <f t="shared" si="357"/>
        <v>524.4</v>
      </c>
      <c r="N198" s="19">
        <f t="shared" si="358"/>
        <v>524.4</v>
      </c>
      <c r="O198" s="19">
        <f t="shared" si="468"/>
        <v>0</v>
      </c>
      <c r="P198" s="19">
        <f t="shared" si="468"/>
        <v>0</v>
      </c>
      <c r="Q198" s="19">
        <f t="shared" si="468"/>
        <v>0</v>
      </c>
      <c r="R198" s="19">
        <f t="shared" si="360"/>
        <v>524.4</v>
      </c>
      <c r="S198" s="19">
        <f t="shared" si="361"/>
        <v>524.4</v>
      </c>
      <c r="T198" s="19">
        <f t="shared" si="362"/>
        <v>524.4</v>
      </c>
      <c r="U198" s="19">
        <f t="shared" si="469"/>
        <v>0</v>
      </c>
      <c r="V198" s="19">
        <f t="shared" si="364"/>
        <v>524.4</v>
      </c>
      <c r="W198" s="19">
        <f t="shared" si="365"/>
        <v>524.4</v>
      </c>
      <c r="X198" s="19">
        <f t="shared" si="366"/>
        <v>524.4</v>
      </c>
      <c r="Y198" s="19">
        <f t="shared" si="469"/>
        <v>0</v>
      </c>
      <c r="Z198" s="19">
        <f t="shared" si="469"/>
        <v>0</v>
      </c>
      <c r="AA198" s="19">
        <f t="shared" si="469"/>
        <v>0</v>
      </c>
      <c r="AB198" s="19">
        <f t="shared" si="349"/>
        <v>524.4</v>
      </c>
      <c r="AC198" s="19">
        <f t="shared" si="350"/>
        <v>524.4</v>
      </c>
      <c r="AD198" s="19">
        <f t="shared" si="351"/>
        <v>524.4</v>
      </c>
      <c r="AE198" s="19">
        <f t="shared" si="469"/>
        <v>0</v>
      </c>
      <c r="AF198" s="19">
        <f t="shared" si="469"/>
        <v>0</v>
      </c>
      <c r="AG198" s="19">
        <f t="shared" si="373"/>
        <v>524.4</v>
      </c>
      <c r="AH198" s="19">
        <f t="shared" si="374"/>
        <v>524.4</v>
      </c>
      <c r="AI198" s="19">
        <f t="shared" si="375"/>
        <v>524.4</v>
      </c>
      <c r="AJ198" s="19">
        <f t="shared" si="469"/>
        <v>0</v>
      </c>
      <c r="AK198" s="19">
        <f t="shared" si="469"/>
        <v>0</v>
      </c>
      <c r="AL198" s="19">
        <f t="shared" si="469"/>
        <v>0</v>
      </c>
      <c r="AM198" s="19">
        <f t="shared" si="352"/>
        <v>524.4</v>
      </c>
      <c r="AN198" s="19">
        <f t="shared" si="469"/>
        <v>0</v>
      </c>
      <c r="AO198" s="19">
        <f t="shared" si="367"/>
        <v>524.4</v>
      </c>
      <c r="AP198" s="19">
        <f t="shared" si="353"/>
        <v>524.4</v>
      </c>
      <c r="AQ198" s="19">
        <f t="shared" si="469"/>
        <v>0</v>
      </c>
      <c r="AR198" s="19">
        <f t="shared" si="368"/>
        <v>524.4</v>
      </c>
      <c r="AS198" s="19">
        <f t="shared" si="354"/>
        <v>524.4</v>
      </c>
      <c r="AT198" s="19">
        <f t="shared" si="469"/>
        <v>0</v>
      </c>
      <c r="AU198" s="19">
        <f t="shared" si="369"/>
        <v>524.4</v>
      </c>
      <c r="AV198" s="19">
        <f t="shared" si="469"/>
        <v>0</v>
      </c>
      <c r="AW198" s="32"/>
      <c r="AX198" s="23"/>
      <c r="AY198" s="2"/>
    </row>
    <row r="199" spans="1:51" x14ac:dyDescent="0.3">
      <c r="A199" s="49" t="s">
        <v>59</v>
      </c>
      <c r="B199" s="45">
        <v>630</v>
      </c>
      <c r="C199" s="49" t="s">
        <v>20</v>
      </c>
      <c r="D199" s="49" t="s">
        <v>61</v>
      </c>
      <c r="E199" s="15" t="s">
        <v>545</v>
      </c>
      <c r="F199" s="19">
        <v>524.4</v>
      </c>
      <c r="G199" s="19">
        <v>524.4</v>
      </c>
      <c r="H199" s="19">
        <v>524.4</v>
      </c>
      <c r="I199" s="19"/>
      <c r="J199" s="19"/>
      <c r="K199" s="19"/>
      <c r="L199" s="19">
        <f t="shared" si="356"/>
        <v>524.4</v>
      </c>
      <c r="M199" s="19">
        <f t="shared" si="357"/>
        <v>524.4</v>
      </c>
      <c r="N199" s="19">
        <f t="shared" si="358"/>
        <v>524.4</v>
      </c>
      <c r="O199" s="19"/>
      <c r="P199" s="19"/>
      <c r="Q199" s="19"/>
      <c r="R199" s="19">
        <f t="shared" si="360"/>
        <v>524.4</v>
      </c>
      <c r="S199" s="19">
        <f t="shared" si="361"/>
        <v>524.4</v>
      </c>
      <c r="T199" s="19">
        <f t="shared" si="362"/>
        <v>524.4</v>
      </c>
      <c r="U199" s="19"/>
      <c r="V199" s="19">
        <f t="shared" si="364"/>
        <v>524.4</v>
      </c>
      <c r="W199" s="19">
        <f t="shared" si="365"/>
        <v>524.4</v>
      </c>
      <c r="X199" s="19">
        <f t="shared" si="366"/>
        <v>524.4</v>
      </c>
      <c r="Y199" s="19"/>
      <c r="Z199" s="19"/>
      <c r="AA199" s="19"/>
      <c r="AB199" s="19">
        <f t="shared" si="349"/>
        <v>524.4</v>
      </c>
      <c r="AC199" s="19">
        <f t="shared" si="350"/>
        <v>524.4</v>
      </c>
      <c r="AD199" s="19">
        <f t="shared" si="351"/>
        <v>524.4</v>
      </c>
      <c r="AE199" s="19"/>
      <c r="AF199" s="19"/>
      <c r="AG199" s="19">
        <f t="shared" si="373"/>
        <v>524.4</v>
      </c>
      <c r="AH199" s="19">
        <f t="shared" si="374"/>
        <v>524.4</v>
      </c>
      <c r="AI199" s="19">
        <f t="shared" si="375"/>
        <v>524.4</v>
      </c>
      <c r="AJ199" s="19"/>
      <c r="AK199" s="19"/>
      <c r="AL199" s="19"/>
      <c r="AM199" s="19">
        <f t="shared" si="352"/>
        <v>524.4</v>
      </c>
      <c r="AN199" s="19"/>
      <c r="AO199" s="19">
        <f t="shared" si="367"/>
        <v>524.4</v>
      </c>
      <c r="AP199" s="19">
        <f t="shared" si="353"/>
        <v>524.4</v>
      </c>
      <c r="AQ199" s="19"/>
      <c r="AR199" s="19">
        <f t="shared" si="368"/>
        <v>524.4</v>
      </c>
      <c r="AS199" s="19">
        <f t="shared" si="354"/>
        <v>524.4</v>
      </c>
      <c r="AT199" s="19"/>
      <c r="AU199" s="19">
        <f t="shared" si="369"/>
        <v>524.4</v>
      </c>
      <c r="AV199" s="19"/>
      <c r="AW199" s="32"/>
      <c r="AX199" s="23"/>
      <c r="AY199" s="2"/>
    </row>
    <row r="200" spans="1:51" ht="78" x14ac:dyDescent="0.3">
      <c r="A200" s="49" t="s">
        <v>60</v>
      </c>
      <c r="B200" s="45"/>
      <c r="C200" s="49"/>
      <c r="D200" s="49"/>
      <c r="E200" s="15" t="s">
        <v>649</v>
      </c>
      <c r="F200" s="19">
        <f t="shared" ref="F200:K202" si="470">F201</f>
        <v>150</v>
      </c>
      <c r="G200" s="19">
        <f t="shared" si="470"/>
        <v>150</v>
      </c>
      <c r="H200" s="19">
        <f t="shared" si="470"/>
        <v>150</v>
      </c>
      <c r="I200" s="19">
        <f t="shared" si="470"/>
        <v>0</v>
      </c>
      <c r="J200" s="19">
        <f t="shared" si="470"/>
        <v>0</v>
      </c>
      <c r="K200" s="19">
        <f t="shared" si="470"/>
        <v>0</v>
      </c>
      <c r="L200" s="19">
        <f t="shared" si="356"/>
        <v>150</v>
      </c>
      <c r="M200" s="19">
        <f t="shared" si="357"/>
        <v>150</v>
      </c>
      <c r="N200" s="19">
        <f t="shared" si="358"/>
        <v>150</v>
      </c>
      <c r="O200" s="19">
        <f t="shared" ref="O200:Q202" si="471">O201</f>
        <v>0</v>
      </c>
      <c r="P200" s="19">
        <f t="shared" si="471"/>
        <v>0</v>
      </c>
      <c r="Q200" s="19">
        <f t="shared" si="471"/>
        <v>0</v>
      </c>
      <c r="R200" s="19">
        <f t="shared" si="360"/>
        <v>150</v>
      </c>
      <c r="S200" s="19">
        <f t="shared" si="361"/>
        <v>150</v>
      </c>
      <c r="T200" s="19">
        <f t="shared" si="362"/>
        <v>150</v>
      </c>
      <c r="U200" s="19">
        <f t="shared" ref="U200:AV202" si="472">U201</f>
        <v>0</v>
      </c>
      <c r="V200" s="19">
        <f t="shared" si="364"/>
        <v>150</v>
      </c>
      <c r="W200" s="19">
        <f t="shared" si="365"/>
        <v>150</v>
      </c>
      <c r="X200" s="19">
        <f t="shared" si="366"/>
        <v>150</v>
      </c>
      <c r="Y200" s="19">
        <f t="shared" si="472"/>
        <v>0</v>
      </c>
      <c r="Z200" s="19">
        <f t="shared" si="472"/>
        <v>0</v>
      </c>
      <c r="AA200" s="19">
        <f t="shared" si="472"/>
        <v>0</v>
      </c>
      <c r="AB200" s="19">
        <f t="shared" si="349"/>
        <v>150</v>
      </c>
      <c r="AC200" s="19">
        <f t="shared" si="350"/>
        <v>150</v>
      </c>
      <c r="AD200" s="19">
        <f t="shared" si="351"/>
        <v>150</v>
      </c>
      <c r="AE200" s="19">
        <f t="shared" si="472"/>
        <v>0</v>
      </c>
      <c r="AF200" s="19">
        <f t="shared" si="472"/>
        <v>0</v>
      </c>
      <c r="AG200" s="19">
        <f t="shared" si="373"/>
        <v>150</v>
      </c>
      <c r="AH200" s="19">
        <f t="shared" si="374"/>
        <v>150</v>
      </c>
      <c r="AI200" s="19">
        <f t="shared" si="375"/>
        <v>150</v>
      </c>
      <c r="AJ200" s="19">
        <f t="shared" si="472"/>
        <v>-150</v>
      </c>
      <c r="AK200" s="19">
        <f t="shared" si="472"/>
        <v>0</v>
      </c>
      <c r="AL200" s="19">
        <f t="shared" si="472"/>
        <v>0</v>
      </c>
      <c r="AM200" s="19">
        <f t="shared" si="352"/>
        <v>0</v>
      </c>
      <c r="AN200" s="19">
        <f t="shared" si="472"/>
        <v>0</v>
      </c>
      <c r="AO200" s="19">
        <f t="shared" si="367"/>
        <v>0</v>
      </c>
      <c r="AP200" s="19">
        <f t="shared" si="353"/>
        <v>150</v>
      </c>
      <c r="AQ200" s="19">
        <f t="shared" si="472"/>
        <v>0</v>
      </c>
      <c r="AR200" s="19">
        <f t="shared" si="368"/>
        <v>150</v>
      </c>
      <c r="AS200" s="19">
        <f t="shared" si="354"/>
        <v>150</v>
      </c>
      <c r="AT200" s="19">
        <f t="shared" si="472"/>
        <v>0</v>
      </c>
      <c r="AU200" s="19">
        <f t="shared" si="369"/>
        <v>150</v>
      </c>
      <c r="AV200" s="19">
        <f t="shared" si="472"/>
        <v>0</v>
      </c>
      <c r="AW200" s="32"/>
      <c r="AX200" s="23"/>
      <c r="AY200" s="2"/>
    </row>
    <row r="201" spans="1:51" ht="31.2" x14ac:dyDescent="0.3">
      <c r="A201" s="49" t="s">
        <v>60</v>
      </c>
      <c r="B201" s="45">
        <v>300</v>
      </c>
      <c r="C201" s="49"/>
      <c r="D201" s="49"/>
      <c r="E201" s="15" t="s">
        <v>579</v>
      </c>
      <c r="F201" s="19">
        <f t="shared" si="470"/>
        <v>150</v>
      </c>
      <c r="G201" s="19">
        <f t="shared" si="470"/>
        <v>150</v>
      </c>
      <c r="H201" s="19">
        <f t="shared" si="470"/>
        <v>150</v>
      </c>
      <c r="I201" s="19">
        <f t="shared" si="470"/>
        <v>0</v>
      </c>
      <c r="J201" s="19">
        <f t="shared" si="470"/>
        <v>0</v>
      </c>
      <c r="K201" s="19">
        <f t="shared" si="470"/>
        <v>0</v>
      </c>
      <c r="L201" s="19">
        <f t="shared" si="356"/>
        <v>150</v>
      </c>
      <c r="M201" s="19">
        <f t="shared" si="357"/>
        <v>150</v>
      </c>
      <c r="N201" s="19">
        <f t="shared" si="358"/>
        <v>150</v>
      </c>
      <c r="O201" s="19">
        <f t="shared" si="471"/>
        <v>0</v>
      </c>
      <c r="P201" s="19">
        <f t="shared" si="471"/>
        <v>0</v>
      </c>
      <c r="Q201" s="19">
        <f t="shared" si="471"/>
        <v>0</v>
      </c>
      <c r="R201" s="19">
        <f t="shared" si="360"/>
        <v>150</v>
      </c>
      <c r="S201" s="19">
        <f t="shared" si="361"/>
        <v>150</v>
      </c>
      <c r="T201" s="19">
        <f t="shared" si="362"/>
        <v>150</v>
      </c>
      <c r="U201" s="19">
        <f t="shared" si="472"/>
        <v>0</v>
      </c>
      <c r="V201" s="19">
        <f t="shared" si="364"/>
        <v>150</v>
      </c>
      <c r="W201" s="19">
        <f t="shared" si="365"/>
        <v>150</v>
      </c>
      <c r="X201" s="19">
        <f t="shared" si="366"/>
        <v>150</v>
      </c>
      <c r="Y201" s="19">
        <f t="shared" si="472"/>
        <v>0</v>
      </c>
      <c r="Z201" s="19">
        <f t="shared" si="472"/>
        <v>0</v>
      </c>
      <c r="AA201" s="19">
        <f t="shared" si="472"/>
        <v>0</v>
      </c>
      <c r="AB201" s="19">
        <f t="shared" si="349"/>
        <v>150</v>
      </c>
      <c r="AC201" s="19">
        <f t="shared" si="350"/>
        <v>150</v>
      </c>
      <c r="AD201" s="19">
        <f t="shared" si="351"/>
        <v>150</v>
      </c>
      <c r="AE201" s="19">
        <f t="shared" si="472"/>
        <v>0</v>
      </c>
      <c r="AF201" s="19">
        <f t="shared" si="472"/>
        <v>0</v>
      </c>
      <c r="AG201" s="19">
        <f t="shared" si="373"/>
        <v>150</v>
      </c>
      <c r="AH201" s="19">
        <f t="shared" si="374"/>
        <v>150</v>
      </c>
      <c r="AI201" s="19">
        <f t="shared" si="375"/>
        <v>150</v>
      </c>
      <c r="AJ201" s="19">
        <f t="shared" si="472"/>
        <v>-150</v>
      </c>
      <c r="AK201" s="19">
        <f t="shared" si="472"/>
        <v>0</v>
      </c>
      <c r="AL201" s="19">
        <f t="shared" si="472"/>
        <v>0</v>
      </c>
      <c r="AM201" s="19">
        <f t="shared" si="352"/>
        <v>0</v>
      </c>
      <c r="AN201" s="19">
        <f t="shared" si="472"/>
        <v>0</v>
      </c>
      <c r="AO201" s="19">
        <f t="shared" si="367"/>
        <v>0</v>
      </c>
      <c r="AP201" s="19">
        <f t="shared" si="353"/>
        <v>150</v>
      </c>
      <c r="AQ201" s="19">
        <f t="shared" si="472"/>
        <v>0</v>
      </c>
      <c r="AR201" s="19">
        <f t="shared" si="368"/>
        <v>150</v>
      </c>
      <c r="AS201" s="19">
        <f t="shared" si="354"/>
        <v>150</v>
      </c>
      <c r="AT201" s="19">
        <f t="shared" si="472"/>
        <v>0</v>
      </c>
      <c r="AU201" s="19">
        <f t="shared" si="369"/>
        <v>150</v>
      </c>
      <c r="AV201" s="19">
        <f t="shared" si="472"/>
        <v>0</v>
      </c>
      <c r="AW201" s="32"/>
      <c r="AX201" s="23"/>
      <c r="AY201" s="2"/>
    </row>
    <row r="202" spans="1:51" ht="31.2" x14ac:dyDescent="0.3">
      <c r="A202" s="49" t="s">
        <v>60</v>
      </c>
      <c r="B202" s="45">
        <v>320</v>
      </c>
      <c r="C202" s="49"/>
      <c r="D202" s="49"/>
      <c r="E202" s="15" t="s">
        <v>588</v>
      </c>
      <c r="F202" s="19">
        <f t="shared" si="470"/>
        <v>150</v>
      </c>
      <c r="G202" s="19">
        <f t="shared" si="470"/>
        <v>150</v>
      </c>
      <c r="H202" s="19">
        <f t="shared" si="470"/>
        <v>150</v>
      </c>
      <c r="I202" s="19">
        <f t="shared" si="470"/>
        <v>0</v>
      </c>
      <c r="J202" s="19">
        <f t="shared" si="470"/>
        <v>0</v>
      </c>
      <c r="K202" s="19">
        <f t="shared" si="470"/>
        <v>0</v>
      </c>
      <c r="L202" s="19">
        <f t="shared" si="356"/>
        <v>150</v>
      </c>
      <c r="M202" s="19">
        <f t="shared" si="357"/>
        <v>150</v>
      </c>
      <c r="N202" s="19">
        <f t="shared" si="358"/>
        <v>150</v>
      </c>
      <c r="O202" s="19">
        <f t="shared" si="471"/>
        <v>0</v>
      </c>
      <c r="P202" s="19">
        <f t="shared" si="471"/>
        <v>0</v>
      </c>
      <c r="Q202" s="19">
        <f t="shared" si="471"/>
        <v>0</v>
      </c>
      <c r="R202" s="19">
        <f t="shared" si="360"/>
        <v>150</v>
      </c>
      <c r="S202" s="19">
        <f t="shared" si="361"/>
        <v>150</v>
      </c>
      <c r="T202" s="19">
        <f t="shared" si="362"/>
        <v>150</v>
      </c>
      <c r="U202" s="19">
        <f t="shared" si="472"/>
        <v>0</v>
      </c>
      <c r="V202" s="19">
        <f t="shared" si="364"/>
        <v>150</v>
      </c>
      <c r="W202" s="19">
        <f t="shared" si="365"/>
        <v>150</v>
      </c>
      <c r="X202" s="19">
        <f t="shared" si="366"/>
        <v>150</v>
      </c>
      <c r="Y202" s="19">
        <f t="shared" si="472"/>
        <v>0</v>
      </c>
      <c r="Z202" s="19">
        <f t="shared" si="472"/>
        <v>0</v>
      </c>
      <c r="AA202" s="19">
        <f t="shared" si="472"/>
        <v>0</v>
      </c>
      <c r="AB202" s="19">
        <f t="shared" si="349"/>
        <v>150</v>
      </c>
      <c r="AC202" s="19">
        <f t="shared" si="350"/>
        <v>150</v>
      </c>
      <c r="AD202" s="19">
        <f t="shared" si="351"/>
        <v>150</v>
      </c>
      <c r="AE202" s="19">
        <f t="shared" si="472"/>
        <v>0</v>
      </c>
      <c r="AF202" s="19">
        <f t="shared" si="472"/>
        <v>0</v>
      </c>
      <c r="AG202" s="19">
        <f t="shared" si="373"/>
        <v>150</v>
      </c>
      <c r="AH202" s="19">
        <f t="shared" si="374"/>
        <v>150</v>
      </c>
      <c r="AI202" s="19">
        <f t="shared" si="375"/>
        <v>150</v>
      </c>
      <c r="AJ202" s="19">
        <f t="shared" si="472"/>
        <v>-150</v>
      </c>
      <c r="AK202" s="19">
        <f t="shared" si="472"/>
        <v>0</v>
      </c>
      <c r="AL202" s="19">
        <f t="shared" si="472"/>
        <v>0</v>
      </c>
      <c r="AM202" s="19">
        <f t="shared" si="352"/>
        <v>0</v>
      </c>
      <c r="AN202" s="19">
        <f t="shared" si="472"/>
        <v>0</v>
      </c>
      <c r="AO202" s="19">
        <f t="shared" si="367"/>
        <v>0</v>
      </c>
      <c r="AP202" s="19">
        <f t="shared" si="353"/>
        <v>150</v>
      </c>
      <c r="AQ202" s="19">
        <f t="shared" si="472"/>
        <v>0</v>
      </c>
      <c r="AR202" s="19">
        <f t="shared" si="368"/>
        <v>150</v>
      </c>
      <c r="AS202" s="19">
        <f t="shared" si="354"/>
        <v>150</v>
      </c>
      <c r="AT202" s="19">
        <f t="shared" si="472"/>
        <v>0</v>
      </c>
      <c r="AU202" s="19">
        <f t="shared" si="369"/>
        <v>150</v>
      </c>
      <c r="AV202" s="19">
        <f t="shared" si="472"/>
        <v>0</v>
      </c>
      <c r="AW202" s="32"/>
      <c r="AX202" s="23"/>
      <c r="AY202" s="2"/>
    </row>
    <row r="203" spans="1:51" x14ac:dyDescent="0.3">
      <c r="A203" s="49" t="s">
        <v>60</v>
      </c>
      <c r="B203" s="45">
        <v>320</v>
      </c>
      <c r="C203" s="49" t="s">
        <v>20</v>
      </c>
      <c r="D203" s="49" t="s">
        <v>61</v>
      </c>
      <c r="E203" s="15" t="s">
        <v>545</v>
      </c>
      <c r="F203" s="19">
        <v>150</v>
      </c>
      <c r="G203" s="19">
        <v>150</v>
      </c>
      <c r="H203" s="19">
        <v>150</v>
      </c>
      <c r="I203" s="19"/>
      <c r="J203" s="19"/>
      <c r="K203" s="19"/>
      <c r="L203" s="19">
        <f t="shared" si="356"/>
        <v>150</v>
      </c>
      <c r="M203" s="19">
        <f t="shared" si="357"/>
        <v>150</v>
      </c>
      <c r="N203" s="19">
        <f t="shared" si="358"/>
        <v>150</v>
      </c>
      <c r="O203" s="19"/>
      <c r="P203" s="19"/>
      <c r="Q203" s="19"/>
      <c r="R203" s="19">
        <f t="shared" si="360"/>
        <v>150</v>
      </c>
      <c r="S203" s="19">
        <f t="shared" si="361"/>
        <v>150</v>
      </c>
      <c r="T203" s="19">
        <f t="shared" si="362"/>
        <v>150</v>
      </c>
      <c r="U203" s="19"/>
      <c r="V203" s="19">
        <f t="shared" si="364"/>
        <v>150</v>
      </c>
      <c r="W203" s="19">
        <f t="shared" si="365"/>
        <v>150</v>
      </c>
      <c r="X203" s="19">
        <f t="shared" si="366"/>
        <v>150</v>
      </c>
      <c r="Y203" s="19"/>
      <c r="Z203" s="19"/>
      <c r="AA203" s="19"/>
      <c r="AB203" s="19">
        <f t="shared" si="349"/>
        <v>150</v>
      </c>
      <c r="AC203" s="19">
        <f t="shared" si="350"/>
        <v>150</v>
      </c>
      <c r="AD203" s="19">
        <f t="shared" si="351"/>
        <v>150</v>
      </c>
      <c r="AE203" s="19"/>
      <c r="AF203" s="19"/>
      <c r="AG203" s="19">
        <f t="shared" si="373"/>
        <v>150</v>
      </c>
      <c r="AH203" s="19">
        <f t="shared" si="374"/>
        <v>150</v>
      </c>
      <c r="AI203" s="19">
        <f t="shared" si="375"/>
        <v>150</v>
      </c>
      <c r="AJ203" s="19">
        <v>-150</v>
      </c>
      <c r="AK203" s="19"/>
      <c r="AL203" s="19"/>
      <c r="AM203" s="19">
        <f t="shared" si="352"/>
        <v>0</v>
      </c>
      <c r="AN203" s="19"/>
      <c r="AO203" s="19">
        <f t="shared" si="367"/>
        <v>0</v>
      </c>
      <c r="AP203" s="19">
        <f t="shared" si="353"/>
        <v>150</v>
      </c>
      <c r="AQ203" s="19"/>
      <c r="AR203" s="19">
        <f t="shared" si="368"/>
        <v>150</v>
      </c>
      <c r="AS203" s="19">
        <f t="shared" si="354"/>
        <v>150</v>
      </c>
      <c r="AT203" s="19"/>
      <c r="AU203" s="19">
        <f t="shared" si="369"/>
        <v>150</v>
      </c>
      <c r="AV203" s="19"/>
      <c r="AW203" s="32"/>
      <c r="AX203" s="23"/>
      <c r="AY203" s="2"/>
    </row>
    <row r="204" spans="1:51" s="9" customFormat="1" ht="31.2" x14ac:dyDescent="0.3">
      <c r="A204" s="8" t="s">
        <v>66</v>
      </c>
      <c r="B204" s="14"/>
      <c r="C204" s="8"/>
      <c r="D204" s="8"/>
      <c r="E204" s="48" t="s">
        <v>1045</v>
      </c>
      <c r="F204" s="12">
        <f>F205+F234+F287+F311+F345</f>
        <v>1352376.3</v>
      </c>
      <c r="G204" s="12">
        <f>G205+G234+G287+G311+G345</f>
        <v>1410788.4</v>
      </c>
      <c r="H204" s="12">
        <f>H205+H234+H287+H311+H345</f>
        <v>1341596.2999999998</v>
      </c>
      <c r="I204" s="12">
        <f t="shared" ref="I204:K204" si="473">I205+I234+I287+I311+I345</f>
        <v>40317.119999999995</v>
      </c>
      <c r="J204" s="12">
        <f t="shared" si="473"/>
        <v>1253.2</v>
      </c>
      <c r="K204" s="12">
        <f t="shared" si="473"/>
        <v>-121.5</v>
      </c>
      <c r="L204" s="12">
        <f t="shared" si="356"/>
        <v>1392693.42</v>
      </c>
      <c r="M204" s="12">
        <f t="shared" si="357"/>
        <v>1412041.5999999999</v>
      </c>
      <c r="N204" s="12">
        <f t="shared" si="358"/>
        <v>1341474.7999999998</v>
      </c>
      <c r="O204" s="12">
        <f t="shared" ref="O204:Q204" si="474">O205+O234+O287+O311+O345</f>
        <v>8140.5</v>
      </c>
      <c r="P204" s="12">
        <f t="shared" si="474"/>
        <v>54713.9</v>
      </c>
      <c r="Q204" s="12">
        <f t="shared" si="474"/>
        <v>65997</v>
      </c>
      <c r="R204" s="12">
        <f t="shared" si="360"/>
        <v>1400833.92</v>
      </c>
      <c r="S204" s="12">
        <f t="shared" si="361"/>
        <v>1466755.4999999998</v>
      </c>
      <c r="T204" s="12">
        <f t="shared" si="362"/>
        <v>1407471.7999999998</v>
      </c>
      <c r="U204" s="12">
        <f>U205+U234+U287+U311+U345</f>
        <v>-328.5</v>
      </c>
      <c r="V204" s="12">
        <f t="shared" si="364"/>
        <v>1400505.42</v>
      </c>
      <c r="W204" s="12">
        <f t="shared" si="365"/>
        <v>1466755.4999999998</v>
      </c>
      <c r="X204" s="12">
        <f t="shared" si="366"/>
        <v>1407471.7999999998</v>
      </c>
      <c r="Y204" s="12">
        <f t="shared" ref="Y204:AA204" si="475">Y205+Y234+Y287+Y311+Y345</f>
        <v>15490.5</v>
      </c>
      <c r="Z204" s="12">
        <f t="shared" si="475"/>
        <v>0</v>
      </c>
      <c r="AA204" s="12">
        <f t="shared" si="475"/>
        <v>0</v>
      </c>
      <c r="AB204" s="12">
        <f t="shared" si="349"/>
        <v>1415995.92</v>
      </c>
      <c r="AC204" s="12">
        <f t="shared" si="350"/>
        <v>1466755.4999999998</v>
      </c>
      <c r="AD204" s="12">
        <f t="shared" si="351"/>
        <v>1407471.7999999998</v>
      </c>
      <c r="AE204" s="12">
        <f t="shared" ref="AE204:AF204" si="476">AE205+AE234+AE287+AE311+AE345</f>
        <v>4338.2700000000004</v>
      </c>
      <c r="AF204" s="12">
        <f t="shared" si="476"/>
        <v>0</v>
      </c>
      <c r="AG204" s="12">
        <f t="shared" si="373"/>
        <v>1420334.19</v>
      </c>
      <c r="AH204" s="12">
        <f t="shared" si="374"/>
        <v>1466755.4999999998</v>
      </c>
      <c r="AI204" s="12">
        <f t="shared" si="375"/>
        <v>1407471.7999999998</v>
      </c>
      <c r="AJ204" s="12">
        <f>AJ205+AJ234+AJ287+AJ311+AJ345</f>
        <v>47879.27900000001</v>
      </c>
      <c r="AK204" s="12">
        <f>AK205+AK234+AK287+AK311+AK345</f>
        <v>0</v>
      </c>
      <c r="AL204" s="12">
        <f>AL205+AL234+AL287+AL311+AL345</f>
        <v>0</v>
      </c>
      <c r="AM204" s="12">
        <f t="shared" si="352"/>
        <v>1468213.469</v>
      </c>
      <c r="AN204" s="12">
        <f>AN205+AN234+AN287+AN311+AN345</f>
        <v>-3472.2759999999998</v>
      </c>
      <c r="AO204" s="12">
        <f t="shared" si="367"/>
        <v>1464741.193</v>
      </c>
      <c r="AP204" s="12">
        <f t="shared" si="353"/>
        <v>1466755.4999999998</v>
      </c>
      <c r="AQ204" s="12">
        <f>AQ205+AQ234+AQ287+AQ311+AQ345</f>
        <v>0</v>
      </c>
      <c r="AR204" s="12">
        <f t="shared" si="368"/>
        <v>1466755.4999999998</v>
      </c>
      <c r="AS204" s="12">
        <f t="shared" si="354"/>
        <v>1407471.7999999998</v>
      </c>
      <c r="AT204" s="12">
        <f>AT205+AT234+AT287+AT311+AT345</f>
        <v>0</v>
      </c>
      <c r="AU204" s="12">
        <f t="shared" si="369"/>
        <v>1407471.7999999998</v>
      </c>
      <c r="AV204" s="12">
        <f>AV205+AV234+AV287+AV311+AV345</f>
        <v>0</v>
      </c>
      <c r="AW204" s="22"/>
      <c r="AX204" s="25"/>
    </row>
    <row r="205" spans="1:51" s="11" customFormat="1" ht="31.2" x14ac:dyDescent="0.3">
      <c r="A205" s="10" t="s">
        <v>67</v>
      </c>
      <c r="B205" s="17"/>
      <c r="C205" s="10"/>
      <c r="D205" s="10"/>
      <c r="E205" s="16" t="s">
        <v>1046</v>
      </c>
      <c r="F205" s="18">
        <f t="shared" ref="F205:K205" si="477">F206</f>
        <v>217942.39999999999</v>
      </c>
      <c r="G205" s="18">
        <f t="shared" si="477"/>
        <v>194032.5</v>
      </c>
      <c r="H205" s="18">
        <f t="shared" si="477"/>
        <v>194001.9</v>
      </c>
      <c r="I205" s="18">
        <f t="shared" si="477"/>
        <v>9999.0999999999985</v>
      </c>
      <c r="J205" s="18">
        <f t="shared" si="477"/>
        <v>-146.80000000000001</v>
      </c>
      <c r="K205" s="18">
        <f t="shared" si="477"/>
        <v>-121.5</v>
      </c>
      <c r="L205" s="18">
        <f t="shared" si="356"/>
        <v>227941.5</v>
      </c>
      <c r="M205" s="18">
        <f t="shared" si="357"/>
        <v>193885.7</v>
      </c>
      <c r="N205" s="18">
        <f t="shared" si="358"/>
        <v>193880.4</v>
      </c>
      <c r="O205" s="18">
        <f t="shared" ref="O205:Q205" si="478">O206</f>
        <v>7140.5</v>
      </c>
      <c r="P205" s="18">
        <f t="shared" si="478"/>
        <v>22123.9</v>
      </c>
      <c r="Q205" s="18">
        <f t="shared" si="478"/>
        <v>47992</v>
      </c>
      <c r="R205" s="18">
        <f t="shared" si="360"/>
        <v>235082</v>
      </c>
      <c r="S205" s="18">
        <f t="shared" si="361"/>
        <v>216009.60000000001</v>
      </c>
      <c r="T205" s="18">
        <f t="shared" si="362"/>
        <v>241872.4</v>
      </c>
      <c r="U205" s="18">
        <f t="shared" ref="U205:AV205" si="479">U206</f>
        <v>-328.5</v>
      </c>
      <c r="V205" s="18">
        <f t="shared" si="364"/>
        <v>234753.5</v>
      </c>
      <c r="W205" s="18">
        <f t="shared" si="365"/>
        <v>216009.60000000001</v>
      </c>
      <c r="X205" s="18">
        <f t="shared" si="366"/>
        <v>241872.4</v>
      </c>
      <c r="Y205" s="18">
        <f t="shared" si="479"/>
        <v>12000</v>
      </c>
      <c r="Z205" s="18">
        <f t="shared" si="479"/>
        <v>0</v>
      </c>
      <c r="AA205" s="18">
        <f t="shared" si="479"/>
        <v>0</v>
      </c>
      <c r="AB205" s="18">
        <f t="shared" si="349"/>
        <v>246753.5</v>
      </c>
      <c r="AC205" s="18">
        <f t="shared" si="350"/>
        <v>216009.60000000001</v>
      </c>
      <c r="AD205" s="18">
        <f t="shared" si="351"/>
        <v>241872.4</v>
      </c>
      <c r="AE205" s="18">
        <f t="shared" si="479"/>
        <v>5051.1380000000008</v>
      </c>
      <c r="AF205" s="18">
        <f t="shared" si="479"/>
        <v>0</v>
      </c>
      <c r="AG205" s="18">
        <f t="shared" si="373"/>
        <v>251804.63800000001</v>
      </c>
      <c r="AH205" s="18">
        <f t="shared" si="374"/>
        <v>216009.60000000001</v>
      </c>
      <c r="AI205" s="18">
        <f t="shared" si="375"/>
        <v>241872.4</v>
      </c>
      <c r="AJ205" s="18">
        <f t="shared" si="479"/>
        <v>-10126.447</v>
      </c>
      <c r="AK205" s="18">
        <f t="shared" si="479"/>
        <v>0</v>
      </c>
      <c r="AL205" s="18">
        <f t="shared" si="479"/>
        <v>0</v>
      </c>
      <c r="AM205" s="18">
        <f t="shared" si="352"/>
        <v>241678.19099999999</v>
      </c>
      <c r="AN205" s="18">
        <f t="shared" si="479"/>
        <v>0</v>
      </c>
      <c r="AO205" s="18">
        <f t="shared" si="367"/>
        <v>241678.19099999999</v>
      </c>
      <c r="AP205" s="18">
        <f t="shared" si="353"/>
        <v>216009.60000000001</v>
      </c>
      <c r="AQ205" s="18">
        <f t="shared" si="479"/>
        <v>0</v>
      </c>
      <c r="AR205" s="18">
        <f t="shared" si="368"/>
        <v>216009.60000000001</v>
      </c>
      <c r="AS205" s="18">
        <f t="shared" si="354"/>
        <v>241872.4</v>
      </c>
      <c r="AT205" s="18">
        <f t="shared" si="479"/>
        <v>0</v>
      </c>
      <c r="AU205" s="18">
        <f t="shared" si="369"/>
        <v>241872.4</v>
      </c>
      <c r="AV205" s="18">
        <f t="shared" si="479"/>
        <v>0</v>
      </c>
      <c r="AW205" s="31"/>
      <c r="AX205" s="26"/>
    </row>
    <row r="206" spans="1:51" ht="31.2" x14ac:dyDescent="0.3">
      <c r="A206" s="49" t="s">
        <v>68</v>
      </c>
      <c r="B206" s="45"/>
      <c r="C206" s="49"/>
      <c r="D206" s="49"/>
      <c r="E206" s="15" t="s">
        <v>1047</v>
      </c>
      <c r="F206" s="19">
        <f>F207+F213+F219+F226</f>
        <v>217942.39999999999</v>
      </c>
      <c r="G206" s="19">
        <f t="shared" ref="G206:H206" si="480">G207+G213+G219+G226</f>
        <v>194032.5</v>
      </c>
      <c r="H206" s="19">
        <f t="shared" si="480"/>
        <v>194001.9</v>
      </c>
      <c r="I206" s="19">
        <f t="shared" ref="I206:K206" si="481">I207+I213+I219+I226</f>
        <v>9999.0999999999985</v>
      </c>
      <c r="J206" s="19">
        <f t="shared" si="481"/>
        <v>-146.80000000000001</v>
      </c>
      <c r="K206" s="19">
        <f t="shared" si="481"/>
        <v>-121.5</v>
      </c>
      <c r="L206" s="19">
        <f t="shared" si="356"/>
        <v>227941.5</v>
      </c>
      <c r="M206" s="19">
        <f t="shared" si="357"/>
        <v>193885.7</v>
      </c>
      <c r="N206" s="19">
        <f t="shared" si="358"/>
        <v>193880.4</v>
      </c>
      <c r="O206" s="19">
        <f>O207+O213+O219+O226+O230</f>
        <v>7140.5</v>
      </c>
      <c r="P206" s="19">
        <f t="shared" ref="P206:AV206" si="482">P207+P213+P219+P226+P230</f>
        <v>22123.9</v>
      </c>
      <c r="Q206" s="19">
        <f t="shared" si="482"/>
        <v>47992</v>
      </c>
      <c r="R206" s="19">
        <f t="shared" si="360"/>
        <v>235082</v>
      </c>
      <c r="S206" s="19">
        <f t="shared" si="361"/>
        <v>216009.60000000001</v>
      </c>
      <c r="T206" s="19">
        <f t="shared" si="362"/>
        <v>241872.4</v>
      </c>
      <c r="U206" s="19">
        <f t="shared" ref="U206" si="483">U207+U213+U219+U226+U230</f>
        <v>-328.5</v>
      </c>
      <c r="V206" s="19">
        <f t="shared" si="364"/>
        <v>234753.5</v>
      </c>
      <c r="W206" s="19">
        <f t="shared" si="365"/>
        <v>216009.60000000001</v>
      </c>
      <c r="X206" s="19">
        <f t="shared" si="366"/>
        <v>241872.4</v>
      </c>
      <c r="Y206" s="19">
        <f t="shared" ref="Y206:AA206" si="484">Y207+Y213+Y219+Y226+Y230</f>
        <v>12000</v>
      </c>
      <c r="Z206" s="19">
        <f t="shared" si="484"/>
        <v>0</v>
      </c>
      <c r="AA206" s="19">
        <f t="shared" si="484"/>
        <v>0</v>
      </c>
      <c r="AB206" s="19">
        <f t="shared" si="349"/>
        <v>246753.5</v>
      </c>
      <c r="AC206" s="19">
        <f t="shared" si="350"/>
        <v>216009.60000000001</v>
      </c>
      <c r="AD206" s="19">
        <f t="shared" si="351"/>
        <v>241872.4</v>
      </c>
      <c r="AE206" s="19">
        <f t="shared" ref="AE206:AF206" si="485">AE207+AE213+AE219+AE226+AE230</f>
        <v>5051.1380000000008</v>
      </c>
      <c r="AF206" s="19">
        <f t="shared" si="485"/>
        <v>0</v>
      </c>
      <c r="AG206" s="19">
        <f t="shared" si="373"/>
        <v>251804.63800000001</v>
      </c>
      <c r="AH206" s="19">
        <f t="shared" si="374"/>
        <v>216009.60000000001</v>
      </c>
      <c r="AI206" s="19">
        <f t="shared" si="375"/>
        <v>241872.4</v>
      </c>
      <c r="AJ206" s="19">
        <f t="shared" ref="AJ206:AL206" si="486">AJ207+AJ213+AJ219+AJ226+AJ230</f>
        <v>-10126.447</v>
      </c>
      <c r="AK206" s="19">
        <f t="shared" si="486"/>
        <v>0</v>
      </c>
      <c r="AL206" s="19">
        <f t="shared" si="486"/>
        <v>0</v>
      </c>
      <c r="AM206" s="19">
        <f t="shared" si="352"/>
        <v>241678.19099999999</v>
      </c>
      <c r="AN206" s="19">
        <f t="shared" ref="AN206" si="487">AN207+AN213+AN219+AN226+AN230</f>
        <v>0</v>
      </c>
      <c r="AO206" s="19">
        <f t="shared" si="367"/>
        <v>241678.19099999999</v>
      </c>
      <c r="AP206" s="19">
        <f t="shared" si="353"/>
        <v>216009.60000000001</v>
      </c>
      <c r="AQ206" s="19">
        <f t="shared" ref="AQ206" si="488">AQ207+AQ213+AQ219+AQ226+AQ230</f>
        <v>0</v>
      </c>
      <c r="AR206" s="19">
        <f t="shared" si="368"/>
        <v>216009.60000000001</v>
      </c>
      <c r="AS206" s="19">
        <f t="shared" si="354"/>
        <v>241872.4</v>
      </c>
      <c r="AT206" s="19">
        <f t="shared" ref="AT206" si="489">AT207+AT213+AT219+AT226+AT230</f>
        <v>0</v>
      </c>
      <c r="AU206" s="19">
        <f t="shared" si="369"/>
        <v>241872.4</v>
      </c>
      <c r="AV206" s="19">
        <f t="shared" si="482"/>
        <v>0</v>
      </c>
      <c r="AW206" s="32"/>
      <c r="AX206" s="23"/>
      <c r="AY206" s="2"/>
    </row>
    <row r="207" spans="1:51" ht="46.8" x14ac:dyDescent="0.3">
      <c r="A207" s="49" t="s">
        <v>63</v>
      </c>
      <c r="B207" s="45"/>
      <c r="C207" s="49"/>
      <c r="D207" s="49"/>
      <c r="E207" s="15" t="s">
        <v>627</v>
      </c>
      <c r="F207" s="19">
        <f t="shared" ref="F207:K207" si="490">F208</f>
        <v>49188.799999999996</v>
      </c>
      <c r="G207" s="19">
        <f t="shared" si="490"/>
        <v>49188.799999999996</v>
      </c>
      <c r="H207" s="19">
        <f t="shared" si="490"/>
        <v>49188.799999999996</v>
      </c>
      <c r="I207" s="19">
        <f t="shared" si="490"/>
        <v>0</v>
      </c>
      <c r="J207" s="19">
        <f t="shared" si="490"/>
        <v>0</v>
      </c>
      <c r="K207" s="19">
        <f t="shared" si="490"/>
        <v>0</v>
      </c>
      <c r="L207" s="19">
        <f t="shared" si="356"/>
        <v>49188.799999999996</v>
      </c>
      <c r="M207" s="19">
        <f t="shared" si="357"/>
        <v>49188.799999999996</v>
      </c>
      <c r="N207" s="19">
        <f t="shared" si="358"/>
        <v>49188.799999999996</v>
      </c>
      <c r="O207" s="19">
        <f t="shared" ref="O207:Q207" si="491">O208</f>
        <v>0</v>
      </c>
      <c r="P207" s="19">
        <f t="shared" si="491"/>
        <v>0</v>
      </c>
      <c r="Q207" s="19">
        <f t="shared" si="491"/>
        <v>0</v>
      </c>
      <c r="R207" s="19">
        <f t="shared" si="360"/>
        <v>49188.799999999996</v>
      </c>
      <c r="S207" s="19">
        <f t="shared" si="361"/>
        <v>49188.799999999996</v>
      </c>
      <c r="T207" s="19">
        <f t="shared" si="362"/>
        <v>49188.799999999996</v>
      </c>
      <c r="U207" s="19">
        <f t="shared" ref="U207:AV207" si="492">U208</f>
        <v>0</v>
      </c>
      <c r="V207" s="19">
        <f t="shared" si="364"/>
        <v>49188.799999999996</v>
      </c>
      <c r="W207" s="19">
        <f t="shared" si="365"/>
        <v>49188.799999999996</v>
      </c>
      <c r="X207" s="19">
        <f t="shared" si="366"/>
        <v>49188.799999999996</v>
      </c>
      <c r="Y207" s="19">
        <f t="shared" si="492"/>
        <v>0</v>
      </c>
      <c r="Z207" s="19">
        <f t="shared" si="492"/>
        <v>0</v>
      </c>
      <c r="AA207" s="19">
        <f t="shared" si="492"/>
        <v>0</v>
      </c>
      <c r="AB207" s="19">
        <f t="shared" si="349"/>
        <v>49188.799999999996</v>
      </c>
      <c r="AC207" s="19">
        <f t="shared" si="350"/>
        <v>49188.799999999996</v>
      </c>
      <c r="AD207" s="19">
        <f t="shared" si="351"/>
        <v>49188.799999999996</v>
      </c>
      <c r="AE207" s="19">
        <f t="shared" si="492"/>
        <v>0</v>
      </c>
      <c r="AF207" s="19">
        <f t="shared" si="492"/>
        <v>0</v>
      </c>
      <c r="AG207" s="19">
        <f t="shared" si="373"/>
        <v>49188.799999999996</v>
      </c>
      <c r="AH207" s="19">
        <f t="shared" si="374"/>
        <v>49188.799999999996</v>
      </c>
      <c r="AI207" s="19">
        <f t="shared" si="375"/>
        <v>49188.799999999996</v>
      </c>
      <c r="AJ207" s="19">
        <f t="shared" si="492"/>
        <v>0</v>
      </c>
      <c r="AK207" s="19">
        <f t="shared" si="492"/>
        <v>0</v>
      </c>
      <c r="AL207" s="19">
        <f t="shared" si="492"/>
        <v>0</v>
      </c>
      <c r="AM207" s="19">
        <f t="shared" si="352"/>
        <v>49188.799999999996</v>
      </c>
      <c r="AN207" s="19">
        <f t="shared" si="492"/>
        <v>0</v>
      </c>
      <c r="AO207" s="19">
        <f t="shared" si="367"/>
        <v>49188.799999999996</v>
      </c>
      <c r="AP207" s="19">
        <f t="shared" si="353"/>
        <v>49188.799999999996</v>
      </c>
      <c r="AQ207" s="19">
        <f t="shared" si="492"/>
        <v>0</v>
      </c>
      <c r="AR207" s="19">
        <f t="shared" si="368"/>
        <v>49188.799999999996</v>
      </c>
      <c r="AS207" s="19">
        <f t="shared" si="354"/>
        <v>49188.799999999996</v>
      </c>
      <c r="AT207" s="19">
        <f t="shared" si="492"/>
        <v>0</v>
      </c>
      <c r="AU207" s="19">
        <f t="shared" si="369"/>
        <v>49188.799999999996</v>
      </c>
      <c r="AV207" s="19">
        <f t="shared" si="492"/>
        <v>0</v>
      </c>
      <c r="AW207" s="32"/>
      <c r="AX207" s="23"/>
      <c r="AY207" s="2"/>
    </row>
    <row r="208" spans="1:51" ht="46.8" x14ac:dyDescent="0.3">
      <c r="A208" s="49" t="s">
        <v>63</v>
      </c>
      <c r="B208" s="45">
        <v>600</v>
      </c>
      <c r="C208" s="49"/>
      <c r="D208" s="49"/>
      <c r="E208" s="15" t="s">
        <v>581</v>
      </c>
      <c r="F208" s="19">
        <f t="shared" ref="F208:K208" si="493">F209+F211</f>
        <v>49188.799999999996</v>
      </c>
      <c r="G208" s="19">
        <f t="shared" si="493"/>
        <v>49188.799999999996</v>
      </c>
      <c r="H208" s="19">
        <f t="shared" si="493"/>
        <v>49188.799999999996</v>
      </c>
      <c r="I208" s="19">
        <f t="shared" si="493"/>
        <v>0</v>
      </c>
      <c r="J208" s="19">
        <f t="shared" si="493"/>
        <v>0</v>
      </c>
      <c r="K208" s="19">
        <f t="shared" si="493"/>
        <v>0</v>
      </c>
      <c r="L208" s="19">
        <f t="shared" si="356"/>
        <v>49188.799999999996</v>
      </c>
      <c r="M208" s="19">
        <f t="shared" si="357"/>
        <v>49188.799999999996</v>
      </c>
      <c r="N208" s="19">
        <f t="shared" si="358"/>
        <v>49188.799999999996</v>
      </c>
      <c r="O208" s="19">
        <f t="shared" ref="O208:Q208" si="494">O209+O211</f>
        <v>0</v>
      </c>
      <c r="P208" s="19">
        <f t="shared" si="494"/>
        <v>0</v>
      </c>
      <c r="Q208" s="19">
        <f t="shared" si="494"/>
        <v>0</v>
      </c>
      <c r="R208" s="19">
        <f t="shared" si="360"/>
        <v>49188.799999999996</v>
      </c>
      <c r="S208" s="19">
        <f t="shared" si="361"/>
        <v>49188.799999999996</v>
      </c>
      <c r="T208" s="19">
        <f t="shared" si="362"/>
        <v>49188.799999999996</v>
      </c>
      <c r="U208" s="19">
        <f t="shared" ref="U208:AV208" si="495">U209+U211</f>
        <v>0</v>
      </c>
      <c r="V208" s="19">
        <f t="shared" si="364"/>
        <v>49188.799999999996</v>
      </c>
      <c r="W208" s="19">
        <f t="shared" si="365"/>
        <v>49188.799999999996</v>
      </c>
      <c r="X208" s="19">
        <f t="shared" si="366"/>
        <v>49188.799999999996</v>
      </c>
      <c r="Y208" s="19">
        <f t="shared" ref="Y208:AA208" si="496">Y209+Y211</f>
        <v>0</v>
      </c>
      <c r="Z208" s="19">
        <f t="shared" si="496"/>
        <v>0</v>
      </c>
      <c r="AA208" s="19">
        <f t="shared" si="496"/>
        <v>0</v>
      </c>
      <c r="AB208" s="19">
        <f t="shared" si="349"/>
        <v>49188.799999999996</v>
      </c>
      <c r="AC208" s="19">
        <f t="shared" si="350"/>
        <v>49188.799999999996</v>
      </c>
      <c r="AD208" s="19">
        <f t="shared" si="351"/>
        <v>49188.799999999996</v>
      </c>
      <c r="AE208" s="19">
        <f t="shared" ref="AE208:AF208" si="497">AE209+AE211</f>
        <v>0</v>
      </c>
      <c r="AF208" s="19">
        <f t="shared" si="497"/>
        <v>0</v>
      </c>
      <c r="AG208" s="19">
        <f t="shared" si="373"/>
        <v>49188.799999999996</v>
      </c>
      <c r="AH208" s="19">
        <f t="shared" si="374"/>
        <v>49188.799999999996</v>
      </c>
      <c r="AI208" s="19">
        <f t="shared" si="375"/>
        <v>49188.799999999996</v>
      </c>
      <c r="AJ208" s="19">
        <f t="shared" ref="AJ208:AL208" si="498">AJ209+AJ211</f>
        <v>0</v>
      </c>
      <c r="AK208" s="19">
        <f t="shared" si="498"/>
        <v>0</v>
      </c>
      <c r="AL208" s="19">
        <f t="shared" si="498"/>
        <v>0</v>
      </c>
      <c r="AM208" s="19">
        <f t="shared" si="352"/>
        <v>49188.799999999996</v>
      </c>
      <c r="AN208" s="19">
        <f t="shared" ref="AN208" si="499">AN209+AN211</f>
        <v>0</v>
      </c>
      <c r="AO208" s="19">
        <f t="shared" si="367"/>
        <v>49188.799999999996</v>
      </c>
      <c r="AP208" s="19">
        <f t="shared" si="353"/>
        <v>49188.799999999996</v>
      </c>
      <c r="AQ208" s="19">
        <f t="shared" ref="AQ208" si="500">AQ209+AQ211</f>
        <v>0</v>
      </c>
      <c r="AR208" s="19">
        <f t="shared" si="368"/>
        <v>49188.799999999996</v>
      </c>
      <c r="AS208" s="19">
        <f t="shared" si="354"/>
        <v>49188.799999999996</v>
      </c>
      <c r="AT208" s="19">
        <f t="shared" ref="AT208" si="501">AT209+AT211</f>
        <v>0</v>
      </c>
      <c r="AU208" s="19">
        <f t="shared" si="369"/>
        <v>49188.799999999996</v>
      </c>
      <c r="AV208" s="19">
        <f t="shared" si="495"/>
        <v>0</v>
      </c>
      <c r="AW208" s="32"/>
      <c r="AX208" s="23"/>
      <c r="AY208" s="2"/>
    </row>
    <row r="209" spans="1:51" x14ac:dyDescent="0.3">
      <c r="A209" s="49" t="s">
        <v>63</v>
      </c>
      <c r="B209" s="45">
        <v>610</v>
      </c>
      <c r="C209" s="49"/>
      <c r="D209" s="49"/>
      <c r="E209" s="15" t="s">
        <v>595</v>
      </c>
      <c r="F209" s="19">
        <f t="shared" ref="F209:K209" si="502">F210</f>
        <v>614.1</v>
      </c>
      <c r="G209" s="19">
        <f t="shared" si="502"/>
        <v>614.1</v>
      </c>
      <c r="H209" s="19">
        <f t="shared" si="502"/>
        <v>614.1</v>
      </c>
      <c r="I209" s="19">
        <f t="shared" si="502"/>
        <v>0</v>
      </c>
      <c r="J209" s="19">
        <f t="shared" si="502"/>
        <v>0</v>
      </c>
      <c r="K209" s="19">
        <f t="shared" si="502"/>
        <v>0</v>
      </c>
      <c r="L209" s="19">
        <f t="shared" si="356"/>
        <v>614.1</v>
      </c>
      <c r="M209" s="19">
        <f t="shared" si="357"/>
        <v>614.1</v>
      </c>
      <c r="N209" s="19">
        <f t="shared" si="358"/>
        <v>614.1</v>
      </c>
      <c r="O209" s="19">
        <f t="shared" ref="O209:Q209" si="503">O210</f>
        <v>0</v>
      </c>
      <c r="P209" s="19">
        <f t="shared" si="503"/>
        <v>0</v>
      </c>
      <c r="Q209" s="19">
        <f t="shared" si="503"/>
        <v>0</v>
      </c>
      <c r="R209" s="19">
        <f t="shared" si="360"/>
        <v>614.1</v>
      </c>
      <c r="S209" s="19">
        <f t="shared" si="361"/>
        <v>614.1</v>
      </c>
      <c r="T209" s="19">
        <f t="shared" si="362"/>
        <v>614.1</v>
      </c>
      <c r="U209" s="19">
        <f t="shared" ref="U209:AV209" si="504">U210</f>
        <v>0</v>
      </c>
      <c r="V209" s="19">
        <f t="shared" si="364"/>
        <v>614.1</v>
      </c>
      <c r="W209" s="19">
        <f t="shared" si="365"/>
        <v>614.1</v>
      </c>
      <c r="X209" s="19">
        <f t="shared" si="366"/>
        <v>614.1</v>
      </c>
      <c r="Y209" s="19">
        <f t="shared" si="504"/>
        <v>0</v>
      </c>
      <c r="Z209" s="19">
        <f t="shared" si="504"/>
        <v>0</v>
      </c>
      <c r="AA209" s="19">
        <f t="shared" si="504"/>
        <v>0</v>
      </c>
      <c r="AB209" s="19">
        <f t="shared" si="349"/>
        <v>614.1</v>
      </c>
      <c r="AC209" s="19">
        <f t="shared" si="350"/>
        <v>614.1</v>
      </c>
      <c r="AD209" s="19">
        <f t="shared" si="351"/>
        <v>614.1</v>
      </c>
      <c r="AE209" s="19">
        <f t="shared" si="504"/>
        <v>0</v>
      </c>
      <c r="AF209" s="19">
        <f t="shared" si="504"/>
        <v>0</v>
      </c>
      <c r="AG209" s="19">
        <f t="shared" si="373"/>
        <v>614.1</v>
      </c>
      <c r="AH209" s="19">
        <f t="shared" si="374"/>
        <v>614.1</v>
      </c>
      <c r="AI209" s="19">
        <f t="shared" si="375"/>
        <v>614.1</v>
      </c>
      <c r="AJ209" s="19">
        <f t="shared" si="504"/>
        <v>0</v>
      </c>
      <c r="AK209" s="19">
        <f t="shared" si="504"/>
        <v>0</v>
      </c>
      <c r="AL209" s="19">
        <f t="shared" si="504"/>
        <v>0</v>
      </c>
      <c r="AM209" s="19">
        <f t="shared" si="352"/>
        <v>614.1</v>
      </c>
      <c r="AN209" s="19">
        <f t="shared" si="504"/>
        <v>0</v>
      </c>
      <c r="AO209" s="19">
        <f t="shared" si="367"/>
        <v>614.1</v>
      </c>
      <c r="AP209" s="19">
        <f t="shared" si="353"/>
        <v>614.1</v>
      </c>
      <c r="AQ209" s="19">
        <f t="shared" si="504"/>
        <v>0</v>
      </c>
      <c r="AR209" s="19">
        <f t="shared" si="368"/>
        <v>614.1</v>
      </c>
      <c r="AS209" s="19">
        <f t="shared" si="354"/>
        <v>614.1</v>
      </c>
      <c r="AT209" s="19">
        <f t="shared" si="504"/>
        <v>0</v>
      </c>
      <c r="AU209" s="19">
        <f t="shared" si="369"/>
        <v>614.1</v>
      </c>
      <c r="AV209" s="19">
        <f t="shared" si="504"/>
        <v>0</v>
      </c>
      <c r="AW209" s="32"/>
      <c r="AX209" s="23"/>
      <c r="AY209" s="2"/>
    </row>
    <row r="210" spans="1:51" x14ac:dyDescent="0.3">
      <c r="A210" s="49" t="s">
        <v>63</v>
      </c>
      <c r="B210" s="45">
        <v>610</v>
      </c>
      <c r="C210" s="49" t="s">
        <v>24</v>
      </c>
      <c r="D210" s="49" t="s">
        <v>5</v>
      </c>
      <c r="E210" s="15" t="s">
        <v>563</v>
      </c>
      <c r="F210" s="19">
        <v>614.1</v>
      </c>
      <c r="G210" s="19">
        <v>614.1</v>
      </c>
      <c r="H210" s="19">
        <v>614.1</v>
      </c>
      <c r="I210" s="19"/>
      <c r="J210" s="19"/>
      <c r="K210" s="19"/>
      <c r="L210" s="19">
        <f t="shared" si="356"/>
        <v>614.1</v>
      </c>
      <c r="M210" s="19">
        <f t="shared" si="357"/>
        <v>614.1</v>
      </c>
      <c r="N210" s="19">
        <f t="shared" si="358"/>
        <v>614.1</v>
      </c>
      <c r="O210" s="19"/>
      <c r="P210" s="19"/>
      <c r="Q210" s="19"/>
      <c r="R210" s="19">
        <f t="shared" si="360"/>
        <v>614.1</v>
      </c>
      <c r="S210" s="19">
        <f t="shared" si="361"/>
        <v>614.1</v>
      </c>
      <c r="T210" s="19">
        <f t="shared" si="362"/>
        <v>614.1</v>
      </c>
      <c r="U210" s="19"/>
      <c r="V210" s="19">
        <f t="shared" si="364"/>
        <v>614.1</v>
      </c>
      <c r="W210" s="19">
        <f t="shared" si="365"/>
        <v>614.1</v>
      </c>
      <c r="X210" s="19">
        <f t="shared" si="366"/>
        <v>614.1</v>
      </c>
      <c r="Y210" s="19"/>
      <c r="Z210" s="19"/>
      <c r="AA210" s="19"/>
      <c r="AB210" s="19">
        <f t="shared" ref="AB210:AB285" si="505">V210+Y210</f>
        <v>614.1</v>
      </c>
      <c r="AC210" s="19">
        <f t="shared" ref="AC210:AC285" si="506">W210+Z210</f>
        <v>614.1</v>
      </c>
      <c r="AD210" s="19">
        <f t="shared" ref="AD210:AD285" si="507">X210+AA210</f>
        <v>614.1</v>
      </c>
      <c r="AE210" s="19"/>
      <c r="AF210" s="19"/>
      <c r="AG210" s="19">
        <f t="shared" si="373"/>
        <v>614.1</v>
      </c>
      <c r="AH210" s="19">
        <f t="shared" si="374"/>
        <v>614.1</v>
      </c>
      <c r="AI210" s="19">
        <f t="shared" si="375"/>
        <v>614.1</v>
      </c>
      <c r="AJ210" s="19"/>
      <c r="AK210" s="19"/>
      <c r="AL210" s="19"/>
      <c r="AM210" s="19">
        <f t="shared" ref="AM210:AM273" si="508">AG210+AJ210</f>
        <v>614.1</v>
      </c>
      <c r="AN210" s="19"/>
      <c r="AO210" s="19">
        <f t="shared" si="367"/>
        <v>614.1</v>
      </c>
      <c r="AP210" s="19">
        <f t="shared" ref="AP210:AP273" si="509">AH210+AK210</f>
        <v>614.1</v>
      </c>
      <c r="AQ210" s="19"/>
      <c r="AR210" s="19">
        <f t="shared" si="368"/>
        <v>614.1</v>
      </c>
      <c r="AS210" s="19">
        <f t="shared" ref="AS210:AS273" si="510">AI210+AL210</f>
        <v>614.1</v>
      </c>
      <c r="AT210" s="19"/>
      <c r="AU210" s="19">
        <f t="shared" si="369"/>
        <v>614.1</v>
      </c>
      <c r="AV210" s="19"/>
      <c r="AW210" s="32"/>
      <c r="AX210" s="23"/>
      <c r="AY210" s="2"/>
    </row>
    <row r="211" spans="1:51" x14ac:dyDescent="0.3">
      <c r="A211" s="49" t="s">
        <v>63</v>
      </c>
      <c r="B211" s="45">
        <v>620</v>
      </c>
      <c r="C211" s="49"/>
      <c r="D211" s="49"/>
      <c r="E211" s="15" t="s">
        <v>596</v>
      </c>
      <c r="F211" s="19">
        <f t="shared" ref="F211:K211" si="511">F212</f>
        <v>48574.7</v>
      </c>
      <c r="G211" s="19">
        <f t="shared" si="511"/>
        <v>48574.7</v>
      </c>
      <c r="H211" s="19">
        <f t="shared" si="511"/>
        <v>48574.7</v>
      </c>
      <c r="I211" s="19">
        <f t="shared" si="511"/>
        <v>0</v>
      </c>
      <c r="J211" s="19">
        <f t="shared" si="511"/>
        <v>0</v>
      </c>
      <c r="K211" s="19">
        <f t="shared" si="511"/>
        <v>0</v>
      </c>
      <c r="L211" s="19">
        <f t="shared" ref="L211:L298" si="512">F211+I211</f>
        <v>48574.7</v>
      </c>
      <c r="M211" s="19">
        <f t="shared" ref="M211:M298" si="513">G211+J211</f>
        <v>48574.7</v>
      </c>
      <c r="N211" s="19">
        <f t="shared" ref="N211:N298" si="514">H211+K211</f>
        <v>48574.7</v>
      </c>
      <c r="O211" s="19">
        <f t="shared" ref="O211:Q211" si="515">O212</f>
        <v>0</v>
      </c>
      <c r="P211" s="19">
        <f t="shared" si="515"/>
        <v>0</v>
      </c>
      <c r="Q211" s="19">
        <f t="shared" si="515"/>
        <v>0</v>
      </c>
      <c r="R211" s="19">
        <f t="shared" ref="R211:R290" si="516">L211+O211</f>
        <v>48574.7</v>
      </c>
      <c r="S211" s="19">
        <f t="shared" ref="S211:S290" si="517">M211+P211</f>
        <v>48574.7</v>
      </c>
      <c r="T211" s="19">
        <f t="shared" ref="T211:T290" si="518">N211+Q211</f>
        <v>48574.7</v>
      </c>
      <c r="U211" s="19">
        <f t="shared" ref="U211:AV211" si="519">U212</f>
        <v>0</v>
      </c>
      <c r="V211" s="19">
        <f t="shared" ref="V211:V290" si="520">R211+U211</f>
        <v>48574.7</v>
      </c>
      <c r="W211" s="19">
        <f t="shared" ref="W211:W290" si="521">S211</f>
        <v>48574.7</v>
      </c>
      <c r="X211" s="19">
        <f t="shared" ref="X211:X290" si="522">T211</f>
        <v>48574.7</v>
      </c>
      <c r="Y211" s="19">
        <f t="shared" si="519"/>
        <v>0</v>
      </c>
      <c r="Z211" s="19">
        <f t="shared" si="519"/>
        <v>0</v>
      </c>
      <c r="AA211" s="19">
        <f t="shared" si="519"/>
        <v>0</v>
      </c>
      <c r="AB211" s="19">
        <f t="shared" si="505"/>
        <v>48574.7</v>
      </c>
      <c r="AC211" s="19">
        <f t="shared" si="506"/>
        <v>48574.7</v>
      </c>
      <c r="AD211" s="19">
        <f t="shared" si="507"/>
        <v>48574.7</v>
      </c>
      <c r="AE211" s="19">
        <f t="shared" si="519"/>
        <v>0</v>
      </c>
      <c r="AF211" s="19">
        <f t="shared" si="519"/>
        <v>0</v>
      </c>
      <c r="AG211" s="19">
        <f t="shared" si="373"/>
        <v>48574.7</v>
      </c>
      <c r="AH211" s="19">
        <f t="shared" si="374"/>
        <v>48574.7</v>
      </c>
      <c r="AI211" s="19">
        <f t="shared" si="375"/>
        <v>48574.7</v>
      </c>
      <c r="AJ211" s="19">
        <f t="shared" si="519"/>
        <v>0</v>
      </c>
      <c r="AK211" s="19">
        <f t="shared" si="519"/>
        <v>0</v>
      </c>
      <c r="AL211" s="19">
        <f t="shared" si="519"/>
        <v>0</v>
      </c>
      <c r="AM211" s="19">
        <f t="shared" si="508"/>
        <v>48574.7</v>
      </c>
      <c r="AN211" s="19">
        <f t="shared" si="519"/>
        <v>0</v>
      </c>
      <c r="AO211" s="19">
        <f t="shared" ref="AO211:AO274" si="523">AM211+AN211</f>
        <v>48574.7</v>
      </c>
      <c r="AP211" s="19">
        <f t="shared" si="509"/>
        <v>48574.7</v>
      </c>
      <c r="AQ211" s="19">
        <f t="shared" si="519"/>
        <v>0</v>
      </c>
      <c r="AR211" s="19">
        <f t="shared" ref="AR211:AR274" si="524">AP211+AQ211</f>
        <v>48574.7</v>
      </c>
      <c r="AS211" s="19">
        <f t="shared" si="510"/>
        <v>48574.7</v>
      </c>
      <c r="AT211" s="19">
        <f t="shared" si="519"/>
        <v>0</v>
      </c>
      <c r="AU211" s="19">
        <f t="shared" ref="AU211:AU274" si="525">AS211+AT211</f>
        <v>48574.7</v>
      </c>
      <c r="AV211" s="19">
        <f t="shared" si="519"/>
        <v>0</v>
      </c>
      <c r="AW211" s="32"/>
      <c r="AX211" s="23"/>
      <c r="AY211" s="2"/>
    </row>
    <row r="212" spans="1:51" x14ac:dyDescent="0.3">
      <c r="A212" s="49" t="s">
        <v>63</v>
      </c>
      <c r="B212" s="45">
        <v>620</v>
      </c>
      <c r="C212" s="49" t="s">
        <v>24</v>
      </c>
      <c r="D212" s="49" t="s">
        <v>5</v>
      </c>
      <c r="E212" s="15" t="s">
        <v>563</v>
      </c>
      <c r="F212" s="19">
        <v>48574.7</v>
      </c>
      <c r="G212" s="19">
        <v>48574.7</v>
      </c>
      <c r="H212" s="19">
        <v>48574.7</v>
      </c>
      <c r="I212" s="19"/>
      <c r="J212" s="19"/>
      <c r="K212" s="19"/>
      <c r="L212" s="19">
        <f t="shared" si="512"/>
        <v>48574.7</v>
      </c>
      <c r="M212" s="19">
        <f t="shared" si="513"/>
        <v>48574.7</v>
      </c>
      <c r="N212" s="19">
        <f t="shared" si="514"/>
        <v>48574.7</v>
      </c>
      <c r="O212" s="19"/>
      <c r="P212" s="19"/>
      <c r="Q212" s="19"/>
      <c r="R212" s="19">
        <f t="shared" si="516"/>
        <v>48574.7</v>
      </c>
      <c r="S212" s="19">
        <f t="shared" si="517"/>
        <v>48574.7</v>
      </c>
      <c r="T212" s="19">
        <f t="shared" si="518"/>
        <v>48574.7</v>
      </c>
      <c r="U212" s="19"/>
      <c r="V212" s="19">
        <f t="shared" si="520"/>
        <v>48574.7</v>
      </c>
      <c r="W212" s="19">
        <f t="shared" si="521"/>
        <v>48574.7</v>
      </c>
      <c r="X212" s="19">
        <f t="shared" si="522"/>
        <v>48574.7</v>
      </c>
      <c r="Y212" s="19"/>
      <c r="Z212" s="19"/>
      <c r="AA212" s="19"/>
      <c r="AB212" s="19">
        <f t="shared" si="505"/>
        <v>48574.7</v>
      </c>
      <c r="AC212" s="19">
        <f t="shared" si="506"/>
        <v>48574.7</v>
      </c>
      <c r="AD212" s="19">
        <f t="shared" si="507"/>
        <v>48574.7</v>
      </c>
      <c r="AE212" s="19"/>
      <c r="AF212" s="19"/>
      <c r="AG212" s="19">
        <f t="shared" si="373"/>
        <v>48574.7</v>
      </c>
      <c r="AH212" s="19">
        <f t="shared" si="374"/>
        <v>48574.7</v>
      </c>
      <c r="AI212" s="19">
        <f t="shared" si="375"/>
        <v>48574.7</v>
      </c>
      <c r="AJ212" s="19"/>
      <c r="AK212" s="19"/>
      <c r="AL212" s="19"/>
      <c r="AM212" s="19">
        <f t="shared" si="508"/>
        <v>48574.7</v>
      </c>
      <c r="AN212" s="19"/>
      <c r="AO212" s="19">
        <f t="shared" si="523"/>
        <v>48574.7</v>
      </c>
      <c r="AP212" s="19">
        <f t="shared" si="509"/>
        <v>48574.7</v>
      </c>
      <c r="AQ212" s="19"/>
      <c r="AR212" s="19">
        <f t="shared" si="524"/>
        <v>48574.7</v>
      </c>
      <c r="AS212" s="19">
        <f t="shared" si="510"/>
        <v>48574.7</v>
      </c>
      <c r="AT212" s="19"/>
      <c r="AU212" s="19">
        <f t="shared" si="525"/>
        <v>48574.7</v>
      </c>
      <c r="AV212" s="19"/>
      <c r="AW212" s="32"/>
      <c r="AX212" s="23"/>
      <c r="AY212" s="2"/>
    </row>
    <row r="213" spans="1:51" ht="46.8" x14ac:dyDescent="0.3">
      <c r="A213" s="49" t="s">
        <v>64</v>
      </c>
      <c r="B213" s="45"/>
      <c r="C213" s="49"/>
      <c r="D213" s="49"/>
      <c r="E213" s="15" t="s">
        <v>650</v>
      </c>
      <c r="F213" s="19">
        <f t="shared" ref="F213:K217" si="526">F214</f>
        <v>116955.7</v>
      </c>
      <c r="G213" s="19">
        <f t="shared" si="526"/>
        <v>91045.8</v>
      </c>
      <c r="H213" s="19">
        <f t="shared" si="526"/>
        <v>91015.2</v>
      </c>
      <c r="I213" s="19">
        <f t="shared" si="526"/>
        <v>9999.0999999999985</v>
      </c>
      <c r="J213" s="19">
        <f t="shared" si="526"/>
        <v>-146.80000000000001</v>
      </c>
      <c r="K213" s="19">
        <f t="shared" si="526"/>
        <v>-121.5</v>
      </c>
      <c r="L213" s="19">
        <f t="shared" si="512"/>
        <v>126954.79999999999</v>
      </c>
      <c r="M213" s="19">
        <f t="shared" si="513"/>
        <v>90899</v>
      </c>
      <c r="N213" s="19">
        <f t="shared" si="514"/>
        <v>90893.7</v>
      </c>
      <c r="O213" s="19">
        <f t="shared" ref="O213:Q217" si="527">O214</f>
        <v>6112</v>
      </c>
      <c r="P213" s="19">
        <f t="shared" si="527"/>
        <v>0</v>
      </c>
      <c r="Q213" s="19">
        <f t="shared" si="527"/>
        <v>0</v>
      </c>
      <c r="R213" s="19">
        <f t="shared" si="516"/>
        <v>133066.79999999999</v>
      </c>
      <c r="S213" s="19">
        <f t="shared" si="517"/>
        <v>90899</v>
      </c>
      <c r="T213" s="19">
        <f t="shared" si="518"/>
        <v>90893.7</v>
      </c>
      <c r="U213" s="19">
        <f t="shared" ref="U213:AV217" si="528">U214</f>
        <v>0</v>
      </c>
      <c r="V213" s="19">
        <f t="shared" si="520"/>
        <v>133066.79999999999</v>
      </c>
      <c r="W213" s="19">
        <f t="shared" si="521"/>
        <v>90899</v>
      </c>
      <c r="X213" s="19">
        <f t="shared" si="522"/>
        <v>90893.7</v>
      </c>
      <c r="Y213" s="19">
        <f t="shared" si="528"/>
        <v>12000</v>
      </c>
      <c r="Z213" s="19">
        <f t="shared" si="528"/>
        <v>0</v>
      </c>
      <c r="AA213" s="19">
        <f t="shared" si="528"/>
        <v>0</v>
      </c>
      <c r="AB213" s="19">
        <f t="shared" si="505"/>
        <v>145066.79999999999</v>
      </c>
      <c r="AC213" s="19">
        <f t="shared" si="506"/>
        <v>90899</v>
      </c>
      <c r="AD213" s="19">
        <f t="shared" si="507"/>
        <v>90893.7</v>
      </c>
      <c r="AE213" s="19">
        <f t="shared" si="528"/>
        <v>5051.1380000000008</v>
      </c>
      <c r="AF213" s="19">
        <f t="shared" si="528"/>
        <v>0</v>
      </c>
      <c r="AG213" s="19">
        <f t="shared" si="373"/>
        <v>150117.93799999999</v>
      </c>
      <c r="AH213" s="19">
        <f t="shared" si="374"/>
        <v>90899</v>
      </c>
      <c r="AI213" s="19">
        <f t="shared" si="375"/>
        <v>90893.7</v>
      </c>
      <c r="AJ213" s="19">
        <f t="shared" si="528"/>
        <v>-9215</v>
      </c>
      <c r="AK213" s="19">
        <f t="shared" si="528"/>
        <v>0</v>
      </c>
      <c r="AL213" s="19">
        <f t="shared" si="528"/>
        <v>0</v>
      </c>
      <c r="AM213" s="19">
        <f t="shared" si="508"/>
        <v>140902.93799999999</v>
      </c>
      <c r="AN213" s="19">
        <f t="shared" si="528"/>
        <v>0</v>
      </c>
      <c r="AO213" s="19">
        <f t="shared" si="523"/>
        <v>140902.93799999999</v>
      </c>
      <c r="AP213" s="19">
        <f t="shared" si="509"/>
        <v>90899</v>
      </c>
      <c r="AQ213" s="19">
        <f t="shared" si="528"/>
        <v>0</v>
      </c>
      <c r="AR213" s="19">
        <f t="shared" si="524"/>
        <v>90899</v>
      </c>
      <c r="AS213" s="19">
        <f t="shared" si="510"/>
        <v>90893.7</v>
      </c>
      <c r="AT213" s="19">
        <f t="shared" si="528"/>
        <v>0</v>
      </c>
      <c r="AU213" s="19">
        <f t="shared" si="525"/>
        <v>90893.7</v>
      </c>
      <c r="AV213" s="19">
        <f t="shared" si="528"/>
        <v>0</v>
      </c>
      <c r="AW213" s="32"/>
      <c r="AX213" s="23"/>
      <c r="AY213" s="2"/>
    </row>
    <row r="214" spans="1:51" ht="46.8" x14ac:dyDescent="0.3">
      <c r="A214" s="49" t="s">
        <v>64</v>
      </c>
      <c r="B214" s="45">
        <v>600</v>
      </c>
      <c r="C214" s="49"/>
      <c r="D214" s="49"/>
      <c r="E214" s="15" t="s">
        <v>581</v>
      </c>
      <c r="F214" s="19">
        <f t="shared" ref="F214:K214" si="529">F217+F215</f>
        <v>116955.7</v>
      </c>
      <c r="G214" s="19">
        <f t="shared" si="529"/>
        <v>91045.8</v>
      </c>
      <c r="H214" s="19">
        <f t="shared" si="529"/>
        <v>91015.2</v>
      </c>
      <c r="I214" s="19">
        <f t="shared" si="529"/>
        <v>9999.0999999999985</v>
      </c>
      <c r="J214" s="19">
        <f t="shared" si="529"/>
        <v>-146.80000000000001</v>
      </c>
      <c r="K214" s="19">
        <f t="shared" si="529"/>
        <v>-121.5</v>
      </c>
      <c r="L214" s="19">
        <f t="shared" si="512"/>
        <v>126954.79999999999</v>
      </c>
      <c r="M214" s="19">
        <f t="shared" si="513"/>
        <v>90899</v>
      </c>
      <c r="N214" s="19">
        <f t="shared" si="514"/>
        <v>90893.7</v>
      </c>
      <c r="O214" s="19">
        <f t="shared" ref="O214:Q214" si="530">O217+O215</f>
        <v>6112</v>
      </c>
      <c r="P214" s="19">
        <f t="shared" si="530"/>
        <v>0</v>
      </c>
      <c r="Q214" s="19">
        <f t="shared" si="530"/>
        <v>0</v>
      </c>
      <c r="R214" s="19">
        <f t="shared" si="516"/>
        <v>133066.79999999999</v>
      </c>
      <c r="S214" s="19">
        <f t="shared" si="517"/>
        <v>90899</v>
      </c>
      <c r="T214" s="19">
        <f t="shared" si="518"/>
        <v>90893.7</v>
      </c>
      <c r="U214" s="19">
        <f t="shared" ref="U214:AV214" si="531">U217+U215</f>
        <v>0</v>
      </c>
      <c r="V214" s="19">
        <f t="shared" si="520"/>
        <v>133066.79999999999</v>
      </c>
      <c r="W214" s="19">
        <f t="shared" si="521"/>
        <v>90899</v>
      </c>
      <c r="X214" s="19">
        <f t="shared" si="522"/>
        <v>90893.7</v>
      </c>
      <c r="Y214" s="19">
        <f t="shared" ref="Y214:AA214" si="532">Y217+Y215</f>
        <v>12000</v>
      </c>
      <c r="Z214" s="19">
        <f t="shared" si="532"/>
        <v>0</v>
      </c>
      <c r="AA214" s="19">
        <f t="shared" si="532"/>
        <v>0</v>
      </c>
      <c r="AB214" s="19">
        <f t="shared" si="505"/>
        <v>145066.79999999999</v>
      </c>
      <c r="AC214" s="19">
        <f t="shared" si="506"/>
        <v>90899</v>
      </c>
      <c r="AD214" s="19">
        <f t="shared" si="507"/>
        <v>90893.7</v>
      </c>
      <c r="AE214" s="19">
        <f t="shared" ref="AE214:AF214" si="533">AE217+AE215</f>
        <v>5051.1380000000008</v>
      </c>
      <c r="AF214" s="19">
        <f t="shared" si="533"/>
        <v>0</v>
      </c>
      <c r="AG214" s="19">
        <f t="shared" ref="AG214:AG289" si="534">AB214+AE214</f>
        <v>150117.93799999999</v>
      </c>
      <c r="AH214" s="19">
        <f t="shared" ref="AH214:AH289" si="535">AC214+AF214</f>
        <v>90899</v>
      </c>
      <c r="AI214" s="19">
        <f t="shared" ref="AI214:AI289" si="536">AD214</f>
        <v>90893.7</v>
      </c>
      <c r="AJ214" s="19">
        <f t="shared" ref="AJ214:AL214" si="537">AJ217+AJ215</f>
        <v>-9215</v>
      </c>
      <c r="AK214" s="19">
        <f t="shared" si="537"/>
        <v>0</v>
      </c>
      <c r="AL214" s="19">
        <f t="shared" si="537"/>
        <v>0</v>
      </c>
      <c r="AM214" s="19">
        <f t="shared" si="508"/>
        <v>140902.93799999999</v>
      </c>
      <c r="AN214" s="19">
        <f t="shared" ref="AN214" si="538">AN217+AN215</f>
        <v>0</v>
      </c>
      <c r="AO214" s="19">
        <f t="shared" si="523"/>
        <v>140902.93799999999</v>
      </c>
      <c r="AP214" s="19">
        <f t="shared" si="509"/>
        <v>90899</v>
      </c>
      <c r="AQ214" s="19">
        <f t="shared" ref="AQ214" si="539">AQ217+AQ215</f>
        <v>0</v>
      </c>
      <c r="AR214" s="19">
        <f t="shared" si="524"/>
        <v>90899</v>
      </c>
      <c r="AS214" s="19">
        <f t="shared" si="510"/>
        <v>90893.7</v>
      </c>
      <c r="AT214" s="19">
        <f t="shared" ref="AT214" si="540">AT217+AT215</f>
        <v>0</v>
      </c>
      <c r="AU214" s="19">
        <f t="shared" si="525"/>
        <v>90893.7</v>
      </c>
      <c r="AV214" s="19">
        <f t="shared" si="531"/>
        <v>0</v>
      </c>
      <c r="AW214" s="32"/>
      <c r="AX214" s="23"/>
      <c r="AY214" s="2"/>
    </row>
    <row r="215" spans="1:51" x14ac:dyDescent="0.3">
      <c r="A215" s="49" t="s">
        <v>64</v>
      </c>
      <c r="B215" s="45">
        <v>610</v>
      </c>
      <c r="C215" s="49"/>
      <c r="D215" s="49"/>
      <c r="E215" s="15" t="s">
        <v>595</v>
      </c>
      <c r="F215" s="19">
        <f t="shared" ref="F215:K215" si="541">F216</f>
        <v>1500</v>
      </c>
      <c r="G215" s="19">
        <f t="shared" si="541"/>
        <v>0</v>
      </c>
      <c r="H215" s="19">
        <f t="shared" si="541"/>
        <v>0</v>
      </c>
      <c r="I215" s="19">
        <f t="shared" si="541"/>
        <v>0</v>
      </c>
      <c r="J215" s="19">
        <f t="shared" si="541"/>
        <v>0</v>
      </c>
      <c r="K215" s="19">
        <f t="shared" si="541"/>
        <v>0</v>
      </c>
      <c r="L215" s="19">
        <f t="shared" si="512"/>
        <v>1500</v>
      </c>
      <c r="M215" s="19">
        <f t="shared" si="513"/>
        <v>0</v>
      </c>
      <c r="N215" s="19">
        <f t="shared" si="514"/>
        <v>0</v>
      </c>
      <c r="O215" s="19">
        <f t="shared" ref="O215:Q215" si="542">O216</f>
        <v>0</v>
      </c>
      <c r="P215" s="19">
        <f t="shared" si="542"/>
        <v>0</v>
      </c>
      <c r="Q215" s="19">
        <f t="shared" si="542"/>
        <v>0</v>
      </c>
      <c r="R215" s="19">
        <f t="shared" si="516"/>
        <v>1500</v>
      </c>
      <c r="S215" s="19">
        <f t="shared" si="517"/>
        <v>0</v>
      </c>
      <c r="T215" s="19">
        <f t="shared" si="518"/>
        <v>0</v>
      </c>
      <c r="U215" s="19">
        <f t="shared" ref="U215:AV215" si="543">U216</f>
        <v>0</v>
      </c>
      <c r="V215" s="19">
        <f t="shared" si="520"/>
        <v>1500</v>
      </c>
      <c r="W215" s="19">
        <f t="shared" si="521"/>
        <v>0</v>
      </c>
      <c r="X215" s="19">
        <f t="shared" si="522"/>
        <v>0</v>
      </c>
      <c r="Y215" s="19">
        <f t="shared" si="543"/>
        <v>0</v>
      </c>
      <c r="Z215" s="19">
        <f t="shared" si="543"/>
        <v>0</v>
      </c>
      <c r="AA215" s="19">
        <f t="shared" si="543"/>
        <v>0</v>
      </c>
      <c r="AB215" s="19">
        <f t="shared" si="505"/>
        <v>1500</v>
      </c>
      <c r="AC215" s="19">
        <f t="shared" si="506"/>
        <v>0</v>
      </c>
      <c r="AD215" s="19">
        <f t="shared" si="507"/>
        <v>0</v>
      </c>
      <c r="AE215" s="19">
        <f t="shared" si="543"/>
        <v>352.5</v>
      </c>
      <c r="AF215" s="19">
        <f t="shared" si="543"/>
        <v>0</v>
      </c>
      <c r="AG215" s="19">
        <f t="shared" si="534"/>
        <v>1852.5</v>
      </c>
      <c r="AH215" s="19">
        <f t="shared" si="535"/>
        <v>0</v>
      </c>
      <c r="AI215" s="19">
        <f t="shared" si="536"/>
        <v>0</v>
      </c>
      <c r="AJ215" s="19">
        <f t="shared" si="543"/>
        <v>0</v>
      </c>
      <c r="AK215" s="19">
        <f t="shared" si="543"/>
        <v>0</v>
      </c>
      <c r="AL215" s="19">
        <f t="shared" si="543"/>
        <v>0</v>
      </c>
      <c r="AM215" s="19">
        <f t="shared" si="508"/>
        <v>1852.5</v>
      </c>
      <c r="AN215" s="19">
        <f t="shared" si="543"/>
        <v>0</v>
      </c>
      <c r="AO215" s="19">
        <f t="shared" si="523"/>
        <v>1852.5</v>
      </c>
      <c r="AP215" s="19">
        <f t="shared" si="509"/>
        <v>0</v>
      </c>
      <c r="AQ215" s="19">
        <f t="shared" si="543"/>
        <v>0</v>
      </c>
      <c r="AR215" s="19">
        <f t="shared" si="524"/>
        <v>0</v>
      </c>
      <c r="AS215" s="19">
        <f t="shared" si="510"/>
        <v>0</v>
      </c>
      <c r="AT215" s="19">
        <f t="shared" si="543"/>
        <v>0</v>
      </c>
      <c r="AU215" s="19">
        <f t="shared" si="525"/>
        <v>0</v>
      </c>
      <c r="AV215" s="19">
        <f t="shared" si="543"/>
        <v>0</v>
      </c>
      <c r="AW215" s="32"/>
      <c r="AX215" s="23"/>
      <c r="AY215" s="2"/>
    </row>
    <row r="216" spans="1:51" x14ac:dyDescent="0.3">
      <c r="A216" s="49" t="s">
        <v>64</v>
      </c>
      <c r="B216" s="45">
        <v>610</v>
      </c>
      <c r="C216" s="49" t="s">
        <v>24</v>
      </c>
      <c r="D216" s="49" t="s">
        <v>5</v>
      </c>
      <c r="E216" s="15" t="s">
        <v>563</v>
      </c>
      <c r="F216" s="19">
        <v>1500</v>
      </c>
      <c r="G216" s="19">
        <v>0</v>
      </c>
      <c r="H216" s="19">
        <v>0</v>
      </c>
      <c r="I216" s="19"/>
      <c r="J216" s="19"/>
      <c r="K216" s="19"/>
      <c r="L216" s="19">
        <f t="shared" si="512"/>
        <v>1500</v>
      </c>
      <c r="M216" s="19">
        <f t="shared" si="513"/>
        <v>0</v>
      </c>
      <c r="N216" s="19">
        <f t="shared" si="514"/>
        <v>0</v>
      </c>
      <c r="O216" s="19"/>
      <c r="P216" s="19"/>
      <c r="Q216" s="19"/>
      <c r="R216" s="19">
        <f t="shared" si="516"/>
        <v>1500</v>
      </c>
      <c r="S216" s="19">
        <f t="shared" si="517"/>
        <v>0</v>
      </c>
      <c r="T216" s="19">
        <f t="shared" si="518"/>
        <v>0</v>
      </c>
      <c r="U216" s="19"/>
      <c r="V216" s="19">
        <f t="shared" si="520"/>
        <v>1500</v>
      </c>
      <c r="W216" s="19">
        <f t="shared" si="521"/>
        <v>0</v>
      </c>
      <c r="X216" s="19">
        <f t="shared" si="522"/>
        <v>0</v>
      </c>
      <c r="Y216" s="19"/>
      <c r="Z216" s="19"/>
      <c r="AA216" s="19"/>
      <c r="AB216" s="19">
        <f t="shared" si="505"/>
        <v>1500</v>
      </c>
      <c r="AC216" s="19">
        <f t="shared" si="506"/>
        <v>0</v>
      </c>
      <c r="AD216" s="19">
        <f t="shared" si="507"/>
        <v>0</v>
      </c>
      <c r="AE216" s="19">
        <v>352.5</v>
      </c>
      <c r="AF216" s="19"/>
      <c r="AG216" s="19">
        <f t="shared" si="534"/>
        <v>1852.5</v>
      </c>
      <c r="AH216" s="19">
        <f t="shared" si="535"/>
        <v>0</v>
      </c>
      <c r="AI216" s="19">
        <f t="shared" si="536"/>
        <v>0</v>
      </c>
      <c r="AJ216" s="19"/>
      <c r="AK216" s="19"/>
      <c r="AL216" s="19"/>
      <c r="AM216" s="19">
        <f t="shared" si="508"/>
        <v>1852.5</v>
      </c>
      <c r="AN216" s="19"/>
      <c r="AO216" s="19">
        <f t="shared" si="523"/>
        <v>1852.5</v>
      </c>
      <c r="AP216" s="19">
        <f t="shared" si="509"/>
        <v>0</v>
      </c>
      <c r="AQ216" s="19"/>
      <c r="AR216" s="19">
        <f t="shared" si="524"/>
        <v>0</v>
      </c>
      <c r="AS216" s="19">
        <f t="shared" si="510"/>
        <v>0</v>
      </c>
      <c r="AT216" s="19"/>
      <c r="AU216" s="19">
        <f t="shared" si="525"/>
        <v>0</v>
      </c>
      <c r="AV216" s="19"/>
      <c r="AW216" s="32"/>
      <c r="AX216" s="23"/>
      <c r="AY216" s="2"/>
    </row>
    <row r="217" spans="1:51" x14ac:dyDescent="0.3">
      <c r="A217" s="49" t="s">
        <v>64</v>
      </c>
      <c r="B217" s="45">
        <v>620</v>
      </c>
      <c r="C217" s="49"/>
      <c r="D217" s="49"/>
      <c r="E217" s="15" t="s">
        <v>596</v>
      </c>
      <c r="F217" s="19">
        <f t="shared" si="526"/>
        <v>115455.7</v>
      </c>
      <c r="G217" s="19">
        <f t="shared" si="526"/>
        <v>91045.8</v>
      </c>
      <c r="H217" s="19">
        <f t="shared" si="526"/>
        <v>91015.2</v>
      </c>
      <c r="I217" s="19">
        <f t="shared" si="526"/>
        <v>9999.0999999999985</v>
      </c>
      <c r="J217" s="19">
        <f t="shared" si="526"/>
        <v>-146.80000000000001</v>
      </c>
      <c r="K217" s="19">
        <f t="shared" si="526"/>
        <v>-121.5</v>
      </c>
      <c r="L217" s="19">
        <f t="shared" si="512"/>
        <v>125454.79999999999</v>
      </c>
      <c r="M217" s="19">
        <f t="shared" si="513"/>
        <v>90899</v>
      </c>
      <c r="N217" s="19">
        <f t="shared" si="514"/>
        <v>90893.7</v>
      </c>
      <c r="O217" s="19">
        <f t="shared" si="527"/>
        <v>6112</v>
      </c>
      <c r="P217" s="19">
        <f t="shared" si="527"/>
        <v>0</v>
      </c>
      <c r="Q217" s="19">
        <f t="shared" si="527"/>
        <v>0</v>
      </c>
      <c r="R217" s="19">
        <f t="shared" si="516"/>
        <v>131566.79999999999</v>
      </c>
      <c r="S217" s="19">
        <f t="shared" si="517"/>
        <v>90899</v>
      </c>
      <c r="T217" s="19">
        <f t="shared" si="518"/>
        <v>90893.7</v>
      </c>
      <c r="U217" s="19">
        <f t="shared" si="528"/>
        <v>0</v>
      </c>
      <c r="V217" s="19">
        <f t="shared" si="520"/>
        <v>131566.79999999999</v>
      </c>
      <c r="W217" s="19">
        <f t="shared" si="521"/>
        <v>90899</v>
      </c>
      <c r="X217" s="19">
        <f t="shared" si="522"/>
        <v>90893.7</v>
      </c>
      <c r="Y217" s="19">
        <f t="shared" si="528"/>
        <v>12000</v>
      </c>
      <c r="Z217" s="19">
        <f t="shared" si="528"/>
        <v>0</v>
      </c>
      <c r="AA217" s="19">
        <f t="shared" si="528"/>
        <v>0</v>
      </c>
      <c r="AB217" s="19">
        <f t="shared" si="505"/>
        <v>143566.79999999999</v>
      </c>
      <c r="AC217" s="19">
        <f t="shared" si="506"/>
        <v>90899</v>
      </c>
      <c r="AD217" s="19">
        <f t="shared" si="507"/>
        <v>90893.7</v>
      </c>
      <c r="AE217" s="19">
        <f t="shared" si="528"/>
        <v>4698.6380000000008</v>
      </c>
      <c r="AF217" s="19">
        <f t="shared" si="528"/>
        <v>0</v>
      </c>
      <c r="AG217" s="19">
        <f t="shared" si="534"/>
        <v>148265.43799999999</v>
      </c>
      <c r="AH217" s="19">
        <f t="shared" si="535"/>
        <v>90899</v>
      </c>
      <c r="AI217" s="19">
        <f t="shared" si="536"/>
        <v>90893.7</v>
      </c>
      <c r="AJ217" s="19">
        <f t="shared" si="528"/>
        <v>-9215</v>
      </c>
      <c r="AK217" s="19">
        <f t="shared" si="528"/>
        <v>0</v>
      </c>
      <c r="AL217" s="19">
        <f t="shared" si="528"/>
        <v>0</v>
      </c>
      <c r="AM217" s="19">
        <f t="shared" si="508"/>
        <v>139050.43799999999</v>
      </c>
      <c r="AN217" s="19">
        <f t="shared" si="528"/>
        <v>0</v>
      </c>
      <c r="AO217" s="19">
        <f t="shared" si="523"/>
        <v>139050.43799999999</v>
      </c>
      <c r="AP217" s="19">
        <f t="shared" si="509"/>
        <v>90899</v>
      </c>
      <c r="AQ217" s="19">
        <f t="shared" si="528"/>
        <v>0</v>
      </c>
      <c r="AR217" s="19">
        <f t="shared" si="524"/>
        <v>90899</v>
      </c>
      <c r="AS217" s="19">
        <f t="shared" si="510"/>
        <v>90893.7</v>
      </c>
      <c r="AT217" s="19">
        <f t="shared" si="528"/>
        <v>0</v>
      </c>
      <c r="AU217" s="19">
        <f t="shared" si="525"/>
        <v>90893.7</v>
      </c>
      <c r="AV217" s="19">
        <f t="shared" si="528"/>
        <v>0</v>
      </c>
      <c r="AW217" s="32"/>
      <c r="AX217" s="23"/>
      <c r="AY217" s="2"/>
    </row>
    <row r="218" spans="1:51" x14ac:dyDescent="0.3">
      <c r="A218" s="49" t="s">
        <v>64</v>
      </c>
      <c r="B218" s="45">
        <v>620</v>
      </c>
      <c r="C218" s="49" t="s">
        <v>24</v>
      </c>
      <c r="D218" s="49" t="s">
        <v>5</v>
      </c>
      <c r="E218" s="15" t="s">
        <v>563</v>
      </c>
      <c r="F218" s="19">
        <v>115455.7</v>
      </c>
      <c r="G218" s="19">
        <v>91045.8</v>
      </c>
      <c r="H218" s="19">
        <v>91015.2</v>
      </c>
      <c r="I218" s="19">
        <f>-272.2+10271.3</f>
        <v>9999.0999999999985</v>
      </c>
      <c r="J218" s="19">
        <v>-146.80000000000001</v>
      </c>
      <c r="K218" s="19">
        <v>-121.5</v>
      </c>
      <c r="L218" s="19">
        <f t="shared" si="512"/>
        <v>125454.79999999999</v>
      </c>
      <c r="M218" s="19">
        <f t="shared" si="513"/>
        <v>90899</v>
      </c>
      <c r="N218" s="19">
        <f t="shared" si="514"/>
        <v>90893.7</v>
      </c>
      <c r="O218" s="19">
        <f>6112</f>
        <v>6112</v>
      </c>
      <c r="P218" s="19"/>
      <c r="Q218" s="19"/>
      <c r="R218" s="19">
        <f t="shared" si="516"/>
        <v>131566.79999999999</v>
      </c>
      <c r="S218" s="19">
        <f t="shared" si="517"/>
        <v>90899</v>
      </c>
      <c r="T218" s="19">
        <f t="shared" si="518"/>
        <v>90893.7</v>
      </c>
      <c r="U218" s="19"/>
      <c r="V218" s="19">
        <f t="shared" si="520"/>
        <v>131566.79999999999</v>
      </c>
      <c r="W218" s="19">
        <f t="shared" si="521"/>
        <v>90899</v>
      </c>
      <c r="X218" s="19">
        <f t="shared" si="522"/>
        <v>90893.7</v>
      </c>
      <c r="Y218" s="19">
        <f>12000</f>
        <v>12000</v>
      </c>
      <c r="Z218" s="19"/>
      <c r="AA218" s="19"/>
      <c r="AB218" s="19">
        <f t="shared" si="505"/>
        <v>143566.79999999999</v>
      </c>
      <c r="AC218" s="19">
        <f t="shared" si="506"/>
        <v>90899</v>
      </c>
      <c r="AD218" s="19">
        <f t="shared" si="507"/>
        <v>90893.7</v>
      </c>
      <c r="AE218" s="19">
        <f>6647.011-1948.373</f>
        <v>4698.6380000000008</v>
      </c>
      <c r="AF218" s="19"/>
      <c r="AG218" s="19">
        <f t="shared" si="534"/>
        <v>148265.43799999999</v>
      </c>
      <c r="AH218" s="19">
        <f t="shared" si="535"/>
        <v>90899</v>
      </c>
      <c r="AI218" s="19">
        <f t="shared" si="536"/>
        <v>90893.7</v>
      </c>
      <c r="AJ218" s="19">
        <v>-9215</v>
      </c>
      <c r="AK218" s="19"/>
      <c r="AL218" s="19"/>
      <c r="AM218" s="19">
        <f t="shared" si="508"/>
        <v>139050.43799999999</v>
      </c>
      <c r="AN218" s="19"/>
      <c r="AO218" s="19">
        <f t="shared" si="523"/>
        <v>139050.43799999999</v>
      </c>
      <c r="AP218" s="19">
        <f t="shared" si="509"/>
        <v>90899</v>
      </c>
      <c r="AQ218" s="19"/>
      <c r="AR218" s="19">
        <f t="shared" si="524"/>
        <v>90899</v>
      </c>
      <c r="AS218" s="19">
        <f t="shared" si="510"/>
        <v>90893.7</v>
      </c>
      <c r="AT218" s="19"/>
      <c r="AU218" s="19">
        <f t="shared" si="525"/>
        <v>90893.7</v>
      </c>
      <c r="AV218" s="19"/>
      <c r="AW218" s="32"/>
      <c r="AX218" s="23" t="s">
        <v>1307</v>
      </c>
      <c r="AY218" s="2"/>
    </row>
    <row r="219" spans="1:51" ht="46.8" x14ac:dyDescent="0.3">
      <c r="A219" s="49" t="s">
        <v>65</v>
      </c>
      <c r="B219" s="45"/>
      <c r="C219" s="49"/>
      <c r="D219" s="49"/>
      <c r="E219" s="15" t="s">
        <v>651</v>
      </c>
      <c r="F219" s="19">
        <f>F220+F223</f>
        <v>11797.9</v>
      </c>
      <c r="G219" s="19">
        <f t="shared" ref="G219:AV219" si="544">G220+G223</f>
        <v>13797.9</v>
      </c>
      <c r="H219" s="19">
        <f t="shared" si="544"/>
        <v>13797.9</v>
      </c>
      <c r="I219" s="19">
        <f t="shared" ref="I219:K219" si="545">I220+I223</f>
        <v>0</v>
      </c>
      <c r="J219" s="19">
        <f t="shared" si="545"/>
        <v>0</v>
      </c>
      <c r="K219" s="19">
        <f t="shared" si="545"/>
        <v>0</v>
      </c>
      <c r="L219" s="19">
        <f t="shared" si="512"/>
        <v>11797.9</v>
      </c>
      <c r="M219" s="19">
        <f t="shared" si="513"/>
        <v>13797.9</v>
      </c>
      <c r="N219" s="19">
        <f t="shared" si="514"/>
        <v>13797.9</v>
      </c>
      <c r="O219" s="19">
        <f t="shared" ref="O219:Q219" si="546">O220+O223</f>
        <v>1028.5</v>
      </c>
      <c r="P219" s="19">
        <f t="shared" si="546"/>
        <v>0</v>
      </c>
      <c r="Q219" s="19">
        <f t="shared" si="546"/>
        <v>0</v>
      </c>
      <c r="R219" s="19">
        <f t="shared" si="516"/>
        <v>12826.4</v>
      </c>
      <c r="S219" s="19">
        <f t="shared" si="517"/>
        <v>13797.9</v>
      </c>
      <c r="T219" s="19">
        <f t="shared" si="518"/>
        <v>13797.9</v>
      </c>
      <c r="U219" s="19">
        <f t="shared" ref="U219" si="547">U220+U223</f>
        <v>-328.5</v>
      </c>
      <c r="V219" s="19">
        <f t="shared" si="520"/>
        <v>12497.9</v>
      </c>
      <c r="W219" s="19">
        <f t="shared" si="521"/>
        <v>13797.9</v>
      </c>
      <c r="X219" s="19">
        <f t="shared" si="522"/>
        <v>13797.9</v>
      </c>
      <c r="Y219" s="19">
        <f t="shared" ref="Y219:AA219" si="548">Y220+Y223</f>
        <v>0</v>
      </c>
      <c r="Z219" s="19">
        <f t="shared" si="548"/>
        <v>0</v>
      </c>
      <c r="AA219" s="19">
        <f t="shared" si="548"/>
        <v>0</v>
      </c>
      <c r="AB219" s="19">
        <f t="shared" si="505"/>
        <v>12497.9</v>
      </c>
      <c r="AC219" s="19">
        <f t="shared" si="506"/>
        <v>13797.9</v>
      </c>
      <c r="AD219" s="19">
        <f t="shared" si="507"/>
        <v>13797.9</v>
      </c>
      <c r="AE219" s="19">
        <f t="shared" ref="AE219:AF219" si="549">AE220+AE223</f>
        <v>0</v>
      </c>
      <c r="AF219" s="19">
        <f t="shared" si="549"/>
        <v>0</v>
      </c>
      <c r="AG219" s="19">
        <f t="shared" si="534"/>
        <v>12497.9</v>
      </c>
      <c r="AH219" s="19">
        <f t="shared" si="535"/>
        <v>13797.9</v>
      </c>
      <c r="AI219" s="19">
        <f t="shared" si="536"/>
        <v>13797.9</v>
      </c>
      <c r="AJ219" s="19">
        <f t="shared" ref="AJ219:AL219" si="550">AJ220+AJ223</f>
        <v>-911.447</v>
      </c>
      <c r="AK219" s="19">
        <f t="shared" si="550"/>
        <v>0</v>
      </c>
      <c r="AL219" s="19">
        <f t="shared" si="550"/>
        <v>0</v>
      </c>
      <c r="AM219" s="19">
        <f t="shared" si="508"/>
        <v>11586.453</v>
      </c>
      <c r="AN219" s="19">
        <f t="shared" ref="AN219" si="551">AN220+AN223</f>
        <v>0</v>
      </c>
      <c r="AO219" s="19">
        <f t="shared" si="523"/>
        <v>11586.453</v>
      </c>
      <c r="AP219" s="19">
        <f t="shared" si="509"/>
        <v>13797.9</v>
      </c>
      <c r="AQ219" s="19">
        <f t="shared" ref="AQ219" si="552">AQ220+AQ223</f>
        <v>0</v>
      </c>
      <c r="AR219" s="19">
        <f t="shared" si="524"/>
        <v>13797.9</v>
      </c>
      <c r="AS219" s="19">
        <f t="shared" si="510"/>
        <v>13797.9</v>
      </c>
      <c r="AT219" s="19">
        <f t="shared" ref="AT219" si="553">AT220+AT223</f>
        <v>0</v>
      </c>
      <c r="AU219" s="19">
        <f t="shared" si="525"/>
        <v>13797.9</v>
      </c>
      <c r="AV219" s="19">
        <f t="shared" si="544"/>
        <v>0</v>
      </c>
      <c r="AW219" s="32"/>
      <c r="AX219" s="23"/>
      <c r="AY219" s="2"/>
    </row>
    <row r="220" spans="1:51" ht="31.2" x14ac:dyDescent="0.3">
      <c r="A220" s="49" t="s">
        <v>65</v>
      </c>
      <c r="B220" s="45">
        <v>200</v>
      </c>
      <c r="C220" s="49"/>
      <c r="D220" s="49"/>
      <c r="E220" s="15" t="s">
        <v>578</v>
      </c>
      <c r="F220" s="19">
        <f t="shared" ref="F220:K221" si="554">F221</f>
        <v>10993.3</v>
      </c>
      <c r="G220" s="19">
        <f t="shared" si="554"/>
        <v>12993.3</v>
      </c>
      <c r="H220" s="19">
        <f t="shared" si="554"/>
        <v>12993.3</v>
      </c>
      <c r="I220" s="19">
        <f t="shared" si="554"/>
        <v>0</v>
      </c>
      <c r="J220" s="19">
        <f t="shared" si="554"/>
        <v>0</v>
      </c>
      <c r="K220" s="19">
        <f t="shared" si="554"/>
        <v>0</v>
      </c>
      <c r="L220" s="19">
        <f t="shared" si="512"/>
        <v>10993.3</v>
      </c>
      <c r="M220" s="19">
        <f t="shared" si="513"/>
        <v>12993.3</v>
      </c>
      <c r="N220" s="19">
        <f t="shared" si="514"/>
        <v>12993.3</v>
      </c>
      <c r="O220" s="19">
        <f t="shared" ref="O220:Q221" si="555">O221</f>
        <v>1028.5</v>
      </c>
      <c r="P220" s="19">
        <f t="shared" si="555"/>
        <v>0</v>
      </c>
      <c r="Q220" s="19">
        <f t="shared" si="555"/>
        <v>0</v>
      </c>
      <c r="R220" s="19">
        <f t="shared" si="516"/>
        <v>12021.8</v>
      </c>
      <c r="S220" s="19">
        <f t="shared" si="517"/>
        <v>12993.3</v>
      </c>
      <c r="T220" s="19">
        <f t="shared" si="518"/>
        <v>12993.3</v>
      </c>
      <c r="U220" s="19">
        <f t="shared" ref="U220:AV221" si="556">U221</f>
        <v>-328.5</v>
      </c>
      <c r="V220" s="19">
        <f t="shared" si="520"/>
        <v>11693.3</v>
      </c>
      <c r="W220" s="19">
        <f t="shared" si="521"/>
        <v>12993.3</v>
      </c>
      <c r="X220" s="19">
        <f t="shared" si="522"/>
        <v>12993.3</v>
      </c>
      <c r="Y220" s="19">
        <f t="shared" si="556"/>
        <v>0</v>
      </c>
      <c r="Z220" s="19">
        <f t="shared" si="556"/>
        <v>0</v>
      </c>
      <c r="AA220" s="19">
        <f t="shared" si="556"/>
        <v>0</v>
      </c>
      <c r="AB220" s="19">
        <f t="shared" si="505"/>
        <v>11693.3</v>
      </c>
      <c r="AC220" s="19">
        <f t="shared" si="506"/>
        <v>12993.3</v>
      </c>
      <c r="AD220" s="19">
        <f t="shared" si="507"/>
        <v>12993.3</v>
      </c>
      <c r="AE220" s="19">
        <f t="shared" si="556"/>
        <v>0</v>
      </c>
      <c r="AF220" s="19">
        <f t="shared" si="556"/>
        <v>0</v>
      </c>
      <c r="AG220" s="19">
        <f t="shared" si="534"/>
        <v>11693.3</v>
      </c>
      <c r="AH220" s="19">
        <f t="shared" si="535"/>
        <v>12993.3</v>
      </c>
      <c r="AI220" s="19">
        <f t="shared" si="536"/>
        <v>12993.3</v>
      </c>
      <c r="AJ220" s="19">
        <f t="shared" si="556"/>
        <v>-911.447</v>
      </c>
      <c r="AK220" s="19">
        <f t="shared" si="556"/>
        <v>0</v>
      </c>
      <c r="AL220" s="19">
        <f t="shared" si="556"/>
        <v>0</v>
      </c>
      <c r="AM220" s="19">
        <f t="shared" si="508"/>
        <v>10781.852999999999</v>
      </c>
      <c r="AN220" s="19">
        <f t="shared" si="556"/>
        <v>0</v>
      </c>
      <c r="AO220" s="19">
        <f t="shared" si="523"/>
        <v>10781.852999999999</v>
      </c>
      <c r="AP220" s="19">
        <f t="shared" si="509"/>
        <v>12993.3</v>
      </c>
      <c r="AQ220" s="19">
        <f t="shared" si="556"/>
        <v>0</v>
      </c>
      <c r="AR220" s="19">
        <f t="shared" si="524"/>
        <v>12993.3</v>
      </c>
      <c r="AS220" s="19">
        <f t="shared" si="510"/>
        <v>12993.3</v>
      </c>
      <c r="AT220" s="19">
        <f t="shared" si="556"/>
        <v>0</v>
      </c>
      <c r="AU220" s="19">
        <f t="shared" si="525"/>
        <v>12993.3</v>
      </c>
      <c r="AV220" s="19">
        <f t="shared" si="556"/>
        <v>0</v>
      </c>
      <c r="AW220" s="32"/>
      <c r="AX220" s="23"/>
      <c r="AY220" s="2"/>
    </row>
    <row r="221" spans="1:51" ht="46.8" x14ac:dyDescent="0.3">
      <c r="A221" s="49" t="s">
        <v>65</v>
      </c>
      <c r="B221" s="45">
        <v>240</v>
      </c>
      <c r="C221" s="49"/>
      <c r="D221" s="49"/>
      <c r="E221" s="15" t="s">
        <v>586</v>
      </c>
      <c r="F221" s="19">
        <f t="shared" si="554"/>
        <v>10993.3</v>
      </c>
      <c r="G221" s="19">
        <f t="shared" si="554"/>
        <v>12993.3</v>
      </c>
      <c r="H221" s="19">
        <f t="shared" si="554"/>
        <v>12993.3</v>
      </c>
      <c r="I221" s="19">
        <f t="shared" si="554"/>
        <v>0</v>
      </c>
      <c r="J221" s="19">
        <f t="shared" si="554"/>
        <v>0</v>
      </c>
      <c r="K221" s="19">
        <f t="shared" si="554"/>
        <v>0</v>
      </c>
      <c r="L221" s="19">
        <f t="shared" si="512"/>
        <v>10993.3</v>
      </c>
      <c r="M221" s="19">
        <f t="shared" si="513"/>
        <v>12993.3</v>
      </c>
      <c r="N221" s="19">
        <f t="shared" si="514"/>
        <v>12993.3</v>
      </c>
      <c r="O221" s="19">
        <f t="shared" si="555"/>
        <v>1028.5</v>
      </c>
      <c r="P221" s="19">
        <f t="shared" si="555"/>
        <v>0</v>
      </c>
      <c r="Q221" s="19">
        <f t="shared" si="555"/>
        <v>0</v>
      </c>
      <c r="R221" s="19">
        <f t="shared" si="516"/>
        <v>12021.8</v>
      </c>
      <c r="S221" s="19">
        <f t="shared" si="517"/>
        <v>12993.3</v>
      </c>
      <c r="T221" s="19">
        <f t="shared" si="518"/>
        <v>12993.3</v>
      </c>
      <c r="U221" s="19">
        <f t="shared" si="556"/>
        <v>-328.5</v>
      </c>
      <c r="V221" s="19">
        <f t="shared" si="520"/>
        <v>11693.3</v>
      </c>
      <c r="W221" s="19">
        <f t="shared" si="521"/>
        <v>12993.3</v>
      </c>
      <c r="X221" s="19">
        <f t="shared" si="522"/>
        <v>12993.3</v>
      </c>
      <c r="Y221" s="19">
        <f t="shared" si="556"/>
        <v>0</v>
      </c>
      <c r="Z221" s="19">
        <f t="shared" si="556"/>
        <v>0</v>
      </c>
      <c r="AA221" s="19">
        <f t="shared" si="556"/>
        <v>0</v>
      </c>
      <c r="AB221" s="19">
        <f t="shared" si="505"/>
        <v>11693.3</v>
      </c>
      <c r="AC221" s="19">
        <f t="shared" si="506"/>
        <v>12993.3</v>
      </c>
      <c r="AD221" s="19">
        <f t="shared" si="507"/>
        <v>12993.3</v>
      </c>
      <c r="AE221" s="19">
        <f t="shared" si="556"/>
        <v>0</v>
      </c>
      <c r="AF221" s="19">
        <f t="shared" si="556"/>
        <v>0</v>
      </c>
      <c r="AG221" s="19">
        <f t="shared" si="534"/>
        <v>11693.3</v>
      </c>
      <c r="AH221" s="19">
        <f t="shared" si="535"/>
        <v>12993.3</v>
      </c>
      <c r="AI221" s="19">
        <f t="shared" si="536"/>
        <v>12993.3</v>
      </c>
      <c r="AJ221" s="19">
        <f t="shared" si="556"/>
        <v>-911.447</v>
      </c>
      <c r="AK221" s="19">
        <f t="shared" si="556"/>
        <v>0</v>
      </c>
      <c r="AL221" s="19">
        <f t="shared" si="556"/>
        <v>0</v>
      </c>
      <c r="AM221" s="19">
        <f t="shared" si="508"/>
        <v>10781.852999999999</v>
      </c>
      <c r="AN221" s="19">
        <f t="shared" si="556"/>
        <v>0</v>
      </c>
      <c r="AO221" s="19">
        <f t="shared" si="523"/>
        <v>10781.852999999999</v>
      </c>
      <c r="AP221" s="19">
        <f t="shared" si="509"/>
        <v>12993.3</v>
      </c>
      <c r="AQ221" s="19">
        <f t="shared" si="556"/>
        <v>0</v>
      </c>
      <c r="AR221" s="19">
        <f t="shared" si="524"/>
        <v>12993.3</v>
      </c>
      <c r="AS221" s="19">
        <f t="shared" si="510"/>
        <v>12993.3</v>
      </c>
      <c r="AT221" s="19">
        <f t="shared" si="556"/>
        <v>0</v>
      </c>
      <c r="AU221" s="19">
        <f t="shared" si="525"/>
        <v>12993.3</v>
      </c>
      <c r="AV221" s="19">
        <f t="shared" si="556"/>
        <v>0</v>
      </c>
      <c r="AW221" s="32"/>
      <c r="AX221" s="23"/>
      <c r="AY221" s="2"/>
    </row>
    <row r="222" spans="1:51" x14ac:dyDescent="0.3">
      <c r="A222" s="49" t="s">
        <v>65</v>
      </c>
      <c r="B222" s="45">
        <v>240</v>
      </c>
      <c r="C222" s="49" t="s">
        <v>24</v>
      </c>
      <c r="D222" s="49" t="s">
        <v>5</v>
      </c>
      <c r="E222" s="15" t="s">
        <v>563</v>
      </c>
      <c r="F222" s="19">
        <v>10993.3</v>
      </c>
      <c r="G222" s="19">
        <v>12993.3</v>
      </c>
      <c r="H222" s="19">
        <v>12993.3</v>
      </c>
      <c r="I222" s="19"/>
      <c r="J222" s="19"/>
      <c r="K222" s="19"/>
      <c r="L222" s="19">
        <f t="shared" si="512"/>
        <v>10993.3</v>
      </c>
      <c r="M222" s="19">
        <f t="shared" si="513"/>
        <v>12993.3</v>
      </c>
      <c r="N222" s="19">
        <f t="shared" si="514"/>
        <v>12993.3</v>
      </c>
      <c r="O222" s="19">
        <v>1028.5</v>
      </c>
      <c r="P222" s="19"/>
      <c r="Q222" s="19"/>
      <c r="R222" s="19">
        <f t="shared" si="516"/>
        <v>12021.8</v>
      </c>
      <c r="S222" s="19">
        <f t="shared" si="517"/>
        <v>12993.3</v>
      </c>
      <c r="T222" s="19">
        <f t="shared" si="518"/>
        <v>12993.3</v>
      </c>
      <c r="U222" s="19">
        <v>-328.5</v>
      </c>
      <c r="V222" s="19">
        <f t="shared" si="520"/>
        <v>11693.3</v>
      </c>
      <c r="W222" s="19">
        <f t="shared" si="521"/>
        <v>12993.3</v>
      </c>
      <c r="X222" s="19">
        <f t="shared" si="522"/>
        <v>12993.3</v>
      </c>
      <c r="Y222" s="19"/>
      <c r="Z222" s="19"/>
      <c r="AA222" s="19"/>
      <c r="AB222" s="19">
        <f t="shared" si="505"/>
        <v>11693.3</v>
      </c>
      <c r="AC222" s="19">
        <f t="shared" si="506"/>
        <v>12993.3</v>
      </c>
      <c r="AD222" s="19">
        <f t="shared" si="507"/>
        <v>12993.3</v>
      </c>
      <c r="AE222" s="19"/>
      <c r="AF222" s="19"/>
      <c r="AG222" s="19">
        <f t="shared" si="534"/>
        <v>11693.3</v>
      </c>
      <c r="AH222" s="19">
        <f t="shared" si="535"/>
        <v>12993.3</v>
      </c>
      <c r="AI222" s="19">
        <f t="shared" si="536"/>
        <v>12993.3</v>
      </c>
      <c r="AJ222" s="19">
        <f>-1.103-910.344</f>
        <v>-911.447</v>
      </c>
      <c r="AK222" s="19"/>
      <c r="AL222" s="19"/>
      <c r="AM222" s="19">
        <f t="shared" si="508"/>
        <v>10781.852999999999</v>
      </c>
      <c r="AN222" s="19"/>
      <c r="AO222" s="19">
        <f t="shared" si="523"/>
        <v>10781.852999999999</v>
      </c>
      <c r="AP222" s="19">
        <f t="shared" si="509"/>
        <v>12993.3</v>
      </c>
      <c r="AQ222" s="19"/>
      <c r="AR222" s="19">
        <f t="shared" si="524"/>
        <v>12993.3</v>
      </c>
      <c r="AS222" s="19">
        <f t="shared" si="510"/>
        <v>12993.3</v>
      </c>
      <c r="AT222" s="19"/>
      <c r="AU222" s="19">
        <f t="shared" si="525"/>
        <v>12993.3</v>
      </c>
      <c r="AV222" s="19"/>
      <c r="AW222" s="32"/>
      <c r="AX222" s="23"/>
      <c r="AY222" s="2"/>
    </row>
    <row r="223" spans="1:51" ht="31.2" x14ac:dyDescent="0.3">
      <c r="A223" s="49" t="s">
        <v>65</v>
      </c>
      <c r="B223" s="45">
        <v>300</v>
      </c>
      <c r="C223" s="49"/>
      <c r="D223" s="49"/>
      <c r="E223" s="15" t="s">
        <v>579</v>
      </c>
      <c r="F223" s="19">
        <f t="shared" ref="F223:K224" si="557">F224</f>
        <v>804.6</v>
      </c>
      <c r="G223" s="19">
        <f t="shared" si="557"/>
        <v>804.6</v>
      </c>
      <c r="H223" s="19">
        <f t="shared" si="557"/>
        <v>804.6</v>
      </c>
      <c r="I223" s="19">
        <f t="shared" si="557"/>
        <v>0</v>
      </c>
      <c r="J223" s="19">
        <f t="shared" si="557"/>
        <v>0</v>
      </c>
      <c r="K223" s="19">
        <f t="shared" si="557"/>
        <v>0</v>
      </c>
      <c r="L223" s="19">
        <f t="shared" si="512"/>
        <v>804.6</v>
      </c>
      <c r="M223" s="19">
        <f t="shared" si="513"/>
        <v>804.6</v>
      </c>
      <c r="N223" s="19">
        <f t="shared" si="514"/>
        <v>804.6</v>
      </c>
      <c r="O223" s="19">
        <f t="shared" ref="O223:Q224" si="558">O224</f>
        <v>0</v>
      </c>
      <c r="P223" s="19">
        <f t="shared" si="558"/>
        <v>0</v>
      </c>
      <c r="Q223" s="19">
        <f t="shared" si="558"/>
        <v>0</v>
      </c>
      <c r="R223" s="19">
        <f t="shared" si="516"/>
        <v>804.6</v>
      </c>
      <c r="S223" s="19">
        <f t="shared" si="517"/>
        <v>804.6</v>
      </c>
      <c r="T223" s="19">
        <f t="shared" si="518"/>
        <v>804.6</v>
      </c>
      <c r="U223" s="19">
        <f t="shared" ref="U223:AV224" si="559">U224</f>
        <v>0</v>
      </c>
      <c r="V223" s="19">
        <f t="shared" si="520"/>
        <v>804.6</v>
      </c>
      <c r="W223" s="19">
        <f t="shared" si="521"/>
        <v>804.6</v>
      </c>
      <c r="X223" s="19">
        <f t="shared" si="522"/>
        <v>804.6</v>
      </c>
      <c r="Y223" s="19">
        <f t="shared" si="559"/>
        <v>0</v>
      </c>
      <c r="Z223" s="19">
        <f t="shared" si="559"/>
        <v>0</v>
      </c>
      <c r="AA223" s="19">
        <f t="shared" si="559"/>
        <v>0</v>
      </c>
      <c r="AB223" s="19">
        <f t="shared" si="505"/>
        <v>804.6</v>
      </c>
      <c r="AC223" s="19">
        <f t="shared" si="506"/>
        <v>804.6</v>
      </c>
      <c r="AD223" s="19">
        <f t="shared" si="507"/>
        <v>804.6</v>
      </c>
      <c r="AE223" s="19">
        <f t="shared" si="559"/>
        <v>0</v>
      </c>
      <c r="AF223" s="19">
        <f t="shared" si="559"/>
        <v>0</v>
      </c>
      <c r="AG223" s="19">
        <f t="shared" si="534"/>
        <v>804.6</v>
      </c>
      <c r="AH223" s="19">
        <f t="shared" si="535"/>
        <v>804.6</v>
      </c>
      <c r="AI223" s="19">
        <f t="shared" si="536"/>
        <v>804.6</v>
      </c>
      <c r="AJ223" s="19">
        <f t="shared" si="559"/>
        <v>0</v>
      </c>
      <c r="AK223" s="19">
        <f t="shared" si="559"/>
        <v>0</v>
      </c>
      <c r="AL223" s="19">
        <f t="shared" si="559"/>
        <v>0</v>
      </c>
      <c r="AM223" s="19">
        <f t="shared" si="508"/>
        <v>804.6</v>
      </c>
      <c r="AN223" s="19">
        <f t="shared" si="559"/>
        <v>0</v>
      </c>
      <c r="AO223" s="19">
        <f t="shared" si="523"/>
        <v>804.6</v>
      </c>
      <c r="AP223" s="19">
        <f t="shared" si="509"/>
        <v>804.6</v>
      </c>
      <c r="AQ223" s="19">
        <f t="shared" si="559"/>
        <v>0</v>
      </c>
      <c r="AR223" s="19">
        <f t="shared" si="524"/>
        <v>804.6</v>
      </c>
      <c r="AS223" s="19">
        <f t="shared" si="510"/>
        <v>804.6</v>
      </c>
      <c r="AT223" s="19">
        <f t="shared" si="559"/>
        <v>0</v>
      </c>
      <c r="AU223" s="19">
        <f t="shared" si="525"/>
        <v>804.6</v>
      </c>
      <c r="AV223" s="19">
        <f t="shared" si="559"/>
        <v>0</v>
      </c>
      <c r="AW223" s="32"/>
      <c r="AX223" s="23"/>
      <c r="AY223" s="2"/>
    </row>
    <row r="224" spans="1:51" x14ac:dyDescent="0.3">
      <c r="A224" s="49" t="s">
        <v>65</v>
      </c>
      <c r="B224" s="45">
        <v>350</v>
      </c>
      <c r="C224" s="49"/>
      <c r="D224" s="49"/>
      <c r="E224" s="15" t="s">
        <v>591</v>
      </c>
      <c r="F224" s="19">
        <f t="shared" si="557"/>
        <v>804.6</v>
      </c>
      <c r="G224" s="19">
        <f t="shared" si="557"/>
        <v>804.6</v>
      </c>
      <c r="H224" s="19">
        <f t="shared" si="557"/>
        <v>804.6</v>
      </c>
      <c r="I224" s="19">
        <f t="shared" si="557"/>
        <v>0</v>
      </c>
      <c r="J224" s="19">
        <f t="shared" si="557"/>
        <v>0</v>
      </c>
      <c r="K224" s="19">
        <f t="shared" si="557"/>
        <v>0</v>
      </c>
      <c r="L224" s="19">
        <f t="shared" si="512"/>
        <v>804.6</v>
      </c>
      <c r="M224" s="19">
        <f t="shared" si="513"/>
        <v>804.6</v>
      </c>
      <c r="N224" s="19">
        <f t="shared" si="514"/>
        <v>804.6</v>
      </c>
      <c r="O224" s="19">
        <f t="shared" si="558"/>
        <v>0</v>
      </c>
      <c r="P224" s="19">
        <f t="shared" si="558"/>
        <v>0</v>
      </c>
      <c r="Q224" s="19">
        <f t="shared" si="558"/>
        <v>0</v>
      </c>
      <c r="R224" s="19">
        <f t="shared" si="516"/>
        <v>804.6</v>
      </c>
      <c r="S224" s="19">
        <f t="shared" si="517"/>
        <v>804.6</v>
      </c>
      <c r="T224" s="19">
        <f t="shared" si="518"/>
        <v>804.6</v>
      </c>
      <c r="U224" s="19">
        <f t="shared" si="559"/>
        <v>0</v>
      </c>
      <c r="V224" s="19">
        <f t="shared" si="520"/>
        <v>804.6</v>
      </c>
      <c r="W224" s="19">
        <f t="shared" si="521"/>
        <v>804.6</v>
      </c>
      <c r="X224" s="19">
        <f t="shared" si="522"/>
        <v>804.6</v>
      </c>
      <c r="Y224" s="19">
        <f t="shared" si="559"/>
        <v>0</v>
      </c>
      <c r="Z224" s="19">
        <f t="shared" si="559"/>
        <v>0</v>
      </c>
      <c r="AA224" s="19">
        <f t="shared" si="559"/>
        <v>0</v>
      </c>
      <c r="AB224" s="19">
        <f t="shared" si="505"/>
        <v>804.6</v>
      </c>
      <c r="AC224" s="19">
        <f t="shared" si="506"/>
        <v>804.6</v>
      </c>
      <c r="AD224" s="19">
        <f t="shared" si="507"/>
        <v>804.6</v>
      </c>
      <c r="AE224" s="19">
        <f t="shared" si="559"/>
        <v>0</v>
      </c>
      <c r="AF224" s="19">
        <f t="shared" si="559"/>
        <v>0</v>
      </c>
      <c r="AG224" s="19">
        <f t="shared" si="534"/>
        <v>804.6</v>
      </c>
      <c r="AH224" s="19">
        <f t="shared" si="535"/>
        <v>804.6</v>
      </c>
      <c r="AI224" s="19">
        <f t="shared" si="536"/>
        <v>804.6</v>
      </c>
      <c r="AJ224" s="19">
        <f t="shared" si="559"/>
        <v>0</v>
      </c>
      <c r="AK224" s="19">
        <f t="shared" si="559"/>
        <v>0</v>
      </c>
      <c r="AL224" s="19">
        <f t="shared" si="559"/>
        <v>0</v>
      </c>
      <c r="AM224" s="19">
        <f t="shared" si="508"/>
        <v>804.6</v>
      </c>
      <c r="AN224" s="19">
        <f t="shared" si="559"/>
        <v>0</v>
      </c>
      <c r="AO224" s="19">
        <f t="shared" si="523"/>
        <v>804.6</v>
      </c>
      <c r="AP224" s="19">
        <f t="shared" si="509"/>
        <v>804.6</v>
      </c>
      <c r="AQ224" s="19">
        <f t="shared" si="559"/>
        <v>0</v>
      </c>
      <c r="AR224" s="19">
        <f t="shared" si="524"/>
        <v>804.6</v>
      </c>
      <c r="AS224" s="19">
        <f t="shared" si="510"/>
        <v>804.6</v>
      </c>
      <c r="AT224" s="19">
        <f t="shared" si="559"/>
        <v>0</v>
      </c>
      <c r="AU224" s="19">
        <f t="shared" si="525"/>
        <v>804.6</v>
      </c>
      <c r="AV224" s="19">
        <f t="shared" si="559"/>
        <v>0</v>
      </c>
      <c r="AW224" s="32"/>
      <c r="AX224" s="23"/>
      <c r="AY224" s="2"/>
    </row>
    <row r="225" spans="1:51" x14ac:dyDescent="0.3">
      <c r="A225" s="49" t="s">
        <v>65</v>
      </c>
      <c r="B225" s="45">
        <v>350</v>
      </c>
      <c r="C225" s="49" t="s">
        <v>24</v>
      </c>
      <c r="D225" s="49" t="s">
        <v>5</v>
      </c>
      <c r="E225" s="15" t="s">
        <v>563</v>
      </c>
      <c r="F225" s="19">
        <v>804.6</v>
      </c>
      <c r="G225" s="19">
        <v>804.6</v>
      </c>
      <c r="H225" s="19">
        <v>804.6</v>
      </c>
      <c r="I225" s="19"/>
      <c r="J225" s="19"/>
      <c r="K225" s="19"/>
      <c r="L225" s="19">
        <f t="shared" si="512"/>
        <v>804.6</v>
      </c>
      <c r="M225" s="19">
        <f t="shared" si="513"/>
        <v>804.6</v>
      </c>
      <c r="N225" s="19">
        <f t="shared" si="514"/>
        <v>804.6</v>
      </c>
      <c r="O225" s="19"/>
      <c r="P225" s="19"/>
      <c r="Q225" s="19"/>
      <c r="R225" s="19">
        <f t="shared" si="516"/>
        <v>804.6</v>
      </c>
      <c r="S225" s="19">
        <f t="shared" si="517"/>
        <v>804.6</v>
      </c>
      <c r="T225" s="19">
        <f t="shared" si="518"/>
        <v>804.6</v>
      </c>
      <c r="U225" s="19"/>
      <c r="V225" s="19">
        <f t="shared" si="520"/>
        <v>804.6</v>
      </c>
      <c r="W225" s="19">
        <f t="shared" si="521"/>
        <v>804.6</v>
      </c>
      <c r="X225" s="19">
        <f t="shared" si="522"/>
        <v>804.6</v>
      </c>
      <c r="Y225" s="19"/>
      <c r="Z225" s="19"/>
      <c r="AA225" s="19"/>
      <c r="AB225" s="19">
        <f t="shared" si="505"/>
        <v>804.6</v>
      </c>
      <c r="AC225" s="19">
        <f t="shared" si="506"/>
        <v>804.6</v>
      </c>
      <c r="AD225" s="19">
        <f t="shared" si="507"/>
        <v>804.6</v>
      </c>
      <c r="AE225" s="19"/>
      <c r="AF225" s="19"/>
      <c r="AG225" s="19">
        <f t="shared" si="534"/>
        <v>804.6</v>
      </c>
      <c r="AH225" s="19">
        <f t="shared" si="535"/>
        <v>804.6</v>
      </c>
      <c r="AI225" s="19">
        <f t="shared" si="536"/>
        <v>804.6</v>
      </c>
      <c r="AJ225" s="19"/>
      <c r="AK225" s="19"/>
      <c r="AL225" s="19"/>
      <c r="AM225" s="19">
        <f t="shared" si="508"/>
        <v>804.6</v>
      </c>
      <c r="AN225" s="19"/>
      <c r="AO225" s="19">
        <f t="shared" si="523"/>
        <v>804.6</v>
      </c>
      <c r="AP225" s="19">
        <f t="shared" si="509"/>
        <v>804.6</v>
      </c>
      <c r="AQ225" s="19"/>
      <c r="AR225" s="19">
        <f t="shared" si="524"/>
        <v>804.6</v>
      </c>
      <c r="AS225" s="19">
        <f t="shared" si="510"/>
        <v>804.6</v>
      </c>
      <c r="AT225" s="19"/>
      <c r="AU225" s="19">
        <f t="shared" si="525"/>
        <v>804.6</v>
      </c>
      <c r="AV225" s="19"/>
      <c r="AW225" s="32"/>
      <c r="AX225" s="23"/>
      <c r="AY225" s="2"/>
    </row>
    <row r="226" spans="1:51" ht="31.2" x14ac:dyDescent="0.3">
      <c r="A226" s="20" t="s">
        <v>951</v>
      </c>
      <c r="B226" s="45"/>
      <c r="C226" s="49"/>
      <c r="D226" s="49"/>
      <c r="E226" s="15" t="s">
        <v>952</v>
      </c>
      <c r="F226" s="19">
        <f>F227</f>
        <v>40000</v>
      </c>
      <c r="G226" s="19">
        <f t="shared" ref="G226:AV228" si="560">G227</f>
        <v>40000</v>
      </c>
      <c r="H226" s="19">
        <f t="shared" si="560"/>
        <v>40000</v>
      </c>
      <c r="I226" s="19">
        <f t="shared" si="560"/>
        <v>0</v>
      </c>
      <c r="J226" s="19">
        <f t="shared" si="560"/>
        <v>0</v>
      </c>
      <c r="K226" s="19">
        <f t="shared" si="560"/>
        <v>0</v>
      </c>
      <c r="L226" s="19">
        <f t="shared" si="512"/>
        <v>40000</v>
      </c>
      <c r="M226" s="19">
        <f t="shared" si="513"/>
        <v>40000</v>
      </c>
      <c r="N226" s="19">
        <f t="shared" si="514"/>
        <v>40000</v>
      </c>
      <c r="O226" s="19">
        <f t="shared" si="560"/>
        <v>0</v>
      </c>
      <c r="P226" s="19">
        <f t="shared" si="560"/>
        <v>-20236.400000000001</v>
      </c>
      <c r="Q226" s="19">
        <f t="shared" si="560"/>
        <v>-21999</v>
      </c>
      <c r="R226" s="19">
        <f t="shared" si="516"/>
        <v>40000</v>
      </c>
      <c r="S226" s="19">
        <f t="shared" si="517"/>
        <v>19763.599999999999</v>
      </c>
      <c r="T226" s="19">
        <f t="shared" si="518"/>
        <v>18001</v>
      </c>
      <c r="U226" s="19">
        <f t="shared" si="560"/>
        <v>0</v>
      </c>
      <c r="V226" s="19">
        <f t="shared" si="520"/>
        <v>40000</v>
      </c>
      <c r="W226" s="19">
        <f t="shared" si="521"/>
        <v>19763.599999999999</v>
      </c>
      <c r="X226" s="19">
        <f t="shared" si="522"/>
        <v>18001</v>
      </c>
      <c r="Y226" s="19">
        <f t="shared" si="560"/>
        <v>0</v>
      </c>
      <c r="Z226" s="19">
        <f t="shared" si="560"/>
        <v>0</v>
      </c>
      <c r="AA226" s="19">
        <f t="shared" si="560"/>
        <v>0</v>
      </c>
      <c r="AB226" s="19">
        <f t="shared" si="505"/>
        <v>40000</v>
      </c>
      <c r="AC226" s="19">
        <f t="shared" si="506"/>
        <v>19763.599999999999</v>
      </c>
      <c r="AD226" s="19">
        <f t="shared" si="507"/>
        <v>18001</v>
      </c>
      <c r="AE226" s="19">
        <f t="shared" si="560"/>
        <v>0</v>
      </c>
      <c r="AF226" s="19">
        <f t="shared" si="560"/>
        <v>0</v>
      </c>
      <c r="AG226" s="19">
        <f t="shared" si="534"/>
        <v>40000</v>
      </c>
      <c r="AH226" s="19">
        <f t="shared" si="535"/>
        <v>19763.599999999999</v>
      </c>
      <c r="AI226" s="19">
        <f t="shared" si="536"/>
        <v>18001</v>
      </c>
      <c r="AJ226" s="19">
        <f t="shared" si="560"/>
        <v>0</v>
      </c>
      <c r="AK226" s="19">
        <f t="shared" si="560"/>
        <v>0</v>
      </c>
      <c r="AL226" s="19">
        <f t="shared" si="560"/>
        <v>0</v>
      </c>
      <c r="AM226" s="19">
        <f t="shared" si="508"/>
        <v>40000</v>
      </c>
      <c r="AN226" s="19">
        <f t="shared" si="560"/>
        <v>0</v>
      </c>
      <c r="AO226" s="19">
        <f t="shared" si="523"/>
        <v>40000</v>
      </c>
      <c r="AP226" s="19">
        <f t="shared" si="509"/>
        <v>19763.599999999999</v>
      </c>
      <c r="AQ226" s="19">
        <f t="shared" si="560"/>
        <v>0</v>
      </c>
      <c r="AR226" s="19">
        <f t="shared" si="524"/>
        <v>19763.599999999999</v>
      </c>
      <c r="AS226" s="19">
        <f t="shared" si="510"/>
        <v>18001</v>
      </c>
      <c r="AT226" s="19">
        <f t="shared" si="560"/>
        <v>0</v>
      </c>
      <c r="AU226" s="19">
        <f t="shared" si="525"/>
        <v>18001</v>
      </c>
      <c r="AV226" s="19">
        <f t="shared" si="560"/>
        <v>0</v>
      </c>
      <c r="AW226" s="32"/>
      <c r="AX226" s="23"/>
      <c r="AY226" s="2"/>
    </row>
    <row r="227" spans="1:51" ht="46.8" x14ac:dyDescent="0.3">
      <c r="A227" s="20" t="s">
        <v>951</v>
      </c>
      <c r="B227" s="45">
        <v>600</v>
      </c>
      <c r="C227" s="49"/>
      <c r="D227" s="49"/>
      <c r="E227" s="15" t="s">
        <v>581</v>
      </c>
      <c r="F227" s="19">
        <f>F228</f>
        <v>40000</v>
      </c>
      <c r="G227" s="19">
        <f t="shared" si="560"/>
        <v>40000</v>
      </c>
      <c r="H227" s="19">
        <f t="shared" si="560"/>
        <v>40000</v>
      </c>
      <c r="I227" s="19">
        <f t="shared" si="560"/>
        <v>0</v>
      </c>
      <c r="J227" s="19">
        <f t="shared" si="560"/>
        <v>0</v>
      </c>
      <c r="K227" s="19">
        <f t="shared" si="560"/>
        <v>0</v>
      </c>
      <c r="L227" s="19">
        <f t="shared" si="512"/>
        <v>40000</v>
      </c>
      <c r="M227" s="19">
        <f t="shared" si="513"/>
        <v>40000</v>
      </c>
      <c r="N227" s="19">
        <f t="shared" si="514"/>
        <v>40000</v>
      </c>
      <c r="O227" s="19">
        <f t="shared" si="560"/>
        <v>0</v>
      </c>
      <c r="P227" s="19">
        <f t="shared" si="560"/>
        <v>-20236.400000000001</v>
      </c>
      <c r="Q227" s="19">
        <f t="shared" si="560"/>
        <v>-21999</v>
      </c>
      <c r="R227" s="19">
        <f t="shared" si="516"/>
        <v>40000</v>
      </c>
      <c r="S227" s="19">
        <f t="shared" si="517"/>
        <v>19763.599999999999</v>
      </c>
      <c r="T227" s="19">
        <f t="shared" si="518"/>
        <v>18001</v>
      </c>
      <c r="U227" s="19">
        <f t="shared" si="560"/>
        <v>0</v>
      </c>
      <c r="V227" s="19">
        <f t="shared" si="520"/>
        <v>40000</v>
      </c>
      <c r="W227" s="19">
        <f t="shared" si="521"/>
        <v>19763.599999999999</v>
      </c>
      <c r="X227" s="19">
        <f t="shared" si="522"/>
        <v>18001</v>
      </c>
      <c r="Y227" s="19">
        <f t="shared" si="560"/>
        <v>0</v>
      </c>
      <c r="Z227" s="19">
        <f t="shared" si="560"/>
        <v>0</v>
      </c>
      <c r="AA227" s="19">
        <f t="shared" si="560"/>
        <v>0</v>
      </c>
      <c r="AB227" s="19">
        <f t="shared" si="505"/>
        <v>40000</v>
      </c>
      <c r="AC227" s="19">
        <f t="shared" si="506"/>
        <v>19763.599999999999</v>
      </c>
      <c r="AD227" s="19">
        <f t="shared" si="507"/>
        <v>18001</v>
      </c>
      <c r="AE227" s="19">
        <f t="shared" si="560"/>
        <v>0</v>
      </c>
      <c r="AF227" s="19">
        <f t="shared" si="560"/>
        <v>0</v>
      </c>
      <c r="AG227" s="19">
        <f t="shared" si="534"/>
        <v>40000</v>
      </c>
      <c r="AH227" s="19">
        <f t="shared" si="535"/>
        <v>19763.599999999999</v>
      </c>
      <c r="AI227" s="19">
        <f t="shared" si="536"/>
        <v>18001</v>
      </c>
      <c r="AJ227" s="19">
        <f t="shared" si="560"/>
        <v>0</v>
      </c>
      <c r="AK227" s="19">
        <f t="shared" si="560"/>
        <v>0</v>
      </c>
      <c r="AL227" s="19">
        <f t="shared" si="560"/>
        <v>0</v>
      </c>
      <c r="AM227" s="19">
        <f t="shared" si="508"/>
        <v>40000</v>
      </c>
      <c r="AN227" s="19">
        <f t="shared" si="560"/>
        <v>0</v>
      </c>
      <c r="AO227" s="19">
        <f t="shared" si="523"/>
        <v>40000</v>
      </c>
      <c r="AP227" s="19">
        <f t="shared" si="509"/>
        <v>19763.599999999999</v>
      </c>
      <c r="AQ227" s="19">
        <f t="shared" si="560"/>
        <v>0</v>
      </c>
      <c r="AR227" s="19">
        <f t="shared" si="524"/>
        <v>19763.599999999999</v>
      </c>
      <c r="AS227" s="19">
        <f t="shared" si="510"/>
        <v>18001</v>
      </c>
      <c r="AT227" s="19">
        <f t="shared" si="560"/>
        <v>0</v>
      </c>
      <c r="AU227" s="19">
        <f t="shared" si="525"/>
        <v>18001</v>
      </c>
      <c r="AV227" s="19">
        <f t="shared" si="560"/>
        <v>0</v>
      </c>
      <c r="AW227" s="32"/>
      <c r="AX227" s="23"/>
      <c r="AY227" s="2"/>
    </row>
    <row r="228" spans="1:51" x14ac:dyDescent="0.3">
      <c r="A228" s="20" t="s">
        <v>951</v>
      </c>
      <c r="B228" s="45">
        <v>620</v>
      </c>
      <c r="C228" s="49"/>
      <c r="D228" s="49"/>
      <c r="E228" s="15" t="s">
        <v>596</v>
      </c>
      <c r="F228" s="19">
        <f>F229</f>
        <v>40000</v>
      </c>
      <c r="G228" s="19">
        <f t="shared" si="560"/>
        <v>40000</v>
      </c>
      <c r="H228" s="19">
        <f t="shared" si="560"/>
        <v>40000</v>
      </c>
      <c r="I228" s="19">
        <f t="shared" si="560"/>
        <v>0</v>
      </c>
      <c r="J228" s="19">
        <f t="shared" si="560"/>
        <v>0</v>
      </c>
      <c r="K228" s="19">
        <f t="shared" si="560"/>
        <v>0</v>
      </c>
      <c r="L228" s="19">
        <f t="shared" si="512"/>
        <v>40000</v>
      </c>
      <c r="M228" s="19">
        <f t="shared" si="513"/>
        <v>40000</v>
      </c>
      <c r="N228" s="19">
        <f t="shared" si="514"/>
        <v>40000</v>
      </c>
      <c r="O228" s="19">
        <f t="shared" si="560"/>
        <v>0</v>
      </c>
      <c r="P228" s="19">
        <f t="shared" si="560"/>
        <v>-20236.400000000001</v>
      </c>
      <c r="Q228" s="19">
        <f t="shared" si="560"/>
        <v>-21999</v>
      </c>
      <c r="R228" s="19">
        <f t="shared" si="516"/>
        <v>40000</v>
      </c>
      <c r="S228" s="19">
        <f t="shared" si="517"/>
        <v>19763.599999999999</v>
      </c>
      <c r="T228" s="19">
        <f t="shared" si="518"/>
        <v>18001</v>
      </c>
      <c r="U228" s="19">
        <f t="shared" si="560"/>
        <v>0</v>
      </c>
      <c r="V228" s="19">
        <f t="shared" si="520"/>
        <v>40000</v>
      </c>
      <c r="W228" s="19">
        <f t="shared" si="521"/>
        <v>19763.599999999999</v>
      </c>
      <c r="X228" s="19">
        <f t="shared" si="522"/>
        <v>18001</v>
      </c>
      <c r="Y228" s="19">
        <f t="shared" si="560"/>
        <v>0</v>
      </c>
      <c r="Z228" s="19">
        <f t="shared" si="560"/>
        <v>0</v>
      </c>
      <c r="AA228" s="19">
        <f t="shared" si="560"/>
        <v>0</v>
      </c>
      <c r="AB228" s="19">
        <f t="shared" si="505"/>
        <v>40000</v>
      </c>
      <c r="AC228" s="19">
        <f t="shared" si="506"/>
        <v>19763.599999999999</v>
      </c>
      <c r="AD228" s="19">
        <f t="shared" si="507"/>
        <v>18001</v>
      </c>
      <c r="AE228" s="19">
        <f t="shared" si="560"/>
        <v>0</v>
      </c>
      <c r="AF228" s="19">
        <f t="shared" si="560"/>
        <v>0</v>
      </c>
      <c r="AG228" s="19">
        <f t="shared" si="534"/>
        <v>40000</v>
      </c>
      <c r="AH228" s="19">
        <f t="shared" si="535"/>
        <v>19763.599999999999</v>
      </c>
      <c r="AI228" s="19">
        <f t="shared" si="536"/>
        <v>18001</v>
      </c>
      <c r="AJ228" s="19">
        <f t="shared" si="560"/>
        <v>0</v>
      </c>
      <c r="AK228" s="19">
        <f t="shared" si="560"/>
        <v>0</v>
      </c>
      <c r="AL228" s="19">
        <f t="shared" si="560"/>
        <v>0</v>
      </c>
      <c r="AM228" s="19">
        <f t="shared" si="508"/>
        <v>40000</v>
      </c>
      <c r="AN228" s="19">
        <f t="shared" si="560"/>
        <v>0</v>
      </c>
      <c r="AO228" s="19">
        <f t="shared" si="523"/>
        <v>40000</v>
      </c>
      <c r="AP228" s="19">
        <f t="shared" si="509"/>
        <v>19763.599999999999</v>
      </c>
      <c r="AQ228" s="19">
        <f t="shared" si="560"/>
        <v>0</v>
      </c>
      <c r="AR228" s="19">
        <f t="shared" si="524"/>
        <v>19763.599999999999</v>
      </c>
      <c r="AS228" s="19">
        <f t="shared" si="510"/>
        <v>18001</v>
      </c>
      <c r="AT228" s="19">
        <f t="shared" si="560"/>
        <v>0</v>
      </c>
      <c r="AU228" s="19">
        <f t="shared" si="525"/>
        <v>18001</v>
      </c>
      <c r="AV228" s="19">
        <f t="shared" si="560"/>
        <v>0</v>
      </c>
      <c r="AW228" s="32"/>
      <c r="AX228" s="23"/>
      <c r="AY228" s="2"/>
    </row>
    <row r="229" spans="1:51" x14ac:dyDescent="0.3">
      <c r="A229" s="20" t="s">
        <v>951</v>
      </c>
      <c r="B229" s="45">
        <v>620</v>
      </c>
      <c r="C229" s="49" t="s">
        <v>24</v>
      </c>
      <c r="D229" s="49" t="s">
        <v>5</v>
      </c>
      <c r="E229" s="15" t="s">
        <v>563</v>
      </c>
      <c r="F229" s="19">
        <v>40000</v>
      </c>
      <c r="G229" s="19">
        <v>40000</v>
      </c>
      <c r="H229" s="19">
        <v>40000</v>
      </c>
      <c r="I229" s="19"/>
      <c r="J229" s="19"/>
      <c r="K229" s="19"/>
      <c r="L229" s="19">
        <f t="shared" si="512"/>
        <v>40000</v>
      </c>
      <c r="M229" s="19">
        <f t="shared" si="513"/>
        <v>40000</v>
      </c>
      <c r="N229" s="19">
        <f t="shared" si="514"/>
        <v>40000</v>
      </c>
      <c r="O229" s="19"/>
      <c r="P229" s="19">
        <v>-20236.400000000001</v>
      </c>
      <c r="Q229" s="19">
        <v>-21999</v>
      </c>
      <c r="R229" s="19">
        <f t="shared" si="516"/>
        <v>40000</v>
      </c>
      <c r="S229" s="19">
        <f t="shared" si="517"/>
        <v>19763.599999999999</v>
      </c>
      <c r="T229" s="19">
        <f t="shared" si="518"/>
        <v>18001</v>
      </c>
      <c r="U229" s="19"/>
      <c r="V229" s="19">
        <f t="shared" si="520"/>
        <v>40000</v>
      </c>
      <c r="W229" s="19">
        <f t="shared" si="521"/>
        <v>19763.599999999999</v>
      </c>
      <c r="X229" s="19">
        <f t="shared" si="522"/>
        <v>18001</v>
      </c>
      <c r="Y229" s="19"/>
      <c r="Z229" s="19"/>
      <c r="AA229" s="19"/>
      <c r="AB229" s="19">
        <f t="shared" si="505"/>
        <v>40000</v>
      </c>
      <c r="AC229" s="19">
        <f t="shared" si="506"/>
        <v>19763.599999999999</v>
      </c>
      <c r="AD229" s="19">
        <f t="shared" si="507"/>
        <v>18001</v>
      </c>
      <c r="AE229" s="19"/>
      <c r="AF229" s="19"/>
      <c r="AG229" s="19">
        <f t="shared" si="534"/>
        <v>40000</v>
      </c>
      <c r="AH229" s="19">
        <f t="shared" si="535"/>
        <v>19763.599999999999</v>
      </c>
      <c r="AI229" s="19">
        <f t="shared" si="536"/>
        <v>18001</v>
      </c>
      <c r="AJ229" s="19"/>
      <c r="AK229" s="19"/>
      <c r="AL229" s="19"/>
      <c r="AM229" s="19">
        <f t="shared" si="508"/>
        <v>40000</v>
      </c>
      <c r="AN229" s="19"/>
      <c r="AO229" s="19">
        <f t="shared" si="523"/>
        <v>40000</v>
      </c>
      <c r="AP229" s="19">
        <f t="shared" si="509"/>
        <v>19763.599999999999</v>
      </c>
      <c r="AQ229" s="19"/>
      <c r="AR229" s="19">
        <f t="shared" si="524"/>
        <v>19763.599999999999</v>
      </c>
      <c r="AS229" s="19">
        <f t="shared" si="510"/>
        <v>18001</v>
      </c>
      <c r="AT229" s="19"/>
      <c r="AU229" s="19">
        <f t="shared" si="525"/>
        <v>18001</v>
      </c>
      <c r="AV229" s="19"/>
      <c r="AW229" s="32"/>
      <c r="AX229" s="23"/>
      <c r="AY229" s="2"/>
    </row>
    <row r="230" spans="1:51" ht="46.8" x14ac:dyDescent="0.3">
      <c r="A230" s="20" t="s">
        <v>1368</v>
      </c>
      <c r="B230" s="45"/>
      <c r="C230" s="49"/>
      <c r="D230" s="49"/>
      <c r="E230" s="15" t="s">
        <v>1357</v>
      </c>
      <c r="F230" s="19"/>
      <c r="G230" s="19"/>
      <c r="H230" s="19"/>
      <c r="I230" s="19"/>
      <c r="J230" s="19"/>
      <c r="K230" s="19"/>
      <c r="L230" s="19"/>
      <c r="M230" s="19"/>
      <c r="N230" s="19"/>
      <c r="O230" s="19">
        <f>O231</f>
        <v>0</v>
      </c>
      <c r="P230" s="19">
        <f t="shared" ref="P230:AV232" si="561">P231</f>
        <v>42360.3</v>
      </c>
      <c r="Q230" s="19">
        <f t="shared" si="561"/>
        <v>69991</v>
      </c>
      <c r="R230" s="19">
        <f t="shared" si="516"/>
        <v>0</v>
      </c>
      <c r="S230" s="19">
        <f t="shared" si="517"/>
        <v>42360.3</v>
      </c>
      <c r="T230" s="19">
        <f t="shared" si="518"/>
        <v>69991</v>
      </c>
      <c r="U230" s="19">
        <f t="shared" si="561"/>
        <v>0</v>
      </c>
      <c r="V230" s="19">
        <f t="shared" si="520"/>
        <v>0</v>
      </c>
      <c r="W230" s="19">
        <f t="shared" si="521"/>
        <v>42360.3</v>
      </c>
      <c r="X230" s="19">
        <f t="shared" si="522"/>
        <v>69991</v>
      </c>
      <c r="Y230" s="19">
        <f t="shared" si="561"/>
        <v>0</v>
      </c>
      <c r="Z230" s="19">
        <f t="shared" si="561"/>
        <v>0</v>
      </c>
      <c r="AA230" s="19">
        <f t="shared" si="561"/>
        <v>0</v>
      </c>
      <c r="AB230" s="19">
        <f t="shared" si="505"/>
        <v>0</v>
      </c>
      <c r="AC230" s="19">
        <f t="shared" si="506"/>
        <v>42360.3</v>
      </c>
      <c r="AD230" s="19">
        <f t="shared" si="507"/>
        <v>69991</v>
      </c>
      <c r="AE230" s="19">
        <f t="shared" si="561"/>
        <v>0</v>
      </c>
      <c r="AF230" s="19">
        <f t="shared" si="561"/>
        <v>0</v>
      </c>
      <c r="AG230" s="19">
        <f t="shared" si="534"/>
        <v>0</v>
      </c>
      <c r="AH230" s="19">
        <f t="shared" si="535"/>
        <v>42360.3</v>
      </c>
      <c r="AI230" s="19">
        <f t="shared" si="536"/>
        <v>69991</v>
      </c>
      <c r="AJ230" s="19">
        <f t="shared" si="561"/>
        <v>0</v>
      </c>
      <c r="AK230" s="19">
        <f t="shared" si="561"/>
        <v>0</v>
      </c>
      <c r="AL230" s="19">
        <f t="shared" si="561"/>
        <v>0</v>
      </c>
      <c r="AM230" s="19">
        <f t="shared" si="508"/>
        <v>0</v>
      </c>
      <c r="AN230" s="19">
        <f t="shared" si="561"/>
        <v>0</v>
      </c>
      <c r="AO230" s="19">
        <f t="shared" si="523"/>
        <v>0</v>
      </c>
      <c r="AP230" s="19">
        <f t="shared" si="509"/>
        <v>42360.3</v>
      </c>
      <c r="AQ230" s="19">
        <f t="shared" si="561"/>
        <v>0</v>
      </c>
      <c r="AR230" s="19">
        <f t="shared" si="524"/>
        <v>42360.3</v>
      </c>
      <c r="AS230" s="19">
        <f t="shared" si="510"/>
        <v>69991</v>
      </c>
      <c r="AT230" s="19">
        <f t="shared" si="561"/>
        <v>0</v>
      </c>
      <c r="AU230" s="19">
        <f t="shared" si="525"/>
        <v>69991</v>
      </c>
      <c r="AV230" s="19">
        <f t="shared" si="561"/>
        <v>0</v>
      </c>
      <c r="AW230" s="32"/>
      <c r="AX230" s="23"/>
      <c r="AY230" s="2"/>
    </row>
    <row r="231" spans="1:51" ht="46.8" x14ac:dyDescent="0.3">
      <c r="A231" s="20" t="s">
        <v>1368</v>
      </c>
      <c r="B231" s="45">
        <v>600</v>
      </c>
      <c r="C231" s="49"/>
      <c r="D231" s="49"/>
      <c r="E231" s="15" t="s">
        <v>581</v>
      </c>
      <c r="F231" s="19"/>
      <c r="G231" s="19"/>
      <c r="H231" s="19"/>
      <c r="I231" s="19"/>
      <c r="J231" s="19"/>
      <c r="K231" s="19"/>
      <c r="L231" s="19"/>
      <c r="M231" s="19"/>
      <c r="N231" s="19"/>
      <c r="O231" s="19">
        <f>O232</f>
        <v>0</v>
      </c>
      <c r="P231" s="19">
        <f t="shared" si="561"/>
        <v>42360.3</v>
      </c>
      <c r="Q231" s="19">
        <f t="shared" si="561"/>
        <v>69991</v>
      </c>
      <c r="R231" s="19">
        <f t="shared" si="516"/>
        <v>0</v>
      </c>
      <c r="S231" s="19">
        <f t="shared" si="517"/>
        <v>42360.3</v>
      </c>
      <c r="T231" s="19">
        <f t="shared" si="518"/>
        <v>69991</v>
      </c>
      <c r="U231" s="19">
        <f t="shared" si="561"/>
        <v>0</v>
      </c>
      <c r="V231" s="19">
        <f t="shared" si="520"/>
        <v>0</v>
      </c>
      <c r="W231" s="19">
        <f t="shared" si="521"/>
        <v>42360.3</v>
      </c>
      <c r="X231" s="19">
        <f t="shared" si="522"/>
        <v>69991</v>
      </c>
      <c r="Y231" s="19">
        <f t="shared" si="561"/>
        <v>0</v>
      </c>
      <c r="Z231" s="19">
        <f t="shared" si="561"/>
        <v>0</v>
      </c>
      <c r="AA231" s="19">
        <f t="shared" si="561"/>
        <v>0</v>
      </c>
      <c r="AB231" s="19">
        <f t="shared" si="505"/>
        <v>0</v>
      </c>
      <c r="AC231" s="19">
        <f t="shared" si="506"/>
        <v>42360.3</v>
      </c>
      <c r="AD231" s="19">
        <f t="shared" si="507"/>
        <v>69991</v>
      </c>
      <c r="AE231" s="19">
        <f t="shared" si="561"/>
        <v>0</v>
      </c>
      <c r="AF231" s="19">
        <f t="shared" si="561"/>
        <v>0</v>
      </c>
      <c r="AG231" s="19">
        <f t="shared" si="534"/>
        <v>0</v>
      </c>
      <c r="AH231" s="19">
        <f t="shared" si="535"/>
        <v>42360.3</v>
      </c>
      <c r="AI231" s="19">
        <f t="shared" si="536"/>
        <v>69991</v>
      </c>
      <c r="AJ231" s="19">
        <f t="shared" si="561"/>
        <v>0</v>
      </c>
      <c r="AK231" s="19">
        <f t="shared" si="561"/>
        <v>0</v>
      </c>
      <c r="AL231" s="19">
        <f t="shared" si="561"/>
        <v>0</v>
      </c>
      <c r="AM231" s="19">
        <f t="shared" si="508"/>
        <v>0</v>
      </c>
      <c r="AN231" s="19">
        <f t="shared" si="561"/>
        <v>0</v>
      </c>
      <c r="AO231" s="19">
        <f t="shared" si="523"/>
        <v>0</v>
      </c>
      <c r="AP231" s="19">
        <f t="shared" si="509"/>
        <v>42360.3</v>
      </c>
      <c r="AQ231" s="19">
        <f t="shared" si="561"/>
        <v>0</v>
      </c>
      <c r="AR231" s="19">
        <f t="shared" si="524"/>
        <v>42360.3</v>
      </c>
      <c r="AS231" s="19">
        <f t="shared" si="510"/>
        <v>69991</v>
      </c>
      <c r="AT231" s="19">
        <f t="shared" si="561"/>
        <v>0</v>
      </c>
      <c r="AU231" s="19">
        <f t="shared" si="525"/>
        <v>69991</v>
      </c>
      <c r="AV231" s="19">
        <f t="shared" si="561"/>
        <v>0</v>
      </c>
      <c r="AW231" s="32"/>
      <c r="AX231" s="23"/>
      <c r="AY231" s="2"/>
    </row>
    <row r="232" spans="1:51" x14ac:dyDescent="0.3">
      <c r="A232" s="20" t="s">
        <v>1368</v>
      </c>
      <c r="B232" s="45">
        <v>620</v>
      </c>
      <c r="C232" s="49"/>
      <c r="D232" s="49"/>
      <c r="E232" s="15" t="s">
        <v>596</v>
      </c>
      <c r="F232" s="19"/>
      <c r="G232" s="19"/>
      <c r="H232" s="19"/>
      <c r="I232" s="19"/>
      <c r="J232" s="19"/>
      <c r="K232" s="19"/>
      <c r="L232" s="19"/>
      <c r="M232" s="19"/>
      <c r="N232" s="19"/>
      <c r="O232" s="19">
        <f>O233</f>
        <v>0</v>
      </c>
      <c r="P232" s="19">
        <f t="shared" si="561"/>
        <v>42360.3</v>
      </c>
      <c r="Q232" s="19">
        <f t="shared" si="561"/>
        <v>69991</v>
      </c>
      <c r="R232" s="19">
        <f t="shared" si="516"/>
        <v>0</v>
      </c>
      <c r="S232" s="19">
        <f t="shared" si="517"/>
        <v>42360.3</v>
      </c>
      <c r="T232" s="19">
        <f t="shared" si="518"/>
        <v>69991</v>
      </c>
      <c r="U232" s="19">
        <f t="shared" si="561"/>
        <v>0</v>
      </c>
      <c r="V232" s="19">
        <f t="shared" si="520"/>
        <v>0</v>
      </c>
      <c r="W232" s="19">
        <f t="shared" si="521"/>
        <v>42360.3</v>
      </c>
      <c r="X232" s="19">
        <f t="shared" si="522"/>
        <v>69991</v>
      </c>
      <c r="Y232" s="19">
        <f t="shared" si="561"/>
        <v>0</v>
      </c>
      <c r="Z232" s="19">
        <f t="shared" si="561"/>
        <v>0</v>
      </c>
      <c r="AA232" s="19">
        <f t="shared" si="561"/>
        <v>0</v>
      </c>
      <c r="AB232" s="19">
        <f t="shared" si="505"/>
        <v>0</v>
      </c>
      <c r="AC232" s="19">
        <f t="shared" si="506"/>
        <v>42360.3</v>
      </c>
      <c r="AD232" s="19">
        <f t="shared" si="507"/>
        <v>69991</v>
      </c>
      <c r="AE232" s="19">
        <f t="shared" si="561"/>
        <v>0</v>
      </c>
      <c r="AF232" s="19">
        <f t="shared" si="561"/>
        <v>0</v>
      </c>
      <c r="AG232" s="19">
        <f t="shared" si="534"/>
        <v>0</v>
      </c>
      <c r="AH232" s="19">
        <f t="shared" si="535"/>
        <v>42360.3</v>
      </c>
      <c r="AI232" s="19">
        <f t="shared" si="536"/>
        <v>69991</v>
      </c>
      <c r="AJ232" s="19">
        <f t="shared" si="561"/>
        <v>0</v>
      </c>
      <c r="AK232" s="19">
        <f t="shared" si="561"/>
        <v>0</v>
      </c>
      <c r="AL232" s="19">
        <f t="shared" si="561"/>
        <v>0</v>
      </c>
      <c r="AM232" s="19">
        <f t="shared" si="508"/>
        <v>0</v>
      </c>
      <c r="AN232" s="19">
        <f t="shared" si="561"/>
        <v>0</v>
      </c>
      <c r="AO232" s="19">
        <f t="shared" si="523"/>
        <v>0</v>
      </c>
      <c r="AP232" s="19">
        <f t="shared" si="509"/>
        <v>42360.3</v>
      </c>
      <c r="AQ232" s="19">
        <f t="shared" si="561"/>
        <v>0</v>
      </c>
      <c r="AR232" s="19">
        <f t="shared" si="524"/>
        <v>42360.3</v>
      </c>
      <c r="AS232" s="19">
        <f t="shared" si="510"/>
        <v>69991</v>
      </c>
      <c r="AT232" s="19">
        <f t="shared" si="561"/>
        <v>0</v>
      </c>
      <c r="AU232" s="19">
        <f t="shared" si="525"/>
        <v>69991</v>
      </c>
      <c r="AV232" s="19">
        <f t="shared" si="561"/>
        <v>0</v>
      </c>
      <c r="AW232" s="32"/>
      <c r="AX232" s="23"/>
      <c r="AY232" s="2"/>
    </row>
    <row r="233" spans="1:51" x14ac:dyDescent="0.3">
      <c r="A233" s="20" t="s">
        <v>1368</v>
      </c>
      <c r="B233" s="45">
        <v>620</v>
      </c>
      <c r="C233" s="49" t="s">
        <v>24</v>
      </c>
      <c r="D233" s="49" t="s">
        <v>5</v>
      </c>
      <c r="E233" s="15" t="s">
        <v>563</v>
      </c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>
        <f>20236.4+22123.9</f>
        <v>42360.3</v>
      </c>
      <c r="Q233" s="19">
        <f>21999+47992</f>
        <v>69991</v>
      </c>
      <c r="R233" s="19">
        <f t="shared" si="516"/>
        <v>0</v>
      </c>
      <c r="S233" s="19">
        <f t="shared" si="517"/>
        <v>42360.3</v>
      </c>
      <c r="T233" s="19">
        <f t="shared" si="518"/>
        <v>69991</v>
      </c>
      <c r="U233" s="19"/>
      <c r="V233" s="19">
        <f t="shared" si="520"/>
        <v>0</v>
      </c>
      <c r="W233" s="19">
        <f t="shared" si="521"/>
        <v>42360.3</v>
      </c>
      <c r="X233" s="19">
        <f t="shared" si="522"/>
        <v>69991</v>
      </c>
      <c r="Y233" s="19"/>
      <c r="Z233" s="19"/>
      <c r="AA233" s="19"/>
      <c r="AB233" s="19">
        <f t="shared" si="505"/>
        <v>0</v>
      </c>
      <c r="AC233" s="19">
        <f t="shared" si="506"/>
        <v>42360.3</v>
      </c>
      <c r="AD233" s="19">
        <f t="shared" si="507"/>
        <v>69991</v>
      </c>
      <c r="AE233" s="19"/>
      <c r="AF233" s="19"/>
      <c r="AG233" s="19">
        <f t="shared" si="534"/>
        <v>0</v>
      </c>
      <c r="AH233" s="19">
        <f t="shared" si="535"/>
        <v>42360.3</v>
      </c>
      <c r="AI233" s="19">
        <f t="shared" si="536"/>
        <v>69991</v>
      </c>
      <c r="AJ233" s="19"/>
      <c r="AK233" s="19"/>
      <c r="AL233" s="19"/>
      <c r="AM233" s="19">
        <f t="shared" si="508"/>
        <v>0</v>
      </c>
      <c r="AN233" s="19"/>
      <c r="AO233" s="19">
        <f t="shared" si="523"/>
        <v>0</v>
      </c>
      <c r="AP233" s="19">
        <f t="shared" si="509"/>
        <v>42360.3</v>
      </c>
      <c r="AQ233" s="19"/>
      <c r="AR233" s="19">
        <f t="shared" si="524"/>
        <v>42360.3</v>
      </c>
      <c r="AS233" s="19">
        <f t="shared" si="510"/>
        <v>69991</v>
      </c>
      <c r="AT233" s="19"/>
      <c r="AU233" s="19">
        <f t="shared" si="525"/>
        <v>69991</v>
      </c>
      <c r="AV233" s="19"/>
      <c r="AW233" s="32"/>
      <c r="AX233" s="23"/>
      <c r="AY233" s="2"/>
    </row>
    <row r="234" spans="1:51" s="11" customFormat="1" ht="46.8" x14ac:dyDescent="0.3">
      <c r="A234" s="10" t="s">
        <v>71</v>
      </c>
      <c r="B234" s="17"/>
      <c r="C234" s="10"/>
      <c r="D234" s="10"/>
      <c r="E234" s="16" t="s">
        <v>1048</v>
      </c>
      <c r="F234" s="18">
        <f>F235+F262</f>
        <v>590956.60000000009</v>
      </c>
      <c r="G234" s="18">
        <f>G235+G262</f>
        <v>674734.9</v>
      </c>
      <c r="H234" s="18">
        <f>H235+H262</f>
        <v>590682.19999999995</v>
      </c>
      <c r="I234" s="18">
        <f t="shared" ref="I234:K234" si="562">I235+I262</f>
        <v>11200</v>
      </c>
      <c r="J234" s="18">
        <f t="shared" si="562"/>
        <v>0</v>
      </c>
      <c r="K234" s="18">
        <f t="shared" si="562"/>
        <v>0</v>
      </c>
      <c r="L234" s="18">
        <f t="shared" si="512"/>
        <v>602156.60000000009</v>
      </c>
      <c r="M234" s="18">
        <f t="shared" si="513"/>
        <v>674734.9</v>
      </c>
      <c r="N234" s="18">
        <f t="shared" si="514"/>
        <v>590682.19999999995</v>
      </c>
      <c r="O234" s="18">
        <f t="shared" ref="O234:Q234" si="563">O235+O262</f>
        <v>1000</v>
      </c>
      <c r="P234" s="18">
        <f t="shared" si="563"/>
        <v>0</v>
      </c>
      <c r="Q234" s="18">
        <f t="shared" si="563"/>
        <v>0</v>
      </c>
      <c r="R234" s="18">
        <f t="shared" si="516"/>
        <v>603156.60000000009</v>
      </c>
      <c r="S234" s="18">
        <f t="shared" si="517"/>
        <v>674734.9</v>
      </c>
      <c r="T234" s="18">
        <f t="shared" si="518"/>
        <v>590682.19999999995</v>
      </c>
      <c r="U234" s="18">
        <f>U235+U262</f>
        <v>0</v>
      </c>
      <c r="V234" s="18">
        <f t="shared" si="520"/>
        <v>603156.60000000009</v>
      </c>
      <c r="W234" s="18">
        <f t="shared" si="521"/>
        <v>674734.9</v>
      </c>
      <c r="X234" s="18">
        <f t="shared" si="522"/>
        <v>590682.19999999995</v>
      </c>
      <c r="Y234" s="18">
        <f t="shared" ref="Y234:AA234" si="564">Y235+Y262</f>
        <v>3490.5</v>
      </c>
      <c r="Z234" s="18">
        <f t="shared" si="564"/>
        <v>0</v>
      </c>
      <c r="AA234" s="18">
        <f t="shared" si="564"/>
        <v>0</v>
      </c>
      <c r="AB234" s="18">
        <f t="shared" si="505"/>
        <v>606647.10000000009</v>
      </c>
      <c r="AC234" s="18">
        <f t="shared" si="506"/>
        <v>674734.9</v>
      </c>
      <c r="AD234" s="18">
        <f t="shared" si="507"/>
        <v>590682.19999999995</v>
      </c>
      <c r="AE234" s="18">
        <f t="shared" ref="AE234:AF234" si="565">AE235+AE262</f>
        <v>-712.86800000000005</v>
      </c>
      <c r="AF234" s="18">
        <f t="shared" si="565"/>
        <v>0</v>
      </c>
      <c r="AG234" s="18">
        <f t="shared" si="534"/>
        <v>605934.23200000008</v>
      </c>
      <c r="AH234" s="18">
        <f t="shared" si="535"/>
        <v>674734.9</v>
      </c>
      <c r="AI234" s="18">
        <f t="shared" si="536"/>
        <v>590682.19999999995</v>
      </c>
      <c r="AJ234" s="18">
        <f>AJ235+AJ262</f>
        <v>58005.72600000001</v>
      </c>
      <c r="AK234" s="18">
        <f>AK235+AK262</f>
        <v>0</v>
      </c>
      <c r="AL234" s="18">
        <f>AL235+AL262</f>
        <v>0</v>
      </c>
      <c r="AM234" s="18">
        <f t="shared" si="508"/>
        <v>663939.9580000001</v>
      </c>
      <c r="AN234" s="18">
        <f>AN235+AN262</f>
        <v>-3472.2759999999998</v>
      </c>
      <c r="AO234" s="18">
        <f t="shared" si="523"/>
        <v>660467.68200000015</v>
      </c>
      <c r="AP234" s="18">
        <f t="shared" si="509"/>
        <v>674734.9</v>
      </c>
      <c r="AQ234" s="18">
        <f>AQ235+AQ262</f>
        <v>0</v>
      </c>
      <c r="AR234" s="18">
        <f t="shared" si="524"/>
        <v>674734.9</v>
      </c>
      <c r="AS234" s="18">
        <f t="shared" si="510"/>
        <v>590682.19999999995</v>
      </c>
      <c r="AT234" s="18">
        <f>AT235+AT262</f>
        <v>0</v>
      </c>
      <c r="AU234" s="18">
        <f t="shared" si="525"/>
        <v>590682.19999999995</v>
      </c>
      <c r="AV234" s="18">
        <f>AV235+AV262</f>
        <v>0</v>
      </c>
      <c r="AW234" s="31"/>
      <c r="AX234" s="26"/>
    </row>
    <row r="235" spans="1:51" ht="46.8" x14ac:dyDescent="0.3">
      <c r="A235" s="49" t="s">
        <v>72</v>
      </c>
      <c r="B235" s="45"/>
      <c r="C235" s="49"/>
      <c r="D235" s="49"/>
      <c r="E235" s="15" t="s">
        <v>1049</v>
      </c>
      <c r="F235" s="19">
        <f>F236+F256</f>
        <v>233042.2</v>
      </c>
      <c r="G235" s="19">
        <f t="shared" ref="G235:H235" si="566">G236+G256</f>
        <v>233003.5</v>
      </c>
      <c r="H235" s="19">
        <f t="shared" si="566"/>
        <v>233003.5</v>
      </c>
      <c r="I235" s="19">
        <f>I236+I256+I248</f>
        <v>11200</v>
      </c>
      <c r="J235" s="19">
        <f t="shared" ref="J235:K235" si="567">J236+J256+J248</f>
        <v>0</v>
      </c>
      <c r="K235" s="19">
        <f t="shared" si="567"/>
        <v>0</v>
      </c>
      <c r="L235" s="19">
        <f t="shared" si="512"/>
        <v>244242.2</v>
      </c>
      <c r="M235" s="19">
        <f t="shared" si="513"/>
        <v>233003.5</v>
      </c>
      <c r="N235" s="19">
        <f t="shared" si="514"/>
        <v>233003.5</v>
      </c>
      <c r="O235" s="19">
        <f>O236+O256+O248+O252</f>
        <v>1000</v>
      </c>
      <c r="P235" s="19">
        <f t="shared" ref="P235:Q235" si="568">P236+P256+P248+P252</f>
        <v>0</v>
      </c>
      <c r="Q235" s="19">
        <f t="shared" si="568"/>
        <v>0</v>
      </c>
      <c r="R235" s="19">
        <f t="shared" si="516"/>
        <v>245242.2</v>
      </c>
      <c r="S235" s="19">
        <f t="shared" si="517"/>
        <v>233003.5</v>
      </c>
      <c r="T235" s="19">
        <f t="shared" si="518"/>
        <v>233003.5</v>
      </c>
      <c r="U235" s="19">
        <f t="shared" ref="U235" si="569">U236+U256+U248+U252</f>
        <v>0</v>
      </c>
      <c r="V235" s="19">
        <f t="shared" si="520"/>
        <v>245242.2</v>
      </c>
      <c r="W235" s="19">
        <f t="shared" si="521"/>
        <v>233003.5</v>
      </c>
      <c r="X235" s="19">
        <f t="shared" si="522"/>
        <v>233003.5</v>
      </c>
      <c r="Y235" s="19">
        <f t="shared" ref="Y235:AA235" si="570">Y236+Y256+Y248+Y252</f>
        <v>0</v>
      </c>
      <c r="Z235" s="19">
        <f t="shared" si="570"/>
        <v>0</v>
      </c>
      <c r="AA235" s="19">
        <f t="shared" si="570"/>
        <v>0</v>
      </c>
      <c r="AB235" s="19">
        <f t="shared" si="505"/>
        <v>245242.2</v>
      </c>
      <c r="AC235" s="19">
        <f t="shared" si="506"/>
        <v>233003.5</v>
      </c>
      <c r="AD235" s="19">
        <f t="shared" si="507"/>
        <v>233003.5</v>
      </c>
      <c r="AE235" s="19">
        <f t="shared" ref="AE235:AF235" si="571">AE236+AE256+AE248+AE252</f>
        <v>0</v>
      </c>
      <c r="AF235" s="19">
        <f t="shared" si="571"/>
        <v>0</v>
      </c>
      <c r="AG235" s="19">
        <f t="shared" si="534"/>
        <v>245242.2</v>
      </c>
      <c r="AH235" s="19">
        <f t="shared" si="535"/>
        <v>233003.5</v>
      </c>
      <c r="AI235" s="19">
        <f t="shared" si="536"/>
        <v>233003.5</v>
      </c>
      <c r="AJ235" s="19">
        <f>AJ236+AJ256+AJ248+AJ252+AJ242</f>
        <v>20881.166000000001</v>
      </c>
      <c r="AK235" s="19">
        <f t="shared" ref="AK235:AV235" si="572">AK236+AK256+AK248+AK252+AK242</f>
        <v>0</v>
      </c>
      <c r="AL235" s="19">
        <f t="shared" si="572"/>
        <v>0</v>
      </c>
      <c r="AM235" s="19">
        <f t="shared" si="508"/>
        <v>266123.36600000004</v>
      </c>
      <c r="AN235" s="19">
        <f t="shared" ref="AN235" si="573">AN236+AN256+AN248+AN252+AN242</f>
        <v>-2564.366</v>
      </c>
      <c r="AO235" s="19">
        <f t="shared" si="523"/>
        <v>263559.00000000006</v>
      </c>
      <c r="AP235" s="19">
        <f t="shared" si="509"/>
        <v>233003.5</v>
      </c>
      <c r="AQ235" s="19">
        <f t="shared" ref="AQ235" si="574">AQ236+AQ256+AQ248+AQ252+AQ242</f>
        <v>0</v>
      </c>
      <c r="AR235" s="19">
        <f t="shared" si="524"/>
        <v>233003.5</v>
      </c>
      <c r="AS235" s="19">
        <f t="shared" si="510"/>
        <v>233003.5</v>
      </c>
      <c r="AT235" s="19">
        <f t="shared" ref="AT235" si="575">AT236+AT256+AT248+AT252+AT242</f>
        <v>0</v>
      </c>
      <c r="AU235" s="19">
        <f t="shared" si="525"/>
        <v>233003.5</v>
      </c>
      <c r="AV235" s="19">
        <f t="shared" si="572"/>
        <v>0</v>
      </c>
      <c r="AW235" s="32"/>
      <c r="AX235" s="23"/>
      <c r="AY235" s="2"/>
    </row>
    <row r="236" spans="1:51" ht="46.8" x14ac:dyDescent="0.3">
      <c r="A236" s="49" t="s">
        <v>69</v>
      </c>
      <c r="B236" s="45"/>
      <c r="C236" s="49"/>
      <c r="D236" s="49"/>
      <c r="E236" s="15" t="s">
        <v>627</v>
      </c>
      <c r="F236" s="19">
        <f t="shared" ref="F236:K236" si="576">F237</f>
        <v>213042.2</v>
      </c>
      <c r="G236" s="19">
        <f t="shared" si="576"/>
        <v>213003.5</v>
      </c>
      <c r="H236" s="19">
        <f t="shared" si="576"/>
        <v>213003.5</v>
      </c>
      <c r="I236" s="19">
        <f t="shared" si="576"/>
        <v>0</v>
      </c>
      <c r="J236" s="19">
        <f t="shared" si="576"/>
        <v>0</v>
      </c>
      <c r="K236" s="19">
        <f t="shared" si="576"/>
        <v>0</v>
      </c>
      <c r="L236" s="19">
        <f t="shared" si="512"/>
        <v>213042.2</v>
      </c>
      <c r="M236" s="19">
        <f t="shared" si="513"/>
        <v>213003.5</v>
      </c>
      <c r="N236" s="19">
        <f t="shared" si="514"/>
        <v>213003.5</v>
      </c>
      <c r="O236" s="19">
        <f t="shared" ref="O236:Q236" si="577">O237</f>
        <v>0</v>
      </c>
      <c r="P236" s="19">
        <f t="shared" si="577"/>
        <v>0</v>
      </c>
      <c r="Q236" s="19">
        <f t="shared" si="577"/>
        <v>0</v>
      </c>
      <c r="R236" s="19">
        <f t="shared" si="516"/>
        <v>213042.2</v>
      </c>
      <c r="S236" s="19">
        <f t="shared" si="517"/>
        <v>213003.5</v>
      </c>
      <c r="T236" s="19">
        <f t="shared" si="518"/>
        <v>213003.5</v>
      </c>
      <c r="U236" s="19">
        <f t="shared" ref="U236:AV236" si="578">U237</f>
        <v>0</v>
      </c>
      <c r="V236" s="19">
        <f t="shared" si="520"/>
        <v>213042.2</v>
      </c>
      <c r="W236" s="19">
        <f t="shared" si="521"/>
        <v>213003.5</v>
      </c>
      <c r="X236" s="19">
        <f t="shared" si="522"/>
        <v>213003.5</v>
      </c>
      <c r="Y236" s="19">
        <f t="shared" si="578"/>
        <v>0</v>
      </c>
      <c r="Z236" s="19">
        <f t="shared" si="578"/>
        <v>0</v>
      </c>
      <c r="AA236" s="19">
        <f t="shared" si="578"/>
        <v>0</v>
      </c>
      <c r="AB236" s="19">
        <f t="shared" si="505"/>
        <v>213042.2</v>
      </c>
      <c r="AC236" s="19">
        <f t="shared" si="506"/>
        <v>213003.5</v>
      </c>
      <c r="AD236" s="19">
        <f t="shared" si="507"/>
        <v>213003.5</v>
      </c>
      <c r="AE236" s="19">
        <f t="shared" si="578"/>
        <v>0</v>
      </c>
      <c r="AF236" s="19">
        <f t="shared" si="578"/>
        <v>0</v>
      </c>
      <c r="AG236" s="19">
        <f t="shared" si="534"/>
        <v>213042.2</v>
      </c>
      <c r="AH236" s="19">
        <f t="shared" si="535"/>
        <v>213003.5</v>
      </c>
      <c r="AI236" s="19">
        <f t="shared" si="536"/>
        <v>213003.5</v>
      </c>
      <c r="AJ236" s="19">
        <f t="shared" si="578"/>
        <v>0</v>
      </c>
      <c r="AK236" s="19">
        <f t="shared" si="578"/>
        <v>0</v>
      </c>
      <c r="AL236" s="19">
        <f t="shared" si="578"/>
        <v>0</v>
      </c>
      <c r="AM236" s="19">
        <f t="shared" si="508"/>
        <v>213042.2</v>
      </c>
      <c r="AN236" s="19">
        <f t="shared" si="578"/>
        <v>0</v>
      </c>
      <c r="AO236" s="19">
        <f t="shared" si="523"/>
        <v>213042.2</v>
      </c>
      <c r="AP236" s="19">
        <f t="shared" si="509"/>
        <v>213003.5</v>
      </c>
      <c r="AQ236" s="19">
        <f t="shared" si="578"/>
        <v>0</v>
      </c>
      <c r="AR236" s="19">
        <f t="shared" si="524"/>
        <v>213003.5</v>
      </c>
      <c r="AS236" s="19">
        <f t="shared" si="510"/>
        <v>213003.5</v>
      </c>
      <c r="AT236" s="19">
        <f t="shared" si="578"/>
        <v>0</v>
      </c>
      <c r="AU236" s="19">
        <f t="shared" si="525"/>
        <v>213003.5</v>
      </c>
      <c r="AV236" s="19">
        <f t="shared" si="578"/>
        <v>0</v>
      </c>
      <c r="AW236" s="32"/>
      <c r="AX236" s="23"/>
      <c r="AY236" s="2"/>
    </row>
    <row r="237" spans="1:51" ht="46.8" x14ac:dyDescent="0.3">
      <c r="A237" s="49" t="s">
        <v>69</v>
      </c>
      <c r="B237" s="45">
        <v>600</v>
      </c>
      <c r="C237" s="49"/>
      <c r="D237" s="49"/>
      <c r="E237" s="15" t="s">
        <v>581</v>
      </c>
      <c r="F237" s="19">
        <f t="shared" ref="F237:K237" si="579">F238+F240</f>
        <v>213042.2</v>
      </c>
      <c r="G237" s="19">
        <f t="shared" si="579"/>
        <v>213003.5</v>
      </c>
      <c r="H237" s="19">
        <f t="shared" si="579"/>
        <v>213003.5</v>
      </c>
      <c r="I237" s="19">
        <f t="shared" si="579"/>
        <v>0</v>
      </c>
      <c r="J237" s="19">
        <f t="shared" si="579"/>
        <v>0</v>
      </c>
      <c r="K237" s="19">
        <f t="shared" si="579"/>
        <v>0</v>
      </c>
      <c r="L237" s="19">
        <f t="shared" si="512"/>
        <v>213042.2</v>
      </c>
      <c r="M237" s="19">
        <f t="shared" si="513"/>
        <v>213003.5</v>
      </c>
      <c r="N237" s="19">
        <f t="shared" si="514"/>
        <v>213003.5</v>
      </c>
      <c r="O237" s="19">
        <f t="shared" ref="O237:Q237" si="580">O238+O240</f>
        <v>0</v>
      </c>
      <c r="P237" s="19">
        <f t="shared" si="580"/>
        <v>0</v>
      </c>
      <c r="Q237" s="19">
        <f t="shared" si="580"/>
        <v>0</v>
      </c>
      <c r="R237" s="19">
        <f t="shared" si="516"/>
        <v>213042.2</v>
      </c>
      <c r="S237" s="19">
        <f t="shared" si="517"/>
        <v>213003.5</v>
      </c>
      <c r="T237" s="19">
        <f t="shared" si="518"/>
        <v>213003.5</v>
      </c>
      <c r="U237" s="19">
        <f t="shared" ref="U237:AV237" si="581">U238+U240</f>
        <v>0</v>
      </c>
      <c r="V237" s="19">
        <f t="shared" si="520"/>
        <v>213042.2</v>
      </c>
      <c r="W237" s="19">
        <f t="shared" si="521"/>
        <v>213003.5</v>
      </c>
      <c r="X237" s="19">
        <f t="shared" si="522"/>
        <v>213003.5</v>
      </c>
      <c r="Y237" s="19">
        <f t="shared" ref="Y237:AA237" si="582">Y238+Y240</f>
        <v>0</v>
      </c>
      <c r="Z237" s="19">
        <f t="shared" si="582"/>
        <v>0</v>
      </c>
      <c r="AA237" s="19">
        <f t="shared" si="582"/>
        <v>0</v>
      </c>
      <c r="AB237" s="19">
        <f t="shared" si="505"/>
        <v>213042.2</v>
      </c>
      <c r="AC237" s="19">
        <f t="shared" si="506"/>
        <v>213003.5</v>
      </c>
      <c r="AD237" s="19">
        <f t="shared" si="507"/>
        <v>213003.5</v>
      </c>
      <c r="AE237" s="19">
        <f t="shared" ref="AE237:AF237" si="583">AE238+AE240</f>
        <v>0</v>
      </c>
      <c r="AF237" s="19">
        <f t="shared" si="583"/>
        <v>0</v>
      </c>
      <c r="AG237" s="19">
        <f t="shared" si="534"/>
        <v>213042.2</v>
      </c>
      <c r="AH237" s="19">
        <f t="shared" si="535"/>
        <v>213003.5</v>
      </c>
      <c r="AI237" s="19">
        <f t="shared" si="536"/>
        <v>213003.5</v>
      </c>
      <c r="AJ237" s="19">
        <f t="shared" ref="AJ237:AL237" si="584">AJ238+AJ240</f>
        <v>0</v>
      </c>
      <c r="AK237" s="19">
        <f t="shared" si="584"/>
        <v>0</v>
      </c>
      <c r="AL237" s="19">
        <f t="shared" si="584"/>
        <v>0</v>
      </c>
      <c r="AM237" s="19">
        <f t="shared" si="508"/>
        <v>213042.2</v>
      </c>
      <c r="AN237" s="19">
        <f t="shared" ref="AN237" si="585">AN238+AN240</f>
        <v>0</v>
      </c>
      <c r="AO237" s="19">
        <f t="shared" si="523"/>
        <v>213042.2</v>
      </c>
      <c r="AP237" s="19">
        <f t="shared" si="509"/>
        <v>213003.5</v>
      </c>
      <c r="AQ237" s="19">
        <f t="shared" ref="AQ237" si="586">AQ238+AQ240</f>
        <v>0</v>
      </c>
      <c r="AR237" s="19">
        <f t="shared" si="524"/>
        <v>213003.5</v>
      </c>
      <c r="AS237" s="19">
        <f t="shared" si="510"/>
        <v>213003.5</v>
      </c>
      <c r="AT237" s="19">
        <f t="shared" ref="AT237" si="587">AT238+AT240</f>
        <v>0</v>
      </c>
      <c r="AU237" s="19">
        <f t="shared" si="525"/>
        <v>213003.5</v>
      </c>
      <c r="AV237" s="19">
        <f t="shared" si="581"/>
        <v>0</v>
      </c>
      <c r="AW237" s="32"/>
      <c r="AX237" s="23"/>
      <c r="AY237" s="2"/>
    </row>
    <row r="238" spans="1:51" x14ac:dyDescent="0.3">
      <c r="A238" s="49" t="s">
        <v>69</v>
      </c>
      <c r="B238" s="45">
        <v>610</v>
      </c>
      <c r="C238" s="49"/>
      <c r="D238" s="49"/>
      <c r="E238" s="15" t="s">
        <v>595</v>
      </c>
      <c r="F238" s="19">
        <f t="shared" ref="F238:K238" si="588">F239</f>
        <v>47295.8</v>
      </c>
      <c r="G238" s="19">
        <f t="shared" si="588"/>
        <v>47293.7</v>
      </c>
      <c r="H238" s="19">
        <f t="shared" si="588"/>
        <v>47293.7</v>
      </c>
      <c r="I238" s="19">
        <f t="shared" si="588"/>
        <v>0</v>
      </c>
      <c r="J238" s="19">
        <f t="shared" si="588"/>
        <v>0</v>
      </c>
      <c r="K238" s="19">
        <f t="shared" si="588"/>
        <v>0</v>
      </c>
      <c r="L238" s="19">
        <f t="shared" si="512"/>
        <v>47295.8</v>
      </c>
      <c r="M238" s="19">
        <f t="shared" si="513"/>
        <v>47293.7</v>
      </c>
      <c r="N238" s="19">
        <f t="shared" si="514"/>
        <v>47293.7</v>
      </c>
      <c r="O238" s="19">
        <f t="shared" ref="O238:Q238" si="589">O239</f>
        <v>0</v>
      </c>
      <c r="P238" s="19">
        <f t="shared" si="589"/>
        <v>0</v>
      </c>
      <c r="Q238" s="19">
        <f t="shared" si="589"/>
        <v>0</v>
      </c>
      <c r="R238" s="19">
        <f t="shared" si="516"/>
        <v>47295.8</v>
      </c>
      <c r="S238" s="19">
        <f t="shared" si="517"/>
        <v>47293.7</v>
      </c>
      <c r="T238" s="19">
        <f t="shared" si="518"/>
        <v>47293.7</v>
      </c>
      <c r="U238" s="19">
        <f t="shared" ref="U238:AV238" si="590">U239</f>
        <v>0</v>
      </c>
      <c r="V238" s="19">
        <f t="shared" si="520"/>
        <v>47295.8</v>
      </c>
      <c r="W238" s="19">
        <f t="shared" si="521"/>
        <v>47293.7</v>
      </c>
      <c r="X238" s="19">
        <f t="shared" si="522"/>
        <v>47293.7</v>
      </c>
      <c r="Y238" s="19">
        <f t="shared" si="590"/>
        <v>0</v>
      </c>
      <c r="Z238" s="19">
        <f t="shared" si="590"/>
        <v>0</v>
      </c>
      <c r="AA238" s="19">
        <f t="shared" si="590"/>
        <v>0</v>
      </c>
      <c r="AB238" s="19">
        <f t="shared" si="505"/>
        <v>47295.8</v>
      </c>
      <c r="AC238" s="19">
        <f t="shared" si="506"/>
        <v>47293.7</v>
      </c>
      <c r="AD238" s="19">
        <f t="shared" si="507"/>
        <v>47293.7</v>
      </c>
      <c r="AE238" s="19">
        <f t="shared" si="590"/>
        <v>0</v>
      </c>
      <c r="AF238" s="19">
        <f t="shared" si="590"/>
        <v>0</v>
      </c>
      <c r="AG238" s="19">
        <f t="shared" si="534"/>
        <v>47295.8</v>
      </c>
      <c r="AH238" s="19">
        <f t="shared" si="535"/>
        <v>47293.7</v>
      </c>
      <c r="AI238" s="19">
        <f t="shared" si="536"/>
        <v>47293.7</v>
      </c>
      <c r="AJ238" s="19">
        <f t="shared" si="590"/>
        <v>0</v>
      </c>
      <c r="AK238" s="19">
        <f t="shared" si="590"/>
        <v>0</v>
      </c>
      <c r="AL238" s="19">
        <f t="shared" si="590"/>
        <v>0</v>
      </c>
      <c r="AM238" s="19">
        <f t="shared" si="508"/>
        <v>47295.8</v>
      </c>
      <c r="AN238" s="19">
        <f t="shared" si="590"/>
        <v>0</v>
      </c>
      <c r="AO238" s="19">
        <f t="shared" si="523"/>
        <v>47295.8</v>
      </c>
      <c r="AP238" s="19">
        <f t="shared" si="509"/>
        <v>47293.7</v>
      </c>
      <c r="AQ238" s="19">
        <f t="shared" si="590"/>
        <v>0</v>
      </c>
      <c r="AR238" s="19">
        <f t="shared" si="524"/>
        <v>47293.7</v>
      </c>
      <c r="AS238" s="19">
        <f t="shared" si="510"/>
        <v>47293.7</v>
      </c>
      <c r="AT238" s="19">
        <f t="shared" si="590"/>
        <v>0</v>
      </c>
      <c r="AU238" s="19">
        <f t="shared" si="525"/>
        <v>47293.7</v>
      </c>
      <c r="AV238" s="19">
        <f t="shared" si="590"/>
        <v>0</v>
      </c>
      <c r="AW238" s="32"/>
      <c r="AX238" s="23"/>
      <c r="AY238" s="2"/>
    </row>
    <row r="239" spans="1:51" x14ac:dyDescent="0.3">
      <c r="A239" s="49" t="s">
        <v>69</v>
      </c>
      <c r="B239" s="45">
        <v>610</v>
      </c>
      <c r="C239" s="49" t="s">
        <v>24</v>
      </c>
      <c r="D239" s="49" t="s">
        <v>5</v>
      </c>
      <c r="E239" s="15" t="s">
        <v>563</v>
      </c>
      <c r="F239" s="19">
        <v>47295.8</v>
      </c>
      <c r="G239" s="19">
        <v>47293.7</v>
      </c>
      <c r="H239" s="19">
        <v>47293.7</v>
      </c>
      <c r="I239" s="19"/>
      <c r="J239" s="19"/>
      <c r="K239" s="19"/>
      <c r="L239" s="19">
        <f t="shared" si="512"/>
        <v>47295.8</v>
      </c>
      <c r="M239" s="19">
        <f t="shared" si="513"/>
        <v>47293.7</v>
      </c>
      <c r="N239" s="19">
        <f t="shared" si="514"/>
        <v>47293.7</v>
      </c>
      <c r="O239" s="19"/>
      <c r="P239" s="19"/>
      <c r="Q239" s="19"/>
      <c r="R239" s="19">
        <f t="shared" si="516"/>
        <v>47295.8</v>
      </c>
      <c r="S239" s="19">
        <f t="shared" si="517"/>
        <v>47293.7</v>
      </c>
      <c r="T239" s="19">
        <f t="shared" si="518"/>
        <v>47293.7</v>
      </c>
      <c r="U239" s="19"/>
      <c r="V239" s="19">
        <f t="shared" si="520"/>
        <v>47295.8</v>
      </c>
      <c r="W239" s="19">
        <f t="shared" si="521"/>
        <v>47293.7</v>
      </c>
      <c r="X239" s="19">
        <f t="shared" si="522"/>
        <v>47293.7</v>
      </c>
      <c r="Y239" s="19"/>
      <c r="Z239" s="19"/>
      <c r="AA239" s="19"/>
      <c r="AB239" s="19">
        <f t="shared" si="505"/>
        <v>47295.8</v>
      </c>
      <c r="AC239" s="19">
        <f t="shared" si="506"/>
        <v>47293.7</v>
      </c>
      <c r="AD239" s="19">
        <f t="shared" si="507"/>
        <v>47293.7</v>
      </c>
      <c r="AE239" s="19"/>
      <c r="AF239" s="19"/>
      <c r="AG239" s="19">
        <f t="shared" si="534"/>
        <v>47295.8</v>
      </c>
      <c r="AH239" s="19">
        <f t="shared" si="535"/>
        <v>47293.7</v>
      </c>
      <c r="AI239" s="19">
        <f t="shared" si="536"/>
        <v>47293.7</v>
      </c>
      <c r="AJ239" s="19"/>
      <c r="AK239" s="19"/>
      <c r="AL239" s="19"/>
      <c r="AM239" s="19">
        <f t="shared" si="508"/>
        <v>47295.8</v>
      </c>
      <c r="AN239" s="19"/>
      <c r="AO239" s="19">
        <f t="shared" si="523"/>
        <v>47295.8</v>
      </c>
      <c r="AP239" s="19">
        <f t="shared" si="509"/>
        <v>47293.7</v>
      </c>
      <c r="AQ239" s="19"/>
      <c r="AR239" s="19">
        <f t="shared" si="524"/>
        <v>47293.7</v>
      </c>
      <c r="AS239" s="19">
        <f t="shared" si="510"/>
        <v>47293.7</v>
      </c>
      <c r="AT239" s="19"/>
      <c r="AU239" s="19">
        <f t="shared" si="525"/>
        <v>47293.7</v>
      </c>
      <c r="AV239" s="19"/>
      <c r="AW239" s="32"/>
      <c r="AX239" s="23"/>
      <c r="AY239" s="2"/>
    </row>
    <row r="240" spans="1:51" x14ac:dyDescent="0.3">
      <c r="A240" s="49" t="s">
        <v>69</v>
      </c>
      <c r="B240" s="45">
        <v>620</v>
      </c>
      <c r="C240" s="49"/>
      <c r="D240" s="49"/>
      <c r="E240" s="15" t="s">
        <v>596</v>
      </c>
      <c r="F240" s="19">
        <f t="shared" ref="F240:K240" si="591">F241</f>
        <v>165746.4</v>
      </c>
      <c r="G240" s="19">
        <f t="shared" si="591"/>
        <v>165709.79999999999</v>
      </c>
      <c r="H240" s="19">
        <f t="shared" si="591"/>
        <v>165709.79999999999</v>
      </c>
      <c r="I240" s="19">
        <f t="shared" si="591"/>
        <v>0</v>
      </c>
      <c r="J240" s="19">
        <f t="shared" si="591"/>
        <v>0</v>
      </c>
      <c r="K240" s="19">
        <f t="shared" si="591"/>
        <v>0</v>
      </c>
      <c r="L240" s="19">
        <f t="shared" si="512"/>
        <v>165746.4</v>
      </c>
      <c r="M240" s="19">
        <f t="shared" si="513"/>
        <v>165709.79999999999</v>
      </c>
      <c r="N240" s="19">
        <f t="shared" si="514"/>
        <v>165709.79999999999</v>
      </c>
      <c r="O240" s="19">
        <f t="shared" ref="O240:Q240" si="592">O241</f>
        <v>0</v>
      </c>
      <c r="P240" s="19">
        <f t="shared" si="592"/>
        <v>0</v>
      </c>
      <c r="Q240" s="19">
        <f t="shared" si="592"/>
        <v>0</v>
      </c>
      <c r="R240" s="19">
        <f t="shared" si="516"/>
        <v>165746.4</v>
      </c>
      <c r="S240" s="19">
        <f t="shared" si="517"/>
        <v>165709.79999999999</v>
      </c>
      <c r="T240" s="19">
        <f t="shared" si="518"/>
        <v>165709.79999999999</v>
      </c>
      <c r="U240" s="19">
        <f t="shared" ref="U240:AV240" si="593">U241</f>
        <v>0</v>
      </c>
      <c r="V240" s="19">
        <f t="shared" si="520"/>
        <v>165746.4</v>
      </c>
      <c r="W240" s="19">
        <f t="shared" si="521"/>
        <v>165709.79999999999</v>
      </c>
      <c r="X240" s="19">
        <f t="shared" si="522"/>
        <v>165709.79999999999</v>
      </c>
      <c r="Y240" s="19">
        <f t="shared" si="593"/>
        <v>0</v>
      </c>
      <c r="Z240" s="19">
        <f t="shared" si="593"/>
        <v>0</v>
      </c>
      <c r="AA240" s="19">
        <f t="shared" si="593"/>
        <v>0</v>
      </c>
      <c r="AB240" s="19">
        <f t="shared" si="505"/>
        <v>165746.4</v>
      </c>
      <c r="AC240" s="19">
        <f t="shared" si="506"/>
        <v>165709.79999999999</v>
      </c>
      <c r="AD240" s="19">
        <f t="shared" si="507"/>
        <v>165709.79999999999</v>
      </c>
      <c r="AE240" s="19">
        <f t="shared" si="593"/>
        <v>0</v>
      </c>
      <c r="AF240" s="19">
        <f t="shared" si="593"/>
        <v>0</v>
      </c>
      <c r="AG240" s="19">
        <f t="shared" si="534"/>
        <v>165746.4</v>
      </c>
      <c r="AH240" s="19">
        <f t="shared" si="535"/>
        <v>165709.79999999999</v>
      </c>
      <c r="AI240" s="19">
        <f t="shared" si="536"/>
        <v>165709.79999999999</v>
      </c>
      <c r="AJ240" s="19">
        <f t="shared" si="593"/>
        <v>0</v>
      </c>
      <c r="AK240" s="19">
        <f t="shared" si="593"/>
        <v>0</v>
      </c>
      <c r="AL240" s="19">
        <f t="shared" si="593"/>
        <v>0</v>
      </c>
      <c r="AM240" s="19">
        <f t="shared" si="508"/>
        <v>165746.4</v>
      </c>
      <c r="AN240" s="19">
        <f t="shared" si="593"/>
        <v>0</v>
      </c>
      <c r="AO240" s="19">
        <f t="shared" si="523"/>
        <v>165746.4</v>
      </c>
      <c r="AP240" s="19">
        <f t="shared" si="509"/>
        <v>165709.79999999999</v>
      </c>
      <c r="AQ240" s="19">
        <f t="shared" si="593"/>
        <v>0</v>
      </c>
      <c r="AR240" s="19">
        <f t="shared" si="524"/>
        <v>165709.79999999999</v>
      </c>
      <c r="AS240" s="19">
        <f t="shared" si="510"/>
        <v>165709.79999999999</v>
      </c>
      <c r="AT240" s="19">
        <f t="shared" si="593"/>
        <v>0</v>
      </c>
      <c r="AU240" s="19">
        <f t="shared" si="525"/>
        <v>165709.79999999999</v>
      </c>
      <c r="AV240" s="19">
        <f t="shared" si="593"/>
        <v>0</v>
      </c>
      <c r="AW240" s="32"/>
      <c r="AX240" s="23"/>
      <c r="AY240" s="2"/>
    </row>
    <row r="241" spans="1:51" x14ac:dyDescent="0.3">
      <c r="A241" s="49" t="s">
        <v>69</v>
      </c>
      <c r="B241" s="45">
        <v>620</v>
      </c>
      <c r="C241" s="49" t="s">
        <v>24</v>
      </c>
      <c r="D241" s="49" t="s">
        <v>5</v>
      </c>
      <c r="E241" s="15" t="s">
        <v>563</v>
      </c>
      <c r="F241" s="19">
        <v>165746.4</v>
      </c>
      <c r="G241" s="19">
        <v>165709.79999999999</v>
      </c>
      <c r="H241" s="19">
        <v>165709.79999999999</v>
      </c>
      <c r="I241" s="19"/>
      <c r="J241" s="19"/>
      <c r="K241" s="19"/>
      <c r="L241" s="19">
        <f t="shared" si="512"/>
        <v>165746.4</v>
      </c>
      <c r="M241" s="19">
        <f t="shared" si="513"/>
        <v>165709.79999999999</v>
      </c>
      <c r="N241" s="19">
        <f t="shared" si="514"/>
        <v>165709.79999999999</v>
      </c>
      <c r="O241" s="19"/>
      <c r="P241" s="19"/>
      <c r="Q241" s="19"/>
      <c r="R241" s="19">
        <f t="shared" si="516"/>
        <v>165746.4</v>
      </c>
      <c r="S241" s="19">
        <f t="shared" si="517"/>
        <v>165709.79999999999</v>
      </c>
      <c r="T241" s="19">
        <f t="shared" si="518"/>
        <v>165709.79999999999</v>
      </c>
      <c r="U241" s="19"/>
      <c r="V241" s="19">
        <f t="shared" si="520"/>
        <v>165746.4</v>
      </c>
      <c r="W241" s="19">
        <f t="shared" si="521"/>
        <v>165709.79999999999</v>
      </c>
      <c r="X241" s="19">
        <f t="shared" si="522"/>
        <v>165709.79999999999</v>
      </c>
      <c r="Y241" s="19"/>
      <c r="Z241" s="19"/>
      <c r="AA241" s="19"/>
      <c r="AB241" s="19">
        <f t="shared" si="505"/>
        <v>165746.4</v>
      </c>
      <c r="AC241" s="19">
        <f t="shared" si="506"/>
        <v>165709.79999999999</v>
      </c>
      <c r="AD241" s="19">
        <f t="shared" si="507"/>
        <v>165709.79999999999</v>
      </c>
      <c r="AE241" s="19"/>
      <c r="AF241" s="19"/>
      <c r="AG241" s="19">
        <f t="shared" si="534"/>
        <v>165746.4</v>
      </c>
      <c r="AH241" s="19">
        <f t="shared" si="535"/>
        <v>165709.79999999999</v>
      </c>
      <c r="AI241" s="19">
        <f t="shared" si="536"/>
        <v>165709.79999999999</v>
      </c>
      <c r="AJ241" s="19"/>
      <c r="AK241" s="19"/>
      <c r="AL241" s="19"/>
      <c r="AM241" s="19">
        <f t="shared" si="508"/>
        <v>165746.4</v>
      </c>
      <c r="AN241" s="19"/>
      <c r="AO241" s="19">
        <f t="shared" si="523"/>
        <v>165746.4</v>
      </c>
      <c r="AP241" s="19">
        <f t="shared" si="509"/>
        <v>165709.79999999999</v>
      </c>
      <c r="AQ241" s="19"/>
      <c r="AR241" s="19">
        <f t="shared" si="524"/>
        <v>165709.79999999999</v>
      </c>
      <c r="AS241" s="19">
        <f t="shared" si="510"/>
        <v>165709.79999999999</v>
      </c>
      <c r="AT241" s="19"/>
      <c r="AU241" s="19">
        <f t="shared" si="525"/>
        <v>165709.79999999999</v>
      </c>
      <c r="AV241" s="19"/>
      <c r="AW241" s="32"/>
      <c r="AX241" s="23"/>
      <c r="AY241" s="2"/>
    </row>
    <row r="242" spans="1:51" ht="78" x14ac:dyDescent="0.3">
      <c r="A242" s="49" t="s">
        <v>1476</v>
      </c>
      <c r="B242" s="45"/>
      <c r="C242" s="49"/>
      <c r="D242" s="49"/>
      <c r="E242" s="15" t="s">
        <v>1484</v>
      </c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>
        <f>AG243</f>
        <v>0</v>
      </c>
      <c r="AH242" s="19">
        <f t="shared" ref="AH242:AV242" si="594">AH243</f>
        <v>0</v>
      </c>
      <c r="AI242" s="19">
        <f t="shared" si="594"/>
        <v>0</v>
      </c>
      <c r="AJ242" s="19">
        <f t="shared" si="594"/>
        <v>20720.84</v>
      </c>
      <c r="AK242" s="19">
        <f t="shared" si="594"/>
        <v>0</v>
      </c>
      <c r="AL242" s="19">
        <f t="shared" si="594"/>
        <v>0</v>
      </c>
      <c r="AM242" s="19">
        <f t="shared" si="508"/>
        <v>20720.84</v>
      </c>
      <c r="AN242" s="19">
        <f t="shared" si="594"/>
        <v>-122.84</v>
      </c>
      <c r="AO242" s="19">
        <f t="shared" si="523"/>
        <v>20598</v>
      </c>
      <c r="AP242" s="19">
        <f t="shared" si="509"/>
        <v>0</v>
      </c>
      <c r="AQ242" s="19">
        <f t="shared" si="594"/>
        <v>0</v>
      </c>
      <c r="AR242" s="19">
        <f t="shared" si="524"/>
        <v>0</v>
      </c>
      <c r="AS242" s="19">
        <f t="shared" si="510"/>
        <v>0</v>
      </c>
      <c r="AT242" s="19">
        <f t="shared" si="594"/>
        <v>0</v>
      </c>
      <c r="AU242" s="19">
        <f t="shared" si="525"/>
        <v>0</v>
      </c>
      <c r="AV242" s="19">
        <f t="shared" si="594"/>
        <v>0</v>
      </c>
      <c r="AW242" s="32"/>
      <c r="AX242" s="23"/>
      <c r="AY242" s="2"/>
    </row>
    <row r="243" spans="1:51" ht="46.8" x14ac:dyDescent="0.3">
      <c r="A243" s="49" t="s">
        <v>1476</v>
      </c>
      <c r="B243" s="45">
        <v>600</v>
      </c>
      <c r="C243" s="49"/>
      <c r="D243" s="49"/>
      <c r="E243" s="15" t="s">
        <v>581</v>
      </c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>
        <f>AG244+AG246</f>
        <v>0</v>
      </c>
      <c r="AH243" s="19">
        <f t="shared" ref="AH243:AV243" si="595">AH244+AH246</f>
        <v>0</v>
      </c>
      <c r="AI243" s="19">
        <f t="shared" si="595"/>
        <v>0</v>
      </c>
      <c r="AJ243" s="19">
        <f t="shared" si="595"/>
        <v>20720.84</v>
      </c>
      <c r="AK243" s="19">
        <f t="shared" si="595"/>
        <v>0</v>
      </c>
      <c r="AL243" s="19">
        <f t="shared" si="595"/>
        <v>0</v>
      </c>
      <c r="AM243" s="19">
        <f t="shared" si="508"/>
        <v>20720.84</v>
      </c>
      <c r="AN243" s="19">
        <f t="shared" ref="AN243" si="596">AN244+AN246</f>
        <v>-122.84</v>
      </c>
      <c r="AO243" s="19">
        <f t="shared" si="523"/>
        <v>20598</v>
      </c>
      <c r="AP243" s="19">
        <f t="shared" si="509"/>
        <v>0</v>
      </c>
      <c r="AQ243" s="19">
        <f t="shared" ref="AQ243" si="597">AQ244+AQ246</f>
        <v>0</v>
      </c>
      <c r="AR243" s="19">
        <f t="shared" si="524"/>
        <v>0</v>
      </c>
      <c r="AS243" s="19">
        <f t="shared" si="510"/>
        <v>0</v>
      </c>
      <c r="AT243" s="19">
        <f t="shared" ref="AT243" si="598">AT244+AT246</f>
        <v>0</v>
      </c>
      <c r="AU243" s="19">
        <f t="shared" si="525"/>
        <v>0</v>
      </c>
      <c r="AV243" s="19">
        <f t="shared" si="595"/>
        <v>0</v>
      </c>
      <c r="AW243" s="32"/>
      <c r="AX243" s="23"/>
      <c r="AY243" s="2"/>
    </row>
    <row r="244" spans="1:51" x14ac:dyDescent="0.3">
      <c r="A244" s="49" t="s">
        <v>1476</v>
      </c>
      <c r="B244" s="45">
        <v>610</v>
      </c>
      <c r="C244" s="49"/>
      <c r="D244" s="49"/>
      <c r="E244" s="15" t="s">
        <v>595</v>
      </c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>
        <f>AG245</f>
        <v>0</v>
      </c>
      <c r="AH244" s="19">
        <f t="shared" ref="AH244:AV244" si="599">AH245</f>
        <v>0</v>
      </c>
      <c r="AI244" s="19">
        <f t="shared" si="599"/>
        <v>0</v>
      </c>
      <c r="AJ244" s="19">
        <f t="shared" si="599"/>
        <v>5364.94</v>
      </c>
      <c r="AK244" s="19">
        <f t="shared" si="599"/>
        <v>0</v>
      </c>
      <c r="AL244" s="19">
        <f t="shared" si="599"/>
        <v>0</v>
      </c>
      <c r="AM244" s="19">
        <f t="shared" si="508"/>
        <v>5364.94</v>
      </c>
      <c r="AN244" s="19">
        <f t="shared" si="599"/>
        <v>-56.94</v>
      </c>
      <c r="AO244" s="19">
        <f t="shared" si="523"/>
        <v>5308</v>
      </c>
      <c r="AP244" s="19">
        <f t="shared" si="509"/>
        <v>0</v>
      </c>
      <c r="AQ244" s="19">
        <f t="shared" si="599"/>
        <v>0</v>
      </c>
      <c r="AR244" s="19">
        <f t="shared" si="524"/>
        <v>0</v>
      </c>
      <c r="AS244" s="19">
        <f t="shared" si="510"/>
        <v>0</v>
      </c>
      <c r="AT244" s="19">
        <f t="shared" si="599"/>
        <v>0</v>
      </c>
      <c r="AU244" s="19">
        <f t="shared" si="525"/>
        <v>0</v>
      </c>
      <c r="AV244" s="19">
        <f t="shared" si="599"/>
        <v>0</v>
      </c>
      <c r="AW244" s="32"/>
      <c r="AX244" s="23"/>
      <c r="AY244" s="2"/>
    </row>
    <row r="245" spans="1:51" x14ac:dyDescent="0.3">
      <c r="A245" s="49" t="s">
        <v>1476</v>
      </c>
      <c r="B245" s="45">
        <v>610</v>
      </c>
      <c r="C245" s="49" t="s">
        <v>24</v>
      </c>
      <c r="D245" s="49" t="s">
        <v>5</v>
      </c>
      <c r="E245" s="15" t="s">
        <v>563</v>
      </c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>
        <v>0</v>
      </c>
      <c r="AH245" s="19">
        <v>0</v>
      </c>
      <c r="AI245" s="19">
        <v>0</v>
      </c>
      <c r="AJ245" s="19">
        <v>5364.94</v>
      </c>
      <c r="AK245" s="19"/>
      <c r="AL245" s="19"/>
      <c r="AM245" s="41">
        <f t="shared" si="508"/>
        <v>5364.94</v>
      </c>
      <c r="AN245" s="41">
        <v>-56.94</v>
      </c>
      <c r="AO245" s="19">
        <f t="shared" si="523"/>
        <v>5308</v>
      </c>
      <c r="AP245" s="41">
        <f t="shared" si="509"/>
        <v>0</v>
      </c>
      <c r="AQ245" s="41"/>
      <c r="AR245" s="19">
        <f t="shared" si="524"/>
        <v>0</v>
      </c>
      <c r="AS245" s="41">
        <f t="shared" si="510"/>
        <v>0</v>
      </c>
      <c r="AT245" s="41"/>
      <c r="AU245" s="19">
        <f t="shared" si="525"/>
        <v>0</v>
      </c>
      <c r="AV245" s="19"/>
      <c r="AW245" s="32"/>
      <c r="AX245" s="23"/>
      <c r="AY245" s="2"/>
    </row>
    <row r="246" spans="1:51" x14ac:dyDescent="0.3">
      <c r="A246" s="49" t="s">
        <v>1476</v>
      </c>
      <c r="B246" s="45">
        <v>620</v>
      </c>
      <c r="C246" s="49"/>
      <c r="D246" s="49"/>
      <c r="E246" s="15" t="s">
        <v>596</v>
      </c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>
        <f>AG247</f>
        <v>0</v>
      </c>
      <c r="AH246" s="19">
        <f t="shared" ref="AH246:AV246" si="600">AH247</f>
        <v>0</v>
      </c>
      <c r="AI246" s="19">
        <f t="shared" si="600"/>
        <v>0</v>
      </c>
      <c r="AJ246" s="19">
        <f t="shared" si="600"/>
        <v>15355.9</v>
      </c>
      <c r="AK246" s="19">
        <f t="shared" si="600"/>
        <v>0</v>
      </c>
      <c r="AL246" s="19">
        <f t="shared" si="600"/>
        <v>0</v>
      </c>
      <c r="AM246" s="19">
        <f t="shared" si="508"/>
        <v>15355.9</v>
      </c>
      <c r="AN246" s="19">
        <f t="shared" si="600"/>
        <v>-65.900000000000006</v>
      </c>
      <c r="AO246" s="19">
        <f t="shared" si="523"/>
        <v>15290</v>
      </c>
      <c r="AP246" s="19">
        <f t="shared" si="509"/>
        <v>0</v>
      </c>
      <c r="AQ246" s="19">
        <f t="shared" si="600"/>
        <v>0</v>
      </c>
      <c r="AR246" s="19">
        <f t="shared" si="524"/>
        <v>0</v>
      </c>
      <c r="AS246" s="19">
        <f t="shared" si="510"/>
        <v>0</v>
      </c>
      <c r="AT246" s="19">
        <f t="shared" si="600"/>
        <v>0</v>
      </c>
      <c r="AU246" s="19">
        <f t="shared" si="525"/>
        <v>0</v>
      </c>
      <c r="AV246" s="19">
        <f t="shared" si="600"/>
        <v>0</v>
      </c>
      <c r="AW246" s="32"/>
      <c r="AX246" s="23"/>
      <c r="AY246" s="2"/>
    </row>
    <row r="247" spans="1:51" x14ac:dyDescent="0.3">
      <c r="A247" s="49" t="s">
        <v>1476</v>
      </c>
      <c r="B247" s="45">
        <v>620</v>
      </c>
      <c r="C247" s="49" t="s">
        <v>24</v>
      </c>
      <c r="D247" s="49" t="s">
        <v>5</v>
      </c>
      <c r="E247" s="15" t="s">
        <v>563</v>
      </c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>
        <v>0</v>
      </c>
      <c r="AH247" s="19">
        <v>0</v>
      </c>
      <c r="AI247" s="19">
        <v>0</v>
      </c>
      <c r="AJ247" s="19">
        <v>15355.9</v>
      </c>
      <c r="AK247" s="19"/>
      <c r="AL247" s="19"/>
      <c r="AM247" s="41">
        <f t="shared" si="508"/>
        <v>15355.9</v>
      </c>
      <c r="AN247" s="41">
        <v>-65.900000000000006</v>
      </c>
      <c r="AO247" s="19">
        <f t="shared" si="523"/>
        <v>15290</v>
      </c>
      <c r="AP247" s="41">
        <f t="shared" si="509"/>
        <v>0</v>
      </c>
      <c r="AQ247" s="41"/>
      <c r="AR247" s="19">
        <f t="shared" si="524"/>
        <v>0</v>
      </c>
      <c r="AS247" s="41">
        <f t="shared" si="510"/>
        <v>0</v>
      </c>
      <c r="AT247" s="41"/>
      <c r="AU247" s="19">
        <f t="shared" si="525"/>
        <v>0</v>
      </c>
      <c r="AV247" s="19"/>
      <c r="AW247" s="32"/>
      <c r="AX247" s="23"/>
      <c r="AY247" s="2"/>
    </row>
    <row r="248" spans="1:51" ht="46.8" x14ac:dyDescent="0.3">
      <c r="A248" s="49" t="s">
        <v>1312</v>
      </c>
      <c r="B248" s="45"/>
      <c r="C248" s="49"/>
      <c r="D248" s="49"/>
      <c r="E248" s="15" t="s">
        <v>1313</v>
      </c>
      <c r="F248" s="19"/>
      <c r="G248" s="19"/>
      <c r="H248" s="19"/>
      <c r="I248" s="19">
        <f>I249</f>
        <v>10000</v>
      </c>
      <c r="J248" s="19">
        <f t="shared" ref="J248:AV250" si="601">J249</f>
        <v>0</v>
      </c>
      <c r="K248" s="19">
        <f t="shared" si="601"/>
        <v>0</v>
      </c>
      <c r="L248" s="19">
        <f t="shared" si="512"/>
        <v>10000</v>
      </c>
      <c r="M248" s="19">
        <f t="shared" si="513"/>
        <v>0</v>
      </c>
      <c r="N248" s="19">
        <f t="shared" si="514"/>
        <v>0</v>
      </c>
      <c r="O248" s="19">
        <f t="shared" si="601"/>
        <v>0</v>
      </c>
      <c r="P248" s="19">
        <f t="shared" si="601"/>
        <v>0</v>
      </c>
      <c r="Q248" s="19">
        <f t="shared" si="601"/>
        <v>0</v>
      </c>
      <c r="R248" s="19">
        <f t="shared" si="516"/>
        <v>10000</v>
      </c>
      <c r="S248" s="19">
        <f t="shared" si="517"/>
        <v>0</v>
      </c>
      <c r="T248" s="19">
        <f t="shared" si="518"/>
        <v>0</v>
      </c>
      <c r="U248" s="19">
        <f t="shared" si="601"/>
        <v>0</v>
      </c>
      <c r="V248" s="19">
        <f t="shared" si="520"/>
        <v>10000</v>
      </c>
      <c r="W248" s="19">
        <f t="shared" si="521"/>
        <v>0</v>
      </c>
      <c r="X248" s="19">
        <f t="shared" si="522"/>
        <v>0</v>
      </c>
      <c r="Y248" s="19">
        <f t="shared" si="601"/>
        <v>0</v>
      </c>
      <c r="Z248" s="19">
        <f t="shared" si="601"/>
        <v>0</v>
      </c>
      <c r="AA248" s="19">
        <f t="shared" si="601"/>
        <v>0</v>
      </c>
      <c r="AB248" s="19">
        <f t="shared" si="505"/>
        <v>10000</v>
      </c>
      <c r="AC248" s="19">
        <f t="shared" si="506"/>
        <v>0</v>
      </c>
      <c r="AD248" s="19">
        <f t="shared" si="507"/>
        <v>0</v>
      </c>
      <c r="AE248" s="19">
        <f t="shared" si="601"/>
        <v>0</v>
      </c>
      <c r="AF248" s="19">
        <f t="shared" si="601"/>
        <v>0</v>
      </c>
      <c r="AG248" s="19">
        <f t="shared" si="534"/>
        <v>10000</v>
      </c>
      <c r="AH248" s="19">
        <f t="shared" si="535"/>
        <v>0</v>
      </c>
      <c r="AI248" s="19">
        <f t="shared" si="536"/>
        <v>0</v>
      </c>
      <c r="AJ248" s="19">
        <f t="shared" si="601"/>
        <v>-2281.1999999999998</v>
      </c>
      <c r="AK248" s="19">
        <f t="shared" si="601"/>
        <v>0</v>
      </c>
      <c r="AL248" s="19">
        <f t="shared" si="601"/>
        <v>0</v>
      </c>
      <c r="AM248" s="19">
        <f t="shared" si="508"/>
        <v>7718.8</v>
      </c>
      <c r="AN248" s="19">
        <f t="shared" si="601"/>
        <v>0</v>
      </c>
      <c r="AO248" s="19">
        <f t="shared" si="523"/>
        <v>7718.8</v>
      </c>
      <c r="AP248" s="19">
        <f t="shared" si="509"/>
        <v>0</v>
      </c>
      <c r="AQ248" s="19">
        <f t="shared" si="601"/>
        <v>0</v>
      </c>
      <c r="AR248" s="19">
        <f t="shared" si="524"/>
        <v>0</v>
      </c>
      <c r="AS248" s="19">
        <f t="shared" si="510"/>
        <v>0</v>
      </c>
      <c r="AT248" s="19">
        <f t="shared" si="601"/>
        <v>0</v>
      </c>
      <c r="AU248" s="19">
        <f t="shared" si="525"/>
        <v>0</v>
      </c>
      <c r="AV248" s="19">
        <f t="shared" si="601"/>
        <v>0</v>
      </c>
      <c r="AW248" s="32"/>
      <c r="AX248" s="23"/>
      <c r="AY248" s="2"/>
    </row>
    <row r="249" spans="1:51" ht="46.8" x14ac:dyDescent="0.3">
      <c r="A249" s="49" t="s">
        <v>1312</v>
      </c>
      <c r="B249" s="45">
        <v>600</v>
      </c>
      <c r="C249" s="49"/>
      <c r="D249" s="49"/>
      <c r="E249" s="15" t="s">
        <v>581</v>
      </c>
      <c r="F249" s="19"/>
      <c r="G249" s="19"/>
      <c r="H249" s="19"/>
      <c r="I249" s="19">
        <f>I250</f>
        <v>10000</v>
      </c>
      <c r="J249" s="19">
        <f t="shared" si="601"/>
        <v>0</v>
      </c>
      <c r="K249" s="19">
        <f t="shared" si="601"/>
        <v>0</v>
      </c>
      <c r="L249" s="19">
        <f t="shared" si="512"/>
        <v>10000</v>
      </c>
      <c r="M249" s="19">
        <f t="shared" si="513"/>
        <v>0</v>
      </c>
      <c r="N249" s="19">
        <f t="shared" si="514"/>
        <v>0</v>
      </c>
      <c r="O249" s="19">
        <f t="shared" si="601"/>
        <v>0</v>
      </c>
      <c r="P249" s="19">
        <f t="shared" si="601"/>
        <v>0</v>
      </c>
      <c r="Q249" s="19">
        <f t="shared" si="601"/>
        <v>0</v>
      </c>
      <c r="R249" s="19">
        <f t="shared" si="516"/>
        <v>10000</v>
      </c>
      <c r="S249" s="19">
        <f t="shared" si="517"/>
        <v>0</v>
      </c>
      <c r="T249" s="19">
        <f t="shared" si="518"/>
        <v>0</v>
      </c>
      <c r="U249" s="19">
        <f t="shared" si="601"/>
        <v>0</v>
      </c>
      <c r="V249" s="19">
        <f t="shared" si="520"/>
        <v>10000</v>
      </c>
      <c r="W249" s="19">
        <f t="shared" si="521"/>
        <v>0</v>
      </c>
      <c r="X249" s="19">
        <f t="shared" si="522"/>
        <v>0</v>
      </c>
      <c r="Y249" s="19">
        <f t="shared" si="601"/>
        <v>0</v>
      </c>
      <c r="Z249" s="19">
        <f t="shared" si="601"/>
        <v>0</v>
      </c>
      <c r="AA249" s="19">
        <f t="shared" si="601"/>
        <v>0</v>
      </c>
      <c r="AB249" s="19">
        <f t="shared" si="505"/>
        <v>10000</v>
      </c>
      <c r="AC249" s="19">
        <f t="shared" si="506"/>
        <v>0</v>
      </c>
      <c r="AD249" s="19">
        <f t="shared" si="507"/>
        <v>0</v>
      </c>
      <c r="AE249" s="19">
        <f t="shared" si="601"/>
        <v>0</v>
      </c>
      <c r="AF249" s="19">
        <f t="shared" si="601"/>
        <v>0</v>
      </c>
      <c r="AG249" s="19">
        <f t="shared" si="534"/>
        <v>10000</v>
      </c>
      <c r="AH249" s="19">
        <f t="shared" si="535"/>
        <v>0</v>
      </c>
      <c r="AI249" s="19">
        <f t="shared" si="536"/>
        <v>0</v>
      </c>
      <c r="AJ249" s="19">
        <f t="shared" si="601"/>
        <v>-2281.1999999999998</v>
      </c>
      <c r="AK249" s="19">
        <f t="shared" si="601"/>
        <v>0</v>
      </c>
      <c r="AL249" s="19">
        <f t="shared" si="601"/>
        <v>0</v>
      </c>
      <c r="AM249" s="19">
        <f t="shared" si="508"/>
        <v>7718.8</v>
      </c>
      <c r="AN249" s="19">
        <f t="shared" si="601"/>
        <v>0</v>
      </c>
      <c r="AO249" s="19">
        <f t="shared" si="523"/>
        <v>7718.8</v>
      </c>
      <c r="AP249" s="19">
        <f t="shared" si="509"/>
        <v>0</v>
      </c>
      <c r="AQ249" s="19">
        <f t="shared" si="601"/>
        <v>0</v>
      </c>
      <c r="AR249" s="19">
        <f t="shared" si="524"/>
        <v>0</v>
      </c>
      <c r="AS249" s="19">
        <f t="shared" si="510"/>
        <v>0</v>
      </c>
      <c r="AT249" s="19">
        <f t="shared" si="601"/>
        <v>0</v>
      </c>
      <c r="AU249" s="19">
        <f t="shared" si="525"/>
        <v>0</v>
      </c>
      <c r="AV249" s="19">
        <f t="shared" si="601"/>
        <v>0</v>
      </c>
      <c r="AW249" s="32"/>
      <c r="AX249" s="23"/>
      <c r="AY249" s="2"/>
    </row>
    <row r="250" spans="1:51" x14ac:dyDescent="0.3">
      <c r="A250" s="49" t="s">
        <v>1312</v>
      </c>
      <c r="B250" s="45">
        <v>620</v>
      </c>
      <c r="C250" s="49"/>
      <c r="D250" s="49"/>
      <c r="E250" s="15" t="s">
        <v>596</v>
      </c>
      <c r="F250" s="19"/>
      <c r="G250" s="19"/>
      <c r="H250" s="19"/>
      <c r="I250" s="19">
        <f>I251</f>
        <v>10000</v>
      </c>
      <c r="J250" s="19">
        <f t="shared" si="601"/>
        <v>0</v>
      </c>
      <c r="K250" s="19">
        <f t="shared" si="601"/>
        <v>0</v>
      </c>
      <c r="L250" s="19">
        <f t="shared" si="512"/>
        <v>10000</v>
      </c>
      <c r="M250" s="19">
        <f t="shared" si="513"/>
        <v>0</v>
      </c>
      <c r="N250" s="19">
        <f t="shared" si="514"/>
        <v>0</v>
      </c>
      <c r="O250" s="19">
        <f t="shared" si="601"/>
        <v>0</v>
      </c>
      <c r="P250" s="19">
        <f t="shared" si="601"/>
        <v>0</v>
      </c>
      <c r="Q250" s="19">
        <f t="shared" si="601"/>
        <v>0</v>
      </c>
      <c r="R250" s="19">
        <f t="shared" si="516"/>
        <v>10000</v>
      </c>
      <c r="S250" s="19">
        <f t="shared" si="517"/>
        <v>0</v>
      </c>
      <c r="T250" s="19">
        <f t="shared" si="518"/>
        <v>0</v>
      </c>
      <c r="U250" s="19">
        <f t="shared" si="601"/>
        <v>0</v>
      </c>
      <c r="V250" s="19">
        <f t="shared" si="520"/>
        <v>10000</v>
      </c>
      <c r="W250" s="19">
        <f t="shared" si="521"/>
        <v>0</v>
      </c>
      <c r="X250" s="19">
        <f t="shared" si="522"/>
        <v>0</v>
      </c>
      <c r="Y250" s="19">
        <f t="shared" si="601"/>
        <v>0</v>
      </c>
      <c r="Z250" s="19">
        <f t="shared" si="601"/>
        <v>0</v>
      </c>
      <c r="AA250" s="19">
        <f t="shared" si="601"/>
        <v>0</v>
      </c>
      <c r="AB250" s="19">
        <f t="shared" si="505"/>
        <v>10000</v>
      </c>
      <c r="AC250" s="19">
        <f t="shared" si="506"/>
        <v>0</v>
      </c>
      <c r="AD250" s="19">
        <f t="shared" si="507"/>
        <v>0</v>
      </c>
      <c r="AE250" s="19">
        <f t="shared" si="601"/>
        <v>0</v>
      </c>
      <c r="AF250" s="19">
        <f t="shared" si="601"/>
        <v>0</v>
      </c>
      <c r="AG250" s="19">
        <f t="shared" si="534"/>
        <v>10000</v>
      </c>
      <c r="AH250" s="19">
        <f t="shared" si="535"/>
        <v>0</v>
      </c>
      <c r="AI250" s="19">
        <f t="shared" si="536"/>
        <v>0</v>
      </c>
      <c r="AJ250" s="19">
        <f t="shared" si="601"/>
        <v>-2281.1999999999998</v>
      </c>
      <c r="AK250" s="19">
        <f t="shared" si="601"/>
        <v>0</v>
      </c>
      <c r="AL250" s="19">
        <f t="shared" si="601"/>
        <v>0</v>
      </c>
      <c r="AM250" s="19">
        <f t="shared" si="508"/>
        <v>7718.8</v>
      </c>
      <c r="AN250" s="19">
        <f t="shared" si="601"/>
        <v>0</v>
      </c>
      <c r="AO250" s="19">
        <f t="shared" si="523"/>
        <v>7718.8</v>
      </c>
      <c r="AP250" s="19">
        <f t="shared" si="509"/>
        <v>0</v>
      </c>
      <c r="AQ250" s="19">
        <f t="shared" si="601"/>
        <v>0</v>
      </c>
      <c r="AR250" s="19">
        <f t="shared" si="524"/>
        <v>0</v>
      </c>
      <c r="AS250" s="19">
        <f t="shared" si="510"/>
        <v>0</v>
      </c>
      <c r="AT250" s="19">
        <f t="shared" si="601"/>
        <v>0</v>
      </c>
      <c r="AU250" s="19">
        <f t="shared" si="525"/>
        <v>0</v>
      </c>
      <c r="AV250" s="19">
        <f t="shared" si="601"/>
        <v>0</v>
      </c>
      <c r="AW250" s="32"/>
      <c r="AX250" s="23"/>
      <c r="AY250" s="2"/>
    </row>
    <row r="251" spans="1:51" x14ac:dyDescent="0.3">
      <c r="A251" s="49" t="s">
        <v>1312</v>
      </c>
      <c r="B251" s="45">
        <v>620</v>
      </c>
      <c r="C251" s="49" t="s">
        <v>24</v>
      </c>
      <c r="D251" s="49" t="s">
        <v>5</v>
      </c>
      <c r="E251" s="15" t="s">
        <v>563</v>
      </c>
      <c r="F251" s="19"/>
      <c r="G251" s="19"/>
      <c r="H251" s="19"/>
      <c r="I251" s="19">
        <v>10000</v>
      </c>
      <c r="J251" s="19"/>
      <c r="K251" s="19"/>
      <c r="L251" s="19">
        <f t="shared" si="512"/>
        <v>10000</v>
      </c>
      <c r="M251" s="19">
        <f t="shared" si="513"/>
        <v>0</v>
      </c>
      <c r="N251" s="19">
        <f t="shared" si="514"/>
        <v>0</v>
      </c>
      <c r="O251" s="19"/>
      <c r="P251" s="19"/>
      <c r="Q251" s="19"/>
      <c r="R251" s="19">
        <f t="shared" si="516"/>
        <v>10000</v>
      </c>
      <c r="S251" s="19">
        <f t="shared" si="517"/>
        <v>0</v>
      </c>
      <c r="T251" s="19">
        <f t="shared" si="518"/>
        <v>0</v>
      </c>
      <c r="U251" s="19"/>
      <c r="V251" s="19">
        <f t="shared" si="520"/>
        <v>10000</v>
      </c>
      <c r="W251" s="19">
        <f t="shared" si="521"/>
        <v>0</v>
      </c>
      <c r="X251" s="19">
        <f t="shared" si="522"/>
        <v>0</v>
      </c>
      <c r="Y251" s="19"/>
      <c r="Z251" s="19"/>
      <c r="AA251" s="19"/>
      <c r="AB251" s="19">
        <f t="shared" si="505"/>
        <v>10000</v>
      </c>
      <c r="AC251" s="19">
        <f t="shared" si="506"/>
        <v>0</v>
      </c>
      <c r="AD251" s="19">
        <f t="shared" si="507"/>
        <v>0</v>
      </c>
      <c r="AE251" s="19"/>
      <c r="AF251" s="19"/>
      <c r="AG251" s="19">
        <f t="shared" si="534"/>
        <v>10000</v>
      </c>
      <c r="AH251" s="19">
        <f t="shared" si="535"/>
        <v>0</v>
      </c>
      <c r="AI251" s="19">
        <f t="shared" si="536"/>
        <v>0</v>
      </c>
      <c r="AJ251" s="19">
        <v>-2281.1999999999998</v>
      </c>
      <c r="AK251" s="19"/>
      <c r="AL251" s="19"/>
      <c r="AM251" s="19">
        <f t="shared" si="508"/>
        <v>7718.8</v>
      </c>
      <c r="AN251" s="19"/>
      <c r="AO251" s="19">
        <f t="shared" si="523"/>
        <v>7718.8</v>
      </c>
      <c r="AP251" s="19">
        <f t="shared" si="509"/>
        <v>0</v>
      </c>
      <c r="AQ251" s="19"/>
      <c r="AR251" s="19">
        <f t="shared" si="524"/>
        <v>0</v>
      </c>
      <c r="AS251" s="19">
        <f t="shared" si="510"/>
        <v>0</v>
      </c>
      <c r="AT251" s="19"/>
      <c r="AU251" s="19">
        <f t="shared" si="525"/>
        <v>0</v>
      </c>
      <c r="AV251" s="19"/>
      <c r="AW251" s="32"/>
      <c r="AX251" s="23" t="s">
        <v>1314</v>
      </c>
      <c r="AY251" s="2"/>
    </row>
    <row r="252" spans="1:51" ht="46.8" x14ac:dyDescent="0.3">
      <c r="A252" s="49" t="s">
        <v>1402</v>
      </c>
      <c r="B252" s="45"/>
      <c r="C252" s="49"/>
      <c r="D252" s="49"/>
      <c r="E252" s="15" t="s">
        <v>1403</v>
      </c>
      <c r="F252" s="19"/>
      <c r="G252" s="19"/>
      <c r="H252" s="19"/>
      <c r="I252" s="19"/>
      <c r="J252" s="19"/>
      <c r="K252" s="19"/>
      <c r="L252" s="19"/>
      <c r="M252" s="19"/>
      <c r="N252" s="19"/>
      <c r="O252" s="19">
        <f>O253</f>
        <v>1000</v>
      </c>
      <c r="P252" s="19">
        <f t="shared" ref="P252:AV254" si="602">P253</f>
        <v>0</v>
      </c>
      <c r="Q252" s="19">
        <f t="shared" si="602"/>
        <v>0</v>
      </c>
      <c r="R252" s="19">
        <f t="shared" si="516"/>
        <v>1000</v>
      </c>
      <c r="S252" s="19">
        <f t="shared" si="517"/>
        <v>0</v>
      </c>
      <c r="T252" s="19">
        <f t="shared" si="518"/>
        <v>0</v>
      </c>
      <c r="U252" s="19">
        <f t="shared" si="602"/>
        <v>0</v>
      </c>
      <c r="V252" s="19">
        <f t="shared" si="520"/>
        <v>1000</v>
      </c>
      <c r="W252" s="19">
        <f t="shared" si="521"/>
        <v>0</v>
      </c>
      <c r="X252" s="19">
        <f t="shared" si="522"/>
        <v>0</v>
      </c>
      <c r="Y252" s="19">
        <f t="shared" si="602"/>
        <v>0</v>
      </c>
      <c r="Z252" s="19">
        <f t="shared" si="602"/>
        <v>0</v>
      </c>
      <c r="AA252" s="19">
        <f t="shared" si="602"/>
        <v>0</v>
      </c>
      <c r="AB252" s="19">
        <f t="shared" si="505"/>
        <v>1000</v>
      </c>
      <c r="AC252" s="19">
        <f t="shared" si="506"/>
        <v>0</v>
      </c>
      <c r="AD252" s="19">
        <f t="shared" si="507"/>
        <v>0</v>
      </c>
      <c r="AE252" s="19">
        <f t="shared" si="602"/>
        <v>0</v>
      </c>
      <c r="AF252" s="19">
        <f t="shared" si="602"/>
        <v>0</v>
      </c>
      <c r="AG252" s="19">
        <f t="shared" si="534"/>
        <v>1000</v>
      </c>
      <c r="AH252" s="19">
        <f t="shared" si="535"/>
        <v>0</v>
      </c>
      <c r="AI252" s="19">
        <f t="shared" si="536"/>
        <v>0</v>
      </c>
      <c r="AJ252" s="19">
        <f t="shared" si="602"/>
        <v>2441.5259999999998</v>
      </c>
      <c r="AK252" s="19">
        <f t="shared" si="602"/>
        <v>0</v>
      </c>
      <c r="AL252" s="19">
        <f t="shared" si="602"/>
        <v>0</v>
      </c>
      <c r="AM252" s="19">
        <f t="shared" si="508"/>
        <v>3441.5259999999998</v>
      </c>
      <c r="AN252" s="19">
        <f t="shared" si="602"/>
        <v>-2441.5259999999998</v>
      </c>
      <c r="AO252" s="19">
        <f t="shared" si="523"/>
        <v>1000</v>
      </c>
      <c r="AP252" s="19">
        <f t="shared" si="509"/>
        <v>0</v>
      </c>
      <c r="AQ252" s="19">
        <f t="shared" si="602"/>
        <v>0</v>
      </c>
      <c r="AR252" s="19">
        <f t="shared" si="524"/>
        <v>0</v>
      </c>
      <c r="AS252" s="19">
        <f t="shared" si="510"/>
        <v>0</v>
      </c>
      <c r="AT252" s="19">
        <f t="shared" si="602"/>
        <v>0</v>
      </c>
      <c r="AU252" s="19">
        <f t="shared" si="525"/>
        <v>0</v>
      </c>
      <c r="AV252" s="19">
        <f t="shared" si="602"/>
        <v>0</v>
      </c>
      <c r="AW252" s="32"/>
      <c r="AX252" s="23"/>
      <c r="AY252" s="2"/>
    </row>
    <row r="253" spans="1:51" ht="46.8" x14ac:dyDescent="0.3">
      <c r="A253" s="49" t="s">
        <v>1402</v>
      </c>
      <c r="B253" s="45">
        <v>600</v>
      </c>
      <c r="C253" s="49"/>
      <c r="D253" s="49"/>
      <c r="E253" s="15" t="s">
        <v>581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>
        <f>O254</f>
        <v>1000</v>
      </c>
      <c r="P253" s="19">
        <f t="shared" si="602"/>
        <v>0</v>
      </c>
      <c r="Q253" s="19">
        <f t="shared" si="602"/>
        <v>0</v>
      </c>
      <c r="R253" s="19">
        <f t="shared" si="516"/>
        <v>1000</v>
      </c>
      <c r="S253" s="19">
        <f t="shared" si="517"/>
        <v>0</v>
      </c>
      <c r="T253" s="19">
        <f t="shared" si="518"/>
        <v>0</v>
      </c>
      <c r="U253" s="19">
        <f t="shared" si="602"/>
        <v>0</v>
      </c>
      <c r="V253" s="19">
        <f t="shared" si="520"/>
        <v>1000</v>
      </c>
      <c r="W253" s="19">
        <f t="shared" si="521"/>
        <v>0</v>
      </c>
      <c r="X253" s="19">
        <f t="shared" si="522"/>
        <v>0</v>
      </c>
      <c r="Y253" s="19">
        <f t="shared" si="602"/>
        <v>0</v>
      </c>
      <c r="Z253" s="19">
        <f t="shared" si="602"/>
        <v>0</v>
      </c>
      <c r="AA253" s="19">
        <f t="shared" si="602"/>
        <v>0</v>
      </c>
      <c r="AB253" s="19">
        <f t="shared" si="505"/>
        <v>1000</v>
      </c>
      <c r="AC253" s="19">
        <f t="shared" si="506"/>
        <v>0</v>
      </c>
      <c r="AD253" s="19">
        <f t="shared" si="507"/>
        <v>0</v>
      </c>
      <c r="AE253" s="19">
        <f t="shared" si="602"/>
        <v>0</v>
      </c>
      <c r="AF253" s="19">
        <f t="shared" si="602"/>
        <v>0</v>
      </c>
      <c r="AG253" s="19">
        <f t="shared" si="534"/>
        <v>1000</v>
      </c>
      <c r="AH253" s="19">
        <f t="shared" si="535"/>
        <v>0</v>
      </c>
      <c r="AI253" s="19">
        <f t="shared" si="536"/>
        <v>0</v>
      </c>
      <c r="AJ253" s="19">
        <f t="shared" si="602"/>
        <v>2441.5259999999998</v>
      </c>
      <c r="AK253" s="19">
        <f t="shared" si="602"/>
        <v>0</v>
      </c>
      <c r="AL253" s="19">
        <f t="shared" si="602"/>
        <v>0</v>
      </c>
      <c r="AM253" s="19">
        <f t="shared" si="508"/>
        <v>3441.5259999999998</v>
      </c>
      <c r="AN253" s="19">
        <f t="shared" si="602"/>
        <v>-2441.5259999999998</v>
      </c>
      <c r="AO253" s="19">
        <f t="shared" si="523"/>
        <v>1000</v>
      </c>
      <c r="AP253" s="19">
        <f t="shared" si="509"/>
        <v>0</v>
      </c>
      <c r="AQ253" s="19">
        <f t="shared" si="602"/>
        <v>0</v>
      </c>
      <c r="AR253" s="19">
        <f t="shared" si="524"/>
        <v>0</v>
      </c>
      <c r="AS253" s="19">
        <f t="shared" si="510"/>
        <v>0</v>
      </c>
      <c r="AT253" s="19">
        <f t="shared" si="602"/>
        <v>0</v>
      </c>
      <c r="AU253" s="19">
        <f t="shared" si="525"/>
        <v>0</v>
      </c>
      <c r="AV253" s="19">
        <f t="shared" si="602"/>
        <v>0</v>
      </c>
      <c r="AW253" s="32"/>
      <c r="AX253" s="23"/>
      <c r="AY253" s="2"/>
    </row>
    <row r="254" spans="1:51" x14ac:dyDescent="0.3">
      <c r="A254" s="49" t="s">
        <v>1402</v>
      </c>
      <c r="B254" s="45">
        <v>620</v>
      </c>
      <c r="C254" s="49"/>
      <c r="D254" s="49"/>
      <c r="E254" s="15" t="s">
        <v>596</v>
      </c>
      <c r="F254" s="19"/>
      <c r="G254" s="19"/>
      <c r="H254" s="19"/>
      <c r="I254" s="19"/>
      <c r="J254" s="19"/>
      <c r="K254" s="19"/>
      <c r="L254" s="19"/>
      <c r="M254" s="19"/>
      <c r="N254" s="19"/>
      <c r="O254" s="19">
        <f>O255</f>
        <v>1000</v>
      </c>
      <c r="P254" s="19">
        <f t="shared" si="602"/>
        <v>0</v>
      </c>
      <c r="Q254" s="19">
        <f t="shared" si="602"/>
        <v>0</v>
      </c>
      <c r="R254" s="19">
        <f t="shared" si="516"/>
        <v>1000</v>
      </c>
      <c r="S254" s="19">
        <f t="shared" si="517"/>
        <v>0</v>
      </c>
      <c r="T254" s="19">
        <f t="shared" si="518"/>
        <v>0</v>
      </c>
      <c r="U254" s="19">
        <f t="shared" si="602"/>
        <v>0</v>
      </c>
      <c r="V254" s="19">
        <f t="shared" si="520"/>
        <v>1000</v>
      </c>
      <c r="W254" s="19">
        <f t="shared" si="521"/>
        <v>0</v>
      </c>
      <c r="X254" s="19">
        <f t="shared" si="522"/>
        <v>0</v>
      </c>
      <c r="Y254" s="19">
        <f t="shared" si="602"/>
        <v>0</v>
      </c>
      <c r="Z254" s="19">
        <f t="shared" si="602"/>
        <v>0</v>
      </c>
      <c r="AA254" s="19">
        <f t="shared" si="602"/>
        <v>0</v>
      </c>
      <c r="AB254" s="19">
        <f t="shared" si="505"/>
        <v>1000</v>
      </c>
      <c r="AC254" s="19">
        <f t="shared" si="506"/>
        <v>0</v>
      </c>
      <c r="AD254" s="19">
        <f t="shared" si="507"/>
        <v>0</v>
      </c>
      <c r="AE254" s="19">
        <f t="shared" si="602"/>
        <v>0</v>
      </c>
      <c r="AF254" s="19">
        <f t="shared" si="602"/>
        <v>0</v>
      </c>
      <c r="AG254" s="19">
        <f t="shared" si="534"/>
        <v>1000</v>
      </c>
      <c r="AH254" s="19">
        <f t="shared" si="535"/>
        <v>0</v>
      </c>
      <c r="AI254" s="19">
        <f t="shared" si="536"/>
        <v>0</v>
      </c>
      <c r="AJ254" s="19">
        <f t="shared" si="602"/>
        <v>2441.5259999999998</v>
      </c>
      <c r="AK254" s="19">
        <f t="shared" si="602"/>
        <v>0</v>
      </c>
      <c r="AL254" s="19">
        <f t="shared" si="602"/>
        <v>0</v>
      </c>
      <c r="AM254" s="19">
        <f t="shared" si="508"/>
        <v>3441.5259999999998</v>
      </c>
      <c r="AN254" s="19">
        <f t="shared" si="602"/>
        <v>-2441.5259999999998</v>
      </c>
      <c r="AO254" s="19">
        <f t="shared" si="523"/>
        <v>1000</v>
      </c>
      <c r="AP254" s="19">
        <f t="shared" si="509"/>
        <v>0</v>
      </c>
      <c r="AQ254" s="19">
        <f t="shared" si="602"/>
        <v>0</v>
      </c>
      <c r="AR254" s="19">
        <f t="shared" si="524"/>
        <v>0</v>
      </c>
      <c r="AS254" s="19">
        <f t="shared" si="510"/>
        <v>0</v>
      </c>
      <c r="AT254" s="19">
        <f t="shared" si="602"/>
        <v>0</v>
      </c>
      <c r="AU254" s="19">
        <f t="shared" si="525"/>
        <v>0</v>
      </c>
      <c r="AV254" s="19">
        <f t="shared" si="602"/>
        <v>0</v>
      </c>
      <c r="AW254" s="32"/>
      <c r="AX254" s="23"/>
      <c r="AY254" s="2"/>
    </row>
    <row r="255" spans="1:51" x14ac:dyDescent="0.3">
      <c r="A255" s="49" t="s">
        <v>1402</v>
      </c>
      <c r="B255" s="45">
        <v>620</v>
      </c>
      <c r="C255" s="49" t="s">
        <v>24</v>
      </c>
      <c r="D255" s="49" t="s">
        <v>5</v>
      </c>
      <c r="E255" s="15" t="s">
        <v>563</v>
      </c>
      <c r="F255" s="19"/>
      <c r="G255" s="19"/>
      <c r="H255" s="19"/>
      <c r="I255" s="19"/>
      <c r="J255" s="19"/>
      <c r="K255" s="19"/>
      <c r="L255" s="19"/>
      <c r="M255" s="19"/>
      <c r="N255" s="19"/>
      <c r="O255" s="19">
        <v>1000</v>
      </c>
      <c r="P255" s="19"/>
      <c r="Q255" s="19"/>
      <c r="R255" s="19">
        <f t="shared" si="516"/>
        <v>1000</v>
      </c>
      <c r="S255" s="19">
        <f t="shared" si="517"/>
        <v>0</v>
      </c>
      <c r="T255" s="19">
        <f t="shared" si="518"/>
        <v>0</v>
      </c>
      <c r="U255" s="19"/>
      <c r="V255" s="19">
        <f t="shared" si="520"/>
        <v>1000</v>
      </c>
      <c r="W255" s="19">
        <f t="shared" si="521"/>
        <v>0</v>
      </c>
      <c r="X255" s="19">
        <f t="shared" si="522"/>
        <v>0</v>
      </c>
      <c r="Y255" s="19"/>
      <c r="Z255" s="19"/>
      <c r="AA255" s="19"/>
      <c r="AB255" s="19">
        <f t="shared" si="505"/>
        <v>1000</v>
      </c>
      <c r="AC255" s="19">
        <f t="shared" si="506"/>
        <v>0</v>
      </c>
      <c r="AD255" s="19">
        <f t="shared" si="507"/>
        <v>0</v>
      </c>
      <c r="AE255" s="19"/>
      <c r="AF255" s="19"/>
      <c r="AG255" s="19">
        <f t="shared" si="534"/>
        <v>1000</v>
      </c>
      <c r="AH255" s="19">
        <f t="shared" si="535"/>
        <v>0</v>
      </c>
      <c r="AI255" s="19">
        <f t="shared" si="536"/>
        <v>0</v>
      </c>
      <c r="AJ255" s="19">
        <v>2441.5259999999998</v>
      </c>
      <c r="AK255" s="19"/>
      <c r="AL255" s="19"/>
      <c r="AM255" s="41">
        <f t="shared" si="508"/>
        <v>3441.5259999999998</v>
      </c>
      <c r="AN255" s="41">
        <v>-2441.5259999999998</v>
      </c>
      <c r="AO255" s="19">
        <f t="shared" si="523"/>
        <v>1000</v>
      </c>
      <c r="AP255" s="41">
        <f t="shared" si="509"/>
        <v>0</v>
      </c>
      <c r="AQ255" s="41"/>
      <c r="AR255" s="19">
        <f t="shared" si="524"/>
        <v>0</v>
      </c>
      <c r="AS255" s="41">
        <f t="shared" si="510"/>
        <v>0</v>
      </c>
      <c r="AT255" s="41"/>
      <c r="AU255" s="19">
        <f t="shared" si="525"/>
        <v>0</v>
      </c>
      <c r="AV255" s="19"/>
      <c r="AW255" s="32"/>
      <c r="AX255" s="23"/>
      <c r="AY255" s="2"/>
    </row>
    <row r="256" spans="1:51" ht="46.8" x14ac:dyDescent="0.3">
      <c r="A256" s="49" t="s">
        <v>70</v>
      </c>
      <c r="B256" s="45"/>
      <c r="C256" s="49"/>
      <c r="D256" s="49"/>
      <c r="E256" s="15" t="s">
        <v>652</v>
      </c>
      <c r="F256" s="19">
        <f t="shared" ref="F256:K256" si="603">F257</f>
        <v>20000</v>
      </c>
      <c r="G256" s="19">
        <f t="shared" si="603"/>
        <v>20000</v>
      </c>
      <c r="H256" s="19">
        <f t="shared" si="603"/>
        <v>20000</v>
      </c>
      <c r="I256" s="19">
        <f t="shared" si="603"/>
        <v>1200</v>
      </c>
      <c r="J256" s="19">
        <f t="shared" si="603"/>
        <v>0</v>
      </c>
      <c r="K256" s="19">
        <f t="shared" si="603"/>
        <v>0</v>
      </c>
      <c r="L256" s="19">
        <f t="shared" si="512"/>
        <v>21200</v>
      </c>
      <c r="M256" s="19">
        <f t="shared" si="513"/>
        <v>20000</v>
      </c>
      <c r="N256" s="19">
        <f t="shared" si="514"/>
        <v>20000</v>
      </c>
      <c r="O256" s="19">
        <f t="shared" ref="O256:Q256" si="604">O257</f>
        <v>0</v>
      </c>
      <c r="P256" s="19">
        <f t="shared" si="604"/>
        <v>0</v>
      </c>
      <c r="Q256" s="19">
        <f t="shared" si="604"/>
        <v>0</v>
      </c>
      <c r="R256" s="19">
        <f t="shared" si="516"/>
        <v>21200</v>
      </c>
      <c r="S256" s="19">
        <f t="shared" si="517"/>
        <v>20000</v>
      </c>
      <c r="T256" s="19">
        <f t="shared" si="518"/>
        <v>20000</v>
      </c>
      <c r="U256" s="19">
        <f t="shared" ref="U256:AV256" si="605">U257</f>
        <v>0</v>
      </c>
      <c r="V256" s="19">
        <f t="shared" si="520"/>
        <v>21200</v>
      </c>
      <c r="W256" s="19">
        <f t="shared" si="521"/>
        <v>20000</v>
      </c>
      <c r="X256" s="19">
        <f t="shared" si="522"/>
        <v>20000</v>
      </c>
      <c r="Y256" s="19">
        <f t="shared" si="605"/>
        <v>0</v>
      </c>
      <c r="Z256" s="19">
        <f t="shared" si="605"/>
        <v>0</v>
      </c>
      <c r="AA256" s="19">
        <f t="shared" si="605"/>
        <v>0</v>
      </c>
      <c r="AB256" s="19">
        <f t="shared" si="505"/>
        <v>21200</v>
      </c>
      <c r="AC256" s="19">
        <f t="shared" si="506"/>
        <v>20000</v>
      </c>
      <c r="AD256" s="19">
        <f t="shared" si="507"/>
        <v>20000</v>
      </c>
      <c r="AE256" s="19">
        <f t="shared" si="605"/>
        <v>0</v>
      </c>
      <c r="AF256" s="19">
        <f t="shared" si="605"/>
        <v>0</v>
      </c>
      <c r="AG256" s="19">
        <f t="shared" si="534"/>
        <v>21200</v>
      </c>
      <c r="AH256" s="19">
        <f t="shared" si="535"/>
        <v>20000</v>
      </c>
      <c r="AI256" s="19">
        <f t="shared" si="536"/>
        <v>20000</v>
      </c>
      <c r="AJ256" s="19">
        <f t="shared" si="605"/>
        <v>0</v>
      </c>
      <c r="AK256" s="19">
        <f t="shared" si="605"/>
        <v>0</v>
      </c>
      <c r="AL256" s="19">
        <f t="shared" si="605"/>
        <v>0</v>
      </c>
      <c r="AM256" s="19">
        <f t="shared" si="508"/>
        <v>21200</v>
      </c>
      <c r="AN256" s="19">
        <f t="shared" si="605"/>
        <v>0</v>
      </c>
      <c r="AO256" s="19">
        <f t="shared" si="523"/>
        <v>21200</v>
      </c>
      <c r="AP256" s="19">
        <f t="shared" si="509"/>
        <v>20000</v>
      </c>
      <c r="AQ256" s="19">
        <f t="shared" si="605"/>
        <v>0</v>
      </c>
      <c r="AR256" s="19">
        <f t="shared" si="524"/>
        <v>20000</v>
      </c>
      <c r="AS256" s="19">
        <f t="shared" si="510"/>
        <v>20000</v>
      </c>
      <c r="AT256" s="19">
        <f t="shared" si="605"/>
        <v>0</v>
      </c>
      <c r="AU256" s="19">
        <f t="shared" si="525"/>
        <v>20000</v>
      </c>
      <c r="AV256" s="19">
        <f t="shared" si="605"/>
        <v>0</v>
      </c>
      <c r="AW256" s="32"/>
      <c r="AX256" s="23"/>
      <c r="AY256" s="2"/>
    </row>
    <row r="257" spans="1:51" ht="46.8" x14ac:dyDescent="0.3">
      <c r="A257" s="49" t="s">
        <v>70</v>
      </c>
      <c r="B257" s="45">
        <v>600</v>
      </c>
      <c r="C257" s="49"/>
      <c r="D257" s="49"/>
      <c r="E257" s="15" t="s">
        <v>581</v>
      </c>
      <c r="F257" s="19">
        <f t="shared" ref="F257:K257" si="606">F258+F260</f>
        <v>20000</v>
      </c>
      <c r="G257" s="19">
        <f t="shared" si="606"/>
        <v>20000</v>
      </c>
      <c r="H257" s="19">
        <f t="shared" si="606"/>
        <v>20000</v>
      </c>
      <c r="I257" s="19">
        <f t="shared" si="606"/>
        <v>1200</v>
      </c>
      <c r="J257" s="19">
        <f t="shared" si="606"/>
        <v>0</v>
      </c>
      <c r="K257" s="19">
        <f t="shared" si="606"/>
        <v>0</v>
      </c>
      <c r="L257" s="19">
        <f t="shared" si="512"/>
        <v>21200</v>
      </c>
      <c r="M257" s="19">
        <f t="shared" si="513"/>
        <v>20000</v>
      </c>
      <c r="N257" s="19">
        <f t="shared" si="514"/>
        <v>20000</v>
      </c>
      <c r="O257" s="19">
        <f t="shared" ref="O257:Q257" si="607">O258+O260</f>
        <v>0</v>
      </c>
      <c r="P257" s="19">
        <f t="shared" si="607"/>
        <v>0</v>
      </c>
      <c r="Q257" s="19">
        <f t="shared" si="607"/>
        <v>0</v>
      </c>
      <c r="R257" s="19">
        <f t="shared" si="516"/>
        <v>21200</v>
      </c>
      <c r="S257" s="19">
        <f t="shared" si="517"/>
        <v>20000</v>
      </c>
      <c r="T257" s="19">
        <f t="shared" si="518"/>
        <v>20000</v>
      </c>
      <c r="U257" s="19">
        <f t="shared" ref="U257:AV257" si="608">U258+U260</f>
        <v>0</v>
      </c>
      <c r="V257" s="19">
        <f t="shared" si="520"/>
        <v>21200</v>
      </c>
      <c r="W257" s="19">
        <f t="shared" si="521"/>
        <v>20000</v>
      </c>
      <c r="X257" s="19">
        <f t="shared" si="522"/>
        <v>20000</v>
      </c>
      <c r="Y257" s="19">
        <f t="shared" ref="Y257:AA257" si="609">Y258+Y260</f>
        <v>0</v>
      </c>
      <c r="Z257" s="19">
        <f t="shared" si="609"/>
        <v>0</v>
      </c>
      <c r="AA257" s="19">
        <f t="shared" si="609"/>
        <v>0</v>
      </c>
      <c r="AB257" s="19">
        <f t="shared" si="505"/>
        <v>21200</v>
      </c>
      <c r="AC257" s="19">
        <f t="shared" si="506"/>
        <v>20000</v>
      </c>
      <c r="AD257" s="19">
        <f t="shared" si="507"/>
        <v>20000</v>
      </c>
      <c r="AE257" s="19">
        <f t="shared" ref="AE257:AF257" si="610">AE258+AE260</f>
        <v>0</v>
      </c>
      <c r="AF257" s="19">
        <f t="shared" si="610"/>
        <v>0</v>
      </c>
      <c r="AG257" s="19">
        <f t="shared" si="534"/>
        <v>21200</v>
      </c>
      <c r="AH257" s="19">
        <f t="shared" si="535"/>
        <v>20000</v>
      </c>
      <c r="AI257" s="19">
        <f t="shared" si="536"/>
        <v>20000</v>
      </c>
      <c r="AJ257" s="19">
        <f t="shared" ref="AJ257:AL257" si="611">AJ258+AJ260</f>
        <v>0</v>
      </c>
      <c r="AK257" s="19">
        <f t="shared" si="611"/>
        <v>0</v>
      </c>
      <c r="AL257" s="19">
        <f t="shared" si="611"/>
        <v>0</v>
      </c>
      <c r="AM257" s="19">
        <f t="shared" si="508"/>
        <v>21200</v>
      </c>
      <c r="AN257" s="19">
        <f t="shared" ref="AN257" si="612">AN258+AN260</f>
        <v>0</v>
      </c>
      <c r="AO257" s="19">
        <f t="shared" si="523"/>
        <v>21200</v>
      </c>
      <c r="AP257" s="19">
        <f t="shared" si="509"/>
        <v>20000</v>
      </c>
      <c r="AQ257" s="19">
        <f t="shared" ref="AQ257" si="613">AQ258+AQ260</f>
        <v>0</v>
      </c>
      <c r="AR257" s="19">
        <f t="shared" si="524"/>
        <v>20000</v>
      </c>
      <c r="AS257" s="19">
        <f t="shared" si="510"/>
        <v>20000</v>
      </c>
      <c r="AT257" s="19">
        <f t="shared" ref="AT257" si="614">AT258+AT260</f>
        <v>0</v>
      </c>
      <c r="AU257" s="19">
        <f t="shared" si="525"/>
        <v>20000</v>
      </c>
      <c r="AV257" s="19">
        <f t="shared" si="608"/>
        <v>0</v>
      </c>
      <c r="AW257" s="32"/>
      <c r="AX257" s="23"/>
      <c r="AY257" s="2"/>
    </row>
    <row r="258" spans="1:51" x14ac:dyDescent="0.3">
      <c r="A258" s="49" t="s">
        <v>70</v>
      </c>
      <c r="B258" s="45">
        <v>610</v>
      </c>
      <c r="C258" s="49"/>
      <c r="D258" s="49"/>
      <c r="E258" s="15" t="s">
        <v>595</v>
      </c>
      <c r="F258" s="19">
        <f t="shared" ref="F258:K258" si="615">F259</f>
        <v>1900</v>
      </c>
      <c r="G258" s="19">
        <f t="shared" si="615"/>
        <v>1900</v>
      </c>
      <c r="H258" s="19">
        <f t="shared" si="615"/>
        <v>1900</v>
      </c>
      <c r="I258" s="19">
        <f t="shared" si="615"/>
        <v>0</v>
      </c>
      <c r="J258" s="19">
        <f t="shared" si="615"/>
        <v>0</v>
      </c>
      <c r="K258" s="19">
        <f t="shared" si="615"/>
        <v>0</v>
      </c>
      <c r="L258" s="19">
        <f t="shared" si="512"/>
        <v>1900</v>
      </c>
      <c r="M258" s="19">
        <f t="shared" si="513"/>
        <v>1900</v>
      </c>
      <c r="N258" s="19">
        <f t="shared" si="514"/>
        <v>1900</v>
      </c>
      <c r="O258" s="19">
        <f t="shared" ref="O258:Q258" si="616">O259</f>
        <v>0</v>
      </c>
      <c r="P258" s="19">
        <f t="shared" si="616"/>
        <v>0</v>
      </c>
      <c r="Q258" s="19">
        <f t="shared" si="616"/>
        <v>0</v>
      </c>
      <c r="R258" s="19">
        <f t="shared" si="516"/>
        <v>1900</v>
      </c>
      <c r="S258" s="19">
        <f t="shared" si="517"/>
        <v>1900</v>
      </c>
      <c r="T258" s="19">
        <f t="shared" si="518"/>
        <v>1900</v>
      </c>
      <c r="U258" s="19">
        <f t="shared" ref="U258:AV258" si="617">U259</f>
        <v>0</v>
      </c>
      <c r="V258" s="19">
        <f t="shared" si="520"/>
        <v>1900</v>
      </c>
      <c r="W258" s="19">
        <f t="shared" si="521"/>
        <v>1900</v>
      </c>
      <c r="X258" s="19">
        <f t="shared" si="522"/>
        <v>1900</v>
      </c>
      <c r="Y258" s="19">
        <f t="shared" si="617"/>
        <v>0</v>
      </c>
      <c r="Z258" s="19">
        <f t="shared" si="617"/>
        <v>0</v>
      </c>
      <c r="AA258" s="19">
        <f t="shared" si="617"/>
        <v>0</v>
      </c>
      <c r="AB258" s="19">
        <f t="shared" si="505"/>
        <v>1900</v>
      </c>
      <c r="AC258" s="19">
        <f t="shared" si="506"/>
        <v>1900</v>
      </c>
      <c r="AD258" s="19">
        <f t="shared" si="507"/>
        <v>1900</v>
      </c>
      <c r="AE258" s="19">
        <f t="shared" si="617"/>
        <v>0</v>
      </c>
      <c r="AF258" s="19">
        <f t="shared" si="617"/>
        <v>0</v>
      </c>
      <c r="AG258" s="19">
        <f t="shared" si="534"/>
        <v>1900</v>
      </c>
      <c r="AH258" s="19">
        <f t="shared" si="535"/>
        <v>1900</v>
      </c>
      <c r="AI258" s="19">
        <f t="shared" si="536"/>
        <v>1900</v>
      </c>
      <c r="AJ258" s="19">
        <f t="shared" si="617"/>
        <v>0</v>
      </c>
      <c r="AK258" s="19">
        <f t="shared" si="617"/>
        <v>0</v>
      </c>
      <c r="AL258" s="19">
        <f t="shared" si="617"/>
        <v>0</v>
      </c>
      <c r="AM258" s="19">
        <f t="shared" si="508"/>
        <v>1900</v>
      </c>
      <c r="AN258" s="19">
        <f t="shared" si="617"/>
        <v>0</v>
      </c>
      <c r="AO258" s="19">
        <f t="shared" si="523"/>
        <v>1900</v>
      </c>
      <c r="AP258" s="19">
        <f t="shared" si="509"/>
        <v>1900</v>
      </c>
      <c r="AQ258" s="19">
        <f t="shared" si="617"/>
        <v>0</v>
      </c>
      <c r="AR258" s="19">
        <f t="shared" si="524"/>
        <v>1900</v>
      </c>
      <c r="AS258" s="19">
        <f t="shared" si="510"/>
        <v>1900</v>
      </c>
      <c r="AT258" s="19">
        <f t="shared" si="617"/>
        <v>0</v>
      </c>
      <c r="AU258" s="19">
        <f t="shared" si="525"/>
        <v>1900</v>
      </c>
      <c r="AV258" s="19">
        <f t="shared" si="617"/>
        <v>0</v>
      </c>
      <c r="AW258" s="32"/>
      <c r="AX258" s="23"/>
      <c r="AY258" s="2"/>
    </row>
    <row r="259" spans="1:51" x14ac:dyDescent="0.3">
      <c r="A259" s="49" t="s">
        <v>70</v>
      </c>
      <c r="B259" s="45">
        <v>610</v>
      </c>
      <c r="C259" s="49" t="s">
        <v>24</v>
      </c>
      <c r="D259" s="49" t="s">
        <v>5</v>
      </c>
      <c r="E259" s="15" t="s">
        <v>563</v>
      </c>
      <c r="F259" s="19">
        <v>1900</v>
      </c>
      <c r="G259" s="19">
        <v>1900</v>
      </c>
      <c r="H259" s="19">
        <v>1900</v>
      </c>
      <c r="I259" s="19"/>
      <c r="J259" s="19"/>
      <c r="K259" s="19"/>
      <c r="L259" s="19">
        <f t="shared" si="512"/>
        <v>1900</v>
      </c>
      <c r="M259" s="19">
        <f t="shared" si="513"/>
        <v>1900</v>
      </c>
      <c r="N259" s="19">
        <f t="shared" si="514"/>
        <v>1900</v>
      </c>
      <c r="O259" s="19"/>
      <c r="P259" s="19"/>
      <c r="Q259" s="19"/>
      <c r="R259" s="19">
        <f t="shared" si="516"/>
        <v>1900</v>
      </c>
      <c r="S259" s="19">
        <f t="shared" si="517"/>
        <v>1900</v>
      </c>
      <c r="T259" s="19">
        <f t="shared" si="518"/>
        <v>1900</v>
      </c>
      <c r="U259" s="19"/>
      <c r="V259" s="19">
        <f t="shared" si="520"/>
        <v>1900</v>
      </c>
      <c r="W259" s="19">
        <f t="shared" si="521"/>
        <v>1900</v>
      </c>
      <c r="X259" s="19">
        <f t="shared" si="522"/>
        <v>1900</v>
      </c>
      <c r="Y259" s="19"/>
      <c r="Z259" s="19"/>
      <c r="AA259" s="19"/>
      <c r="AB259" s="19">
        <f t="shared" si="505"/>
        <v>1900</v>
      </c>
      <c r="AC259" s="19">
        <f t="shared" si="506"/>
        <v>1900</v>
      </c>
      <c r="AD259" s="19">
        <f t="shared" si="507"/>
        <v>1900</v>
      </c>
      <c r="AE259" s="19"/>
      <c r="AF259" s="19"/>
      <c r="AG259" s="19">
        <f t="shared" si="534"/>
        <v>1900</v>
      </c>
      <c r="AH259" s="19">
        <f t="shared" si="535"/>
        <v>1900</v>
      </c>
      <c r="AI259" s="19">
        <f t="shared" si="536"/>
        <v>1900</v>
      </c>
      <c r="AJ259" s="19"/>
      <c r="AK259" s="19"/>
      <c r="AL259" s="19"/>
      <c r="AM259" s="19">
        <f t="shared" si="508"/>
        <v>1900</v>
      </c>
      <c r="AN259" s="19"/>
      <c r="AO259" s="19">
        <f t="shared" si="523"/>
        <v>1900</v>
      </c>
      <c r="AP259" s="19">
        <f t="shared" si="509"/>
        <v>1900</v>
      </c>
      <c r="AQ259" s="19"/>
      <c r="AR259" s="19">
        <f t="shared" si="524"/>
        <v>1900</v>
      </c>
      <c r="AS259" s="19">
        <f t="shared" si="510"/>
        <v>1900</v>
      </c>
      <c r="AT259" s="19"/>
      <c r="AU259" s="19">
        <f t="shared" si="525"/>
        <v>1900</v>
      </c>
      <c r="AV259" s="19"/>
      <c r="AW259" s="32"/>
      <c r="AX259" s="23"/>
      <c r="AY259" s="2"/>
    </row>
    <row r="260" spans="1:51" x14ac:dyDescent="0.3">
      <c r="A260" s="49" t="s">
        <v>70</v>
      </c>
      <c r="B260" s="45">
        <v>620</v>
      </c>
      <c r="C260" s="49"/>
      <c r="D260" s="49"/>
      <c r="E260" s="15" t="s">
        <v>596</v>
      </c>
      <c r="F260" s="19">
        <f t="shared" ref="F260:K260" si="618">F261</f>
        <v>18100</v>
      </c>
      <c r="G260" s="19">
        <f t="shared" si="618"/>
        <v>18100</v>
      </c>
      <c r="H260" s="19">
        <f t="shared" si="618"/>
        <v>18100</v>
      </c>
      <c r="I260" s="19">
        <f t="shared" si="618"/>
        <v>1200</v>
      </c>
      <c r="J260" s="19">
        <f t="shared" si="618"/>
        <v>0</v>
      </c>
      <c r="K260" s="19">
        <f t="shared" si="618"/>
        <v>0</v>
      </c>
      <c r="L260" s="19">
        <f t="shared" si="512"/>
        <v>19300</v>
      </c>
      <c r="M260" s="19">
        <f t="shared" si="513"/>
        <v>18100</v>
      </c>
      <c r="N260" s="19">
        <f t="shared" si="514"/>
        <v>18100</v>
      </c>
      <c r="O260" s="19">
        <f t="shared" ref="O260:Q260" si="619">O261</f>
        <v>0</v>
      </c>
      <c r="P260" s="19">
        <f t="shared" si="619"/>
        <v>0</v>
      </c>
      <c r="Q260" s="19">
        <f t="shared" si="619"/>
        <v>0</v>
      </c>
      <c r="R260" s="19">
        <f t="shared" si="516"/>
        <v>19300</v>
      </c>
      <c r="S260" s="19">
        <f t="shared" si="517"/>
        <v>18100</v>
      </c>
      <c r="T260" s="19">
        <f t="shared" si="518"/>
        <v>18100</v>
      </c>
      <c r="U260" s="19">
        <f t="shared" ref="U260:AV260" si="620">U261</f>
        <v>0</v>
      </c>
      <c r="V260" s="19">
        <f t="shared" si="520"/>
        <v>19300</v>
      </c>
      <c r="W260" s="19">
        <f t="shared" si="521"/>
        <v>18100</v>
      </c>
      <c r="X260" s="19">
        <f t="shared" si="522"/>
        <v>18100</v>
      </c>
      <c r="Y260" s="19">
        <f t="shared" si="620"/>
        <v>0</v>
      </c>
      <c r="Z260" s="19">
        <f t="shared" si="620"/>
        <v>0</v>
      </c>
      <c r="AA260" s="19">
        <f t="shared" si="620"/>
        <v>0</v>
      </c>
      <c r="AB260" s="19">
        <f t="shared" si="505"/>
        <v>19300</v>
      </c>
      <c r="AC260" s="19">
        <f t="shared" si="506"/>
        <v>18100</v>
      </c>
      <c r="AD260" s="19">
        <f t="shared" si="507"/>
        <v>18100</v>
      </c>
      <c r="AE260" s="19">
        <f t="shared" si="620"/>
        <v>0</v>
      </c>
      <c r="AF260" s="19">
        <f t="shared" si="620"/>
        <v>0</v>
      </c>
      <c r="AG260" s="19">
        <f t="shared" si="534"/>
        <v>19300</v>
      </c>
      <c r="AH260" s="19">
        <f t="shared" si="535"/>
        <v>18100</v>
      </c>
      <c r="AI260" s="19">
        <f t="shared" si="536"/>
        <v>18100</v>
      </c>
      <c r="AJ260" s="19">
        <f t="shared" si="620"/>
        <v>0</v>
      </c>
      <c r="AK260" s="19">
        <f t="shared" si="620"/>
        <v>0</v>
      </c>
      <c r="AL260" s="19">
        <f t="shared" si="620"/>
        <v>0</v>
      </c>
      <c r="AM260" s="19">
        <f t="shared" si="508"/>
        <v>19300</v>
      </c>
      <c r="AN260" s="19">
        <f t="shared" si="620"/>
        <v>0</v>
      </c>
      <c r="AO260" s="19">
        <f t="shared" si="523"/>
        <v>19300</v>
      </c>
      <c r="AP260" s="19">
        <f t="shared" si="509"/>
        <v>18100</v>
      </c>
      <c r="AQ260" s="19">
        <f t="shared" si="620"/>
        <v>0</v>
      </c>
      <c r="AR260" s="19">
        <f t="shared" si="524"/>
        <v>18100</v>
      </c>
      <c r="AS260" s="19">
        <f t="shared" si="510"/>
        <v>18100</v>
      </c>
      <c r="AT260" s="19">
        <f t="shared" si="620"/>
        <v>0</v>
      </c>
      <c r="AU260" s="19">
        <f t="shared" si="525"/>
        <v>18100</v>
      </c>
      <c r="AV260" s="19">
        <f t="shared" si="620"/>
        <v>0</v>
      </c>
      <c r="AW260" s="32"/>
      <c r="AX260" s="23"/>
      <c r="AY260" s="2"/>
    </row>
    <row r="261" spans="1:51" x14ac:dyDescent="0.3">
      <c r="A261" s="49" t="s">
        <v>70</v>
      </c>
      <c r="B261" s="45">
        <v>620</v>
      </c>
      <c r="C261" s="49" t="s">
        <v>24</v>
      </c>
      <c r="D261" s="49" t="s">
        <v>5</v>
      </c>
      <c r="E261" s="15" t="s">
        <v>563</v>
      </c>
      <c r="F261" s="19">
        <v>18100</v>
      </c>
      <c r="G261" s="19">
        <v>18100</v>
      </c>
      <c r="H261" s="19">
        <v>18100</v>
      </c>
      <c r="I261" s="19">
        <v>1200</v>
      </c>
      <c r="J261" s="19"/>
      <c r="K261" s="19"/>
      <c r="L261" s="19">
        <f t="shared" si="512"/>
        <v>19300</v>
      </c>
      <c r="M261" s="19">
        <f t="shared" si="513"/>
        <v>18100</v>
      </c>
      <c r="N261" s="19">
        <f t="shared" si="514"/>
        <v>18100</v>
      </c>
      <c r="O261" s="19"/>
      <c r="P261" s="19"/>
      <c r="Q261" s="19"/>
      <c r="R261" s="19">
        <f t="shared" si="516"/>
        <v>19300</v>
      </c>
      <c r="S261" s="19">
        <f t="shared" si="517"/>
        <v>18100</v>
      </c>
      <c r="T261" s="19">
        <f t="shared" si="518"/>
        <v>18100</v>
      </c>
      <c r="U261" s="19"/>
      <c r="V261" s="19">
        <f t="shared" si="520"/>
        <v>19300</v>
      </c>
      <c r="W261" s="19">
        <f t="shared" si="521"/>
        <v>18100</v>
      </c>
      <c r="X261" s="19">
        <f t="shared" si="522"/>
        <v>18100</v>
      </c>
      <c r="Y261" s="19"/>
      <c r="Z261" s="19"/>
      <c r="AA261" s="19"/>
      <c r="AB261" s="19">
        <f t="shared" si="505"/>
        <v>19300</v>
      </c>
      <c r="AC261" s="19">
        <f t="shared" si="506"/>
        <v>18100</v>
      </c>
      <c r="AD261" s="19">
        <f t="shared" si="507"/>
        <v>18100</v>
      </c>
      <c r="AE261" s="19"/>
      <c r="AF261" s="19"/>
      <c r="AG261" s="19">
        <f t="shared" si="534"/>
        <v>19300</v>
      </c>
      <c r="AH261" s="19">
        <f t="shared" si="535"/>
        <v>18100</v>
      </c>
      <c r="AI261" s="19">
        <f t="shared" si="536"/>
        <v>18100</v>
      </c>
      <c r="AJ261" s="19"/>
      <c r="AK261" s="19"/>
      <c r="AL261" s="19"/>
      <c r="AM261" s="19">
        <f t="shared" si="508"/>
        <v>19300</v>
      </c>
      <c r="AN261" s="19"/>
      <c r="AO261" s="19">
        <f t="shared" si="523"/>
        <v>19300</v>
      </c>
      <c r="AP261" s="19">
        <f t="shared" si="509"/>
        <v>18100</v>
      </c>
      <c r="AQ261" s="19"/>
      <c r="AR261" s="19">
        <f t="shared" si="524"/>
        <v>18100</v>
      </c>
      <c r="AS261" s="19">
        <f t="shared" si="510"/>
        <v>18100</v>
      </c>
      <c r="AT261" s="19"/>
      <c r="AU261" s="19">
        <f t="shared" si="525"/>
        <v>18100</v>
      </c>
      <c r="AV261" s="19"/>
      <c r="AW261" s="32"/>
      <c r="AX261" s="23" t="s">
        <v>1315</v>
      </c>
      <c r="AY261" s="2"/>
    </row>
    <row r="262" spans="1:51" ht="62.4" x14ac:dyDescent="0.3">
      <c r="A262" s="49" t="s">
        <v>76</v>
      </c>
      <c r="B262" s="45"/>
      <c r="C262" s="49"/>
      <c r="D262" s="49"/>
      <c r="E262" s="15" t="s">
        <v>1050</v>
      </c>
      <c r="F262" s="19">
        <f>F273+F277+F283</f>
        <v>357914.4</v>
      </c>
      <c r="G262" s="19">
        <f t="shared" ref="G262:H262" si="621">G273+G277+G283</f>
        <v>441731.4</v>
      </c>
      <c r="H262" s="19">
        <f t="shared" si="621"/>
        <v>357678.7</v>
      </c>
      <c r="I262" s="19">
        <f t="shared" ref="I262:K262" si="622">I273+I277+I283</f>
        <v>0</v>
      </c>
      <c r="J262" s="19">
        <f t="shared" si="622"/>
        <v>0</v>
      </c>
      <c r="K262" s="19">
        <f t="shared" si="622"/>
        <v>0</v>
      </c>
      <c r="L262" s="19">
        <f t="shared" si="512"/>
        <v>357914.4</v>
      </c>
      <c r="M262" s="19">
        <f t="shared" si="513"/>
        <v>441731.4</v>
      </c>
      <c r="N262" s="19">
        <f t="shared" si="514"/>
        <v>357678.7</v>
      </c>
      <c r="O262" s="19">
        <f t="shared" ref="O262:Q262" si="623">O273+O277+O283</f>
        <v>0</v>
      </c>
      <c r="P262" s="19">
        <f t="shared" si="623"/>
        <v>0</v>
      </c>
      <c r="Q262" s="19">
        <f t="shared" si="623"/>
        <v>0</v>
      </c>
      <c r="R262" s="19">
        <f t="shared" si="516"/>
        <v>357914.4</v>
      </c>
      <c r="S262" s="19">
        <f t="shared" si="517"/>
        <v>441731.4</v>
      </c>
      <c r="T262" s="19">
        <f t="shared" si="518"/>
        <v>357678.7</v>
      </c>
      <c r="U262" s="19">
        <f t="shared" ref="U262" si="624">U273+U277+U283</f>
        <v>0</v>
      </c>
      <c r="V262" s="19">
        <f t="shared" si="520"/>
        <v>357914.4</v>
      </c>
      <c r="W262" s="19">
        <f t="shared" si="521"/>
        <v>441731.4</v>
      </c>
      <c r="X262" s="19">
        <f t="shared" si="522"/>
        <v>357678.7</v>
      </c>
      <c r="Y262" s="19">
        <f>Y273+Y277+Y283+Y269</f>
        <v>3490.5</v>
      </c>
      <c r="Z262" s="19">
        <f t="shared" ref="Z262:AA262" si="625">Z273+Z277+Z283+Z269</f>
        <v>0</v>
      </c>
      <c r="AA262" s="19">
        <f t="shared" si="625"/>
        <v>0</v>
      </c>
      <c r="AB262" s="19">
        <f t="shared" si="505"/>
        <v>361404.9</v>
      </c>
      <c r="AC262" s="19">
        <f t="shared" si="506"/>
        <v>441731.4</v>
      </c>
      <c r="AD262" s="19">
        <f t="shared" si="507"/>
        <v>357678.7</v>
      </c>
      <c r="AE262" s="19">
        <f t="shared" ref="AE262:AF262" si="626">AE273+AE277+AE283+AE269</f>
        <v>-712.86800000000005</v>
      </c>
      <c r="AF262" s="19">
        <f t="shared" si="626"/>
        <v>0</v>
      </c>
      <c r="AG262" s="19">
        <f t="shared" si="534"/>
        <v>360692.03200000001</v>
      </c>
      <c r="AH262" s="19">
        <f t="shared" si="535"/>
        <v>441731.4</v>
      </c>
      <c r="AI262" s="19">
        <f t="shared" si="536"/>
        <v>357678.7</v>
      </c>
      <c r="AJ262" s="19">
        <f>AJ273+AJ277+AJ283+AJ269+AJ263</f>
        <v>37124.560000000005</v>
      </c>
      <c r="AK262" s="19">
        <f t="shared" ref="AK262:AV262" si="627">AK273+AK277+AK283+AK269+AK263</f>
        <v>0</v>
      </c>
      <c r="AL262" s="19">
        <f t="shared" si="627"/>
        <v>0</v>
      </c>
      <c r="AM262" s="19">
        <f t="shared" si="508"/>
        <v>397816.592</v>
      </c>
      <c r="AN262" s="19">
        <f t="shared" ref="AN262" si="628">AN273+AN277+AN283+AN269+AN263</f>
        <v>-907.91</v>
      </c>
      <c r="AO262" s="19">
        <f t="shared" si="523"/>
        <v>396908.68200000003</v>
      </c>
      <c r="AP262" s="19">
        <f t="shared" si="509"/>
        <v>441731.4</v>
      </c>
      <c r="AQ262" s="19">
        <f t="shared" ref="AQ262" si="629">AQ273+AQ277+AQ283+AQ269+AQ263</f>
        <v>0</v>
      </c>
      <c r="AR262" s="19">
        <f t="shared" si="524"/>
        <v>441731.4</v>
      </c>
      <c r="AS262" s="19">
        <f t="shared" si="510"/>
        <v>357678.7</v>
      </c>
      <c r="AT262" s="19">
        <f t="shared" ref="AT262" si="630">AT273+AT277+AT283+AT269+AT263</f>
        <v>0</v>
      </c>
      <c r="AU262" s="19">
        <f t="shared" si="525"/>
        <v>357678.7</v>
      </c>
      <c r="AV262" s="19">
        <f t="shared" si="627"/>
        <v>0</v>
      </c>
      <c r="AW262" s="32"/>
      <c r="AX262" s="23"/>
      <c r="AY262" s="2"/>
    </row>
    <row r="263" spans="1:51" ht="78" x14ac:dyDescent="0.3">
      <c r="A263" s="49" t="s">
        <v>1477</v>
      </c>
      <c r="B263" s="45"/>
      <c r="C263" s="49"/>
      <c r="D263" s="49"/>
      <c r="E263" s="15" t="s">
        <v>1484</v>
      </c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>
        <f>AG264</f>
        <v>0</v>
      </c>
      <c r="AH263" s="19">
        <f t="shared" ref="AH263:AV263" si="631">AH264</f>
        <v>0</v>
      </c>
      <c r="AI263" s="19">
        <f t="shared" si="631"/>
        <v>0</v>
      </c>
      <c r="AJ263" s="19">
        <f t="shared" si="631"/>
        <v>37124.560000000005</v>
      </c>
      <c r="AK263" s="19">
        <f t="shared" si="631"/>
        <v>0</v>
      </c>
      <c r="AL263" s="19">
        <f t="shared" si="631"/>
        <v>0</v>
      </c>
      <c r="AM263" s="19">
        <f t="shared" si="508"/>
        <v>37124.560000000005</v>
      </c>
      <c r="AN263" s="19">
        <f t="shared" si="631"/>
        <v>-907.91</v>
      </c>
      <c r="AO263" s="19">
        <f t="shared" si="523"/>
        <v>36216.65</v>
      </c>
      <c r="AP263" s="19">
        <f t="shared" si="509"/>
        <v>0</v>
      </c>
      <c r="AQ263" s="19">
        <f t="shared" si="631"/>
        <v>0</v>
      </c>
      <c r="AR263" s="19">
        <f t="shared" si="524"/>
        <v>0</v>
      </c>
      <c r="AS263" s="19">
        <f t="shared" si="510"/>
        <v>0</v>
      </c>
      <c r="AT263" s="19">
        <f t="shared" si="631"/>
        <v>0</v>
      </c>
      <c r="AU263" s="19">
        <f t="shared" si="525"/>
        <v>0</v>
      </c>
      <c r="AV263" s="19">
        <f t="shared" si="631"/>
        <v>0</v>
      </c>
      <c r="AW263" s="32"/>
      <c r="AX263" s="23"/>
      <c r="AY263" s="2"/>
    </row>
    <row r="264" spans="1:51" ht="46.8" x14ac:dyDescent="0.3">
      <c r="A264" s="49" t="s">
        <v>1477</v>
      </c>
      <c r="B264" s="45">
        <v>600</v>
      </c>
      <c r="C264" s="49"/>
      <c r="D264" s="49"/>
      <c r="E264" s="15" t="s">
        <v>581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>
        <f>AG265+AG267</f>
        <v>0</v>
      </c>
      <c r="AH264" s="19">
        <f t="shared" ref="AH264:AV264" si="632">AH265+AH267</f>
        <v>0</v>
      </c>
      <c r="AI264" s="19">
        <f t="shared" si="632"/>
        <v>0</v>
      </c>
      <c r="AJ264" s="19">
        <f t="shared" si="632"/>
        <v>37124.560000000005</v>
      </c>
      <c r="AK264" s="19">
        <f t="shared" si="632"/>
        <v>0</v>
      </c>
      <c r="AL264" s="19">
        <f t="shared" si="632"/>
        <v>0</v>
      </c>
      <c r="AM264" s="19">
        <f t="shared" si="508"/>
        <v>37124.560000000005</v>
      </c>
      <c r="AN264" s="19">
        <f t="shared" ref="AN264" si="633">AN265+AN267</f>
        <v>-907.91</v>
      </c>
      <c r="AO264" s="19">
        <f t="shared" si="523"/>
        <v>36216.65</v>
      </c>
      <c r="AP264" s="19">
        <f t="shared" si="509"/>
        <v>0</v>
      </c>
      <c r="AQ264" s="19">
        <f t="shared" ref="AQ264" si="634">AQ265+AQ267</f>
        <v>0</v>
      </c>
      <c r="AR264" s="19">
        <f t="shared" si="524"/>
        <v>0</v>
      </c>
      <c r="AS264" s="19">
        <f t="shared" si="510"/>
        <v>0</v>
      </c>
      <c r="AT264" s="19">
        <f t="shared" ref="AT264" si="635">AT265+AT267</f>
        <v>0</v>
      </c>
      <c r="AU264" s="19">
        <f t="shared" si="525"/>
        <v>0</v>
      </c>
      <c r="AV264" s="19">
        <f t="shared" si="632"/>
        <v>0</v>
      </c>
      <c r="AW264" s="32"/>
      <c r="AX264" s="23"/>
      <c r="AY264" s="2"/>
    </row>
    <row r="265" spans="1:51" x14ac:dyDescent="0.3">
      <c r="A265" s="49" t="s">
        <v>1477</v>
      </c>
      <c r="B265" s="45">
        <v>610</v>
      </c>
      <c r="C265" s="49"/>
      <c r="D265" s="49"/>
      <c r="E265" s="15" t="s">
        <v>595</v>
      </c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>
        <f>AG266</f>
        <v>0</v>
      </c>
      <c r="AH265" s="19">
        <f t="shared" ref="AH265:AV265" si="636">AH266</f>
        <v>0</v>
      </c>
      <c r="AI265" s="19">
        <f t="shared" si="636"/>
        <v>0</v>
      </c>
      <c r="AJ265" s="19">
        <f t="shared" si="636"/>
        <v>1025.1199999999999</v>
      </c>
      <c r="AK265" s="19">
        <f t="shared" si="636"/>
        <v>0</v>
      </c>
      <c r="AL265" s="19">
        <f t="shared" si="636"/>
        <v>0</v>
      </c>
      <c r="AM265" s="19">
        <f t="shared" si="508"/>
        <v>1025.1199999999999</v>
      </c>
      <c r="AN265" s="19">
        <f t="shared" si="636"/>
        <v>-12.12</v>
      </c>
      <c r="AO265" s="19">
        <f t="shared" si="523"/>
        <v>1012.9999999999999</v>
      </c>
      <c r="AP265" s="19">
        <f t="shared" si="509"/>
        <v>0</v>
      </c>
      <c r="AQ265" s="19">
        <f t="shared" si="636"/>
        <v>0</v>
      </c>
      <c r="AR265" s="19">
        <f t="shared" si="524"/>
        <v>0</v>
      </c>
      <c r="AS265" s="19">
        <f t="shared" si="510"/>
        <v>0</v>
      </c>
      <c r="AT265" s="19">
        <f t="shared" si="636"/>
        <v>0</v>
      </c>
      <c r="AU265" s="19">
        <f t="shared" si="525"/>
        <v>0</v>
      </c>
      <c r="AV265" s="19">
        <f t="shared" si="636"/>
        <v>0</v>
      </c>
      <c r="AW265" s="32"/>
      <c r="AX265" s="23"/>
      <c r="AY265" s="2"/>
    </row>
    <row r="266" spans="1:51" x14ac:dyDescent="0.3">
      <c r="A266" s="49" t="s">
        <v>1477</v>
      </c>
      <c r="B266" s="45">
        <v>610</v>
      </c>
      <c r="C266" s="49" t="s">
        <v>24</v>
      </c>
      <c r="D266" s="49" t="s">
        <v>5</v>
      </c>
      <c r="E266" s="15" t="s">
        <v>563</v>
      </c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>
        <v>0</v>
      </c>
      <c r="AH266" s="19">
        <v>0</v>
      </c>
      <c r="AI266" s="19">
        <v>0</v>
      </c>
      <c r="AJ266" s="19">
        <v>1025.1199999999999</v>
      </c>
      <c r="AK266" s="19"/>
      <c r="AL266" s="19"/>
      <c r="AM266" s="41">
        <f t="shared" si="508"/>
        <v>1025.1199999999999</v>
      </c>
      <c r="AN266" s="41">
        <v>-12.12</v>
      </c>
      <c r="AO266" s="19">
        <f t="shared" si="523"/>
        <v>1012.9999999999999</v>
      </c>
      <c r="AP266" s="41">
        <f t="shared" si="509"/>
        <v>0</v>
      </c>
      <c r="AQ266" s="41"/>
      <c r="AR266" s="19">
        <f t="shared" si="524"/>
        <v>0</v>
      </c>
      <c r="AS266" s="41">
        <f t="shared" si="510"/>
        <v>0</v>
      </c>
      <c r="AT266" s="41"/>
      <c r="AU266" s="19">
        <f t="shared" si="525"/>
        <v>0</v>
      </c>
      <c r="AV266" s="19"/>
      <c r="AW266" s="32"/>
      <c r="AX266" s="23"/>
      <c r="AY266" s="2"/>
    </row>
    <row r="267" spans="1:51" x14ac:dyDescent="0.3">
      <c r="A267" s="49" t="s">
        <v>1477</v>
      </c>
      <c r="B267" s="45">
        <v>620</v>
      </c>
      <c r="C267" s="49"/>
      <c r="D267" s="49"/>
      <c r="E267" s="15" t="s">
        <v>596</v>
      </c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>
        <f>AG268</f>
        <v>0</v>
      </c>
      <c r="AH267" s="19">
        <f t="shared" ref="AH267:AV267" si="637">AH268</f>
        <v>0</v>
      </c>
      <c r="AI267" s="19">
        <f t="shared" si="637"/>
        <v>0</v>
      </c>
      <c r="AJ267" s="19">
        <f t="shared" si="637"/>
        <v>36099.440000000002</v>
      </c>
      <c r="AK267" s="19">
        <f t="shared" si="637"/>
        <v>0</v>
      </c>
      <c r="AL267" s="19">
        <f t="shared" si="637"/>
        <v>0</v>
      </c>
      <c r="AM267" s="19">
        <f t="shared" si="508"/>
        <v>36099.440000000002</v>
      </c>
      <c r="AN267" s="19">
        <f t="shared" si="637"/>
        <v>-895.79</v>
      </c>
      <c r="AO267" s="19">
        <f t="shared" si="523"/>
        <v>35203.65</v>
      </c>
      <c r="AP267" s="19">
        <f t="shared" si="509"/>
        <v>0</v>
      </c>
      <c r="AQ267" s="19">
        <f t="shared" si="637"/>
        <v>0</v>
      </c>
      <c r="AR267" s="19">
        <f t="shared" si="524"/>
        <v>0</v>
      </c>
      <c r="AS267" s="19">
        <f t="shared" si="510"/>
        <v>0</v>
      </c>
      <c r="AT267" s="19">
        <f t="shared" si="637"/>
        <v>0</v>
      </c>
      <c r="AU267" s="19">
        <f t="shared" si="525"/>
        <v>0</v>
      </c>
      <c r="AV267" s="19">
        <f t="shared" si="637"/>
        <v>0</v>
      </c>
      <c r="AW267" s="32"/>
      <c r="AX267" s="23"/>
      <c r="AY267" s="2"/>
    </row>
    <row r="268" spans="1:51" x14ac:dyDescent="0.3">
      <c r="A268" s="49" t="s">
        <v>1477</v>
      </c>
      <c r="B268" s="45">
        <v>620</v>
      </c>
      <c r="C268" s="49" t="s">
        <v>24</v>
      </c>
      <c r="D268" s="49" t="s">
        <v>5</v>
      </c>
      <c r="E268" s="15" t="s">
        <v>563</v>
      </c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>
        <v>0</v>
      </c>
      <c r="AH268" s="19">
        <v>0</v>
      </c>
      <c r="AI268" s="19">
        <v>0</v>
      </c>
      <c r="AJ268" s="19">
        <v>36099.440000000002</v>
      </c>
      <c r="AK268" s="19"/>
      <c r="AL268" s="19"/>
      <c r="AM268" s="41">
        <f t="shared" si="508"/>
        <v>36099.440000000002</v>
      </c>
      <c r="AN268" s="41">
        <v>-895.79</v>
      </c>
      <c r="AO268" s="19">
        <f t="shared" si="523"/>
        <v>35203.65</v>
      </c>
      <c r="AP268" s="41">
        <f t="shared" si="509"/>
        <v>0</v>
      </c>
      <c r="AQ268" s="41"/>
      <c r="AR268" s="19">
        <f t="shared" si="524"/>
        <v>0</v>
      </c>
      <c r="AS268" s="41">
        <f t="shared" si="510"/>
        <v>0</v>
      </c>
      <c r="AT268" s="41"/>
      <c r="AU268" s="19">
        <f t="shared" si="525"/>
        <v>0</v>
      </c>
      <c r="AV268" s="19"/>
      <c r="AW268" s="32"/>
      <c r="AX268" s="23"/>
      <c r="AY268" s="2"/>
    </row>
    <row r="269" spans="1:51" ht="46.8" x14ac:dyDescent="0.3">
      <c r="A269" s="49" t="s">
        <v>1434</v>
      </c>
      <c r="B269" s="45"/>
      <c r="C269" s="49"/>
      <c r="D269" s="49"/>
      <c r="E269" s="15" t="s">
        <v>1403</v>
      </c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>
        <f>V270</f>
        <v>0</v>
      </c>
      <c r="W269" s="19">
        <f t="shared" ref="W269:AV271" si="638">W270</f>
        <v>0</v>
      </c>
      <c r="X269" s="19">
        <f t="shared" si="638"/>
        <v>0</v>
      </c>
      <c r="Y269" s="19">
        <f t="shared" si="638"/>
        <v>3490.5</v>
      </c>
      <c r="Z269" s="19">
        <f t="shared" si="638"/>
        <v>0</v>
      </c>
      <c r="AA269" s="19">
        <f t="shared" si="638"/>
        <v>0</v>
      </c>
      <c r="AB269" s="19">
        <f t="shared" si="505"/>
        <v>3490.5</v>
      </c>
      <c r="AC269" s="19">
        <f t="shared" si="506"/>
        <v>0</v>
      </c>
      <c r="AD269" s="19">
        <f t="shared" si="507"/>
        <v>0</v>
      </c>
      <c r="AE269" s="19">
        <f t="shared" si="638"/>
        <v>-712.86800000000005</v>
      </c>
      <c r="AF269" s="19">
        <f t="shared" si="638"/>
        <v>0</v>
      </c>
      <c r="AG269" s="19">
        <f t="shared" si="534"/>
        <v>2777.6320000000001</v>
      </c>
      <c r="AH269" s="19">
        <f t="shared" si="535"/>
        <v>0</v>
      </c>
      <c r="AI269" s="19">
        <f t="shared" si="536"/>
        <v>0</v>
      </c>
      <c r="AJ269" s="19">
        <f t="shared" si="638"/>
        <v>0</v>
      </c>
      <c r="AK269" s="19">
        <f t="shared" si="638"/>
        <v>0</v>
      </c>
      <c r="AL269" s="19">
        <f t="shared" si="638"/>
        <v>0</v>
      </c>
      <c r="AM269" s="19">
        <f t="shared" si="508"/>
        <v>2777.6320000000001</v>
      </c>
      <c r="AN269" s="19">
        <f t="shared" si="638"/>
        <v>0</v>
      </c>
      <c r="AO269" s="19">
        <f t="shared" si="523"/>
        <v>2777.6320000000001</v>
      </c>
      <c r="AP269" s="19">
        <f t="shared" si="509"/>
        <v>0</v>
      </c>
      <c r="AQ269" s="19">
        <f t="shared" si="638"/>
        <v>0</v>
      </c>
      <c r="AR269" s="19">
        <f t="shared" si="524"/>
        <v>0</v>
      </c>
      <c r="AS269" s="19">
        <f t="shared" si="510"/>
        <v>0</v>
      </c>
      <c r="AT269" s="19">
        <f t="shared" si="638"/>
        <v>0</v>
      </c>
      <c r="AU269" s="19">
        <f t="shared" si="525"/>
        <v>0</v>
      </c>
      <c r="AV269" s="19">
        <f t="shared" si="638"/>
        <v>0</v>
      </c>
      <c r="AW269" s="32"/>
      <c r="AX269" s="23"/>
      <c r="AY269" s="2"/>
    </row>
    <row r="270" spans="1:51" ht="46.8" x14ac:dyDescent="0.3">
      <c r="A270" s="49" t="s">
        <v>1434</v>
      </c>
      <c r="B270" s="45">
        <v>600</v>
      </c>
      <c r="C270" s="49"/>
      <c r="D270" s="49"/>
      <c r="E270" s="15" t="s">
        <v>581</v>
      </c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>
        <f>V271</f>
        <v>0</v>
      </c>
      <c r="W270" s="19">
        <f t="shared" si="638"/>
        <v>0</v>
      </c>
      <c r="X270" s="19">
        <f t="shared" si="638"/>
        <v>0</v>
      </c>
      <c r="Y270" s="19">
        <f t="shared" si="638"/>
        <v>3490.5</v>
      </c>
      <c r="Z270" s="19">
        <f t="shared" si="638"/>
        <v>0</v>
      </c>
      <c r="AA270" s="19">
        <f t="shared" si="638"/>
        <v>0</v>
      </c>
      <c r="AB270" s="19">
        <f t="shared" si="505"/>
        <v>3490.5</v>
      </c>
      <c r="AC270" s="19">
        <f t="shared" si="506"/>
        <v>0</v>
      </c>
      <c r="AD270" s="19">
        <f t="shared" si="507"/>
        <v>0</v>
      </c>
      <c r="AE270" s="19">
        <f t="shared" si="638"/>
        <v>-712.86800000000005</v>
      </c>
      <c r="AF270" s="19">
        <f t="shared" si="638"/>
        <v>0</v>
      </c>
      <c r="AG270" s="19">
        <f t="shared" si="534"/>
        <v>2777.6320000000001</v>
      </c>
      <c r="AH270" s="19">
        <f t="shared" si="535"/>
        <v>0</v>
      </c>
      <c r="AI270" s="19">
        <f t="shared" si="536"/>
        <v>0</v>
      </c>
      <c r="AJ270" s="19">
        <f t="shared" si="638"/>
        <v>0</v>
      </c>
      <c r="AK270" s="19">
        <f t="shared" si="638"/>
        <v>0</v>
      </c>
      <c r="AL270" s="19">
        <f t="shared" si="638"/>
        <v>0</v>
      </c>
      <c r="AM270" s="19">
        <f t="shared" si="508"/>
        <v>2777.6320000000001</v>
      </c>
      <c r="AN270" s="19">
        <f t="shared" si="638"/>
        <v>0</v>
      </c>
      <c r="AO270" s="19">
        <f t="shared" si="523"/>
        <v>2777.6320000000001</v>
      </c>
      <c r="AP270" s="19">
        <f t="shared" si="509"/>
        <v>0</v>
      </c>
      <c r="AQ270" s="19">
        <f t="shared" si="638"/>
        <v>0</v>
      </c>
      <c r="AR270" s="19">
        <f t="shared" si="524"/>
        <v>0</v>
      </c>
      <c r="AS270" s="19">
        <f t="shared" si="510"/>
        <v>0</v>
      </c>
      <c r="AT270" s="19">
        <f t="shared" si="638"/>
        <v>0</v>
      </c>
      <c r="AU270" s="19">
        <f t="shared" si="525"/>
        <v>0</v>
      </c>
      <c r="AV270" s="19">
        <f t="shared" si="638"/>
        <v>0</v>
      </c>
      <c r="AW270" s="32"/>
      <c r="AX270" s="23"/>
      <c r="AY270" s="2"/>
    </row>
    <row r="271" spans="1:51" x14ac:dyDescent="0.3">
      <c r="A271" s="49" t="s">
        <v>1434</v>
      </c>
      <c r="B271" s="45">
        <v>620</v>
      </c>
      <c r="C271" s="49"/>
      <c r="D271" s="49"/>
      <c r="E271" s="15" t="s">
        <v>596</v>
      </c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>
        <f>V272</f>
        <v>0</v>
      </c>
      <c r="W271" s="19">
        <f t="shared" si="638"/>
        <v>0</v>
      </c>
      <c r="X271" s="19">
        <f t="shared" si="638"/>
        <v>0</v>
      </c>
      <c r="Y271" s="19">
        <f t="shared" si="638"/>
        <v>3490.5</v>
      </c>
      <c r="Z271" s="19">
        <f t="shared" si="638"/>
        <v>0</v>
      </c>
      <c r="AA271" s="19">
        <f t="shared" si="638"/>
        <v>0</v>
      </c>
      <c r="AB271" s="19">
        <f t="shared" si="505"/>
        <v>3490.5</v>
      </c>
      <c r="AC271" s="19">
        <f t="shared" si="506"/>
        <v>0</v>
      </c>
      <c r="AD271" s="19">
        <f t="shared" si="507"/>
        <v>0</v>
      </c>
      <c r="AE271" s="19">
        <f t="shared" si="638"/>
        <v>-712.86800000000005</v>
      </c>
      <c r="AF271" s="19">
        <f t="shared" si="638"/>
        <v>0</v>
      </c>
      <c r="AG271" s="19">
        <f t="shared" si="534"/>
        <v>2777.6320000000001</v>
      </c>
      <c r="AH271" s="19">
        <f t="shared" si="535"/>
        <v>0</v>
      </c>
      <c r="AI271" s="19">
        <f t="shared" si="536"/>
        <v>0</v>
      </c>
      <c r="AJ271" s="19">
        <f t="shared" si="638"/>
        <v>0</v>
      </c>
      <c r="AK271" s="19">
        <f t="shared" si="638"/>
        <v>0</v>
      </c>
      <c r="AL271" s="19">
        <f t="shared" si="638"/>
        <v>0</v>
      </c>
      <c r="AM271" s="19">
        <f t="shared" si="508"/>
        <v>2777.6320000000001</v>
      </c>
      <c r="AN271" s="19">
        <f t="shared" si="638"/>
        <v>0</v>
      </c>
      <c r="AO271" s="19">
        <f t="shared" si="523"/>
        <v>2777.6320000000001</v>
      </c>
      <c r="AP271" s="19">
        <f t="shared" si="509"/>
        <v>0</v>
      </c>
      <c r="AQ271" s="19">
        <f t="shared" si="638"/>
        <v>0</v>
      </c>
      <c r="AR271" s="19">
        <f t="shared" si="524"/>
        <v>0</v>
      </c>
      <c r="AS271" s="19">
        <f t="shared" si="510"/>
        <v>0</v>
      </c>
      <c r="AT271" s="19">
        <f t="shared" si="638"/>
        <v>0</v>
      </c>
      <c r="AU271" s="19">
        <f t="shared" si="525"/>
        <v>0</v>
      </c>
      <c r="AV271" s="19">
        <f t="shared" si="638"/>
        <v>0</v>
      </c>
      <c r="AW271" s="32"/>
      <c r="AX271" s="23"/>
      <c r="AY271" s="2"/>
    </row>
    <row r="272" spans="1:51" x14ac:dyDescent="0.3">
      <c r="A272" s="49" t="s">
        <v>1434</v>
      </c>
      <c r="B272" s="45">
        <v>620</v>
      </c>
      <c r="C272" s="49" t="s">
        <v>24</v>
      </c>
      <c r="D272" s="49" t="s">
        <v>5</v>
      </c>
      <c r="E272" s="15" t="s">
        <v>563</v>
      </c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>
        <v>0</v>
      </c>
      <c r="W272" s="19">
        <v>0</v>
      </c>
      <c r="X272" s="19">
        <v>0</v>
      </c>
      <c r="Y272" s="19">
        <v>3490.5</v>
      </c>
      <c r="Z272" s="19"/>
      <c r="AA272" s="19"/>
      <c r="AB272" s="19">
        <f t="shared" si="505"/>
        <v>3490.5</v>
      </c>
      <c r="AC272" s="19">
        <f t="shared" si="506"/>
        <v>0</v>
      </c>
      <c r="AD272" s="19">
        <f t="shared" si="507"/>
        <v>0</v>
      </c>
      <c r="AE272" s="19">
        <v>-712.86800000000005</v>
      </c>
      <c r="AF272" s="19"/>
      <c r="AG272" s="19">
        <f t="shared" si="534"/>
        <v>2777.6320000000001</v>
      </c>
      <c r="AH272" s="19">
        <f t="shared" si="535"/>
        <v>0</v>
      </c>
      <c r="AI272" s="19">
        <f t="shared" si="536"/>
        <v>0</v>
      </c>
      <c r="AJ272" s="19"/>
      <c r="AK272" s="19"/>
      <c r="AL272" s="19"/>
      <c r="AM272" s="19">
        <f t="shared" si="508"/>
        <v>2777.6320000000001</v>
      </c>
      <c r="AN272" s="19"/>
      <c r="AO272" s="19">
        <f t="shared" si="523"/>
        <v>2777.6320000000001</v>
      </c>
      <c r="AP272" s="19">
        <f t="shared" si="509"/>
        <v>0</v>
      </c>
      <c r="AQ272" s="19"/>
      <c r="AR272" s="19">
        <f t="shared" si="524"/>
        <v>0</v>
      </c>
      <c r="AS272" s="19">
        <f t="shared" si="510"/>
        <v>0</v>
      </c>
      <c r="AT272" s="19"/>
      <c r="AU272" s="19">
        <f t="shared" si="525"/>
        <v>0</v>
      </c>
      <c r="AV272" s="19"/>
      <c r="AW272" s="32"/>
      <c r="AX272" s="23"/>
      <c r="AY272" s="2"/>
    </row>
    <row r="273" spans="1:51" ht="31.2" x14ac:dyDescent="0.3">
      <c r="A273" s="49" t="s">
        <v>73</v>
      </c>
      <c r="B273" s="45"/>
      <c r="C273" s="49"/>
      <c r="D273" s="49"/>
      <c r="E273" s="15" t="s">
        <v>932</v>
      </c>
      <c r="F273" s="19">
        <f t="shared" ref="F273:K275" si="639">F274</f>
        <v>0</v>
      </c>
      <c r="G273" s="19">
        <f t="shared" si="639"/>
        <v>84052.7</v>
      </c>
      <c r="H273" s="19">
        <f t="shared" si="639"/>
        <v>0</v>
      </c>
      <c r="I273" s="19">
        <f t="shared" si="639"/>
        <v>0</v>
      </c>
      <c r="J273" s="19">
        <f t="shared" si="639"/>
        <v>0</v>
      </c>
      <c r="K273" s="19">
        <f t="shared" si="639"/>
        <v>0</v>
      </c>
      <c r="L273" s="19">
        <f t="shared" si="512"/>
        <v>0</v>
      </c>
      <c r="M273" s="19">
        <f t="shared" si="513"/>
        <v>84052.7</v>
      </c>
      <c r="N273" s="19">
        <f t="shared" si="514"/>
        <v>0</v>
      </c>
      <c r="O273" s="19">
        <f t="shared" ref="O273:Q275" si="640">O274</f>
        <v>0</v>
      </c>
      <c r="P273" s="19">
        <f t="shared" si="640"/>
        <v>0</v>
      </c>
      <c r="Q273" s="19">
        <f t="shared" si="640"/>
        <v>0</v>
      </c>
      <c r="R273" s="19">
        <f t="shared" si="516"/>
        <v>0</v>
      </c>
      <c r="S273" s="19">
        <f t="shared" si="517"/>
        <v>84052.7</v>
      </c>
      <c r="T273" s="19">
        <f t="shared" si="518"/>
        <v>0</v>
      </c>
      <c r="U273" s="19">
        <f t="shared" ref="U273:AV275" si="641">U274</f>
        <v>0</v>
      </c>
      <c r="V273" s="19">
        <f t="shared" si="520"/>
        <v>0</v>
      </c>
      <c r="W273" s="19">
        <f t="shared" si="521"/>
        <v>84052.7</v>
      </c>
      <c r="X273" s="19">
        <f t="shared" si="522"/>
        <v>0</v>
      </c>
      <c r="Y273" s="19">
        <f t="shared" si="641"/>
        <v>0</v>
      </c>
      <c r="Z273" s="19">
        <f t="shared" si="641"/>
        <v>0</v>
      </c>
      <c r="AA273" s="19">
        <f t="shared" si="641"/>
        <v>0</v>
      </c>
      <c r="AB273" s="19">
        <f t="shared" si="505"/>
        <v>0</v>
      </c>
      <c r="AC273" s="19">
        <f t="shared" si="506"/>
        <v>84052.7</v>
      </c>
      <c r="AD273" s="19">
        <f t="shared" si="507"/>
        <v>0</v>
      </c>
      <c r="AE273" s="19">
        <f t="shared" si="641"/>
        <v>0</v>
      </c>
      <c r="AF273" s="19">
        <f t="shared" si="641"/>
        <v>0</v>
      </c>
      <c r="AG273" s="19">
        <f t="shared" si="534"/>
        <v>0</v>
      </c>
      <c r="AH273" s="19">
        <f t="shared" si="535"/>
        <v>84052.7</v>
      </c>
      <c r="AI273" s="19">
        <f t="shared" si="536"/>
        <v>0</v>
      </c>
      <c r="AJ273" s="19">
        <f t="shared" si="641"/>
        <v>0</v>
      </c>
      <c r="AK273" s="19">
        <f t="shared" si="641"/>
        <v>0</v>
      </c>
      <c r="AL273" s="19">
        <f t="shared" si="641"/>
        <v>0</v>
      </c>
      <c r="AM273" s="19">
        <f t="shared" si="508"/>
        <v>0</v>
      </c>
      <c r="AN273" s="19">
        <f t="shared" si="641"/>
        <v>0</v>
      </c>
      <c r="AO273" s="19">
        <f t="shared" si="523"/>
        <v>0</v>
      </c>
      <c r="AP273" s="19">
        <f t="shared" si="509"/>
        <v>84052.7</v>
      </c>
      <c r="AQ273" s="19">
        <f t="shared" si="641"/>
        <v>0</v>
      </c>
      <c r="AR273" s="19">
        <f t="shared" si="524"/>
        <v>84052.7</v>
      </c>
      <c r="AS273" s="19">
        <f t="shared" si="510"/>
        <v>0</v>
      </c>
      <c r="AT273" s="19">
        <f t="shared" si="641"/>
        <v>0</v>
      </c>
      <c r="AU273" s="19">
        <f t="shared" si="525"/>
        <v>0</v>
      </c>
      <c r="AV273" s="19">
        <f t="shared" si="641"/>
        <v>0</v>
      </c>
      <c r="AW273" s="32"/>
      <c r="AX273" s="23"/>
      <c r="AY273" s="2"/>
    </row>
    <row r="274" spans="1:51" ht="46.8" x14ac:dyDescent="0.3">
      <c r="A274" s="49" t="s">
        <v>73</v>
      </c>
      <c r="B274" s="45">
        <v>600</v>
      </c>
      <c r="C274" s="49"/>
      <c r="D274" s="49"/>
      <c r="E274" s="15" t="s">
        <v>581</v>
      </c>
      <c r="F274" s="19">
        <f t="shared" si="639"/>
        <v>0</v>
      </c>
      <c r="G274" s="19">
        <f t="shared" si="639"/>
        <v>84052.7</v>
      </c>
      <c r="H274" s="19">
        <f t="shared" si="639"/>
        <v>0</v>
      </c>
      <c r="I274" s="19">
        <f t="shared" si="639"/>
        <v>0</v>
      </c>
      <c r="J274" s="19">
        <f t="shared" si="639"/>
        <v>0</v>
      </c>
      <c r="K274" s="19">
        <f t="shared" si="639"/>
        <v>0</v>
      </c>
      <c r="L274" s="19">
        <f t="shared" si="512"/>
        <v>0</v>
      </c>
      <c r="M274" s="19">
        <f t="shared" si="513"/>
        <v>84052.7</v>
      </c>
      <c r="N274" s="19">
        <f t="shared" si="514"/>
        <v>0</v>
      </c>
      <c r="O274" s="19">
        <f t="shared" si="640"/>
        <v>0</v>
      </c>
      <c r="P274" s="19">
        <f t="shared" si="640"/>
        <v>0</v>
      </c>
      <c r="Q274" s="19">
        <f t="shared" si="640"/>
        <v>0</v>
      </c>
      <c r="R274" s="19">
        <f t="shared" si="516"/>
        <v>0</v>
      </c>
      <c r="S274" s="19">
        <f t="shared" si="517"/>
        <v>84052.7</v>
      </c>
      <c r="T274" s="19">
        <f t="shared" si="518"/>
        <v>0</v>
      </c>
      <c r="U274" s="19">
        <f t="shared" si="641"/>
        <v>0</v>
      </c>
      <c r="V274" s="19">
        <f t="shared" si="520"/>
        <v>0</v>
      </c>
      <c r="W274" s="19">
        <f t="shared" si="521"/>
        <v>84052.7</v>
      </c>
      <c r="X274" s="19">
        <f t="shared" si="522"/>
        <v>0</v>
      </c>
      <c r="Y274" s="19">
        <f t="shared" si="641"/>
        <v>0</v>
      </c>
      <c r="Z274" s="19">
        <f t="shared" si="641"/>
        <v>0</v>
      </c>
      <c r="AA274" s="19">
        <f t="shared" si="641"/>
        <v>0</v>
      </c>
      <c r="AB274" s="19">
        <f t="shared" si="505"/>
        <v>0</v>
      </c>
      <c r="AC274" s="19">
        <f t="shared" si="506"/>
        <v>84052.7</v>
      </c>
      <c r="AD274" s="19">
        <f t="shared" si="507"/>
        <v>0</v>
      </c>
      <c r="AE274" s="19">
        <f t="shared" si="641"/>
        <v>0</v>
      </c>
      <c r="AF274" s="19">
        <f t="shared" si="641"/>
        <v>0</v>
      </c>
      <c r="AG274" s="19">
        <f t="shared" si="534"/>
        <v>0</v>
      </c>
      <c r="AH274" s="19">
        <f t="shared" si="535"/>
        <v>84052.7</v>
      </c>
      <c r="AI274" s="19">
        <f t="shared" si="536"/>
        <v>0</v>
      </c>
      <c r="AJ274" s="19">
        <f t="shared" si="641"/>
        <v>0</v>
      </c>
      <c r="AK274" s="19">
        <f t="shared" si="641"/>
        <v>0</v>
      </c>
      <c r="AL274" s="19">
        <f t="shared" si="641"/>
        <v>0</v>
      </c>
      <c r="AM274" s="19">
        <f t="shared" ref="AM274:AM337" si="642">AG274+AJ274</f>
        <v>0</v>
      </c>
      <c r="AN274" s="19">
        <f t="shared" si="641"/>
        <v>0</v>
      </c>
      <c r="AO274" s="19">
        <f t="shared" si="523"/>
        <v>0</v>
      </c>
      <c r="AP274" s="19">
        <f t="shared" ref="AP274:AP337" si="643">AH274+AK274</f>
        <v>84052.7</v>
      </c>
      <c r="AQ274" s="19">
        <f t="shared" si="641"/>
        <v>0</v>
      </c>
      <c r="AR274" s="19">
        <f t="shared" si="524"/>
        <v>84052.7</v>
      </c>
      <c r="AS274" s="19">
        <f t="shared" ref="AS274:AS337" si="644">AI274+AL274</f>
        <v>0</v>
      </c>
      <c r="AT274" s="19">
        <f t="shared" si="641"/>
        <v>0</v>
      </c>
      <c r="AU274" s="19">
        <f t="shared" si="525"/>
        <v>0</v>
      </c>
      <c r="AV274" s="19">
        <f t="shared" si="641"/>
        <v>0</v>
      </c>
      <c r="AW274" s="32"/>
      <c r="AX274" s="23"/>
      <c r="AY274" s="2"/>
    </row>
    <row r="275" spans="1:51" x14ac:dyDescent="0.3">
      <c r="A275" s="49" t="s">
        <v>73</v>
      </c>
      <c r="B275" s="45">
        <v>620</v>
      </c>
      <c r="C275" s="49"/>
      <c r="D275" s="49"/>
      <c r="E275" s="15" t="s">
        <v>596</v>
      </c>
      <c r="F275" s="19">
        <f t="shared" si="639"/>
        <v>0</v>
      </c>
      <c r="G275" s="19">
        <f t="shared" si="639"/>
        <v>84052.7</v>
      </c>
      <c r="H275" s="19">
        <f t="shared" si="639"/>
        <v>0</v>
      </c>
      <c r="I275" s="19">
        <f t="shared" si="639"/>
        <v>0</v>
      </c>
      <c r="J275" s="19">
        <f t="shared" si="639"/>
        <v>0</v>
      </c>
      <c r="K275" s="19">
        <f t="shared" si="639"/>
        <v>0</v>
      </c>
      <c r="L275" s="19">
        <f t="shared" si="512"/>
        <v>0</v>
      </c>
      <c r="M275" s="19">
        <f t="shared" si="513"/>
        <v>84052.7</v>
      </c>
      <c r="N275" s="19">
        <f t="shared" si="514"/>
        <v>0</v>
      </c>
      <c r="O275" s="19">
        <f t="shared" si="640"/>
        <v>0</v>
      </c>
      <c r="P275" s="19">
        <f t="shared" si="640"/>
        <v>0</v>
      </c>
      <c r="Q275" s="19">
        <f t="shared" si="640"/>
        <v>0</v>
      </c>
      <c r="R275" s="19">
        <f t="shared" si="516"/>
        <v>0</v>
      </c>
      <c r="S275" s="19">
        <f t="shared" si="517"/>
        <v>84052.7</v>
      </c>
      <c r="T275" s="19">
        <f t="shared" si="518"/>
        <v>0</v>
      </c>
      <c r="U275" s="19">
        <f t="shared" si="641"/>
        <v>0</v>
      </c>
      <c r="V275" s="19">
        <f t="shared" si="520"/>
        <v>0</v>
      </c>
      <c r="W275" s="19">
        <f t="shared" si="521"/>
        <v>84052.7</v>
      </c>
      <c r="X275" s="19">
        <f t="shared" si="522"/>
        <v>0</v>
      </c>
      <c r="Y275" s="19">
        <f t="shared" si="641"/>
        <v>0</v>
      </c>
      <c r="Z275" s="19">
        <f t="shared" si="641"/>
        <v>0</v>
      </c>
      <c r="AA275" s="19">
        <f t="shared" si="641"/>
        <v>0</v>
      </c>
      <c r="AB275" s="19">
        <f t="shared" si="505"/>
        <v>0</v>
      </c>
      <c r="AC275" s="19">
        <f t="shared" si="506"/>
        <v>84052.7</v>
      </c>
      <c r="AD275" s="19">
        <f t="shared" si="507"/>
        <v>0</v>
      </c>
      <c r="AE275" s="19">
        <f t="shared" si="641"/>
        <v>0</v>
      </c>
      <c r="AF275" s="19">
        <f t="shared" si="641"/>
        <v>0</v>
      </c>
      <c r="AG275" s="19">
        <f t="shared" si="534"/>
        <v>0</v>
      </c>
      <c r="AH275" s="19">
        <f t="shared" si="535"/>
        <v>84052.7</v>
      </c>
      <c r="AI275" s="19">
        <f t="shared" si="536"/>
        <v>0</v>
      </c>
      <c r="AJ275" s="19">
        <f t="shared" si="641"/>
        <v>0</v>
      </c>
      <c r="AK275" s="19">
        <f t="shared" si="641"/>
        <v>0</v>
      </c>
      <c r="AL275" s="19">
        <f t="shared" si="641"/>
        <v>0</v>
      </c>
      <c r="AM275" s="19">
        <f t="shared" si="642"/>
        <v>0</v>
      </c>
      <c r="AN275" s="19">
        <f t="shared" si="641"/>
        <v>0</v>
      </c>
      <c r="AO275" s="19">
        <f t="shared" ref="AO275:AO316" si="645">AM275+AN275</f>
        <v>0</v>
      </c>
      <c r="AP275" s="19">
        <f t="shared" si="643"/>
        <v>84052.7</v>
      </c>
      <c r="AQ275" s="19">
        <f t="shared" si="641"/>
        <v>0</v>
      </c>
      <c r="AR275" s="19">
        <f t="shared" ref="AR275:AR316" si="646">AP275+AQ275</f>
        <v>84052.7</v>
      </c>
      <c r="AS275" s="19">
        <f t="shared" si="644"/>
        <v>0</v>
      </c>
      <c r="AT275" s="19">
        <f t="shared" si="641"/>
        <v>0</v>
      </c>
      <c r="AU275" s="19">
        <f t="shared" ref="AU275:AU316" si="647">AS275+AT275</f>
        <v>0</v>
      </c>
      <c r="AV275" s="19">
        <f t="shared" si="641"/>
        <v>0</v>
      </c>
      <c r="AW275" s="32"/>
      <c r="AX275" s="23"/>
      <c r="AY275" s="2"/>
    </row>
    <row r="276" spans="1:51" x14ac:dyDescent="0.3">
      <c r="A276" s="49" t="s">
        <v>73</v>
      </c>
      <c r="B276" s="45">
        <v>620</v>
      </c>
      <c r="C276" s="49" t="s">
        <v>24</v>
      </c>
      <c r="D276" s="49" t="s">
        <v>5</v>
      </c>
      <c r="E276" s="15" t="s">
        <v>563</v>
      </c>
      <c r="F276" s="19">
        <v>0</v>
      </c>
      <c r="G276" s="19">
        <v>84052.7</v>
      </c>
      <c r="H276" s="19">
        <v>0</v>
      </c>
      <c r="I276" s="19"/>
      <c r="J276" s="19"/>
      <c r="K276" s="19"/>
      <c r="L276" s="19">
        <f t="shared" si="512"/>
        <v>0</v>
      </c>
      <c r="M276" s="19">
        <f t="shared" si="513"/>
        <v>84052.7</v>
      </c>
      <c r="N276" s="19">
        <f t="shared" si="514"/>
        <v>0</v>
      </c>
      <c r="O276" s="19"/>
      <c r="P276" s="19"/>
      <c r="Q276" s="19"/>
      <c r="R276" s="19">
        <f t="shared" si="516"/>
        <v>0</v>
      </c>
      <c r="S276" s="19">
        <f t="shared" si="517"/>
        <v>84052.7</v>
      </c>
      <c r="T276" s="19">
        <f t="shared" si="518"/>
        <v>0</v>
      </c>
      <c r="U276" s="19"/>
      <c r="V276" s="19">
        <f t="shared" si="520"/>
        <v>0</v>
      </c>
      <c r="W276" s="19">
        <f t="shared" si="521"/>
        <v>84052.7</v>
      </c>
      <c r="X276" s="19">
        <f t="shared" si="522"/>
        <v>0</v>
      </c>
      <c r="Y276" s="19"/>
      <c r="Z276" s="19"/>
      <c r="AA276" s="19"/>
      <c r="AB276" s="19">
        <f t="shared" si="505"/>
        <v>0</v>
      </c>
      <c r="AC276" s="19">
        <f t="shared" si="506"/>
        <v>84052.7</v>
      </c>
      <c r="AD276" s="19">
        <f t="shared" si="507"/>
        <v>0</v>
      </c>
      <c r="AE276" s="19"/>
      <c r="AF276" s="19"/>
      <c r="AG276" s="19">
        <f t="shared" si="534"/>
        <v>0</v>
      </c>
      <c r="AH276" s="19">
        <f t="shared" si="535"/>
        <v>84052.7</v>
      </c>
      <c r="AI276" s="19">
        <f t="shared" si="536"/>
        <v>0</v>
      </c>
      <c r="AJ276" s="19"/>
      <c r="AK276" s="19"/>
      <c r="AL276" s="19"/>
      <c r="AM276" s="19">
        <f t="shared" si="642"/>
        <v>0</v>
      </c>
      <c r="AN276" s="19"/>
      <c r="AO276" s="19">
        <f t="shared" si="645"/>
        <v>0</v>
      </c>
      <c r="AP276" s="19">
        <f t="shared" si="643"/>
        <v>84052.7</v>
      </c>
      <c r="AQ276" s="19"/>
      <c r="AR276" s="19">
        <f t="shared" si="646"/>
        <v>84052.7</v>
      </c>
      <c r="AS276" s="19">
        <f t="shared" si="644"/>
        <v>0</v>
      </c>
      <c r="AT276" s="19"/>
      <c r="AU276" s="19">
        <f t="shared" si="647"/>
        <v>0</v>
      </c>
      <c r="AV276" s="19"/>
      <c r="AW276" s="32"/>
      <c r="AX276" s="23"/>
      <c r="AY276" s="2"/>
    </row>
    <row r="277" spans="1:51" ht="31.2" x14ac:dyDescent="0.3">
      <c r="A277" s="49" t="s">
        <v>74</v>
      </c>
      <c r="B277" s="45"/>
      <c r="C277" s="49"/>
      <c r="D277" s="49"/>
      <c r="E277" s="15" t="s">
        <v>653</v>
      </c>
      <c r="F277" s="19">
        <f t="shared" ref="F277:K277" si="648">F278</f>
        <v>226774.7</v>
      </c>
      <c r="G277" s="19">
        <f t="shared" si="648"/>
        <v>226539</v>
      </c>
      <c r="H277" s="19">
        <f t="shared" si="648"/>
        <v>226539</v>
      </c>
      <c r="I277" s="19">
        <f t="shared" si="648"/>
        <v>0</v>
      </c>
      <c r="J277" s="19">
        <f t="shared" si="648"/>
        <v>0</v>
      </c>
      <c r="K277" s="19">
        <f t="shared" si="648"/>
        <v>0</v>
      </c>
      <c r="L277" s="19">
        <f t="shared" si="512"/>
        <v>226774.7</v>
      </c>
      <c r="M277" s="19">
        <f t="shared" si="513"/>
        <v>226539</v>
      </c>
      <c r="N277" s="19">
        <f t="shared" si="514"/>
        <v>226539</v>
      </c>
      <c r="O277" s="19">
        <f t="shared" ref="O277:Q277" si="649">O278</f>
        <v>0</v>
      </c>
      <c r="P277" s="19">
        <f t="shared" si="649"/>
        <v>0</v>
      </c>
      <c r="Q277" s="19">
        <f t="shared" si="649"/>
        <v>0</v>
      </c>
      <c r="R277" s="19">
        <f t="shared" si="516"/>
        <v>226774.7</v>
      </c>
      <c r="S277" s="19">
        <f t="shared" si="517"/>
        <v>226539</v>
      </c>
      <c r="T277" s="19">
        <f t="shared" si="518"/>
        <v>226539</v>
      </c>
      <c r="U277" s="19">
        <f t="shared" ref="U277:AV277" si="650">U278</f>
        <v>0</v>
      </c>
      <c r="V277" s="19">
        <f t="shared" si="520"/>
        <v>226774.7</v>
      </c>
      <c r="W277" s="19">
        <f t="shared" si="521"/>
        <v>226539</v>
      </c>
      <c r="X277" s="19">
        <f t="shared" si="522"/>
        <v>226539</v>
      </c>
      <c r="Y277" s="19">
        <f t="shared" si="650"/>
        <v>0</v>
      </c>
      <c r="Z277" s="19">
        <f t="shared" si="650"/>
        <v>0</v>
      </c>
      <c r="AA277" s="19">
        <f t="shared" si="650"/>
        <v>0</v>
      </c>
      <c r="AB277" s="19">
        <f t="shared" si="505"/>
        <v>226774.7</v>
      </c>
      <c r="AC277" s="19">
        <f t="shared" si="506"/>
        <v>226539</v>
      </c>
      <c r="AD277" s="19">
        <f t="shared" si="507"/>
        <v>226539</v>
      </c>
      <c r="AE277" s="19">
        <f t="shared" si="650"/>
        <v>0</v>
      </c>
      <c r="AF277" s="19">
        <f t="shared" si="650"/>
        <v>0</v>
      </c>
      <c r="AG277" s="19">
        <f t="shared" si="534"/>
        <v>226774.7</v>
      </c>
      <c r="AH277" s="19">
        <f t="shared" si="535"/>
        <v>226539</v>
      </c>
      <c r="AI277" s="19">
        <f t="shared" si="536"/>
        <v>226539</v>
      </c>
      <c r="AJ277" s="19">
        <f t="shared" si="650"/>
        <v>0</v>
      </c>
      <c r="AK277" s="19">
        <f t="shared" si="650"/>
        <v>0</v>
      </c>
      <c r="AL277" s="19">
        <f t="shared" si="650"/>
        <v>0</v>
      </c>
      <c r="AM277" s="19">
        <f t="shared" si="642"/>
        <v>226774.7</v>
      </c>
      <c r="AN277" s="19">
        <f t="shared" si="650"/>
        <v>0</v>
      </c>
      <c r="AO277" s="19">
        <f t="shared" si="645"/>
        <v>226774.7</v>
      </c>
      <c r="AP277" s="19">
        <f t="shared" si="643"/>
        <v>226539</v>
      </c>
      <c r="AQ277" s="19">
        <f t="shared" si="650"/>
        <v>0</v>
      </c>
      <c r="AR277" s="19">
        <f t="shared" si="646"/>
        <v>226539</v>
      </c>
      <c r="AS277" s="19">
        <f t="shared" si="644"/>
        <v>226539</v>
      </c>
      <c r="AT277" s="19">
        <f t="shared" si="650"/>
        <v>0</v>
      </c>
      <c r="AU277" s="19">
        <f t="shared" si="647"/>
        <v>226539</v>
      </c>
      <c r="AV277" s="19">
        <f t="shared" si="650"/>
        <v>0</v>
      </c>
      <c r="AW277" s="32"/>
      <c r="AX277" s="23"/>
      <c r="AY277" s="2"/>
    </row>
    <row r="278" spans="1:51" ht="46.8" x14ac:dyDescent="0.3">
      <c r="A278" s="49" t="s">
        <v>74</v>
      </c>
      <c r="B278" s="45">
        <v>600</v>
      </c>
      <c r="C278" s="49"/>
      <c r="D278" s="49"/>
      <c r="E278" s="15" t="s">
        <v>581</v>
      </c>
      <c r="F278" s="19">
        <f t="shared" ref="F278:K278" si="651">F279+F281</f>
        <v>226774.7</v>
      </c>
      <c r="G278" s="19">
        <f t="shared" si="651"/>
        <v>226539</v>
      </c>
      <c r="H278" s="19">
        <f t="shared" si="651"/>
        <v>226539</v>
      </c>
      <c r="I278" s="19">
        <f t="shared" si="651"/>
        <v>0</v>
      </c>
      <c r="J278" s="19">
        <f t="shared" si="651"/>
        <v>0</v>
      </c>
      <c r="K278" s="19">
        <f t="shared" si="651"/>
        <v>0</v>
      </c>
      <c r="L278" s="19">
        <f t="shared" si="512"/>
        <v>226774.7</v>
      </c>
      <c r="M278" s="19">
        <f t="shared" si="513"/>
        <v>226539</v>
      </c>
      <c r="N278" s="19">
        <f t="shared" si="514"/>
        <v>226539</v>
      </c>
      <c r="O278" s="19">
        <f t="shared" ref="O278:Q278" si="652">O279+O281</f>
        <v>0</v>
      </c>
      <c r="P278" s="19">
        <f t="shared" si="652"/>
        <v>0</v>
      </c>
      <c r="Q278" s="19">
        <f t="shared" si="652"/>
        <v>0</v>
      </c>
      <c r="R278" s="19">
        <f t="shared" si="516"/>
        <v>226774.7</v>
      </c>
      <c r="S278" s="19">
        <f t="shared" si="517"/>
        <v>226539</v>
      </c>
      <c r="T278" s="19">
        <f t="shared" si="518"/>
        <v>226539</v>
      </c>
      <c r="U278" s="19">
        <f t="shared" ref="U278:AV278" si="653">U279+U281</f>
        <v>0</v>
      </c>
      <c r="V278" s="19">
        <f t="shared" si="520"/>
        <v>226774.7</v>
      </c>
      <c r="W278" s="19">
        <f t="shared" si="521"/>
        <v>226539</v>
      </c>
      <c r="X278" s="19">
        <f t="shared" si="522"/>
        <v>226539</v>
      </c>
      <c r="Y278" s="19">
        <f t="shared" ref="Y278:AA278" si="654">Y279+Y281</f>
        <v>0</v>
      </c>
      <c r="Z278" s="19">
        <f t="shared" si="654"/>
        <v>0</v>
      </c>
      <c r="AA278" s="19">
        <f t="shared" si="654"/>
        <v>0</v>
      </c>
      <c r="AB278" s="19">
        <f t="shared" si="505"/>
        <v>226774.7</v>
      </c>
      <c r="AC278" s="19">
        <f t="shared" si="506"/>
        <v>226539</v>
      </c>
      <c r="AD278" s="19">
        <f t="shared" si="507"/>
        <v>226539</v>
      </c>
      <c r="AE278" s="19">
        <f t="shared" ref="AE278:AF278" si="655">AE279+AE281</f>
        <v>0</v>
      </c>
      <c r="AF278" s="19">
        <f t="shared" si="655"/>
        <v>0</v>
      </c>
      <c r="AG278" s="19">
        <f t="shared" si="534"/>
        <v>226774.7</v>
      </c>
      <c r="AH278" s="19">
        <f t="shared" si="535"/>
        <v>226539</v>
      </c>
      <c r="AI278" s="19">
        <f t="shared" si="536"/>
        <v>226539</v>
      </c>
      <c r="AJ278" s="19">
        <f t="shared" ref="AJ278:AL278" si="656">AJ279+AJ281</f>
        <v>0</v>
      </c>
      <c r="AK278" s="19">
        <f t="shared" si="656"/>
        <v>0</v>
      </c>
      <c r="AL278" s="19">
        <f t="shared" si="656"/>
        <v>0</v>
      </c>
      <c r="AM278" s="19">
        <f t="shared" si="642"/>
        <v>226774.7</v>
      </c>
      <c r="AN278" s="19">
        <f t="shared" ref="AN278" si="657">AN279+AN281</f>
        <v>0</v>
      </c>
      <c r="AO278" s="19">
        <f t="shared" si="645"/>
        <v>226774.7</v>
      </c>
      <c r="AP278" s="19">
        <f t="shared" si="643"/>
        <v>226539</v>
      </c>
      <c r="AQ278" s="19">
        <f t="shared" ref="AQ278" si="658">AQ279+AQ281</f>
        <v>0</v>
      </c>
      <c r="AR278" s="19">
        <f t="shared" si="646"/>
        <v>226539</v>
      </c>
      <c r="AS278" s="19">
        <f t="shared" si="644"/>
        <v>226539</v>
      </c>
      <c r="AT278" s="19">
        <f t="shared" ref="AT278" si="659">AT279+AT281</f>
        <v>0</v>
      </c>
      <c r="AU278" s="19">
        <f t="shared" si="647"/>
        <v>226539</v>
      </c>
      <c r="AV278" s="19">
        <f t="shared" si="653"/>
        <v>0</v>
      </c>
      <c r="AW278" s="32"/>
      <c r="AX278" s="23"/>
      <c r="AY278" s="2"/>
    </row>
    <row r="279" spans="1:51" x14ac:dyDescent="0.3">
      <c r="A279" s="49" t="s">
        <v>74</v>
      </c>
      <c r="B279" s="45">
        <v>610</v>
      </c>
      <c r="C279" s="49"/>
      <c r="D279" s="49"/>
      <c r="E279" s="15" t="s">
        <v>595</v>
      </c>
      <c r="F279" s="19">
        <f t="shared" ref="F279:K279" si="660">F280</f>
        <v>13699.2</v>
      </c>
      <c r="G279" s="19">
        <f t="shared" si="660"/>
        <v>13691.9</v>
      </c>
      <c r="H279" s="19">
        <f t="shared" si="660"/>
        <v>13691.9</v>
      </c>
      <c r="I279" s="19">
        <f t="shared" si="660"/>
        <v>0</v>
      </c>
      <c r="J279" s="19">
        <f t="shared" si="660"/>
        <v>0</v>
      </c>
      <c r="K279" s="19">
        <f t="shared" si="660"/>
        <v>0</v>
      </c>
      <c r="L279" s="19">
        <f t="shared" si="512"/>
        <v>13699.2</v>
      </c>
      <c r="M279" s="19">
        <f t="shared" si="513"/>
        <v>13691.9</v>
      </c>
      <c r="N279" s="19">
        <f t="shared" si="514"/>
        <v>13691.9</v>
      </c>
      <c r="O279" s="19">
        <f t="shared" ref="O279:Q279" si="661">O280</f>
        <v>0</v>
      </c>
      <c r="P279" s="19">
        <f t="shared" si="661"/>
        <v>0</v>
      </c>
      <c r="Q279" s="19">
        <f t="shared" si="661"/>
        <v>0</v>
      </c>
      <c r="R279" s="19">
        <f t="shared" si="516"/>
        <v>13699.2</v>
      </c>
      <c r="S279" s="19">
        <f t="shared" si="517"/>
        <v>13691.9</v>
      </c>
      <c r="T279" s="19">
        <f t="shared" si="518"/>
        <v>13691.9</v>
      </c>
      <c r="U279" s="19">
        <f t="shared" ref="U279:AV279" si="662">U280</f>
        <v>0</v>
      </c>
      <c r="V279" s="19">
        <f t="shared" si="520"/>
        <v>13699.2</v>
      </c>
      <c r="W279" s="19">
        <f t="shared" si="521"/>
        <v>13691.9</v>
      </c>
      <c r="X279" s="19">
        <f t="shared" si="522"/>
        <v>13691.9</v>
      </c>
      <c r="Y279" s="19">
        <f t="shared" si="662"/>
        <v>0</v>
      </c>
      <c r="Z279" s="19">
        <f t="shared" si="662"/>
        <v>0</v>
      </c>
      <c r="AA279" s="19">
        <f t="shared" si="662"/>
        <v>0</v>
      </c>
      <c r="AB279" s="19">
        <f t="shared" si="505"/>
        <v>13699.2</v>
      </c>
      <c r="AC279" s="19">
        <f t="shared" si="506"/>
        <v>13691.9</v>
      </c>
      <c r="AD279" s="19">
        <f t="shared" si="507"/>
        <v>13691.9</v>
      </c>
      <c r="AE279" s="19">
        <f t="shared" si="662"/>
        <v>0</v>
      </c>
      <c r="AF279" s="19">
        <f t="shared" si="662"/>
        <v>0</v>
      </c>
      <c r="AG279" s="19">
        <f t="shared" si="534"/>
        <v>13699.2</v>
      </c>
      <c r="AH279" s="19">
        <f t="shared" si="535"/>
        <v>13691.9</v>
      </c>
      <c r="AI279" s="19">
        <f t="shared" si="536"/>
        <v>13691.9</v>
      </c>
      <c r="AJ279" s="19">
        <f t="shared" si="662"/>
        <v>0</v>
      </c>
      <c r="AK279" s="19">
        <f t="shared" si="662"/>
        <v>0</v>
      </c>
      <c r="AL279" s="19">
        <f t="shared" si="662"/>
        <v>0</v>
      </c>
      <c r="AM279" s="19">
        <f t="shared" si="642"/>
        <v>13699.2</v>
      </c>
      <c r="AN279" s="19">
        <f t="shared" si="662"/>
        <v>0</v>
      </c>
      <c r="AO279" s="19">
        <f t="shared" si="645"/>
        <v>13699.2</v>
      </c>
      <c r="AP279" s="19">
        <f t="shared" si="643"/>
        <v>13691.9</v>
      </c>
      <c r="AQ279" s="19">
        <f t="shared" si="662"/>
        <v>0</v>
      </c>
      <c r="AR279" s="19">
        <f t="shared" si="646"/>
        <v>13691.9</v>
      </c>
      <c r="AS279" s="19">
        <f t="shared" si="644"/>
        <v>13691.9</v>
      </c>
      <c r="AT279" s="19">
        <f t="shared" si="662"/>
        <v>0</v>
      </c>
      <c r="AU279" s="19">
        <f t="shared" si="647"/>
        <v>13691.9</v>
      </c>
      <c r="AV279" s="19">
        <f t="shared" si="662"/>
        <v>0</v>
      </c>
      <c r="AW279" s="32"/>
      <c r="AX279" s="23"/>
      <c r="AY279" s="2"/>
    </row>
    <row r="280" spans="1:51" x14ac:dyDescent="0.3">
      <c r="A280" s="49" t="s">
        <v>74</v>
      </c>
      <c r="B280" s="45">
        <v>610</v>
      </c>
      <c r="C280" s="49" t="s">
        <v>24</v>
      </c>
      <c r="D280" s="49" t="s">
        <v>5</v>
      </c>
      <c r="E280" s="15" t="s">
        <v>563</v>
      </c>
      <c r="F280" s="19">
        <v>13699.2</v>
      </c>
      <c r="G280" s="19">
        <v>13691.9</v>
      </c>
      <c r="H280" s="19">
        <v>13691.9</v>
      </c>
      <c r="I280" s="19"/>
      <c r="J280" s="19"/>
      <c r="K280" s="19"/>
      <c r="L280" s="19">
        <f t="shared" si="512"/>
        <v>13699.2</v>
      </c>
      <c r="M280" s="19">
        <f t="shared" si="513"/>
        <v>13691.9</v>
      </c>
      <c r="N280" s="19">
        <f t="shared" si="514"/>
        <v>13691.9</v>
      </c>
      <c r="O280" s="19"/>
      <c r="P280" s="19"/>
      <c r="Q280" s="19"/>
      <c r="R280" s="19">
        <f t="shared" si="516"/>
        <v>13699.2</v>
      </c>
      <c r="S280" s="19">
        <f t="shared" si="517"/>
        <v>13691.9</v>
      </c>
      <c r="T280" s="19">
        <f t="shared" si="518"/>
        <v>13691.9</v>
      </c>
      <c r="U280" s="19"/>
      <c r="V280" s="19">
        <f t="shared" si="520"/>
        <v>13699.2</v>
      </c>
      <c r="W280" s="19">
        <f t="shared" si="521"/>
        <v>13691.9</v>
      </c>
      <c r="X280" s="19">
        <f t="shared" si="522"/>
        <v>13691.9</v>
      </c>
      <c r="Y280" s="19"/>
      <c r="Z280" s="19"/>
      <c r="AA280" s="19"/>
      <c r="AB280" s="19">
        <f t="shared" si="505"/>
        <v>13699.2</v>
      </c>
      <c r="AC280" s="19">
        <f t="shared" si="506"/>
        <v>13691.9</v>
      </c>
      <c r="AD280" s="19">
        <f t="shared" si="507"/>
        <v>13691.9</v>
      </c>
      <c r="AE280" s="19"/>
      <c r="AF280" s="19"/>
      <c r="AG280" s="19">
        <f t="shared" si="534"/>
        <v>13699.2</v>
      </c>
      <c r="AH280" s="19">
        <f t="shared" si="535"/>
        <v>13691.9</v>
      </c>
      <c r="AI280" s="19">
        <f t="shared" si="536"/>
        <v>13691.9</v>
      </c>
      <c r="AJ280" s="19"/>
      <c r="AK280" s="19"/>
      <c r="AL280" s="19"/>
      <c r="AM280" s="19">
        <f t="shared" si="642"/>
        <v>13699.2</v>
      </c>
      <c r="AN280" s="19"/>
      <c r="AO280" s="19">
        <f t="shared" si="645"/>
        <v>13699.2</v>
      </c>
      <c r="AP280" s="19">
        <f t="shared" si="643"/>
        <v>13691.9</v>
      </c>
      <c r="AQ280" s="19"/>
      <c r="AR280" s="19">
        <f t="shared" si="646"/>
        <v>13691.9</v>
      </c>
      <c r="AS280" s="19">
        <f t="shared" si="644"/>
        <v>13691.9</v>
      </c>
      <c r="AT280" s="19"/>
      <c r="AU280" s="19">
        <f t="shared" si="647"/>
        <v>13691.9</v>
      </c>
      <c r="AV280" s="19"/>
      <c r="AW280" s="32"/>
      <c r="AX280" s="23"/>
      <c r="AY280" s="2"/>
    </row>
    <row r="281" spans="1:51" x14ac:dyDescent="0.3">
      <c r="A281" s="49" t="s">
        <v>74</v>
      </c>
      <c r="B281" s="45">
        <v>620</v>
      </c>
      <c r="C281" s="49"/>
      <c r="D281" s="49"/>
      <c r="E281" s="15" t="s">
        <v>596</v>
      </c>
      <c r="F281" s="19">
        <f t="shared" ref="F281:K281" si="663">F282</f>
        <v>213075.5</v>
      </c>
      <c r="G281" s="19">
        <f t="shared" si="663"/>
        <v>212847.1</v>
      </c>
      <c r="H281" s="19">
        <f t="shared" si="663"/>
        <v>212847.1</v>
      </c>
      <c r="I281" s="19">
        <f t="shared" si="663"/>
        <v>0</v>
      </c>
      <c r="J281" s="19">
        <f t="shared" si="663"/>
        <v>0</v>
      </c>
      <c r="K281" s="19">
        <f t="shared" si="663"/>
        <v>0</v>
      </c>
      <c r="L281" s="19">
        <f t="shared" si="512"/>
        <v>213075.5</v>
      </c>
      <c r="M281" s="19">
        <f t="shared" si="513"/>
        <v>212847.1</v>
      </c>
      <c r="N281" s="19">
        <f t="shared" si="514"/>
        <v>212847.1</v>
      </c>
      <c r="O281" s="19">
        <f t="shared" ref="O281:Q281" si="664">O282</f>
        <v>0</v>
      </c>
      <c r="P281" s="19">
        <f t="shared" si="664"/>
        <v>0</v>
      </c>
      <c r="Q281" s="19">
        <f t="shared" si="664"/>
        <v>0</v>
      </c>
      <c r="R281" s="19">
        <f t="shared" si="516"/>
        <v>213075.5</v>
      </c>
      <c r="S281" s="19">
        <f t="shared" si="517"/>
        <v>212847.1</v>
      </c>
      <c r="T281" s="19">
        <f t="shared" si="518"/>
        <v>212847.1</v>
      </c>
      <c r="U281" s="19">
        <f t="shared" ref="U281:AV281" si="665">U282</f>
        <v>0</v>
      </c>
      <c r="V281" s="19">
        <f t="shared" si="520"/>
        <v>213075.5</v>
      </c>
      <c r="W281" s="19">
        <f t="shared" si="521"/>
        <v>212847.1</v>
      </c>
      <c r="X281" s="19">
        <f t="shared" si="522"/>
        <v>212847.1</v>
      </c>
      <c r="Y281" s="19">
        <f t="shared" si="665"/>
        <v>0</v>
      </c>
      <c r="Z281" s="19">
        <f t="shared" si="665"/>
        <v>0</v>
      </c>
      <c r="AA281" s="19">
        <f t="shared" si="665"/>
        <v>0</v>
      </c>
      <c r="AB281" s="19">
        <f t="shared" si="505"/>
        <v>213075.5</v>
      </c>
      <c r="AC281" s="19">
        <f t="shared" si="506"/>
        <v>212847.1</v>
      </c>
      <c r="AD281" s="19">
        <f t="shared" si="507"/>
        <v>212847.1</v>
      </c>
      <c r="AE281" s="19">
        <f t="shared" si="665"/>
        <v>0</v>
      </c>
      <c r="AF281" s="19">
        <f t="shared" si="665"/>
        <v>0</v>
      </c>
      <c r="AG281" s="19">
        <f t="shared" si="534"/>
        <v>213075.5</v>
      </c>
      <c r="AH281" s="19">
        <f t="shared" si="535"/>
        <v>212847.1</v>
      </c>
      <c r="AI281" s="19">
        <f t="shared" si="536"/>
        <v>212847.1</v>
      </c>
      <c r="AJ281" s="19">
        <f t="shared" si="665"/>
        <v>0</v>
      </c>
      <c r="AK281" s="19">
        <f t="shared" si="665"/>
        <v>0</v>
      </c>
      <c r="AL281" s="19">
        <f t="shared" si="665"/>
        <v>0</v>
      </c>
      <c r="AM281" s="19">
        <f t="shared" si="642"/>
        <v>213075.5</v>
      </c>
      <c r="AN281" s="19">
        <f t="shared" si="665"/>
        <v>0</v>
      </c>
      <c r="AO281" s="19">
        <f t="shared" si="645"/>
        <v>213075.5</v>
      </c>
      <c r="AP281" s="19">
        <f t="shared" si="643"/>
        <v>212847.1</v>
      </c>
      <c r="AQ281" s="19">
        <f t="shared" si="665"/>
        <v>0</v>
      </c>
      <c r="AR281" s="19">
        <f t="shared" si="646"/>
        <v>212847.1</v>
      </c>
      <c r="AS281" s="19">
        <f t="shared" si="644"/>
        <v>212847.1</v>
      </c>
      <c r="AT281" s="19">
        <f t="shared" si="665"/>
        <v>0</v>
      </c>
      <c r="AU281" s="19">
        <f t="shared" si="647"/>
        <v>212847.1</v>
      </c>
      <c r="AV281" s="19">
        <f t="shared" si="665"/>
        <v>0</v>
      </c>
      <c r="AW281" s="32"/>
      <c r="AX281" s="23"/>
      <c r="AY281" s="2"/>
    </row>
    <row r="282" spans="1:51" x14ac:dyDescent="0.3">
      <c r="A282" s="49" t="s">
        <v>74</v>
      </c>
      <c r="B282" s="45">
        <v>620</v>
      </c>
      <c r="C282" s="49" t="s">
        <v>24</v>
      </c>
      <c r="D282" s="49" t="s">
        <v>5</v>
      </c>
      <c r="E282" s="15" t="s">
        <v>563</v>
      </c>
      <c r="F282" s="19">
        <v>213075.5</v>
      </c>
      <c r="G282" s="19">
        <v>212847.1</v>
      </c>
      <c r="H282" s="19">
        <v>212847.1</v>
      </c>
      <c r="I282" s="19"/>
      <c r="J282" s="19"/>
      <c r="K282" s="19"/>
      <c r="L282" s="19">
        <f t="shared" si="512"/>
        <v>213075.5</v>
      </c>
      <c r="M282" s="19">
        <f t="shared" si="513"/>
        <v>212847.1</v>
      </c>
      <c r="N282" s="19">
        <f t="shared" si="514"/>
        <v>212847.1</v>
      </c>
      <c r="O282" s="19"/>
      <c r="P282" s="19"/>
      <c r="Q282" s="19"/>
      <c r="R282" s="19">
        <f t="shared" si="516"/>
        <v>213075.5</v>
      </c>
      <c r="S282" s="19">
        <f t="shared" si="517"/>
        <v>212847.1</v>
      </c>
      <c r="T282" s="19">
        <f t="shared" si="518"/>
        <v>212847.1</v>
      </c>
      <c r="U282" s="19"/>
      <c r="V282" s="19">
        <f t="shared" si="520"/>
        <v>213075.5</v>
      </c>
      <c r="W282" s="19">
        <f t="shared" si="521"/>
        <v>212847.1</v>
      </c>
      <c r="X282" s="19">
        <f t="shared" si="522"/>
        <v>212847.1</v>
      </c>
      <c r="Y282" s="19"/>
      <c r="Z282" s="19"/>
      <c r="AA282" s="19"/>
      <c r="AB282" s="19">
        <f t="shared" si="505"/>
        <v>213075.5</v>
      </c>
      <c r="AC282" s="19">
        <f t="shared" si="506"/>
        <v>212847.1</v>
      </c>
      <c r="AD282" s="19">
        <f t="shared" si="507"/>
        <v>212847.1</v>
      </c>
      <c r="AE282" s="19"/>
      <c r="AF282" s="19"/>
      <c r="AG282" s="19">
        <f t="shared" si="534"/>
        <v>213075.5</v>
      </c>
      <c r="AH282" s="19">
        <f t="shared" si="535"/>
        <v>212847.1</v>
      </c>
      <c r="AI282" s="19">
        <f t="shared" si="536"/>
        <v>212847.1</v>
      </c>
      <c r="AJ282" s="19"/>
      <c r="AK282" s="19"/>
      <c r="AL282" s="19"/>
      <c r="AM282" s="19">
        <f t="shared" si="642"/>
        <v>213075.5</v>
      </c>
      <c r="AN282" s="19"/>
      <c r="AO282" s="19">
        <f t="shared" si="645"/>
        <v>213075.5</v>
      </c>
      <c r="AP282" s="19">
        <f t="shared" si="643"/>
        <v>212847.1</v>
      </c>
      <c r="AQ282" s="19"/>
      <c r="AR282" s="19">
        <f t="shared" si="646"/>
        <v>212847.1</v>
      </c>
      <c r="AS282" s="19">
        <f t="shared" si="644"/>
        <v>212847.1</v>
      </c>
      <c r="AT282" s="19"/>
      <c r="AU282" s="19">
        <f t="shared" si="647"/>
        <v>212847.1</v>
      </c>
      <c r="AV282" s="19"/>
      <c r="AW282" s="32"/>
      <c r="AX282" s="23"/>
      <c r="AY282" s="2"/>
    </row>
    <row r="283" spans="1:51" x14ac:dyDescent="0.3">
      <c r="A283" s="49" t="s">
        <v>75</v>
      </c>
      <c r="B283" s="45"/>
      <c r="C283" s="49"/>
      <c r="D283" s="49"/>
      <c r="E283" s="15" t="s">
        <v>654</v>
      </c>
      <c r="F283" s="19">
        <f t="shared" ref="F283:K285" si="666">F284</f>
        <v>131139.70000000001</v>
      </c>
      <c r="G283" s="19">
        <f t="shared" si="666"/>
        <v>131139.70000000001</v>
      </c>
      <c r="H283" s="19">
        <f t="shared" si="666"/>
        <v>131139.70000000001</v>
      </c>
      <c r="I283" s="19">
        <f t="shared" si="666"/>
        <v>0</v>
      </c>
      <c r="J283" s="19">
        <f t="shared" si="666"/>
        <v>0</v>
      </c>
      <c r="K283" s="19">
        <f t="shared" si="666"/>
        <v>0</v>
      </c>
      <c r="L283" s="19">
        <f t="shared" si="512"/>
        <v>131139.70000000001</v>
      </c>
      <c r="M283" s="19">
        <f t="shared" si="513"/>
        <v>131139.70000000001</v>
      </c>
      <c r="N283" s="19">
        <f t="shared" si="514"/>
        <v>131139.70000000001</v>
      </c>
      <c r="O283" s="19">
        <f t="shared" ref="O283:Q285" si="667">O284</f>
        <v>0</v>
      </c>
      <c r="P283" s="19">
        <f t="shared" si="667"/>
        <v>0</v>
      </c>
      <c r="Q283" s="19">
        <f t="shared" si="667"/>
        <v>0</v>
      </c>
      <c r="R283" s="19">
        <f t="shared" si="516"/>
        <v>131139.70000000001</v>
      </c>
      <c r="S283" s="19">
        <f t="shared" si="517"/>
        <v>131139.70000000001</v>
      </c>
      <c r="T283" s="19">
        <f t="shared" si="518"/>
        <v>131139.70000000001</v>
      </c>
      <c r="U283" s="19">
        <f t="shared" ref="U283:AV285" si="668">U284</f>
        <v>0</v>
      </c>
      <c r="V283" s="19">
        <f t="shared" si="520"/>
        <v>131139.70000000001</v>
      </c>
      <c r="W283" s="19">
        <f t="shared" si="521"/>
        <v>131139.70000000001</v>
      </c>
      <c r="X283" s="19">
        <f t="shared" si="522"/>
        <v>131139.70000000001</v>
      </c>
      <c r="Y283" s="19">
        <f t="shared" si="668"/>
        <v>0</v>
      </c>
      <c r="Z283" s="19">
        <f t="shared" si="668"/>
        <v>0</v>
      </c>
      <c r="AA283" s="19">
        <f t="shared" si="668"/>
        <v>0</v>
      </c>
      <c r="AB283" s="19">
        <f t="shared" si="505"/>
        <v>131139.70000000001</v>
      </c>
      <c r="AC283" s="19">
        <f t="shared" si="506"/>
        <v>131139.70000000001</v>
      </c>
      <c r="AD283" s="19">
        <f t="shared" si="507"/>
        <v>131139.70000000001</v>
      </c>
      <c r="AE283" s="19">
        <f t="shared" si="668"/>
        <v>0</v>
      </c>
      <c r="AF283" s="19">
        <f t="shared" si="668"/>
        <v>0</v>
      </c>
      <c r="AG283" s="19">
        <f t="shared" si="534"/>
        <v>131139.70000000001</v>
      </c>
      <c r="AH283" s="19">
        <f t="shared" si="535"/>
        <v>131139.70000000001</v>
      </c>
      <c r="AI283" s="19">
        <f t="shared" si="536"/>
        <v>131139.70000000001</v>
      </c>
      <c r="AJ283" s="19">
        <f t="shared" si="668"/>
        <v>0</v>
      </c>
      <c r="AK283" s="19">
        <f t="shared" si="668"/>
        <v>0</v>
      </c>
      <c r="AL283" s="19">
        <f t="shared" si="668"/>
        <v>0</v>
      </c>
      <c r="AM283" s="19">
        <f t="shared" si="642"/>
        <v>131139.70000000001</v>
      </c>
      <c r="AN283" s="19">
        <f t="shared" si="668"/>
        <v>0</v>
      </c>
      <c r="AO283" s="19">
        <f t="shared" si="645"/>
        <v>131139.70000000001</v>
      </c>
      <c r="AP283" s="19">
        <f t="shared" si="643"/>
        <v>131139.70000000001</v>
      </c>
      <c r="AQ283" s="19">
        <f t="shared" si="668"/>
        <v>0</v>
      </c>
      <c r="AR283" s="19">
        <f t="shared" si="646"/>
        <v>131139.70000000001</v>
      </c>
      <c r="AS283" s="19">
        <f t="shared" si="644"/>
        <v>131139.70000000001</v>
      </c>
      <c r="AT283" s="19">
        <f t="shared" si="668"/>
        <v>0</v>
      </c>
      <c r="AU283" s="19">
        <f t="shared" si="647"/>
        <v>131139.70000000001</v>
      </c>
      <c r="AV283" s="19">
        <f t="shared" si="668"/>
        <v>0</v>
      </c>
      <c r="AW283" s="32"/>
      <c r="AX283" s="23"/>
      <c r="AY283" s="2"/>
    </row>
    <row r="284" spans="1:51" ht="46.8" x14ac:dyDescent="0.3">
      <c r="A284" s="49" t="s">
        <v>75</v>
      </c>
      <c r="B284" s="45">
        <v>600</v>
      </c>
      <c r="C284" s="49"/>
      <c r="D284" s="49"/>
      <c r="E284" s="15" t="s">
        <v>581</v>
      </c>
      <c r="F284" s="19">
        <f t="shared" si="666"/>
        <v>131139.70000000001</v>
      </c>
      <c r="G284" s="19">
        <f t="shared" si="666"/>
        <v>131139.70000000001</v>
      </c>
      <c r="H284" s="19">
        <f t="shared" si="666"/>
        <v>131139.70000000001</v>
      </c>
      <c r="I284" s="19">
        <f t="shared" si="666"/>
        <v>0</v>
      </c>
      <c r="J284" s="19">
        <f t="shared" si="666"/>
        <v>0</v>
      </c>
      <c r="K284" s="19">
        <f t="shared" si="666"/>
        <v>0</v>
      </c>
      <c r="L284" s="19">
        <f t="shared" si="512"/>
        <v>131139.70000000001</v>
      </c>
      <c r="M284" s="19">
        <f t="shared" si="513"/>
        <v>131139.70000000001</v>
      </c>
      <c r="N284" s="19">
        <f t="shared" si="514"/>
        <v>131139.70000000001</v>
      </c>
      <c r="O284" s="19">
        <f t="shared" si="667"/>
        <v>0</v>
      </c>
      <c r="P284" s="19">
        <f t="shared" si="667"/>
        <v>0</v>
      </c>
      <c r="Q284" s="19">
        <f t="shared" si="667"/>
        <v>0</v>
      </c>
      <c r="R284" s="19">
        <f t="shared" si="516"/>
        <v>131139.70000000001</v>
      </c>
      <c r="S284" s="19">
        <f t="shared" si="517"/>
        <v>131139.70000000001</v>
      </c>
      <c r="T284" s="19">
        <f t="shared" si="518"/>
        <v>131139.70000000001</v>
      </c>
      <c r="U284" s="19">
        <f t="shared" si="668"/>
        <v>0</v>
      </c>
      <c r="V284" s="19">
        <f t="shared" si="520"/>
        <v>131139.70000000001</v>
      </c>
      <c r="W284" s="19">
        <f t="shared" si="521"/>
        <v>131139.70000000001</v>
      </c>
      <c r="X284" s="19">
        <f t="shared" si="522"/>
        <v>131139.70000000001</v>
      </c>
      <c r="Y284" s="19">
        <f t="shared" si="668"/>
        <v>0</v>
      </c>
      <c r="Z284" s="19">
        <f t="shared" si="668"/>
        <v>0</v>
      </c>
      <c r="AA284" s="19">
        <f t="shared" si="668"/>
        <v>0</v>
      </c>
      <c r="AB284" s="19">
        <f t="shared" si="505"/>
        <v>131139.70000000001</v>
      </c>
      <c r="AC284" s="19">
        <f t="shared" si="506"/>
        <v>131139.70000000001</v>
      </c>
      <c r="AD284" s="19">
        <f t="shared" si="507"/>
        <v>131139.70000000001</v>
      </c>
      <c r="AE284" s="19">
        <f t="shared" si="668"/>
        <v>0</v>
      </c>
      <c r="AF284" s="19">
        <f t="shared" si="668"/>
        <v>0</v>
      </c>
      <c r="AG284" s="19">
        <f t="shared" si="534"/>
        <v>131139.70000000001</v>
      </c>
      <c r="AH284" s="19">
        <f t="shared" si="535"/>
        <v>131139.70000000001</v>
      </c>
      <c r="AI284" s="19">
        <f t="shared" si="536"/>
        <v>131139.70000000001</v>
      </c>
      <c r="AJ284" s="19">
        <f t="shared" si="668"/>
        <v>0</v>
      </c>
      <c r="AK284" s="19">
        <f t="shared" si="668"/>
        <v>0</v>
      </c>
      <c r="AL284" s="19">
        <f t="shared" si="668"/>
        <v>0</v>
      </c>
      <c r="AM284" s="19">
        <f t="shared" si="642"/>
        <v>131139.70000000001</v>
      </c>
      <c r="AN284" s="19">
        <f t="shared" si="668"/>
        <v>0</v>
      </c>
      <c r="AO284" s="19">
        <f t="shared" si="645"/>
        <v>131139.70000000001</v>
      </c>
      <c r="AP284" s="19">
        <f t="shared" si="643"/>
        <v>131139.70000000001</v>
      </c>
      <c r="AQ284" s="19">
        <f t="shared" si="668"/>
        <v>0</v>
      </c>
      <c r="AR284" s="19">
        <f t="shared" si="646"/>
        <v>131139.70000000001</v>
      </c>
      <c r="AS284" s="19">
        <f t="shared" si="644"/>
        <v>131139.70000000001</v>
      </c>
      <c r="AT284" s="19">
        <f t="shared" si="668"/>
        <v>0</v>
      </c>
      <c r="AU284" s="19">
        <f t="shared" si="647"/>
        <v>131139.70000000001</v>
      </c>
      <c r="AV284" s="19">
        <f t="shared" si="668"/>
        <v>0</v>
      </c>
      <c r="AW284" s="32"/>
      <c r="AX284" s="23"/>
      <c r="AY284" s="2"/>
    </row>
    <row r="285" spans="1:51" x14ac:dyDescent="0.3">
      <c r="A285" s="49" t="s">
        <v>75</v>
      </c>
      <c r="B285" s="45">
        <v>610</v>
      </c>
      <c r="C285" s="49"/>
      <c r="D285" s="49"/>
      <c r="E285" s="15" t="s">
        <v>595</v>
      </c>
      <c r="F285" s="19">
        <f t="shared" si="666"/>
        <v>131139.70000000001</v>
      </c>
      <c r="G285" s="19">
        <f t="shared" si="666"/>
        <v>131139.70000000001</v>
      </c>
      <c r="H285" s="19">
        <f t="shared" si="666"/>
        <v>131139.70000000001</v>
      </c>
      <c r="I285" s="19">
        <f t="shared" si="666"/>
        <v>0</v>
      </c>
      <c r="J285" s="19">
        <f t="shared" si="666"/>
        <v>0</v>
      </c>
      <c r="K285" s="19">
        <f t="shared" si="666"/>
        <v>0</v>
      </c>
      <c r="L285" s="19">
        <f t="shared" si="512"/>
        <v>131139.70000000001</v>
      </c>
      <c r="M285" s="19">
        <f t="shared" si="513"/>
        <v>131139.70000000001</v>
      </c>
      <c r="N285" s="19">
        <f t="shared" si="514"/>
        <v>131139.70000000001</v>
      </c>
      <c r="O285" s="19">
        <f t="shared" si="667"/>
        <v>0</v>
      </c>
      <c r="P285" s="19">
        <f t="shared" si="667"/>
        <v>0</v>
      </c>
      <c r="Q285" s="19">
        <f t="shared" si="667"/>
        <v>0</v>
      </c>
      <c r="R285" s="19">
        <f t="shared" si="516"/>
        <v>131139.70000000001</v>
      </c>
      <c r="S285" s="19">
        <f t="shared" si="517"/>
        <v>131139.70000000001</v>
      </c>
      <c r="T285" s="19">
        <f t="shared" si="518"/>
        <v>131139.70000000001</v>
      </c>
      <c r="U285" s="19">
        <f t="shared" si="668"/>
        <v>0</v>
      </c>
      <c r="V285" s="19">
        <f t="shared" si="520"/>
        <v>131139.70000000001</v>
      </c>
      <c r="W285" s="19">
        <f t="shared" si="521"/>
        <v>131139.70000000001</v>
      </c>
      <c r="X285" s="19">
        <f t="shared" si="522"/>
        <v>131139.70000000001</v>
      </c>
      <c r="Y285" s="19">
        <f t="shared" si="668"/>
        <v>0</v>
      </c>
      <c r="Z285" s="19">
        <f t="shared" si="668"/>
        <v>0</v>
      </c>
      <c r="AA285" s="19">
        <f t="shared" si="668"/>
        <v>0</v>
      </c>
      <c r="AB285" s="19">
        <f t="shared" si="505"/>
        <v>131139.70000000001</v>
      </c>
      <c r="AC285" s="19">
        <f t="shared" si="506"/>
        <v>131139.70000000001</v>
      </c>
      <c r="AD285" s="19">
        <f t="shared" si="507"/>
        <v>131139.70000000001</v>
      </c>
      <c r="AE285" s="19">
        <f t="shared" si="668"/>
        <v>0</v>
      </c>
      <c r="AF285" s="19">
        <f t="shared" si="668"/>
        <v>0</v>
      </c>
      <c r="AG285" s="19">
        <f t="shared" si="534"/>
        <v>131139.70000000001</v>
      </c>
      <c r="AH285" s="19">
        <f t="shared" si="535"/>
        <v>131139.70000000001</v>
      </c>
      <c r="AI285" s="19">
        <f t="shared" si="536"/>
        <v>131139.70000000001</v>
      </c>
      <c r="AJ285" s="19">
        <f t="shared" si="668"/>
        <v>0</v>
      </c>
      <c r="AK285" s="19">
        <f t="shared" si="668"/>
        <v>0</v>
      </c>
      <c r="AL285" s="19">
        <f t="shared" si="668"/>
        <v>0</v>
      </c>
      <c r="AM285" s="19">
        <f t="shared" si="642"/>
        <v>131139.70000000001</v>
      </c>
      <c r="AN285" s="19">
        <f t="shared" si="668"/>
        <v>0</v>
      </c>
      <c r="AO285" s="19">
        <f t="shared" si="645"/>
        <v>131139.70000000001</v>
      </c>
      <c r="AP285" s="19">
        <f t="shared" si="643"/>
        <v>131139.70000000001</v>
      </c>
      <c r="AQ285" s="19">
        <f t="shared" si="668"/>
        <v>0</v>
      </c>
      <c r="AR285" s="19">
        <f t="shared" si="646"/>
        <v>131139.70000000001</v>
      </c>
      <c r="AS285" s="19">
        <f t="shared" si="644"/>
        <v>131139.70000000001</v>
      </c>
      <c r="AT285" s="19">
        <f t="shared" si="668"/>
        <v>0</v>
      </c>
      <c r="AU285" s="19">
        <f t="shared" si="647"/>
        <v>131139.70000000001</v>
      </c>
      <c r="AV285" s="19">
        <f t="shared" si="668"/>
        <v>0</v>
      </c>
      <c r="AW285" s="32"/>
      <c r="AX285" s="23"/>
      <c r="AY285" s="2"/>
    </row>
    <row r="286" spans="1:51" x14ac:dyDescent="0.3">
      <c r="A286" s="49" t="s">
        <v>75</v>
      </c>
      <c r="B286" s="45">
        <v>610</v>
      </c>
      <c r="C286" s="49" t="s">
        <v>24</v>
      </c>
      <c r="D286" s="49" t="s">
        <v>5</v>
      </c>
      <c r="E286" s="15" t="s">
        <v>563</v>
      </c>
      <c r="F286" s="19">
        <v>131139.70000000001</v>
      </c>
      <c r="G286" s="19">
        <v>131139.70000000001</v>
      </c>
      <c r="H286" s="19">
        <v>131139.70000000001</v>
      </c>
      <c r="I286" s="19"/>
      <c r="J286" s="19"/>
      <c r="K286" s="19"/>
      <c r="L286" s="19">
        <f t="shared" si="512"/>
        <v>131139.70000000001</v>
      </c>
      <c r="M286" s="19">
        <f t="shared" si="513"/>
        <v>131139.70000000001</v>
      </c>
      <c r="N286" s="19">
        <f t="shared" si="514"/>
        <v>131139.70000000001</v>
      </c>
      <c r="O286" s="19"/>
      <c r="P286" s="19"/>
      <c r="Q286" s="19"/>
      <c r="R286" s="19">
        <f t="shared" si="516"/>
        <v>131139.70000000001</v>
      </c>
      <c r="S286" s="19">
        <f t="shared" si="517"/>
        <v>131139.70000000001</v>
      </c>
      <c r="T286" s="19">
        <f t="shared" si="518"/>
        <v>131139.70000000001</v>
      </c>
      <c r="U286" s="19"/>
      <c r="V286" s="19">
        <f t="shared" si="520"/>
        <v>131139.70000000001</v>
      </c>
      <c r="W286" s="19">
        <f t="shared" si="521"/>
        <v>131139.70000000001</v>
      </c>
      <c r="X286" s="19">
        <f t="shared" si="522"/>
        <v>131139.70000000001</v>
      </c>
      <c r="Y286" s="19"/>
      <c r="Z286" s="19"/>
      <c r="AA286" s="19"/>
      <c r="AB286" s="19">
        <f t="shared" ref="AB286:AB353" si="669">V286+Y286</f>
        <v>131139.70000000001</v>
      </c>
      <c r="AC286" s="19">
        <f t="shared" ref="AC286:AC353" si="670">W286+Z286</f>
        <v>131139.70000000001</v>
      </c>
      <c r="AD286" s="19">
        <f t="shared" ref="AD286:AD353" si="671">X286+AA286</f>
        <v>131139.70000000001</v>
      </c>
      <c r="AE286" s="19"/>
      <c r="AF286" s="19"/>
      <c r="AG286" s="19">
        <f t="shared" si="534"/>
        <v>131139.70000000001</v>
      </c>
      <c r="AH286" s="19">
        <f t="shared" si="535"/>
        <v>131139.70000000001</v>
      </c>
      <c r="AI286" s="19">
        <f t="shared" si="536"/>
        <v>131139.70000000001</v>
      </c>
      <c r="AJ286" s="19"/>
      <c r="AK286" s="19"/>
      <c r="AL286" s="19"/>
      <c r="AM286" s="19">
        <f t="shared" si="642"/>
        <v>131139.70000000001</v>
      </c>
      <c r="AN286" s="19"/>
      <c r="AO286" s="19">
        <f t="shared" si="645"/>
        <v>131139.70000000001</v>
      </c>
      <c r="AP286" s="19">
        <f t="shared" si="643"/>
        <v>131139.70000000001</v>
      </c>
      <c r="AQ286" s="19"/>
      <c r="AR286" s="19">
        <f t="shared" si="646"/>
        <v>131139.70000000001</v>
      </c>
      <c r="AS286" s="19">
        <f t="shared" si="644"/>
        <v>131139.70000000001</v>
      </c>
      <c r="AT286" s="19"/>
      <c r="AU286" s="19">
        <f t="shared" si="647"/>
        <v>131139.70000000001</v>
      </c>
      <c r="AV286" s="19"/>
      <c r="AW286" s="32"/>
      <c r="AX286" s="23"/>
      <c r="AY286" s="2"/>
    </row>
    <row r="287" spans="1:51" s="11" customFormat="1" ht="62.4" x14ac:dyDescent="0.3">
      <c r="A287" s="10" t="s">
        <v>80</v>
      </c>
      <c r="B287" s="17"/>
      <c r="C287" s="10"/>
      <c r="D287" s="10"/>
      <c r="E287" s="16" t="s">
        <v>1051</v>
      </c>
      <c r="F287" s="18">
        <f>F288</f>
        <v>146413.4</v>
      </c>
      <c r="G287" s="18">
        <f t="shared" ref="G287:AV287" si="672">G288</f>
        <v>145320.69999999998</v>
      </c>
      <c r="H287" s="18">
        <f t="shared" si="672"/>
        <v>159942.79999999999</v>
      </c>
      <c r="I287" s="18">
        <f t="shared" si="672"/>
        <v>18411.02</v>
      </c>
      <c r="J287" s="18">
        <f t="shared" si="672"/>
        <v>1400</v>
      </c>
      <c r="K287" s="18">
        <f t="shared" si="672"/>
        <v>0</v>
      </c>
      <c r="L287" s="18">
        <f t="shared" si="512"/>
        <v>164824.41999999998</v>
      </c>
      <c r="M287" s="18">
        <f t="shared" si="513"/>
        <v>146720.69999999998</v>
      </c>
      <c r="N287" s="18">
        <f t="shared" si="514"/>
        <v>159942.79999999999</v>
      </c>
      <c r="O287" s="18">
        <f t="shared" si="672"/>
        <v>0</v>
      </c>
      <c r="P287" s="18">
        <f t="shared" si="672"/>
        <v>32590</v>
      </c>
      <c r="Q287" s="18">
        <f t="shared" si="672"/>
        <v>18005</v>
      </c>
      <c r="R287" s="18">
        <f t="shared" si="516"/>
        <v>164824.41999999998</v>
      </c>
      <c r="S287" s="18">
        <f t="shared" si="517"/>
        <v>179310.69999999998</v>
      </c>
      <c r="T287" s="18">
        <f t="shared" si="518"/>
        <v>177947.8</v>
      </c>
      <c r="U287" s="18">
        <f t="shared" si="672"/>
        <v>0</v>
      </c>
      <c r="V287" s="18">
        <f t="shared" si="520"/>
        <v>164824.41999999998</v>
      </c>
      <c r="W287" s="18">
        <f t="shared" si="521"/>
        <v>179310.69999999998</v>
      </c>
      <c r="X287" s="18">
        <f t="shared" si="522"/>
        <v>177947.8</v>
      </c>
      <c r="Y287" s="18">
        <f t="shared" si="672"/>
        <v>0</v>
      </c>
      <c r="Z287" s="18">
        <f t="shared" si="672"/>
        <v>0</v>
      </c>
      <c r="AA287" s="18">
        <f t="shared" si="672"/>
        <v>0</v>
      </c>
      <c r="AB287" s="18">
        <f t="shared" si="669"/>
        <v>164824.41999999998</v>
      </c>
      <c r="AC287" s="18">
        <f t="shared" si="670"/>
        <v>179310.69999999998</v>
      </c>
      <c r="AD287" s="18">
        <f t="shared" si="671"/>
        <v>177947.8</v>
      </c>
      <c r="AE287" s="18">
        <f t="shared" si="672"/>
        <v>0</v>
      </c>
      <c r="AF287" s="18">
        <f t="shared" si="672"/>
        <v>0</v>
      </c>
      <c r="AG287" s="18">
        <f t="shared" si="534"/>
        <v>164824.41999999998</v>
      </c>
      <c r="AH287" s="18">
        <f t="shared" si="535"/>
        <v>179310.69999999998</v>
      </c>
      <c r="AI287" s="18">
        <f t="shared" si="536"/>
        <v>177947.8</v>
      </c>
      <c r="AJ287" s="18">
        <f t="shared" si="672"/>
        <v>0</v>
      </c>
      <c r="AK287" s="18">
        <f t="shared" si="672"/>
        <v>0</v>
      </c>
      <c r="AL287" s="18">
        <f t="shared" si="672"/>
        <v>0</v>
      </c>
      <c r="AM287" s="18">
        <f t="shared" si="642"/>
        <v>164824.41999999998</v>
      </c>
      <c r="AN287" s="18">
        <f t="shared" si="672"/>
        <v>0</v>
      </c>
      <c r="AO287" s="18">
        <f t="shared" si="645"/>
        <v>164824.41999999998</v>
      </c>
      <c r="AP287" s="18">
        <f t="shared" si="643"/>
        <v>179310.69999999998</v>
      </c>
      <c r="AQ287" s="18">
        <f t="shared" si="672"/>
        <v>0</v>
      </c>
      <c r="AR287" s="18">
        <f t="shared" si="646"/>
        <v>179310.69999999998</v>
      </c>
      <c r="AS287" s="18">
        <f t="shared" si="644"/>
        <v>177947.8</v>
      </c>
      <c r="AT287" s="18">
        <f t="shared" si="672"/>
        <v>0</v>
      </c>
      <c r="AU287" s="18">
        <f t="shared" si="647"/>
        <v>177947.8</v>
      </c>
      <c r="AV287" s="18">
        <f t="shared" si="672"/>
        <v>0</v>
      </c>
      <c r="AW287" s="31"/>
      <c r="AX287" s="26"/>
    </row>
    <row r="288" spans="1:51" ht="46.8" x14ac:dyDescent="0.3">
      <c r="A288" s="49" t="s">
        <v>81</v>
      </c>
      <c r="B288" s="45"/>
      <c r="C288" s="49"/>
      <c r="D288" s="49"/>
      <c r="E288" s="15" t="s">
        <v>1052</v>
      </c>
      <c r="F288" s="19">
        <f t="shared" ref="F288:K288" si="673">F289+F293+F300</f>
        <v>146413.4</v>
      </c>
      <c r="G288" s="19">
        <f t="shared" si="673"/>
        <v>145320.69999999998</v>
      </c>
      <c r="H288" s="19">
        <f t="shared" si="673"/>
        <v>159942.79999999999</v>
      </c>
      <c r="I288" s="19">
        <f t="shared" si="673"/>
        <v>18411.02</v>
      </c>
      <c r="J288" s="19">
        <f t="shared" si="673"/>
        <v>1400</v>
      </c>
      <c r="K288" s="19">
        <f t="shared" si="673"/>
        <v>0</v>
      </c>
      <c r="L288" s="19">
        <f t="shared" si="512"/>
        <v>164824.41999999998</v>
      </c>
      <c r="M288" s="19">
        <f t="shared" si="513"/>
        <v>146720.69999999998</v>
      </c>
      <c r="N288" s="19">
        <f t="shared" si="514"/>
        <v>159942.79999999999</v>
      </c>
      <c r="O288" s="19">
        <f>O289+O293+O300+O307</f>
        <v>0</v>
      </c>
      <c r="P288" s="19">
        <f t="shared" ref="P288:AV288" si="674">P289+P293+P300+P307</f>
        <v>32590</v>
      </c>
      <c r="Q288" s="19">
        <f t="shared" si="674"/>
        <v>18005</v>
      </c>
      <c r="R288" s="19">
        <f t="shared" si="516"/>
        <v>164824.41999999998</v>
      </c>
      <c r="S288" s="19">
        <f t="shared" si="517"/>
        <v>179310.69999999998</v>
      </c>
      <c r="T288" s="19">
        <f t="shared" si="518"/>
        <v>177947.8</v>
      </c>
      <c r="U288" s="19">
        <f t="shared" ref="U288" si="675">U289+U293+U300+U307</f>
        <v>0</v>
      </c>
      <c r="V288" s="19">
        <f t="shared" si="520"/>
        <v>164824.41999999998</v>
      </c>
      <c r="W288" s="19">
        <f t="shared" si="521"/>
        <v>179310.69999999998</v>
      </c>
      <c r="X288" s="19">
        <f t="shared" si="522"/>
        <v>177947.8</v>
      </c>
      <c r="Y288" s="19">
        <f t="shared" ref="Y288:AA288" si="676">Y289+Y293+Y300+Y307</f>
        <v>0</v>
      </c>
      <c r="Z288" s="19">
        <f t="shared" si="676"/>
        <v>0</v>
      </c>
      <c r="AA288" s="19">
        <f t="shared" si="676"/>
        <v>0</v>
      </c>
      <c r="AB288" s="19">
        <f t="shared" si="669"/>
        <v>164824.41999999998</v>
      </c>
      <c r="AC288" s="19">
        <f t="shared" si="670"/>
        <v>179310.69999999998</v>
      </c>
      <c r="AD288" s="19">
        <f t="shared" si="671"/>
        <v>177947.8</v>
      </c>
      <c r="AE288" s="19">
        <f t="shared" ref="AE288:AF288" si="677">AE289+AE293+AE300+AE307</f>
        <v>0</v>
      </c>
      <c r="AF288" s="19">
        <f t="shared" si="677"/>
        <v>0</v>
      </c>
      <c r="AG288" s="19">
        <f t="shared" si="534"/>
        <v>164824.41999999998</v>
      </c>
      <c r="AH288" s="19">
        <f t="shared" si="535"/>
        <v>179310.69999999998</v>
      </c>
      <c r="AI288" s="19">
        <f t="shared" si="536"/>
        <v>177947.8</v>
      </c>
      <c r="AJ288" s="19">
        <f t="shared" ref="AJ288:AL288" si="678">AJ289+AJ293+AJ300+AJ307</f>
        <v>0</v>
      </c>
      <c r="AK288" s="19">
        <f t="shared" si="678"/>
        <v>0</v>
      </c>
      <c r="AL288" s="19">
        <f t="shared" si="678"/>
        <v>0</v>
      </c>
      <c r="AM288" s="19">
        <f t="shared" si="642"/>
        <v>164824.41999999998</v>
      </c>
      <c r="AN288" s="19">
        <f t="shared" ref="AN288" si="679">AN289+AN293+AN300+AN307</f>
        <v>0</v>
      </c>
      <c r="AO288" s="19">
        <f t="shared" si="645"/>
        <v>164824.41999999998</v>
      </c>
      <c r="AP288" s="19">
        <f t="shared" si="643"/>
        <v>179310.69999999998</v>
      </c>
      <c r="AQ288" s="19">
        <f t="shared" ref="AQ288" si="680">AQ289+AQ293+AQ300+AQ307</f>
        <v>0</v>
      </c>
      <c r="AR288" s="19">
        <f t="shared" si="646"/>
        <v>179310.69999999998</v>
      </c>
      <c r="AS288" s="19">
        <f t="shared" si="644"/>
        <v>177947.8</v>
      </c>
      <c r="AT288" s="19">
        <f t="shared" ref="AT288" si="681">AT289+AT293+AT300+AT307</f>
        <v>0</v>
      </c>
      <c r="AU288" s="19">
        <f t="shared" si="647"/>
        <v>177947.8</v>
      </c>
      <c r="AV288" s="19">
        <f t="shared" si="674"/>
        <v>0</v>
      </c>
      <c r="AW288" s="32"/>
      <c r="AX288" s="23"/>
      <c r="AY288" s="2"/>
    </row>
    <row r="289" spans="1:51" ht="31.2" x14ac:dyDescent="0.3">
      <c r="A289" s="49" t="s">
        <v>77</v>
      </c>
      <c r="B289" s="45"/>
      <c r="C289" s="49"/>
      <c r="D289" s="49"/>
      <c r="E289" s="15" t="s">
        <v>655</v>
      </c>
      <c r="F289" s="19">
        <f t="shared" ref="F289:K291" si="682">F290</f>
        <v>2057.5</v>
      </c>
      <c r="G289" s="19">
        <f t="shared" si="682"/>
        <v>2057.5</v>
      </c>
      <c r="H289" s="19">
        <f t="shared" si="682"/>
        <v>16679.599999999999</v>
      </c>
      <c r="I289" s="19">
        <f t="shared" si="682"/>
        <v>15976.52</v>
      </c>
      <c r="J289" s="19">
        <f t="shared" si="682"/>
        <v>0</v>
      </c>
      <c r="K289" s="19">
        <f t="shared" si="682"/>
        <v>0</v>
      </c>
      <c r="L289" s="19">
        <f t="shared" si="512"/>
        <v>18034.02</v>
      </c>
      <c r="M289" s="19">
        <f t="shared" si="513"/>
        <v>2057.5</v>
      </c>
      <c r="N289" s="19">
        <f t="shared" si="514"/>
        <v>16679.599999999999</v>
      </c>
      <c r="O289" s="19">
        <f t="shared" ref="O289:Q291" si="683">O290</f>
        <v>0</v>
      </c>
      <c r="P289" s="19">
        <f t="shared" si="683"/>
        <v>0</v>
      </c>
      <c r="Q289" s="19">
        <f t="shared" si="683"/>
        <v>0</v>
      </c>
      <c r="R289" s="19">
        <f t="shared" si="516"/>
        <v>18034.02</v>
      </c>
      <c r="S289" s="19">
        <f t="shared" si="517"/>
        <v>2057.5</v>
      </c>
      <c r="T289" s="19">
        <f t="shared" si="518"/>
        <v>16679.599999999999</v>
      </c>
      <c r="U289" s="19">
        <f t="shared" ref="U289:AV291" si="684">U290</f>
        <v>0</v>
      </c>
      <c r="V289" s="19">
        <f t="shared" si="520"/>
        <v>18034.02</v>
      </c>
      <c r="W289" s="19">
        <f t="shared" si="521"/>
        <v>2057.5</v>
      </c>
      <c r="X289" s="19">
        <f t="shared" si="522"/>
        <v>16679.599999999999</v>
      </c>
      <c r="Y289" s="19">
        <f t="shared" si="684"/>
        <v>0</v>
      </c>
      <c r="Z289" s="19">
        <f t="shared" si="684"/>
        <v>0</v>
      </c>
      <c r="AA289" s="19">
        <f t="shared" si="684"/>
        <v>0</v>
      </c>
      <c r="AB289" s="19">
        <f t="shared" si="669"/>
        <v>18034.02</v>
      </c>
      <c r="AC289" s="19">
        <f t="shared" si="670"/>
        <v>2057.5</v>
      </c>
      <c r="AD289" s="19">
        <f t="shared" si="671"/>
        <v>16679.599999999999</v>
      </c>
      <c r="AE289" s="19">
        <f t="shared" si="684"/>
        <v>0</v>
      </c>
      <c r="AF289" s="19">
        <f t="shared" si="684"/>
        <v>0</v>
      </c>
      <c r="AG289" s="19">
        <f t="shared" si="534"/>
        <v>18034.02</v>
      </c>
      <c r="AH289" s="19">
        <f t="shared" si="535"/>
        <v>2057.5</v>
      </c>
      <c r="AI289" s="19">
        <f t="shared" si="536"/>
        <v>16679.599999999999</v>
      </c>
      <c r="AJ289" s="19">
        <f t="shared" si="684"/>
        <v>0</v>
      </c>
      <c r="AK289" s="19">
        <f t="shared" si="684"/>
        <v>0</v>
      </c>
      <c r="AL289" s="19">
        <f t="shared" si="684"/>
        <v>0</v>
      </c>
      <c r="AM289" s="19">
        <f t="shared" si="642"/>
        <v>18034.02</v>
      </c>
      <c r="AN289" s="19">
        <f t="shared" si="684"/>
        <v>0</v>
      </c>
      <c r="AO289" s="19">
        <f t="shared" si="645"/>
        <v>18034.02</v>
      </c>
      <c r="AP289" s="19">
        <f t="shared" si="643"/>
        <v>2057.5</v>
      </c>
      <c r="AQ289" s="19">
        <f t="shared" si="684"/>
        <v>0</v>
      </c>
      <c r="AR289" s="19">
        <f t="shared" si="646"/>
        <v>2057.5</v>
      </c>
      <c r="AS289" s="19">
        <f t="shared" si="644"/>
        <v>16679.599999999999</v>
      </c>
      <c r="AT289" s="19">
        <f t="shared" si="684"/>
        <v>0</v>
      </c>
      <c r="AU289" s="19">
        <f t="shared" si="647"/>
        <v>16679.599999999999</v>
      </c>
      <c r="AV289" s="19">
        <f t="shared" si="684"/>
        <v>0</v>
      </c>
      <c r="AW289" s="32"/>
      <c r="AX289" s="23"/>
      <c r="AY289" s="2"/>
    </row>
    <row r="290" spans="1:51" ht="46.8" x14ac:dyDescent="0.3">
      <c r="A290" s="49" t="s">
        <v>77</v>
      </c>
      <c r="B290" s="45">
        <v>600</v>
      </c>
      <c r="C290" s="49"/>
      <c r="D290" s="49"/>
      <c r="E290" s="15" t="s">
        <v>581</v>
      </c>
      <c r="F290" s="19">
        <f t="shared" si="682"/>
        <v>2057.5</v>
      </c>
      <c r="G290" s="19">
        <f t="shared" si="682"/>
        <v>2057.5</v>
      </c>
      <c r="H290" s="19">
        <f t="shared" si="682"/>
        <v>16679.599999999999</v>
      </c>
      <c r="I290" s="19">
        <f t="shared" si="682"/>
        <v>15976.52</v>
      </c>
      <c r="J290" s="19">
        <f t="shared" si="682"/>
        <v>0</v>
      </c>
      <c r="K290" s="19">
        <f t="shared" si="682"/>
        <v>0</v>
      </c>
      <c r="L290" s="19">
        <f t="shared" si="512"/>
        <v>18034.02</v>
      </c>
      <c r="M290" s="19">
        <f t="shared" si="513"/>
        <v>2057.5</v>
      </c>
      <c r="N290" s="19">
        <f t="shared" si="514"/>
        <v>16679.599999999999</v>
      </c>
      <c r="O290" s="19">
        <f t="shared" si="683"/>
        <v>0</v>
      </c>
      <c r="P290" s="19">
        <f t="shared" si="683"/>
        <v>0</v>
      </c>
      <c r="Q290" s="19">
        <f t="shared" si="683"/>
        <v>0</v>
      </c>
      <c r="R290" s="19">
        <f t="shared" si="516"/>
        <v>18034.02</v>
      </c>
      <c r="S290" s="19">
        <f t="shared" si="517"/>
        <v>2057.5</v>
      </c>
      <c r="T290" s="19">
        <f t="shared" si="518"/>
        <v>16679.599999999999</v>
      </c>
      <c r="U290" s="19">
        <f t="shared" si="684"/>
        <v>0</v>
      </c>
      <c r="V290" s="19">
        <f t="shared" si="520"/>
        <v>18034.02</v>
      </c>
      <c r="W290" s="19">
        <f t="shared" si="521"/>
        <v>2057.5</v>
      </c>
      <c r="X290" s="19">
        <f t="shared" si="522"/>
        <v>16679.599999999999</v>
      </c>
      <c r="Y290" s="19">
        <f t="shared" si="684"/>
        <v>0</v>
      </c>
      <c r="Z290" s="19">
        <f t="shared" si="684"/>
        <v>0</v>
      </c>
      <c r="AA290" s="19">
        <f t="shared" si="684"/>
        <v>0</v>
      </c>
      <c r="AB290" s="19">
        <f t="shared" si="669"/>
        <v>18034.02</v>
      </c>
      <c r="AC290" s="19">
        <f t="shared" si="670"/>
        <v>2057.5</v>
      </c>
      <c r="AD290" s="19">
        <f t="shared" si="671"/>
        <v>16679.599999999999</v>
      </c>
      <c r="AE290" s="19">
        <f t="shared" si="684"/>
        <v>0</v>
      </c>
      <c r="AF290" s="19">
        <f t="shared" si="684"/>
        <v>0</v>
      </c>
      <c r="AG290" s="19">
        <f t="shared" ref="AG290:AG357" si="685">AB290+AE290</f>
        <v>18034.02</v>
      </c>
      <c r="AH290" s="19">
        <f t="shared" ref="AH290:AH357" si="686">AC290+AF290</f>
        <v>2057.5</v>
      </c>
      <c r="AI290" s="19">
        <f t="shared" ref="AI290:AI357" si="687">AD290</f>
        <v>16679.599999999999</v>
      </c>
      <c r="AJ290" s="19">
        <f t="shared" si="684"/>
        <v>0</v>
      </c>
      <c r="AK290" s="19">
        <f t="shared" si="684"/>
        <v>0</v>
      </c>
      <c r="AL290" s="19">
        <f t="shared" si="684"/>
        <v>0</v>
      </c>
      <c r="AM290" s="19">
        <f t="shared" si="642"/>
        <v>18034.02</v>
      </c>
      <c r="AN290" s="19">
        <f t="shared" si="684"/>
        <v>0</v>
      </c>
      <c r="AO290" s="19">
        <f t="shared" si="645"/>
        <v>18034.02</v>
      </c>
      <c r="AP290" s="19">
        <f t="shared" si="643"/>
        <v>2057.5</v>
      </c>
      <c r="AQ290" s="19">
        <f t="shared" si="684"/>
        <v>0</v>
      </c>
      <c r="AR290" s="19">
        <f t="shared" si="646"/>
        <v>2057.5</v>
      </c>
      <c r="AS290" s="19">
        <f t="shared" si="644"/>
        <v>16679.599999999999</v>
      </c>
      <c r="AT290" s="19">
        <f t="shared" si="684"/>
        <v>0</v>
      </c>
      <c r="AU290" s="19">
        <f t="shared" si="647"/>
        <v>16679.599999999999</v>
      </c>
      <c r="AV290" s="19">
        <f t="shared" si="684"/>
        <v>0</v>
      </c>
      <c r="AW290" s="32"/>
      <c r="AX290" s="23"/>
      <c r="AY290" s="2"/>
    </row>
    <row r="291" spans="1:51" x14ac:dyDescent="0.3">
      <c r="A291" s="49" t="s">
        <v>77</v>
      </c>
      <c r="B291" s="45">
        <v>620</v>
      </c>
      <c r="C291" s="49"/>
      <c r="D291" s="49"/>
      <c r="E291" s="15" t="s">
        <v>596</v>
      </c>
      <c r="F291" s="19">
        <f t="shared" si="682"/>
        <v>2057.5</v>
      </c>
      <c r="G291" s="19">
        <f t="shared" si="682"/>
        <v>2057.5</v>
      </c>
      <c r="H291" s="19">
        <f t="shared" si="682"/>
        <v>16679.599999999999</v>
      </c>
      <c r="I291" s="19">
        <f t="shared" si="682"/>
        <v>15976.52</v>
      </c>
      <c r="J291" s="19">
        <f t="shared" si="682"/>
        <v>0</v>
      </c>
      <c r="K291" s="19">
        <f t="shared" si="682"/>
        <v>0</v>
      </c>
      <c r="L291" s="19">
        <f t="shared" si="512"/>
        <v>18034.02</v>
      </c>
      <c r="M291" s="19">
        <f t="shared" si="513"/>
        <v>2057.5</v>
      </c>
      <c r="N291" s="19">
        <f t="shared" si="514"/>
        <v>16679.599999999999</v>
      </c>
      <c r="O291" s="19">
        <f t="shared" si="683"/>
        <v>0</v>
      </c>
      <c r="P291" s="19">
        <f t="shared" si="683"/>
        <v>0</v>
      </c>
      <c r="Q291" s="19">
        <f t="shared" si="683"/>
        <v>0</v>
      </c>
      <c r="R291" s="19">
        <f t="shared" ref="R291:R362" si="688">L291+O291</f>
        <v>18034.02</v>
      </c>
      <c r="S291" s="19">
        <f t="shared" ref="S291:S362" si="689">M291+P291</f>
        <v>2057.5</v>
      </c>
      <c r="T291" s="19">
        <f t="shared" ref="T291:T362" si="690">N291+Q291</f>
        <v>16679.599999999999</v>
      </c>
      <c r="U291" s="19">
        <f t="shared" si="684"/>
        <v>0</v>
      </c>
      <c r="V291" s="19">
        <f t="shared" ref="V291:V362" si="691">R291+U291</f>
        <v>18034.02</v>
      </c>
      <c r="W291" s="19">
        <f t="shared" ref="W291:W362" si="692">S291</f>
        <v>2057.5</v>
      </c>
      <c r="X291" s="19">
        <f t="shared" ref="X291:X362" si="693">T291</f>
        <v>16679.599999999999</v>
      </c>
      <c r="Y291" s="19">
        <f t="shared" si="684"/>
        <v>0</v>
      </c>
      <c r="Z291" s="19">
        <f t="shared" si="684"/>
        <v>0</v>
      </c>
      <c r="AA291" s="19">
        <f t="shared" si="684"/>
        <v>0</v>
      </c>
      <c r="AB291" s="19">
        <f t="shared" si="669"/>
        <v>18034.02</v>
      </c>
      <c r="AC291" s="19">
        <f t="shared" si="670"/>
        <v>2057.5</v>
      </c>
      <c r="AD291" s="19">
        <f t="shared" si="671"/>
        <v>16679.599999999999</v>
      </c>
      <c r="AE291" s="19">
        <f t="shared" si="684"/>
        <v>0</v>
      </c>
      <c r="AF291" s="19">
        <f t="shared" si="684"/>
        <v>0</v>
      </c>
      <c r="AG291" s="19">
        <f t="shared" si="685"/>
        <v>18034.02</v>
      </c>
      <c r="AH291" s="19">
        <f t="shared" si="686"/>
        <v>2057.5</v>
      </c>
      <c r="AI291" s="19">
        <f t="shared" si="687"/>
        <v>16679.599999999999</v>
      </c>
      <c r="AJ291" s="19">
        <f t="shared" si="684"/>
        <v>0</v>
      </c>
      <c r="AK291" s="19">
        <f t="shared" si="684"/>
        <v>0</v>
      </c>
      <c r="AL291" s="19">
        <f t="shared" si="684"/>
        <v>0</v>
      </c>
      <c r="AM291" s="19">
        <f t="shared" si="642"/>
        <v>18034.02</v>
      </c>
      <c r="AN291" s="19">
        <f t="shared" si="684"/>
        <v>0</v>
      </c>
      <c r="AO291" s="19">
        <f t="shared" si="645"/>
        <v>18034.02</v>
      </c>
      <c r="AP291" s="19">
        <f t="shared" si="643"/>
        <v>2057.5</v>
      </c>
      <c r="AQ291" s="19">
        <f t="shared" si="684"/>
        <v>0</v>
      </c>
      <c r="AR291" s="19">
        <f t="shared" si="646"/>
        <v>2057.5</v>
      </c>
      <c r="AS291" s="19">
        <f t="shared" si="644"/>
        <v>16679.599999999999</v>
      </c>
      <c r="AT291" s="19">
        <f t="shared" si="684"/>
        <v>0</v>
      </c>
      <c r="AU291" s="19">
        <f t="shared" si="647"/>
        <v>16679.599999999999</v>
      </c>
      <c r="AV291" s="19">
        <f t="shared" si="684"/>
        <v>0</v>
      </c>
      <c r="AW291" s="32"/>
      <c r="AX291" s="23"/>
      <c r="AY291" s="2"/>
    </row>
    <row r="292" spans="1:51" x14ac:dyDescent="0.3">
      <c r="A292" s="49" t="s">
        <v>77</v>
      </c>
      <c r="B292" s="45">
        <v>620</v>
      </c>
      <c r="C292" s="49" t="s">
        <v>24</v>
      </c>
      <c r="D292" s="49" t="s">
        <v>5</v>
      </c>
      <c r="E292" s="15" t="s">
        <v>563</v>
      </c>
      <c r="F292" s="19">
        <v>2057.5</v>
      </c>
      <c r="G292" s="19">
        <v>2057.5</v>
      </c>
      <c r="H292" s="19">
        <v>16679.599999999999</v>
      </c>
      <c r="I292" s="24">
        <v>15976.52</v>
      </c>
      <c r="J292" s="19"/>
      <c r="K292" s="19"/>
      <c r="L292" s="19">
        <f t="shared" si="512"/>
        <v>18034.02</v>
      </c>
      <c r="M292" s="19">
        <f t="shared" si="513"/>
        <v>2057.5</v>
      </c>
      <c r="N292" s="19">
        <f t="shared" si="514"/>
        <v>16679.599999999999</v>
      </c>
      <c r="O292" s="19"/>
      <c r="P292" s="19"/>
      <c r="Q292" s="19"/>
      <c r="R292" s="19">
        <f t="shared" si="688"/>
        <v>18034.02</v>
      </c>
      <c r="S292" s="19">
        <f t="shared" si="689"/>
        <v>2057.5</v>
      </c>
      <c r="T292" s="19">
        <f t="shared" si="690"/>
        <v>16679.599999999999</v>
      </c>
      <c r="U292" s="19"/>
      <c r="V292" s="19">
        <f t="shared" si="691"/>
        <v>18034.02</v>
      </c>
      <c r="W292" s="19">
        <f t="shared" si="692"/>
        <v>2057.5</v>
      </c>
      <c r="X292" s="19">
        <f t="shared" si="693"/>
        <v>16679.599999999999</v>
      </c>
      <c r="Y292" s="19"/>
      <c r="Z292" s="19"/>
      <c r="AA292" s="19"/>
      <c r="AB292" s="19">
        <f t="shared" si="669"/>
        <v>18034.02</v>
      </c>
      <c r="AC292" s="19">
        <f t="shared" si="670"/>
        <v>2057.5</v>
      </c>
      <c r="AD292" s="19">
        <f t="shared" si="671"/>
        <v>16679.599999999999</v>
      </c>
      <c r="AE292" s="19"/>
      <c r="AF292" s="19"/>
      <c r="AG292" s="19">
        <f t="shared" si="685"/>
        <v>18034.02</v>
      </c>
      <c r="AH292" s="19">
        <f t="shared" si="686"/>
        <v>2057.5</v>
      </c>
      <c r="AI292" s="19">
        <f t="shared" si="687"/>
        <v>16679.599999999999</v>
      </c>
      <c r="AJ292" s="19"/>
      <c r="AK292" s="19"/>
      <c r="AL292" s="19"/>
      <c r="AM292" s="19">
        <f t="shared" si="642"/>
        <v>18034.02</v>
      </c>
      <c r="AN292" s="19"/>
      <c r="AO292" s="19">
        <f t="shared" si="645"/>
        <v>18034.02</v>
      </c>
      <c r="AP292" s="19">
        <f t="shared" si="643"/>
        <v>2057.5</v>
      </c>
      <c r="AQ292" s="19"/>
      <c r="AR292" s="19">
        <f t="shared" si="646"/>
        <v>2057.5</v>
      </c>
      <c r="AS292" s="19">
        <f t="shared" si="644"/>
        <v>16679.599999999999</v>
      </c>
      <c r="AT292" s="19"/>
      <c r="AU292" s="19">
        <f t="shared" si="647"/>
        <v>16679.599999999999</v>
      </c>
      <c r="AV292" s="19"/>
      <c r="AW292" s="32"/>
      <c r="AX292" s="23" t="s">
        <v>1308</v>
      </c>
      <c r="AY292" s="2"/>
    </row>
    <row r="293" spans="1:51" ht="46.8" x14ac:dyDescent="0.3">
      <c r="A293" s="49" t="s">
        <v>78</v>
      </c>
      <c r="B293" s="45"/>
      <c r="C293" s="49"/>
      <c r="D293" s="49"/>
      <c r="E293" s="15" t="s">
        <v>656</v>
      </c>
      <c r="F293" s="19">
        <f t="shared" ref="F293:K293" si="694">F294</f>
        <v>1346.4</v>
      </c>
      <c r="G293" s="19">
        <f t="shared" si="694"/>
        <v>1346.4</v>
      </c>
      <c r="H293" s="19">
        <f t="shared" si="694"/>
        <v>1346.4</v>
      </c>
      <c r="I293" s="19">
        <f t="shared" si="694"/>
        <v>0</v>
      </c>
      <c r="J293" s="19">
        <f t="shared" si="694"/>
        <v>0</v>
      </c>
      <c r="K293" s="19">
        <f t="shared" si="694"/>
        <v>0</v>
      </c>
      <c r="L293" s="19">
        <f t="shared" si="512"/>
        <v>1346.4</v>
      </c>
      <c r="M293" s="19">
        <f t="shared" si="513"/>
        <v>1346.4</v>
      </c>
      <c r="N293" s="19">
        <f t="shared" si="514"/>
        <v>1346.4</v>
      </c>
      <c r="O293" s="19">
        <f t="shared" ref="O293:Q293" si="695">O294</f>
        <v>0</v>
      </c>
      <c r="P293" s="19">
        <f t="shared" si="695"/>
        <v>0</v>
      </c>
      <c r="Q293" s="19">
        <f t="shared" si="695"/>
        <v>0</v>
      </c>
      <c r="R293" s="19">
        <f t="shared" si="688"/>
        <v>1346.4</v>
      </c>
      <c r="S293" s="19">
        <f t="shared" si="689"/>
        <v>1346.4</v>
      </c>
      <c r="T293" s="19">
        <f t="shared" si="690"/>
        <v>1346.4</v>
      </c>
      <c r="U293" s="19">
        <f t="shared" ref="U293:AV293" si="696">U294</f>
        <v>0</v>
      </c>
      <c r="V293" s="19">
        <f t="shared" si="691"/>
        <v>1346.4</v>
      </c>
      <c r="W293" s="19">
        <f t="shared" si="692"/>
        <v>1346.4</v>
      </c>
      <c r="X293" s="19">
        <f t="shared" si="693"/>
        <v>1346.4</v>
      </c>
      <c r="Y293" s="19">
        <f t="shared" si="696"/>
        <v>0</v>
      </c>
      <c r="Z293" s="19">
        <f t="shared" si="696"/>
        <v>0</v>
      </c>
      <c r="AA293" s="19">
        <f t="shared" si="696"/>
        <v>0</v>
      </c>
      <c r="AB293" s="19">
        <f t="shared" si="669"/>
        <v>1346.4</v>
      </c>
      <c r="AC293" s="19">
        <f t="shared" si="670"/>
        <v>1346.4</v>
      </c>
      <c r="AD293" s="19">
        <f t="shared" si="671"/>
        <v>1346.4</v>
      </c>
      <c r="AE293" s="19">
        <f t="shared" si="696"/>
        <v>0</v>
      </c>
      <c r="AF293" s="19">
        <f t="shared" si="696"/>
        <v>0</v>
      </c>
      <c r="AG293" s="19">
        <f t="shared" si="685"/>
        <v>1346.4</v>
      </c>
      <c r="AH293" s="19">
        <f t="shared" si="686"/>
        <v>1346.4</v>
      </c>
      <c r="AI293" s="19">
        <f t="shared" si="687"/>
        <v>1346.4</v>
      </c>
      <c r="AJ293" s="19">
        <f t="shared" si="696"/>
        <v>0</v>
      </c>
      <c r="AK293" s="19">
        <f t="shared" si="696"/>
        <v>0</v>
      </c>
      <c r="AL293" s="19">
        <f t="shared" si="696"/>
        <v>0</v>
      </c>
      <c r="AM293" s="19">
        <f t="shared" si="642"/>
        <v>1346.4</v>
      </c>
      <c r="AN293" s="19">
        <f t="shared" si="696"/>
        <v>0</v>
      </c>
      <c r="AO293" s="19">
        <f t="shared" si="645"/>
        <v>1346.4</v>
      </c>
      <c r="AP293" s="19">
        <f t="shared" si="643"/>
        <v>1346.4</v>
      </c>
      <c r="AQ293" s="19">
        <f t="shared" si="696"/>
        <v>0</v>
      </c>
      <c r="AR293" s="19">
        <f t="shared" si="646"/>
        <v>1346.4</v>
      </c>
      <c r="AS293" s="19">
        <f t="shared" si="644"/>
        <v>1346.4</v>
      </c>
      <c r="AT293" s="19">
        <f t="shared" si="696"/>
        <v>0</v>
      </c>
      <c r="AU293" s="19">
        <f t="shared" si="647"/>
        <v>1346.4</v>
      </c>
      <c r="AV293" s="19">
        <f t="shared" si="696"/>
        <v>0</v>
      </c>
      <c r="AW293" s="32"/>
      <c r="AX293" s="23"/>
      <c r="AY293" s="2"/>
    </row>
    <row r="294" spans="1:51" ht="46.8" x14ac:dyDescent="0.3">
      <c r="A294" s="49" t="s">
        <v>78</v>
      </c>
      <c r="B294" s="45">
        <v>600</v>
      </c>
      <c r="C294" s="49"/>
      <c r="D294" s="49"/>
      <c r="E294" s="15" t="s">
        <v>581</v>
      </c>
      <c r="F294" s="19">
        <f t="shared" ref="F294:K294" si="697">F295+F297</f>
        <v>1346.4</v>
      </c>
      <c r="G294" s="19">
        <f t="shared" si="697"/>
        <v>1346.4</v>
      </c>
      <c r="H294" s="19">
        <f t="shared" si="697"/>
        <v>1346.4</v>
      </c>
      <c r="I294" s="19">
        <f t="shared" si="697"/>
        <v>0</v>
      </c>
      <c r="J294" s="19">
        <f t="shared" si="697"/>
        <v>0</v>
      </c>
      <c r="K294" s="19">
        <f t="shared" si="697"/>
        <v>0</v>
      </c>
      <c r="L294" s="19">
        <f t="shared" si="512"/>
        <v>1346.4</v>
      </c>
      <c r="M294" s="19">
        <f t="shared" si="513"/>
        <v>1346.4</v>
      </c>
      <c r="N294" s="19">
        <f t="shared" si="514"/>
        <v>1346.4</v>
      </c>
      <c r="O294" s="19">
        <f t="shared" ref="O294:Q294" si="698">O295+O297</f>
        <v>0</v>
      </c>
      <c r="P294" s="19">
        <f t="shared" si="698"/>
        <v>0</v>
      </c>
      <c r="Q294" s="19">
        <f t="shared" si="698"/>
        <v>0</v>
      </c>
      <c r="R294" s="19">
        <f t="shared" si="688"/>
        <v>1346.4</v>
      </c>
      <c r="S294" s="19">
        <f t="shared" si="689"/>
        <v>1346.4</v>
      </c>
      <c r="T294" s="19">
        <f t="shared" si="690"/>
        <v>1346.4</v>
      </c>
      <c r="U294" s="19">
        <f t="shared" ref="U294:AV294" si="699">U295+U297</f>
        <v>0</v>
      </c>
      <c r="V294" s="19">
        <f t="shared" si="691"/>
        <v>1346.4</v>
      </c>
      <c r="W294" s="19">
        <f t="shared" si="692"/>
        <v>1346.4</v>
      </c>
      <c r="X294" s="19">
        <f t="shared" si="693"/>
        <v>1346.4</v>
      </c>
      <c r="Y294" s="19">
        <f t="shared" ref="Y294:AA294" si="700">Y295+Y297</f>
        <v>0</v>
      </c>
      <c r="Z294" s="19">
        <f t="shared" si="700"/>
        <v>0</v>
      </c>
      <c r="AA294" s="19">
        <f t="shared" si="700"/>
        <v>0</v>
      </c>
      <c r="AB294" s="19">
        <f t="shared" si="669"/>
        <v>1346.4</v>
      </c>
      <c r="AC294" s="19">
        <f t="shared" si="670"/>
        <v>1346.4</v>
      </c>
      <c r="AD294" s="19">
        <f t="shared" si="671"/>
        <v>1346.4</v>
      </c>
      <c r="AE294" s="19">
        <f t="shared" ref="AE294:AF294" si="701">AE295+AE297</f>
        <v>0</v>
      </c>
      <c r="AF294" s="19">
        <f t="shared" si="701"/>
        <v>0</v>
      </c>
      <c r="AG294" s="19">
        <f t="shared" si="685"/>
        <v>1346.4</v>
      </c>
      <c r="AH294" s="19">
        <f t="shared" si="686"/>
        <v>1346.4</v>
      </c>
      <c r="AI294" s="19">
        <f t="shared" si="687"/>
        <v>1346.4</v>
      </c>
      <c r="AJ294" s="19">
        <f t="shared" ref="AJ294:AL294" si="702">AJ295+AJ297</f>
        <v>0</v>
      </c>
      <c r="AK294" s="19">
        <f t="shared" si="702"/>
        <v>0</v>
      </c>
      <c r="AL294" s="19">
        <f t="shared" si="702"/>
        <v>0</v>
      </c>
      <c r="AM294" s="19">
        <f t="shared" si="642"/>
        <v>1346.4</v>
      </c>
      <c r="AN294" s="19">
        <f t="shared" ref="AN294" si="703">AN295+AN297</f>
        <v>0</v>
      </c>
      <c r="AO294" s="19">
        <f t="shared" si="645"/>
        <v>1346.4</v>
      </c>
      <c r="AP294" s="19">
        <f t="shared" si="643"/>
        <v>1346.4</v>
      </c>
      <c r="AQ294" s="19">
        <f t="shared" ref="AQ294" si="704">AQ295+AQ297</f>
        <v>0</v>
      </c>
      <c r="AR294" s="19">
        <f t="shared" si="646"/>
        <v>1346.4</v>
      </c>
      <c r="AS294" s="19">
        <f t="shared" si="644"/>
        <v>1346.4</v>
      </c>
      <c r="AT294" s="19">
        <f t="shared" ref="AT294" si="705">AT295+AT297</f>
        <v>0</v>
      </c>
      <c r="AU294" s="19">
        <f t="shared" si="647"/>
        <v>1346.4</v>
      </c>
      <c r="AV294" s="19">
        <f t="shared" si="699"/>
        <v>0</v>
      </c>
      <c r="AW294" s="32"/>
      <c r="AX294" s="23"/>
      <c r="AY294" s="2"/>
    </row>
    <row r="295" spans="1:51" x14ac:dyDescent="0.3">
      <c r="A295" s="49" t="s">
        <v>78</v>
      </c>
      <c r="B295" s="45">
        <v>610</v>
      </c>
      <c r="C295" s="49"/>
      <c r="D295" s="49"/>
      <c r="E295" s="15" t="s">
        <v>595</v>
      </c>
      <c r="F295" s="19">
        <f t="shared" ref="F295:K295" si="706">F296</f>
        <v>849.2</v>
      </c>
      <c r="G295" s="19">
        <f t="shared" si="706"/>
        <v>849.2</v>
      </c>
      <c r="H295" s="19">
        <f t="shared" si="706"/>
        <v>849.2</v>
      </c>
      <c r="I295" s="19">
        <f t="shared" si="706"/>
        <v>0</v>
      </c>
      <c r="J295" s="19">
        <f t="shared" si="706"/>
        <v>0</v>
      </c>
      <c r="K295" s="19">
        <f t="shared" si="706"/>
        <v>0</v>
      </c>
      <c r="L295" s="19">
        <f t="shared" si="512"/>
        <v>849.2</v>
      </c>
      <c r="M295" s="19">
        <f t="shared" si="513"/>
        <v>849.2</v>
      </c>
      <c r="N295" s="19">
        <f t="shared" si="514"/>
        <v>849.2</v>
      </c>
      <c r="O295" s="19">
        <f t="shared" ref="O295:Q295" si="707">O296</f>
        <v>0</v>
      </c>
      <c r="P295" s="19">
        <f t="shared" si="707"/>
        <v>0</v>
      </c>
      <c r="Q295" s="19">
        <f t="shared" si="707"/>
        <v>0</v>
      </c>
      <c r="R295" s="19">
        <f t="shared" si="688"/>
        <v>849.2</v>
      </c>
      <c r="S295" s="19">
        <f t="shared" si="689"/>
        <v>849.2</v>
      </c>
      <c r="T295" s="19">
        <f t="shared" si="690"/>
        <v>849.2</v>
      </c>
      <c r="U295" s="19">
        <f t="shared" ref="U295:AV295" si="708">U296</f>
        <v>0</v>
      </c>
      <c r="V295" s="19">
        <f t="shared" si="691"/>
        <v>849.2</v>
      </c>
      <c r="W295" s="19">
        <f t="shared" si="692"/>
        <v>849.2</v>
      </c>
      <c r="X295" s="19">
        <f t="shared" si="693"/>
        <v>849.2</v>
      </c>
      <c r="Y295" s="19">
        <f t="shared" si="708"/>
        <v>0</v>
      </c>
      <c r="Z295" s="19">
        <f t="shared" si="708"/>
        <v>0</v>
      </c>
      <c r="AA295" s="19">
        <f t="shared" si="708"/>
        <v>0</v>
      </c>
      <c r="AB295" s="19">
        <f t="shared" si="669"/>
        <v>849.2</v>
      </c>
      <c r="AC295" s="19">
        <f t="shared" si="670"/>
        <v>849.2</v>
      </c>
      <c r="AD295" s="19">
        <f t="shared" si="671"/>
        <v>849.2</v>
      </c>
      <c r="AE295" s="19">
        <f t="shared" si="708"/>
        <v>0</v>
      </c>
      <c r="AF295" s="19">
        <f t="shared" si="708"/>
        <v>0</v>
      </c>
      <c r="AG295" s="19">
        <f t="shared" si="685"/>
        <v>849.2</v>
      </c>
      <c r="AH295" s="19">
        <f t="shared" si="686"/>
        <v>849.2</v>
      </c>
      <c r="AI295" s="19">
        <f t="shared" si="687"/>
        <v>849.2</v>
      </c>
      <c r="AJ295" s="19">
        <f t="shared" si="708"/>
        <v>0</v>
      </c>
      <c r="AK295" s="19">
        <f t="shared" si="708"/>
        <v>0</v>
      </c>
      <c r="AL295" s="19">
        <f t="shared" si="708"/>
        <v>0</v>
      </c>
      <c r="AM295" s="19">
        <f t="shared" si="642"/>
        <v>849.2</v>
      </c>
      <c r="AN295" s="19">
        <f t="shared" si="708"/>
        <v>0</v>
      </c>
      <c r="AO295" s="19">
        <f t="shared" si="645"/>
        <v>849.2</v>
      </c>
      <c r="AP295" s="19">
        <f t="shared" si="643"/>
        <v>849.2</v>
      </c>
      <c r="AQ295" s="19">
        <f t="shared" si="708"/>
        <v>0</v>
      </c>
      <c r="AR295" s="19">
        <f t="shared" si="646"/>
        <v>849.2</v>
      </c>
      <c r="AS295" s="19">
        <f t="shared" si="644"/>
        <v>849.2</v>
      </c>
      <c r="AT295" s="19">
        <f t="shared" si="708"/>
        <v>0</v>
      </c>
      <c r="AU295" s="19">
        <f t="shared" si="647"/>
        <v>849.2</v>
      </c>
      <c r="AV295" s="19">
        <f t="shared" si="708"/>
        <v>0</v>
      </c>
      <c r="AW295" s="32"/>
      <c r="AX295" s="23"/>
      <c r="AY295" s="2"/>
    </row>
    <row r="296" spans="1:51" x14ac:dyDescent="0.3">
      <c r="A296" s="49" t="s">
        <v>78</v>
      </c>
      <c r="B296" s="45">
        <v>610</v>
      </c>
      <c r="C296" s="49" t="s">
        <v>24</v>
      </c>
      <c r="D296" s="49" t="s">
        <v>5</v>
      </c>
      <c r="E296" s="15" t="s">
        <v>563</v>
      </c>
      <c r="F296" s="19">
        <v>849.2</v>
      </c>
      <c r="G296" s="19">
        <v>849.2</v>
      </c>
      <c r="H296" s="19">
        <v>849.2</v>
      </c>
      <c r="I296" s="19"/>
      <c r="J296" s="19"/>
      <c r="K296" s="19"/>
      <c r="L296" s="19">
        <f t="shared" si="512"/>
        <v>849.2</v>
      </c>
      <c r="M296" s="19">
        <f t="shared" si="513"/>
        <v>849.2</v>
      </c>
      <c r="N296" s="19">
        <f t="shared" si="514"/>
        <v>849.2</v>
      </c>
      <c r="O296" s="19"/>
      <c r="P296" s="19"/>
      <c r="Q296" s="19"/>
      <c r="R296" s="19">
        <f t="shared" si="688"/>
        <v>849.2</v>
      </c>
      <c r="S296" s="19">
        <f t="shared" si="689"/>
        <v>849.2</v>
      </c>
      <c r="T296" s="19">
        <f t="shared" si="690"/>
        <v>849.2</v>
      </c>
      <c r="U296" s="19"/>
      <c r="V296" s="19">
        <f t="shared" si="691"/>
        <v>849.2</v>
      </c>
      <c r="W296" s="19">
        <f t="shared" si="692"/>
        <v>849.2</v>
      </c>
      <c r="X296" s="19">
        <f t="shared" si="693"/>
        <v>849.2</v>
      </c>
      <c r="Y296" s="19"/>
      <c r="Z296" s="19"/>
      <c r="AA296" s="19"/>
      <c r="AB296" s="19">
        <f t="shared" si="669"/>
        <v>849.2</v>
      </c>
      <c r="AC296" s="19">
        <f t="shared" si="670"/>
        <v>849.2</v>
      </c>
      <c r="AD296" s="19">
        <f t="shared" si="671"/>
        <v>849.2</v>
      </c>
      <c r="AE296" s="19"/>
      <c r="AF296" s="19"/>
      <c r="AG296" s="19">
        <f t="shared" si="685"/>
        <v>849.2</v>
      </c>
      <c r="AH296" s="19">
        <f t="shared" si="686"/>
        <v>849.2</v>
      </c>
      <c r="AI296" s="19">
        <f t="shared" si="687"/>
        <v>849.2</v>
      </c>
      <c r="AJ296" s="19"/>
      <c r="AK296" s="19"/>
      <c r="AL296" s="19"/>
      <c r="AM296" s="19">
        <f t="shared" si="642"/>
        <v>849.2</v>
      </c>
      <c r="AN296" s="19"/>
      <c r="AO296" s="19">
        <f t="shared" si="645"/>
        <v>849.2</v>
      </c>
      <c r="AP296" s="19">
        <f t="shared" si="643"/>
        <v>849.2</v>
      </c>
      <c r="AQ296" s="19"/>
      <c r="AR296" s="19">
        <f t="shared" si="646"/>
        <v>849.2</v>
      </c>
      <c r="AS296" s="19">
        <f t="shared" si="644"/>
        <v>849.2</v>
      </c>
      <c r="AT296" s="19"/>
      <c r="AU296" s="19">
        <f t="shared" si="647"/>
        <v>849.2</v>
      </c>
      <c r="AV296" s="19"/>
      <c r="AW296" s="32"/>
      <c r="AX296" s="23"/>
      <c r="AY296" s="2"/>
    </row>
    <row r="297" spans="1:51" x14ac:dyDescent="0.3">
      <c r="A297" s="49" t="s">
        <v>78</v>
      </c>
      <c r="B297" s="45">
        <v>620</v>
      </c>
      <c r="C297" s="49"/>
      <c r="D297" s="49"/>
      <c r="E297" s="15" t="s">
        <v>596</v>
      </c>
      <c r="F297" s="19">
        <f t="shared" ref="F297:K297" si="709">F298+F299</f>
        <v>497.2</v>
      </c>
      <c r="G297" s="19">
        <f t="shared" si="709"/>
        <v>497.2</v>
      </c>
      <c r="H297" s="19">
        <f t="shared" si="709"/>
        <v>497.2</v>
      </c>
      <c r="I297" s="19">
        <f t="shared" si="709"/>
        <v>0</v>
      </c>
      <c r="J297" s="19">
        <f t="shared" si="709"/>
        <v>0</v>
      </c>
      <c r="K297" s="19">
        <f t="shared" si="709"/>
        <v>0</v>
      </c>
      <c r="L297" s="19">
        <f t="shared" si="512"/>
        <v>497.2</v>
      </c>
      <c r="M297" s="19">
        <f t="shared" si="513"/>
        <v>497.2</v>
      </c>
      <c r="N297" s="19">
        <f t="shared" si="514"/>
        <v>497.2</v>
      </c>
      <c r="O297" s="19">
        <f t="shared" ref="O297:Q297" si="710">O298+O299</f>
        <v>0</v>
      </c>
      <c r="P297" s="19">
        <f t="shared" si="710"/>
        <v>0</v>
      </c>
      <c r="Q297" s="19">
        <f t="shared" si="710"/>
        <v>0</v>
      </c>
      <c r="R297" s="19">
        <f t="shared" si="688"/>
        <v>497.2</v>
      </c>
      <c r="S297" s="19">
        <f t="shared" si="689"/>
        <v>497.2</v>
      </c>
      <c r="T297" s="19">
        <f t="shared" si="690"/>
        <v>497.2</v>
      </c>
      <c r="U297" s="19">
        <f t="shared" ref="U297:AV297" si="711">U298+U299</f>
        <v>0</v>
      </c>
      <c r="V297" s="19">
        <f t="shared" si="691"/>
        <v>497.2</v>
      </c>
      <c r="W297" s="19">
        <f t="shared" si="692"/>
        <v>497.2</v>
      </c>
      <c r="X297" s="19">
        <f t="shared" si="693"/>
        <v>497.2</v>
      </c>
      <c r="Y297" s="19">
        <f t="shared" ref="Y297:AA297" si="712">Y298+Y299</f>
        <v>0</v>
      </c>
      <c r="Z297" s="19">
        <f t="shared" si="712"/>
        <v>0</v>
      </c>
      <c r="AA297" s="19">
        <f t="shared" si="712"/>
        <v>0</v>
      </c>
      <c r="AB297" s="19">
        <f t="shared" si="669"/>
        <v>497.2</v>
      </c>
      <c r="AC297" s="19">
        <f t="shared" si="670"/>
        <v>497.2</v>
      </c>
      <c r="AD297" s="19">
        <f t="shared" si="671"/>
        <v>497.2</v>
      </c>
      <c r="AE297" s="19">
        <f t="shared" ref="AE297:AF297" si="713">AE298+AE299</f>
        <v>0</v>
      </c>
      <c r="AF297" s="19">
        <f t="shared" si="713"/>
        <v>0</v>
      </c>
      <c r="AG297" s="19">
        <f t="shared" si="685"/>
        <v>497.2</v>
      </c>
      <c r="AH297" s="19">
        <f t="shared" si="686"/>
        <v>497.2</v>
      </c>
      <c r="AI297" s="19">
        <f t="shared" si="687"/>
        <v>497.2</v>
      </c>
      <c r="AJ297" s="19">
        <f t="shared" ref="AJ297:AL297" si="714">AJ298+AJ299</f>
        <v>0</v>
      </c>
      <c r="AK297" s="19">
        <f t="shared" si="714"/>
        <v>0</v>
      </c>
      <c r="AL297" s="19">
        <f t="shared" si="714"/>
        <v>0</v>
      </c>
      <c r="AM297" s="19">
        <f t="shared" si="642"/>
        <v>497.2</v>
      </c>
      <c r="AN297" s="19">
        <f t="shared" ref="AN297" si="715">AN298+AN299</f>
        <v>0</v>
      </c>
      <c r="AO297" s="19">
        <f t="shared" si="645"/>
        <v>497.2</v>
      </c>
      <c r="AP297" s="19">
        <f t="shared" si="643"/>
        <v>497.2</v>
      </c>
      <c r="AQ297" s="19">
        <f t="shared" ref="AQ297" si="716">AQ298+AQ299</f>
        <v>0</v>
      </c>
      <c r="AR297" s="19">
        <f t="shared" si="646"/>
        <v>497.2</v>
      </c>
      <c r="AS297" s="19">
        <f t="shared" si="644"/>
        <v>497.2</v>
      </c>
      <c r="AT297" s="19">
        <f t="shared" ref="AT297" si="717">AT298+AT299</f>
        <v>0</v>
      </c>
      <c r="AU297" s="19">
        <f t="shared" si="647"/>
        <v>497.2</v>
      </c>
      <c r="AV297" s="19">
        <f t="shared" si="711"/>
        <v>0</v>
      </c>
      <c r="AW297" s="32"/>
      <c r="AX297" s="23"/>
      <c r="AY297" s="2"/>
    </row>
    <row r="298" spans="1:51" x14ac:dyDescent="0.3">
      <c r="A298" s="49" t="s">
        <v>78</v>
      </c>
      <c r="B298" s="45">
        <v>620</v>
      </c>
      <c r="C298" s="49" t="s">
        <v>28</v>
      </c>
      <c r="D298" s="49" t="s">
        <v>20</v>
      </c>
      <c r="E298" s="15" t="s">
        <v>559</v>
      </c>
      <c r="F298" s="19">
        <v>313.89999999999998</v>
      </c>
      <c r="G298" s="19">
        <v>313.89999999999998</v>
      </c>
      <c r="H298" s="19">
        <v>313.89999999999998</v>
      </c>
      <c r="I298" s="19"/>
      <c r="J298" s="19"/>
      <c r="K298" s="19"/>
      <c r="L298" s="19">
        <f t="shared" si="512"/>
        <v>313.89999999999998</v>
      </c>
      <c r="M298" s="19">
        <f t="shared" si="513"/>
        <v>313.89999999999998</v>
      </c>
      <c r="N298" s="19">
        <f t="shared" si="514"/>
        <v>313.89999999999998</v>
      </c>
      <c r="O298" s="19"/>
      <c r="P298" s="19"/>
      <c r="Q298" s="19"/>
      <c r="R298" s="19">
        <f t="shared" si="688"/>
        <v>313.89999999999998</v>
      </c>
      <c r="S298" s="19">
        <f t="shared" si="689"/>
        <v>313.89999999999998</v>
      </c>
      <c r="T298" s="19">
        <f t="shared" si="690"/>
        <v>313.89999999999998</v>
      </c>
      <c r="U298" s="19"/>
      <c r="V298" s="19">
        <f t="shared" si="691"/>
        <v>313.89999999999998</v>
      </c>
      <c r="W298" s="19">
        <f t="shared" si="692"/>
        <v>313.89999999999998</v>
      </c>
      <c r="X298" s="19">
        <f t="shared" si="693"/>
        <v>313.89999999999998</v>
      </c>
      <c r="Y298" s="19"/>
      <c r="Z298" s="19"/>
      <c r="AA298" s="19"/>
      <c r="AB298" s="19">
        <f t="shared" si="669"/>
        <v>313.89999999999998</v>
      </c>
      <c r="AC298" s="19">
        <f t="shared" si="670"/>
        <v>313.89999999999998</v>
      </c>
      <c r="AD298" s="19">
        <f t="shared" si="671"/>
        <v>313.89999999999998</v>
      </c>
      <c r="AE298" s="19"/>
      <c r="AF298" s="19"/>
      <c r="AG298" s="19">
        <f t="shared" si="685"/>
        <v>313.89999999999998</v>
      </c>
      <c r="AH298" s="19">
        <f t="shared" si="686"/>
        <v>313.89999999999998</v>
      </c>
      <c r="AI298" s="19">
        <f t="shared" si="687"/>
        <v>313.89999999999998</v>
      </c>
      <c r="AJ298" s="19"/>
      <c r="AK298" s="19"/>
      <c r="AL298" s="19"/>
      <c r="AM298" s="19">
        <f t="shared" si="642"/>
        <v>313.89999999999998</v>
      </c>
      <c r="AN298" s="19"/>
      <c r="AO298" s="19">
        <f t="shared" si="645"/>
        <v>313.89999999999998</v>
      </c>
      <c r="AP298" s="19">
        <f t="shared" si="643"/>
        <v>313.89999999999998</v>
      </c>
      <c r="AQ298" s="19"/>
      <c r="AR298" s="19">
        <f t="shared" si="646"/>
        <v>313.89999999999998</v>
      </c>
      <c r="AS298" s="19">
        <f t="shared" si="644"/>
        <v>313.89999999999998</v>
      </c>
      <c r="AT298" s="19"/>
      <c r="AU298" s="19">
        <f t="shared" si="647"/>
        <v>313.89999999999998</v>
      </c>
      <c r="AV298" s="19"/>
      <c r="AW298" s="32"/>
      <c r="AX298" s="23"/>
      <c r="AY298" s="2"/>
    </row>
    <row r="299" spans="1:51" x14ac:dyDescent="0.3">
      <c r="A299" s="49" t="s">
        <v>78</v>
      </c>
      <c r="B299" s="45">
        <v>620</v>
      </c>
      <c r="C299" s="49" t="s">
        <v>24</v>
      </c>
      <c r="D299" s="49" t="s">
        <v>5</v>
      </c>
      <c r="E299" s="15" t="s">
        <v>563</v>
      </c>
      <c r="F299" s="19">
        <v>183.3</v>
      </c>
      <c r="G299" s="19">
        <v>183.3</v>
      </c>
      <c r="H299" s="19">
        <v>183.3</v>
      </c>
      <c r="I299" s="19"/>
      <c r="J299" s="19"/>
      <c r="K299" s="19"/>
      <c r="L299" s="19">
        <f t="shared" ref="L299:L374" si="718">F299+I299</f>
        <v>183.3</v>
      </c>
      <c r="M299" s="19">
        <f t="shared" ref="M299:M374" si="719">G299+J299</f>
        <v>183.3</v>
      </c>
      <c r="N299" s="19">
        <f t="shared" ref="N299:N374" si="720">H299+K299</f>
        <v>183.3</v>
      </c>
      <c r="O299" s="19"/>
      <c r="P299" s="19"/>
      <c r="Q299" s="19"/>
      <c r="R299" s="19">
        <f t="shared" si="688"/>
        <v>183.3</v>
      </c>
      <c r="S299" s="19">
        <f t="shared" si="689"/>
        <v>183.3</v>
      </c>
      <c r="T299" s="19">
        <f t="shared" si="690"/>
        <v>183.3</v>
      </c>
      <c r="U299" s="19"/>
      <c r="V299" s="19">
        <f t="shared" si="691"/>
        <v>183.3</v>
      </c>
      <c r="W299" s="19">
        <f t="shared" si="692"/>
        <v>183.3</v>
      </c>
      <c r="X299" s="19">
        <f t="shared" si="693"/>
        <v>183.3</v>
      </c>
      <c r="Y299" s="19"/>
      <c r="Z299" s="19"/>
      <c r="AA299" s="19"/>
      <c r="AB299" s="19">
        <f t="shared" si="669"/>
        <v>183.3</v>
      </c>
      <c r="AC299" s="19">
        <f t="shared" si="670"/>
        <v>183.3</v>
      </c>
      <c r="AD299" s="19">
        <f t="shared" si="671"/>
        <v>183.3</v>
      </c>
      <c r="AE299" s="19"/>
      <c r="AF299" s="19"/>
      <c r="AG299" s="19">
        <f t="shared" si="685"/>
        <v>183.3</v>
      </c>
      <c r="AH299" s="19">
        <f t="shared" si="686"/>
        <v>183.3</v>
      </c>
      <c r="AI299" s="19">
        <f t="shared" si="687"/>
        <v>183.3</v>
      </c>
      <c r="AJ299" s="19"/>
      <c r="AK299" s="19"/>
      <c r="AL299" s="19"/>
      <c r="AM299" s="19">
        <f t="shared" si="642"/>
        <v>183.3</v>
      </c>
      <c r="AN299" s="19"/>
      <c r="AO299" s="19">
        <f t="shared" si="645"/>
        <v>183.3</v>
      </c>
      <c r="AP299" s="19">
        <f t="shared" si="643"/>
        <v>183.3</v>
      </c>
      <c r="AQ299" s="19"/>
      <c r="AR299" s="19">
        <f t="shared" si="646"/>
        <v>183.3</v>
      </c>
      <c r="AS299" s="19">
        <f t="shared" si="644"/>
        <v>183.3</v>
      </c>
      <c r="AT299" s="19"/>
      <c r="AU299" s="19">
        <f t="shared" si="647"/>
        <v>183.3</v>
      </c>
      <c r="AV299" s="19"/>
      <c r="AW299" s="32"/>
      <c r="AX299" s="23"/>
      <c r="AY299" s="2"/>
    </row>
    <row r="300" spans="1:51" ht="62.4" x14ac:dyDescent="0.3">
      <c r="A300" s="49" t="s">
        <v>79</v>
      </c>
      <c r="B300" s="45"/>
      <c r="C300" s="49"/>
      <c r="D300" s="49"/>
      <c r="E300" s="15" t="s">
        <v>837</v>
      </c>
      <c r="F300" s="19">
        <f t="shared" ref="F300:K300" si="721">F301</f>
        <v>143009.5</v>
      </c>
      <c r="G300" s="19">
        <f t="shared" si="721"/>
        <v>141916.79999999999</v>
      </c>
      <c r="H300" s="19">
        <f t="shared" si="721"/>
        <v>141916.79999999999</v>
      </c>
      <c r="I300" s="19">
        <f t="shared" si="721"/>
        <v>2434.5</v>
      </c>
      <c r="J300" s="19">
        <f t="shared" si="721"/>
        <v>1400</v>
      </c>
      <c r="K300" s="19">
        <f t="shared" si="721"/>
        <v>0</v>
      </c>
      <c r="L300" s="19">
        <f t="shared" si="718"/>
        <v>145444</v>
      </c>
      <c r="M300" s="19">
        <f t="shared" si="719"/>
        <v>143316.79999999999</v>
      </c>
      <c r="N300" s="19">
        <f t="shared" si="720"/>
        <v>141916.79999999999</v>
      </c>
      <c r="O300" s="19">
        <f t="shared" ref="O300:Q300" si="722">O301</f>
        <v>0</v>
      </c>
      <c r="P300" s="19">
        <f t="shared" si="722"/>
        <v>0</v>
      </c>
      <c r="Q300" s="19">
        <f t="shared" si="722"/>
        <v>0</v>
      </c>
      <c r="R300" s="19">
        <f t="shared" si="688"/>
        <v>145444</v>
      </c>
      <c r="S300" s="19">
        <f t="shared" si="689"/>
        <v>143316.79999999999</v>
      </c>
      <c r="T300" s="19">
        <f t="shared" si="690"/>
        <v>141916.79999999999</v>
      </c>
      <c r="U300" s="19">
        <f t="shared" ref="U300:AV300" si="723">U301</f>
        <v>0</v>
      </c>
      <c r="V300" s="19">
        <f t="shared" si="691"/>
        <v>145444</v>
      </c>
      <c r="W300" s="19">
        <f t="shared" si="692"/>
        <v>143316.79999999999</v>
      </c>
      <c r="X300" s="19">
        <f t="shared" si="693"/>
        <v>141916.79999999999</v>
      </c>
      <c r="Y300" s="19">
        <f t="shared" si="723"/>
        <v>0</v>
      </c>
      <c r="Z300" s="19">
        <f t="shared" si="723"/>
        <v>0</v>
      </c>
      <c r="AA300" s="19">
        <f t="shared" si="723"/>
        <v>0</v>
      </c>
      <c r="AB300" s="19">
        <f t="shared" si="669"/>
        <v>145444</v>
      </c>
      <c r="AC300" s="19">
        <f t="shared" si="670"/>
        <v>143316.79999999999</v>
      </c>
      <c r="AD300" s="19">
        <f t="shared" si="671"/>
        <v>141916.79999999999</v>
      </c>
      <c r="AE300" s="19">
        <f t="shared" si="723"/>
        <v>0</v>
      </c>
      <c r="AF300" s="19">
        <f t="shared" si="723"/>
        <v>0</v>
      </c>
      <c r="AG300" s="19">
        <f t="shared" si="685"/>
        <v>145444</v>
      </c>
      <c r="AH300" s="19">
        <f t="shared" si="686"/>
        <v>143316.79999999999</v>
      </c>
      <c r="AI300" s="19">
        <f t="shared" si="687"/>
        <v>141916.79999999999</v>
      </c>
      <c r="AJ300" s="19">
        <f t="shared" si="723"/>
        <v>0</v>
      </c>
      <c r="AK300" s="19">
        <f t="shared" si="723"/>
        <v>0</v>
      </c>
      <c r="AL300" s="19">
        <f t="shared" si="723"/>
        <v>0</v>
      </c>
      <c r="AM300" s="19">
        <f t="shared" si="642"/>
        <v>145444</v>
      </c>
      <c r="AN300" s="19">
        <f t="shared" si="723"/>
        <v>0</v>
      </c>
      <c r="AO300" s="19">
        <f t="shared" si="645"/>
        <v>145444</v>
      </c>
      <c r="AP300" s="19">
        <f t="shared" si="643"/>
        <v>143316.79999999999</v>
      </c>
      <c r="AQ300" s="19">
        <f t="shared" si="723"/>
        <v>0</v>
      </c>
      <c r="AR300" s="19">
        <f t="shared" si="646"/>
        <v>143316.79999999999</v>
      </c>
      <c r="AS300" s="19">
        <f t="shared" si="644"/>
        <v>141916.79999999999</v>
      </c>
      <c r="AT300" s="19">
        <f t="shared" si="723"/>
        <v>0</v>
      </c>
      <c r="AU300" s="19">
        <f t="shared" si="647"/>
        <v>141916.79999999999</v>
      </c>
      <c r="AV300" s="19">
        <f t="shared" si="723"/>
        <v>0</v>
      </c>
      <c r="AW300" s="32"/>
      <c r="AX300" s="23"/>
      <c r="AY300" s="2"/>
    </row>
    <row r="301" spans="1:51" ht="46.8" x14ac:dyDescent="0.3">
      <c r="A301" s="49" t="s">
        <v>79</v>
      </c>
      <c r="B301" s="45">
        <v>600</v>
      </c>
      <c r="C301" s="49"/>
      <c r="D301" s="49"/>
      <c r="E301" s="15" t="s">
        <v>581</v>
      </c>
      <c r="F301" s="19">
        <f t="shared" ref="F301:K301" si="724">F302+F304</f>
        <v>143009.5</v>
      </c>
      <c r="G301" s="19">
        <f t="shared" si="724"/>
        <v>141916.79999999999</v>
      </c>
      <c r="H301" s="19">
        <f t="shared" si="724"/>
        <v>141916.79999999999</v>
      </c>
      <c r="I301" s="19">
        <f t="shared" si="724"/>
        <v>2434.5</v>
      </c>
      <c r="J301" s="19">
        <f t="shared" si="724"/>
        <v>1400</v>
      </c>
      <c r="K301" s="19">
        <f t="shared" si="724"/>
        <v>0</v>
      </c>
      <c r="L301" s="19">
        <f t="shared" si="718"/>
        <v>145444</v>
      </c>
      <c r="M301" s="19">
        <f t="shared" si="719"/>
        <v>143316.79999999999</v>
      </c>
      <c r="N301" s="19">
        <f t="shared" si="720"/>
        <v>141916.79999999999</v>
      </c>
      <c r="O301" s="19">
        <f t="shared" ref="O301:Q301" si="725">O302+O304</f>
        <v>0</v>
      </c>
      <c r="P301" s="19">
        <f t="shared" si="725"/>
        <v>0</v>
      </c>
      <c r="Q301" s="19">
        <f t="shared" si="725"/>
        <v>0</v>
      </c>
      <c r="R301" s="19">
        <f t="shared" si="688"/>
        <v>145444</v>
      </c>
      <c r="S301" s="19">
        <f t="shared" si="689"/>
        <v>143316.79999999999</v>
      </c>
      <c r="T301" s="19">
        <f t="shared" si="690"/>
        <v>141916.79999999999</v>
      </c>
      <c r="U301" s="19">
        <f t="shared" ref="U301:AV301" si="726">U302+U304</f>
        <v>0</v>
      </c>
      <c r="V301" s="19">
        <f t="shared" si="691"/>
        <v>145444</v>
      </c>
      <c r="W301" s="19">
        <f t="shared" si="692"/>
        <v>143316.79999999999</v>
      </c>
      <c r="X301" s="19">
        <f t="shared" si="693"/>
        <v>141916.79999999999</v>
      </c>
      <c r="Y301" s="19">
        <f t="shared" ref="Y301:AA301" si="727">Y302+Y304</f>
        <v>0</v>
      </c>
      <c r="Z301" s="19">
        <f t="shared" si="727"/>
        <v>0</v>
      </c>
      <c r="AA301" s="19">
        <f t="shared" si="727"/>
        <v>0</v>
      </c>
      <c r="AB301" s="19">
        <f t="shared" si="669"/>
        <v>145444</v>
      </c>
      <c r="AC301" s="19">
        <f t="shared" si="670"/>
        <v>143316.79999999999</v>
      </c>
      <c r="AD301" s="19">
        <f t="shared" si="671"/>
        <v>141916.79999999999</v>
      </c>
      <c r="AE301" s="19">
        <f t="shared" ref="AE301:AF301" si="728">AE302+AE304</f>
        <v>0</v>
      </c>
      <c r="AF301" s="19">
        <f t="shared" si="728"/>
        <v>0</v>
      </c>
      <c r="AG301" s="19">
        <f t="shared" si="685"/>
        <v>145444</v>
      </c>
      <c r="AH301" s="19">
        <f t="shared" si="686"/>
        <v>143316.79999999999</v>
      </c>
      <c r="AI301" s="19">
        <f t="shared" si="687"/>
        <v>141916.79999999999</v>
      </c>
      <c r="AJ301" s="19">
        <f t="shared" ref="AJ301:AL301" si="729">AJ302+AJ304</f>
        <v>0</v>
      </c>
      <c r="AK301" s="19">
        <f t="shared" si="729"/>
        <v>0</v>
      </c>
      <c r="AL301" s="19">
        <f t="shared" si="729"/>
        <v>0</v>
      </c>
      <c r="AM301" s="19">
        <f t="shared" si="642"/>
        <v>145444</v>
      </c>
      <c r="AN301" s="19">
        <f t="shared" ref="AN301" si="730">AN302+AN304</f>
        <v>0</v>
      </c>
      <c r="AO301" s="19">
        <f t="shared" si="645"/>
        <v>145444</v>
      </c>
      <c r="AP301" s="19">
        <f t="shared" si="643"/>
        <v>143316.79999999999</v>
      </c>
      <c r="AQ301" s="19">
        <f t="shared" ref="AQ301" si="731">AQ302+AQ304</f>
        <v>0</v>
      </c>
      <c r="AR301" s="19">
        <f t="shared" si="646"/>
        <v>143316.79999999999</v>
      </c>
      <c r="AS301" s="19">
        <f t="shared" si="644"/>
        <v>141916.79999999999</v>
      </c>
      <c r="AT301" s="19">
        <f t="shared" ref="AT301" si="732">AT302+AT304</f>
        <v>0</v>
      </c>
      <c r="AU301" s="19">
        <f t="shared" si="647"/>
        <v>141916.79999999999</v>
      </c>
      <c r="AV301" s="19">
        <f t="shared" si="726"/>
        <v>0</v>
      </c>
      <c r="AW301" s="32"/>
      <c r="AX301" s="23"/>
      <c r="AY301" s="2"/>
    </row>
    <row r="302" spans="1:51" x14ac:dyDescent="0.3">
      <c r="A302" s="49" t="s">
        <v>79</v>
      </c>
      <c r="B302" s="45">
        <v>610</v>
      </c>
      <c r="C302" s="49"/>
      <c r="D302" s="49"/>
      <c r="E302" s="15" t="s">
        <v>595</v>
      </c>
      <c r="F302" s="19">
        <f t="shared" ref="F302:K302" si="733">F303</f>
        <v>8800</v>
      </c>
      <c r="G302" s="19">
        <f t="shared" si="733"/>
        <v>5100</v>
      </c>
      <c r="H302" s="19">
        <f t="shared" si="733"/>
        <v>4542</v>
      </c>
      <c r="I302" s="19">
        <f t="shared" si="733"/>
        <v>1334.5</v>
      </c>
      <c r="J302" s="19">
        <f t="shared" si="733"/>
        <v>0</v>
      </c>
      <c r="K302" s="19">
        <f t="shared" si="733"/>
        <v>0</v>
      </c>
      <c r="L302" s="19">
        <f t="shared" si="718"/>
        <v>10134.5</v>
      </c>
      <c r="M302" s="19">
        <f t="shared" si="719"/>
        <v>5100</v>
      </c>
      <c r="N302" s="19">
        <f t="shared" si="720"/>
        <v>4542</v>
      </c>
      <c r="O302" s="19">
        <f t="shared" ref="O302:Q302" si="734">O303</f>
        <v>0</v>
      </c>
      <c r="P302" s="19">
        <f t="shared" si="734"/>
        <v>0</v>
      </c>
      <c r="Q302" s="19">
        <f t="shared" si="734"/>
        <v>0</v>
      </c>
      <c r="R302" s="19">
        <f t="shared" si="688"/>
        <v>10134.5</v>
      </c>
      <c r="S302" s="19">
        <f t="shared" si="689"/>
        <v>5100</v>
      </c>
      <c r="T302" s="19">
        <f t="shared" si="690"/>
        <v>4542</v>
      </c>
      <c r="U302" s="19">
        <f t="shared" ref="U302:AV302" si="735">U303</f>
        <v>0</v>
      </c>
      <c r="V302" s="19">
        <f t="shared" si="691"/>
        <v>10134.5</v>
      </c>
      <c r="W302" s="19">
        <f t="shared" si="692"/>
        <v>5100</v>
      </c>
      <c r="X302" s="19">
        <f t="shared" si="693"/>
        <v>4542</v>
      </c>
      <c r="Y302" s="19">
        <f t="shared" si="735"/>
        <v>0</v>
      </c>
      <c r="Z302" s="19">
        <f t="shared" si="735"/>
        <v>0</v>
      </c>
      <c r="AA302" s="19">
        <f t="shared" si="735"/>
        <v>0</v>
      </c>
      <c r="AB302" s="19">
        <f t="shared" si="669"/>
        <v>10134.5</v>
      </c>
      <c r="AC302" s="19">
        <f t="shared" si="670"/>
        <v>5100</v>
      </c>
      <c r="AD302" s="19">
        <f t="shared" si="671"/>
        <v>4542</v>
      </c>
      <c r="AE302" s="19">
        <f t="shared" si="735"/>
        <v>0</v>
      </c>
      <c r="AF302" s="19">
        <f t="shared" si="735"/>
        <v>0</v>
      </c>
      <c r="AG302" s="19">
        <f t="shared" si="685"/>
        <v>10134.5</v>
      </c>
      <c r="AH302" s="19">
        <f t="shared" si="686"/>
        <v>5100</v>
      </c>
      <c r="AI302" s="19">
        <f t="shared" si="687"/>
        <v>4542</v>
      </c>
      <c r="AJ302" s="19">
        <f t="shared" si="735"/>
        <v>0</v>
      </c>
      <c r="AK302" s="19">
        <f t="shared" si="735"/>
        <v>0</v>
      </c>
      <c r="AL302" s="19">
        <f t="shared" si="735"/>
        <v>0</v>
      </c>
      <c r="AM302" s="19">
        <f t="shared" si="642"/>
        <v>10134.5</v>
      </c>
      <c r="AN302" s="19">
        <f t="shared" si="735"/>
        <v>0</v>
      </c>
      <c r="AO302" s="19">
        <f t="shared" si="645"/>
        <v>10134.5</v>
      </c>
      <c r="AP302" s="19">
        <f t="shared" si="643"/>
        <v>5100</v>
      </c>
      <c r="AQ302" s="19">
        <f t="shared" si="735"/>
        <v>0</v>
      </c>
      <c r="AR302" s="19">
        <f t="shared" si="646"/>
        <v>5100</v>
      </c>
      <c r="AS302" s="19">
        <f t="shared" si="644"/>
        <v>4542</v>
      </c>
      <c r="AT302" s="19">
        <f t="shared" si="735"/>
        <v>0</v>
      </c>
      <c r="AU302" s="19">
        <f t="shared" si="647"/>
        <v>4542</v>
      </c>
      <c r="AV302" s="19">
        <f t="shared" si="735"/>
        <v>0</v>
      </c>
      <c r="AW302" s="32"/>
      <c r="AX302" s="23"/>
      <c r="AY302" s="2"/>
    </row>
    <row r="303" spans="1:51" x14ac:dyDescent="0.3">
      <c r="A303" s="49" t="s">
        <v>79</v>
      </c>
      <c r="B303" s="45">
        <v>610</v>
      </c>
      <c r="C303" s="49" t="s">
        <v>24</v>
      </c>
      <c r="D303" s="49" t="s">
        <v>5</v>
      </c>
      <c r="E303" s="15" t="s">
        <v>563</v>
      </c>
      <c r="F303" s="19">
        <v>8800</v>
      </c>
      <c r="G303" s="19">
        <v>5100</v>
      </c>
      <c r="H303" s="19">
        <v>4542</v>
      </c>
      <c r="I303" s="19">
        <v>1334.5</v>
      </c>
      <c r="J303" s="19"/>
      <c r="K303" s="19"/>
      <c r="L303" s="19">
        <f t="shared" si="718"/>
        <v>10134.5</v>
      </c>
      <c r="M303" s="19">
        <f t="shared" si="719"/>
        <v>5100</v>
      </c>
      <c r="N303" s="19">
        <f t="shared" si="720"/>
        <v>4542</v>
      </c>
      <c r="O303" s="19"/>
      <c r="P303" s="19"/>
      <c r="Q303" s="19"/>
      <c r="R303" s="19">
        <f t="shared" si="688"/>
        <v>10134.5</v>
      </c>
      <c r="S303" s="19">
        <f t="shared" si="689"/>
        <v>5100</v>
      </c>
      <c r="T303" s="19">
        <f t="shared" si="690"/>
        <v>4542</v>
      </c>
      <c r="U303" s="19"/>
      <c r="V303" s="19">
        <f t="shared" si="691"/>
        <v>10134.5</v>
      </c>
      <c r="W303" s="19">
        <f t="shared" si="692"/>
        <v>5100</v>
      </c>
      <c r="X303" s="19">
        <f t="shared" si="693"/>
        <v>4542</v>
      </c>
      <c r="Y303" s="19"/>
      <c r="Z303" s="19"/>
      <c r="AA303" s="19"/>
      <c r="AB303" s="19">
        <f t="shared" si="669"/>
        <v>10134.5</v>
      </c>
      <c r="AC303" s="19">
        <f t="shared" si="670"/>
        <v>5100</v>
      </c>
      <c r="AD303" s="19">
        <f t="shared" si="671"/>
        <v>4542</v>
      </c>
      <c r="AE303" s="19"/>
      <c r="AF303" s="19"/>
      <c r="AG303" s="19">
        <f t="shared" si="685"/>
        <v>10134.5</v>
      </c>
      <c r="AH303" s="19">
        <f t="shared" si="686"/>
        <v>5100</v>
      </c>
      <c r="AI303" s="19">
        <f t="shared" si="687"/>
        <v>4542</v>
      </c>
      <c r="AJ303" s="19"/>
      <c r="AK303" s="19"/>
      <c r="AL303" s="19"/>
      <c r="AM303" s="19">
        <f t="shared" si="642"/>
        <v>10134.5</v>
      </c>
      <c r="AN303" s="19"/>
      <c r="AO303" s="19">
        <f t="shared" si="645"/>
        <v>10134.5</v>
      </c>
      <c r="AP303" s="19">
        <f t="shared" si="643"/>
        <v>5100</v>
      </c>
      <c r="AQ303" s="19"/>
      <c r="AR303" s="19">
        <f t="shared" si="646"/>
        <v>5100</v>
      </c>
      <c r="AS303" s="19">
        <f t="shared" si="644"/>
        <v>4542</v>
      </c>
      <c r="AT303" s="19"/>
      <c r="AU303" s="19">
        <f t="shared" si="647"/>
        <v>4542</v>
      </c>
      <c r="AV303" s="19"/>
      <c r="AW303" s="32"/>
      <c r="AX303" s="23" t="s">
        <v>1309</v>
      </c>
      <c r="AY303" s="2"/>
    </row>
    <row r="304" spans="1:51" x14ac:dyDescent="0.3">
      <c r="A304" s="49" t="s">
        <v>79</v>
      </c>
      <c r="B304" s="45">
        <v>620</v>
      </c>
      <c r="C304" s="49"/>
      <c r="D304" s="49"/>
      <c r="E304" s="15" t="s">
        <v>596</v>
      </c>
      <c r="F304" s="19">
        <f t="shared" ref="F304:K304" si="736">F305+F306</f>
        <v>134209.5</v>
      </c>
      <c r="G304" s="19">
        <f t="shared" si="736"/>
        <v>136816.79999999999</v>
      </c>
      <c r="H304" s="19">
        <f t="shared" si="736"/>
        <v>137374.79999999999</v>
      </c>
      <c r="I304" s="19">
        <f t="shared" si="736"/>
        <v>1100</v>
      </c>
      <c r="J304" s="19">
        <f t="shared" si="736"/>
        <v>1400</v>
      </c>
      <c r="K304" s="19">
        <f t="shared" si="736"/>
        <v>0</v>
      </c>
      <c r="L304" s="19">
        <f t="shared" si="718"/>
        <v>135309.5</v>
      </c>
      <c r="M304" s="19">
        <f t="shared" si="719"/>
        <v>138216.79999999999</v>
      </c>
      <c r="N304" s="19">
        <f t="shared" si="720"/>
        <v>137374.79999999999</v>
      </c>
      <c r="O304" s="19">
        <f t="shared" ref="O304:Q304" si="737">O305+O306</f>
        <v>0</v>
      </c>
      <c r="P304" s="19">
        <f t="shared" si="737"/>
        <v>0</v>
      </c>
      <c r="Q304" s="19">
        <f t="shared" si="737"/>
        <v>0</v>
      </c>
      <c r="R304" s="19">
        <f t="shared" si="688"/>
        <v>135309.5</v>
      </c>
      <c r="S304" s="19">
        <f t="shared" si="689"/>
        <v>138216.79999999999</v>
      </c>
      <c r="T304" s="19">
        <f t="shared" si="690"/>
        <v>137374.79999999999</v>
      </c>
      <c r="U304" s="19">
        <f t="shared" ref="U304:AV304" si="738">U305+U306</f>
        <v>0</v>
      </c>
      <c r="V304" s="19">
        <f t="shared" si="691"/>
        <v>135309.5</v>
      </c>
      <c r="W304" s="19">
        <f t="shared" si="692"/>
        <v>138216.79999999999</v>
      </c>
      <c r="X304" s="19">
        <f t="shared" si="693"/>
        <v>137374.79999999999</v>
      </c>
      <c r="Y304" s="19">
        <f t="shared" ref="Y304:AA304" si="739">Y305+Y306</f>
        <v>0</v>
      </c>
      <c r="Z304" s="19">
        <f t="shared" si="739"/>
        <v>0</v>
      </c>
      <c r="AA304" s="19">
        <f t="shared" si="739"/>
        <v>0</v>
      </c>
      <c r="AB304" s="19">
        <f t="shared" si="669"/>
        <v>135309.5</v>
      </c>
      <c r="AC304" s="19">
        <f t="shared" si="670"/>
        <v>138216.79999999999</v>
      </c>
      <c r="AD304" s="19">
        <f t="shared" si="671"/>
        <v>137374.79999999999</v>
      </c>
      <c r="AE304" s="19">
        <f t="shared" ref="AE304:AF304" si="740">AE305+AE306</f>
        <v>0</v>
      </c>
      <c r="AF304" s="19">
        <f t="shared" si="740"/>
        <v>0</v>
      </c>
      <c r="AG304" s="19">
        <f t="shared" si="685"/>
        <v>135309.5</v>
      </c>
      <c r="AH304" s="19">
        <f t="shared" si="686"/>
        <v>138216.79999999999</v>
      </c>
      <c r="AI304" s="19">
        <f t="shared" si="687"/>
        <v>137374.79999999999</v>
      </c>
      <c r="AJ304" s="19">
        <f t="shared" ref="AJ304:AL304" si="741">AJ305+AJ306</f>
        <v>0</v>
      </c>
      <c r="AK304" s="19">
        <f t="shared" si="741"/>
        <v>0</v>
      </c>
      <c r="AL304" s="19">
        <f t="shared" si="741"/>
        <v>0</v>
      </c>
      <c r="AM304" s="19">
        <f t="shared" si="642"/>
        <v>135309.5</v>
      </c>
      <c r="AN304" s="19">
        <f t="shared" ref="AN304" si="742">AN305+AN306</f>
        <v>0</v>
      </c>
      <c r="AO304" s="19">
        <f t="shared" si="645"/>
        <v>135309.5</v>
      </c>
      <c r="AP304" s="19">
        <f t="shared" si="643"/>
        <v>138216.79999999999</v>
      </c>
      <c r="AQ304" s="19">
        <f t="shared" ref="AQ304" si="743">AQ305+AQ306</f>
        <v>0</v>
      </c>
      <c r="AR304" s="19">
        <f t="shared" si="646"/>
        <v>138216.79999999999</v>
      </c>
      <c r="AS304" s="19">
        <f t="shared" si="644"/>
        <v>137374.79999999999</v>
      </c>
      <c r="AT304" s="19">
        <f t="shared" ref="AT304" si="744">AT305+AT306</f>
        <v>0</v>
      </c>
      <c r="AU304" s="19">
        <f t="shared" si="647"/>
        <v>137374.79999999999</v>
      </c>
      <c r="AV304" s="19">
        <f t="shared" si="738"/>
        <v>0</v>
      </c>
      <c r="AW304" s="32"/>
      <c r="AX304" s="23"/>
      <c r="AY304" s="2"/>
    </row>
    <row r="305" spans="1:51" x14ac:dyDescent="0.3">
      <c r="A305" s="49" t="s">
        <v>79</v>
      </c>
      <c r="B305" s="45">
        <v>620</v>
      </c>
      <c r="C305" s="49" t="s">
        <v>28</v>
      </c>
      <c r="D305" s="49" t="s">
        <v>20</v>
      </c>
      <c r="E305" s="15" t="s">
        <v>559</v>
      </c>
      <c r="F305" s="19">
        <v>7292.7000000000007</v>
      </c>
      <c r="G305" s="19">
        <v>5200</v>
      </c>
      <c r="H305" s="19">
        <v>1000</v>
      </c>
      <c r="I305" s="19"/>
      <c r="J305" s="19"/>
      <c r="K305" s="19"/>
      <c r="L305" s="19">
        <f t="shared" si="718"/>
        <v>7292.7000000000007</v>
      </c>
      <c r="M305" s="19">
        <f t="shared" si="719"/>
        <v>5200</v>
      </c>
      <c r="N305" s="19">
        <f t="shared" si="720"/>
        <v>1000</v>
      </c>
      <c r="O305" s="19"/>
      <c r="P305" s="19"/>
      <c r="Q305" s="19"/>
      <c r="R305" s="19">
        <f t="shared" si="688"/>
        <v>7292.7000000000007</v>
      </c>
      <c r="S305" s="19">
        <f t="shared" si="689"/>
        <v>5200</v>
      </c>
      <c r="T305" s="19">
        <f t="shared" si="690"/>
        <v>1000</v>
      </c>
      <c r="U305" s="19"/>
      <c r="V305" s="19">
        <f t="shared" si="691"/>
        <v>7292.7000000000007</v>
      </c>
      <c r="W305" s="19">
        <f t="shared" si="692"/>
        <v>5200</v>
      </c>
      <c r="X305" s="19">
        <f t="shared" si="693"/>
        <v>1000</v>
      </c>
      <c r="Y305" s="19"/>
      <c r="Z305" s="19"/>
      <c r="AA305" s="19"/>
      <c r="AB305" s="19">
        <f t="shared" si="669"/>
        <v>7292.7000000000007</v>
      </c>
      <c r="AC305" s="19">
        <f t="shared" si="670"/>
        <v>5200</v>
      </c>
      <c r="AD305" s="19">
        <f t="shared" si="671"/>
        <v>1000</v>
      </c>
      <c r="AE305" s="19"/>
      <c r="AF305" s="19"/>
      <c r="AG305" s="19">
        <f t="shared" si="685"/>
        <v>7292.7000000000007</v>
      </c>
      <c r="AH305" s="19">
        <f t="shared" si="686"/>
        <v>5200</v>
      </c>
      <c r="AI305" s="19">
        <f t="shared" si="687"/>
        <v>1000</v>
      </c>
      <c r="AJ305" s="19"/>
      <c r="AK305" s="19"/>
      <c r="AL305" s="19"/>
      <c r="AM305" s="19">
        <f t="shared" si="642"/>
        <v>7292.7000000000007</v>
      </c>
      <c r="AN305" s="19"/>
      <c r="AO305" s="19">
        <f t="shared" si="645"/>
        <v>7292.7000000000007</v>
      </c>
      <c r="AP305" s="19">
        <f t="shared" si="643"/>
        <v>5200</v>
      </c>
      <c r="AQ305" s="19"/>
      <c r="AR305" s="19">
        <f t="shared" si="646"/>
        <v>5200</v>
      </c>
      <c r="AS305" s="19">
        <f t="shared" si="644"/>
        <v>1000</v>
      </c>
      <c r="AT305" s="19"/>
      <c r="AU305" s="19">
        <f t="shared" si="647"/>
        <v>1000</v>
      </c>
      <c r="AV305" s="19"/>
      <c r="AW305" s="32"/>
      <c r="AX305" s="23"/>
      <c r="AY305" s="2"/>
    </row>
    <row r="306" spans="1:51" x14ac:dyDescent="0.3">
      <c r="A306" s="49" t="s">
        <v>79</v>
      </c>
      <c r="B306" s="45">
        <v>620</v>
      </c>
      <c r="C306" s="49" t="s">
        <v>24</v>
      </c>
      <c r="D306" s="49" t="s">
        <v>5</v>
      </c>
      <c r="E306" s="15" t="s">
        <v>563</v>
      </c>
      <c r="F306" s="19">
        <v>126916.8</v>
      </c>
      <c r="G306" s="19">
        <v>131616.79999999999</v>
      </c>
      <c r="H306" s="19">
        <v>136374.79999999999</v>
      </c>
      <c r="I306" s="19">
        <v>1100</v>
      </c>
      <c r="J306" s="19">
        <v>1400</v>
      </c>
      <c r="K306" s="19"/>
      <c r="L306" s="19">
        <f t="shared" si="718"/>
        <v>128016.8</v>
      </c>
      <c r="M306" s="19">
        <f t="shared" si="719"/>
        <v>133016.79999999999</v>
      </c>
      <c r="N306" s="19">
        <f t="shared" si="720"/>
        <v>136374.79999999999</v>
      </c>
      <c r="O306" s="19"/>
      <c r="P306" s="19"/>
      <c r="Q306" s="19"/>
      <c r="R306" s="19">
        <f t="shared" si="688"/>
        <v>128016.8</v>
      </c>
      <c r="S306" s="19">
        <f t="shared" si="689"/>
        <v>133016.79999999999</v>
      </c>
      <c r="T306" s="19">
        <f t="shared" si="690"/>
        <v>136374.79999999999</v>
      </c>
      <c r="U306" s="19"/>
      <c r="V306" s="19">
        <f t="shared" si="691"/>
        <v>128016.8</v>
      </c>
      <c r="W306" s="19">
        <f t="shared" si="692"/>
        <v>133016.79999999999</v>
      </c>
      <c r="X306" s="19">
        <f t="shared" si="693"/>
        <v>136374.79999999999</v>
      </c>
      <c r="Y306" s="19"/>
      <c r="Z306" s="19"/>
      <c r="AA306" s="19"/>
      <c r="AB306" s="19">
        <f t="shared" si="669"/>
        <v>128016.8</v>
      </c>
      <c r="AC306" s="19">
        <f t="shared" si="670"/>
        <v>133016.79999999999</v>
      </c>
      <c r="AD306" s="19">
        <f t="shared" si="671"/>
        <v>136374.79999999999</v>
      </c>
      <c r="AE306" s="19"/>
      <c r="AF306" s="19"/>
      <c r="AG306" s="19">
        <f t="shared" si="685"/>
        <v>128016.8</v>
      </c>
      <c r="AH306" s="19">
        <f t="shared" si="686"/>
        <v>133016.79999999999</v>
      </c>
      <c r="AI306" s="19">
        <f t="shared" si="687"/>
        <v>136374.79999999999</v>
      </c>
      <c r="AJ306" s="19"/>
      <c r="AK306" s="19"/>
      <c r="AL306" s="19"/>
      <c r="AM306" s="19">
        <f t="shared" si="642"/>
        <v>128016.8</v>
      </c>
      <c r="AN306" s="19"/>
      <c r="AO306" s="19">
        <f t="shared" si="645"/>
        <v>128016.8</v>
      </c>
      <c r="AP306" s="19">
        <f t="shared" si="643"/>
        <v>133016.79999999999</v>
      </c>
      <c r="AQ306" s="19"/>
      <c r="AR306" s="19">
        <f t="shared" si="646"/>
        <v>133016.79999999999</v>
      </c>
      <c r="AS306" s="19">
        <f t="shared" si="644"/>
        <v>136374.79999999999</v>
      </c>
      <c r="AT306" s="19"/>
      <c r="AU306" s="19">
        <f t="shared" si="647"/>
        <v>136374.79999999999</v>
      </c>
      <c r="AV306" s="19"/>
      <c r="AW306" s="32"/>
      <c r="AX306" s="23" t="s">
        <v>1310</v>
      </c>
      <c r="AY306" s="2"/>
    </row>
    <row r="307" spans="1:51" ht="46.8" x14ac:dyDescent="0.3">
      <c r="A307" s="20" t="s">
        <v>1397</v>
      </c>
      <c r="B307" s="45"/>
      <c r="C307" s="49"/>
      <c r="D307" s="49"/>
      <c r="E307" s="15" t="s">
        <v>1357</v>
      </c>
      <c r="F307" s="19"/>
      <c r="G307" s="19"/>
      <c r="H307" s="19"/>
      <c r="I307" s="19"/>
      <c r="J307" s="19"/>
      <c r="K307" s="19"/>
      <c r="L307" s="19"/>
      <c r="M307" s="19"/>
      <c r="N307" s="19"/>
      <c r="O307" s="19">
        <f>O308</f>
        <v>0</v>
      </c>
      <c r="P307" s="19">
        <f t="shared" ref="P307:AV309" si="745">P308</f>
        <v>32590</v>
      </c>
      <c r="Q307" s="19">
        <f t="shared" si="745"/>
        <v>18005</v>
      </c>
      <c r="R307" s="19">
        <f t="shared" si="688"/>
        <v>0</v>
      </c>
      <c r="S307" s="19">
        <f t="shared" si="689"/>
        <v>32590</v>
      </c>
      <c r="T307" s="19">
        <f t="shared" si="690"/>
        <v>18005</v>
      </c>
      <c r="U307" s="19">
        <f t="shared" si="745"/>
        <v>0</v>
      </c>
      <c r="V307" s="19">
        <f t="shared" si="691"/>
        <v>0</v>
      </c>
      <c r="W307" s="19">
        <f t="shared" si="692"/>
        <v>32590</v>
      </c>
      <c r="X307" s="19">
        <f t="shared" si="693"/>
        <v>18005</v>
      </c>
      <c r="Y307" s="19">
        <f t="shared" si="745"/>
        <v>0</v>
      </c>
      <c r="Z307" s="19">
        <f t="shared" si="745"/>
        <v>0</v>
      </c>
      <c r="AA307" s="19">
        <f t="shared" si="745"/>
        <v>0</v>
      </c>
      <c r="AB307" s="19">
        <f t="shared" si="669"/>
        <v>0</v>
      </c>
      <c r="AC307" s="19">
        <f t="shared" si="670"/>
        <v>32590</v>
      </c>
      <c r="AD307" s="19">
        <f t="shared" si="671"/>
        <v>18005</v>
      </c>
      <c r="AE307" s="19">
        <f t="shared" si="745"/>
        <v>0</v>
      </c>
      <c r="AF307" s="19">
        <f t="shared" si="745"/>
        <v>0</v>
      </c>
      <c r="AG307" s="19">
        <f t="shared" si="685"/>
        <v>0</v>
      </c>
      <c r="AH307" s="19">
        <f t="shared" si="686"/>
        <v>32590</v>
      </c>
      <c r="AI307" s="19">
        <f t="shared" si="687"/>
        <v>18005</v>
      </c>
      <c r="AJ307" s="19">
        <f t="shared" si="745"/>
        <v>0</v>
      </c>
      <c r="AK307" s="19">
        <f t="shared" si="745"/>
        <v>0</v>
      </c>
      <c r="AL307" s="19">
        <f t="shared" si="745"/>
        <v>0</v>
      </c>
      <c r="AM307" s="19">
        <f t="shared" si="642"/>
        <v>0</v>
      </c>
      <c r="AN307" s="19">
        <f t="shared" si="745"/>
        <v>0</v>
      </c>
      <c r="AO307" s="19">
        <f t="shared" si="645"/>
        <v>0</v>
      </c>
      <c r="AP307" s="19">
        <f t="shared" si="643"/>
        <v>32590</v>
      </c>
      <c r="AQ307" s="19">
        <f t="shared" si="745"/>
        <v>0</v>
      </c>
      <c r="AR307" s="19">
        <f t="shared" si="646"/>
        <v>32590</v>
      </c>
      <c r="AS307" s="19">
        <f t="shared" si="644"/>
        <v>18005</v>
      </c>
      <c r="AT307" s="19">
        <f t="shared" si="745"/>
        <v>0</v>
      </c>
      <c r="AU307" s="19">
        <f t="shared" si="647"/>
        <v>18005</v>
      </c>
      <c r="AV307" s="19">
        <f t="shared" si="745"/>
        <v>0</v>
      </c>
      <c r="AW307" s="32"/>
      <c r="AX307" s="23"/>
      <c r="AY307" s="2"/>
    </row>
    <row r="308" spans="1:51" ht="46.8" x14ac:dyDescent="0.3">
      <c r="A308" s="20" t="s">
        <v>1397</v>
      </c>
      <c r="B308" s="45">
        <v>600</v>
      </c>
      <c r="C308" s="49"/>
      <c r="D308" s="49"/>
      <c r="E308" s="15" t="s">
        <v>581</v>
      </c>
      <c r="F308" s="19"/>
      <c r="G308" s="19"/>
      <c r="H308" s="19"/>
      <c r="I308" s="19"/>
      <c r="J308" s="19"/>
      <c r="K308" s="19"/>
      <c r="L308" s="19"/>
      <c r="M308" s="19"/>
      <c r="N308" s="19"/>
      <c r="O308" s="19">
        <f>O309</f>
        <v>0</v>
      </c>
      <c r="P308" s="19">
        <f t="shared" si="745"/>
        <v>32590</v>
      </c>
      <c r="Q308" s="19">
        <f t="shared" si="745"/>
        <v>18005</v>
      </c>
      <c r="R308" s="19">
        <f t="shared" si="688"/>
        <v>0</v>
      </c>
      <c r="S308" s="19">
        <f t="shared" si="689"/>
        <v>32590</v>
      </c>
      <c r="T308" s="19">
        <f t="shared" si="690"/>
        <v>18005</v>
      </c>
      <c r="U308" s="19">
        <f t="shared" si="745"/>
        <v>0</v>
      </c>
      <c r="V308" s="19">
        <f t="shared" si="691"/>
        <v>0</v>
      </c>
      <c r="W308" s="19">
        <f t="shared" si="692"/>
        <v>32590</v>
      </c>
      <c r="X308" s="19">
        <f t="shared" si="693"/>
        <v>18005</v>
      </c>
      <c r="Y308" s="19">
        <f t="shared" si="745"/>
        <v>0</v>
      </c>
      <c r="Z308" s="19">
        <f t="shared" si="745"/>
        <v>0</v>
      </c>
      <c r="AA308" s="19">
        <f t="shared" si="745"/>
        <v>0</v>
      </c>
      <c r="AB308" s="19">
        <f t="shared" si="669"/>
        <v>0</v>
      </c>
      <c r="AC308" s="19">
        <f t="shared" si="670"/>
        <v>32590</v>
      </c>
      <c r="AD308" s="19">
        <f t="shared" si="671"/>
        <v>18005</v>
      </c>
      <c r="AE308" s="19">
        <f t="shared" si="745"/>
        <v>0</v>
      </c>
      <c r="AF308" s="19">
        <f t="shared" si="745"/>
        <v>0</v>
      </c>
      <c r="AG308" s="19">
        <f t="shared" si="685"/>
        <v>0</v>
      </c>
      <c r="AH308" s="19">
        <f t="shared" si="686"/>
        <v>32590</v>
      </c>
      <c r="AI308" s="19">
        <f t="shared" si="687"/>
        <v>18005</v>
      </c>
      <c r="AJ308" s="19">
        <f t="shared" si="745"/>
        <v>0</v>
      </c>
      <c r="AK308" s="19">
        <f t="shared" si="745"/>
        <v>0</v>
      </c>
      <c r="AL308" s="19">
        <f t="shared" si="745"/>
        <v>0</v>
      </c>
      <c r="AM308" s="19">
        <f t="shared" si="642"/>
        <v>0</v>
      </c>
      <c r="AN308" s="19">
        <f t="shared" si="745"/>
        <v>0</v>
      </c>
      <c r="AO308" s="19">
        <f t="shared" si="645"/>
        <v>0</v>
      </c>
      <c r="AP308" s="19">
        <f t="shared" si="643"/>
        <v>32590</v>
      </c>
      <c r="AQ308" s="19">
        <f t="shared" si="745"/>
        <v>0</v>
      </c>
      <c r="AR308" s="19">
        <f t="shared" si="646"/>
        <v>32590</v>
      </c>
      <c r="AS308" s="19">
        <f t="shared" si="644"/>
        <v>18005</v>
      </c>
      <c r="AT308" s="19">
        <f t="shared" si="745"/>
        <v>0</v>
      </c>
      <c r="AU308" s="19">
        <f t="shared" si="647"/>
        <v>18005</v>
      </c>
      <c r="AV308" s="19">
        <f t="shared" si="745"/>
        <v>0</v>
      </c>
      <c r="AW308" s="32"/>
      <c r="AX308" s="23"/>
      <c r="AY308" s="2"/>
    </row>
    <row r="309" spans="1:51" x14ac:dyDescent="0.3">
      <c r="A309" s="20" t="s">
        <v>1397</v>
      </c>
      <c r="B309" s="45">
        <v>620</v>
      </c>
      <c r="C309" s="49"/>
      <c r="D309" s="49"/>
      <c r="E309" s="15" t="s">
        <v>596</v>
      </c>
      <c r="F309" s="19"/>
      <c r="G309" s="19"/>
      <c r="H309" s="19"/>
      <c r="I309" s="19"/>
      <c r="J309" s="19"/>
      <c r="K309" s="19"/>
      <c r="L309" s="19"/>
      <c r="M309" s="19"/>
      <c r="N309" s="19"/>
      <c r="O309" s="19">
        <f>O310</f>
        <v>0</v>
      </c>
      <c r="P309" s="19">
        <f t="shared" si="745"/>
        <v>32590</v>
      </c>
      <c r="Q309" s="19">
        <f t="shared" si="745"/>
        <v>18005</v>
      </c>
      <c r="R309" s="19">
        <f t="shared" si="688"/>
        <v>0</v>
      </c>
      <c r="S309" s="19">
        <f t="shared" si="689"/>
        <v>32590</v>
      </c>
      <c r="T309" s="19">
        <f t="shared" si="690"/>
        <v>18005</v>
      </c>
      <c r="U309" s="19">
        <f t="shared" si="745"/>
        <v>0</v>
      </c>
      <c r="V309" s="19">
        <f t="shared" si="691"/>
        <v>0</v>
      </c>
      <c r="W309" s="19">
        <f t="shared" si="692"/>
        <v>32590</v>
      </c>
      <c r="X309" s="19">
        <f t="shared" si="693"/>
        <v>18005</v>
      </c>
      <c r="Y309" s="19">
        <f t="shared" si="745"/>
        <v>0</v>
      </c>
      <c r="Z309" s="19">
        <f t="shared" si="745"/>
        <v>0</v>
      </c>
      <c r="AA309" s="19">
        <f t="shared" si="745"/>
        <v>0</v>
      </c>
      <c r="AB309" s="19">
        <f t="shared" si="669"/>
        <v>0</v>
      </c>
      <c r="AC309" s="19">
        <f t="shared" si="670"/>
        <v>32590</v>
      </c>
      <c r="AD309" s="19">
        <f t="shared" si="671"/>
        <v>18005</v>
      </c>
      <c r="AE309" s="19">
        <f t="shared" si="745"/>
        <v>0</v>
      </c>
      <c r="AF309" s="19">
        <f t="shared" si="745"/>
        <v>0</v>
      </c>
      <c r="AG309" s="19">
        <f t="shared" si="685"/>
        <v>0</v>
      </c>
      <c r="AH309" s="19">
        <f t="shared" si="686"/>
        <v>32590</v>
      </c>
      <c r="AI309" s="19">
        <f t="shared" si="687"/>
        <v>18005</v>
      </c>
      <c r="AJ309" s="19">
        <f t="shared" si="745"/>
        <v>0</v>
      </c>
      <c r="AK309" s="19">
        <f t="shared" si="745"/>
        <v>0</v>
      </c>
      <c r="AL309" s="19">
        <f t="shared" si="745"/>
        <v>0</v>
      </c>
      <c r="AM309" s="19">
        <f t="shared" si="642"/>
        <v>0</v>
      </c>
      <c r="AN309" s="19">
        <f t="shared" si="745"/>
        <v>0</v>
      </c>
      <c r="AO309" s="19">
        <f t="shared" si="645"/>
        <v>0</v>
      </c>
      <c r="AP309" s="19">
        <f t="shared" si="643"/>
        <v>32590</v>
      </c>
      <c r="AQ309" s="19">
        <f t="shared" si="745"/>
        <v>0</v>
      </c>
      <c r="AR309" s="19">
        <f t="shared" si="646"/>
        <v>32590</v>
      </c>
      <c r="AS309" s="19">
        <f t="shared" si="644"/>
        <v>18005</v>
      </c>
      <c r="AT309" s="19">
        <f t="shared" si="745"/>
        <v>0</v>
      </c>
      <c r="AU309" s="19">
        <f t="shared" si="647"/>
        <v>18005</v>
      </c>
      <c r="AV309" s="19">
        <f t="shared" si="745"/>
        <v>0</v>
      </c>
      <c r="AW309" s="32"/>
      <c r="AX309" s="23"/>
      <c r="AY309" s="2"/>
    </row>
    <row r="310" spans="1:51" x14ac:dyDescent="0.3">
      <c r="A310" s="20" t="s">
        <v>1397</v>
      </c>
      <c r="B310" s="45">
        <v>620</v>
      </c>
      <c r="C310" s="49" t="s">
        <v>24</v>
      </c>
      <c r="D310" s="49" t="s">
        <v>5</v>
      </c>
      <c r="E310" s="15" t="s">
        <v>563</v>
      </c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>
        <v>32590</v>
      </c>
      <c r="Q310" s="19">
        <v>18005</v>
      </c>
      <c r="R310" s="19">
        <f t="shared" si="688"/>
        <v>0</v>
      </c>
      <c r="S310" s="19">
        <f t="shared" si="689"/>
        <v>32590</v>
      </c>
      <c r="T310" s="19">
        <f t="shared" si="690"/>
        <v>18005</v>
      </c>
      <c r="U310" s="19"/>
      <c r="V310" s="19">
        <f t="shared" si="691"/>
        <v>0</v>
      </c>
      <c r="W310" s="19">
        <f t="shared" si="692"/>
        <v>32590</v>
      </c>
      <c r="X310" s="19">
        <f t="shared" si="693"/>
        <v>18005</v>
      </c>
      <c r="Y310" s="19"/>
      <c r="Z310" s="19"/>
      <c r="AA310" s="19"/>
      <c r="AB310" s="19">
        <f t="shared" si="669"/>
        <v>0</v>
      </c>
      <c r="AC310" s="19">
        <f t="shared" si="670"/>
        <v>32590</v>
      </c>
      <c r="AD310" s="19">
        <f t="shared" si="671"/>
        <v>18005</v>
      </c>
      <c r="AE310" s="19"/>
      <c r="AF310" s="19"/>
      <c r="AG310" s="19">
        <f t="shared" si="685"/>
        <v>0</v>
      </c>
      <c r="AH310" s="19">
        <f t="shared" si="686"/>
        <v>32590</v>
      </c>
      <c r="AI310" s="19">
        <f t="shared" si="687"/>
        <v>18005</v>
      </c>
      <c r="AJ310" s="19"/>
      <c r="AK310" s="19"/>
      <c r="AL310" s="19"/>
      <c r="AM310" s="19">
        <f t="shared" si="642"/>
        <v>0</v>
      </c>
      <c r="AN310" s="19"/>
      <c r="AO310" s="19">
        <f t="shared" si="645"/>
        <v>0</v>
      </c>
      <c r="AP310" s="19">
        <f t="shared" si="643"/>
        <v>32590</v>
      </c>
      <c r="AQ310" s="19"/>
      <c r="AR310" s="19">
        <f t="shared" si="646"/>
        <v>32590</v>
      </c>
      <c r="AS310" s="19">
        <f t="shared" si="644"/>
        <v>18005</v>
      </c>
      <c r="AT310" s="19"/>
      <c r="AU310" s="19">
        <f t="shared" si="647"/>
        <v>18005</v>
      </c>
      <c r="AV310" s="19"/>
      <c r="AW310" s="32"/>
      <c r="AX310" s="23"/>
      <c r="AY310" s="2"/>
    </row>
    <row r="311" spans="1:51" s="11" customFormat="1" ht="31.2" x14ac:dyDescent="0.3">
      <c r="A311" s="10" t="s">
        <v>87</v>
      </c>
      <c r="B311" s="17"/>
      <c r="C311" s="10"/>
      <c r="D311" s="10"/>
      <c r="E311" s="16" t="s">
        <v>1053</v>
      </c>
      <c r="F311" s="18">
        <f t="shared" ref="F311:K311" si="746">F312</f>
        <v>390218.5</v>
      </c>
      <c r="G311" s="18">
        <f t="shared" si="746"/>
        <v>389516.10000000003</v>
      </c>
      <c r="H311" s="18">
        <f t="shared" si="746"/>
        <v>389573.4</v>
      </c>
      <c r="I311" s="18">
        <f t="shared" si="746"/>
        <v>707</v>
      </c>
      <c r="J311" s="18">
        <f t="shared" si="746"/>
        <v>0</v>
      </c>
      <c r="K311" s="18">
        <f t="shared" si="746"/>
        <v>0</v>
      </c>
      <c r="L311" s="18">
        <f t="shared" si="718"/>
        <v>390925.5</v>
      </c>
      <c r="M311" s="18">
        <f t="shared" si="719"/>
        <v>389516.10000000003</v>
      </c>
      <c r="N311" s="18">
        <f t="shared" si="720"/>
        <v>389573.4</v>
      </c>
      <c r="O311" s="18">
        <f t="shared" ref="O311:Q311" si="747">O312</f>
        <v>0</v>
      </c>
      <c r="P311" s="18">
        <f t="shared" si="747"/>
        <v>0</v>
      </c>
      <c r="Q311" s="18">
        <f t="shared" si="747"/>
        <v>0</v>
      </c>
      <c r="R311" s="18">
        <f t="shared" si="688"/>
        <v>390925.5</v>
      </c>
      <c r="S311" s="18">
        <f t="shared" si="689"/>
        <v>389516.10000000003</v>
      </c>
      <c r="T311" s="18">
        <f t="shared" si="690"/>
        <v>389573.4</v>
      </c>
      <c r="U311" s="18">
        <f t="shared" ref="U311:AV311" si="748">U312</f>
        <v>0</v>
      </c>
      <c r="V311" s="18">
        <f t="shared" si="691"/>
        <v>390925.5</v>
      </c>
      <c r="W311" s="18">
        <f t="shared" si="692"/>
        <v>389516.10000000003</v>
      </c>
      <c r="X311" s="18">
        <f t="shared" si="693"/>
        <v>389573.4</v>
      </c>
      <c r="Y311" s="18">
        <f t="shared" si="748"/>
        <v>0</v>
      </c>
      <c r="Z311" s="18">
        <f t="shared" si="748"/>
        <v>0</v>
      </c>
      <c r="AA311" s="18">
        <f t="shared" si="748"/>
        <v>0</v>
      </c>
      <c r="AB311" s="18">
        <f t="shared" si="669"/>
        <v>390925.5</v>
      </c>
      <c r="AC311" s="18">
        <f t="shared" si="670"/>
        <v>389516.10000000003</v>
      </c>
      <c r="AD311" s="18">
        <f t="shared" si="671"/>
        <v>389573.4</v>
      </c>
      <c r="AE311" s="18">
        <f t="shared" si="748"/>
        <v>0</v>
      </c>
      <c r="AF311" s="18">
        <f t="shared" si="748"/>
        <v>0</v>
      </c>
      <c r="AG311" s="18">
        <f t="shared" si="685"/>
        <v>390925.5</v>
      </c>
      <c r="AH311" s="18">
        <f t="shared" si="686"/>
        <v>389516.10000000003</v>
      </c>
      <c r="AI311" s="18">
        <f t="shared" si="687"/>
        <v>389573.4</v>
      </c>
      <c r="AJ311" s="18">
        <f t="shared" si="748"/>
        <v>0</v>
      </c>
      <c r="AK311" s="18">
        <f t="shared" si="748"/>
        <v>0</v>
      </c>
      <c r="AL311" s="18">
        <f t="shared" si="748"/>
        <v>0</v>
      </c>
      <c r="AM311" s="18">
        <f t="shared" si="642"/>
        <v>390925.5</v>
      </c>
      <c r="AN311" s="18">
        <f t="shared" si="748"/>
        <v>0</v>
      </c>
      <c r="AO311" s="18">
        <f t="shared" si="645"/>
        <v>390925.5</v>
      </c>
      <c r="AP311" s="18">
        <f t="shared" si="643"/>
        <v>389516.10000000003</v>
      </c>
      <c r="AQ311" s="18">
        <f t="shared" si="748"/>
        <v>0</v>
      </c>
      <c r="AR311" s="18">
        <f t="shared" si="646"/>
        <v>389516.10000000003</v>
      </c>
      <c r="AS311" s="18">
        <f t="shared" si="644"/>
        <v>389573.4</v>
      </c>
      <c r="AT311" s="18">
        <f t="shared" si="748"/>
        <v>0</v>
      </c>
      <c r="AU311" s="18">
        <f t="shared" si="647"/>
        <v>389573.4</v>
      </c>
      <c r="AV311" s="18">
        <f t="shared" si="748"/>
        <v>0</v>
      </c>
      <c r="AW311" s="31"/>
      <c r="AX311" s="26"/>
    </row>
    <row r="312" spans="1:51" ht="62.4" x14ac:dyDescent="0.3">
      <c r="A312" s="49" t="s">
        <v>88</v>
      </c>
      <c r="B312" s="45"/>
      <c r="C312" s="49"/>
      <c r="D312" s="49"/>
      <c r="E312" s="15" t="s">
        <v>1054</v>
      </c>
      <c r="F312" s="19">
        <f>F313+F321+F325+F336+F341+F332</f>
        <v>390218.5</v>
      </c>
      <c r="G312" s="19">
        <f t="shared" ref="G312:H312" si="749">G313+G321+G325+G336+G341+G332</f>
        <v>389516.10000000003</v>
      </c>
      <c r="H312" s="19">
        <f t="shared" si="749"/>
        <v>389573.4</v>
      </c>
      <c r="I312" s="19">
        <f t="shared" ref="I312:K312" si="750">I313+I321+I325+I336+I341+I332</f>
        <v>707</v>
      </c>
      <c r="J312" s="19">
        <f t="shared" si="750"/>
        <v>0</v>
      </c>
      <c r="K312" s="19">
        <f t="shared" si="750"/>
        <v>0</v>
      </c>
      <c r="L312" s="19">
        <f t="shared" si="718"/>
        <v>390925.5</v>
      </c>
      <c r="M312" s="19">
        <f t="shared" si="719"/>
        <v>389516.10000000003</v>
      </c>
      <c r="N312" s="19">
        <f t="shared" si="720"/>
        <v>389573.4</v>
      </c>
      <c r="O312" s="19">
        <f t="shared" ref="O312:Q312" si="751">O313+O321+O325+O336+O341+O332</f>
        <v>0</v>
      </c>
      <c r="P312" s="19">
        <f t="shared" si="751"/>
        <v>0</v>
      </c>
      <c r="Q312" s="19">
        <f t="shared" si="751"/>
        <v>0</v>
      </c>
      <c r="R312" s="19">
        <f t="shared" si="688"/>
        <v>390925.5</v>
      </c>
      <c r="S312" s="19">
        <f t="shared" si="689"/>
        <v>389516.10000000003</v>
      </c>
      <c r="T312" s="19">
        <f t="shared" si="690"/>
        <v>389573.4</v>
      </c>
      <c r="U312" s="19">
        <f t="shared" ref="U312" si="752">U313+U321+U325+U336+U341+U332</f>
        <v>0</v>
      </c>
      <c r="V312" s="19">
        <f t="shared" si="691"/>
        <v>390925.5</v>
      </c>
      <c r="W312" s="19">
        <f t="shared" si="692"/>
        <v>389516.10000000003</v>
      </c>
      <c r="X312" s="19">
        <f t="shared" si="693"/>
        <v>389573.4</v>
      </c>
      <c r="Y312" s="19">
        <f t="shared" ref="Y312:AA312" si="753">Y313+Y321+Y325+Y336+Y341+Y332</f>
        <v>0</v>
      </c>
      <c r="Z312" s="19">
        <f t="shared" si="753"/>
        <v>0</v>
      </c>
      <c r="AA312" s="19">
        <f t="shared" si="753"/>
        <v>0</v>
      </c>
      <c r="AB312" s="19">
        <f t="shared" si="669"/>
        <v>390925.5</v>
      </c>
      <c r="AC312" s="19">
        <f t="shared" si="670"/>
        <v>389516.10000000003</v>
      </c>
      <c r="AD312" s="19">
        <f t="shared" si="671"/>
        <v>389573.4</v>
      </c>
      <c r="AE312" s="19">
        <f t="shared" ref="AE312:AF312" si="754">AE313+AE321+AE325+AE336+AE341+AE332</f>
        <v>0</v>
      </c>
      <c r="AF312" s="19">
        <f t="shared" si="754"/>
        <v>0</v>
      </c>
      <c r="AG312" s="19">
        <f t="shared" si="685"/>
        <v>390925.5</v>
      </c>
      <c r="AH312" s="19">
        <f t="shared" si="686"/>
        <v>389516.10000000003</v>
      </c>
      <c r="AI312" s="19">
        <f t="shared" si="687"/>
        <v>389573.4</v>
      </c>
      <c r="AJ312" s="19">
        <f>AJ313+AJ321+AJ325+AJ336+AJ341+AJ332+AJ317</f>
        <v>0</v>
      </c>
      <c r="AK312" s="19">
        <f t="shared" ref="AK312:AV312" si="755">AK313+AK321+AK325+AK336+AK341+AK332+AK317</f>
        <v>0</v>
      </c>
      <c r="AL312" s="19">
        <f t="shared" si="755"/>
        <v>0</v>
      </c>
      <c r="AM312" s="19">
        <f t="shared" si="642"/>
        <v>390925.5</v>
      </c>
      <c r="AN312" s="19">
        <f t="shared" ref="AN312" si="756">AN313+AN321+AN325+AN336+AN341+AN332+AN317</f>
        <v>0</v>
      </c>
      <c r="AO312" s="19">
        <f t="shared" si="645"/>
        <v>390925.5</v>
      </c>
      <c r="AP312" s="19">
        <f t="shared" si="643"/>
        <v>389516.10000000003</v>
      </c>
      <c r="AQ312" s="19">
        <f t="shared" ref="AQ312" si="757">AQ313+AQ321+AQ325+AQ336+AQ341+AQ332+AQ317</f>
        <v>0</v>
      </c>
      <c r="AR312" s="19">
        <f t="shared" si="646"/>
        <v>389516.10000000003</v>
      </c>
      <c r="AS312" s="19">
        <f t="shared" si="644"/>
        <v>389573.4</v>
      </c>
      <c r="AT312" s="19">
        <f t="shared" ref="AT312" si="758">AT313+AT321+AT325+AT336+AT341+AT332+AT317</f>
        <v>0</v>
      </c>
      <c r="AU312" s="19">
        <f t="shared" si="647"/>
        <v>389573.4</v>
      </c>
      <c r="AV312" s="19">
        <f t="shared" si="755"/>
        <v>0</v>
      </c>
      <c r="AW312" s="32"/>
      <c r="AX312" s="23"/>
      <c r="AY312" s="2"/>
    </row>
    <row r="313" spans="1:51" ht="46.8" x14ac:dyDescent="0.3">
      <c r="A313" s="49" t="s">
        <v>82</v>
      </c>
      <c r="B313" s="45"/>
      <c r="C313" s="49"/>
      <c r="D313" s="49"/>
      <c r="E313" s="15" t="s">
        <v>627</v>
      </c>
      <c r="F313" s="19">
        <f t="shared" ref="F313:K315" si="759">F314</f>
        <v>371013.1</v>
      </c>
      <c r="G313" s="19">
        <f t="shared" si="759"/>
        <v>370551.4</v>
      </c>
      <c r="H313" s="19">
        <f t="shared" si="759"/>
        <v>370551.4</v>
      </c>
      <c r="I313" s="19">
        <f t="shared" si="759"/>
        <v>0</v>
      </c>
      <c r="J313" s="19">
        <f t="shared" si="759"/>
        <v>0</v>
      </c>
      <c r="K313" s="19">
        <f t="shared" si="759"/>
        <v>0</v>
      </c>
      <c r="L313" s="19">
        <f t="shared" si="718"/>
        <v>371013.1</v>
      </c>
      <c r="M313" s="19">
        <f t="shared" si="719"/>
        <v>370551.4</v>
      </c>
      <c r="N313" s="19">
        <f t="shared" si="720"/>
        <v>370551.4</v>
      </c>
      <c r="O313" s="19">
        <f t="shared" ref="O313:Q315" si="760">O314</f>
        <v>0</v>
      </c>
      <c r="P313" s="19">
        <f t="shared" si="760"/>
        <v>0</v>
      </c>
      <c r="Q313" s="19">
        <f t="shared" si="760"/>
        <v>0</v>
      </c>
      <c r="R313" s="19">
        <f t="shared" si="688"/>
        <v>371013.1</v>
      </c>
      <c r="S313" s="19">
        <f t="shared" si="689"/>
        <v>370551.4</v>
      </c>
      <c r="T313" s="19">
        <f t="shared" si="690"/>
        <v>370551.4</v>
      </c>
      <c r="U313" s="19">
        <f t="shared" ref="U313:AV315" si="761">U314</f>
        <v>0</v>
      </c>
      <c r="V313" s="19">
        <f t="shared" si="691"/>
        <v>371013.1</v>
      </c>
      <c r="W313" s="19">
        <f t="shared" si="692"/>
        <v>370551.4</v>
      </c>
      <c r="X313" s="19">
        <f t="shared" si="693"/>
        <v>370551.4</v>
      </c>
      <c r="Y313" s="19">
        <f t="shared" si="761"/>
        <v>0</v>
      </c>
      <c r="Z313" s="19">
        <f t="shared" si="761"/>
        <v>0</v>
      </c>
      <c r="AA313" s="19">
        <f t="shared" si="761"/>
        <v>0</v>
      </c>
      <c r="AB313" s="19">
        <f t="shared" si="669"/>
        <v>371013.1</v>
      </c>
      <c r="AC313" s="19">
        <f t="shared" si="670"/>
        <v>370551.4</v>
      </c>
      <c r="AD313" s="19">
        <f t="shared" si="671"/>
        <v>370551.4</v>
      </c>
      <c r="AE313" s="19">
        <f t="shared" si="761"/>
        <v>0</v>
      </c>
      <c r="AF313" s="19">
        <f t="shared" si="761"/>
        <v>0</v>
      </c>
      <c r="AG313" s="19">
        <f t="shared" si="685"/>
        <v>371013.1</v>
      </c>
      <c r="AH313" s="19">
        <f t="shared" si="686"/>
        <v>370551.4</v>
      </c>
      <c r="AI313" s="19">
        <f t="shared" si="687"/>
        <v>370551.4</v>
      </c>
      <c r="AJ313" s="19">
        <f t="shared" si="761"/>
        <v>0</v>
      </c>
      <c r="AK313" s="19">
        <f t="shared" si="761"/>
        <v>0</v>
      </c>
      <c r="AL313" s="19">
        <f t="shared" si="761"/>
        <v>0</v>
      </c>
      <c r="AM313" s="19">
        <f t="shared" si="642"/>
        <v>371013.1</v>
      </c>
      <c r="AN313" s="19">
        <f t="shared" si="761"/>
        <v>0</v>
      </c>
      <c r="AO313" s="19">
        <f t="shared" si="645"/>
        <v>371013.1</v>
      </c>
      <c r="AP313" s="19">
        <f t="shared" si="643"/>
        <v>370551.4</v>
      </c>
      <c r="AQ313" s="19">
        <f t="shared" si="761"/>
        <v>0</v>
      </c>
      <c r="AR313" s="19">
        <f t="shared" si="646"/>
        <v>370551.4</v>
      </c>
      <c r="AS313" s="19">
        <f t="shared" si="644"/>
        <v>370551.4</v>
      </c>
      <c r="AT313" s="19">
        <f t="shared" si="761"/>
        <v>0</v>
      </c>
      <c r="AU313" s="19">
        <f t="shared" si="647"/>
        <v>370551.4</v>
      </c>
      <c r="AV313" s="19">
        <f t="shared" si="761"/>
        <v>0</v>
      </c>
      <c r="AW313" s="32"/>
      <c r="AX313" s="23"/>
      <c r="AY313" s="2"/>
    </row>
    <row r="314" spans="1:51" ht="46.8" x14ac:dyDescent="0.3">
      <c r="A314" s="49" t="s">
        <v>82</v>
      </c>
      <c r="B314" s="45">
        <v>600</v>
      </c>
      <c r="C314" s="49"/>
      <c r="D314" s="49"/>
      <c r="E314" s="15" t="s">
        <v>581</v>
      </c>
      <c r="F314" s="19">
        <f t="shared" si="759"/>
        <v>371013.1</v>
      </c>
      <c r="G314" s="19">
        <f t="shared" si="759"/>
        <v>370551.4</v>
      </c>
      <c r="H314" s="19">
        <f t="shared" si="759"/>
        <v>370551.4</v>
      </c>
      <c r="I314" s="19">
        <f t="shared" si="759"/>
        <v>0</v>
      </c>
      <c r="J314" s="19">
        <f t="shared" si="759"/>
        <v>0</v>
      </c>
      <c r="K314" s="19">
        <f t="shared" si="759"/>
        <v>0</v>
      </c>
      <c r="L314" s="19">
        <f t="shared" si="718"/>
        <v>371013.1</v>
      </c>
      <c r="M314" s="19">
        <f t="shared" si="719"/>
        <v>370551.4</v>
      </c>
      <c r="N314" s="19">
        <f t="shared" si="720"/>
        <v>370551.4</v>
      </c>
      <c r="O314" s="19">
        <f t="shared" si="760"/>
        <v>0</v>
      </c>
      <c r="P314" s="19">
        <f t="shared" si="760"/>
        <v>0</v>
      </c>
      <c r="Q314" s="19">
        <f t="shared" si="760"/>
        <v>0</v>
      </c>
      <c r="R314" s="19">
        <f t="shared" si="688"/>
        <v>371013.1</v>
      </c>
      <c r="S314" s="19">
        <f t="shared" si="689"/>
        <v>370551.4</v>
      </c>
      <c r="T314" s="19">
        <f t="shared" si="690"/>
        <v>370551.4</v>
      </c>
      <c r="U314" s="19">
        <f t="shared" si="761"/>
        <v>0</v>
      </c>
      <c r="V314" s="19">
        <f t="shared" si="691"/>
        <v>371013.1</v>
      </c>
      <c r="W314" s="19">
        <f t="shared" si="692"/>
        <v>370551.4</v>
      </c>
      <c r="X314" s="19">
        <f t="shared" si="693"/>
        <v>370551.4</v>
      </c>
      <c r="Y314" s="19">
        <f t="shared" si="761"/>
        <v>0</v>
      </c>
      <c r="Z314" s="19">
        <f t="shared" si="761"/>
        <v>0</v>
      </c>
      <c r="AA314" s="19">
        <f t="shared" si="761"/>
        <v>0</v>
      </c>
      <c r="AB314" s="19">
        <f t="shared" si="669"/>
        <v>371013.1</v>
      </c>
      <c r="AC314" s="19">
        <f t="shared" si="670"/>
        <v>370551.4</v>
      </c>
      <c r="AD314" s="19">
        <f t="shared" si="671"/>
        <v>370551.4</v>
      </c>
      <c r="AE314" s="19">
        <f t="shared" si="761"/>
        <v>0</v>
      </c>
      <c r="AF314" s="19">
        <f t="shared" si="761"/>
        <v>0</v>
      </c>
      <c r="AG314" s="19">
        <f t="shared" si="685"/>
        <v>371013.1</v>
      </c>
      <c r="AH314" s="19">
        <f t="shared" si="686"/>
        <v>370551.4</v>
      </c>
      <c r="AI314" s="19">
        <f t="shared" si="687"/>
        <v>370551.4</v>
      </c>
      <c r="AJ314" s="19">
        <f t="shared" si="761"/>
        <v>0</v>
      </c>
      <c r="AK314" s="19">
        <f t="shared" si="761"/>
        <v>0</v>
      </c>
      <c r="AL314" s="19">
        <f t="shared" si="761"/>
        <v>0</v>
      </c>
      <c r="AM314" s="19">
        <f t="shared" si="642"/>
        <v>371013.1</v>
      </c>
      <c r="AN314" s="19">
        <f t="shared" si="761"/>
        <v>0</v>
      </c>
      <c r="AO314" s="19">
        <f t="shared" si="645"/>
        <v>371013.1</v>
      </c>
      <c r="AP314" s="19">
        <f t="shared" si="643"/>
        <v>370551.4</v>
      </c>
      <c r="AQ314" s="19">
        <f t="shared" si="761"/>
        <v>0</v>
      </c>
      <c r="AR314" s="19">
        <f t="shared" si="646"/>
        <v>370551.4</v>
      </c>
      <c r="AS314" s="19">
        <f t="shared" si="644"/>
        <v>370551.4</v>
      </c>
      <c r="AT314" s="19">
        <f t="shared" si="761"/>
        <v>0</v>
      </c>
      <c r="AU314" s="19">
        <f t="shared" si="647"/>
        <v>370551.4</v>
      </c>
      <c r="AV314" s="19">
        <f t="shared" si="761"/>
        <v>0</v>
      </c>
      <c r="AW314" s="32"/>
      <c r="AX314" s="23"/>
      <c r="AY314" s="2"/>
    </row>
    <row r="315" spans="1:51" x14ac:dyDescent="0.3">
      <c r="A315" s="49" t="s">
        <v>82</v>
      </c>
      <c r="B315" s="45">
        <v>620</v>
      </c>
      <c r="C315" s="49"/>
      <c r="D315" s="49"/>
      <c r="E315" s="15" t="s">
        <v>596</v>
      </c>
      <c r="F315" s="19">
        <f t="shared" si="759"/>
        <v>371013.1</v>
      </c>
      <c r="G315" s="19">
        <f t="shared" si="759"/>
        <v>370551.4</v>
      </c>
      <c r="H315" s="19">
        <f t="shared" si="759"/>
        <v>370551.4</v>
      </c>
      <c r="I315" s="19">
        <f t="shared" si="759"/>
        <v>0</v>
      </c>
      <c r="J315" s="19">
        <f t="shared" si="759"/>
        <v>0</v>
      </c>
      <c r="K315" s="19">
        <f t="shared" si="759"/>
        <v>0</v>
      </c>
      <c r="L315" s="19">
        <f t="shared" si="718"/>
        <v>371013.1</v>
      </c>
      <c r="M315" s="19">
        <f t="shared" si="719"/>
        <v>370551.4</v>
      </c>
      <c r="N315" s="19">
        <f t="shared" si="720"/>
        <v>370551.4</v>
      </c>
      <c r="O315" s="19">
        <f t="shared" si="760"/>
        <v>0</v>
      </c>
      <c r="P315" s="19">
        <f t="shared" si="760"/>
        <v>0</v>
      </c>
      <c r="Q315" s="19">
        <f t="shared" si="760"/>
        <v>0</v>
      </c>
      <c r="R315" s="19">
        <f t="shared" si="688"/>
        <v>371013.1</v>
      </c>
      <c r="S315" s="19">
        <f t="shared" si="689"/>
        <v>370551.4</v>
      </c>
      <c r="T315" s="19">
        <f t="shared" si="690"/>
        <v>370551.4</v>
      </c>
      <c r="U315" s="19">
        <f t="shared" si="761"/>
        <v>0</v>
      </c>
      <c r="V315" s="19">
        <f t="shared" si="691"/>
        <v>371013.1</v>
      </c>
      <c r="W315" s="19">
        <f t="shared" si="692"/>
        <v>370551.4</v>
      </c>
      <c r="X315" s="19">
        <f t="shared" si="693"/>
        <v>370551.4</v>
      </c>
      <c r="Y315" s="19">
        <f t="shared" si="761"/>
        <v>0</v>
      </c>
      <c r="Z315" s="19">
        <f t="shared" si="761"/>
        <v>0</v>
      </c>
      <c r="AA315" s="19">
        <f t="shared" si="761"/>
        <v>0</v>
      </c>
      <c r="AB315" s="19">
        <f t="shared" si="669"/>
        <v>371013.1</v>
      </c>
      <c r="AC315" s="19">
        <f t="shared" si="670"/>
        <v>370551.4</v>
      </c>
      <c r="AD315" s="19">
        <f t="shared" si="671"/>
        <v>370551.4</v>
      </c>
      <c r="AE315" s="19">
        <f t="shared" si="761"/>
        <v>0</v>
      </c>
      <c r="AF315" s="19">
        <f t="shared" si="761"/>
        <v>0</v>
      </c>
      <c r="AG315" s="19">
        <f t="shared" si="685"/>
        <v>371013.1</v>
      </c>
      <c r="AH315" s="19">
        <f t="shared" si="686"/>
        <v>370551.4</v>
      </c>
      <c r="AI315" s="19">
        <f t="shared" si="687"/>
        <v>370551.4</v>
      </c>
      <c r="AJ315" s="19">
        <f t="shared" si="761"/>
        <v>0</v>
      </c>
      <c r="AK315" s="19">
        <f t="shared" si="761"/>
        <v>0</v>
      </c>
      <c r="AL315" s="19">
        <f t="shared" si="761"/>
        <v>0</v>
      </c>
      <c r="AM315" s="19">
        <f t="shared" si="642"/>
        <v>371013.1</v>
      </c>
      <c r="AN315" s="19">
        <f t="shared" si="761"/>
        <v>0</v>
      </c>
      <c r="AO315" s="19">
        <f t="shared" si="645"/>
        <v>371013.1</v>
      </c>
      <c r="AP315" s="19">
        <f t="shared" si="643"/>
        <v>370551.4</v>
      </c>
      <c r="AQ315" s="19">
        <f t="shared" si="761"/>
        <v>0</v>
      </c>
      <c r="AR315" s="19">
        <f t="shared" si="646"/>
        <v>370551.4</v>
      </c>
      <c r="AS315" s="19">
        <f t="shared" si="644"/>
        <v>370551.4</v>
      </c>
      <c r="AT315" s="19">
        <f t="shared" si="761"/>
        <v>0</v>
      </c>
      <c r="AU315" s="19">
        <f t="shared" si="647"/>
        <v>370551.4</v>
      </c>
      <c r="AV315" s="19">
        <f t="shared" si="761"/>
        <v>0</v>
      </c>
      <c r="AW315" s="32"/>
      <c r="AX315" s="23"/>
      <c r="AY315" s="2"/>
    </row>
    <row r="316" spans="1:51" x14ac:dyDescent="0.3">
      <c r="A316" s="49" t="s">
        <v>82</v>
      </c>
      <c r="B316" s="45">
        <v>620</v>
      </c>
      <c r="C316" s="49" t="s">
        <v>28</v>
      </c>
      <c r="D316" s="49" t="s">
        <v>20</v>
      </c>
      <c r="E316" s="15" t="s">
        <v>559</v>
      </c>
      <c r="F316" s="19">
        <v>371013.1</v>
      </c>
      <c r="G316" s="19">
        <v>370551.4</v>
      </c>
      <c r="H316" s="19">
        <v>370551.4</v>
      </c>
      <c r="I316" s="19"/>
      <c r="J316" s="19"/>
      <c r="K316" s="19"/>
      <c r="L316" s="19">
        <f t="shared" si="718"/>
        <v>371013.1</v>
      </c>
      <c r="M316" s="19">
        <f t="shared" si="719"/>
        <v>370551.4</v>
      </c>
      <c r="N316" s="19">
        <f t="shared" si="720"/>
        <v>370551.4</v>
      </c>
      <c r="O316" s="19"/>
      <c r="P316" s="19"/>
      <c r="Q316" s="19"/>
      <c r="R316" s="19">
        <f t="shared" si="688"/>
        <v>371013.1</v>
      </c>
      <c r="S316" s="19">
        <f t="shared" si="689"/>
        <v>370551.4</v>
      </c>
      <c r="T316" s="19">
        <f t="shared" si="690"/>
        <v>370551.4</v>
      </c>
      <c r="U316" s="19"/>
      <c r="V316" s="19">
        <f t="shared" si="691"/>
        <v>371013.1</v>
      </c>
      <c r="W316" s="19">
        <f t="shared" si="692"/>
        <v>370551.4</v>
      </c>
      <c r="X316" s="19">
        <f t="shared" si="693"/>
        <v>370551.4</v>
      </c>
      <c r="Y316" s="19"/>
      <c r="Z316" s="19"/>
      <c r="AA316" s="19"/>
      <c r="AB316" s="19">
        <f t="shared" si="669"/>
        <v>371013.1</v>
      </c>
      <c r="AC316" s="19">
        <f t="shared" si="670"/>
        <v>370551.4</v>
      </c>
      <c r="AD316" s="19">
        <f t="shared" si="671"/>
        <v>370551.4</v>
      </c>
      <c r="AE316" s="19"/>
      <c r="AF316" s="19"/>
      <c r="AG316" s="19">
        <f t="shared" si="685"/>
        <v>371013.1</v>
      </c>
      <c r="AH316" s="19">
        <f t="shared" si="686"/>
        <v>370551.4</v>
      </c>
      <c r="AI316" s="19">
        <f t="shared" si="687"/>
        <v>370551.4</v>
      </c>
      <c r="AJ316" s="19"/>
      <c r="AK316" s="19"/>
      <c r="AL316" s="19"/>
      <c r="AM316" s="19">
        <f t="shared" si="642"/>
        <v>371013.1</v>
      </c>
      <c r="AN316" s="19"/>
      <c r="AO316" s="19">
        <f t="shared" si="645"/>
        <v>371013.1</v>
      </c>
      <c r="AP316" s="19">
        <f t="shared" si="643"/>
        <v>370551.4</v>
      </c>
      <c r="AQ316" s="19"/>
      <c r="AR316" s="19">
        <f t="shared" si="646"/>
        <v>370551.4</v>
      </c>
      <c r="AS316" s="19">
        <f t="shared" si="644"/>
        <v>370551.4</v>
      </c>
      <c r="AT316" s="19"/>
      <c r="AU316" s="19">
        <f t="shared" si="647"/>
        <v>370551.4</v>
      </c>
      <c r="AV316" s="19"/>
      <c r="AW316" s="32"/>
      <c r="AX316" s="23"/>
      <c r="AY316" s="2"/>
    </row>
    <row r="317" spans="1:51" ht="78" hidden="1" x14ac:dyDescent="0.3">
      <c r="A317" s="36" t="s">
        <v>1475</v>
      </c>
      <c r="B317" s="33"/>
      <c r="C317" s="36"/>
      <c r="D317" s="36"/>
      <c r="E317" s="15" t="s">
        <v>1484</v>
      </c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>
        <f>AG318</f>
        <v>0</v>
      </c>
      <c r="AH317" s="19">
        <f t="shared" ref="AH317:AV319" si="762">AH318</f>
        <v>0</v>
      </c>
      <c r="AI317" s="19">
        <f t="shared" si="762"/>
        <v>0</v>
      </c>
      <c r="AJ317" s="19">
        <f t="shared" si="762"/>
        <v>0</v>
      </c>
      <c r="AK317" s="19">
        <f t="shared" si="762"/>
        <v>0</v>
      </c>
      <c r="AL317" s="19">
        <f t="shared" si="762"/>
        <v>0</v>
      </c>
      <c r="AM317" s="19">
        <f t="shared" si="642"/>
        <v>0</v>
      </c>
      <c r="AN317" s="19">
        <f t="shared" si="762"/>
        <v>0</v>
      </c>
      <c r="AO317" s="19"/>
      <c r="AP317" s="19">
        <f t="shared" si="643"/>
        <v>0</v>
      </c>
      <c r="AQ317" s="19">
        <f t="shared" si="762"/>
        <v>0</v>
      </c>
      <c r="AR317" s="19"/>
      <c r="AS317" s="19">
        <f t="shared" si="644"/>
        <v>0</v>
      </c>
      <c r="AT317" s="19">
        <f t="shared" si="762"/>
        <v>0</v>
      </c>
      <c r="AU317" s="19"/>
      <c r="AV317" s="19">
        <f t="shared" si="762"/>
        <v>0</v>
      </c>
      <c r="AW317" s="32">
        <v>0</v>
      </c>
      <c r="AX317" s="23"/>
      <c r="AY317" s="2"/>
    </row>
    <row r="318" spans="1:51" ht="46.8" hidden="1" x14ac:dyDescent="0.3">
      <c r="A318" s="36" t="s">
        <v>1475</v>
      </c>
      <c r="B318" s="33">
        <v>600</v>
      </c>
      <c r="C318" s="36"/>
      <c r="D318" s="36"/>
      <c r="E318" s="15" t="s">
        <v>581</v>
      </c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>
        <f>AG319</f>
        <v>0</v>
      </c>
      <c r="AH318" s="19">
        <f t="shared" si="762"/>
        <v>0</v>
      </c>
      <c r="AI318" s="19">
        <f t="shared" si="762"/>
        <v>0</v>
      </c>
      <c r="AJ318" s="19">
        <f t="shared" si="762"/>
        <v>0</v>
      </c>
      <c r="AK318" s="19">
        <f t="shared" si="762"/>
        <v>0</v>
      </c>
      <c r="AL318" s="19">
        <f t="shared" si="762"/>
        <v>0</v>
      </c>
      <c r="AM318" s="19">
        <f t="shared" si="642"/>
        <v>0</v>
      </c>
      <c r="AN318" s="19">
        <f t="shared" si="762"/>
        <v>0</v>
      </c>
      <c r="AO318" s="19"/>
      <c r="AP318" s="19">
        <f t="shared" si="643"/>
        <v>0</v>
      </c>
      <c r="AQ318" s="19">
        <f t="shared" si="762"/>
        <v>0</v>
      </c>
      <c r="AR318" s="19"/>
      <c r="AS318" s="19">
        <f t="shared" si="644"/>
        <v>0</v>
      </c>
      <c r="AT318" s="19">
        <f t="shared" si="762"/>
        <v>0</v>
      </c>
      <c r="AU318" s="19"/>
      <c r="AV318" s="19">
        <f t="shared" si="762"/>
        <v>0</v>
      </c>
      <c r="AW318" s="32">
        <v>0</v>
      </c>
      <c r="AX318" s="23"/>
      <c r="AY318" s="2"/>
    </row>
    <row r="319" spans="1:51" hidden="1" x14ac:dyDescent="0.3">
      <c r="A319" s="36" t="s">
        <v>1475</v>
      </c>
      <c r="B319" s="33">
        <v>620</v>
      </c>
      <c r="C319" s="36"/>
      <c r="D319" s="36"/>
      <c r="E319" s="15" t="s">
        <v>596</v>
      </c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>
        <f>AG320</f>
        <v>0</v>
      </c>
      <c r="AH319" s="19">
        <f t="shared" si="762"/>
        <v>0</v>
      </c>
      <c r="AI319" s="19">
        <f t="shared" si="762"/>
        <v>0</v>
      </c>
      <c r="AJ319" s="19">
        <f t="shared" si="762"/>
        <v>0</v>
      </c>
      <c r="AK319" s="19">
        <f t="shared" si="762"/>
        <v>0</v>
      </c>
      <c r="AL319" s="19">
        <f t="shared" si="762"/>
        <v>0</v>
      </c>
      <c r="AM319" s="19">
        <f t="shared" si="642"/>
        <v>0</v>
      </c>
      <c r="AN319" s="19">
        <f t="shared" si="762"/>
        <v>0</v>
      </c>
      <c r="AO319" s="19"/>
      <c r="AP319" s="19">
        <f t="shared" si="643"/>
        <v>0</v>
      </c>
      <c r="AQ319" s="19">
        <f t="shared" si="762"/>
        <v>0</v>
      </c>
      <c r="AR319" s="19"/>
      <c r="AS319" s="19">
        <f t="shared" si="644"/>
        <v>0</v>
      </c>
      <c r="AT319" s="19">
        <f t="shared" si="762"/>
        <v>0</v>
      </c>
      <c r="AU319" s="19"/>
      <c r="AV319" s="19">
        <f t="shared" si="762"/>
        <v>0</v>
      </c>
      <c r="AW319" s="32">
        <v>0</v>
      </c>
      <c r="AX319" s="23"/>
      <c r="AY319" s="2"/>
    </row>
    <row r="320" spans="1:51" hidden="1" x14ac:dyDescent="0.3">
      <c r="A320" s="36" t="s">
        <v>1475</v>
      </c>
      <c r="B320" s="33">
        <v>620</v>
      </c>
      <c r="C320" s="36" t="s">
        <v>28</v>
      </c>
      <c r="D320" s="36" t="s">
        <v>20</v>
      </c>
      <c r="E320" s="15" t="s">
        <v>559</v>
      </c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>
        <v>0</v>
      </c>
      <c r="AH320" s="19">
        <v>0</v>
      </c>
      <c r="AI320" s="19">
        <v>0</v>
      </c>
      <c r="AJ320" s="19"/>
      <c r="AK320" s="19"/>
      <c r="AL320" s="19"/>
      <c r="AM320" s="19">
        <f t="shared" si="642"/>
        <v>0</v>
      </c>
      <c r="AN320" s="19"/>
      <c r="AO320" s="19"/>
      <c r="AP320" s="19">
        <f t="shared" si="643"/>
        <v>0</v>
      </c>
      <c r="AQ320" s="19"/>
      <c r="AR320" s="19"/>
      <c r="AS320" s="19">
        <f t="shared" si="644"/>
        <v>0</v>
      </c>
      <c r="AT320" s="19"/>
      <c r="AU320" s="19"/>
      <c r="AV320" s="19"/>
      <c r="AW320" s="32">
        <v>0</v>
      </c>
      <c r="AX320" s="23"/>
      <c r="AY320" s="2"/>
    </row>
    <row r="321" spans="1:51" ht="31.2" x14ac:dyDescent="0.3">
      <c r="A321" s="49" t="s">
        <v>83</v>
      </c>
      <c r="B321" s="45"/>
      <c r="C321" s="49"/>
      <c r="D321" s="49"/>
      <c r="E321" s="15" t="s">
        <v>658</v>
      </c>
      <c r="F321" s="19">
        <f t="shared" ref="F321:K323" si="763">F322</f>
        <v>2091</v>
      </c>
      <c r="G321" s="19">
        <f t="shared" si="763"/>
        <v>2091</v>
      </c>
      <c r="H321" s="19">
        <f t="shared" si="763"/>
        <v>2091</v>
      </c>
      <c r="I321" s="19">
        <f t="shared" si="763"/>
        <v>707</v>
      </c>
      <c r="J321" s="19">
        <f t="shared" si="763"/>
        <v>0</v>
      </c>
      <c r="K321" s="19">
        <f t="shared" si="763"/>
        <v>0</v>
      </c>
      <c r="L321" s="19">
        <f t="shared" si="718"/>
        <v>2798</v>
      </c>
      <c r="M321" s="19">
        <f t="shared" si="719"/>
        <v>2091</v>
      </c>
      <c r="N321" s="19">
        <f t="shared" si="720"/>
        <v>2091</v>
      </c>
      <c r="O321" s="19">
        <f t="shared" ref="O321:Q323" si="764">O322</f>
        <v>0</v>
      </c>
      <c r="P321" s="19">
        <f t="shared" si="764"/>
        <v>0</v>
      </c>
      <c r="Q321" s="19">
        <f t="shared" si="764"/>
        <v>0</v>
      </c>
      <c r="R321" s="19">
        <f t="shared" si="688"/>
        <v>2798</v>
      </c>
      <c r="S321" s="19">
        <f t="shared" si="689"/>
        <v>2091</v>
      </c>
      <c r="T321" s="19">
        <f t="shared" si="690"/>
        <v>2091</v>
      </c>
      <c r="U321" s="19">
        <f t="shared" ref="U321:AV323" si="765">U322</f>
        <v>0</v>
      </c>
      <c r="V321" s="19">
        <f t="shared" si="691"/>
        <v>2798</v>
      </c>
      <c r="W321" s="19">
        <f t="shared" si="692"/>
        <v>2091</v>
      </c>
      <c r="X321" s="19">
        <f t="shared" si="693"/>
        <v>2091</v>
      </c>
      <c r="Y321" s="19">
        <f t="shared" si="765"/>
        <v>0</v>
      </c>
      <c r="Z321" s="19">
        <f t="shared" si="765"/>
        <v>0</v>
      </c>
      <c r="AA321" s="19">
        <f t="shared" si="765"/>
        <v>0</v>
      </c>
      <c r="AB321" s="19">
        <f t="shared" si="669"/>
        <v>2798</v>
      </c>
      <c r="AC321" s="19">
        <f t="shared" si="670"/>
        <v>2091</v>
      </c>
      <c r="AD321" s="19">
        <f t="shared" si="671"/>
        <v>2091</v>
      </c>
      <c r="AE321" s="19">
        <f t="shared" si="765"/>
        <v>0</v>
      </c>
      <c r="AF321" s="19">
        <f t="shared" si="765"/>
        <v>0</v>
      </c>
      <c r="AG321" s="19">
        <f t="shared" si="685"/>
        <v>2798</v>
      </c>
      <c r="AH321" s="19">
        <f t="shared" si="686"/>
        <v>2091</v>
      </c>
      <c r="AI321" s="19">
        <f t="shared" si="687"/>
        <v>2091</v>
      </c>
      <c r="AJ321" s="19">
        <f t="shared" si="765"/>
        <v>0</v>
      </c>
      <c r="AK321" s="19">
        <f t="shared" si="765"/>
        <v>0</v>
      </c>
      <c r="AL321" s="19">
        <f t="shared" si="765"/>
        <v>0</v>
      </c>
      <c r="AM321" s="19">
        <f t="shared" si="642"/>
        <v>2798</v>
      </c>
      <c r="AN321" s="19">
        <f t="shared" si="765"/>
        <v>0</v>
      </c>
      <c r="AO321" s="19">
        <f t="shared" ref="AO321:AO384" si="766">AM321+AN321</f>
        <v>2798</v>
      </c>
      <c r="AP321" s="19">
        <f t="shared" si="643"/>
        <v>2091</v>
      </c>
      <c r="AQ321" s="19">
        <f t="shared" si="765"/>
        <v>0</v>
      </c>
      <c r="AR321" s="19">
        <f t="shared" ref="AR321:AR384" si="767">AP321+AQ321</f>
        <v>2091</v>
      </c>
      <c r="AS321" s="19">
        <f t="shared" si="644"/>
        <v>2091</v>
      </c>
      <c r="AT321" s="19">
        <f t="shared" si="765"/>
        <v>0</v>
      </c>
      <c r="AU321" s="19">
        <f t="shared" ref="AU321:AU384" si="768">AS321+AT321</f>
        <v>2091</v>
      </c>
      <c r="AV321" s="19">
        <f t="shared" si="765"/>
        <v>0</v>
      </c>
      <c r="AW321" s="32"/>
      <c r="AX321" s="23"/>
      <c r="AY321" s="2"/>
    </row>
    <row r="322" spans="1:51" ht="46.8" x14ac:dyDescent="0.3">
      <c r="A322" s="49" t="s">
        <v>83</v>
      </c>
      <c r="B322" s="45">
        <v>600</v>
      </c>
      <c r="C322" s="49"/>
      <c r="D322" s="49"/>
      <c r="E322" s="15" t="s">
        <v>581</v>
      </c>
      <c r="F322" s="19">
        <f t="shared" si="763"/>
        <v>2091</v>
      </c>
      <c r="G322" s="19">
        <f t="shared" si="763"/>
        <v>2091</v>
      </c>
      <c r="H322" s="19">
        <f t="shared" si="763"/>
        <v>2091</v>
      </c>
      <c r="I322" s="19">
        <f t="shared" si="763"/>
        <v>707</v>
      </c>
      <c r="J322" s="19">
        <f t="shared" si="763"/>
        <v>0</v>
      </c>
      <c r="K322" s="19">
        <f t="shared" si="763"/>
        <v>0</v>
      </c>
      <c r="L322" s="19">
        <f t="shared" si="718"/>
        <v>2798</v>
      </c>
      <c r="M322" s="19">
        <f t="shared" si="719"/>
        <v>2091</v>
      </c>
      <c r="N322" s="19">
        <f t="shared" si="720"/>
        <v>2091</v>
      </c>
      <c r="O322" s="19">
        <f t="shared" si="764"/>
        <v>0</v>
      </c>
      <c r="P322" s="19">
        <f t="shared" si="764"/>
        <v>0</v>
      </c>
      <c r="Q322" s="19">
        <f t="shared" si="764"/>
        <v>0</v>
      </c>
      <c r="R322" s="19">
        <f t="shared" si="688"/>
        <v>2798</v>
      </c>
      <c r="S322" s="19">
        <f t="shared" si="689"/>
        <v>2091</v>
      </c>
      <c r="T322" s="19">
        <f t="shared" si="690"/>
        <v>2091</v>
      </c>
      <c r="U322" s="19">
        <f t="shared" si="765"/>
        <v>0</v>
      </c>
      <c r="V322" s="19">
        <f t="shared" si="691"/>
        <v>2798</v>
      </c>
      <c r="W322" s="19">
        <f t="shared" si="692"/>
        <v>2091</v>
      </c>
      <c r="X322" s="19">
        <f t="shared" si="693"/>
        <v>2091</v>
      </c>
      <c r="Y322" s="19">
        <f t="shared" si="765"/>
        <v>0</v>
      </c>
      <c r="Z322" s="19">
        <f t="shared" si="765"/>
        <v>0</v>
      </c>
      <c r="AA322" s="19">
        <f t="shared" si="765"/>
        <v>0</v>
      </c>
      <c r="AB322" s="19">
        <f t="shared" si="669"/>
        <v>2798</v>
      </c>
      <c r="AC322" s="19">
        <f t="shared" si="670"/>
        <v>2091</v>
      </c>
      <c r="AD322" s="19">
        <f t="shared" si="671"/>
        <v>2091</v>
      </c>
      <c r="AE322" s="19">
        <f t="shared" si="765"/>
        <v>0</v>
      </c>
      <c r="AF322" s="19">
        <f t="shared" si="765"/>
        <v>0</v>
      </c>
      <c r="AG322" s="19">
        <f t="shared" si="685"/>
        <v>2798</v>
      </c>
      <c r="AH322" s="19">
        <f t="shared" si="686"/>
        <v>2091</v>
      </c>
      <c r="AI322" s="19">
        <f t="shared" si="687"/>
        <v>2091</v>
      </c>
      <c r="AJ322" s="19">
        <f t="shared" si="765"/>
        <v>0</v>
      </c>
      <c r="AK322" s="19">
        <f t="shared" si="765"/>
        <v>0</v>
      </c>
      <c r="AL322" s="19">
        <f t="shared" si="765"/>
        <v>0</v>
      </c>
      <c r="AM322" s="19">
        <f t="shared" si="642"/>
        <v>2798</v>
      </c>
      <c r="AN322" s="19">
        <f t="shared" si="765"/>
        <v>0</v>
      </c>
      <c r="AO322" s="19">
        <f t="shared" si="766"/>
        <v>2798</v>
      </c>
      <c r="AP322" s="19">
        <f t="shared" si="643"/>
        <v>2091</v>
      </c>
      <c r="AQ322" s="19">
        <f t="shared" si="765"/>
        <v>0</v>
      </c>
      <c r="AR322" s="19">
        <f t="shared" si="767"/>
        <v>2091</v>
      </c>
      <c r="AS322" s="19">
        <f t="shared" si="644"/>
        <v>2091</v>
      </c>
      <c r="AT322" s="19">
        <f t="shared" si="765"/>
        <v>0</v>
      </c>
      <c r="AU322" s="19">
        <f t="shared" si="768"/>
        <v>2091</v>
      </c>
      <c r="AV322" s="19">
        <f t="shared" si="765"/>
        <v>0</v>
      </c>
      <c r="AW322" s="32"/>
      <c r="AX322" s="23"/>
      <c r="AY322" s="2"/>
    </row>
    <row r="323" spans="1:51" x14ac:dyDescent="0.3">
      <c r="A323" s="49" t="s">
        <v>83</v>
      </c>
      <c r="B323" s="45">
        <v>620</v>
      </c>
      <c r="C323" s="49"/>
      <c r="D323" s="49"/>
      <c r="E323" s="15" t="s">
        <v>596</v>
      </c>
      <c r="F323" s="19">
        <f>F324</f>
        <v>2091</v>
      </c>
      <c r="G323" s="19">
        <f t="shared" si="763"/>
        <v>2091</v>
      </c>
      <c r="H323" s="19">
        <f t="shared" si="763"/>
        <v>2091</v>
      </c>
      <c r="I323" s="19">
        <f t="shared" si="763"/>
        <v>707</v>
      </c>
      <c r="J323" s="19">
        <f t="shared" si="763"/>
        <v>0</v>
      </c>
      <c r="K323" s="19">
        <f t="shared" si="763"/>
        <v>0</v>
      </c>
      <c r="L323" s="19">
        <f t="shared" si="718"/>
        <v>2798</v>
      </c>
      <c r="M323" s="19">
        <f t="shared" si="719"/>
        <v>2091</v>
      </c>
      <c r="N323" s="19">
        <f t="shared" si="720"/>
        <v>2091</v>
      </c>
      <c r="O323" s="19">
        <f t="shared" si="764"/>
        <v>0</v>
      </c>
      <c r="P323" s="19">
        <f t="shared" si="764"/>
        <v>0</v>
      </c>
      <c r="Q323" s="19">
        <f t="shared" si="764"/>
        <v>0</v>
      </c>
      <c r="R323" s="19">
        <f t="shared" si="688"/>
        <v>2798</v>
      </c>
      <c r="S323" s="19">
        <f t="shared" si="689"/>
        <v>2091</v>
      </c>
      <c r="T323" s="19">
        <f t="shared" si="690"/>
        <v>2091</v>
      </c>
      <c r="U323" s="19">
        <f t="shared" si="765"/>
        <v>0</v>
      </c>
      <c r="V323" s="19">
        <f t="shared" si="691"/>
        <v>2798</v>
      </c>
      <c r="W323" s="19">
        <f t="shared" si="692"/>
        <v>2091</v>
      </c>
      <c r="X323" s="19">
        <f t="shared" si="693"/>
        <v>2091</v>
      </c>
      <c r="Y323" s="19">
        <f t="shared" si="765"/>
        <v>0</v>
      </c>
      <c r="Z323" s="19">
        <f t="shared" si="765"/>
        <v>0</v>
      </c>
      <c r="AA323" s="19">
        <f t="shared" si="765"/>
        <v>0</v>
      </c>
      <c r="AB323" s="19">
        <f t="shared" si="669"/>
        <v>2798</v>
      </c>
      <c r="AC323" s="19">
        <f t="shared" si="670"/>
        <v>2091</v>
      </c>
      <c r="AD323" s="19">
        <f t="shared" si="671"/>
        <v>2091</v>
      </c>
      <c r="AE323" s="19">
        <f t="shared" si="765"/>
        <v>0</v>
      </c>
      <c r="AF323" s="19">
        <f t="shared" si="765"/>
        <v>0</v>
      </c>
      <c r="AG323" s="19">
        <f t="shared" si="685"/>
        <v>2798</v>
      </c>
      <c r="AH323" s="19">
        <f t="shared" si="686"/>
        <v>2091</v>
      </c>
      <c r="AI323" s="19">
        <f t="shared" si="687"/>
        <v>2091</v>
      </c>
      <c r="AJ323" s="19">
        <f t="shared" si="765"/>
        <v>0</v>
      </c>
      <c r="AK323" s="19">
        <f t="shared" si="765"/>
        <v>0</v>
      </c>
      <c r="AL323" s="19">
        <f t="shared" si="765"/>
        <v>0</v>
      </c>
      <c r="AM323" s="19">
        <f t="shared" si="642"/>
        <v>2798</v>
      </c>
      <c r="AN323" s="19">
        <f t="shared" si="765"/>
        <v>0</v>
      </c>
      <c r="AO323" s="19">
        <f t="shared" si="766"/>
        <v>2798</v>
      </c>
      <c r="AP323" s="19">
        <f t="shared" si="643"/>
        <v>2091</v>
      </c>
      <c r="AQ323" s="19">
        <f t="shared" si="765"/>
        <v>0</v>
      </c>
      <c r="AR323" s="19">
        <f t="shared" si="767"/>
        <v>2091</v>
      </c>
      <c r="AS323" s="19">
        <f t="shared" si="644"/>
        <v>2091</v>
      </c>
      <c r="AT323" s="19">
        <f t="shared" si="765"/>
        <v>0</v>
      </c>
      <c r="AU323" s="19">
        <f t="shared" si="768"/>
        <v>2091</v>
      </c>
      <c r="AV323" s="19">
        <f t="shared" si="765"/>
        <v>0</v>
      </c>
      <c r="AW323" s="32"/>
      <c r="AX323" s="23"/>
      <c r="AY323" s="2"/>
    </row>
    <row r="324" spans="1:51" x14ac:dyDescent="0.3">
      <c r="A324" s="49" t="s">
        <v>83</v>
      </c>
      <c r="B324" s="45">
        <v>620</v>
      </c>
      <c r="C324" s="49" t="s">
        <v>28</v>
      </c>
      <c r="D324" s="49" t="s">
        <v>30</v>
      </c>
      <c r="E324" s="15" t="s">
        <v>562</v>
      </c>
      <c r="F324" s="19">
        <v>2091</v>
      </c>
      <c r="G324" s="19">
        <v>2091</v>
      </c>
      <c r="H324" s="19">
        <v>2091</v>
      </c>
      <c r="I324" s="19">
        <v>707</v>
      </c>
      <c r="J324" s="19"/>
      <c r="K324" s="19"/>
      <c r="L324" s="19">
        <f t="shared" si="718"/>
        <v>2798</v>
      </c>
      <c r="M324" s="19">
        <f t="shared" si="719"/>
        <v>2091</v>
      </c>
      <c r="N324" s="19">
        <f t="shared" si="720"/>
        <v>2091</v>
      </c>
      <c r="O324" s="19"/>
      <c r="P324" s="19"/>
      <c r="Q324" s="19"/>
      <c r="R324" s="19">
        <f t="shared" si="688"/>
        <v>2798</v>
      </c>
      <c r="S324" s="19">
        <f t="shared" si="689"/>
        <v>2091</v>
      </c>
      <c r="T324" s="19">
        <f t="shared" si="690"/>
        <v>2091</v>
      </c>
      <c r="U324" s="19"/>
      <c r="V324" s="19">
        <f t="shared" si="691"/>
        <v>2798</v>
      </c>
      <c r="W324" s="19">
        <f t="shared" si="692"/>
        <v>2091</v>
      </c>
      <c r="X324" s="19">
        <f t="shared" si="693"/>
        <v>2091</v>
      </c>
      <c r="Y324" s="19"/>
      <c r="Z324" s="19"/>
      <c r="AA324" s="19"/>
      <c r="AB324" s="19">
        <f t="shared" si="669"/>
        <v>2798</v>
      </c>
      <c r="AC324" s="19">
        <f t="shared" si="670"/>
        <v>2091</v>
      </c>
      <c r="AD324" s="19">
        <f t="shared" si="671"/>
        <v>2091</v>
      </c>
      <c r="AE324" s="19"/>
      <c r="AF324" s="19"/>
      <c r="AG324" s="19">
        <f t="shared" si="685"/>
        <v>2798</v>
      </c>
      <c r="AH324" s="19">
        <f t="shared" si="686"/>
        <v>2091</v>
      </c>
      <c r="AI324" s="19">
        <f t="shared" si="687"/>
        <v>2091</v>
      </c>
      <c r="AJ324" s="19"/>
      <c r="AK324" s="19"/>
      <c r="AL324" s="19"/>
      <c r="AM324" s="19">
        <f t="shared" si="642"/>
        <v>2798</v>
      </c>
      <c r="AN324" s="19"/>
      <c r="AO324" s="19">
        <f t="shared" si="766"/>
        <v>2798</v>
      </c>
      <c r="AP324" s="19">
        <f t="shared" si="643"/>
        <v>2091</v>
      </c>
      <c r="AQ324" s="19"/>
      <c r="AR324" s="19">
        <f t="shared" si="767"/>
        <v>2091</v>
      </c>
      <c r="AS324" s="19">
        <f t="shared" si="644"/>
        <v>2091</v>
      </c>
      <c r="AT324" s="19"/>
      <c r="AU324" s="19">
        <f t="shared" si="768"/>
        <v>2091</v>
      </c>
      <c r="AV324" s="19"/>
      <c r="AW324" s="32"/>
      <c r="AX324" s="23" t="s">
        <v>1311</v>
      </c>
      <c r="AY324" s="2"/>
    </row>
    <row r="325" spans="1:51" ht="46.8" x14ac:dyDescent="0.3">
      <c r="A325" s="49" t="s">
        <v>84</v>
      </c>
      <c r="B325" s="45"/>
      <c r="C325" s="49"/>
      <c r="D325" s="49"/>
      <c r="E325" s="15" t="s">
        <v>659</v>
      </c>
      <c r="F325" s="19">
        <f t="shared" ref="F325:K325" si="769">F326+F329</f>
        <v>225</v>
      </c>
      <c r="G325" s="19">
        <f t="shared" si="769"/>
        <v>225</v>
      </c>
      <c r="H325" s="19">
        <f t="shared" si="769"/>
        <v>225</v>
      </c>
      <c r="I325" s="19">
        <f t="shared" si="769"/>
        <v>0</v>
      </c>
      <c r="J325" s="19">
        <f t="shared" si="769"/>
        <v>0</v>
      </c>
      <c r="K325" s="19">
        <f t="shared" si="769"/>
        <v>0</v>
      </c>
      <c r="L325" s="19">
        <f t="shared" si="718"/>
        <v>225</v>
      </c>
      <c r="M325" s="19">
        <f t="shared" si="719"/>
        <v>225</v>
      </c>
      <c r="N325" s="19">
        <f t="shared" si="720"/>
        <v>225</v>
      </c>
      <c r="O325" s="19">
        <f t="shared" ref="O325:Q325" si="770">O326+O329</f>
        <v>0</v>
      </c>
      <c r="P325" s="19">
        <f t="shared" si="770"/>
        <v>0</v>
      </c>
      <c r="Q325" s="19">
        <f t="shared" si="770"/>
        <v>0</v>
      </c>
      <c r="R325" s="19">
        <f t="shared" si="688"/>
        <v>225</v>
      </c>
      <c r="S325" s="19">
        <f t="shared" si="689"/>
        <v>225</v>
      </c>
      <c r="T325" s="19">
        <f t="shared" si="690"/>
        <v>225</v>
      </c>
      <c r="U325" s="19">
        <f t="shared" ref="U325:AV325" si="771">U326+U329</f>
        <v>0</v>
      </c>
      <c r="V325" s="19">
        <f t="shared" si="691"/>
        <v>225</v>
      </c>
      <c r="W325" s="19">
        <f t="shared" si="692"/>
        <v>225</v>
      </c>
      <c r="X325" s="19">
        <f t="shared" si="693"/>
        <v>225</v>
      </c>
      <c r="Y325" s="19">
        <f t="shared" ref="Y325:AA325" si="772">Y326+Y329</f>
        <v>0</v>
      </c>
      <c r="Z325" s="19">
        <f t="shared" si="772"/>
        <v>0</v>
      </c>
      <c r="AA325" s="19">
        <f t="shared" si="772"/>
        <v>0</v>
      </c>
      <c r="AB325" s="19">
        <f t="shared" si="669"/>
        <v>225</v>
      </c>
      <c r="AC325" s="19">
        <f t="shared" si="670"/>
        <v>225</v>
      </c>
      <c r="AD325" s="19">
        <f t="shared" si="671"/>
        <v>225</v>
      </c>
      <c r="AE325" s="19">
        <f t="shared" ref="AE325:AF325" si="773">AE326+AE329</f>
        <v>0</v>
      </c>
      <c r="AF325" s="19">
        <f t="shared" si="773"/>
        <v>0</v>
      </c>
      <c r="AG325" s="19">
        <f t="shared" si="685"/>
        <v>225</v>
      </c>
      <c r="AH325" s="19">
        <f t="shared" si="686"/>
        <v>225</v>
      </c>
      <c r="AI325" s="19">
        <f t="shared" si="687"/>
        <v>225</v>
      </c>
      <c r="AJ325" s="19">
        <f t="shared" ref="AJ325:AL325" si="774">AJ326+AJ329</f>
        <v>0</v>
      </c>
      <c r="AK325" s="19">
        <f t="shared" si="774"/>
        <v>0</v>
      </c>
      <c r="AL325" s="19">
        <f t="shared" si="774"/>
        <v>0</v>
      </c>
      <c r="AM325" s="19">
        <f t="shared" si="642"/>
        <v>225</v>
      </c>
      <c r="AN325" s="19">
        <f t="shared" ref="AN325" si="775">AN326+AN329</f>
        <v>0</v>
      </c>
      <c r="AO325" s="19">
        <f t="shared" si="766"/>
        <v>225</v>
      </c>
      <c r="AP325" s="19">
        <f t="shared" si="643"/>
        <v>225</v>
      </c>
      <c r="AQ325" s="19">
        <f t="shared" ref="AQ325" si="776">AQ326+AQ329</f>
        <v>0</v>
      </c>
      <c r="AR325" s="19">
        <f t="shared" si="767"/>
        <v>225</v>
      </c>
      <c r="AS325" s="19">
        <f t="shared" si="644"/>
        <v>225</v>
      </c>
      <c r="AT325" s="19">
        <f t="shared" ref="AT325" si="777">AT326+AT329</f>
        <v>0</v>
      </c>
      <c r="AU325" s="19">
        <f t="shared" si="768"/>
        <v>225</v>
      </c>
      <c r="AV325" s="19">
        <f t="shared" si="771"/>
        <v>0</v>
      </c>
      <c r="AW325" s="32"/>
      <c r="AX325" s="23"/>
      <c r="AY325" s="2"/>
    </row>
    <row r="326" spans="1:51" ht="31.2" x14ac:dyDescent="0.3">
      <c r="A326" s="49" t="s">
        <v>84</v>
      </c>
      <c r="B326" s="45">
        <v>200</v>
      </c>
      <c r="C326" s="49"/>
      <c r="D326" s="49"/>
      <c r="E326" s="15" t="s">
        <v>578</v>
      </c>
      <c r="F326" s="19">
        <f t="shared" ref="F326:K327" si="778">F327</f>
        <v>5</v>
      </c>
      <c r="G326" s="19">
        <f t="shared" si="778"/>
        <v>5</v>
      </c>
      <c r="H326" s="19">
        <f t="shared" si="778"/>
        <v>5</v>
      </c>
      <c r="I326" s="19">
        <f t="shared" si="778"/>
        <v>0</v>
      </c>
      <c r="J326" s="19">
        <f t="shared" si="778"/>
        <v>0</v>
      </c>
      <c r="K326" s="19">
        <f t="shared" si="778"/>
        <v>0</v>
      </c>
      <c r="L326" s="19">
        <f t="shared" si="718"/>
        <v>5</v>
      </c>
      <c r="M326" s="19">
        <f t="shared" si="719"/>
        <v>5</v>
      </c>
      <c r="N326" s="19">
        <f t="shared" si="720"/>
        <v>5</v>
      </c>
      <c r="O326" s="19">
        <f t="shared" ref="O326:Q327" si="779">O327</f>
        <v>0</v>
      </c>
      <c r="P326" s="19">
        <f t="shared" si="779"/>
        <v>0</v>
      </c>
      <c r="Q326" s="19">
        <f t="shared" si="779"/>
        <v>0</v>
      </c>
      <c r="R326" s="19">
        <f t="shared" si="688"/>
        <v>5</v>
      </c>
      <c r="S326" s="19">
        <f t="shared" si="689"/>
        <v>5</v>
      </c>
      <c r="T326" s="19">
        <f t="shared" si="690"/>
        <v>5</v>
      </c>
      <c r="U326" s="19">
        <f t="shared" ref="U326:AV327" si="780">U327</f>
        <v>0</v>
      </c>
      <c r="V326" s="19">
        <f t="shared" si="691"/>
        <v>5</v>
      </c>
      <c r="W326" s="19">
        <f t="shared" si="692"/>
        <v>5</v>
      </c>
      <c r="X326" s="19">
        <f t="shared" si="693"/>
        <v>5</v>
      </c>
      <c r="Y326" s="19">
        <f t="shared" si="780"/>
        <v>0</v>
      </c>
      <c r="Z326" s="19">
        <f t="shared" si="780"/>
        <v>0</v>
      </c>
      <c r="AA326" s="19">
        <f t="shared" si="780"/>
        <v>0</v>
      </c>
      <c r="AB326" s="19">
        <f t="shared" si="669"/>
        <v>5</v>
      </c>
      <c r="AC326" s="19">
        <f t="shared" si="670"/>
        <v>5</v>
      </c>
      <c r="AD326" s="19">
        <f t="shared" si="671"/>
        <v>5</v>
      </c>
      <c r="AE326" s="19">
        <f t="shared" si="780"/>
        <v>0</v>
      </c>
      <c r="AF326" s="19">
        <f t="shared" si="780"/>
        <v>0</v>
      </c>
      <c r="AG326" s="19">
        <f t="shared" si="685"/>
        <v>5</v>
      </c>
      <c r="AH326" s="19">
        <f t="shared" si="686"/>
        <v>5</v>
      </c>
      <c r="AI326" s="19">
        <f t="shared" si="687"/>
        <v>5</v>
      </c>
      <c r="AJ326" s="19">
        <f t="shared" si="780"/>
        <v>0</v>
      </c>
      <c r="AK326" s="19">
        <f t="shared" si="780"/>
        <v>0</v>
      </c>
      <c r="AL326" s="19">
        <f t="shared" si="780"/>
        <v>0</v>
      </c>
      <c r="AM326" s="19">
        <f t="shared" si="642"/>
        <v>5</v>
      </c>
      <c r="AN326" s="19">
        <f t="shared" si="780"/>
        <v>0</v>
      </c>
      <c r="AO326" s="19">
        <f t="shared" si="766"/>
        <v>5</v>
      </c>
      <c r="AP326" s="19">
        <f t="shared" si="643"/>
        <v>5</v>
      </c>
      <c r="AQ326" s="19">
        <f t="shared" si="780"/>
        <v>0</v>
      </c>
      <c r="AR326" s="19">
        <f t="shared" si="767"/>
        <v>5</v>
      </c>
      <c r="AS326" s="19">
        <f t="shared" si="644"/>
        <v>5</v>
      </c>
      <c r="AT326" s="19">
        <f t="shared" si="780"/>
        <v>0</v>
      </c>
      <c r="AU326" s="19">
        <f t="shared" si="768"/>
        <v>5</v>
      </c>
      <c r="AV326" s="19">
        <f t="shared" si="780"/>
        <v>0</v>
      </c>
      <c r="AW326" s="32"/>
      <c r="AX326" s="23"/>
      <c r="AY326" s="2"/>
    </row>
    <row r="327" spans="1:51" ht="46.8" x14ac:dyDescent="0.3">
      <c r="A327" s="49" t="s">
        <v>84</v>
      </c>
      <c r="B327" s="45">
        <v>240</v>
      </c>
      <c r="C327" s="49"/>
      <c r="D327" s="49"/>
      <c r="E327" s="15" t="s">
        <v>586</v>
      </c>
      <c r="F327" s="19">
        <f t="shared" si="778"/>
        <v>5</v>
      </c>
      <c r="G327" s="19">
        <f t="shared" si="778"/>
        <v>5</v>
      </c>
      <c r="H327" s="19">
        <f t="shared" si="778"/>
        <v>5</v>
      </c>
      <c r="I327" s="19">
        <f t="shared" si="778"/>
        <v>0</v>
      </c>
      <c r="J327" s="19">
        <f t="shared" si="778"/>
        <v>0</v>
      </c>
      <c r="K327" s="19">
        <f t="shared" si="778"/>
        <v>0</v>
      </c>
      <c r="L327" s="19">
        <f t="shared" si="718"/>
        <v>5</v>
      </c>
      <c r="M327" s="19">
        <f t="shared" si="719"/>
        <v>5</v>
      </c>
      <c r="N327" s="19">
        <f t="shared" si="720"/>
        <v>5</v>
      </c>
      <c r="O327" s="19">
        <f t="shared" si="779"/>
        <v>0</v>
      </c>
      <c r="P327" s="19">
        <f t="shared" si="779"/>
        <v>0</v>
      </c>
      <c r="Q327" s="19">
        <f t="shared" si="779"/>
        <v>0</v>
      </c>
      <c r="R327" s="19">
        <f t="shared" si="688"/>
        <v>5</v>
      </c>
      <c r="S327" s="19">
        <f t="shared" si="689"/>
        <v>5</v>
      </c>
      <c r="T327" s="19">
        <f t="shared" si="690"/>
        <v>5</v>
      </c>
      <c r="U327" s="19">
        <f t="shared" si="780"/>
        <v>0</v>
      </c>
      <c r="V327" s="19">
        <f t="shared" si="691"/>
        <v>5</v>
      </c>
      <c r="W327" s="19">
        <f t="shared" si="692"/>
        <v>5</v>
      </c>
      <c r="X327" s="19">
        <f t="shared" si="693"/>
        <v>5</v>
      </c>
      <c r="Y327" s="19">
        <f t="shared" si="780"/>
        <v>0</v>
      </c>
      <c r="Z327" s="19">
        <f t="shared" si="780"/>
        <v>0</v>
      </c>
      <c r="AA327" s="19">
        <f t="shared" si="780"/>
        <v>0</v>
      </c>
      <c r="AB327" s="19">
        <f t="shared" si="669"/>
        <v>5</v>
      </c>
      <c r="AC327" s="19">
        <f t="shared" si="670"/>
        <v>5</v>
      </c>
      <c r="AD327" s="19">
        <f t="shared" si="671"/>
        <v>5</v>
      </c>
      <c r="AE327" s="19">
        <f t="shared" si="780"/>
        <v>0</v>
      </c>
      <c r="AF327" s="19">
        <f t="shared" si="780"/>
        <v>0</v>
      </c>
      <c r="AG327" s="19">
        <f t="shared" si="685"/>
        <v>5</v>
      </c>
      <c r="AH327" s="19">
        <f t="shared" si="686"/>
        <v>5</v>
      </c>
      <c r="AI327" s="19">
        <f t="shared" si="687"/>
        <v>5</v>
      </c>
      <c r="AJ327" s="19">
        <f t="shared" si="780"/>
        <v>0</v>
      </c>
      <c r="AK327" s="19">
        <f t="shared" si="780"/>
        <v>0</v>
      </c>
      <c r="AL327" s="19">
        <f t="shared" si="780"/>
        <v>0</v>
      </c>
      <c r="AM327" s="19">
        <f t="shared" si="642"/>
        <v>5</v>
      </c>
      <c r="AN327" s="19">
        <f t="shared" si="780"/>
        <v>0</v>
      </c>
      <c r="AO327" s="19">
        <f t="shared" si="766"/>
        <v>5</v>
      </c>
      <c r="AP327" s="19">
        <f t="shared" si="643"/>
        <v>5</v>
      </c>
      <c r="AQ327" s="19">
        <f t="shared" si="780"/>
        <v>0</v>
      </c>
      <c r="AR327" s="19">
        <f t="shared" si="767"/>
        <v>5</v>
      </c>
      <c r="AS327" s="19">
        <f t="shared" si="644"/>
        <v>5</v>
      </c>
      <c r="AT327" s="19">
        <f t="shared" si="780"/>
        <v>0</v>
      </c>
      <c r="AU327" s="19">
        <f t="shared" si="768"/>
        <v>5</v>
      </c>
      <c r="AV327" s="19">
        <f t="shared" si="780"/>
        <v>0</v>
      </c>
      <c r="AW327" s="32"/>
      <c r="AX327" s="23"/>
      <c r="AY327" s="2"/>
    </row>
    <row r="328" spans="1:51" x14ac:dyDescent="0.3">
      <c r="A328" s="49" t="s">
        <v>84</v>
      </c>
      <c r="B328" s="45">
        <v>240</v>
      </c>
      <c r="C328" s="49" t="s">
        <v>28</v>
      </c>
      <c r="D328" s="49" t="s">
        <v>30</v>
      </c>
      <c r="E328" s="15" t="s">
        <v>562</v>
      </c>
      <c r="F328" s="19">
        <v>5</v>
      </c>
      <c r="G328" s="19">
        <v>5</v>
      </c>
      <c r="H328" s="19">
        <v>5</v>
      </c>
      <c r="I328" s="19"/>
      <c r="J328" s="19"/>
      <c r="K328" s="19"/>
      <c r="L328" s="19">
        <f t="shared" si="718"/>
        <v>5</v>
      </c>
      <c r="M328" s="19">
        <f t="shared" si="719"/>
        <v>5</v>
      </c>
      <c r="N328" s="19">
        <f t="shared" si="720"/>
        <v>5</v>
      </c>
      <c r="O328" s="19"/>
      <c r="P328" s="19"/>
      <c r="Q328" s="19"/>
      <c r="R328" s="19">
        <f t="shared" si="688"/>
        <v>5</v>
      </c>
      <c r="S328" s="19">
        <f t="shared" si="689"/>
        <v>5</v>
      </c>
      <c r="T328" s="19">
        <f t="shared" si="690"/>
        <v>5</v>
      </c>
      <c r="U328" s="19"/>
      <c r="V328" s="19">
        <f t="shared" si="691"/>
        <v>5</v>
      </c>
      <c r="W328" s="19">
        <f t="shared" si="692"/>
        <v>5</v>
      </c>
      <c r="X328" s="19">
        <f t="shared" si="693"/>
        <v>5</v>
      </c>
      <c r="Y328" s="19"/>
      <c r="Z328" s="19"/>
      <c r="AA328" s="19"/>
      <c r="AB328" s="19">
        <f t="shared" si="669"/>
        <v>5</v>
      </c>
      <c r="AC328" s="19">
        <f t="shared" si="670"/>
        <v>5</v>
      </c>
      <c r="AD328" s="19">
        <f t="shared" si="671"/>
        <v>5</v>
      </c>
      <c r="AE328" s="19"/>
      <c r="AF328" s="19"/>
      <c r="AG328" s="19">
        <f t="shared" si="685"/>
        <v>5</v>
      </c>
      <c r="AH328" s="19">
        <f t="shared" si="686"/>
        <v>5</v>
      </c>
      <c r="AI328" s="19">
        <f t="shared" si="687"/>
        <v>5</v>
      </c>
      <c r="AJ328" s="19"/>
      <c r="AK328" s="19"/>
      <c r="AL328" s="19"/>
      <c r="AM328" s="19">
        <f t="shared" si="642"/>
        <v>5</v>
      </c>
      <c r="AN328" s="19"/>
      <c r="AO328" s="19">
        <f t="shared" si="766"/>
        <v>5</v>
      </c>
      <c r="AP328" s="19">
        <f t="shared" si="643"/>
        <v>5</v>
      </c>
      <c r="AQ328" s="19"/>
      <c r="AR328" s="19">
        <f t="shared" si="767"/>
        <v>5</v>
      </c>
      <c r="AS328" s="19">
        <f t="shared" si="644"/>
        <v>5</v>
      </c>
      <c r="AT328" s="19"/>
      <c r="AU328" s="19">
        <f t="shared" si="768"/>
        <v>5</v>
      </c>
      <c r="AV328" s="19"/>
      <c r="AW328" s="32"/>
      <c r="AX328" s="23"/>
      <c r="AY328" s="2"/>
    </row>
    <row r="329" spans="1:51" ht="31.2" x14ac:dyDescent="0.3">
      <c r="A329" s="49" t="s">
        <v>84</v>
      </c>
      <c r="B329" s="45">
        <v>300</v>
      </c>
      <c r="C329" s="49"/>
      <c r="D329" s="49"/>
      <c r="E329" s="15" t="s">
        <v>579</v>
      </c>
      <c r="F329" s="19">
        <f t="shared" ref="F329:K330" si="781">F330</f>
        <v>220</v>
      </c>
      <c r="G329" s="19">
        <f t="shared" si="781"/>
        <v>220</v>
      </c>
      <c r="H329" s="19">
        <f t="shared" si="781"/>
        <v>220</v>
      </c>
      <c r="I329" s="19">
        <f t="shared" si="781"/>
        <v>0</v>
      </c>
      <c r="J329" s="19">
        <f t="shared" si="781"/>
        <v>0</v>
      </c>
      <c r="K329" s="19">
        <f t="shared" si="781"/>
        <v>0</v>
      </c>
      <c r="L329" s="19">
        <f t="shared" si="718"/>
        <v>220</v>
      </c>
      <c r="M329" s="19">
        <f t="shared" si="719"/>
        <v>220</v>
      </c>
      <c r="N329" s="19">
        <f t="shared" si="720"/>
        <v>220</v>
      </c>
      <c r="O329" s="19">
        <f t="shared" ref="O329:Q330" si="782">O330</f>
        <v>0</v>
      </c>
      <c r="P329" s="19">
        <f t="shared" si="782"/>
        <v>0</v>
      </c>
      <c r="Q329" s="19">
        <f t="shared" si="782"/>
        <v>0</v>
      </c>
      <c r="R329" s="19">
        <f t="shared" si="688"/>
        <v>220</v>
      </c>
      <c r="S329" s="19">
        <f t="shared" si="689"/>
        <v>220</v>
      </c>
      <c r="T329" s="19">
        <f t="shared" si="690"/>
        <v>220</v>
      </c>
      <c r="U329" s="19">
        <f t="shared" ref="U329:AV330" si="783">U330</f>
        <v>0</v>
      </c>
      <c r="V329" s="19">
        <f t="shared" si="691"/>
        <v>220</v>
      </c>
      <c r="W329" s="19">
        <f t="shared" si="692"/>
        <v>220</v>
      </c>
      <c r="X329" s="19">
        <f t="shared" si="693"/>
        <v>220</v>
      </c>
      <c r="Y329" s="19">
        <f t="shared" si="783"/>
        <v>0</v>
      </c>
      <c r="Z329" s="19">
        <f t="shared" si="783"/>
        <v>0</v>
      </c>
      <c r="AA329" s="19">
        <f t="shared" si="783"/>
        <v>0</v>
      </c>
      <c r="AB329" s="19">
        <f t="shared" si="669"/>
        <v>220</v>
      </c>
      <c r="AC329" s="19">
        <f t="shared" si="670"/>
        <v>220</v>
      </c>
      <c r="AD329" s="19">
        <f t="shared" si="671"/>
        <v>220</v>
      </c>
      <c r="AE329" s="19">
        <f t="shared" si="783"/>
        <v>0</v>
      </c>
      <c r="AF329" s="19">
        <f t="shared" si="783"/>
        <v>0</v>
      </c>
      <c r="AG329" s="19">
        <f t="shared" si="685"/>
        <v>220</v>
      </c>
      <c r="AH329" s="19">
        <f t="shared" si="686"/>
        <v>220</v>
      </c>
      <c r="AI329" s="19">
        <f t="shared" si="687"/>
        <v>220</v>
      </c>
      <c r="AJ329" s="19">
        <f t="shared" si="783"/>
        <v>0</v>
      </c>
      <c r="AK329" s="19">
        <f t="shared" si="783"/>
        <v>0</v>
      </c>
      <c r="AL329" s="19">
        <f t="shared" si="783"/>
        <v>0</v>
      </c>
      <c r="AM329" s="19">
        <f t="shared" si="642"/>
        <v>220</v>
      </c>
      <c r="AN329" s="19">
        <f t="shared" si="783"/>
        <v>0</v>
      </c>
      <c r="AO329" s="19">
        <f t="shared" si="766"/>
        <v>220</v>
      </c>
      <c r="AP329" s="19">
        <f t="shared" si="643"/>
        <v>220</v>
      </c>
      <c r="AQ329" s="19">
        <f t="shared" si="783"/>
        <v>0</v>
      </c>
      <c r="AR329" s="19">
        <f t="shared" si="767"/>
        <v>220</v>
      </c>
      <c r="AS329" s="19">
        <f t="shared" si="644"/>
        <v>220</v>
      </c>
      <c r="AT329" s="19">
        <f t="shared" si="783"/>
        <v>0</v>
      </c>
      <c r="AU329" s="19">
        <f t="shared" si="768"/>
        <v>220</v>
      </c>
      <c r="AV329" s="19">
        <f t="shared" si="783"/>
        <v>0</v>
      </c>
      <c r="AW329" s="32"/>
      <c r="AX329" s="23"/>
      <c r="AY329" s="2"/>
    </row>
    <row r="330" spans="1:51" x14ac:dyDescent="0.3">
      <c r="A330" s="49" t="s">
        <v>84</v>
      </c>
      <c r="B330" s="45">
        <v>350</v>
      </c>
      <c r="C330" s="49"/>
      <c r="D330" s="49"/>
      <c r="E330" s="15" t="s">
        <v>591</v>
      </c>
      <c r="F330" s="19">
        <f t="shared" si="781"/>
        <v>220</v>
      </c>
      <c r="G330" s="19">
        <f t="shared" si="781"/>
        <v>220</v>
      </c>
      <c r="H330" s="19">
        <f t="shared" si="781"/>
        <v>220</v>
      </c>
      <c r="I330" s="19">
        <f t="shared" si="781"/>
        <v>0</v>
      </c>
      <c r="J330" s="19">
        <f t="shared" si="781"/>
        <v>0</v>
      </c>
      <c r="K330" s="19">
        <f t="shared" si="781"/>
        <v>0</v>
      </c>
      <c r="L330" s="19">
        <f t="shared" si="718"/>
        <v>220</v>
      </c>
      <c r="M330" s="19">
        <f t="shared" si="719"/>
        <v>220</v>
      </c>
      <c r="N330" s="19">
        <f t="shared" si="720"/>
        <v>220</v>
      </c>
      <c r="O330" s="19">
        <f t="shared" si="782"/>
        <v>0</v>
      </c>
      <c r="P330" s="19">
        <f t="shared" si="782"/>
        <v>0</v>
      </c>
      <c r="Q330" s="19">
        <f t="shared" si="782"/>
        <v>0</v>
      </c>
      <c r="R330" s="19">
        <f t="shared" si="688"/>
        <v>220</v>
      </c>
      <c r="S330" s="19">
        <f t="shared" si="689"/>
        <v>220</v>
      </c>
      <c r="T330" s="19">
        <f t="shared" si="690"/>
        <v>220</v>
      </c>
      <c r="U330" s="19">
        <f t="shared" si="783"/>
        <v>0</v>
      </c>
      <c r="V330" s="19">
        <f t="shared" si="691"/>
        <v>220</v>
      </c>
      <c r="W330" s="19">
        <f t="shared" si="692"/>
        <v>220</v>
      </c>
      <c r="X330" s="19">
        <f t="shared" si="693"/>
        <v>220</v>
      </c>
      <c r="Y330" s="19">
        <f t="shared" si="783"/>
        <v>0</v>
      </c>
      <c r="Z330" s="19">
        <f t="shared" si="783"/>
        <v>0</v>
      </c>
      <c r="AA330" s="19">
        <f t="shared" si="783"/>
        <v>0</v>
      </c>
      <c r="AB330" s="19">
        <f t="shared" si="669"/>
        <v>220</v>
      </c>
      <c r="AC330" s="19">
        <f t="shared" si="670"/>
        <v>220</v>
      </c>
      <c r="AD330" s="19">
        <f t="shared" si="671"/>
        <v>220</v>
      </c>
      <c r="AE330" s="19">
        <f t="shared" si="783"/>
        <v>0</v>
      </c>
      <c r="AF330" s="19">
        <f t="shared" si="783"/>
        <v>0</v>
      </c>
      <c r="AG330" s="19">
        <f t="shared" si="685"/>
        <v>220</v>
      </c>
      <c r="AH330" s="19">
        <f t="shared" si="686"/>
        <v>220</v>
      </c>
      <c r="AI330" s="19">
        <f t="shared" si="687"/>
        <v>220</v>
      </c>
      <c r="AJ330" s="19">
        <f t="shared" si="783"/>
        <v>0</v>
      </c>
      <c r="AK330" s="19">
        <f t="shared" si="783"/>
        <v>0</v>
      </c>
      <c r="AL330" s="19">
        <f t="shared" si="783"/>
        <v>0</v>
      </c>
      <c r="AM330" s="19">
        <f t="shared" si="642"/>
        <v>220</v>
      </c>
      <c r="AN330" s="19">
        <f t="shared" si="783"/>
        <v>0</v>
      </c>
      <c r="AO330" s="19">
        <f t="shared" si="766"/>
        <v>220</v>
      </c>
      <c r="AP330" s="19">
        <f t="shared" si="643"/>
        <v>220</v>
      </c>
      <c r="AQ330" s="19">
        <f t="shared" si="783"/>
        <v>0</v>
      </c>
      <c r="AR330" s="19">
        <f t="shared" si="767"/>
        <v>220</v>
      </c>
      <c r="AS330" s="19">
        <f t="shared" si="644"/>
        <v>220</v>
      </c>
      <c r="AT330" s="19">
        <f t="shared" si="783"/>
        <v>0</v>
      </c>
      <c r="AU330" s="19">
        <f t="shared" si="768"/>
        <v>220</v>
      </c>
      <c r="AV330" s="19">
        <f t="shared" si="783"/>
        <v>0</v>
      </c>
      <c r="AW330" s="32"/>
      <c r="AX330" s="23"/>
      <c r="AY330" s="2"/>
    </row>
    <row r="331" spans="1:51" x14ac:dyDescent="0.3">
      <c r="A331" s="49" t="s">
        <v>84</v>
      </c>
      <c r="B331" s="45">
        <v>350</v>
      </c>
      <c r="C331" s="49" t="s">
        <v>28</v>
      </c>
      <c r="D331" s="49" t="s">
        <v>30</v>
      </c>
      <c r="E331" s="15" t="s">
        <v>562</v>
      </c>
      <c r="F331" s="19">
        <v>220</v>
      </c>
      <c r="G331" s="19">
        <v>220</v>
      </c>
      <c r="H331" s="19">
        <v>220</v>
      </c>
      <c r="I331" s="19"/>
      <c r="J331" s="19"/>
      <c r="K331" s="19"/>
      <c r="L331" s="19">
        <f t="shared" si="718"/>
        <v>220</v>
      </c>
      <c r="M331" s="19">
        <f t="shared" si="719"/>
        <v>220</v>
      </c>
      <c r="N331" s="19">
        <f t="shared" si="720"/>
        <v>220</v>
      </c>
      <c r="O331" s="19"/>
      <c r="P331" s="19"/>
      <c r="Q331" s="19"/>
      <c r="R331" s="19">
        <f t="shared" si="688"/>
        <v>220</v>
      </c>
      <c r="S331" s="19">
        <f t="shared" si="689"/>
        <v>220</v>
      </c>
      <c r="T331" s="19">
        <f t="shared" si="690"/>
        <v>220</v>
      </c>
      <c r="U331" s="19"/>
      <c r="V331" s="19">
        <f t="shared" si="691"/>
        <v>220</v>
      </c>
      <c r="W331" s="19">
        <f t="shared" si="692"/>
        <v>220</v>
      </c>
      <c r="X331" s="19">
        <f t="shared" si="693"/>
        <v>220</v>
      </c>
      <c r="Y331" s="19"/>
      <c r="Z331" s="19"/>
      <c r="AA331" s="19"/>
      <c r="AB331" s="19">
        <f t="shared" si="669"/>
        <v>220</v>
      </c>
      <c r="AC331" s="19">
        <f t="shared" si="670"/>
        <v>220</v>
      </c>
      <c r="AD331" s="19">
        <f t="shared" si="671"/>
        <v>220</v>
      </c>
      <c r="AE331" s="19"/>
      <c r="AF331" s="19"/>
      <c r="AG331" s="19">
        <f t="shared" si="685"/>
        <v>220</v>
      </c>
      <c r="AH331" s="19">
        <f t="shared" si="686"/>
        <v>220</v>
      </c>
      <c r="AI331" s="19">
        <f t="shared" si="687"/>
        <v>220</v>
      </c>
      <c r="AJ331" s="19"/>
      <c r="AK331" s="19"/>
      <c r="AL331" s="19"/>
      <c r="AM331" s="19">
        <f t="shared" si="642"/>
        <v>220</v>
      </c>
      <c r="AN331" s="19"/>
      <c r="AO331" s="19">
        <f t="shared" si="766"/>
        <v>220</v>
      </c>
      <c r="AP331" s="19">
        <f t="shared" si="643"/>
        <v>220</v>
      </c>
      <c r="AQ331" s="19"/>
      <c r="AR331" s="19">
        <f t="shared" si="767"/>
        <v>220</v>
      </c>
      <c r="AS331" s="19">
        <f t="shared" si="644"/>
        <v>220</v>
      </c>
      <c r="AT331" s="19"/>
      <c r="AU331" s="19">
        <f t="shared" si="768"/>
        <v>220</v>
      </c>
      <c r="AV331" s="19"/>
      <c r="AW331" s="32"/>
      <c r="AX331" s="23"/>
      <c r="AY331" s="2"/>
    </row>
    <row r="332" spans="1:51" ht="62.4" x14ac:dyDescent="0.3">
      <c r="A332" s="49" t="s">
        <v>848</v>
      </c>
      <c r="B332" s="45"/>
      <c r="C332" s="49"/>
      <c r="D332" s="49"/>
      <c r="E332" s="15" t="s">
        <v>849</v>
      </c>
      <c r="F332" s="19">
        <f t="shared" ref="F332:K334" si="784">F333</f>
        <v>2560</v>
      </c>
      <c r="G332" s="19">
        <f t="shared" si="784"/>
        <v>2560</v>
      </c>
      <c r="H332" s="19">
        <f t="shared" si="784"/>
        <v>2560</v>
      </c>
      <c r="I332" s="19">
        <f t="shared" si="784"/>
        <v>0</v>
      </c>
      <c r="J332" s="19">
        <f t="shared" si="784"/>
        <v>0</v>
      </c>
      <c r="K332" s="19">
        <f t="shared" si="784"/>
        <v>0</v>
      </c>
      <c r="L332" s="19">
        <f t="shared" si="718"/>
        <v>2560</v>
      </c>
      <c r="M332" s="19">
        <f t="shared" si="719"/>
        <v>2560</v>
      </c>
      <c r="N332" s="19">
        <f t="shared" si="720"/>
        <v>2560</v>
      </c>
      <c r="O332" s="19">
        <f t="shared" ref="O332:Q334" si="785">O333</f>
        <v>0</v>
      </c>
      <c r="P332" s="19">
        <f t="shared" si="785"/>
        <v>0</v>
      </c>
      <c r="Q332" s="19">
        <f t="shared" si="785"/>
        <v>0</v>
      </c>
      <c r="R332" s="19">
        <f t="shared" si="688"/>
        <v>2560</v>
      </c>
      <c r="S332" s="19">
        <f t="shared" si="689"/>
        <v>2560</v>
      </c>
      <c r="T332" s="19">
        <f t="shared" si="690"/>
        <v>2560</v>
      </c>
      <c r="U332" s="19">
        <f t="shared" ref="U332:AV334" si="786">U333</f>
        <v>0</v>
      </c>
      <c r="V332" s="19">
        <f t="shared" si="691"/>
        <v>2560</v>
      </c>
      <c r="W332" s="19">
        <f t="shared" si="692"/>
        <v>2560</v>
      </c>
      <c r="X332" s="19">
        <f t="shared" si="693"/>
        <v>2560</v>
      </c>
      <c r="Y332" s="19">
        <f t="shared" si="786"/>
        <v>0</v>
      </c>
      <c r="Z332" s="19">
        <f t="shared" si="786"/>
        <v>0</v>
      </c>
      <c r="AA332" s="19">
        <f t="shared" si="786"/>
        <v>0</v>
      </c>
      <c r="AB332" s="19">
        <f t="shared" si="669"/>
        <v>2560</v>
      </c>
      <c r="AC332" s="19">
        <f t="shared" si="670"/>
        <v>2560</v>
      </c>
      <c r="AD332" s="19">
        <f t="shared" si="671"/>
        <v>2560</v>
      </c>
      <c r="AE332" s="19">
        <f t="shared" si="786"/>
        <v>0</v>
      </c>
      <c r="AF332" s="19">
        <f t="shared" si="786"/>
        <v>0</v>
      </c>
      <c r="AG332" s="19">
        <f t="shared" si="685"/>
        <v>2560</v>
      </c>
      <c r="AH332" s="19">
        <f t="shared" si="686"/>
        <v>2560</v>
      </c>
      <c r="AI332" s="19">
        <f t="shared" si="687"/>
        <v>2560</v>
      </c>
      <c r="AJ332" s="19">
        <f t="shared" si="786"/>
        <v>0</v>
      </c>
      <c r="AK332" s="19">
        <f t="shared" si="786"/>
        <v>0</v>
      </c>
      <c r="AL332" s="19">
        <f t="shared" si="786"/>
        <v>0</v>
      </c>
      <c r="AM332" s="19">
        <f t="shared" si="642"/>
        <v>2560</v>
      </c>
      <c r="AN332" s="19">
        <f t="shared" si="786"/>
        <v>0</v>
      </c>
      <c r="AO332" s="19">
        <f t="shared" si="766"/>
        <v>2560</v>
      </c>
      <c r="AP332" s="19">
        <f t="shared" si="643"/>
        <v>2560</v>
      </c>
      <c r="AQ332" s="19">
        <f t="shared" si="786"/>
        <v>0</v>
      </c>
      <c r="AR332" s="19">
        <f t="shared" si="767"/>
        <v>2560</v>
      </c>
      <c r="AS332" s="19">
        <f t="shared" si="644"/>
        <v>2560</v>
      </c>
      <c r="AT332" s="19">
        <f t="shared" si="786"/>
        <v>0</v>
      </c>
      <c r="AU332" s="19">
        <f t="shared" si="768"/>
        <v>2560</v>
      </c>
      <c r="AV332" s="19">
        <f t="shared" si="786"/>
        <v>0</v>
      </c>
      <c r="AW332" s="32"/>
      <c r="AX332" s="23"/>
      <c r="AY332" s="2"/>
    </row>
    <row r="333" spans="1:51" ht="31.2" x14ac:dyDescent="0.3">
      <c r="A333" s="49" t="s">
        <v>848</v>
      </c>
      <c r="B333" s="45">
        <v>200</v>
      </c>
      <c r="C333" s="49"/>
      <c r="D333" s="49"/>
      <c r="E333" s="15" t="s">
        <v>578</v>
      </c>
      <c r="F333" s="19">
        <f t="shared" si="784"/>
        <v>2560</v>
      </c>
      <c r="G333" s="19">
        <f t="shared" si="784"/>
        <v>2560</v>
      </c>
      <c r="H333" s="19">
        <f t="shared" si="784"/>
        <v>2560</v>
      </c>
      <c r="I333" s="19">
        <f t="shared" si="784"/>
        <v>0</v>
      </c>
      <c r="J333" s="19">
        <f t="shared" si="784"/>
        <v>0</v>
      </c>
      <c r="K333" s="19">
        <f t="shared" si="784"/>
        <v>0</v>
      </c>
      <c r="L333" s="19">
        <f t="shared" si="718"/>
        <v>2560</v>
      </c>
      <c r="M333" s="19">
        <f t="shared" si="719"/>
        <v>2560</v>
      </c>
      <c r="N333" s="19">
        <f t="shared" si="720"/>
        <v>2560</v>
      </c>
      <c r="O333" s="19">
        <f t="shared" si="785"/>
        <v>0</v>
      </c>
      <c r="P333" s="19">
        <f t="shared" si="785"/>
        <v>0</v>
      </c>
      <c r="Q333" s="19">
        <f t="shared" si="785"/>
        <v>0</v>
      </c>
      <c r="R333" s="19">
        <f t="shared" si="688"/>
        <v>2560</v>
      </c>
      <c r="S333" s="19">
        <f t="shared" si="689"/>
        <v>2560</v>
      </c>
      <c r="T333" s="19">
        <f t="shared" si="690"/>
        <v>2560</v>
      </c>
      <c r="U333" s="19">
        <f t="shared" si="786"/>
        <v>0</v>
      </c>
      <c r="V333" s="19">
        <f t="shared" si="691"/>
        <v>2560</v>
      </c>
      <c r="W333" s="19">
        <f t="shared" si="692"/>
        <v>2560</v>
      </c>
      <c r="X333" s="19">
        <f t="shared" si="693"/>
        <v>2560</v>
      </c>
      <c r="Y333" s="19">
        <f t="shared" si="786"/>
        <v>0</v>
      </c>
      <c r="Z333" s="19">
        <f t="shared" si="786"/>
        <v>0</v>
      </c>
      <c r="AA333" s="19">
        <f t="shared" si="786"/>
        <v>0</v>
      </c>
      <c r="AB333" s="19">
        <f t="shared" si="669"/>
        <v>2560</v>
      </c>
      <c r="AC333" s="19">
        <f t="shared" si="670"/>
        <v>2560</v>
      </c>
      <c r="AD333" s="19">
        <f t="shared" si="671"/>
        <v>2560</v>
      </c>
      <c r="AE333" s="19">
        <f t="shared" si="786"/>
        <v>0</v>
      </c>
      <c r="AF333" s="19">
        <f t="shared" si="786"/>
        <v>0</v>
      </c>
      <c r="AG333" s="19">
        <f t="shared" si="685"/>
        <v>2560</v>
      </c>
      <c r="AH333" s="19">
        <f t="shared" si="686"/>
        <v>2560</v>
      </c>
      <c r="AI333" s="19">
        <f t="shared" si="687"/>
        <v>2560</v>
      </c>
      <c r="AJ333" s="19">
        <f t="shared" si="786"/>
        <v>0</v>
      </c>
      <c r="AK333" s="19">
        <f t="shared" si="786"/>
        <v>0</v>
      </c>
      <c r="AL333" s="19">
        <f t="shared" si="786"/>
        <v>0</v>
      </c>
      <c r="AM333" s="19">
        <f t="shared" si="642"/>
        <v>2560</v>
      </c>
      <c r="AN333" s="19">
        <f t="shared" si="786"/>
        <v>0</v>
      </c>
      <c r="AO333" s="19">
        <f t="shared" si="766"/>
        <v>2560</v>
      </c>
      <c r="AP333" s="19">
        <f t="shared" si="643"/>
        <v>2560</v>
      </c>
      <c r="AQ333" s="19">
        <f t="shared" si="786"/>
        <v>0</v>
      </c>
      <c r="AR333" s="19">
        <f t="shared" si="767"/>
        <v>2560</v>
      </c>
      <c r="AS333" s="19">
        <f t="shared" si="644"/>
        <v>2560</v>
      </c>
      <c r="AT333" s="19">
        <f t="shared" si="786"/>
        <v>0</v>
      </c>
      <c r="AU333" s="19">
        <f t="shared" si="768"/>
        <v>2560</v>
      </c>
      <c r="AV333" s="19">
        <f t="shared" si="786"/>
        <v>0</v>
      </c>
      <c r="AW333" s="32"/>
      <c r="AX333" s="23"/>
      <c r="AY333" s="2"/>
    </row>
    <row r="334" spans="1:51" ht="46.8" x14ac:dyDescent="0.3">
      <c r="A334" s="49" t="s">
        <v>848</v>
      </c>
      <c r="B334" s="45">
        <v>240</v>
      </c>
      <c r="C334" s="49"/>
      <c r="D334" s="49"/>
      <c r="E334" s="15" t="s">
        <v>586</v>
      </c>
      <c r="F334" s="19">
        <f t="shared" si="784"/>
        <v>2560</v>
      </c>
      <c r="G334" s="19">
        <f t="shared" si="784"/>
        <v>2560</v>
      </c>
      <c r="H334" s="19">
        <f t="shared" si="784"/>
        <v>2560</v>
      </c>
      <c r="I334" s="19">
        <f t="shared" si="784"/>
        <v>0</v>
      </c>
      <c r="J334" s="19">
        <f t="shared" si="784"/>
        <v>0</v>
      </c>
      <c r="K334" s="19">
        <f t="shared" si="784"/>
        <v>0</v>
      </c>
      <c r="L334" s="19">
        <f t="shared" si="718"/>
        <v>2560</v>
      </c>
      <c r="M334" s="19">
        <f t="shared" si="719"/>
        <v>2560</v>
      </c>
      <c r="N334" s="19">
        <f t="shared" si="720"/>
        <v>2560</v>
      </c>
      <c r="O334" s="19">
        <f t="shared" si="785"/>
        <v>0</v>
      </c>
      <c r="P334" s="19">
        <f t="shared" si="785"/>
        <v>0</v>
      </c>
      <c r="Q334" s="19">
        <f t="shared" si="785"/>
        <v>0</v>
      </c>
      <c r="R334" s="19">
        <f t="shared" si="688"/>
        <v>2560</v>
      </c>
      <c r="S334" s="19">
        <f t="shared" si="689"/>
        <v>2560</v>
      </c>
      <c r="T334" s="19">
        <f t="shared" si="690"/>
        <v>2560</v>
      </c>
      <c r="U334" s="19">
        <f t="shared" si="786"/>
        <v>0</v>
      </c>
      <c r="V334" s="19">
        <f t="shared" si="691"/>
        <v>2560</v>
      </c>
      <c r="W334" s="19">
        <f t="shared" si="692"/>
        <v>2560</v>
      </c>
      <c r="X334" s="19">
        <f t="shared" si="693"/>
        <v>2560</v>
      </c>
      <c r="Y334" s="19">
        <f t="shared" si="786"/>
        <v>0</v>
      </c>
      <c r="Z334" s="19">
        <f t="shared" si="786"/>
        <v>0</v>
      </c>
      <c r="AA334" s="19">
        <f t="shared" si="786"/>
        <v>0</v>
      </c>
      <c r="AB334" s="19">
        <f t="shared" si="669"/>
        <v>2560</v>
      </c>
      <c r="AC334" s="19">
        <f t="shared" si="670"/>
        <v>2560</v>
      </c>
      <c r="AD334" s="19">
        <f t="shared" si="671"/>
        <v>2560</v>
      </c>
      <c r="AE334" s="19">
        <f t="shared" si="786"/>
        <v>0</v>
      </c>
      <c r="AF334" s="19">
        <f t="shared" si="786"/>
        <v>0</v>
      </c>
      <c r="AG334" s="19">
        <f t="shared" si="685"/>
        <v>2560</v>
      </c>
      <c r="AH334" s="19">
        <f t="shared" si="686"/>
        <v>2560</v>
      </c>
      <c r="AI334" s="19">
        <f t="shared" si="687"/>
        <v>2560</v>
      </c>
      <c r="AJ334" s="19">
        <f t="shared" si="786"/>
        <v>0</v>
      </c>
      <c r="AK334" s="19">
        <f t="shared" si="786"/>
        <v>0</v>
      </c>
      <c r="AL334" s="19">
        <f t="shared" si="786"/>
        <v>0</v>
      </c>
      <c r="AM334" s="19">
        <f t="shared" si="642"/>
        <v>2560</v>
      </c>
      <c r="AN334" s="19">
        <f t="shared" si="786"/>
        <v>0</v>
      </c>
      <c r="AO334" s="19">
        <f t="shared" si="766"/>
        <v>2560</v>
      </c>
      <c r="AP334" s="19">
        <f t="shared" si="643"/>
        <v>2560</v>
      </c>
      <c r="AQ334" s="19">
        <f t="shared" si="786"/>
        <v>0</v>
      </c>
      <c r="AR334" s="19">
        <f t="shared" si="767"/>
        <v>2560</v>
      </c>
      <c r="AS334" s="19">
        <f t="shared" si="644"/>
        <v>2560</v>
      </c>
      <c r="AT334" s="19">
        <f t="shared" si="786"/>
        <v>0</v>
      </c>
      <c r="AU334" s="19">
        <f t="shared" si="768"/>
        <v>2560</v>
      </c>
      <c r="AV334" s="19">
        <f t="shared" si="786"/>
        <v>0</v>
      </c>
      <c r="AW334" s="32"/>
      <c r="AX334" s="23"/>
      <c r="AY334" s="2"/>
    </row>
    <row r="335" spans="1:51" x14ac:dyDescent="0.3">
      <c r="A335" s="49" t="s">
        <v>848</v>
      </c>
      <c r="B335" s="45">
        <v>240</v>
      </c>
      <c r="C335" s="49" t="s">
        <v>28</v>
      </c>
      <c r="D335" s="49" t="s">
        <v>20</v>
      </c>
      <c r="E335" s="15" t="s">
        <v>559</v>
      </c>
      <c r="F335" s="19">
        <v>2560</v>
      </c>
      <c r="G335" s="19">
        <v>2560</v>
      </c>
      <c r="H335" s="19">
        <v>2560</v>
      </c>
      <c r="I335" s="19"/>
      <c r="J335" s="19"/>
      <c r="K335" s="19"/>
      <c r="L335" s="19">
        <f t="shared" si="718"/>
        <v>2560</v>
      </c>
      <c r="M335" s="19">
        <f t="shared" si="719"/>
        <v>2560</v>
      </c>
      <c r="N335" s="19">
        <f t="shared" si="720"/>
        <v>2560</v>
      </c>
      <c r="O335" s="19"/>
      <c r="P335" s="19"/>
      <c r="Q335" s="19"/>
      <c r="R335" s="19">
        <f t="shared" si="688"/>
        <v>2560</v>
      </c>
      <c r="S335" s="19">
        <f t="shared" si="689"/>
        <v>2560</v>
      </c>
      <c r="T335" s="19">
        <f t="shared" si="690"/>
        <v>2560</v>
      </c>
      <c r="U335" s="19"/>
      <c r="V335" s="19">
        <f t="shared" si="691"/>
        <v>2560</v>
      </c>
      <c r="W335" s="19">
        <f t="shared" si="692"/>
        <v>2560</v>
      </c>
      <c r="X335" s="19">
        <f t="shared" si="693"/>
        <v>2560</v>
      </c>
      <c r="Y335" s="19"/>
      <c r="Z335" s="19"/>
      <c r="AA335" s="19"/>
      <c r="AB335" s="19">
        <f t="shared" si="669"/>
        <v>2560</v>
      </c>
      <c r="AC335" s="19">
        <f t="shared" si="670"/>
        <v>2560</v>
      </c>
      <c r="AD335" s="19">
        <f t="shared" si="671"/>
        <v>2560</v>
      </c>
      <c r="AE335" s="19"/>
      <c r="AF335" s="19"/>
      <c r="AG335" s="19">
        <f t="shared" si="685"/>
        <v>2560</v>
      </c>
      <c r="AH335" s="19">
        <f t="shared" si="686"/>
        <v>2560</v>
      </c>
      <c r="AI335" s="19">
        <f t="shared" si="687"/>
        <v>2560</v>
      </c>
      <c r="AJ335" s="19"/>
      <c r="AK335" s="19"/>
      <c r="AL335" s="19"/>
      <c r="AM335" s="19">
        <f t="shared" si="642"/>
        <v>2560</v>
      </c>
      <c r="AN335" s="19"/>
      <c r="AO335" s="19">
        <f t="shared" si="766"/>
        <v>2560</v>
      </c>
      <c r="AP335" s="19">
        <f t="shared" si="643"/>
        <v>2560</v>
      </c>
      <c r="AQ335" s="19"/>
      <c r="AR335" s="19">
        <f t="shared" si="767"/>
        <v>2560</v>
      </c>
      <c r="AS335" s="19">
        <f t="shared" si="644"/>
        <v>2560</v>
      </c>
      <c r="AT335" s="19"/>
      <c r="AU335" s="19">
        <f t="shared" si="768"/>
        <v>2560</v>
      </c>
      <c r="AV335" s="19"/>
      <c r="AW335" s="32"/>
      <c r="AX335" s="23"/>
      <c r="AY335" s="2"/>
    </row>
    <row r="336" spans="1:51" ht="62.4" x14ac:dyDescent="0.3">
      <c r="A336" s="49" t="s">
        <v>85</v>
      </c>
      <c r="B336" s="45"/>
      <c r="C336" s="49"/>
      <c r="D336" s="49"/>
      <c r="E336" s="15" t="s">
        <v>660</v>
      </c>
      <c r="F336" s="19">
        <f t="shared" ref="F336:K337" si="787">F337</f>
        <v>13849.4</v>
      </c>
      <c r="G336" s="19">
        <f t="shared" si="787"/>
        <v>13608.7</v>
      </c>
      <c r="H336" s="19">
        <f t="shared" si="787"/>
        <v>13666</v>
      </c>
      <c r="I336" s="19">
        <f t="shared" si="787"/>
        <v>0</v>
      </c>
      <c r="J336" s="19">
        <f t="shared" si="787"/>
        <v>0</v>
      </c>
      <c r="K336" s="19">
        <f t="shared" si="787"/>
        <v>0</v>
      </c>
      <c r="L336" s="19">
        <f t="shared" si="718"/>
        <v>13849.4</v>
      </c>
      <c r="M336" s="19">
        <f t="shared" si="719"/>
        <v>13608.7</v>
      </c>
      <c r="N336" s="19">
        <f t="shared" si="720"/>
        <v>13666</v>
      </c>
      <c r="O336" s="19">
        <f t="shared" ref="O336:Q337" si="788">O337</f>
        <v>0</v>
      </c>
      <c r="P336" s="19">
        <f t="shared" si="788"/>
        <v>0</v>
      </c>
      <c r="Q336" s="19">
        <f t="shared" si="788"/>
        <v>0</v>
      </c>
      <c r="R336" s="19">
        <f t="shared" si="688"/>
        <v>13849.4</v>
      </c>
      <c r="S336" s="19">
        <f t="shared" si="689"/>
        <v>13608.7</v>
      </c>
      <c r="T336" s="19">
        <f t="shared" si="690"/>
        <v>13666</v>
      </c>
      <c r="U336" s="19">
        <f t="shared" ref="U336:AV337" si="789">U337</f>
        <v>0</v>
      </c>
      <c r="V336" s="19">
        <f t="shared" si="691"/>
        <v>13849.4</v>
      </c>
      <c r="W336" s="19">
        <f t="shared" si="692"/>
        <v>13608.7</v>
      </c>
      <c r="X336" s="19">
        <f t="shared" si="693"/>
        <v>13666</v>
      </c>
      <c r="Y336" s="19">
        <f t="shared" si="789"/>
        <v>0</v>
      </c>
      <c r="Z336" s="19">
        <f t="shared" si="789"/>
        <v>0</v>
      </c>
      <c r="AA336" s="19">
        <f t="shared" si="789"/>
        <v>0</v>
      </c>
      <c r="AB336" s="19">
        <f t="shared" si="669"/>
        <v>13849.4</v>
      </c>
      <c r="AC336" s="19">
        <f t="shared" si="670"/>
        <v>13608.7</v>
      </c>
      <c r="AD336" s="19">
        <f t="shared" si="671"/>
        <v>13666</v>
      </c>
      <c r="AE336" s="19">
        <f t="shared" si="789"/>
        <v>0</v>
      </c>
      <c r="AF336" s="19">
        <f t="shared" si="789"/>
        <v>0</v>
      </c>
      <c r="AG336" s="19">
        <f t="shared" si="685"/>
        <v>13849.4</v>
      </c>
      <c r="AH336" s="19">
        <f t="shared" si="686"/>
        <v>13608.7</v>
      </c>
      <c r="AI336" s="19">
        <f t="shared" si="687"/>
        <v>13666</v>
      </c>
      <c r="AJ336" s="19">
        <f t="shared" si="789"/>
        <v>0</v>
      </c>
      <c r="AK336" s="19">
        <f t="shared" si="789"/>
        <v>0</v>
      </c>
      <c r="AL336" s="19">
        <f t="shared" si="789"/>
        <v>0</v>
      </c>
      <c r="AM336" s="19">
        <f t="shared" si="642"/>
        <v>13849.4</v>
      </c>
      <c r="AN336" s="19">
        <f t="shared" si="789"/>
        <v>0</v>
      </c>
      <c r="AO336" s="19">
        <f t="shared" si="766"/>
        <v>13849.4</v>
      </c>
      <c r="AP336" s="19">
        <f t="shared" si="643"/>
        <v>13608.7</v>
      </c>
      <c r="AQ336" s="19">
        <f t="shared" si="789"/>
        <v>0</v>
      </c>
      <c r="AR336" s="19">
        <f t="shared" si="767"/>
        <v>13608.7</v>
      </c>
      <c r="AS336" s="19">
        <f t="shared" si="644"/>
        <v>13666</v>
      </c>
      <c r="AT336" s="19">
        <f t="shared" si="789"/>
        <v>0</v>
      </c>
      <c r="AU336" s="19">
        <f t="shared" si="768"/>
        <v>13666</v>
      </c>
      <c r="AV336" s="19">
        <f t="shared" si="789"/>
        <v>0</v>
      </c>
      <c r="AW336" s="32"/>
      <c r="AX336" s="23"/>
      <c r="AY336" s="2"/>
    </row>
    <row r="337" spans="1:51" ht="46.8" x14ac:dyDescent="0.3">
      <c r="A337" s="49" t="s">
        <v>85</v>
      </c>
      <c r="B337" s="45">
        <v>600</v>
      </c>
      <c r="C337" s="49"/>
      <c r="D337" s="49"/>
      <c r="E337" s="15" t="s">
        <v>581</v>
      </c>
      <c r="F337" s="19">
        <f t="shared" si="787"/>
        <v>13849.4</v>
      </c>
      <c r="G337" s="19">
        <f t="shared" si="787"/>
        <v>13608.7</v>
      </c>
      <c r="H337" s="19">
        <f t="shared" si="787"/>
        <v>13666</v>
      </c>
      <c r="I337" s="19">
        <f t="shared" si="787"/>
        <v>0</v>
      </c>
      <c r="J337" s="19">
        <f t="shared" si="787"/>
        <v>0</v>
      </c>
      <c r="K337" s="19">
        <f t="shared" si="787"/>
        <v>0</v>
      </c>
      <c r="L337" s="19">
        <f t="shared" si="718"/>
        <v>13849.4</v>
      </c>
      <c r="M337" s="19">
        <f t="shared" si="719"/>
        <v>13608.7</v>
      </c>
      <c r="N337" s="19">
        <f t="shared" si="720"/>
        <v>13666</v>
      </c>
      <c r="O337" s="19">
        <f t="shared" si="788"/>
        <v>0</v>
      </c>
      <c r="P337" s="19">
        <f t="shared" si="788"/>
        <v>0</v>
      </c>
      <c r="Q337" s="19">
        <f t="shared" si="788"/>
        <v>0</v>
      </c>
      <c r="R337" s="19">
        <f t="shared" si="688"/>
        <v>13849.4</v>
      </c>
      <c r="S337" s="19">
        <f t="shared" si="689"/>
        <v>13608.7</v>
      </c>
      <c r="T337" s="19">
        <f t="shared" si="690"/>
        <v>13666</v>
      </c>
      <c r="U337" s="19">
        <f t="shared" si="789"/>
        <v>0</v>
      </c>
      <c r="V337" s="19">
        <f t="shared" si="691"/>
        <v>13849.4</v>
      </c>
      <c r="W337" s="19">
        <f t="shared" si="692"/>
        <v>13608.7</v>
      </c>
      <c r="X337" s="19">
        <f t="shared" si="693"/>
        <v>13666</v>
      </c>
      <c r="Y337" s="19">
        <f t="shared" si="789"/>
        <v>0</v>
      </c>
      <c r="Z337" s="19">
        <f t="shared" si="789"/>
        <v>0</v>
      </c>
      <c r="AA337" s="19">
        <f t="shared" si="789"/>
        <v>0</v>
      </c>
      <c r="AB337" s="19">
        <f t="shared" si="669"/>
        <v>13849.4</v>
      </c>
      <c r="AC337" s="19">
        <f t="shared" si="670"/>
        <v>13608.7</v>
      </c>
      <c r="AD337" s="19">
        <f t="shared" si="671"/>
        <v>13666</v>
      </c>
      <c r="AE337" s="19">
        <f t="shared" si="789"/>
        <v>0</v>
      </c>
      <c r="AF337" s="19">
        <f t="shared" si="789"/>
        <v>0</v>
      </c>
      <c r="AG337" s="19">
        <f t="shared" si="685"/>
        <v>13849.4</v>
      </c>
      <c r="AH337" s="19">
        <f t="shared" si="686"/>
        <v>13608.7</v>
      </c>
      <c r="AI337" s="19">
        <f t="shared" si="687"/>
        <v>13666</v>
      </c>
      <c r="AJ337" s="19">
        <f t="shared" si="789"/>
        <v>0</v>
      </c>
      <c r="AK337" s="19">
        <f t="shared" si="789"/>
        <v>0</v>
      </c>
      <c r="AL337" s="19">
        <f t="shared" si="789"/>
        <v>0</v>
      </c>
      <c r="AM337" s="19">
        <f t="shared" si="642"/>
        <v>13849.4</v>
      </c>
      <c r="AN337" s="19">
        <f t="shared" si="789"/>
        <v>0</v>
      </c>
      <c r="AO337" s="19">
        <f t="shared" si="766"/>
        <v>13849.4</v>
      </c>
      <c r="AP337" s="19">
        <f t="shared" si="643"/>
        <v>13608.7</v>
      </c>
      <c r="AQ337" s="19">
        <f t="shared" si="789"/>
        <v>0</v>
      </c>
      <c r="AR337" s="19">
        <f t="shared" si="767"/>
        <v>13608.7</v>
      </c>
      <c r="AS337" s="19">
        <f t="shared" si="644"/>
        <v>13666</v>
      </c>
      <c r="AT337" s="19">
        <f t="shared" si="789"/>
        <v>0</v>
      </c>
      <c r="AU337" s="19">
        <f t="shared" si="768"/>
        <v>13666</v>
      </c>
      <c r="AV337" s="19">
        <f t="shared" si="789"/>
        <v>0</v>
      </c>
      <c r="AW337" s="32"/>
      <c r="AX337" s="23"/>
      <c r="AY337" s="2"/>
    </row>
    <row r="338" spans="1:51" x14ac:dyDescent="0.3">
      <c r="A338" s="49" t="s">
        <v>85</v>
      </c>
      <c r="B338" s="45">
        <v>620</v>
      </c>
      <c r="C338" s="49"/>
      <c r="D338" s="49"/>
      <c r="E338" s="15" t="s">
        <v>596</v>
      </c>
      <c r="F338" s="19">
        <f t="shared" ref="F338:K338" si="790">F339+F340</f>
        <v>13849.4</v>
      </c>
      <c r="G338" s="19">
        <f t="shared" si="790"/>
        <v>13608.7</v>
      </c>
      <c r="H338" s="19">
        <f t="shared" si="790"/>
        <v>13666</v>
      </c>
      <c r="I338" s="19">
        <f t="shared" si="790"/>
        <v>0</v>
      </c>
      <c r="J338" s="19">
        <f t="shared" si="790"/>
        <v>0</v>
      </c>
      <c r="K338" s="19">
        <f t="shared" si="790"/>
        <v>0</v>
      </c>
      <c r="L338" s="19">
        <f t="shared" si="718"/>
        <v>13849.4</v>
      </c>
      <c r="M338" s="19">
        <f t="shared" si="719"/>
        <v>13608.7</v>
      </c>
      <c r="N338" s="19">
        <f t="shared" si="720"/>
        <v>13666</v>
      </c>
      <c r="O338" s="19">
        <f t="shared" ref="O338:Q338" si="791">O339+O340</f>
        <v>0</v>
      </c>
      <c r="P338" s="19">
        <f t="shared" si="791"/>
        <v>0</v>
      </c>
      <c r="Q338" s="19">
        <f t="shared" si="791"/>
        <v>0</v>
      </c>
      <c r="R338" s="19">
        <f t="shared" si="688"/>
        <v>13849.4</v>
      </c>
      <c r="S338" s="19">
        <f t="shared" si="689"/>
        <v>13608.7</v>
      </c>
      <c r="T338" s="19">
        <f t="shared" si="690"/>
        <v>13666</v>
      </c>
      <c r="U338" s="19">
        <f t="shared" ref="U338:AV338" si="792">U339+U340</f>
        <v>0</v>
      </c>
      <c r="V338" s="19">
        <f t="shared" si="691"/>
        <v>13849.4</v>
      </c>
      <c r="W338" s="19">
        <f t="shared" si="692"/>
        <v>13608.7</v>
      </c>
      <c r="X338" s="19">
        <f t="shared" si="693"/>
        <v>13666</v>
      </c>
      <c r="Y338" s="19">
        <f t="shared" ref="Y338:AA338" si="793">Y339+Y340</f>
        <v>0</v>
      </c>
      <c r="Z338" s="19">
        <f t="shared" si="793"/>
        <v>0</v>
      </c>
      <c r="AA338" s="19">
        <f t="shared" si="793"/>
        <v>0</v>
      </c>
      <c r="AB338" s="19">
        <f t="shared" si="669"/>
        <v>13849.4</v>
      </c>
      <c r="AC338" s="19">
        <f t="shared" si="670"/>
        <v>13608.7</v>
      </c>
      <c r="AD338" s="19">
        <f t="shared" si="671"/>
        <v>13666</v>
      </c>
      <c r="AE338" s="19">
        <f t="shared" ref="AE338:AF338" si="794">AE339+AE340</f>
        <v>0</v>
      </c>
      <c r="AF338" s="19">
        <f t="shared" si="794"/>
        <v>0</v>
      </c>
      <c r="AG338" s="19">
        <f t="shared" si="685"/>
        <v>13849.4</v>
      </c>
      <c r="AH338" s="19">
        <f t="shared" si="686"/>
        <v>13608.7</v>
      </c>
      <c r="AI338" s="19">
        <f t="shared" si="687"/>
        <v>13666</v>
      </c>
      <c r="AJ338" s="19">
        <f t="shared" ref="AJ338:AL338" si="795">AJ339+AJ340</f>
        <v>0</v>
      </c>
      <c r="AK338" s="19">
        <f t="shared" si="795"/>
        <v>0</v>
      </c>
      <c r="AL338" s="19">
        <f t="shared" si="795"/>
        <v>0</v>
      </c>
      <c r="AM338" s="19">
        <f t="shared" ref="AM338:AM401" si="796">AG338+AJ338</f>
        <v>13849.4</v>
      </c>
      <c r="AN338" s="19">
        <f t="shared" ref="AN338" si="797">AN339+AN340</f>
        <v>0</v>
      </c>
      <c r="AO338" s="19">
        <f t="shared" si="766"/>
        <v>13849.4</v>
      </c>
      <c r="AP338" s="19">
        <f t="shared" ref="AP338:AP401" si="798">AH338+AK338</f>
        <v>13608.7</v>
      </c>
      <c r="AQ338" s="19">
        <f t="shared" ref="AQ338" si="799">AQ339+AQ340</f>
        <v>0</v>
      </c>
      <c r="AR338" s="19">
        <f t="shared" si="767"/>
        <v>13608.7</v>
      </c>
      <c r="AS338" s="19">
        <f t="shared" ref="AS338:AS401" si="800">AI338+AL338</f>
        <v>13666</v>
      </c>
      <c r="AT338" s="19">
        <f t="shared" ref="AT338" si="801">AT339+AT340</f>
        <v>0</v>
      </c>
      <c r="AU338" s="19">
        <f t="shared" si="768"/>
        <v>13666</v>
      </c>
      <c r="AV338" s="19">
        <f t="shared" si="792"/>
        <v>0</v>
      </c>
      <c r="AW338" s="32"/>
      <c r="AX338" s="23"/>
      <c r="AY338" s="2"/>
    </row>
    <row r="339" spans="1:51" x14ac:dyDescent="0.3">
      <c r="A339" s="49" t="s">
        <v>85</v>
      </c>
      <c r="B339" s="45">
        <v>620</v>
      </c>
      <c r="C339" s="49" t="s">
        <v>28</v>
      </c>
      <c r="D339" s="49" t="s">
        <v>20</v>
      </c>
      <c r="E339" s="15" t="s">
        <v>559</v>
      </c>
      <c r="F339" s="19">
        <v>13799.4</v>
      </c>
      <c r="G339" s="19">
        <v>13608.7</v>
      </c>
      <c r="H339" s="19">
        <v>13666</v>
      </c>
      <c r="I339" s="19"/>
      <c r="J339" s="19"/>
      <c r="K339" s="19"/>
      <c r="L339" s="19">
        <f t="shared" si="718"/>
        <v>13799.4</v>
      </c>
      <c r="M339" s="19">
        <f t="shared" si="719"/>
        <v>13608.7</v>
      </c>
      <c r="N339" s="19">
        <f t="shared" si="720"/>
        <v>13666</v>
      </c>
      <c r="O339" s="19"/>
      <c r="P339" s="19"/>
      <c r="Q339" s="19"/>
      <c r="R339" s="19">
        <f t="shared" si="688"/>
        <v>13799.4</v>
      </c>
      <c r="S339" s="19">
        <f t="shared" si="689"/>
        <v>13608.7</v>
      </c>
      <c r="T339" s="19">
        <f t="shared" si="690"/>
        <v>13666</v>
      </c>
      <c r="U339" s="19"/>
      <c r="V339" s="19">
        <f t="shared" si="691"/>
        <v>13799.4</v>
      </c>
      <c r="W339" s="19">
        <f t="shared" si="692"/>
        <v>13608.7</v>
      </c>
      <c r="X339" s="19">
        <f t="shared" si="693"/>
        <v>13666</v>
      </c>
      <c r="Y339" s="19"/>
      <c r="Z339" s="19"/>
      <c r="AA339" s="19"/>
      <c r="AB339" s="19">
        <f t="shared" si="669"/>
        <v>13799.4</v>
      </c>
      <c r="AC339" s="19">
        <f t="shared" si="670"/>
        <v>13608.7</v>
      </c>
      <c r="AD339" s="19">
        <f t="shared" si="671"/>
        <v>13666</v>
      </c>
      <c r="AE339" s="19"/>
      <c r="AF339" s="19"/>
      <c r="AG339" s="19">
        <f t="shared" si="685"/>
        <v>13799.4</v>
      </c>
      <c r="AH339" s="19">
        <f t="shared" si="686"/>
        <v>13608.7</v>
      </c>
      <c r="AI339" s="19">
        <f t="shared" si="687"/>
        <v>13666</v>
      </c>
      <c r="AJ339" s="19"/>
      <c r="AK339" s="19"/>
      <c r="AL339" s="19"/>
      <c r="AM339" s="19">
        <f t="shared" si="796"/>
        <v>13799.4</v>
      </c>
      <c r="AN339" s="19"/>
      <c r="AO339" s="19">
        <f t="shared" si="766"/>
        <v>13799.4</v>
      </c>
      <c r="AP339" s="19">
        <f t="shared" si="798"/>
        <v>13608.7</v>
      </c>
      <c r="AQ339" s="19"/>
      <c r="AR339" s="19">
        <f t="shared" si="767"/>
        <v>13608.7</v>
      </c>
      <c r="AS339" s="19">
        <f t="shared" si="800"/>
        <v>13666</v>
      </c>
      <c r="AT339" s="19"/>
      <c r="AU339" s="19">
        <f t="shared" si="768"/>
        <v>13666</v>
      </c>
      <c r="AV339" s="19"/>
      <c r="AW339" s="32"/>
      <c r="AX339" s="23"/>
      <c r="AY339" s="2"/>
    </row>
    <row r="340" spans="1:51" x14ac:dyDescent="0.3">
      <c r="A340" s="49" t="s">
        <v>85</v>
      </c>
      <c r="B340" s="45">
        <v>620</v>
      </c>
      <c r="C340" s="49" t="s">
        <v>61</v>
      </c>
      <c r="D340" s="49" t="s">
        <v>20</v>
      </c>
      <c r="E340" s="15" t="s">
        <v>567</v>
      </c>
      <c r="F340" s="19">
        <v>50</v>
      </c>
      <c r="G340" s="19">
        <v>0</v>
      </c>
      <c r="H340" s="19">
        <v>0</v>
      </c>
      <c r="I340" s="19"/>
      <c r="J340" s="19"/>
      <c r="K340" s="19"/>
      <c r="L340" s="19">
        <f t="shared" si="718"/>
        <v>50</v>
      </c>
      <c r="M340" s="19">
        <f t="shared" si="719"/>
        <v>0</v>
      </c>
      <c r="N340" s="19">
        <f t="shared" si="720"/>
        <v>0</v>
      </c>
      <c r="O340" s="19"/>
      <c r="P340" s="19"/>
      <c r="Q340" s="19"/>
      <c r="R340" s="19">
        <f t="shared" si="688"/>
        <v>50</v>
      </c>
      <c r="S340" s="19">
        <f t="shared" si="689"/>
        <v>0</v>
      </c>
      <c r="T340" s="19">
        <f t="shared" si="690"/>
        <v>0</v>
      </c>
      <c r="U340" s="19"/>
      <c r="V340" s="19">
        <f t="shared" si="691"/>
        <v>50</v>
      </c>
      <c r="W340" s="19">
        <f t="shared" si="692"/>
        <v>0</v>
      </c>
      <c r="X340" s="19">
        <f t="shared" si="693"/>
        <v>0</v>
      </c>
      <c r="Y340" s="19"/>
      <c r="Z340" s="19"/>
      <c r="AA340" s="19"/>
      <c r="AB340" s="19">
        <f t="shared" si="669"/>
        <v>50</v>
      </c>
      <c r="AC340" s="19">
        <f t="shared" si="670"/>
        <v>0</v>
      </c>
      <c r="AD340" s="19">
        <f t="shared" si="671"/>
        <v>0</v>
      </c>
      <c r="AE340" s="19"/>
      <c r="AF340" s="19"/>
      <c r="AG340" s="19">
        <f t="shared" si="685"/>
        <v>50</v>
      </c>
      <c r="AH340" s="19">
        <f t="shared" si="686"/>
        <v>0</v>
      </c>
      <c r="AI340" s="19">
        <f t="shared" si="687"/>
        <v>0</v>
      </c>
      <c r="AJ340" s="19"/>
      <c r="AK340" s="19"/>
      <c r="AL340" s="19"/>
      <c r="AM340" s="19">
        <f t="shared" si="796"/>
        <v>50</v>
      </c>
      <c r="AN340" s="19"/>
      <c r="AO340" s="19">
        <f t="shared" si="766"/>
        <v>50</v>
      </c>
      <c r="AP340" s="19">
        <f t="shared" si="798"/>
        <v>0</v>
      </c>
      <c r="AQ340" s="19"/>
      <c r="AR340" s="19">
        <f t="shared" si="767"/>
        <v>0</v>
      </c>
      <c r="AS340" s="19">
        <f t="shared" si="800"/>
        <v>0</v>
      </c>
      <c r="AT340" s="19"/>
      <c r="AU340" s="19">
        <f t="shared" si="768"/>
        <v>0</v>
      </c>
      <c r="AV340" s="19"/>
      <c r="AW340" s="32"/>
      <c r="AX340" s="23"/>
      <c r="AY340" s="2"/>
    </row>
    <row r="341" spans="1:51" ht="46.8" x14ac:dyDescent="0.3">
      <c r="A341" s="49" t="s">
        <v>86</v>
      </c>
      <c r="B341" s="45"/>
      <c r="C341" s="49"/>
      <c r="D341" s="49"/>
      <c r="E341" s="15" t="s">
        <v>661</v>
      </c>
      <c r="F341" s="19">
        <f t="shared" ref="F341:K343" si="802">F342</f>
        <v>480</v>
      </c>
      <c r="G341" s="19">
        <f t="shared" si="802"/>
        <v>480</v>
      </c>
      <c r="H341" s="19">
        <f t="shared" si="802"/>
        <v>480</v>
      </c>
      <c r="I341" s="19">
        <f t="shared" si="802"/>
        <v>0</v>
      </c>
      <c r="J341" s="19">
        <f t="shared" si="802"/>
        <v>0</v>
      </c>
      <c r="K341" s="19">
        <f t="shared" si="802"/>
        <v>0</v>
      </c>
      <c r="L341" s="19">
        <f t="shared" si="718"/>
        <v>480</v>
      </c>
      <c r="M341" s="19">
        <f t="shared" si="719"/>
        <v>480</v>
      </c>
      <c r="N341" s="19">
        <f t="shared" si="720"/>
        <v>480</v>
      </c>
      <c r="O341" s="19">
        <f t="shared" ref="O341:Q343" si="803">O342</f>
        <v>0</v>
      </c>
      <c r="P341" s="19">
        <f t="shared" si="803"/>
        <v>0</v>
      </c>
      <c r="Q341" s="19">
        <f t="shared" si="803"/>
        <v>0</v>
      </c>
      <c r="R341" s="19">
        <f t="shared" si="688"/>
        <v>480</v>
      </c>
      <c r="S341" s="19">
        <f t="shared" si="689"/>
        <v>480</v>
      </c>
      <c r="T341" s="19">
        <f t="shared" si="690"/>
        <v>480</v>
      </c>
      <c r="U341" s="19">
        <f t="shared" ref="U341:AV343" si="804">U342</f>
        <v>0</v>
      </c>
      <c r="V341" s="19">
        <f t="shared" si="691"/>
        <v>480</v>
      </c>
      <c r="W341" s="19">
        <f t="shared" si="692"/>
        <v>480</v>
      </c>
      <c r="X341" s="19">
        <f t="shared" si="693"/>
        <v>480</v>
      </c>
      <c r="Y341" s="19">
        <f t="shared" si="804"/>
        <v>0</v>
      </c>
      <c r="Z341" s="19">
        <f t="shared" si="804"/>
        <v>0</v>
      </c>
      <c r="AA341" s="19">
        <f t="shared" si="804"/>
        <v>0</v>
      </c>
      <c r="AB341" s="19">
        <f t="shared" si="669"/>
        <v>480</v>
      </c>
      <c r="AC341" s="19">
        <f t="shared" si="670"/>
        <v>480</v>
      </c>
      <c r="AD341" s="19">
        <f t="shared" si="671"/>
        <v>480</v>
      </c>
      <c r="AE341" s="19">
        <f t="shared" si="804"/>
        <v>0</v>
      </c>
      <c r="AF341" s="19">
        <f t="shared" si="804"/>
        <v>0</v>
      </c>
      <c r="AG341" s="19">
        <f t="shared" si="685"/>
        <v>480</v>
      </c>
      <c r="AH341" s="19">
        <f t="shared" si="686"/>
        <v>480</v>
      </c>
      <c r="AI341" s="19">
        <f t="shared" si="687"/>
        <v>480</v>
      </c>
      <c r="AJ341" s="19">
        <f t="shared" si="804"/>
        <v>0</v>
      </c>
      <c r="AK341" s="19">
        <f t="shared" si="804"/>
        <v>0</v>
      </c>
      <c r="AL341" s="19">
        <f t="shared" si="804"/>
        <v>0</v>
      </c>
      <c r="AM341" s="19">
        <f t="shared" si="796"/>
        <v>480</v>
      </c>
      <c r="AN341" s="19">
        <f t="shared" si="804"/>
        <v>0</v>
      </c>
      <c r="AO341" s="19">
        <f t="shared" si="766"/>
        <v>480</v>
      </c>
      <c r="AP341" s="19">
        <f t="shared" si="798"/>
        <v>480</v>
      </c>
      <c r="AQ341" s="19">
        <f t="shared" si="804"/>
        <v>0</v>
      </c>
      <c r="AR341" s="19">
        <f t="shared" si="767"/>
        <v>480</v>
      </c>
      <c r="AS341" s="19">
        <f t="shared" si="800"/>
        <v>480</v>
      </c>
      <c r="AT341" s="19">
        <f t="shared" si="804"/>
        <v>0</v>
      </c>
      <c r="AU341" s="19">
        <f t="shared" si="768"/>
        <v>480</v>
      </c>
      <c r="AV341" s="19">
        <f t="shared" si="804"/>
        <v>0</v>
      </c>
      <c r="AW341" s="32"/>
      <c r="AX341" s="23"/>
      <c r="AY341" s="2"/>
    </row>
    <row r="342" spans="1:51" ht="31.2" x14ac:dyDescent="0.3">
      <c r="A342" s="49" t="s">
        <v>86</v>
      </c>
      <c r="B342" s="45">
        <v>300</v>
      </c>
      <c r="C342" s="49"/>
      <c r="D342" s="49"/>
      <c r="E342" s="15" t="s">
        <v>579</v>
      </c>
      <c r="F342" s="19">
        <f t="shared" si="802"/>
        <v>480</v>
      </c>
      <c r="G342" s="19">
        <f t="shared" si="802"/>
        <v>480</v>
      </c>
      <c r="H342" s="19">
        <f t="shared" si="802"/>
        <v>480</v>
      </c>
      <c r="I342" s="19">
        <f t="shared" si="802"/>
        <v>0</v>
      </c>
      <c r="J342" s="19">
        <f t="shared" si="802"/>
        <v>0</v>
      </c>
      <c r="K342" s="19">
        <f t="shared" si="802"/>
        <v>0</v>
      </c>
      <c r="L342" s="19">
        <f t="shared" si="718"/>
        <v>480</v>
      </c>
      <c r="M342" s="19">
        <f t="shared" si="719"/>
        <v>480</v>
      </c>
      <c r="N342" s="19">
        <f t="shared" si="720"/>
        <v>480</v>
      </c>
      <c r="O342" s="19">
        <f t="shared" si="803"/>
        <v>0</v>
      </c>
      <c r="P342" s="19">
        <f t="shared" si="803"/>
        <v>0</v>
      </c>
      <c r="Q342" s="19">
        <f t="shared" si="803"/>
        <v>0</v>
      </c>
      <c r="R342" s="19">
        <f t="shared" si="688"/>
        <v>480</v>
      </c>
      <c r="S342" s="19">
        <f t="shared" si="689"/>
        <v>480</v>
      </c>
      <c r="T342" s="19">
        <f t="shared" si="690"/>
        <v>480</v>
      </c>
      <c r="U342" s="19">
        <f t="shared" si="804"/>
        <v>0</v>
      </c>
      <c r="V342" s="19">
        <f t="shared" si="691"/>
        <v>480</v>
      </c>
      <c r="W342" s="19">
        <f t="shared" si="692"/>
        <v>480</v>
      </c>
      <c r="X342" s="19">
        <f t="shared" si="693"/>
        <v>480</v>
      </c>
      <c r="Y342" s="19">
        <f t="shared" si="804"/>
        <v>0</v>
      </c>
      <c r="Z342" s="19">
        <f t="shared" si="804"/>
        <v>0</v>
      </c>
      <c r="AA342" s="19">
        <f t="shared" si="804"/>
        <v>0</v>
      </c>
      <c r="AB342" s="19">
        <f t="shared" si="669"/>
        <v>480</v>
      </c>
      <c r="AC342" s="19">
        <f t="shared" si="670"/>
        <v>480</v>
      </c>
      <c r="AD342" s="19">
        <f t="shared" si="671"/>
        <v>480</v>
      </c>
      <c r="AE342" s="19">
        <f t="shared" si="804"/>
        <v>0</v>
      </c>
      <c r="AF342" s="19">
        <f t="shared" si="804"/>
        <v>0</v>
      </c>
      <c r="AG342" s="19">
        <f t="shared" si="685"/>
        <v>480</v>
      </c>
      <c r="AH342" s="19">
        <f t="shared" si="686"/>
        <v>480</v>
      </c>
      <c r="AI342" s="19">
        <f t="shared" si="687"/>
        <v>480</v>
      </c>
      <c r="AJ342" s="19">
        <f t="shared" si="804"/>
        <v>0</v>
      </c>
      <c r="AK342" s="19">
        <f t="shared" si="804"/>
        <v>0</v>
      </c>
      <c r="AL342" s="19">
        <f t="shared" si="804"/>
        <v>0</v>
      </c>
      <c r="AM342" s="19">
        <f t="shared" si="796"/>
        <v>480</v>
      </c>
      <c r="AN342" s="19">
        <f t="shared" si="804"/>
        <v>0</v>
      </c>
      <c r="AO342" s="19">
        <f t="shared" si="766"/>
        <v>480</v>
      </c>
      <c r="AP342" s="19">
        <f t="shared" si="798"/>
        <v>480</v>
      </c>
      <c r="AQ342" s="19">
        <f t="shared" si="804"/>
        <v>0</v>
      </c>
      <c r="AR342" s="19">
        <f t="shared" si="767"/>
        <v>480</v>
      </c>
      <c r="AS342" s="19">
        <f t="shared" si="800"/>
        <v>480</v>
      </c>
      <c r="AT342" s="19">
        <f t="shared" si="804"/>
        <v>0</v>
      </c>
      <c r="AU342" s="19">
        <f t="shared" si="768"/>
        <v>480</v>
      </c>
      <c r="AV342" s="19">
        <f t="shared" si="804"/>
        <v>0</v>
      </c>
      <c r="AW342" s="32"/>
      <c r="AX342" s="23"/>
      <c r="AY342" s="2"/>
    </row>
    <row r="343" spans="1:51" x14ac:dyDescent="0.3">
      <c r="A343" s="49" t="s">
        <v>86</v>
      </c>
      <c r="B343" s="45">
        <v>340</v>
      </c>
      <c r="C343" s="49"/>
      <c r="D343" s="49"/>
      <c r="E343" s="15" t="s">
        <v>590</v>
      </c>
      <c r="F343" s="19">
        <f t="shared" si="802"/>
        <v>480</v>
      </c>
      <c r="G343" s="19">
        <f t="shared" si="802"/>
        <v>480</v>
      </c>
      <c r="H343" s="19">
        <f t="shared" si="802"/>
        <v>480</v>
      </c>
      <c r="I343" s="19">
        <f t="shared" si="802"/>
        <v>0</v>
      </c>
      <c r="J343" s="19">
        <f t="shared" si="802"/>
        <v>0</v>
      </c>
      <c r="K343" s="19">
        <f t="shared" si="802"/>
        <v>0</v>
      </c>
      <c r="L343" s="19">
        <f t="shared" si="718"/>
        <v>480</v>
      </c>
      <c r="M343" s="19">
        <f t="shared" si="719"/>
        <v>480</v>
      </c>
      <c r="N343" s="19">
        <f t="shared" si="720"/>
        <v>480</v>
      </c>
      <c r="O343" s="19">
        <f t="shared" si="803"/>
        <v>0</v>
      </c>
      <c r="P343" s="19">
        <f t="shared" si="803"/>
        <v>0</v>
      </c>
      <c r="Q343" s="19">
        <f t="shared" si="803"/>
        <v>0</v>
      </c>
      <c r="R343" s="19">
        <f t="shared" si="688"/>
        <v>480</v>
      </c>
      <c r="S343" s="19">
        <f t="shared" si="689"/>
        <v>480</v>
      </c>
      <c r="T343" s="19">
        <f t="shared" si="690"/>
        <v>480</v>
      </c>
      <c r="U343" s="19">
        <f t="shared" si="804"/>
        <v>0</v>
      </c>
      <c r="V343" s="19">
        <f t="shared" si="691"/>
        <v>480</v>
      </c>
      <c r="W343" s="19">
        <f t="shared" si="692"/>
        <v>480</v>
      </c>
      <c r="X343" s="19">
        <f t="shared" si="693"/>
        <v>480</v>
      </c>
      <c r="Y343" s="19">
        <f t="shared" si="804"/>
        <v>0</v>
      </c>
      <c r="Z343" s="19">
        <f t="shared" si="804"/>
        <v>0</v>
      </c>
      <c r="AA343" s="19">
        <f t="shared" si="804"/>
        <v>0</v>
      </c>
      <c r="AB343" s="19">
        <f t="shared" si="669"/>
        <v>480</v>
      </c>
      <c r="AC343" s="19">
        <f t="shared" si="670"/>
        <v>480</v>
      </c>
      <c r="AD343" s="19">
        <f t="shared" si="671"/>
        <v>480</v>
      </c>
      <c r="AE343" s="19">
        <f t="shared" si="804"/>
        <v>0</v>
      </c>
      <c r="AF343" s="19">
        <f t="shared" si="804"/>
        <v>0</v>
      </c>
      <c r="AG343" s="19">
        <f t="shared" si="685"/>
        <v>480</v>
      </c>
      <c r="AH343" s="19">
        <f t="shared" si="686"/>
        <v>480</v>
      </c>
      <c r="AI343" s="19">
        <f t="shared" si="687"/>
        <v>480</v>
      </c>
      <c r="AJ343" s="19">
        <f t="shared" si="804"/>
        <v>0</v>
      </c>
      <c r="AK343" s="19">
        <f t="shared" si="804"/>
        <v>0</v>
      </c>
      <c r="AL343" s="19">
        <f t="shared" si="804"/>
        <v>0</v>
      </c>
      <c r="AM343" s="19">
        <f t="shared" si="796"/>
        <v>480</v>
      </c>
      <c r="AN343" s="19">
        <f t="shared" si="804"/>
        <v>0</v>
      </c>
      <c r="AO343" s="19">
        <f t="shared" si="766"/>
        <v>480</v>
      </c>
      <c r="AP343" s="19">
        <f t="shared" si="798"/>
        <v>480</v>
      </c>
      <c r="AQ343" s="19">
        <f t="shared" si="804"/>
        <v>0</v>
      </c>
      <c r="AR343" s="19">
        <f t="shared" si="767"/>
        <v>480</v>
      </c>
      <c r="AS343" s="19">
        <f t="shared" si="800"/>
        <v>480</v>
      </c>
      <c r="AT343" s="19">
        <f t="shared" si="804"/>
        <v>0</v>
      </c>
      <c r="AU343" s="19">
        <f t="shared" si="768"/>
        <v>480</v>
      </c>
      <c r="AV343" s="19">
        <f t="shared" si="804"/>
        <v>0</v>
      </c>
      <c r="AW343" s="32"/>
      <c r="AX343" s="23"/>
      <c r="AY343" s="2"/>
    </row>
    <row r="344" spans="1:51" x14ac:dyDescent="0.3">
      <c r="A344" s="49" t="s">
        <v>86</v>
      </c>
      <c r="B344" s="45">
        <v>340</v>
      </c>
      <c r="C344" s="49" t="s">
        <v>28</v>
      </c>
      <c r="D344" s="49" t="s">
        <v>30</v>
      </c>
      <c r="E344" s="15" t="s">
        <v>562</v>
      </c>
      <c r="F344" s="19">
        <v>480</v>
      </c>
      <c r="G344" s="19">
        <v>480</v>
      </c>
      <c r="H344" s="19">
        <v>480</v>
      </c>
      <c r="I344" s="19"/>
      <c r="J344" s="19"/>
      <c r="K344" s="19"/>
      <c r="L344" s="19">
        <f t="shared" si="718"/>
        <v>480</v>
      </c>
      <c r="M344" s="19">
        <f t="shared" si="719"/>
        <v>480</v>
      </c>
      <c r="N344" s="19">
        <f t="shared" si="720"/>
        <v>480</v>
      </c>
      <c r="O344" s="19"/>
      <c r="P344" s="19"/>
      <c r="Q344" s="19"/>
      <c r="R344" s="19">
        <f t="shared" si="688"/>
        <v>480</v>
      </c>
      <c r="S344" s="19">
        <f t="shared" si="689"/>
        <v>480</v>
      </c>
      <c r="T344" s="19">
        <f t="shared" si="690"/>
        <v>480</v>
      </c>
      <c r="U344" s="19"/>
      <c r="V344" s="19">
        <f t="shared" si="691"/>
        <v>480</v>
      </c>
      <c r="W344" s="19">
        <f t="shared" si="692"/>
        <v>480</v>
      </c>
      <c r="X344" s="19">
        <f t="shared" si="693"/>
        <v>480</v>
      </c>
      <c r="Y344" s="19"/>
      <c r="Z344" s="19"/>
      <c r="AA344" s="19"/>
      <c r="AB344" s="19">
        <f t="shared" si="669"/>
        <v>480</v>
      </c>
      <c r="AC344" s="19">
        <f t="shared" si="670"/>
        <v>480</v>
      </c>
      <c r="AD344" s="19">
        <f t="shared" si="671"/>
        <v>480</v>
      </c>
      <c r="AE344" s="19"/>
      <c r="AF344" s="19"/>
      <c r="AG344" s="19">
        <f t="shared" si="685"/>
        <v>480</v>
      </c>
      <c r="AH344" s="19">
        <f t="shared" si="686"/>
        <v>480</v>
      </c>
      <c r="AI344" s="19">
        <f t="shared" si="687"/>
        <v>480</v>
      </c>
      <c r="AJ344" s="19"/>
      <c r="AK344" s="19"/>
      <c r="AL344" s="19"/>
      <c r="AM344" s="19">
        <f t="shared" si="796"/>
        <v>480</v>
      </c>
      <c r="AN344" s="19"/>
      <c r="AO344" s="19">
        <f t="shared" si="766"/>
        <v>480</v>
      </c>
      <c r="AP344" s="19">
        <f t="shared" si="798"/>
        <v>480</v>
      </c>
      <c r="AQ344" s="19"/>
      <c r="AR344" s="19">
        <f t="shared" si="767"/>
        <v>480</v>
      </c>
      <c r="AS344" s="19">
        <f t="shared" si="800"/>
        <v>480</v>
      </c>
      <c r="AT344" s="19"/>
      <c r="AU344" s="19">
        <f t="shared" si="768"/>
        <v>480</v>
      </c>
      <c r="AV344" s="19"/>
      <c r="AW344" s="32"/>
      <c r="AX344" s="23"/>
      <c r="AY344" s="2"/>
    </row>
    <row r="345" spans="1:51" s="11" customFormat="1" ht="31.2" x14ac:dyDescent="0.3">
      <c r="A345" s="10" t="s">
        <v>90</v>
      </c>
      <c r="B345" s="17"/>
      <c r="C345" s="10"/>
      <c r="D345" s="10"/>
      <c r="E345" s="16" t="s">
        <v>1055</v>
      </c>
      <c r="F345" s="18">
        <f t="shared" ref="F345:K349" si="805">F346</f>
        <v>6845.4</v>
      </c>
      <c r="G345" s="18">
        <f t="shared" si="805"/>
        <v>7184.2</v>
      </c>
      <c r="H345" s="18">
        <f t="shared" si="805"/>
        <v>7396</v>
      </c>
      <c r="I345" s="18">
        <f t="shared" si="805"/>
        <v>0</v>
      </c>
      <c r="J345" s="18">
        <f t="shared" si="805"/>
        <v>0</v>
      </c>
      <c r="K345" s="18">
        <f t="shared" si="805"/>
        <v>0</v>
      </c>
      <c r="L345" s="18">
        <f t="shared" si="718"/>
        <v>6845.4</v>
      </c>
      <c r="M345" s="18">
        <f t="shared" si="719"/>
        <v>7184.2</v>
      </c>
      <c r="N345" s="18">
        <f t="shared" si="720"/>
        <v>7396</v>
      </c>
      <c r="O345" s="18">
        <f t="shared" ref="O345:Q349" si="806">O346</f>
        <v>0</v>
      </c>
      <c r="P345" s="18">
        <f t="shared" si="806"/>
        <v>0</v>
      </c>
      <c r="Q345" s="18">
        <f t="shared" si="806"/>
        <v>0</v>
      </c>
      <c r="R345" s="18">
        <f t="shared" si="688"/>
        <v>6845.4</v>
      </c>
      <c r="S345" s="18">
        <f t="shared" si="689"/>
        <v>7184.2</v>
      </c>
      <c r="T345" s="18">
        <f t="shared" si="690"/>
        <v>7396</v>
      </c>
      <c r="U345" s="18">
        <f t="shared" ref="U345:AV346" si="807">U346</f>
        <v>0</v>
      </c>
      <c r="V345" s="18">
        <f t="shared" si="691"/>
        <v>6845.4</v>
      </c>
      <c r="W345" s="18">
        <f t="shared" si="692"/>
        <v>7184.2</v>
      </c>
      <c r="X345" s="18">
        <f t="shared" si="693"/>
        <v>7396</v>
      </c>
      <c r="Y345" s="18">
        <f t="shared" si="807"/>
        <v>0</v>
      </c>
      <c r="Z345" s="18">
        <f t="shared" si="807"/>
        <v>0</v>
      </c>
      <c r="AA345" s="18">
        <f t="shared" si="807"/>
        <v>0</v>
      </c>
      <c r="AB345" s="18">
        <f t="shared" si="669"/>
        <v>6845.4</v>
      </c>
      <c r="AC345" s="18">
        <f t="shared" si="670"/>
        <v>7184.2</v>
      </c>
      <c r="AD345" s="18">
        <f t="shared" si="671"/>
        <v>7396</v>
      </c>
      <c r="AE345" s="18">
        <f t="shared" si="807"/>
        <v>0</v>
      </c>
      <c r="AF345" s="18">
        <f t="shared" si="807"/>
        <v>0</v>
      </c>
      <c r="AG345" s="18">
        <f t="shared" si="685"/>
        <v>6845.4</v>
      </c>
      <c r="AH345" s="18">
        <f t="shared" si="686"/>
        <v>7184.2</v>
      </c>
      <c r="AI345" s="18">
        <f t="shared" si="687"/>
        <v>7396</v>
      </c>
      <c r="AJ345" s="18">
        <f t="shared" si="807"/>
        <v>0</v>
      </c>
      <c r="AK345" s="18">
        <f t="shared" si="807"/>
        <v>0</v>
      </c>
      <c r="AL345" s="18">
        <f t="shared" si="807"/>
        <v>0</v>
      </c>
      <c r="AM345" s="18">
        <f t="shared" si="796"/>
        <v>6845.4</v>
      </c>
      <c r="AN345" s="18">
        <f t="shared" si="807"/>
        <v>0</v>
      </c>
      <c r="AO345" s="18">
        <f t="shared" si="766"/>
        <v>6845.4</v>
      </c>
      <c r="AP345" s="18">
        <f t="shared" si="798"/>
        <v>7184.2</v>
      </c>
      <c r="AQ345" s="18">
        <f t="shared" si="807"/>
        <v>0</v>
      </c>
      <c r="AR345" s="18">
        <f t="shared" si="767"/>
        <v>7184.2</v>
      </c>
      <c r="AS345" s="18">
        <f t="shared" si="800"/>
        <v>7396</v>
      </c>
      <c r="AT345" s="18">
        <f t="shared" si="807"/>
        <v>0</v>
      </c>
      <c r="AU345" s="18">
        <f t="shared" si="768"/>
        <v>7396</v>
      </c>
      <c r="AV345" s="18">
        <f t="shared" si="807"/>
        <v>0</v>
      </c>
      <c r="AW345" s="31"/>
      <c r="AX345" s="26"/>
    </row>
    <row r="346" spans="1:51" ht="62.4" x14ac:dyDescent="0.3">
      <c r="A346" s="49" t="s">
        <v>91</v>
      </c>
      <c r="B346" s="45"/>
      <c r="C346" s="49"/>
      <c r="D346" s="49"/>
      <c r="E346" s="15" t="s">
        <v>1056</v>
      </c>
      <c r="F346" s="19">
        <f>F347</f>
        <v>6845.4</v>
      </c>
      <c r="G346" s="19">
        <f t="shared" si="805"/>
        <v>7184.2</v>
      </c>
      <c r="H346" s="19">
        <f t="shared" si="805"/>
        <v>7396</v>
      </c>
      <c r="I346" s="19">
        <f t="shared" si="805"/>
        <v>0</v>
      </c>
      <c r="J346" s="19">
        <f t="shared" si="805"/>
        <v>0</v>
      </c>
      <c r="K346" s="19">
        <f t="shared" si="805"/>
        <v>0</v>
      </c>
      <c r="L346" s="19">
        <f t="shared" si="718"/>
        <v>6845.4</v>
      </c>
      <c r="M346" s="19">
        <f t="shared" si="719"/>
        <v>7184.2</v>
      </c>
      <c r="N346" s="19">
        <f t="shared" si="720"/>
        <v>7396</v>
      </c>
      <c r="O346" s="19">
        <f t="shared" si="806"/>
        <v>0</v>
      </c>
      <c r="P346" s="19">
        <f t="shared" si="806"/>
        <v>0</v>
      </c>
      <c r="Q346" s="19">
        <f t="shared" si="806"/>
        <v>0</v>
      </c>
      <c r="R346" s="19">
        <f t="shared" si="688"/>
        <v>6845.4</v>
      </c>
      <c r="S346" s="19">
        <f t="shared" si="689"/>
        <v>7184.2</v>
      </c>
      <c r="T346" s="19">
        <f t="shared" si="690"/>
        <v>7396</v>
      </c>
      <c r="U346" s="19">
        <f t="shared" si="807"/>
        <v>0</v>
      </c>
      <c r="V346" s="19">
        <f t="shared" si="691"/>
        <v>6845.4</v>
      </c>
      <c r="W346" s="19">
        <f t="shared" si="692"/>
        <v>7184.2</v>
      </c>
      <c r="X346" s="19">
        <f t="shared" si="693"/>
        <v>7396</v>
      </c>
      <c r="Y346" s="19">
        <f t="shared" si="807"/>
        <v>0</v>
      </c>
      <c r="Z346" s="19">
        <f t="shared" si="807"/>
        <v>0</v>
      </c>
      <c r="AA346" s="19">
        <f t="shared" si="807"/>
        <v>0</v>
      </c>
      <c r="AB346" s="19">
        <f t="shared" si="669"/>
        <v>6845.4</v>
      </c>
      <c r="AC346" s="19">
        <f t="shared" si="670"/>
        <v>7184.2</v>
      </c>
      <c r="AD346" s="19">
        <f t="shared" si="671"/>
        <v>7396</v>
      </c>
      <c r="AE346" s="19">
        <f t="shared" si="807"/>
        <v>0</v>
      </c>
      <c r="AF346" s="19">
        <f t="shared" si="807"/>
        <v>0</v>
      </c>
      <c r="AG346" s="19">
        <f t="shared" si="685"/>
        <v>6845.4</v>
      </c>
      <c r="AH346" s="19">
        <f t="shared" si="686"/>
        <v>7184.2</v>
      </c>
      <c r="AI346" s="19">
        <f t="shared" si="687"/>
        <v>7396</v>
      </c>
      <c r="AJ346" s="19">
        <f t="shared" si="807"/>
        <v>0</v>
      </c>
      <c r="AK346" s="19">
        <f t="shared" si="807"/>
        <v>0</v>
      </c>
      <c r="AL346" s="19">
        <f t="shared" si="807"/>
        <v>0</v>
      </c>
      <c r="AM346" s="19">
        <f t="shared" si="796"/>
        <v>6845.4</v>
      </c>
      <c r="AN346" s="19">
        <f t="shared" si="807"/>
        <v>0</v>
      </c>
      <c r="AO346" s="19">
        <f t="shared" si="766"/>
        <v>6845.4</v>
      </c>
      <c r="AP346" s="19">
        <f t="shared" si="798"/>
        <v>7184.2</v>
      </c>
      <c r="AQ346" s="19">
        <f t="shared" si="807"/>
        <v>0</v>
      </c>
      <c r="AR346" s="19">
        <f t="shared" si="767"/>
        <v>7184.2</v>
      </c>
      <c r="AS346" s="19">
        <f t="shared" si="800"/>
        <v>7396</v>
      </c>
      <c r="AT346" s="19">
        <f t="shared" si="807"/>
        <v>0</v>
      </c>
      <c r="AU346" s="19">
        <f t="shared" si="768"/>
        <v>7396</v>
      </c>
      <c r="AV346" s="19">
        <f t="shared" si="807"/>
        <v>0</v>
      </c>
      <c r="AW346" s="32"/>
      <c r="AX346" s="23"/>
      <c r="AY346" s="2"/>
    </row>
    <row r="347" spans="1:51" ht="46.8" x14ac:dyDescent="0.3">
      <c r="A347" s="49" t="s">
        <v>89</v>
      </c>
      <c r="B347" s="45"/>
      <c r="C347" s="49"/>
      <c r="D347" s="49"/>
      <c r="E347" s="15" t="s">
        <v>627</v>
      </c>
      <c r="F347" s="19">
        <f t="shared" ref="F347:H349" si="808">F348</f>
        <v>6845.4</v>
      </c>
      <c r="G347" s="19">
        <f t="shared" si="808"/>
        <v>7184.2</v>
      </c>
      <c r="H347" s="19">
        <f t="shared" si="808"/>
        <v>7396</v>
      </c>
      <c r="I347" s="19">
        <f t="shared" si="805"/>
        <v>0</v>
      </c>
      <c r="J347" s="19">
        <f t="shared" si="805"/>
        <v>0</v>
      </c>
      <c r="K347" s="19">
        <f t="shared" si="805"/>
        <v>0</v>
      </c>
      <c r="L347" s="19">
        <f t="shared" si="718"/>
        <v>6845.4</v>
      </c>
      <c r="M347" s="19">
        <f t="shared" si="719"/>
        <v>7184.2</v>
      </c>
      <c r="N347" s="19">
        <f t="shared" si="720"/>
        <v>7396</v>
      </c>
      <c r="O347" s="19">
        <f t="shared" si="806"/>
        <v>0</v>
      </c>
      <c r="P347" s="19">
        <f t="shared" si="806"/>
        <v>0</v>
      </c>
      <c r="Q347" s="19">
        <f t="shared" si="806"/>
        <v>0</v>
      </c>
      <c r="R347" s="19">
        <f t="shared" si="688"/>
        <v>6845.4</v>
      </c>
      <c r="S347" s="19">
        <f t="shared" si="689"/>
        <v>7184.2</v>
      </c>
      <c r="T347" s="19">
        <f t="shared" si="690"/>
        <v>7396</v>
      </c>
      <c r="U347" s="19">
        <f t="shared" ref="U347:AV349" si="809">U348</f>
        <v>0</v>
      </c>
      <c r="V347" s="19">
        <f t="shared" si="691"/>
        <v>6845.4</v>
      </c>
      <c r="W347" s="19">
        <f t="shared" si="692"/>
        <v>7184.2</v>
      </c>
      <c r="X347" s="19">
        <f t="shared" si="693"/>
        <v>7396</v>
      </c>
      <c r="Y347" s="19">
        <f t="shared" si="809"/>
        <v>0</v>
      </c>
      <c r="Z347" s="19">
        <f t="shared" si="809"/>
        <v>0</v>
      </c>
      <c r="AA347" s="19">
        <f t="shared" si="809"/>
        <v>0</v>
      </c>
      <c r="AB347" s="19">
        <f t="shared" si="669"/>
        <v>6845.4</v>
      </c>
      <c r="AC347" s="19">
        <f t="shared" si="670"/>
        <v>7184.2</v>
      </c>
      <c r="AD347" s="19">
        <f t="shared" si="671"/>
        <v>7396</v>
      </c>
      <c r="AE347" s="19">
        <f t="shared" si="809"/>
        <v>0</v>
      </c>
      <c r="AF347" s="19">
        <f t="shared" si="809"/>
        <v>0</v>
      </c>
      <c r="AG347" s="19">
        <f t="shared" si="685"/>
        <v>6845.4</v>
      </c>
      <c r="AH347" s="19">
        <f t="shared" si="686"/>
        <v>7184.2</v>
      </c>
      <c r="AI347" s="19">
        <f t="shared" si="687"/>
        <v>7396</v>
      </c>
      <c r="AJ347" s="19">
        <f t="shared" si="809"/>
        <v>0</v>
      </c>
      <c r="AK347" s="19">
        <f t="shared" si="809"/>
        <v>0</v>
      </c>
      <c r="AL347" s="19">
        <f t="shared" si="809"/>
        <v>0</v>
      </c>
      <c r="AM347" s="19">
        <f t="shared" si="796"/>
        <v>6845.4</v>
      </c>
      <c r="AN347" s="19">
        <f t="shared" si="809"/>
        <v>0</v>
      </c>
      <c r="AO347" s="19">
        <f t="shared" si="766"/>
        <v>6845.4</v>
      </c>
      <c r="AP347" s="19">
        <f t="shared" si="798"/>
        <v>7184.2</v>
      </c>
      <c r="AQ347" s="19">
        <f t="shared" si="809"/>
        <v>0</v>
      </c>
      <c r="AR347" s="19">
        <f t="shared" si="767"/>
        <v>7184.2</v>
      </c>
      <c r="AS347" s="19">
        <f t="shared" si="800"/>
        <v>7396</v>
      </c>
      <c r="AT347" s="19">
        <f t="shared" si="809"/>
        <v>0</v>
      </c>
      <c r="AU347" s="19">
        <f t="shared" si="768"/>
        <v>7396</v>
      </c>
      <c r="AV347" s="19">
        <f t="shared" si="809"/>
        <v>0</v>
      </c>
      <c r="AW347" s="32"/>
      <c r="AX347" s="23"/>
      <c r="AY347" s="2"/>
    </row>
    <row r="348" spans="1:51" ht="46.8" x14ac:dyDescent="0.3">
      <c r="A348" s="49" t="s">
        <v>89</v>
      </c>
      <c r="B348" s="45">
        <v>600</v>
      </c>
      <c r="C348" s="49"/>
      <c r="D348" s="49"/>
      <c r="E348" s="15" t="s">
        <v>581</v>
      </c>
      <c r="F348" s="19">
        <f t="shared" si="808"/>
        <v>6845.4</v>
      </c>
      <c r="G348" s="19">
        <f t="shared" si="808"/>
        <v>7184.2</v>
      </c>
      <c r="H348" s="19">
        <f t="shared" si="808"/>
        <v>7396</v>
      </c>
      <c r="I348" s="19">
        <f t="shared" si="805"/>
        <v>0</v>
      </c>
      <c r="J348" s="19">
        <f t="shared" si="805"/>
        <v>0</v>
      </c>
      <c r="K348" s="19">
        <f t="shared" si="805"/>
        <v>0</v>
      </c>
      <c r="L348" s="19">
        <f t="shared" si="718"/>
        <v>6845.4</v>
      </c>
      <c r="M348" s="19">
        <f t="shared" si="719"/>
        <v>7184.2</v>
      </c>
      <c r="N348" s="19">
        <f t="shared" si="720"/>
        <v>7396</v>
      </c>
      <c r="O348" s="19">
        <f t="shared" si="806"/>
        <v>0</v>
      </c>
      <c r="P348" s="19">
        <f t="shared" si="806"/>
        <v>0</v>
      </c>
      <c r="Q348" s="19">
        <f t="shared" si="806"/>
        <v>0</v>
      </c>
      <c r="R348" s="19">
        <f t="shared" si="688"/>
        <v>6845.4</v>
      </c>
      <c r="S348" s="19">
        <f t="shared" si="689"/>
        <v>7184.2</v>
      </c>
      <c r="T348" s="19">
        <f t="shared" si="690"/>
        <v>7396</v>
      </c>
      <c r="U348" s="19">
        <f t="shared" si="809"/>
        <v>0</v>
      </c>
      <c r="V348" s="19">
        <f t="shared" si="691"/>
        <v>6845.4</v>
      </c>
      <c r="W348" s="19">
        <f t="shared" si="692"/>
        <v>7184.2</v>
      </c>
      <c r="X348" s="19">
        <f t="shared" si="693"/>
        <v>7396</v>
      </c>
      <c r="Y348" s="19">
        <f t="shared" si="809"/>
        <v>0</v>
      </c>
      <c r="Z348" s="19">
        <f t="shared" si="809"/>
        <v>0</v>
      </c>
      <c r="AA348" s="19">
        <f t="shared" si="809"/>
        <v>0</v>
      </c>
      <c r="AB348" s="19">
        <f t="shared" si="669"/>
        <v>6845.4</v>
      </c>
      <c r="AC348" s="19">
        <f t="shared" si="670"/>
        <v>7184.2</v>
      </c>
      <c r="AD348" s="19">
        <f t="shared" si="671"/>
        <v>7396</v>
      </c>
      <c r="AE348" s="19">
        <f t="shared" si="809"/>
        <v>0</v>
      </c>
      <c r="AF348" s="19">
        <f t="shared" si="809"/>
        <v>0</v>
      </c>
      <c r="AG348" s="19">
        <f t="shared" si="685"/>
        <v>6845.4</v>
      </c>
      <c r="AH348" s="19">
        <f t="shared" si="686"/>
        <v>7184.2</v>
      </c>
      <c r="AI348" s="19">
        <f t="shared" si="687"/>
        <v>7396</v>
      </c>
      <c r="AJ348" s="19">
        <f t="shared" si="809"/>
        <v>0</v>
      </c>
      <c r="AK348" s="19">
        <f t="shared" si="809"/>
        <v>0</v>
      </c>
      <c r="AL348" s="19">
        <f t="shared" si="809"/>
        <v>0</v>
      </c>
      <c r="AM348" s="19">
        <f t="shared" si="796"/>
        <v>6845.4</v>
      </c>
      <c r="AN348" s="19">
        <f t="shared" si="809"/>
        <v>0</v>
      </c>
      <c r="AO348" s="19">
        <f t="shared" si="766"/>
        <v>6845.4</v>
      </c>
      <c r="AP348" s="19">
        <f t="shared" si="798"/>
        <v>7184.2</v>
      </c>
      <c r="AQ348" s="19">
        <f t="shared" si="809"/>
        <v>0</v>
      </c>
      <c r="AR348" s="19">
        <f t="shared" si="767"/>
        <v>7184.2</v>
      </c>
      <c r="AS348" s="19">
        <f t="shared" si="800"/>
        <v>7396</v>
      </c>
      <c r="AT348" s="19">
        <f t="shared" si="809"/>
        <v>0</v>
      </c>
      <c r="AU348" s="19">
        <f t="shared" si="768"/>
        <v>7396</v>
      </c>
      <c r="AV348" s="19">
        <f t="shared" si="809"/>
        <v>0</v>
      </c>
      <c r="AW348" s="32"/>
      <c r="AX348" s="23"/>
      <c r="AY348" s="2"/>
    </row>
    <row r="349" spans="1:51" x14ac:dyDescent="0.3">
      <c r="A349" s="49" t="s">
        <v>89</v>
      </c>
      <c r="B349" s="45">
        <v>620</v>
      </c>
      <c r="C349" s="49"/>
      <c r="D349" s="49"/>
      <c r="E349" s="15" t="s">
        <v>596</v>
      </c>
      <c r="F349" s="19">
        <f t="shared" si="808"/>
        <v>6845.4</v>
      </c>
      <c r="G349" s="19">
        <f t="shared" si="808"/>
        <v>7184.2</v>
      </c>
      <c r="H349" s="19">
        <f t="shared" si="808"/>
        <v>7396</v>
      </c>
      <c r="I349" s="19">
        <f t="shared" si="805"/>
        <v>0</v>
      </c>
      <c r="J349" s="19">
        <f t="shared" si="805"/>
        <v>0</v>
      </c>
      <c r="K349" s="19">
        <f t="shared" si="805"/>
        <v>0</v>
      </c>
      <c r="L349" s="19">
        <f t="shared" si="718"/>
        <v>6845.4</v>
      </c>
      <c r="M349" s="19">
        <f t="shared" si="719"/>
        <v>7184.2</v>
      </c>
      <c r="N349" s="19">
        <f t="shared" si="720"/>
        <v>7396</v>
      </c>
      <c r="O349" s="19">
        <f t="shared" si="806"/>
        <v>0</v>
      </c>
      <c r="P349" s="19">
        <f t="shared" si="806"/>
        <v>0</v>
      </c>
      <c r="Q349" s="19">
        <f t="shared" si="806"/>
        <v>0</v>
      </c>
      <c r="R349" s="19">
        <f t="shared" si="688"/>
        <v>6845.4</v>
      </c>
      <c r="S349" s="19">
        <f t="shared" si="689"/>
        <v>7184.2</v>
      </c>
      <c r="T349" s="19">
        <f t="shared" si="690"/>
        <v>7396</v>
      </c>
      <c r="U349" s="19">
        <f t="shared" si="809"/>
        <v>0</v>
      </c>
      <c r="V349" s="19">
        <f t="shared" si="691"/>
        <v>6845.4</v>
      </c>
      <c r="W349" s="19">
        <f t="shared" si="692"/>
        <v>7184.2</v>
      </c>
      <c r="X349" s="19">
        <f t="shared" si="693"/>
        <v>7396</v>
      </c>
      <c r="Y349" s="19">
        <f t="shared" si="809"/>
        <v>0</v>
      </c>
      <c r="Z349" s="19">
        <f t="shared" si="809"/>
        <v>0</v>
      </c>
      <c r="AA349" s="19">
        <f t="shared" si="809"/>
        <v>0</v>
      </c>
      <c r="AB349" s="19">
        <f t="shared" si="669"/>
        <v>6845.4</v>
      </c>
      <c r="AC349" s="19">
        <f t="shared" si="670"/>
        <v>7184.2</v>
      </c>
      <c r="AD349" s="19">
        <f t="shared" si="671"/>
        <v>7396</v>
      </c>
      <c r="AE349" s="19">
        <f t="shared" si="809"/>
        <v>0</v>
      </c>
      <c r="AF349" s="19">
        <f t="shared" si="809"/>
        <v>0</v>
      </c>
      <c r="AG349" s="19">
        <f t="shared" si="685"/>
        <v>6845.4</v>
      </c>
      <c r="AH349" s="19">
        <f t="shared" si="686"/>
        <v>7184.2</v>
      </c>
      <c r="AI349" s="19">
        <f t="shared" si="687"/>
        <v>7396</v>
      </c>
      <c r="AJ349" s="19">
        <f t="shared" si="809"/>
        <v>0</v>
      </c>
      <c r="AK349" s="19">
        <f t="shared" si="809"/>
        <v>0</v>
      </c>
      <c r="AL349" s="19">
        <f t="shared" si="809"/>
        <v>0</v>
      </c>
      <c r="AM349" s="19">
        <f t="shared" si="796"/>
        <v>6845.4</v>
      </c>
      <c r="AN349" s="19">
        <f t="shared" si="809"/>
        <v>0</v>
      </c>
      <c r="AO349" s="19">
        <f t="shared" si="766"/>
        <v>6845.4</v>
      </c>
      <c r="AP349" s="19">
        <f t="shared" si="798"/>
        <v>7184.2</v>
      </c>
      <c r="AQ349" s="19">
        <f t="shared" si="809"/>
        <v>0</v>
      </c>
      <c r="AR349" s="19">
        <f t="shared" si="767"/>
        <v>7184.2</v>
      </c>
      <c r="AS349" s="19">
        <f t="shared" si="800"/>
        <v>7396</v>
      </c>
      <c r="AT349" s="19">
        <f t="shared" si="809"/>
        <v>0</v>
      </c>
      <c r="AU349" s="19">
        <f t="shared" si="768"/>
        <v>7396</v>
      </c>
      <c r="AV349" s="19">
        <f t="shared" si="809"/>
        <v>0</v>
      </c>
      <c r="AW349" s="32"/>
      <c r="AX349" s="23"/>
      <c r="AY349" s="2"/>
    </row>
    <row r="350" spans="1:51" x14ac:dyDescent="0.3">
      <c r="A350" s="49" t="s">
        <v>89</v>
      </c>
      <c r="B350" s="45">
        <v>620</v>
      </c>
      <c r="C350" s="49" t="s">
        <v>24</v>
      </c>
      <c r="D350" s="49" t="s">
        <v>5</v>
      </c>
      <c r="E350" s="15" t="s">
        <v>563</v>
      </c>
      <c r="F350" s="19">
        <v>6845.4</v>
      </c>
      <c r="G350" s="19">
        <v>7184.2</v>
      </c>
      <c r="H350" s="19">
        <v>7396</v>
      </c>
      <c r="I350" s="19"/>
      <c r="J350" s="19"/>
      <c r="K350" s="19"/>
      <c r="L350" s="19">
        <f t="shared" si="718"/>
        <v>6845.4</v>
      </c>
      <c r="M350" s="19">
        <f t="shared" si="719"/>
        <v>7184.2</v>
      </c>
      <c r="N350" s="19">
        <f t="shared" si="720"/>
        <v>7396</v>
      </c>
      <c r="O350" s="19"/>
      <c r="P350" s="19"/>
      <c r="Q350" s="19"/>
      <c r="R350" s="19">
        <f t="shared" si="688"/>
        <v>6845.4</v>
      </c>
      <c r="S350" s="19">
        <f t="shared" si="689"/>
        <v>7184.2</v>
      </c>
      <c r="T350" s="19">
        <f t="shared" si="690"/>
        <v>7396</v>
      </c>
      <c r="U350" s="19"/>
      <c r="V350" s="19">
        <f t="shared" si="691"/>
        <v>6845.4</v>
      </c>
      <c r="W350" s="19">
        <f t="shared" si="692"/>
        <v>7184.2</v>
      </c>
      <c r="X350" s="19">
        <f t="shared" si="693"/>
        <v>7396</v>
      </c>
      <c r="Y350" s="19"/>
      <c r="Z350" s="19"/>
      <c r="AA350" s="19"/>
      <c r="AB350" s="19">
        <f t="shared" si="669"/>
        <v>6845.4</v>
      </c>
      <c r="AC350" s="19">
        <f t="shared" si="670"/>
        <v>7184.2</v>
      </c>
      <c r="AD350" s="19">
        <f t="shared" si="671"/>
        <v>7396</v>
      </c>
      <c r="AE350" s="19"/>
      <c r="AF350" s="19"/>
      <c r="AG350" s="19">
        <f t="shared" si="685"/>
        <v>6845.4</v>
      </c>
      <c r="AH350" s="19">
        <f t="shared" si="686"/>
        <v>7184.2</v>
      </c>
      <c r="AI350" s="19">
        <f t="shared" si="687"/>
        <v>7396</v>
      </c>
      <c r="AJ350" s="19"/>
      <c r="AK350" s="19"/>
      <c r="AL350" s="19"/>
      <c r="AM350" s="19">
        <f t="shared" si="796"/>
        <v>6845.4</v>
      </c>
      <c r="AN350" s="19"/>
      <c r="AO350" s="19">
        <f t="shared" si="766"/>
        <v>6845.4</v>
      </c>
      <c r="AP350" s="19">
        <f t="shared" si="798"/>
        <v>7184.2</v>
      </c>
      <c r="AQ350" s="19"/>
      <c r="AR350" s="19">
        <f t="shared" si="767"/>
        <v>7184.2</v>
      </c>
      <c r="AS350" s="19">
        <f t="shared" si="800"/>
        <v>7396</v>
      </c>
      <c r="AT350" s="19"/>
      <c r="AU350" s="19">
        <f t="shared" si="768"/>
        <v>7396</v>
      </c>
      <c r="AV350" s="19"/>
      <c r="AW350" s="32"/>
      <c r="AX350" s="23"/>
      <c r="AY350" s="2"/>
    </row>
    <row r="351" spans="1:51" s="9" customFormat="1" ht="31.2" x14ac:dyDescent="0.3">
      <c r="A351" s="8" t="s">
        <v>95</v>
      </c>
      <c r="B351" s="14"/>
      <c r="C351" s="8"/>
      <c r="D351" s="8"/>
      <c r="E351" s="48" t="s">
        <v>1057</v>
      </c>
      <c r="F351" s="12">
        <f>F352+F381</f>
        <v>192564.90000000002</v>
      </c>
      <c r="G351" s="12">
        <f>G352+G381</f>
        <v>208859.2</v>
      </c>
      <c r="H351" s="12">
        <f>H352+H381</f>
        <v>300199.2</v>
      </c>
      <c r="I351" s="12">
        <f t="shared" ref="I351:K351" si="810">I352+I381</f>
        <v>-56569.932999999997</v>
      </c>
      <c r="J351" s="12">
        <f t="shared" si="810"/>
        <v>0</v>
      </c>
      <c r="K351" s="12">
        <f t="shared" si="810"/>
        <v>0</v>
      </c>
      <c r="L351" s="12">
        <f t="shared" si="718"/>
        <v>135994.96700000003</v>
      </c>
      <c r="M351" s="12">
        <f t="shared" si="719"/>
        <v>208859.2</v>
      </c>
      <c r="N351" s="12">
        <f t="shared" si="720"/>
        <v>300199.2</v>
      </c>
      <c r="O351" s="12">
        <f t="shared" ref="O351:Q351" si="811">O352+O381</f>
        <v>0</v>
      </c>
      <c r="P351" s="12">
        <f t="shared" si="811"/>
        <v>0</v>
      </c>
      <c r="Q351" s="12">
        <f t="shared" si="811"/>
        <v>0</v>
      </c>
      <c r="R351" s="12">
        <f t="shared" si="688"/>
        <v>135994.96700000003</v>
      </c>
      <c r="S351" s="12">
        <f t="shared" si="689"/>
        <v>208859.2</v>
      </c>
      <c r="T351" s="12">
        <f t="shared" si="690"/>
        <v>300199.2</v>
      </c>
      <c r="U351" s="12">
        <f>U352+U381</f>
        <v>0</v>
      </c>
      <c r="V351" s="12">
        <f t="shared" si="691"/>
        <v>135994.96700000003</v>
      </c>
      <c r="W351" s="12">
        <f t="shared" si="692"/>
        <v>208859.2</v>
      </c>
      <c r="X351" s="12">
        <f t="shared" si="693"/>
        <v>300199.2</v>
      </c>
      <c r="Y351" s="12">
        <f t="shared" ref="Y351:AA351" si="812">Y352+Y381</f>
        <v>0</v>
      </c>
      <c r="Z351" s="12">
        <f t="shared" si="812"/>
        <v>0</v>
      </c>
      <c r="AA351" s="12">
        <f t="shared" si="812"/>
        <v>0</v>
      </c>
      <c r="AB351" s="12">
        <f t="shared" si="669"/>
        <v>135994.96700000003</v>
      </c>
      <c r="AC351" s="12">
        <f t="shared" si="670"/>
        <v>208859.2</v>
      </c>
      <c r="AD351" s="12">
        <f t="shared" si="671"/>
        <v>300199.2</v>
      </c>
      <c r="AE351" s="12">
        <f t="shared" ref="AE351:AF351" si="813">AE352+AE381</f>
        <v>0</v>
      </c>
      <c r="AF351" s="12">
        <f t="shared" si="813"/>
        <v>0</v>
      </c>
      <c r="AG351" s="12">
        <f t="shared" si="685"/>
        <v>135994.96700000003</v>
      </c>
      <c r="AH351" s="12">
        <f t="shared" si="686"/>
        <v>208859.2</v>
      </c>
      <c r="AI351" s="12">
        <f t="shared" si="687"/>
        <v>300199.2</v>
      </c>
      <c r="AJ351" s="12">
        <f>AJ352+AJ381</f>
        <v>3153.54</v>
      </c>
      <c r="AK351" s="12">
        <f>AK352+AK381</f>
        <v>0</v>
      </c>
      <c r="AL351" s="12">
        <f>AL352+AL381</f>
        <v>0</v>
      </c>
      <c r="AM351" s="12">
        <f t="shared" si="796"/>
        <v>139148.50700000004</v>
      </c>
      <c r="AN351" s="12">
        <f>AN352+AN381</f>
        <v>-42.5</v>
      </c>
      <c r="AO351" s="12">
        <f t="shared" si="766"/>
        <v>139106.00700000004</v>
      </c>
      <c r="AP351" s="12">
        <f t="shared" si="798"/>
        <v>208859.2</v>
      </c>
      <c r="AQ351" s="12">
        <f>AQ352+AQ381</f>
        <v>0</v>
      </c>
      <c r="AR351" s="12">
        <f t="shared" si="767"/>
        <v>208859.2</v>
      </c>
      <c r="AS351" s="12">
        <f t="shared" si="800"/>
        <v>300199.2</v>
      </c>
      <c r="AT351" s="12">
        <f>AT352+AT381</f>
        <v>0</v>
      </c>
      <c r="AU351" s="12">
        <f t="shared" si="768"/>
        <v>300199.2</v>
      </c>
      <c r="AV351" s="12">
        <f>AV352+AV381</f>
        <v>0</v>
      </c>
      <c r="AW351" s="22"/>
      <c r="AX351" s="25"/>
    </row>
    <row r="352" spans="1:51" s="11" customFormat="1" ht="46.8" x14ac:dyDescent="0.3">
      <c r="A352" s="10" t="s">
        <v>96</v>
      </c>
      <c r="B352" s="17"/>
      <c r="C352" s="10"/>
      <c r="D352" s="10"/>
      <c r="E352" s="16" t="s">
        <v>1058</v>
      </c>
      <c r="F352" s="18">
        <f>F353+F376</f>
        <v>169262.7</v>
      </c>
      <c r="G352" s="18">
        <f>G353+G376</f>
        <v>185557</v>
      </c>
      <c r="H352" s="18">
        <f>H353+H376</f>
        <v>276897</v>
      </c>
      <c r="I352" s="18">
        <f t="shared" ref="I352:K352" si="814">I353+I376</f>
        <v>-56569.932999999997</v>
      </c>
      <c r="J352" s="18">
        <f t="shared" si="814"/>
        <v>0</v>
      </c>
      <c r="K352" s="18">
        <f t="shared" si="814"/>
        <v>0</v>
      </c>
      <c r="L352" s="18">
        <f t="shared" si="718"/>
        <v>112692.76700000002</v>
      </c>
      <c r="M352" s="18">
        <f t="shared" si="719"/>
        <v>185557</v>
      </c>
      <c r="N352" s="18">
        <f t="shared" si="720"/>
        <v>276897</v>
      </c>
      <c r="O352" s="18">
        <f t="shared" ref="O352:Q352" si="815">O353+O376</f>
        <v>0</v>
      </c>
      <c r="P352" s="18">
        <f t="shared" si="815"/>
        <v>0</v>
      </c>
      <c r="Q352" s="18">
        <f t="shared" si="815"/>
        <v>0</v>
      </c>
      <c r="R352" s="18">
        <f t="shared" si="688"/>
        <v>112692.76700000002</v>
      </c>
      <c r="S352" s="18">
        <f t="shared" si="689"/>
        <v>185557</v>
      </c>
      <c r="T352" s="18">
        <f t="shared" si="690"/>
        <v>276897</v>
      </c>
      <c r="U352" s="18">
        <f>U353+U376</f>
        <v>0</v>
      </c>
      <c r="V352" s="18">
        <f t="shared" si="691"/>
        <v>112692.76700000002</v>
      </c>
      <c r="W352" s="18">
        <f t="shared" si="692"/>
        <v>185557</v>
      </c>
      <c r="X352" s="18">
        <f t="shared" si="693"/>
        <v>276897</v>
      </c>
      <c r="Y352" s="18">
        <f t="shared" ref="Y352:AA352" si="816">Y353+Y376</f>
        <v>0</v>
      </c>
      <c r="Z352" s="18">
        <f t="shared" si="816"/>
        <v>0</v>
      </c>
      <c r="AA352" s="18">
        <f t="shared" si="816"/>
        <v>0</v>
      </c>
      <c r="AB352" s="18">
        <f t="shared" si="669"/>
        <v>112692.76700000002</v>
      </c>
      <c r="AC352" s="18">
        <f t="shared" si="670"/>
        <v>185557</v>
      </c>
      <c r="AD352" s="18">
        <f t="shared" si="671"/>
        <v>276897</v>
      </c>
      <c r="AE352" s="18">
        <f t="shared" ref="AE352:AF352" si="817">AE353+AE376</f>
        <v>0</v>
      </c>
      <c r="AF352" s="18">
        <f t="shared" si="817"/>
        <v>0</v>
      </c>
      <c r="AG352" s="18">
        <f t="shared" si="685"/>
        <v>112692.76700000002</v>
      </c>
      <c r="AH352" s="18">
        <f t="shared" si="686"/>
        <v>185557</v>
      </c>
      <c r="AI352" s="18">
        <f t="shared" si="687"/>
        <v>276897</v>
      </c>
      <c r="AJ352" s="18">
        <f>AJ353+AJ376</f>
        <v>3153.54</v>
      </c>
      <c r="AK352" s="18">
        <f>AK353+AK376</f>
        <v>0</v>
      </c>
      <c r="AL352" s="18">
        <f>AL353+AL376</f>
        <v>0</v>
      </c>
      <c r="AM352" s="18">
        <f t="shared" si="796"/>
        <v>115846.30700000002</v>
      </c>
      <c r="AN352" s="18">
        <f>AN353+AN376</f>
        <v>-42.5</v>
      </c>
      <c r="AO352" s="18">
        <f t="shared" si="766"/>
        <v>115803.80700000002</v>
      </c>
      <c r="AP352" s="18">
        <f t="shared" si="798"/>
        <v>185557</v>
      </c>
      <c r="AQ352" s="18">
        <f>AQ353+AQ376</f>
        <v>0</v>
      </c>
      <c r="AR352" s="18">
        <f t="shared" si="767"/>
        <v>185557</v>
      </c>
      <c r="AS352" s="18">
        <f t="shared" si="800"/>
        <v>276897</v>
      </c>
      <c r="AT352" s="18">
        <f>AT353+AT376</f>
        <v>0</v>
      </c>
      <c r="AU352" s="18">
        <f t="shared" si="768"/>
        <v>276897</v>
      </c>
      <c r="AV352" s="18">
        <f>AV353+AV376</f>
        <v>0</v>
      </c>
      <c r="AW352" s="31"/>
      <c r="AX352" s="26"/>
    </row>
    <row r="353" spans="1:51" ht="31.2" x14ac:dyDescent="0.3">
      <c r="A353" s="49" t="s">
        <v>97</v>
      </c>
      <c r="B353" s="45"/>
      <c r="C353" s="49"/>
      <c r="D353" s="49"/>
      <c r="E353" s="15" t="s">
        <v>1059</v>
      </c>
      <c r="F353" s="19">
        <f>F354+F362+F372</f>
        <v>16820.800000000003</v>
      </c>
      <c r="G353" s="19">
        <f t="shared" ref="G353:H353" si="818">G354+G362+G372</f>
        <v>16897</v>
      </c>
      <c r="H353" s="19">
        <f t="shared" si="818"/>
        <v>16897</v>
      </c>
      <c r="I353" s="19">
        <f t="shared" ref="I353:K353" si="819">I354+I362+I372</f>
        <v>0</v>
      </c>
      <c r="J353" s="19">
        <f t="shared" si="819"/>
        <v>0</v>
      </c>
      <c r="K353" s="19">
        <f t="shared" si="819"/>
        <v>0</v>
      </c>
      <c r="L353" s="19">
        <f t="shared" si="718"/>
        <v>16820.800000000003</v>
      </c>
      <c r="M353" s="19">
        <f t="shared" si="719"/>
        <v>16897</v>
      </c>
      <c r="N353" s="19">
        <f t="shared" si="720"/>
        <v>16897</v>
      </c>
      <c r="O353" s="19">
        <f t="shared" ref="O353:Q353" si="820">O354+O362+O372</f>
        <v>0</v>
      </c>
      <c r="P353" s="19">
        <f t="shared" si="820"/>
        <v>0</v>
      </c>
      <c r="Q353" s="19">
        <f t="shared" si="820"/>
        <v>0</v>
      </c>
      <c r="R353" s="19">
        <f t="shared" si="688"/>
        <v>16820.800000000003</v>
      </c>
      <c r="S353" s="19">
        <f t="shared" si="689"/>
        <v>16897</v>
      </c>
      <c r="T353" s="19">
        <f t="shared" si="690"/>
        <v>16897</v>
      </c>
      <c r="U353" s="19">
        <f t="shared" ref="U353" si="821">U354+U362+U372</f>
        <v>0</v>
      </c>
      <c r="V353" s="19">
        <f t="shared" si="691"/>
        <v>16820.800000000003</v>
      </c>
      <c r="W353" s="19">
        <f t="shared" si="692"/>
        <v>16897</v>
      </c>
      <c r="X353" s="19">
        <f t="shared" si="693"/>
        <v>16897</v>
      </c>
      <c r="Y353" s="19">
        <f t="shared" ref="Y353:AA353" si="822">Y354+Y362+Y372</f>
        <v>0</v>
      </c>
      <c r="Z353" s="19">
        <f t="shared" si="822"/>
        <v>0</v>
      </c>
      <c r="AA353" s="19">
        <f t="shared" si="822"/>
        <v>0</v>
      </c>
      <c r="AB353" s="19">
        <f t="shared" si="669"/>
        <v>16820.800000000003</v>
      </c>
      <c r="AC353" s="19">
        <f t="shared" si="670"/>
        <v>16897</v>
      </c>
      <c r="AD353" s="19">
        <f t="shared" si="671"/>
        <v>16897</v>
      </c>
      <c r="AE353" s="19">
        <f t="shared" ref="AE353:AF353" si="823">AE354+AE362+AE372</f>
        <v>0</v>
      </c>
      <c r="AF353" s="19">
        <f t="shared" si="823"/>
        <v>0</v>
      </c>
      <c r="AG353" s="19">
        <f t="shared" si="685"/>
        <v>16820.800000000003</v>
      </c>
      <c r="AH353" s="19">
        <f t="shared" si="686"/>
        <v>16897</v>
      </c>
      <c r="AI353" s="19">
        <f t="shared" si="687"/>
        <v>16897</v>
      </c>
      <c r="AJ353" s="19">
        <f>AJ354+AJ362+AJ372+AJ358</f>
        <v>3153.54</v>
      </c>
      <c r="AK353" s="19">
        <f t="shared" ref="AK353:AV353" si="824">AK354+AK362+AK372+AK358</f>
        <v>0</v>
      </c>
      <c r="AL353" s="19">
        <f t="shared" si="824"/>
        <v>0</v>
      </c>
      <c r="AM353" s="19">
        <f t="shared" si="796"/>
        <v>19974.340000000004</v>
      </c>
      <c r="AN353" s="19">
        <f t="shared" ref="AN353" si="825">AN354+AN362+AN372+AN358</f>
        <v>-42.5</v>
      </c>
      <c r="AO353" s="19">
        <f t="shared" si="766"/>
        <v>19931.840000000004</v>
      </c>
      <c r="AP353" s="19">
        <f t="shared" si="798"/>
        <v>16897</v>
      </c>
      <c r="AQ353" s="19">
        <f t="shared" ref="AQ353" si="826">AQ354+AQ362+AQ372+AQ358</f>
        <v>0</v>
      </c>
      <c r="AR353" s="19">
        <f t="shared" si="767"/>
        <v>16897</v>
      </c>
      <c r="AS353" s="19">
        <f t="shared" si="800"/>
        <v>16897</v>
      </c>
      <c r="AT353" s="19">
        <f t="shared" ref="AT353" si="827">AT354+AT362+AT372+AT358</f>
        <v>0</v>
      </c>
      <c r="AU353" s="19">
        <f t="shared" si="768"/>
        <v>16897</v>
      </c>
      <c r="AV353" s="19">
        <f t="shared" si="824"/>
        <v>0</v>
      </c>
      <c r="AW353" s="32"/>
      <c r="AX353" s="23"/>
      <c r="AY353" s="2"/>
    </row>
    <row r="354" spans="1:51" ht="46.8" x14ac:dyDescent="0.3">
      <c r="A354" s="49" t="s">
        <v>92</v>
      </c>
      <c r="B354" s="45"/>
      <c r="C354" s="49"/>
      <c r="D354" s="49"/>
      <c r="E354" s="15" t="s">
        <v>627</v>
      </c>
      <c r="F354" s="19">
        <f t="shared" ref="F354:K356" si="828">F355</f>
        <v>12698.7</v>
      </c>
      <c r="G354" s="19">
        <f t="shared" si="828"/>
        <v>12774.9</v>
      </c>
      <c r="H354" s="19">
        <f t="shared" si="828"/>
        <v>12774.9</v>
      </c>
      <c r="I354" s="19">
        <f t="shared" si="828"/>
        <v>0</v>
      </c>
      <c r="J354" s="19">
        <f t="shared" si="828"/>
        <v>0</v>
      </c>
      <c r="K354" s="19">
        <f t="shared" si="828"/>
        <v>0</v>
      </c>
      <c r="L354" s="19">
        <f t="shared" si="718"/>
        <v>12698.7</v>
      </c>
      <c r="M354" s="19">
        <f t="shared" si="719"/>
        <v>12774.9</v>
      </c>
      <c r="N354" s="19">
        <f t="shared" si="720"/>
        <v>12774.9</v>
      </c>
      <c r="O354" s="19">
        <f t="shared" ref="O354:Q356" si="829">O355</f>
        <v>0</v>
      </c>
      <c r="P354" s="19">
        <f t="shared" si="829"/>
        <v>0</v>
      </c>
      <c r="Q354" s="19">
        <f t="shared" si="829"/>
        <v>0</v>
      </c>
      <c r="R354" s="19">
        <f t="shared" si="688"/>
        <v>12698.7</v>
      </c>
      <c r="S354" s="19">
        <f t="shared" si="689"/>
        <v>12774.9</v>
      </c>
      <c r="T354" s="19">
        <f t="shared" si="690"/>
        <v>12774.9</v>
      </c>
      <c r="U354" s="19">
        <f t="shared" ref="U354:AV356" si="830">U355</f>
        <v>0</v>
      </c>
      <c r="V354" s="19">
        <f t="shared" si="691"/>
        <v>12698.7</v>
      </c>
      <c r="W354" s="19">
        <f t="shared" si="692"/>
        <v>12774.9</v>
      </c>
      <c r="X354" s="19">
        <f t="shared" si="693"/>
        <v>12774.9</v>
      </c>
      <c r="Y354" s="19">
        <f t="shared" si="830"/>
        <v>0</v>
      </c>
      <c r="Z354" s="19">
        <f t="shared" si="830"/>
        <v>0</v>
      </c>
      <c r="AA354" s="19">
        <f t="shared" si="830"/>
        <v>0</v>
      </c>
      <c r="AB354" s="19">
        <f t="shared" ref="AB354:AB421" si="831">V354+Y354</f>
        <v>12698.7</v>
      </c>
      <c r="AC354" s="19">
        <f t="shared" ref="AC354:AC421" si="832">W354+Z354</f>
        <v>12774.9</v>
      </c>
      <c r="AD354" s="19">
        <f t="shared" ref="AD354:AD421" si="833">X354+AA354</f>
        <v>12774.9</v>
      </c>
      <c r="AE354" s="19">
        <f t="shared" si="830"/>
        <v>0</v>
      </c>
      <c r="AF354" s="19">
        <f t="shared" si="830"/>
        <v>0</v>
      </c>
      <c r="AG354" s="19">
        <f t="shared" si="685"/>
        <v>12698.7</v>
      </c>
      <c r="AH354" s="19">
        <f t="shared" si="686"/>
        <v>12774.9</v>
      </c>
      <c r="AI354" s="19">
        <f t="shared" si="687"/>
        <v>12774.9</v>
      </c>
      <c r="AJ354" s="19">
        <f t="shared" si="830"/>
        <v>0</v>
      </c>
      <c r="AK354" s="19">
        <f t="shared" si="830"/>
        <v>0</v>
      </c>
      <c r="AL354" s="19">
        <f t="shared" si="830"/>
        <v>0</v>
      </c>
      <c r="AM354" s="19">
        <f t="shared" si="796"/>
        <v>12698.7</v>
      </c>
      <c r="AN354" s="19">
        <f t="shared" si="830"/>
        <v>0</v>
      </c>
      <c r="AO354" s="19">
        <f t="shared" si="766"/>
        <v>12698.7</v>
      </c>
      <c r="AP354" s="19">
        <f t="shared" si="798"/>
        <v>12774.9</v>
      </c>
      <c r="AQ354" s="19">
        <f t="shared" si="830"/>
        <v>0</v>
      </c>
      <c r="AR354" s="19">
        <f t="shared" si="767"/>
        <v>12774.9</v>
      </c>
      <c r="AS354" s="19">
        <f t="shared" si="800"/>
        <v>12774.9</v>
      </c>
      <c r="AT354" s="19">
        <f t="shared" si="830"/>
        <v>0</v>
      </c>
      <c r="AU354" s="19">
        <f t="shared" si="768"/>
        <v>12774.9</v>
      </c>
      <c r="AV354" s="19">
        <f t="shared" si="830"/>
        <v>0</v>
      </c>
      <c r="AW354" s="32"/>
      <c r="AX354" s="23"/>
      <c r="AY354" s="2"/>
    </row>
    <row r="355" spans="1:51" ht="46.8" x14ac:dyDescent="0.3">
      <c r="A355" s="49" t="s">
        <v>92</v>
      </c>
      <c r="B355" s="45">
        <v>600</v>
      </c>
      <c r="C355" s="49"/>
      <c r="D355" s="49"/>
      <c r="E355" s="15" t="s">
        <v>581</v>
      </c>
      <c r="F355" s="19">
        <f t="shared" si="828"/>
        <v>12698.7</v>
      </c>
      <c r="G355" s="19">
        <f t="shared" si="828"/>
        <v>12774.9</v>
      </c>
      <c r="H355" s="19">
        <f t="shared" si="828"/>
        <v>12774.9</v>
      </c>
      <c r="I355" s="19">
        <f t="shared" si="828"/>
        <v>0</v>
      </c>
      <c r="J355" s="19">
        <f t="shared" si="828"/>
        <v>0</v>
      </c>
      <c r="K355" s="19">
        <f t="shared" si="828"/>
        <v>0</v>
      </c>
      <c r="L355" s="19">
        <f t="shared" si="718"/>
        <v>12698.7</v>
      </c>
      <c r="M355" s="19">
        <f t="shared" si="719"/>
        <v>12774.9</v>
      </c>
      <c r="N355" s="19">
        <f t="shared" si="720"/>
        <v>12774.9</v>
      </c>
      <c r="O355" s="19">
        <f t="shared" si="829"/>
        <v>0</v>
      </c>
      <c r="P355" s="19">
        <f t="shared" si="829"/>
        <v>0</v>
      </c>
      <c r="Q355" s="19">
        <f t="shared" si="829"/>
        <v>0</v>
      </c>
      <c r="R355" s="19">
        <f t="shared" si="688"/>
        <v>12698.7</v>
      </c>
      <c r="S355" s="19">
        <f t="shared" si="689"/>
        <v>12774.9</v>
      </c>
      <c r="T355" s="19">
        <f t="shared" si="690"/>
        <v>12774.9</v>
      </c>
      <c r="U355" s="19">
        <f t="shared" si="830"/>
        <v>0</v>
      </c>
      <c r="V355" s="19">
        <f t="shared" si="691"/>
        <v>12698.7</v>
      </c>
      <c r="W355" s="19">
        <f t="shared" si="692"/>
        <v>12774.9</v>
      </c>
      <c r="X355" s="19">
        <f t="shared" si="693"/>
        <v>12774.9</v>
      </c>
      <c r="Y355" s="19">
        <f t="shared" si="830"/>
        <v>0</v>
      </c>
      <c r="Z355" s="19">
        <f t="shared" si="830"/>
        <v>0</v>
      </c>
      <c r="AA355" s="19">
        <f t="shared" si="830"/>
        <v>0</v>
      </c>
      <c r="AB355" s="19">
        <f t="shared" si="831"/>
        <v>12698.7</v>
      </c>
      <c r="AC355" s="19">
        <f t="shared" si="832"/>
        <v>12774.9</v>
      </c>
      <c r="AD355" s="19">
        <f t="shared" si="833"/>
        <v>12774.9</v>
      </c>
      <c r="AE355" s="19">
        <f t="shared" si="830"/>
        <v>0</v>
      </c>
      <c r="AF355" s="19">
        <f t="shared" si="830"/>
        <v>0</v>
      </c>
      <c r="AG355" s="19">
        <f t="shared" si="685"/>
        <v>12698.7</v>
      </c>
      <c r="AH355" s="19">
        <f t="shared" si="686"/>
        <v>12774.9</v>
      </c>
      <c r="AI355" s="19">
        <f t="shared" si="687"/>
        <v>12774.9</v>
      </c>
      <c r="AJ355" s="19">
        <f t="shared" si="830"/>
        <v>0</v>
      </c>
      <c r="AK355" s="19">
        <f t="shared" si="830"/>
        <v>0</v>
      </c>
      <c r="AL355" s="19">
        <f t="shared" si="830"/>
        <v>0</v>
      </c>
      <c r="AM355" s="19">
        <f t="shared" si="796"/>
        <v>12698.7</v>
      </c>
      <c r="AN355" s="19">
        <f t="shared" si="830"/>
        <v>0</v>
      </c>
      <c r="AO355" s="19">
        <f t="shared" si="766"/>
        <v>12698.7</v>
      </c>
      <c r="AP355" s="19">
        <f t="shared" si="798"/>
        <v>12774.9</v>
      </c>
      <c r="AQ355" s="19">
        <f t="shared" si="830"/>
        <v>0</v>
      </c>
      <c r="AR355" s="19">
        <f t="shared" si="767"/>
        <v>12774.9</v>
      </c>
      <c r="AS355" s="19">
        <f t="shared" si="800"/>
        <v>12774.9</v>
      </c>
      <c r="AT355" s="19">
        <f t="shared" si="830"/>
        <v>0</v>
      </c>
      <c r="AU355" s="19">
        <f t="shared" si="768"/>
        <v>12774.9</v>
      </c>
      <c r="AV355" s="19">
        <f t="shared" si="830"/>
        <v>0</v>
      </c>
      <c r="AW355" s="32"/>
      <c r="AX355" s="23"/>
      <c r="AY355" s="2"/>
    </row>
    <row r="356" spans="1:51" x14ac:dyDescent="0.3">
      <c r="A356" s="49" t="s">
        <v>92</v>
      </c>
      <c r="B356" s="45">
        <v>620</v>
      </c>
      <c r="C356" s="49"/>
      <c r="D356" s="49"/>
      <c r="E356" s="15" t="s">
        <v>596</v>
      </c>
      <c r="F356" s="19">
        <f t="shared" si="828"/>
        <v>12698.7</v>
      </c>
      <c r="G356" s="19">
        <f t="shared" si="828"/>
        <v>12774.9</v>
      </c>
      <c r="H356" s="19">
        <f t="shared" si="828"/>
        <v>12774.9</v>
      </c>
      <c r="I356" s="19">
        <f t="shared" si="828"/>
        <v>0</v>
      </c>
      <c r="J356" s="19">
        <f t="shared" si="828"/>
        <v>0</v>
      </c>
      <c r="K356" s="19">
        <f t="shared" si="828"/>
        <v>0</v>
      </c>
      <c r="L356" s="19">
        <f t="shared" si="718"/>
        <v>12698.7</v>
      </c>
      <c r="M356" s="19">
        <f t="shared" si="719"/>
        <v>12774.9</v>
      </c>
      <c r="N356" s="19">
        <f t="shared" si="720"/>
        <v>12774.9</v>
      </c>
      <c r="O356" s="19">
        <f t="shared" si="829"/>
        <v>0</v>
      </c>
      <c r="P356" s="19">
        <f t="shared" si="829"/>
        <v>0</v>
      </c>
      <c r="Q356" s="19">
        <f t="shared" si="829"/>
        <v>0</v>
      </c>
      <c r="R356" s="19">
        <f t="shared" si="688"/>
        <v>12698.7</v>
      </c>
      <c r="S356" s="19">
        <f t="shared" si="689"/>
        <v>12774.9</v>
      </c>
      <c r="T356" s="19">
        <f t="shared" si="690"/>
        <v>12774.9</v>
      </c>
      <c r="U356" s="19">
        <f t="shared" si="830"/>
        <v>0</v>
      </c>
      <c r="V356" s="19">
        <f t="shared" si="691"/>
        <v>12698.7</v>
      </c>
      <c r="W356" s="19">
        <f t="shared" si="692"/>
        <v>12774.9</v>
      </c>
      <c r="X356" s="19">
        <f t="shared" si="693"/>
        <v>12774.9</v>
      </c>
      <c r="Y356" s="19">
        <f t="shared" si="830"/>
        <v>0</v>
      </c>
      <c r="Z356" s="19">
        <f t="shared" si="830"/>
        <v>0</v>
      </c>
      <c r="AA356" s="19">
        <f t="shared" si="830"/>
        <v>0</v>
      </c>
      <c r="AB356" s="19">
        <f t="shared" si="831"/>
        <v>12698.7</v>
      </c>
      <c r="AC356" s="19">
        <f t="shared" si="832"/>
        <v>12774.9</v>
      </c>
      <c r="AD356" s="19">
        <f t="shared" si="833"/>
        <v>12774.9</v>
      </c>
      <c r="AE356" s="19">
        <f t="shared" si="830"/>
        <v>0</v>
      </c>
      <c r="AF356" s="19">
        <f t="shared" si="830"/>
        <v>0</v>
      </c>
      <c r="AG356" s="19">
        <f t="shared" si="685"/>
        <v>12698.7</v>
      </c>
      <c r="AH356" s="19">
        <f t="shared" si="686"/>
        <v>12774.9</v>
      </c>
      <c r="AI356" s="19">
        <f t="shared" si="687"/>
        <v>12774.9</v>
      </c>
      <c r="AJ356" s="19">
        <f t="shared" si="830"/>
        <v>0</v>
      </c>
      <c r="AK356" s="19">
        <f t="shared" si="830"/>
        <v>0</v>
      </c>
      <c r="AL356" s="19">
        <f t="shared" si="830"/>
        <v>0</v>
      </c>
      <c r="AM356" s="19">
        <f t="shared" si="796"/>
        <v>12698.7</v>
      </c>
      <c r="AN356" s="19">
        <f t="shared" si="830"/>
        <v>0</v>
      </c>
      <c r="AO356" s="19">
        <f t="shared" si="766"/>
        <v>12698.7</v>
      </c>
      <c r="AP356" s="19">
        <f t="shared" si="798"/>
        <v>12774.9</v>
      </c>
      <c r="AQ356" s="19">
        <f t="shared" si="830"/>
        <v>0</v>
      </c>
      <c r="AR356" s="19">
        <f t="shared" si="767"/>
        <v>12774.9</v>
      </c>
      <c r="AS356" s="19">
        <f t="shared" si="800"/>
        <v>12774.9</v>
      </c>
      <c r="AT356" s="19">
        <f t="shared" si="830"/>
        <v>0</v>
      </c>
      <c r="AU356" s="19">
        <f t="shared" si="768"/>
        <v>12774.9</v>
      </c>
      <c r="AV356" s="19">
        <f t="shared" si="830"/>
        <v>0</v>
      </c>
      <c r="AW356" s="32"/>
      <c r="AX356" s="23"/>
      <c r="AY356" s="2"/>
    </row>
    <row r="357" spans="1:51" x14ac:dyDescent="0.3">
      <c r="A357" s="49" t="s">
        <v>92</v>
      </c>
      <c r="B357" s="45">
        <v>620</v>
      </c>
      <c r="C357" s="49" t="s">
        <v>28</v>
      </c>
      <c r="D357" s="49" t="s">
        <v>28</v>
      </c>
      <c r="E357" s="15" t="s">
        <v>561</v>
      </c>
      <c r="F357" s="19">
        <v>12698.7</v>
      </c>
      <c r="G357" s="19">
        <v>12774.9</v>
      </c>
      <c r="H357" s="19">
        <v>12774.9</v>
      </c>
      <c r="I357" s="19"/>
      <c r="J357" s="19"/>
      <c r="K357" s="19"/>
      <c r="L357" s="19">
        <f t="shared" si="718"/>
        <v>12698.7</v>
      </c>
      <c r="M357" s="19">
        <f t="shared" si="719"/>
        <v>12774.9</v>
      </c>
      <c r="N357" s="19">
        <f t="shared" si="720"/>
        <v>12774.9</v>
      </c>
      <c r="O357" s="19"/>
      <c r="P357" s="19"/>
      <c r="Q357" s="19"/>
      <c r="R357" s="19">
        <f t="shared" si="688"/>
        <v>12698.7</v>
      </c>
      <c r="S357" s="19">
        <f t="shared" si="689"/>
        <v>12774.9</v>
      </c>
      <c r="T357" s="19">
        <f t="shared" si="690"/>
        <v>12774.9</v>
      </c>
      <c r="U357" s="19"/>
      <c r="V357" s="19">
        <f t="shared" si="691"/>
        <v>12698.7</v>
      </c>
      <c r="W357" s="19">
        <f t="shared" si="692"/>
        <v>12774.9</v>
      </c>
      <c r="X357" s="19">
        <f t="shared" si="693"/>
        <v>12774.9</v>
      </c>
      <c r="Y357" s="19"/>
      <c r="Z357" s="19"/>
      <c r="AA357" s="19"/>
      <c r="AB357" s="19">
        <f t="shared" si="831"/>
        <v>12698.7</v>
      </c>
      <c r="AC357" s="19">
        <f t="shared" si="832"/>
        <v>12774.9</v>
      </c>
      <c r="AD357" s="19">
        <f t="shared" si="833"/>
        <v>12774.9</v>
      </c>
      <c r="AE357" s="19"/>
      <c r="AF357" s="19"/>
      <c r="AG357" s="19">
        <f t="shared" si="685"/>
        <v>12698.7</v>
      </c>
      <c r="AH357" s="19">
        <f t="shared" si="686"/>
        <v>12774.9</v>
      </c>
      <c r="AI357" s="19">
        <f t="shared" si="687"/>
        <v>12774.9</v>
      </c>
      <c r="AJ357" s="19"/>
      <c r="AK357" s="19"/>
      <c r="AL357" s="19"/>
      <c r="AM357" s="19">
        <f t="shared" si="796"/>
        <v>12698.7</v>
      </c>
      <c r="AN357" s="19"/>
      <c r="AO357" s="19">
        <f t="shared" si="766"/>
        <v>12698.7</v>
      </c>
      <c r="AP357" s="19">
        <f t="shared" si="798"/>
        <v>12774.9</v>
      </c>
      <c r="AQ357" s="19"/>
      <c r="AR357" s="19">
        <f t="shared" si="767"/>
        <v>12774.9</v>
      </c>
      <c r="AS357" s="19">
        <f t="shared" si="800"/>
        <v>12774.9</v>
      </c>
      <c r="AT357" s="19"/>
      <c r="AU357" s="19">
        <f t="shared" si="768"/>
        <v>12774.9</v>
      </c>
      <c r="AV357" s="19"/>
      <c r="AW357" s="32"/>
      <c r="AX357" s="23"/>
      <c r="AY357" s="2"/>
    </row>
    <row r="358" spans="1:51" ht="78" x14ac:dyDescent="0.3">
      <c r="A358" s="49" t="s">
        <v>1478</v>
      </c>
      <c r="B358" s="45"/>
      <c r="C358" s="49"/>
      <c r="D358" s="49"/>
      <c r="E358" s="15" t="s">
        <v>1484</v>
      </c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>
        <f>AG359</f>
        <v>0</v>
      </c>
      <c r="AH358" s="19">
        <f t="shared" ref="AH358:AV360" si="834">AH359</f>
        <v>0</v>
      </c>
      <c r="AI358" s="19">
        <f t="shared" si="834"/>
        <v>0</v>
      </c>
      <c r="AJ358" s="19">
        <f t="shared" si="834"/>
        <v>3153.54</v>
      </c>
      <c r="AK358" s="19">
        <f t="shared" si="834"/>
        <v>0</v>
      </c>
      <c r="AL358" s="19">
        <f t="shared" si="834"/>
        <v>0</v>
      </c>
      <c r="AM358" s="19">
        <f t="shared" si="796"/>
        <v>3153.54</v>
      </c>
      <c r="AN358" s="19">
        <f t="shared" si="834"/>
        <v>-42.5</v>
      </c>
      <c r="AO358" s="19">
        <f t="shared" si="766"/>
        <v>3111.04</v>
      </c>
      <c r="AP358" s="19">
        <f t="shared" si="798"/>
        <v>0</v>
      </c>
      <c r="AQ358" s="19">
        <f t="shared" si="834"/>
        <v>0</v>
      </c>
      <c r="AR358" s="19">
        <f t="shared" si="767"/>
        <v>0</v>
      </c>
      <c r="AS358" s="19">
        <f t="shared" si="800"/>
        <v>0</v>
      </c>
      <c r="AT358" s="19">
        <f t="shared" si="834"/>
        <v>0</v>
      </c>
      <c r="AU358" s="19">
        <f t="shared" si="768"/>
        <v>0</v>
      </c>
      <c r="AV358" s="19">
        <f t="shared" si="834"/>
        <v>0</v>
      </c>
      <c r="AW358" s="32"/>
      <c r="AX358" s="23"/>
      <c r="AY358" s="2"/>
    </row>
    <row r="359" spans="1:51" ht="46.8" x14ac:dyDescent="0.3">
      <c r="A359" s="49" t="s">
        <v>1478</v>
      </c>
      <c r="B359" s="45">
        <v>600</v>
      </c>
      <c r="C359" s="49"/>
      <c r="D359" s="49"/>
      <c r="E359" s="15" t="s">
        <v>581</v>
      </c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>
        <f>AG360</f>
        <v>0</v>
      </c>
      <c r="AH359" s="19">
        <f t="shared" si="834"/>
        <v>0</v>
      </c>
      <c r="AI359" s="19">
        <f t="shared" si="834"/>
        <v>0</v>
      </c>
      <c r="AJ359" s="19">
        <f t="shared" si="834"/>
        <v>3153.54</v>
      </c>
      <c r="AK359" s="19">
        <f t="shared" si="834"/>
        <v>0</v>
      </c>
      <c r="AL359" s="19">
        <f t="shared" si="834"/>
        <v>0</v>
      </c>
      <c r="AM359" s="19">
        <f t="shared" si="796"/>
        <v>3153.54</v>
      </c>
      <c r="AN359" s="19">
        <f t="shared" si="834"/>
        <v>-42.5</v>
      </c>
      <c r="AO359" s="19">
        <f t="shared" si="766"/>
        <v>3111.04</v>
      </c>
      <c r="AP359" s="19">
        <f t="shared" si="798"/>
        <v>0</v>
      </c>
      <c r="AQ359" s="19">
        <f t="shared" si="834"/>
        <v>0</v>
      </c>
      <c r="AR359" s="19">
        <f t="shared" si="767"/>
        <v>0</v>
      </c>
      <c r="AS359" s="19">
        <f t="shared" si="800"/>
        <v>0</v>
      </c>
      <c r="AT359" s="19">
        <f t="shared" si="834"/>
        <v>0</v>
      </c>
      <c r="AU359" s="19">
        <f t="shared" si="768"/>
        <v>0</v>
      </c>
      <c r="AV359" s="19">
        <f t="shared" si="834"/>
        <v>0</v>
      </c>
      <c r="AW359" s="32"/>
      <c r="AX359" s="23"/>
      <c r="AY359" s="2"/>
    </row>
    <row r="360" spans="1:51" x14ac:dyDescent="0.3">
      <c r="A360" s="49" t="s">
        <v>1478</v>
      </c>
      <c r="B360" s="45">
        <v>620</v>
      </c>
      <c r="C360" s="49"/>
      <c r="D360" s="49"/>
      <c r="E360" s="15" t="s">
        <v>596</v>
      </c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>
        <f>AG361</f>
        <v>0</v>
      </c>
      <c r="AH360" s="19">
        <f t="shared" si="834"/>
        <v>0</v>
      </c>
      <c r="AI360" s="19">
        <f t="shared" si="834"/>
        <v>0</v>
      </c>
      <c r="AJ360" s="19">
        <f t="shared" si="834"/>
        <v>3153.54</v>
      </c>
      <c r="AK360" s="19">
        <f t="shared" si="834"/>
        <v>0</v>
      </c>
      <c r="AL360" s="19">
        <f t="shared" si="834"/>
        <v>0</v>
      </c>
      <c r="AM360" s="19">
        <f t="shared" si="796"/>
        <v>3153.54</v>
      </c>
      <c r="AN360" s="19">
        <f t="shared" si="834"/>
        <v>-42.5</v>
      </c>
      <c r="AO360" s="19">
        <f t="shared" si="766"/>
        <v>3111.04</v>
      </c>
      <c r="AP360" s="19">
        <f t="shared" si="798"/>
        <v>0</v>
      </c>
      <c r="AQ360" s="19">
        <f t="shared" si="834"/>
        <v>0</v>
      </c>
      <c r="AR360" s="19">
        <f t="shared" si="767"/>
        <v>0</v>
      </c>
      <c r="AS360" s="19">
        <f t="shared" si="800"/>
        <v>0</v>
      </c>
      <c r="AT360" s="19">
        <f t="shared" si="834"/>
        <v>0</v>
      </c>
      <c r="AU360" s="19">
        <f t="shared" si="768"/>
        <v>0</v>
      </c>
      <c r="AV360" s="19">
        <f t="shared" si="834"/>
        <v>0</v>
      </c>
      <c r="AW360" s="32"/>
      <c r="AX360" s="23"/>
      <c r="AY360" s="2"/>
    </row>
    <row r="361" spans="1:51" x14ac:dyDescent="0.3">
      <c r="A361" s="49" t="s">
        <v>1478</v>
      </c>
      <c r="B361" s="45">
        <v>620</v>
      </c>
      <c r="C361" s="49" t="s">
        <v>28</v>
      </c>
      <c r="D361" s="49" t="s">
        <v>28</v>
      </c>
      <c r="E361" s="15" t="s">
        <v>561</v>
      </c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>
        <v>0</v>
      </c>
      <c r="AH361" s="19">
        <v>0</v>
      </c>
      <c r="AI361" s="19">
        <v>0</v>
      </c>
      <c r="AJ361" s="19">
        <v>3153.54</v>
      </c>
      <c r="AK361" s="19"/>
      <c r="AL361" s="19"/>
      <c r="AM361" s="41">
        <f t="shared" si="796"/>
        <v>3153.54</v>
      </c>
      <c r="AN361" s="41">
        <v>-42.5</v>
      </c>
      <c r="AO361" s="19">
        <f t="shared" si="766"/>
        <v>3111.04</v>
      </c>
      <c r="AP361" s="41">
        <f t="shared" si="798"/>
        <v>0</v>
      </c>
      <c r="AQ361" s="41"/>
      <c r="AR361" s="19">
        <f t="shared" si="767"/>
        <v>0</v>
      </c>
      <c r="AS361" s="41">
        <f t="shared" si="800"/>
        <v>0</v>
      </c>
      <c r="AT361" s="41"/>
      <c r="AU361" s="19">
        <f t="shared" si="768"/>
        <v>0</v>
      </c>
      <c r="AV361" s="19"/>
      <c r="AW361" s="32"/>
      <c r="AX361" s="23"/>
      <c r="AY361" s="2"/>
    </row>
    <row r="362" spans="1:51" ht="31.2" x14ac:dyDescent="0.3">
      <c r="A362" s="49" t="s">
        <v>93</v>
      </c>
      <c r="B362" s="45"/>
      <c r="C362" s="49"/>
      <c r="D362" s="49"/>
      <c r="E362" s="15" t="s">
        <v>662</v>
      </c>
      <c r="F362" s="19">
        <f t="shared" ref="F362:K362" si="835">F363+F366+F369</f>
        <v>2158.1999999999998</v>
      </c>
      <c r="G362" s="19">
        <f t="shared" si="835"/>
        <v>2158.1999999999998</v>
      </c>
      <c r="H362" s="19">
        <f t="shared" si="835"/>
        <v>2158.1999999999998</v>
      </c>
      <c r="I362" s="19">
        <f t="shared" si="835"/>
        <v>0</v>
      </c>
      <c r="J362" s="19">
        <f t="shared" si="835"/>
        <v>0</v>
      </c>
      <c r="K362" s="19">
        <f t="shared" si="835"/>
        <v>0</v>
      </c>
      <c r="L362" s="19">
        <f t="shared" si="718"/>
        <v>2158.1999999999998</v>
      </c>
      <c r="M362" s="19">
        <f t="shared" si="719"/>
        <v>2158.1999999999998</v>
      </c>
      <c r="N362" s="19">
        <f t="shared" si="720"/>
        <v>2158.1999999999998</v>
      </c>
      <c r="O362" s="19">
        <f t="shared" ref="O362:Q362" si="836">O363+O366+O369</f>
        <v>0</v>
      </c>
      <c r="P362" s="19">
        <f t="shared" si="836"/>
        <v>0</v>
      </c>
      <c r="Q362" s="19">
        <f t="shared" si="836"/>
        <v>0</v>
      </c>
      <c r="R362" s="19">
        <f t="shared" si="688"/>
        <v>2158.1999999999998</v>
      </c>
      <c r="S362" s="19">
        <f t="shared" si="689"/>
        <v>2158.1999999999998</v>
      </c>
      <c r="T362" s="19">
        <f t="shared" si="690"/>
        <v>2158.1999999999998</v>
      </c>
      <c r="U362" s="19">
        <f t="shared" ref="U362:AV362" si="837">U363+U366+U369</f>
        <v>0</v>
      </c>
      <c r="V362" s="19">
        <f t="shared" si="691"/>
        <v>2158.1999999999998</v>
      </c>
      <c r="W362" s="19">
        <f t="shared" si="692"/>
        <v>2158.1999999999998</v>
      </c>
      <c r="X362" s="19">
        <f t="shared" si="693"/>
        <v>2158.1999999999998</v>
      </c>
      <c r="Y362" s="19">
        <f t="shared" ref="Y362:AA362" si="838">Y363+Y366+Y369</f>
        <v>0</v>
      </c>
      <c r="Z362" s="19">
        <f t="shared" si="838"/>
        <v>0</v>
      </c>
      <c r="AA362" s="19">
        <f t="shared" si="838"/>
        <v>0</v>
      </c>
      <c r="AB362" s="19">
        <f t="shared" si="831"/>
        <v>2158.1999999999998</v>
      </c>
      <c r="AC362" s="19">
        <f t="shared" si="832"/>
        <v>2158.1999999999998</v>
      </c>
      <c r="AD362" s="19">
        <f t="shared" si="833"/>
        <v>2158.1999999999998</v>
      </c>
      <c r="AE362" s="19">
        <f t="shared" ref="AE362:AF362" si="839">AE363+AE366+AE369</f>
        <v>0</v>
      </c>
      <c r="AF362" s="19">
        <f t="shared" si="839"/>
        <v>0</v>
      </c>
      <c r="AG362" s="19">
        <f t="shared" ref="AG362:AG425" si="840">AB362+AE362</f>
        <v>2158.1999999999998</v>
      </c>
      <c r="AH362" s="19">
        <f t="shared" ref="AH362:AH425" si="841">AC362+AF362</f>
        <v>2158.1999999999998</v>
      </c>
      <c r="AI362" s="19">
        <f t="shared" ref="AI362:AI425" si="842">AD362</f>
        <v>2158.1999999999998</v>
      </c>
      <c r="AJ362" s="19">
        <f t="shared" ref="AJ362:AL362" si="843">AJ363+AJ366+AJ369</f>
        <v>0</v>
      </c>
      <c r="AK362" s="19">
        <f t="shared" si="843"/>
        <v>0</v>
      </c>
      <c r="AL362" s="19">
        <f t="shared" si="843"/>
        <v>0</v>
      </c>
      <c r="AM362" s="19">
        <f t="shared" si="796"/>
        <v>2158.1999999999998</v>
      </c>
      <c r="AN362" s="19">
        <f t="shared" ref="AN362" si="844">AN363+AN366+AN369</f>
        <v>0</v>
      </c>
      <c r="AO362" s="19">
        <f t="shared" si="766"/>
        <v>2158.1999999999998</v>
      </c>
      <c r="AP362" s="19">
        <f t="shared" si="798"/>
        <v>2158.1999999999998</v>
      </c>
      <c r="AQ362" s="19">
        <f t="shared" ref="AQ362" si="845">AQ363+AQ366+AQ369</f>
        <v>0</v>
      </c>
      <c r="AR362" s="19">
        <f t="shared" si="767"/>
        <v>2158.1999999999998</v>
      </c>
      <c r="AS362" s="19">
        <f t="shared" si="800"/>
        <v>2158.1999999999998</v>
      </c>
      <c r="AT362" s="19">
        <f t="shared" ref="AT362" si="846">AT363+AT366+AT369</f>
        <v>0</v>
      </c>
      <c r="AU362" s="19">
        <f t="shared" si="768"/>
        <v>2158.1999999999998</v>
      </c>
      <c r="AV362" s="19">
        <f t="shared" si="837"/>
        <v>0</v>
      </c>
      <c r="AW362" s="32"/>
      <c r="AX362" s="23"/>
      <c r="AY362" s="2"/>
    </row>
    <row r="363" spans="1:51" ht="31.2" x14ac:dyDescent="0.3">
      <c r="A363" s="49" t="s">
        <v>93</v>
      </c>
      <c r="B363" s="45">
        <v>200</v>
      </c>
      <c r="C363" s="49"/>
      <c r="D363" s="49"/>
      <c r="E363" s="15" t="s">
        <v>578</v>
      </c>
      <c r="F363" s="19">
        <f t="shared" ref="F363:K364" si="847">F364</f>
        <v>729.7</v>
      </c>
      <c r="G363" s="19">
        <f t="shared" si="847"/>
        <v>729.7</v>
      </c>
      <c r="H363" s="19">
        <f t="shared" si="847"/>
        <v>729.7</v>
      </c>
      <c r="I363" s="19">
        <f t="shared" si="847"/>
        <v>0</v>
      </c>
      <c r="J363" s="19">
        <f t="shared" si="847"/>
        <v>0</v>
      </c>
      <c r="K363" s="19">
        <f t="shared" si="847"/>
        <v>0</v>
      </c>
      <c r="L363" s="19">
        <f t="shared" si="718"/>
        <v>729.7</v>
      </c>
      <c r="M363" s="19">
        <f t="shared" si="719"/>
        <v>729.7</v>
      </c>
      <c r="N363" s="19">
        <f t="shared" si="720"/>
        <v>729.7</v>
      </c>
      <c r="O363" s="19">
        <f t="shared" ref="O363:Q364" si="848">O364</f>
        <v>0</v>
      </c>
      <c r="P363" s="19">
        <f t="shared" si="848"/>
        <v>0</v>
      </c>
      <c r="Q363" s="19">
        <f t="shared" si="848"/>
        <v>0</v>
      </c>
      <c r="R363" s="19">
        <f t="shared" ref="R363:R426" si="849">L363+O363</f>
        <v>729.7</v>
      </c>
      <c r="S363" s="19">
        <f t="shared" ref="S363:S426" si="850">M363+P363</f>
        <v>729.7</v>
      </c>
      <c r="T363" s="19">
        <f t="shared" ref="T363:T426" si="851">N363+Q363</f>
        <v>729.7</v>
      </c>
      <c r="U363" s="19">
        <f t="shared" ref="U363:AV364" si="852">U364</f>
        <v>0</v>
      </c>
      <c r="V363" s="19">
        <f t="shared" ref="V363:V426" si="853">R363+U363</f>
        <v>729.7</v>
      </c>
      <c r="W363" s="19">
        <f t="shared" ref="W363:W426" si="854">S363</f>
        <v>729.7</v>
      </c>
      <c r="X363" s="19">
        <f t="shared" ref="X363:X426" si="855">T363</f>
        <v>729.7</v>
      </c>
      <c r="Y363" s="19">
        <f t="shared" si="852"/>
        <v>0</v>
      </c>
      <c r="Z363" s="19">
        <f t="shared" si="852"/>
        <v>0</v>
      </c>
      <c r="AA363" s="19">
        <f t="shared" si="852"/>
        <v>0</v>
      </c>
      <c r="AB363" s="19">
        <f t="shared" si="831"/>
        <v>729.7</v>
      </c>
      <c r="AC363" s="19">
        <f t="shared" si="832"/>
        <v>729.7</v>
      </c>
      <c r="AD363" s="19">
        <f t="shared" si="833"/>
        <v>729.7</v>
      </c>
      <c r="AE363" s="19">
        <f t="shared" si="852"/>
        <v>0</v>
      </c>
      <c r="AF363" s="19">
        <f t="shared" si="852"/>
        <v>0</v>
      </c>
      <c r="AG363" s="19">
        <f t="shared" si="840"/>
        <v>729.7</v>
      </c>
      <c r="AH363" s="19">
        <f t="shared" si="841"/>
        <v>729.7</v>
      </c>
      <c r="AI363" s="19">
        <f t="shared" si="842"/>
        <v>729.7</v>
      </c>
      <c r="AJ363" s="19">
        <f t="shared" si="852"/>
        <v>0</v>
      </c>
      <c r="AK363" s="19">
        <f t="shared" si="852"/>
        <v>0</v>
      </c>
      <c r="AL363" s="19">
        <f t="shared" si="852"/>
        <v>0</v>
      </c>
      <c r="AM363" s="19">
        <f t="shared" si="796"/>
        <v>729.7</v>
      </c>
      <c r="AN363" s="19">
        <f t="shared" si="852"/>
        <v>0</v>
      </c>
      <c r="AO363" s="19">
        <f t="shared" si="766"/>
        <v>729.7</v>
      </c>
      <c r="AP363" s="19">
        <f t="shared" si="798"/>
        <v>729.7</v>
      </c>
      <c r="AQ363" s="19">
        <f t="shared" si="852"/>
        <v>0</v>
      </c>
      <c r="AR363" s="19">
        <f t="shared" si="767"/>
        <v>729.7</v>
      </c>
      <c r="AS363" s="19">
        <f t="shared" si="800"/>
        <v>729.7</v>
      </c>
      <c r="AT363" s="19">
        <f t="shared" si="852"/>
        <v>0</v>
      </c>
      <c r="AU363" s="19">
        <f t="shared" si="768"/>
        <v>729.7</v>
      </c>
      <c r="AV363" s="19">
        <f t="shared" si="852"/>
        <v>0</v>
      </c>
      <c r="AW363" s="32"/>
      <c r="AX363" s="23"/>
      <c r="AY363" s="2"/>
    </row>
    <row r="364" spans="1:51" ht="46.8" x14ac:dyDescent="0.3">
      <c r="A364" s="49" t="s">
        <v>93</v>
      </c>
      <c r="B364" s="45">
        <v>240</v>
      </c>
      <c r="C364" s="49"/>
      <c r="D364" s="49"/>
      <c r="E364" s="15" t="s">
        <v>586</v>
      </c>
      <c r="F364" s="19">
        <f t="shared" si="847"/>
        <v>729.7</v>
      </c>
      <c r="G364" s="19">
        <f t="shared" si="847"/>
        <v>729.7</v>
      </c>
      <c r="H364" s="19">
        <f t="shared" si="847"/>
        <v>729.7</v>
      </c>
      <c r="I364" s="19">
        <f t="shared" si="847"/>
        <v>0</v>
      </c>
      <c r="J364" s="19">
        <f t="shared" si="847"/>
        <v>0</v>
      </c>
      <c r="K364" s="19">
        <f t="shared" si="847"/>
        <v>0</v>
      </c>
      <c r="L364" s="19">
        <f t="shared" si="718"/>
        <v>729.7</v>
      </c>
      <c r="M364" s="19">
        <f t="shared" si="719"/>
        <v>729.7</v>
      </c>
      <c r="N364" s="19">
        <f t="shared" si="720"/>
        <v>729.7</v>
      </c>
      <c r="O364" s="19">
        <f t="shared" si="848"/>
        <v>0</v>
      </c>
      <c r="P364" s="19">
        <f t="shared" si="848"/>
        <v>0</v>
      </c>
      <c r="Q364" s="19">
        <f t="shared" si="848"/>
        <v>0</v>
      </c>
      <c r="R364" s="19">
        <f t="shared" si="849"/>
        <v>729.7</v>
      </c>
      <c r="S364" s="19">
        <f t="shared" si="850"/>
        <v>729.7</v>
      </c>
      <c r="T364" s="19">
        <f t="shared" si="851"/>
        <v>729.7</v>
      </c>
      <c r="U364" s="19">
        <f t="shared" si="852"/>
        <v>0</v>
      </c>
      <c r="V364" s="19">
        <f t="shared" si="853"/>
        <v>729.7</v>
      </c>
      <c r="W364" s="19">
        <f t="shared" si="854"/>
        <v>729.7</v>
      </c>
      <c r="X364" s="19">
        <f t="shared" si="855"/>
        <v>729.7</v>
      </c>
      <c r="Y364" s="19">
        <f t="shared" si="852"/>
        <v>0</v>
      </c>
      <c r="Z364" s="19">
        <f t="shared" si="852"/>
        <v>0</v>
      </c>
      <c r="AA364" s="19">
        <f t="shared" si="852"/>
        <v>0</v>
      </c>
      <c r="AB364" s="19">
        <f t="shared" si="831"/>
        <v>729.7</v>
      </c>
      <c r="AC364" s="19">
        <f t="shared" si="832"/>
        <v>729.7</v>
      </c>
      <c r="AD364" s="19">
        <f t="shared" si="833"/>
        <v>729.7</v>
      </c>
      <c r="AE364" s="19">
        <f t="shared" si="852"/>
        <v>0</v>
      </c>
      <c r="AF364" s="19">
        <f t="shared" si="852"/>
        <v>0</v>
      </c>
      <c r="AG364" s="19">
        <f t="shared" si="840"/>
        <v>729.7</v>
      </c>
      <c r="AH364" s="19">
        <f t="shared" si="841"/>
        <v>729.7</v>
      </c>
      <c r="AI364" s="19">
        <f t="shared" si="842"/>
        <v>729.7</v>
      </c>
      <c r="AJ364" s="19">
        <f t="shared" si="852"/>
        <v>0</v>
      </c>
      <c r="AK364" s="19">
        <f t="shared" si="852"/>
        <v>0</v>
      </c>
      <c r="AL364" s="19">
        <f t="shared" si="852"/>
        <v>0</v>
      </c>
      <c r="AM364" s="19">
        <f t="shared" si="796"/>
        <v>729.7</v>
      </c>
      <c r="AN364" s="19">
        <f t="shared" si="852"/>
        <v>0</v>
      </c>
      <c r="AO364" s="19">
        <f t="shared" si="766"/>
        <v>729.7</v>
      </c>
      <c r="AP364" s="19">
        <f t="shared" si="798"/>
        <v>729.7</v>
      </c>
      <c r="AQ364" s="19">
        <f t="shared" si="852"/>
        <v>0</v>
      </c>
      <c r="AR364" s="19">
        <f t="shared" si="767"/>
        <v>729.7</v>
      </c>
      <c r="AS364" s="19">
        <f t="shared" si="800"/>
        <v>729.7</v>
      </c>
      <c r="AT364" s="19">
        <f t="shared" si="852"/>
        <v>0</v>
      </c>
      <c r="AU364" s="19">
        <f t="shared" si="768"/>
        <v>729.7</v>
      </c>
      <c r="AV364" s="19">
        <f t="shared" si="852"/>
        <v>0</v>
      </c>
      <c r="AW364" s="32"/>
      <c r="AX364" s="23"/>
      <c r="AY364" s="2"/>
    </row>
    <row r="365" spans="1:51" x14ac:dyDescent="0.3">
      <c r="A365" s="49" t="s">
        <v>93</v>
      </c>
      <c r="B365" s="45">
        <v>240</v>
      </c>
      <c r="C365" s="49" t="s">
        <v>28</v>
      </c>
      <c r="D365" s="49" t="s">
        <v>28</v>
      </c>
      <c r="E365" s="15" t="s">
        <v>561</v>
      </c>
      <c r="F365" s="19">
        <v>729.7</v>
      </c>
      <c r="G365" s="19">
        <v>729.7</v>
      </c>
      <c r="H365" s="19">
        <v>729.7</v>
      </c>
      <c r="I365" s="19"/>
      <c r="J365" s="19"/>
      <c r="K365" s="19"/>
      <c r="L365" s="19">
        <f t="shared" si="718"/>
        <v>729.7</v>
      </c>
      <c r="M365" s="19">
        <f t="shared" si="719"/>
        <v>729.7</v>
      </c>
      <c r="N365" s="19">
        <f t="shared" si="720"/>
        <v>729.7</v>
      </c>
      <c r="O365" s="19"/>
      <c r="P365" s="19"/>
      <c r="Q365" s="19"/>
      <c r="R365" s="19">
        <f t="shared" si="849"/>
        <v>729.7</v>
      </c>
      <c r="S365" s="19">
        <f t="shared" si="850"/>
        <v>729.7</v>
      </c>
      <c r="T365" s="19">
        <f t="shared" si="851"/>
        <v>729.7</v>
      </c>
      <c r="U365" s="19"/>
      <c r="V365" s="19">
        <f t="shared" si="853"/>
        <v>729.7</v>
      </c>
      <c r="W365" s="19">
        <f t="shared" si="854"/>
        <v>729.7</v>
      </c>
      <c r="X365" s="19">
        <f t="shared" si="855"/>
        <v>729.7</v>
      </c>
      <c r="Y365" s="19"/>
      <c r="Z365" s="19"/>
      <c r="AA365" s="19"/>
      <c r="AB365" s="19">
        <f t="shared" si="831"/>
        <v>729.7</v>
      </c>
      <c r="AC365" s="19">
        <f t="shared" si="832"/>
        <v>729.7</v>
      </c>
      <c r="AD365" s="19">
        <f t="shared" si="833"/>
        <v>729.7</v>
      </c>
      <c r="AE365" s="19"/>
      <c r="AF365" s="19"/>
      <c r="AG365" s="19">
        <f t="shared" si="840"/>
        <v>729.7</v>
      </c>
      <c r="AH365" s="19">
        <f t="shared" si="841"/>
        <v>729.7</v>
      </c>
      <c r="AI365" s="19">
        <f t="shared" si="842"/>
        <v>729.7</v>
      </c>
      <c r="AJ365" s="19"/>
      <c r="AK365" s="19"/>
      <c r="AL365" s="19"/>
      <c r="AM365" s="19">
        <f t="shared" si="796"/>
        <v>729.7</v>
      </c>
      <c r="AN365" s="19"/>
      <c r="AO365" s="19">
        <f t="shared" si="766"/>
        <v>729.7</v>
      </c>
      <c r="AP365" s="19">
        <f t="shared" si="798"/>
        <v>729.7</v>
      </c>
      <c r="AQ365" s="19"/>
      <c r="AR365" s="19">
        <f t="shared" si="767"/>
        <v>729.7</v>
      </c>
      <c r="AS365" s="19">
        <f t="shared" si="800"/>
        <v>729.7</v>
      </c>
      <c r="AT365" s="19"/>
      <c r="AU365" s="19">
        <f t="shared" si="768"/>
        <v>729.7</v>
      </c>
      <c r="AV365" s="19"/>
      <c r="AW365" s="32"/>
      <c r="AX365" s="23"/>
      <c r="AY365" s="2"/>
    </row>
    <row r="366" spans="1:51" ht="31.2" x14ac:dyDescent="0.3">
      <c r="A366" s="49" t="s">
        <v>93</v>
      </c>
      <c r="B366" s="45">
        <v>300</v>
      </c>
      <c r="C366" s="49"/>
      <c r="D366" s="49"/>
      <c r="E366" s="15" t="s">
        <v>579</v>
      </c>
      <c r="F366" s="19">
        <f t="shared" ref="F366:K367" si="856">F367</f>
        <v>400</v>
      </c>
      <c r="G366" s="19">
        <f t="shared" si="856"/>
        <v>400</v>
      </c>
      <c r="H366" s="19">
        <f t="shared" si="856"/>
        <v>400</v>
      </c>
      <c r="I366" s="19">
        <f t="shared" si="856"/>
        <v>0</v>
      </c>
      <c r="J366" s="19">
        <f t="shared" si="856"/>
        <v>0</v>
      </c>
      <c r="K366" s="19">
        <f t="shared" si="856"/>
        <v>0</v>
      </c>
      <c r="L366" s="19">
        <f t="shared" si="718"/>
        <v>400</v>
      </c>
      <c r="M366" s="19">
        <f t="shared" si="719"/>
        <v>400</v>
      </c>
      <c r="N366" s="19">
        <f t="shared" si="720"/>
        <v>400</v>
      </c>
      <c r="O366" s="19">
        <f t="shared" ref="O366:Q367" si="857">O367</f>
        <v>0</v>
      </c>
      <c r="P366" s="19">
        <f t="shared" si="857"/>
        <v>0</v>
      </c>
      <c r="Q366" s="19">
        <f t="shared" si="857"/>
        <v>0</v>
      </c>
      <c r="R366" s="19">
        <f t="shared" si="849"/>
        <v>400</v>
      </c>
      <c r="S366" s="19">
        <f t="shared" si="850"/>
        <v>400</v>
      </c>
      <c r="T366" s="19">
        <f t="shared" si="851"/>
        <v>400</v>
      </c>
      <c r="U366" s="19">
        <f t="shared" ref="U366:AV367" si="858">U367</f>
        <v>0</v>
      </c>
      <c r="V366" s="19">
        <f t="shared" si="853"/>
        <v>400</v>
      </c>
      <c r="W366" s="19">
        <f t="shared" si="854"/>
        <v>400</v>
      </c>
      <c r="X366" s="19">
        <f t="shared" si="855"/>
        <v>400</v>
      </c>
      <c r="Y366" s="19">
        <f t="shared" si="858"/>
        <v>0</v>
      </c>
      <c r="Z366" s="19">
        <f t="shared" si="858"/>
        <v>0</v>
      </c>
      <c r="AA366" s="19">
        <f t="shared" si="858"/>
        <v>0</v>
      </c>
      <c r="AB366" s="19">
        <f t="shared" si="831"/>
        <v>400</v>
      </c>
      <c r="AC366" s="19">
        <f t="shared" si="832"/>
        <v>400</v>
      </c>
      <c r="AD366" s="19">
        <f t="shared" si="833"/>
        <v>400</v>
      </c>
      <c r="AE366" s="19">
        <f t="shared" si="858"/>
        <v>0</v>
      </c>
      <c r="AF366" s="19">
        <f t="shared" si="858"/>
        <v>0</v>
      </c>
      <c r="AG366" s="19">
        <f t="shared" si="840"/>
        <v>400</v>
      </c>
      <c r="AH366" s="19">
        <f t="shared" si="841"/>
        <v>400</v>
      </c>
      <c r="AI366" s="19">
        <f t="shared" si="842"/>
        <v>400</v>
      </c>
      <c r="AJ366" s="19">
        <f t="shared" si="858"/>
        <v>0</v>
      </c>
      <c r="AK366" s="19">
        <f t="shared" si="858"/>
        <v>0</v>
      </c>
      <c r="AL366" s="19">
        <f t="shared" si="858"/>
        <v>0</v>
      </c>
      <c r="AM366" s="19">
        <f t="shared" si="796"/>
        <v>400</v>
      </c>
      <c r="AN366" s="19">
        <f t="shared" si="858"/>
        <v>0</v>
      </c>
      <c r="AO366" s="19">
        <f t="shared" si="766"/>
        <v>400</v>
      </c>
      <c r="AP366" s="19">
        <f t="shared" si="798"/>
        <v>400</v>
      </c>
      <c r="AQ366" s="19">
        <f t="shared" si="858"/>
        <v>0</v>
      </c>
      <c r="AR366" s="19">
        <f t="shared" si="767"/>
        <v>400</v>
      </c>
      <c r="AS366" s="19">
        <f t="shared" si="800"/>
        <v>400</v>
      </c>
      <c r="AT366" s="19">
        <f t="shared" si="858"/>
        <v>0</v>
      </c>
      <c r="AU366" s="19">
        <f t="shared" si="768"/>
        <v>400</v>
      </c>
      <c r="AV366" s="19">
        <f t="shared" si="858"/>
        <v>0</v>
      </c>
      <c r="AW366" s="32"/>
      <c r="AX366" s="23"/>
      <c r="AY366" s="2"/>
    </row>
    <row r="367" spans="1:51" x14ac:dyDescent="0.3">
      <c r="A367" s="49" t="s">
        <v>93</v>
      </c>
      <c r="B367" s="45">
        <v>350</v>
      </c>
      <c r="C367" s="49"/>
      <c r="D367" s="49"/>
      <c r="E367" s="15" t="s">
        <v>591</v>
      </c>
      <c r="F367" s="19">
        <f t="shared" si="856"/>
        <v>400</v>
      </c>
      <c r="G367" s="19">
        <f t="shared" si="856"/>
        <v>400</v>
      </c>
      <c r="H367" s="19">
        <f t="shared" si="856"/>
        <v>400</v>
      </c>
      <c r="I367" s="19">
        <f t="shared" si="856"/>
        <v>0</v>
      </c>
      <c r="J367" s="19">
        <f t="shared" si="856"/>
        <v>0</v>
      </c>
      <c r="K367" s="19">
        <f t="shared" si="856"/>
        <v>0</v>
      </c>
      <c r="L367" s="19">
        <f t="shared" si="718"/>
        <v>400</v>
      </c>
      <c r="M367" s="19">
        <f t="shared" si="719"/>
        <v>400</v>
      </c>
      <c r="N367" s="19">
        <f t="shared" si="720"/>
        <v>400</v>
      </c>
      <c r="O367" s="19">
        <f t="shared" si="857"/>
        <v>0</v>
      </c>
      <c r="P367" s="19">
        <f t="shared" si="857"/>
        <v>0</v>
      </c>
      <c r="Q367" s="19">
        <f t="shared" si="857"/>
        <v>0</v>
      </c>
      <c r="R367" s="19">
        <f t="shared" si="849"/>
        <v>400</v>
      </c>
      <c r="S367" s="19">
        <f t="shared" si="850"/>
        <v>400</v>
      </c>
      <c r="T367" s="19">
        <f t="shared" si="851"/>
        <v>400</v>
      </c>
      <c r="U367" s="19">
        <f t="shared" si="858"/>
        <v>0</v>
      </c>
      <c r="V367" s="19">
        <f t="shared" si="853"/>
        <v>400</v>
      </c>
      <c r="W367" s="19">
        <f t="shared" si="854"/>
        <v>400</v>
      </c>
      <c r="X367" s="19">
        <f t="shared" si="855"/>
        <v>400</v>
      </c>
      <c r="Y367" s="19">
        <f t="shared" si="858"/>
        <v>0</v>
      </c>
      <c r="Z367" s="19">
        <f t="shared" si="858"/>
        <v>0</v>
      </c>
      <c r="AA367" s="19">
        <f t="shared" si="858"/>
        <v>0</v>
      </c>
      <c r="AB367" s="19">
        <f t="shared" si="831"/>
        <v>400</v>
      </c>
      <c r="AC367" s="19">
        <f t="shared" si="832"/>
        <v>400</v>
      </c>
      <c r="AD367" s="19">
        <f t="shared" si="833"/>
        <v>400</v>
      </c>
      <c r="AE367" s="19">
        <f t="shared" si="858"/>
        <v>0</v>
      </c>
      <c r="AF367" s="19">
        <f t="shared" si="858"/>
        <v>0</v>
      </c>
      <c r="AG367" s="19">
        <f t="shared" si="840"/>
        <v>400</v>
      </c>
      <c r="AH367" s="19">
        <f t="shared" si="841"/>
        <v>400</v>
      </c>
      <c r="AI367" s="19">
        <f t="shared" si="842"/>
        <v>400</v>
      </c>
      <c r="AJ367" s="19">
        <f t="shared" si="858"/>
        <v>0</v>
      </c>
      <c r="AK367" s="19">
        <f t="shared" si="858"/>
        <v>0</v>
      </c>
      <c r="AL367" s="19">
        <f t="shared" si="858"/>
        <v>0</v>
      </c>
      <c r="AM367" s="19">
        <f t="shared" si="796"/>
        <v>400</v>
      </c>
      <c r="AN367" s="19">
        <f t="shared" si="858"/>
        <v>0</v>
      </c>
      <c r="AO367" s="19">
        <f t="shared" si="766"/>
        <v>400</v>
      </c>
      <c r="AP367" s="19">
        <f t="shared" si="798"/>
        <v>400</v>
      </c>
      <c r="AQ367" s="19">
        <f t="shared" si="858"/>
        <v>0</v>
      </c>
      <c r="AR367" s="19">
        <f t="shared" si="767"/>
        <v>400</v>
      </c>
      <c r="AS367" s="19">
        <f t="shared" si="800"/>
        <v>400</v>
      </c>
      <c r="AT367" s="19">
        <f t="shared" si="858"/>
        <v>0</v>
      </c>
      <c r="AU367" s="19">
        <f t="shared" si="768"/>
        <v>400</v>
      </c>
      <c r="AV367" s="19">
        <f t="shared" si="858"/>
        <v>0</v>
      </c>
      <c r="AW367" s="32"/>
      <c r="AX367" s="23"/>
      <c r="AY367" s="2"/>
    </row>
    <row r="368" spans="1:51" x14ac:dyDescent="0.3">
      <c r="A368" s="49" t="s">
        <v>93</v>
      </c>
      <c r="B368" s="45">
        <v>350</v>
      </c>
      <c r="C368" s="49" t="s">
        <v>28</v>
      </c>
      <c r="D368" s="49" t="s">
        <v>28</v>
      </c>
      <c r="E368" s="15" t="s">
        <v>561</v>
      </c>
      <c r="F368" s="19">
        <v>400</v>
      </c>
      <c r="G368" s="19">
        <v>400</v>
      </c>
      <c r="H368" s="19">
        <v>400</v>
      </c>
      <c r="I368" s="19"/>
      <c r="J368" s="19"/>
      <c r="K368" s="19"/>
      <c r="L368" s="19">
        <f t="shared" si="718"/>
        <v>400</v>
      </c>
      <c r="M368" s="19">
        <f t="shared" si="719"/>
        <v>400</v>
      </c>
      <c r="N368" s="19">
        <f t="shared" si="720"/>
        <v>400</v>
      </c>
      <c r="O368" s="19"/>
      <c r="P368" s="19"/>
      <c r="Q368" s="19"/>
      <c r="R368" s="19">
        <f t="shared" si="849"/>
        <v>400</v>
      </c>
      <c r="S368" s="19">
        <f t="shared" si="850"/>
        <v>400</v>
      </c>
      <c r="T368" s="19">
        <f t="shared" si="851"/>
        <v>400</v>
      </c>
      <c r="U368" s="19"/>
      <c r="V368" s="19">
        <f t="shared" si="853"/>
        <v>400</v>
      </c>
      <c r="W368" s="19">
        <f t="shared" si="854"/>
        <v>400</v>
      </c>
      <c r="X368" s="19">
        <f t="shared" si="855"/>
        <v>400</v>
      </c>
      <c r="Y368" s="19"/>
      <c r="Z368" s="19"/>
      <c r="AA368" s="19"/>
      <c r="AB368" s="19">
        <f t="shared" si="831"/>
        <v>400</v>
      </c>
      <c r="AC368" s="19">
        <f t="shared" si="832"/>
        <v>400</v>
      </c>
      <c r="AD368" s="19">
        <f t="shared" si="833"/>
        <v>400</v>
      </c>
      <c r="AE368" s="19"/>
      <c r="AF368" s="19"/>
      <c r="AG368" s="19">
        <f t="shared" si="840"/>
        <v>400</v>
      </c>
      <c r="AH368" s="19">
        <f t="shared" si="841"/>
        <v>400</v>
      </c>
      <c r="AI368" s="19">
        <f t="shared" si="842"/>
        <v>400</v>
      </c>
      <c r="AJ368" s="19"/>
      <c r="AK368" s="19"/>
      <c r="AL368" s="19"/>
      <c r="AM368" s="19">
        <f t="shared" si="796"/>
        <v>400</v>
      </c>
      <c r="AN368" s="19"/>
      <c r="AO368" s="19">
        <f t="shared" si="766"/>
        <v>400</v>
      </c>
      <c r="AP368" s="19">
        <f t="shared" si="798"/>
        <v>400</v>
      </c>
      <c r="AQ368" s="19"/>
      <c r="AR368" s="19">
        <f t="shared" si="767"/>
        <v>400</v>
      </c>
      <c r="AS368" s="19">
        <f t="shared" si="800"/>
        <v>400</v>
      </c>
      <c r="AT368" s="19"/>
      <c r="AU368" s="19">
        <f t="shared" si="768"/>
        <v>400</v>
      </c>
      <c r="AV368" s="19"/>
      <c r="AW368" s="32"/>
      <c r="AX368" s="23"/>
      <c r="AY368" s="2"/>
    </row>
    <row r="369" spans="1:51" ht="46.8" x14ac:dyDescent="0.3">
      <c r="A369" s="49" t="s">
        <v>93</v>
      </c>
      <c r="B369" s="45">
        <v>600</v>
      </c>
      <c r="C369" s="49"/>
      <c r="D369" s="49"/>
      <c r="E369" s="15" t="s">
        <v>581</v>
      </c>
      <c r="F369" s="19">
        <f>F370</f>
        <v>1028.5</v>
      </c>
      <c r="G369" s="19">
        <f t="shared" ref="G369:AV370" si="859">G370</f>
        <v>1028.5</v>
      </c>
      <c r="H369" s="19">
        <f t="shared" si="859"/>
        <v>1028.5</v>
      </c>
      <c r="I369" s="19">
        <f t="shared" si="859"/>
        <v>0</v>
      </c>
      <c r="J369" s="19">
        <f t="shared" si="859"/>
        <v>0</v>
      </c>
      <c r="K369" s="19">
        <f t="shared" si="859"/>
        <v>0</v>
      </c>
      <c r="L369" s="19">
        <f t="shared" si="718"/>
        <v>1028.5</v>
      </c>
      <c r="M369" s="19">
        <f t="shared" si="719"/>
        <v>1028.5</v>
      </c>
      <c r="N369" s="19">
        <f t="shared" si="720"/>
        <v>1028.5</v>
      </c>
      <c r="O369" s="19">
        <f t="shared" si="859"/>
        <v>0</v>
      </c>
      <c r="P369" s="19">
        <f t="shared" si="859"/>
        <v>0</v>
      </c>
      <c r="Q369" s="19">
        <f t="shared" si="859"/>
        <v>0</v>
      </c>
      <c r="R369" s="19">
        <f t="shared" si="849"/>
        <v>1028.5</v>
      </c>
      <c r="S369" s="19">
        <f t="shared" si="850"/>
        <v>1028.5</v>
      </c>
      <c r="T369" s="19">
        <f t="shared" si="851"/>
        <v>1028.5</v>
      </c>
      <c r="U369" s="19">
        <f t="shared" si="859"/>
        <v>0</v>
      </c>
      <c r="V369" s="19">
        <f t="shared" si="853"/>
        <v>1028.5</v>
      </c>
      <c r="W369" s="19">
        <f t="shared" si="854"/>
        <v>1028.5</v>
      </c>
      <c r="X369" s="19">
        <f t="shared" si="855"/>
        <v>1028.5</v>
      </c>
      <c r="Y369" s="19">
        <f t="shared" si="859"/>
        <v>0</v>
      </c>
      <c r="Z369" s="19">
        <f t="shared" si="859"/>
        <v>0</v>
      </c>
      <c r="AA369" s="19">
        <f t="shared" si="859"/>
        <v>0</v>
      </c>
      <c r="AB369" s="19">
        <f t="shared" si="831"/>
        <v>1028.5</v>
      </c>
      <c r="AC369" s="19">
        <f t="shared" si="832"/>
        <v>1028.5</v>
      </c>
      <c r="AD369" s="19">
        <f t="shared" si="833"/>
        <v>1028.5</v>
      </c>
      <c r="AE369" s="19">
        <f t="shared" si="859"/>
        <v>0</v>
      </c>
      <c r="AF369" s="19">
        <f t="shared" si="859"/>
        <v>0</v>
      </c>
      <c r="AG369" s="19">
        <f t="shared" si="840"/>
        <v>1028.5</v>
      </c>
      <c r="AH369" s="19">
        <f t="shared" si="841"/>
        <v>1028.5</v>
      </c>
      <c r="AI369" s="19">
        <f t="shared" si="842"/>
        <v>1028.5</v>
      </c>
      <c r="AJ369" s="19">
        <f t="shared" si="859"/>
        <v>0</v>
      </c>
      <c r="AK369" s="19">
        <f t="shared" si="859"/>
        <v>0</v>
      </c>
      <c r="AL369" s="19">
        <f t="shared" si="859"/>
        <v>0</v>
      </c>
      <c r="AM369" s="19">
        <f t="shared" si="796"/>
        <v>1028.5</v>
      </c>
      <c r="AN369" s="19">
        <f t="shared" si="859"/>
        <v>0</v>
      </c>
      <c r="AO369" s="19">
        <f t="shared" si="766"/>
        <v>1028.5</v>
      </c>
      <c r="AP369" s="19">
        <f t="shared" si="798"/>
        <v>1028.5</v>
      </c>
      <c r="AQ369" s="19">
        <f t="shared" si="859"/>
        <v>0</v>
      </c>
      <c r="AR369" s="19">
        <f t="shared" si="767"/>
        <v>1028.5</v>
      </c>
      <c r="AS369" s="19">
        <f t="shared" si="800"/>
        <v>1028.5</v>
      </c>
      <c r="AT369" s="19">
        <f t="shared" si="859"/>
        <v>0</v>
      </c>
      <c r="AU369" s="19">
        <f t="shared" si="768"/>
        <v>1028.5</v>
      </c>
      <c r="AV369" s="19">
        <f t="shared" si="859"/>
        <v>0</v>
      </c>
      <c r="AW369" s="32"/>
      <c r="AX369" s="23"/>
      <c r="AY369" s="2"/>
    </row>
    <row r="370" spans="1:51" x14ac:dyDescent="0.3">
      <c r="A370" s="49" t="s">
        <v>93</v>
      </c>
      <c r="B370" s="45">
        <v>620</v>
      </c>
      <c r="C370" s="49"/>
      <c r="D370" s="49"/>
      <c r="E370" s="15" t="s">
        <v>596</v>
      </c>
      <c r="F370" s="19">
        <f t="shared" ref="F370:H370" si="860">F371</f>
        <v>1028.5</v>
      </c>
      <c r="G370" s="19">
        <f t="shared" si="860"/>
        <v>1028.5</v>
      </c>
      <c r="H370" s="19">
        <f t="shared" si="860"/>
        <v>1028.5</v>
      </c>
      <c r="I370" s="19">
        <f t="shared" si="859"/>
        <v>0</v>
      </c>
      <c r="J370" s="19">
        <f t="shared" si="859"/>
        <v>0</v>
      </c>
      <c r="K370" s="19">
        <f t="shared" si="859"/>
        <v>0</v>
      </c>
      <c r="L370" s="19">
        <f t="shared" si="718"/>
        <v>1028.5</v>
      </c>
      <c r="M370" s="19">
        <f t="shared" si="719"/>
        <v>1028.5</v>
      </c>
      <c r="N370" s="19">
        <f t="shared" si="720"/>
        <v>1028.5</v>
      </c>
      <c r="O370" s="19">
        <f t="shared" si="859"/>
        <v>0</v>
      </c>
      <c r="P370" s="19">
        <f t="shared" si="859"/>
        <v>0</v>
      </c>
      <c r="Q370" s="19">
        <f t="shared" si="859"/>
        <v>0</v>
      </c>
      <c r="R370" s="19">
        <f t="shared" si="849"/>
        <v>1028.5</v>
      </c>
      <c r="S370" s="19">
        <f t="shared" si="850"/>
        <v>1028.5</v>
      </c>
      <c r="T370" s="19">
        <f t="shared" si="851"/>
        <v>1028.5</v>
      </c>
      <c r="U370" s="19">
        <f t="shared" ref="U370:AV370" si="861">U371</f>
        <v>0</v>
      </c>
      <c r="V370" s="19">
        <f t="shared" si="853"/>
        <v>1028.5</v>
      </c>
      <c r="W370" s="19">
        <f t="shared" si="854"/>
        <v>1028.5</v>
      </c>
      <c r="X370" s="19">
        <f t="shared" si="855"/>
        <v>1028.5</v>
      </c>
      <c r="Y370" s="19">
        <f t="shared" si="861"/>
        <v>0</v>
      </c>
      <c r="Z370" s="19">
        <f t="shared" si="861"/>
        <v>0</v>
      </c>
      <c r="AA370" s="19">
        <f t="shared" si="861"/>
        <v>0</v>
      </c>
      <c r="AB370" s="19">
        <f t="shared" si="831"/>
        <v>1028.5</v>
      </c>
      <c r="AC370" s="19">
        <f t="shared" si="832"/>
        <v>1028.5</v>
      </c>
      <c r="AD370" s="19">
        <f t="shared" si="833"/>
        <v>1028.5</v>
      </c>
      <c r="AE370" s="19">
        <f t="shared" si="861"/>
        <v>0</v>
      </c>
      <c r="AF370" s="19">
        <f t="shared" si="861"/>
        <v>0</v>
      </c>
      <c r="AG370" s="19">
        <f t="shared" si="840"/>
        <v>1028.5</v>
      </c>
      <c r="AH370" s="19">
        <f t="shared" si="841"/>
        <v>1028.5</v>
      </c>
      <c r="AI370" s="19">
        <f t="shared" si="842"/>
        <v>1028.5</v>
      </c>
      <c r="AJ370" s="19">
        <f t="shared" si="861"/>
        <v>0</v>
      </c>
      <c r="AK370" s="19">
        <f t="shared" si="861"/>
        <v>0</v>
      </c>
      <c r="AL370" s="19">
        <f t="shared" si="861"/>
        <v>0</v>
      </c>
      <c r="AM370" s="19">
        <f t="shared" si="796"/>
        <v>1028.5</v>
      </c>
      <c r="AN370" s="19">
        <f t="shared" si="861"/>
        <v>0</v>
      </c>
      <c r="AO370" s="19">
        <f t="shared" si="766"/>
        <v>1028.5</v>
      </c>
      <c r="AP370" s="19">
        <f t="shared" si="798"/>
        <v>1028.5</v>
      </c>
      <c r="AQ370" s="19">
        <f t="shared" si="861"/>
        <v>0</v>
      </c>
      <c r="AR370" s="19">
        <f t="shared" si="767"/>
        <v>1028.5</v>
      </c>
      <c r="AS370" s="19">
        <f t="shared" si="800"/>
        <v>1028.5</v>
      </c>
      <c r="AT370" s="19">
        <f t="shared" si="861"/>
        <v>0</v>
      </c>
      <c r="AU370" s="19">
        <f t="shared" si="768"/>
        <v>1028.5</v>
      </c>
      <c r="AV370" s="19">
        <f t="shared" si="861"/>
        <v>0</v>
      </c>
      <c r="AW370" s="32"/>
      <c r="AX370" s="23"/>
      <c r="AY370" s="2"/>
    </row>
    <row r="371" spans="1:51" x14ac:dyDescent="0.3">
      <c r="A371" s="49" t="s">
        <v>93</v>
      </c>
      <c r="B371" s="45">
        <v>620</v>
      </c>
      <c r="C371" s="49" t="s">
        <v>28</v>
      </c>
      <c r="D371" s="49" t="s">
        <v>28</v>
      </c>
      <c r="E371" s="15" t="s">
        <v>561</v>
      </c>
      <c r="F371" s="19">
        <v>1028.5</v>
      </c>
      <c r="G371" s="19">
        <v>1028.5</v>
      </c>
      <c r="H371" s="19">
        <v>1028.5</v>
      </c>
      <c r="I371" s="19"/>
      <c r="J371" s="19"/>
      <c r="K371" s="19"/>
      <c r="L371" s="19">
        <f t="shared" si="718"/>
        <v>1028.5</v>
      </c>
      <c r="M371" s="19">
        <f t="shared" si="719"/>
        <v>1028.5</v>
      </c>
      <c r="N371" s="19">
        <f t="shared" si="720"/>
        <v>1028.5</v>
      </c>
      <c r="O371" s="19"/>
      <c r="P371" s="19"/>
      <c r="Q371" s="19"/>
      <c r="R371" s="19">
        <f t="shared" si="849"/>
        <v>1028.5</v>
      </c>
      <c r="S371" s="19">
        <f t="shared" si="850"/>
        <v>1028.5</v>
      </c>
      <c r="T371" s="19">
        <f t="shared" si="851"/>
        <v>1028.5</v>
      </c>
      <c r="U371" s="19"/>
      <c r="V371" s="19">
        <f t="shared" si="853"/>
        <v>1028.5</v>
      </c>
      <c r="W371" s="19">
        <f t="shared" si="854"/>
        <v>1028.5</v>
      </c>
      <c r="X371" s="19">
        <f t="shared" si="855"/>
        <v>1028.5</v>
      </c>
      <c r="Y371" s="19"/>
      <c r="Z371" s="19"/>
      <c r="AA371" s="19"/>
      <c r="AB371" s="19">
        <f t="shared" si="831"/>
        <v>1028.5</v>
      </c>
      <c r="AC371" s="19">
        <f t="shared" si="832"/>
        <v>1028.5</v>
      </c>
      <c r="AD371" s="19">
        <f t="shared" si="833"/>
        <v>1028.5</v>
      </c>
      <c r="AE371" s="19"/>
      <c r="AF371" s="19"/>
      <c r="AG371" s="19">
        <f t="shared" si="840"/>
        <v>1028.5</v>
      </c>
      <c r="AH371" s="19">
        <f t="shared" si="841"/>
        <v>1028.5</v>
      </c>
      <c r="AI371" s="19">
        <f t="shared" si="842"/>
        <v>1028.5</v>
      </c>
      <c r="AJ371" s="19"/>
      <c r="AK371" s="19"/>
      <c r="AL371" s="19"/>
      <c r="AM371" s="19">
        <f t="shared" si="796"/>
        <v>1028.5</v>
      </c>
      <c r="AN371" s="19"/>
      <c r="AO371" s="19">
        <f t="shared" si="766"/>
        <v>1028.5</v>
      </c>
      <c r="AP371" s="19">
        <f t="shared" si="798"/>
        <v>1028.5</v>
      </c>
      <c r="AQ371" s="19"/>
      <c r="AR371" s="19">
        <f t="shared" si="767"/>
        <v>1028.5</v>
      </c>
      <c r="AS371" s="19">
        <f t="shared" si="800"/>
        <v>1028.5</v>
      </c>
      <c r="AT371" s="19"/>
      <c r="AU371" s="19">
        <f t="shared" si="768"/>
        <v>1028.5</v>
      </c>
      <c r="AV371" s="19"/>
      <c r="AW371" s="32"/>
      <c r="AX371" s="23"/>
      <c r="AY371" s="2"/>
    </row>
    <row r="372" spans="1:51" ht="78" x14ac:dyDescent="0.3">
      <c r="A372" s="49" t="s">
        <v>94</v>
      </c>
      <c r="B372" s="45"/>
      <c r="C372" s="49"/>
      <c r="D372" s="49"/>
      <c r="E372" s="15" t="s">
        <v>663</v>
      </c>
      <c r="F372" s="19">
        <f t="shared" ref="F372:K374" si="862">F373</f>
        <v>1963.9</v>
      </c>
      <c r="G372" s="19">
        <f t="shared" si="862"/>
        <v>1963.9</v>
      </c>
      <c r="H372" s="19">
        <f t="shared" si="862"/>
        <v>1963.9</v>
      </c>
      <c r="I372" s="19">
        <f t="shared" si="862"/>
        <v>0</v>
      </c>
      <c r="J372" s="19">
        <f t="shared" si="862"/>
        <v>0</v>
      </c>
      <c r="K372" s="19">
        <f t="shared" si="862"/>
        <v>0</v>
      </c>
      <c r="L372" s="19">
        <f t="shared" si="718"/>
        <v>1963.9</v>
      </c>
      <c r="M372" s="19">
        <f t="shared" si="719"/>
        <v>1963.9</v>
      </c>
      <c r="N372" s="19">
        <f t="shared" si="720"/>
        <v>1963.9</v>
      </c>
      <c r="O372" s="19">
        <f t="shared" ref="O372:Q374" si="863">O373</f>
        <v>0</v>
      </c>
      <c r="P372" s="19">
        <f t="shared" si="863"/>
        <v>0</v>
      </c>
      <c r="Q372" s="19">
        <f t="shared" si="863"/>
        <v>0</v>
      </c>
      <c r="R372" s="19">
        <f t="shared" si="849"/>
        <v>1963.9</v>
      </c>
      <c r="S372" s="19">
        <f t="shared" si="850"/>
        <v>1963.9</v>
      </c>
      <c r="T372" s="19">
        <f t="shared" si="851"/>
        <v>1963.9</v>
      </c>
      <c r="U372" s="19">
        <f t="shared" ref="U372:AV374" si="864">U373</f>
        <v>0</v>
      </c>
      <c r="V372" s="19">
        <f t="shared" si="853"/>
        <v>1963.9</v>
      </c>
      <c r="W372" s="19">
        <f t="shared" si="854"/>
        <v>1963.9</v>
      </c>
      <c r="X372" s="19">
        <f t="shared" si="855"/>
        <v>1963.9</v>
      </c>
      <c r="Y372" s="19">
        <f t="shared" si="864"/>
        <v>0</v>
      </c>
      <c r="Z372" s="19">
        <f t="shared" si="864"/>
        <v>0</v>
      </c>
      <c r="AA372" s="19">
        <f t="shared" si="864"/>
        <v>0</v>
      </c>
      <c r="AB372" s="19">
        <f t="shared" si="831"/>
        <v>1963.9</v>
      </c>
      <c r="AC372" s="19">
        <f t="shared" si="832"/>
        <v>1963.9</v>
      </c>
      <c r="AD372" s="19">
        <f t="shared" si="833"/>
        <v>1963.9</v>
      </c>
      <c r="AE372" s="19">
        <f t="shared" si="864"/>
        <v>0</v>
      </c>
      <c r="AF372" s="19">
        <f t="shared" si="864"/>
        <v>0</v>
      </c>
      <c r="AG372" s="19">
        <f t="shared" si="840"/>
        <v>1963.9</v>
      </c>
      <c r="AH372" s="19">
        <f t="shared" si="841"/>
        <v>1963.9</v>
      </c>
      <c r="AI372" s="19">
        <f t="shared" si="842"/>
        <v>1963.9</v>
      </c>
      <c r="AJ372" s="19">
        <f t="shared" si="864"/>
        <v>0</v>
      </c>
      <c r="AK372" s="19">
        <f t="shared" si="864"/>
        <v>0</v>
      </c>
      <c r="AL372" s="19">
        <f t="shared" si="864"/>
        <v>0</v>
      </c>
      <c r="AM372" s="19">
        <f t="shared" si="796"/>
        <v>1963.9</v>
      </c>
      <c r="AN372" s="19">
        <f t="shared" si="864"/>
        <v>0</v>
      </c>
      <c r="AO372" s="19">
        <f t="shared" si="766"/>
        <v>1963.9</v>
      </c>
      <c r="AP372" s="19">
        <f t="shared" si="798"/>
        <v>1963.9</v>
      </c>
      <c r="AQ372" s="19">
        <f t="shared" si="864"/>
        <v>0</v>
      </c>
      <c r="AR372" s="19">
        <f t="shared" si="767"/>
        <v>1963.9</v>
      </c>
      <c r="AS372" s="19">
        <f t="shared" si="800"/>
        <v>1963.9</v>
      </c>
      <c r="AT372" s="19">
        <f t="shared" si="864"/>
        <v>0</v>
      </c>
      <c r="AU372" s="19">
        <f t="shared" si="768"/>
        <v>1963.9</v>
      </c>
      <c r="AV372" s="19">
        <f t="shared" si="864"/>
        <v>0</v>
      </c>
      <c r="AW372" s="32"/>
      <c r="AX372" s="23"/>
      <c r="AY372" s="2"/>
    </row>
    <row r="373" spans="1:51" ht="46.8" x14ac:dyDescent="0.3">
      <c r="A373" s="49" t="s">
        <v>94</v>
      </c>
      <c r="B373" s="45">
        <v>600</v>
      </c>
      <c r="C373" s="49"/>
      <c r="D373" s="49"/>
      <c r="E373" s="15" t="s">
        <v>581</v>
      </c>
      <c r="F373" s="19">
        <f t="shared" si="862"/>
        <v>1963.9</v>
      </c>
      <c r="G373" s="19">
        <f t="shared" si="862"/>
        <v>1963.9</v>
      </c>
      <c r="H373" s="19">
        <f t="shared" si="862"/>
        <v>1963.9</v>
      </c>
      <c r="I373" s="19">
        <f t="shared" si="862"/>
        <v>0</v>
      </c>
      <c r="J373" s="19">
        <f t="shared" si="862"/>
        <v>0</v>
      </c>
      <c r="K373" s="19">
        <f t="shared" si="862"/>
        <v>0</v>
      </c>
      <c r="L373" s="19">
        <f t="shared" si="718"/>
        <v>1963.9</v>
      </c>
      <c r="M373" s="19">
        <f t="shared" si="719"/>
        <v>1963.9</v>
      </c>
      <c r="N373" s="19">
        <f t="shared" si="720"/>
        <v>1963.9</v>
      </c>
      <c r="O373" s="19">
        <f t="shared" si="863"/>
        <v>0</v>
      </c>
      <c r="P373" s="19">
        <f t="shared" si="863"/>
        <v>0</v>
      </c>
      <c r="Q373" s="19">
        <f t="shared" si="863"/>
        <v>0</v>
      </c>
      <c r="R373" s="19">
        <f t="shared" si="849"/>
        <v>1963.9</v>
      </c>
      <c r="S373" s="19">
        <f t="shared" si="850"/>
        <v>1963.9</v>
      </c>
      <c r="T373" s="19">
        <f t="shared" si="851"/>
        <v>1963.9</v>
      </c>
      <c r="U373" s="19">
        <f t="shared" si="864"/>
        <v>0</v>
      </c>
      <c r="V373" s="19">
        <f t="shared" si="853"/>
        <v>1963.9</v>
      </c>
      <c r="W373" s="19">
        <f t="shared" si="854"/>
        <v>1963.9</v>
      </c>
      <c r="X373" s="19">
        <f t="shared" si="855"/>
        <v>1963.9</v>
      </c>
      <c r="Y373" s="19">
        <f t="shared" si="864"/>
        <v>0</v>
      </c>
      <c r="Z373" s="19">
        <f t="shared" si="864"/>
        <v>0</v>
      </c>
      <c r="AA373" s="19">
        <f t="shared" si="864"/>
        <v>0</v>
      </c>
      <c r="AB373" s="19">
        <f t="shared" si="831"/>
        <v>1963.9</v>
      </c>
      <c r="AC373" s="19">
        <f t="shared" si="832"/>
        <v>1963.9</v>
      </c>
      <c r="AD373" s="19">
        <f t="shared" si="833"/>
        <v>1963.9</v>
      </c>
      <c r="AE373" s="19">
        <f t="shared" si="864"/>
        <v>0</v>
      </c>
      <c r="AF373" s="19">
        <f t="shared" si="864"/>
        <v>0</v>
      </c>
      <c r="AG373" s="19">
        <f t="shared" si="840"/>
        <v>1963.9</v>
      </c>
      <c r="AH373" s="19">
        <f t="shared" si="841"/>
        <v>1963.9</v>
      </c>
      <c r="AI373" s="19">
        <f t="shared" si="842"/>
        <v>1963.9</v>
      </c>
      <c r="AJ373" s="19">
        <f t="shared" si="864"/>
        <v>0</v>
      </c>
      <c r="AK373" s="19">
        <f t="shared" si="864"/>
        <v>0</v>
      </c>
      <c r="AL373" s="19">
        <f t="shared" si="864"/>
        <v>0</v>
      </c>
      <c r="AM373" s="19">
        <f t="shared" si="796"/>
        <v>1963.9</v>
      </c>
      <c r="AN373" s="19">
        <f t="shared" si="864"/>
        <v>0</v>
      </c>
      <c r="AO373" s="19">
        <f t="shared" si="766"/>
        <v>1963.9</v>
      </c>
      <c r="AP373" s="19">
        <f t="shared" si="798"/>
        <v>1963.9</v>
      </c>
      <c r="AQ373" s="19">
        <f t="shared" si="864"/>
        <v>0</v>
      </c>
      <c r="AR373" s="19">
        <f t="shared" si="767"/>
        <v>1963.9</v>
      </c>
      <c r="AS373" s="19">
        <f t="shared" si="800"/>
        <v>1963.9</v>
      </c>
      <c r="AT373" s="19">
        <f t="shared" si="864"/>
        <v>0</v>
      </c>
      <c r="AU373" s="19">
        <f t="shared" si="768"/>
        <v>1963.9</v>
      </c>
      <c r="AV373" s="19">
        <f t="shared" si="864"/>
        <v>0</v>
      </c>
      <c r="AW373" s="32"/>
      <c r="AX373" s="23"/>
      <c r="AY373" s="2"/>
    </row>
    <row r="374" spans="1:51" ht="46.8" x14ac:dyDescent="0.3">
      <c r="A374" s="49" t="s">
        <v>94</v>
      </c>
      <c r="B374" s="45">
        <v>630</v>
      </c>
      <c r="C374" s="49"/>
      <c r="D374" s="49"/>
      <c r="E374" s="15" t="s">
        <v>597</v>
      </c>
      <c r="F374" s="19">
        <f t="shared" si="862"/>
        <v>1963.9</v>
      </c>
      <c r="G374" s="19">
        <f t="shared" si="862"/>
        <v>1963.9</v>
      </c>
      <c r="H374" s="19">
        <f t="shared" si="862"/>
        <v>1963.9</v>
      </c>
      <c r="I374" s="19">
        <f t="shared" si="862"/>
        <v>0</v>
      </c>
      <c r="J374" s="19">
        <f t="shared" si="862"/>
        <v>0</v>
      </c>
      <c r="K374" s="19">
        <f t="shared" si="862"/>
        <v>0</v>
      </c>
      <c r="L374" s="19">
        <f t="shared" si="718"/>
        <v>1963.9</v>
      </c>
      <c r="M374" s="19">
        <f t="shared" si="719"/>
        <v>1963.9</v>
      </c>
      <c r="N374" s="19">
        <f t="shared" si="720"/>
        <v>1963.9</v>
      </c>
      <c r="O374" s="19">
        <f t="shared" si="863"/>
        <v>0</v>
      </c>
      <c r="P374" s="19">
        <f t="shared" si="863"/>
        <v>0</v>
      </c>
      <c r="Q374" s="19">
        <f t="shared" si="863"/>
        <v>0</v>
      </c>
      <c r="R374" s="19">
        <f t="shared" si="849"/>
        <v>1963.9</v>
      </c>
      <c r="S374" s="19">
        <f t="shared" si="850"/>
        <v>1963.9</v>
      </c>
      <c r="T374" s="19">
        <f t="shared" si="851"/>
        <v>1963.9</v>
      </c>
      <c r="U374" s="19">
        <f t="shared" si="864"/>
        <v>0</v>
      </c>
      <c r="V374" s="19">
        <f t="shared" si="853"/>
        <v>1963.9</v>
      </c>
      <c r="W374" s="19">
        <f t="shared" si="854"/>
        <v>1963.9</v>
      </c>
      <c r="X374" s="19">
        <f t="shared" si="855"/>
        <v>1963.9</v>
      </c>
      <c r="Y374" s="19">
        <f t="shared" si="864"/>
        <v>0</v>
      </c>
      <c r="Z374" s="19">
        <f t="shared" si="864"/>
        <v>0</v>
      </c>
      <c r="AA374" s="19">
        <f t="shared" si="864"/>
        <v>0</v>
      </c>
      <c r="AB374" s="19">
        <f t="shared" si="831"/>
        <v>1963.9</v>
      </c>
      <c r="AC374" s="19">
        <f t="shared" si="832"/>
        <v>1963.9</v>
      </c>
      <c r="AD374" s="19">
        <f t="shared" si="833"/>
        <v>1963.9</v>
      </c>
      <c r="AE374" s="19">
        <f t="shared" si="864"/>
        <v>0</v>
      </c>
      <c r="AF374" s="19">
        <f t="shared" si="864"/>
        <v>0</v>
      </c>
      <c r="AG374" s="19">
        <f t="shared" si="840"/>
        <v>1963.9</v>
      </c>
      <c r="AH374" s="19">
        <f t="shared" si="841"/>
        <v>1963.9</v>
      </c>
      <c r="AI374" s="19">
        <f t="shared" si="842"/>
        <v>1963.9</v>
      </c>
      <c r="AJ374" s="19">
        <f t="shared" si="864"/>
        <v>0</v>
      </c>
      <c r="AK374" s="19">
        <f t="shared" si="864"/>
        <v>0</v>
      </c>
      <c r="AL374" s="19">
        <f t="shared" si="864"/>
        <v>0</v>
      </c>
      <c r="AM374" s="19">
        <f t="shared" si="796"/>
        <v>1963.9</v>
      </c>
      <c r="AN374" s="19">
        <f t="shared" si="864"/>
        <v>0</v>
      </c>
      <c r="AO374" s="19">
        <f t="shared" si="766"/>
        <v>1963.9</v>
      </c>
      <c r="AP374" s="19">
        <f t="shared" si="798"/>
        <v>1963.9</v>
      </c>
      <c r="AQ374" s="19">
        <f t="shared" si="864"/>
        <v>0</v>
      </c>
      <c r="AR374" s="19">
        <f t="shared" si="767"/>
        <v>1963.9</v>
      </c>
      <c r="AS374" s="19">
        <f t="shared" si="800"/>
        <v>1963.9</v>
      </c>
      <c r="AT374" s="19">
        <f t="shared" si="864"/>
        <v>0</v>
      </c>
      <c r="AU374" s="19">
        <f t="shared" si="768"/>
        <v>1963.9</v>
      </c>
      <c r="AV374" s="19">
        <f t="shared" si="864"/>
        <v>0</v>
      </c>
      <c r="AW374" s="32"/>
      <c r="AX374" s="23"/>
      <c r="AY374" s="2"/>
    </row>
    <row r="375" spans="1:51" x14ac:dyDescent="0.3">
      <c r="A375" s="49" t="s">
        <v>94</v>
      </c>
      <c r="B375" s="45">
        <v>630</v>
      </c>
      <c r="C375" s="49" t="s">
        <v>28</v>
      </c>
      <c r="D375" s="49" t="s">
        <v>28</v>
      </c>
      <c r="E375" s="15" t="s">
        <v>561</v>
      </c>
      <c r="F375" s="19">
        <v>1963.9</v>
      </c>
      <c r="G375" s="19">
        <v>1963.9</v>
      </c>
      <c r="H375" s="19">
        <v>1963.9</v>
      </c>
      <c r="I375" s="19"/>
      <c r="J375" s="19"/>
      <c r="K375" s="19"/>
      <c r="L375" s="19">
        <f t="shared" ref="L375:L442" si="865">F375+I375</f>
        <v>1963.9</v>
      </c>
      <c r="M375" s="19">
        <f t="shared" ref="M375:M442" si="866">G375+J375</f>
        <v>1963.9</v>
      </c>
      <c r="N375" s="19">
        <f t="shared" ref="N375:N442" si="867">H375+K375</f>
        <v>1963.9</v>
      </c>
      <c r="O375" s="19"/>
      <c r="P375" s="19"/>
      <c r="Q375" s="19"/>
      <c r="R375" s="19">
        <f t="shared" si="849"/>
        <v>1963.9</v>
      </c>
      <c r="S375" s="19">
        <f t="shared" si="850"/>
        <v>1963.9</v>
      </c>
      <c r="T375" s="19">
        <f t="shared" si="851"/>
        <v>1963.9</v>
      </c>
      <c r="U375" s="19"/>
      <c r="V375" s="19">
        <f t="shared" si="853"/>
        <v>1963.9</v>
      </c>
      <c r="W375" s="19">
        <f t="shared" si="854"/>
        <v>1963.9</v>
      </c>
      <c r="X375" s="19">
        <f t="shared" si="855"/>
        <v>1963.9</v>
      </c>
      <c r="Y375" s="19"/>
      <c r="Z375" s="19"/>
      <c r="AA375" s="19"/>
      <c r="AB375" s="19">
        <f t="shared" si="831"/>
        <v>1963.9</v>
      </c>
      <c r="AC375" s="19">
        <f t="shared" si="832"/>
        <v>1963.9</v>
      </c>
      <c r="AD375" s="19">
        <f t="shared" si="833"/>
        <v>1963.9</v>
      </c>
      <c r="AE375" s="19"/>
      <c r="AF375" s="19"/>
      <c r="AG375" s="19">
        <f t="shared" si="840"/>
        <v>1963.9</v>
      </c>
      <c r="AH375" s="19">
        <f t="shared" si="841"/>
        <v>1963.9</v>
      </c>
      <c r="AI375" s="19">
        <f t="shared" si="842"/>
        <v>1963.9</v>
      </c>
      <c r="AJ375" s="19"/>
      <c r="AK375" s="19"/>
      <c r="AL375" s="19"/>
      <c r="AM375" s="19">
        <f t="shared" si="796"/>
        <v>1963.9</v>
      </c>
      <c r="AN375" s="19"/>
      <c r="AO375" s="19">
        <f t="shared" si="766"/>
        <v>1963.9</v>
      </c>
      <c r="AP375" s="19">
        <f t="shared" si="798"/>
        <v>1963.9</v>
      </c>
      <c r="AQ375" s="19"/>
      <c r="AR375" s="19">
        <f t="shared" si="767"/>
        <v>1963.9</v>
      </c>
      <c r="AS375" s="19">
        <f t="shared" si="800"/>
        <v>1963.9</v>
      </c>
      <c r="AT375" s="19"/>
      <c r="AU375" s="19">
        <f t="shared" si="768"/>
        <v>1963.9</v>
      </c>
      <c r="AV375" s="19"/>
      <c r="AW375" s="32"/>
      <c r="AX375" s="23"/>
      <c r="AY375" s="2"/>
    </row>
    <row r="376" spans="1:51" ht="62.4" x14ac:dyDescent="0.3">
      <c r="A376" s="49" t="s">
        <v>99</v>
      </c>
      <c r="B376" s="45"/>
      <c r="C376" s="49"/>
      <c r="D376" s="49"/>
      <c r="E376" s="15" t="s">
        <v>1060</v>
      </c>
      <c r="F376" s="19">
        <f t="shared" ref="F376:K379" si="868">F377</f>
        <v>152441.9</v>
      </c>
      <c r="G376" s="19">
        <f t="shared" si="868"/>
        <v>168660</v>
      </c>
      <c r="H376" s="19">
        <f t="shared" si="868"/>
        <v>260000</v>
      </c>
      <c r="I376" s="19">
        <f t="shared" si="868"/>
        <v>-56569.932999999997</v>
      </c>
      <c r="J376" s="19">
        <f t="shared" si="868"/>
        <v>0</v>
      </c>
      <c r="K376" s="19">
        <f t="shared" si="868"/>
        <v>0</v>
      </c>
      <c r="L376" s="19">
        <f t="shared" si="865"/>
        <v>95871.967000000004</v>
      </c>
      <c r="M376" s="19">
        <f t="shared" si="866"/>
        <v>168660</v>
      </c>
      <c r="N376" s="19">
        <f t="shared" si="867"/>
        <v>260000</v>
      </c>
      <c r="O376" s="19">
        <f t="shared" ref="O376:Q379" si="869">O377</f>
        <v>0</v>
      </c>
      <c r="P376" s="19">
        <f t="shared" si="869"/>
        <v>0</v>
      </c>
      <c r="Q376" s="19">
        <f t="shared" si="869"/>
        <v>0</v>
      </c>
      <c r="R376" s="19">
        <f t="shared" si="849"/>
        <v>95871.967000000004</v>
      </c>
      <c r="S376" s="19">
        <f t="shared" si="850"/>
        <v>168660</v>
      </c>
      <c r="T376" s="19">
        <f t="shared" si="851"/>
        <v>260000</v>
      </c>
      <c r="U376" s="19">
        <f t="shared" ref="U376:AV379" si="870">U377</f>
        <v>0</v>
      </c>
      <c r="V376" s="19">
        <f t="shared" si="853"/>
        <v>95871.967000000004</v>
      </c>
      <c r="W376" s="19">
        <f t="shared" si="854"/>
        <v>168660</v>
      </c>
      <c r="X376" s="19">
        <f t="shared" si="855"/>
        <v>260000</v>
      </c>
      <c r="Y376" s="19">
        <f t="shared" si="870"/>
        <v>0</v>
      </c>
      <c r="Z376" s="19">
        <f t="shared" si="870"/>
        <v>0</v>
      </c>
      <c r="AA376" s="19">
        <f t="shared" si="870"/>
        <v>0</v>
      </c>
      <c r="AB376" s="19">
        <f t="shared" si="831"/>
        <v>95871.967000000004</v>
      </c>
      <c r="AC376" s="19">
        <f t="shared" si="832"/>
        <v>168660</v>
      </c>
      <c r="AD376" s="19">
        <f t="shared" si="833"/>
        <v>260000</v>
      </c>
      <c r="AE376" s="19">
        <f t="shared" si="870"/>
        <v>0</v>
      </c>
      <c r="AF376" s="19">
        <f t="shared" si="870"/>
        <v>0</v>
      </c>
      <c r="AG376" s="19">
        <f t="shared" si="840"/>
        <v>95871.967000000004</v>
      </c>
      <c r="AH376" s="19">
        <f t="shared" si="841"/>
        <v>168660</v>
      </c>
      <c r="AI376" s="19">
        <f t="shared" si="842"/>
        <v>260000</v>
      </c>
      <c r="AJ376" s="19">
        <f t="shared" si="870"/>
        <v>0</v>
      </c>
      <c r="AK376" s="19">
        <f t="shared" si="870"/>
        <v>0</v>
      </c>
      <c r="AL376" s="19">
        <f t="shared" si="870"/>
        <v>0</v>
      </c>
      <c r="AM376" s="19">
        <f t="shared" si="796"/>
        <v>95871.967000000004</v>
      </c>
      <c r="AN376" s="19">
        <f t="shared" si="870"/>
        <v>0</v>
      </c>
      <c r="AO376" s="19">
        <f t="shared" si="766"/>
        <v>95871.967000000004</v>
      </c>
      <c r="AP376" s="19">
        <f t="shared" si="798"/>
        <v>168660</v>
      </c>
      <c r="AQ376" s="19">
        <f t="shared" si="870"/>
        <v>0</v>
      </c>
      <c r="AR376" s="19">
        <f t="shared" si="767"/>
        <v>168660</v>
      </c>
      <c r="AS376" s="19">
        <f t="shared" si="800"/>
        <v>260000</v>
      </c>
      <c r="AT376" s="19">
        <f t="shared" si="870"/>
        <v>0</v>
      </c>
      <c r="AU376" s="19">
        <f t="shared" si="768"/>
        <v>260000</v>
      </c>
      <c r="AV376" s="19">
        <f t="shared" si="870"/>
        <v>0</v>
      </c>
      <c r="AW376" s="32"/>
      <c r="AX376" s="23"/>
      <c r="AY376" s="2"/>
    </row>
    <row r="377" spans="1:51" ht="31.2" x14ac:dyDescent="0.3">
      <c r="A377" s="49" t="s">
        <v>98</v>
      </c>
      <c r="B377" s="45"/>
      <c r="C377" s="49"/>
      <c r="D377" s="49"/>
      <c r="E377" s="15" t="s">
        <v>1061</v>
      </c>
      <c r="F377" s="19">
        <f t="shared" si="868"/>
        <v>152441.9</v>
      </c>
      <c r="G377" s="19">
        <f t="shared" si="868"/>
        <v>168660</v>
      </c>
      <c r="H377" s="19">
        <f t="shared" si="868"/>
        <v>260000</v>
      </c>
      <c r="I377" s="19">
        <f t="shared" si="868"/>
        <v>-56569.932999999997</v>
      </c>
      <c r="J377" s="19">
        <f t="shared" si="868"/>
        <v>0</v>
      </c>
      <c r="K377" s="19">
        <f t="shared" si="868"/>
        <v>0</v>
      </c>
      <c r="L377" s="19">
        <f t="shared" si="865"/>
        <v>95871.967000000004</v>
      </c>
      <c r="M377" s="19">
        <f t="shared" si="866"/>
        <v>168660</v>
      </c>
      <c r="N377" s="19">
        <f t="shared" si="867"/>
        <v>260000</v>
      </c>
      <c r="O377" s="19">
        <f t="shared" si="869"/>
        <v>0</v>
      </c>
      <c r="P377" s="19">
        <f t="shared" si="869"/>
        <v>0</v>
      </c>
      <c r="Q377" s="19">
        <f t="shared" si="869"/>
        <v>0</v>
      </c>
      <c r="R377" s="19">
        <f t="shared" si="849"/>
        <v>95871.967000000004</v>
      </c>
      <c r="S377" s="19">
        <f t="shared" si="850"/>
        <v>168660</v>
      </c>
      <c r="T377" s="19">
        <f t="shared" si="851"/>
        <v>260000</v>
      </c>
      <c r="U377" s="19">
        <f t="shared" si="870"/>
        <v>0</v>
      </c>
      <c r="V377" s="19">
        <f t="shared" si="853"/>
        <v>95871.967000000004</v>
      </c>
      <c r="W377" s="19">
        <f t="shared" si="854"/>
        <v>168660</v>
      </c>
      <c r="X377" s="19">
        <f t="shared" si="855"/>
        <v>260000</v>
      </c>
      <c r="Y377" s="19">
        <f t="shared" si="870"/>
        <v>0</v>
      </c>
      <c r="Z377" s="19">
        <f t="shared" si="870"/>
        <v>0</v>
      </c>
      <c r="AA377" s="19">
        <f t="shared" si="870"/>
        <v>0</v>
      </c>
      <c r="AB377" s="19">
        <f t="shared" si="831"/>
        <v>95871.967000000004</v>
      </c>
      <c r="AC377" s="19">
        <f t="shared" si="832"/>
        <v>168660</v>
      </c>
      <c r="AD377" s="19">
        <f t="shared" si="833"/>
        <v>260000</v>
      </c>
      <c r="AE377" s="19">
        <f t="shared" si="870"/>
        <v>0</v>
      </c>
      <c r="AF377" s="19">
        <f t="shared" si="870"/>
        <v>0</v>
      </c>
      <c r="AG377" s="19">
        <f t="shared" si="840"/>
        <v>95871.967000000004</v>
      </c>
      <c r="AH377" s="19">
        <f t="shared" si="841"/>
        <v>168660</v>
      </c>
      <c r="AI377" s="19">
        <f t="shared" si="842"/>
        <v>260000</v>
      </c>
      <c r="AJ377" s="19">
        <f t="shared" si="870"/>
        <v>0</v>
      </c>
      <c r="AK377" s="19">
        <f t="shared" si="870"/>
        <v>0</v>
      </c>
      <c r="AL377" s="19">
        <f t="shared" si="870"/>
        <v>0</v>
      </c>
      <c r="AM377" s="19">
        <f t="shared" si="796"/>
        <v>95871.967000000004</v>
      </c>
      <c r="AN377" s="19">
        <f t="shared" si="870"/>
        <v>0</v>
      </c>
      <c r="AO377" s="19">
        <f t="shared" si="766"/>
        <v>95871.967000000004</v>
      </c>
      <c r="AP377" s="19">
        <f t="shared" si="798"/>
        <v>168660</v>
      </c>
      <c r="AQ377" s="19">
        <f t="shared" si="870"/>
        <v>0</v>
      </c>
      <c r="AR377" s="19">
        <f t="shared" si="767"/>
        <v>168660</v>
      </c>
      <c r="AS377" s="19">
        <f t="shared" si="800"/>
        <v>260000</v>
      </c>
      <c r="AT377" s="19">
        <f t="shared" si="870"/>
        <v>0</v>
      </c>
      <c r="AU377" s="19">
        <f t="shared" si="768"/>
        <v>260000</v>
      </c>
      <c r="AV377" s="19">
        <f t="shared" si="870"/>
        <v>0</v>
      </c>
      <c r="AW377" s="32"/>
      <c r="AX377" s="23"/>
      <c r="AY377" s="2"/>
    </row>
    <row r="378" spans="1:51" ht="46.8" x14ac:dyDescent="0.3">
      <c r="A378" s="49" t="s">
        <v>98</v>
      </c>
      <c r="B378" s="45">
        <v>400</v>
      </c>
      <c r="C378" s="49"/>
      <c r="D378" s="49"/>
      <c r="E378" s="15" t="s">
        <v>580</v>
      </c>
      <c r="F378" s="19">
        <f t="shared" si="868"/>
        <v>152441.9</v>
      </c>
      <c r="G378" s="19">
        <f t="shared" si="868"/>
        <v>168660</v>
      </c>
      <c r="H378" s="19">
        <f t="shared" si="868"/>
        <v>260000</v>
      </c>
      <c r="I378" s="19">
        <f t="shared" si="868"/>
        <v>-56569.932999999997</v>
      </c>
      <c r="J378" s="19">
        <f t="shared" si="868"/>
        <v>0</v>
      </c>
      <c r="K378" s="19">
        <f t="shared" si="868"/>
        <v>0</v>
      </c>
      <c r="L378" s="19">
        <f t="shared" si="865"/>
        <v>95871.967000000004</v>
      </c>
      <c r="M378" s="19">
        <f t="shared" si="866"/>
        <v>168660</v>
      </c>
      <c r="N378" s="19">
        <f t="shared" si="867"/>
        <v>260000</v>
      </c>
      <c r="O378" s="19">
        <f t="shared" si="869"/>
        <v>0</v>
      </c>
      <c r="P378" s="19">
        <f t="shared" si="869"/>
        <v>0</v>
      </c>
      <c r="Q378" s="19">
        <f t="shared" si="869"/>
        <v>0</v>
      </c>
      <c r="R378" s="19">
        <f t="shared" si="849"/>
        <v>95871.967000000004</v>
      </c>
      <c r="S378" s="19">
        <f t="shared" si="850"/>
        <v>168660</v>
      </c>
      <c r="T378" s="19">
        <f t="shared" si="851"/>
        <v>260000</v>
      </c>
      <c r="U378" s="19">
        <f t="shared" si="870"/>
        <v>0</v>
      </c>
      <c r="V378" s="19">
        <f t="shared" si="853"/>
        <v>95871.967000000004</v>
      </c>
      <c r="W378" s="19">
        <f t="shared" si="854"/>
        <v>168660</v>
      </c>
      <c r="X378" s="19">
        <f t="shared" si="855"/>
        <v>260000</v>
      </c>
      <c r="Y378" s="19">
        <f t="shared" si="870"/>
        <v>0</v>
      </c>
      <c r="Z378" s="19">
        <f t="shared" si="870"/>
        <v>0</v>
      </c>
      <c r="AA378" s="19">
        <f t="shared" si="870"/>
        <v>0</v>
      </c>
      <c r="AB378" s="19">
        <f t="shared" si="831"/>
        <v>95871.967000000004</v>
      </c>
      <c r="AC378" s="19">
        <f t="shared" si="832"/>
        <v>168660</v>
      </c>
      <c r="AD378" s="19">
        <f t="shared" si="833"/>
        <v>260000</v>
      </c>
      <c r="AE378" s="19">
        <f t="shared" si="870"/>
        <v>0</v>
      </c>
      <c r="AF378" s="19">
        <f t="shared" si="870"/>
        <v>0</v>
      </c>
      <c r="AG378" s="19">
        <f t="shared" si="840"/>
        <v>95871.967000000004</v>
      </c>
      <c r="AH378" s="19">
        <f t="shared" si="841"/>
        <v>168660</v>
      </c>
      <c r="AI378" s="19">
        <f t="shared" si="842"/>
        <v>260000</v>
      </c>
      <c r="AJ378" s="19">
        <f t="shared" si="870"/>
        <v>0</v>
      </c>
      <c r="AK378" s="19">
        <f t="shared" si="870"/>
        <v>0</v>
      </c>
      <c r="AL378" s="19">
        <f t="shared" si="870"/>
        <v>0</v>
      </c>
      <c r="AM378" s="19">
        <f t="shared" si="796"/>
        <v>95871.967000000004</v>
      </c>
      <c r="AN378" s="19">
        <f t="shared" si="870"/>
        <v>0</v>
      </c>
      <c r="AO378" s="19">
        <f t="shared" si="766"/>
        <v>95871.967000000004</v>
      </c>
      <c r="AP378" s="19">
        <f t="shared" si="798"/>
        <v>168660</v>
      </c>
      <c r="AQ378" s="19">
        <f t="shared" si="870"/>
        <v>0</v>
      </c>
      <c r="AR378" s="19">
        <f t="shared" si="767"/>
        <v>168660</v>
      </c>
      <c r="AS378" s="19">
        <f t="shared" si="800"/>
        <v>260000</v>
      </c>
      <c r="AT378" s="19">
        <f t="shared" si="870"/>
        <v>0</v>
      </c>
      <c r="AU378" s="19">
        <f t="shared" si="768"/>
        <v>260000</v>
      </c>
      <c r="AV378" s="19">
        <f t="shared" si="870"/>
        <v>0</v>
      </c>
      <c r="AW378" s="32"/>
      <c r="AX378" s="23"/>
      <c r="AY378" s="2"/>
    </row>
    <row r="379" spans="1:51" x14ac:dyDescent="0.3">
      <c r="A379" s="49" t="s">
        <v>98</v>
      </c>
      <c r="B379" s="45">
        <v>410</v>
      </c>
      <c r="C379" s="49"/>
      <c r="D379" s="49"/>
      <c r="E379" s="15" t="s">
        <v>593</v>
      </c>
      <c r="F379" s="19">
        <f t="shared" si="868"/>
        <v>152441.9</v>
      </c>
      <c r="G379" s="19">
        <f t="shared" si="868"/>
        <v>168660</v>
      </c>
      <c r="H379" s="19">
        <f t="shared" si="868"/>
        <v>260000</v>
      </c>
      <c r="I379" s="19">
        <f t="shared" si="868"/>
        <v>-56569.932999999997</v>
      </c>
      <c r="J379" s="19">
        <f t="shared" si="868"/>
        <v>0</v>
      </c>
      <c r="K379" s="19">
        <f t="shared" si="868"/>
        <v>0</v>
      </c>
      <c r="L379" s="19">
        <f t="shared" si="865"/>
        <v>95871.967000000004</v>
      </c>
      <c r="M379" s="19">
        <f t="shared" si="866"/>
        <v>168660</v>
      </c>
      <c r="N379" s="19">
        <f t="shared" si="867"/>
        <v>260000</v>
      </c>
      <c r="O379" s="19">
        <f t="shared" si="869"/>
        <v>0</v>
      </c>
      <c r="P379" s="19">
        <f t="shared" si="869"/>
        <v>0</v>
      </c>
      <c r="Q379" s="19">
        <f t="shared" si="869"/>
        <v>0</v>
      </c>
      <c r="R379" s="19">
        <f t="shared" si="849"/>
        <v>95871.967000000004</v>
      </c>
      <c r="S379" s="19">
        <f t="shared" si="850"/>
        <v>168660</v>
      </c>
      <c r="T379" s="19">
        <f t="shared" si="851"/>
        <v>260000</v>
      </c>
      <c r="U379" s="19">
        <f t="shared" si="870"/>
        <v>0</v>
      </c>
      <c r="V379" s="19">
        <f t="shared" si="853"/>
        <v>95871.967000000004</v>
      </c>
      <c r="W379" s="19">
        <f t="shared" si="854"/>
        <v>168660</v>
      </c>
      <c r="X379" s="19">
        <f t="shared" si="855"/>
        <v>260000</v>
      </c>
      <c r="Y379" s="19">
        <f t="shared" si="870"/>
        <v>0</v>
      </c>
      <c r="Z379" s="19">
        <f t="shared" si="870"/>
        <v>0</v>
      </c>
      <c r="AA379" s="19">
        <f t="shared" si="870"/>
        <v>0</v>
      </c>
      <c r="AB379" s="19">
        <f t="shared" si="831"/>
        <v>95871.967000000004</v>
      </c>
      <c r="AC379" s="19">
        <f t="shared" si="832"/>
        <v>168660</v>
      </c>
      <c r="AD379" s="19">
        <f t="shared" si="833"/>
        <v>260000</v>
      </c>
      <c r="AE379" s="19">
        <f t="shared" si="870"/>
        <v>0</v>
      </c>
      <c r="AF379" s="19">
        <f t="shared" si="870"/>
        <v>0</v>
      </c>
      <c r="AG379" s="19">
        <f t="shared" si="840"/>
        <v>95871.967000000004</v>
      </c>
      <c r="AH379" s="19">
        <f t="shared" si="841"/>
        <v>168660</v>
      </c>
      <c r="AI379" s="19">
        <f t="shared" si="842"/>
        <v>260000</v>
      </c>
      <c r="AJ379" s="19">
        <f t="shared" si="870"/>
        <v>0</v>
      </c>
      <c r="AK379" s="19">
        <f t="shared" si="870"/>
        <v>0</v>
      </c>
      <c r="AL379" s="19">
        <f t="shared" si="870"/>
        <v>0</v>
      </c>
      <c r="AM379" s="19">
        <f t="shared" si="796"/>
        <v>95871.967000000004</v>
      </c>
      <c r="AN379" s="19">
        <f t="shared" si="870"/>
        <v>0</v>
      </c>
      <c r="AO379" s="19">
        <f t="shared" si="766"/>
        <v>95871.967000000004</v>
      </c>
      <c r="AP379" s="19">
        <f t="shared" si="798"/>
        <v>168660</v>
      </c>
      <c r="AQ379" s="19">
        <f t="shared" si="870"/>
        <v>0</v>
      </c>
      <c r="AR379" s="19">
        <f t="shared" si="767"/>
        <v>168660</v>
      </c>
      <c r="AS379" s="19">
        <f t="shared" si="800"/>
        <v>260000</v>
      </c>
      <c r="AT379" s="19">
        <f t="shared" si="870"/>
        <v>0</v>
      </c>
      <c r="AU379" s="19">
        <f t="shared" si="768"/>
        <v>260000</v>
      </c>
      <c r="AV379" s="19">
        <f t="shared" si="870"/>
        <v>0</v>
      </c>
      <c r="AW379" s="32"/>
      <c r="AX379" s="23"/>
      <c r="AY379" s="2"/>
    </row>
    <row r="380" spans="1:51" x14ac:dyDescent="0.3">
      <c r="A380" s="49" t="s">
        <v>98</v>
      </c>
      <c r="B380" s="45">
        <v>410</v>
      </c>
      <c r="C380" s="49" t="s">
        <v>28</v>
      </c>
      <c r="D380" s="49" t="s">
        <v>28</v>
      </c>
      <c r="E380" s="15" t="s">
        <v>561</v>
      </c>
      <c r="F380" s="19">
        <v>152441.9</v>
      </c>
      <c r="G380" s="19">
        <v>168660</v>
      </c>
      <c r="H380" s="19">
        <v>260000</v>
      </c>
      <c r="I380" s="24">
        <v>-56569.932999999997</v>
      </c>
      <c r="J380" s="19"/>
      <c r="K380" s="19"/>
      <c r="L380" s="19">
        <f t="shared" si="865"/>
        <v>95871.967000000004</v>
      </c>
      <c r="M380" s="19">
        <f t="shared" si="866"/>
        <v>168660</v>
      </c>
      <c r="N380" s="19">
        <f t="shared" si="867"/>
        <v>260000</v>
      </c>
      <c r="O380" s="19"/>
      <c r="P380" s="19"/>
      <c r="Q380" s="19"/>
      <c r="R380" s="19">
        <f t="shared" si="849"/>
        <v>95871.967000000004</v>
      </c>
      <c r="S380" s="19">
        <f t="shared" si="850"/>
        <v>168660</v>
      </c>
      <c r="T380" s="19">
        <f t="shared" si="851"/>
        <v>260000</v>
      </c>
      <c r="U380" s="19"/>
      <c r="V380" s="19">
        <f t="shared" si="853"/>
        <v>95871.967000000004</v>
      </c>
      <c r="W380" s="19">
        <f t="shared" si="854"/>
        <v>168660</v>
      </c>
      <c r="X380" s="19">
        <f t="shared" si="855"/>
        <v>260000</v>
      </c>
      <c r="Y380" s="19"/>
      <c r="Z380" s="19"/>
      <c r="AA380" s="19"/>
      <c r="AB380" s="19">
        <f t="shared" si="831"/>
        <v>95871.967000000004</v>
      </c>
      <c r="AC380" s="19">
        <f t="shared" si="832"/>
        <v>168660</v>
      </c>
      <c r="AD380" s="19">
        <f t="shared" si="833"/>
        <v>260000</v>
      </c>
      <c r="AE380" s="19"/>
      <c r="AF380" s="19"/>
      <c r="AG380" s="19">
        <f t="shared" si="840"/>
        <v>95871.967000000004</v>
      </c>
      <c r="AH380" s="19">
        <f t="shared" si="841"/>
        <v>168660</v>
      </c>
      <c r="AI380" s="19">
        <f t="shared" si="842"/>
        <v>260000</v>
      </c>
      <c r="AJ380" s="19"/>
      <c r="AK380" s="19"/>
      <c r="AL380" s="19"/>
      <c r="AM380" s="19">
        <f t="shared" si="796"/>
        <v>95871.967000000004</v>
      </c>
      <c r="AN380" s="19"/>
      <c r="AO380" s="19">
        <f t="shared" si="766"/>
        <v>95871.967000000004</v>
      </c>
      <c r="AP380" s="19">
        <f t="shared" si="798"/>
        <v>168660</v>
      </c>
      <c r="AQ380" s="19"/>
      <c r="AR380" s="19">
        <f t="shared" si="767"/>
        <v>168660</v>
      </c>
      <c r="AS380" s="19">
        <f t="shared" si="800"/>
        <v>260000</v>
      </c>
      <c r="AT380" s="19"/>
      <c r="AU380" s="19">
        <f t="shared" si="768"/>
        <v>260000</v>
      </c>
      <c r="AV380" s="19"/>
      <c r="AW380" s="32"/>
      <c r="AX380" s="23" t="s">
        <v>1291</v>
      </c>
      <c r="AY380" s="2"/>
    </row>
    <row r="381" spans="1:51" s="11" customFormat="1" ht="46.8" x14ac:dyDescent="0.3">
      <c r="A381" s="10" t="s">
        <v>102</v>
      </c>
      <c r="B381" s="17"/>
      <c r="C381" s="10"/>
      <c r="D381" s="10"/>
      <c r="E381" s="16" t="s">
        <v>1062</v>
      </c>
      <c r="F381" s="18">
        <f t="shared" ref="F381:K381" si="871">F382</f>
        <v>23302.2</v>
      </c>
      <c r="G381" s="18">
        <f t="shared" si="871"/>
        <v>23302.2</v>
      </c>
      <c r="H381" s="18">
        <f t="shared" si="871"/>
        <v>23302.2</v>
      </c>
      <c r="I381" s="18">
        <f t="shared" si="871"/>
        <v>0</v>
      </c>
      <c r="J381" s="18">
        <f t="shared" si="871"/>
        <v>0</v>
      </c>
      <c r="K381" s="18">
        <f t="shared" si="871"/>
        <v>0</v>
      </c>
      <c r="L381" s="18">
        <f t="shared" si="865"/>
        <v>23302.2</v>
      </c>
      <c r="M381" s="18">
        <f t="shared" si="866"/>
        <v>23302.2</v>
      </c>
      <c r="N381" s="18">
        <f t="shared" si="867"/>
        <v>23302.2</v>
      </c>
      <c r="O381" s="18">
        <f t="shared" ref="O381:Q381" si="872">O382</f>
        <v>0</v>
      </c>
      <c r="P381" s="18">
        <f t="shared" si="872"/>
        <v>0</v>
      </c>
      <c r="Q381" s="18">
        <f t="shared" si="872"/>
        <v>0</v>
      </c>
      <c r="R381" s="18">
        <f t="shared" si="849"/>
        <v>23302.2</v>
      </c>
      <c r="S381" s="18">
        <f t="shared" si="850"/>
        <v>23302.2</v>
      </c>
      <c r="T381" s="18">
        <f t="shared" si="851"/>
        <v>23302.2</v>
      </c>
      <c r="U381" s="18">
        <f t="shared" ref="U381:AV381" si="873">U382</f>
        <v>0</v>
      </c>
      <c r="V381" s="18">
        <f t="shared" si="853"/>
        <v>23302.2</v>
      </c>
      <c r="W381" s="18">
        <f t="shared" si="854"/>
        <v>23302.2</v>
      </c>
      <c r="X381" s="18">
        <f t="shared" si="855"/>
        <v>23302.2</v>
      </c>
      <c r="Y381" s="18">
        <f t="shared" si="873"/>
        <v>0</v>
      </c>
      <c r="Z381" s="18">
        <f t="shared" si="873"/>
        <v>0</v>
      </c>
      <c r="AA381" s="18">
        <f t="shared" si="873"/>
        <v>0</v>
      </c>
      <c r="AB381" s="18">
        <f t="shared" si="831"/>
        <v>23302.2</v>
      </c>
      <c r="AC381" s="18">
        <f t="shared" si="832"/>
        <v>23302.2</v>
      </c>
      <c r="AD381" s="18">
        <f t="shared" si="833"/>
        <v>23302.2</v>
      </c>
      <c r="AE381" s="18">
        <f t="shared" si="873"/>
        <v>0</v>
      </c>
      <c r="AF381" s="18">
        <f t="shared" si="873"/>
        <v>0</v>
      </c>
      <c r="AG381" s="18">
        <f t="shared" si="840"/>
        <v>23302.2</v>
      </c>
      <c r="AH381" s="18">
        <f t="shared" si="841"/>
        <v>23302.2</v>
      </c>
      <c r="AI381" s="18">
        <f t="shared" si="842"/>
        <v>23302.2</v>
      </c>
      <c r="AJ381" s="18">
        <f t="shared" si="873"/>
        <v>0</v>
      </c>
      <c r="AK381" s="18">
        <f t="shared" si="873"/>
        <v>0</v>
      </c>
      <c r="AL381" s="18">
        <f t="shared" si="873"/>
        <v>0</v>
      </c>
      <c r="AM381" s="18">
        <f t="shared" si="796"/>
        <v>23302.2</v>
      </c>
      <c r="AN381" s="18">
        <f t="shared" si="873"/>
        <v>0</v>
      </c>
      <c r="AO381" s="18">
        <f t="shared" si="766"/>
        <v>23302.2</v>
      </c>
      <c r="AP381" s="18">
        <f t="shared" si="798"/>
        <v>23302.2</v>
      </c>
      <c r="AQ381" s="18">
        <f t="shared" si="873"/>
        <v>0</v>
      </c>
      <c r="AR381" s="18">
        <f t="shared" si="767"/>
        <v>23302.2</v>
      </c>
      <c r="AS381" s="18">
        <f t="shared" si="800"/>
        <v>23302.2</v>
      </c>
      <c r="AT381" s="18">
        <f t="shared" si="873"/>
        <v>0</v>
      </c>
      <c r="AU381" s="18">
        <f t="shared" si="768"/>
        <v>23302.2</v>
      </c>
      <c r="AV381" s="18">
        <f t="shared" si="873"/>
        <v>0</v>
      </c>
      <c r="AW381" s="31"/>
      <c r="AX381" s="26"/>
    </row>
    <row r="382" spans="1:51" ht="46.8" x14ac:dyDescent="0.3">
      <c r="A382" s="49" t="s">
        <v>103</v>
      </c>
      <c r="B382" s="45"/>
      <c r="C382" s="49"/>
      <c r="D382" s="49"/>
      <c r="E382" s="15" t="s">
        <v>1063</v>
      </c>
      <c r="F382" s="19">
        <f t="shared" ref="F382:K382" si="874">F383+F387</f>
        <v>23302.2</v>
      </c>
      <c r="G382" s="19">
        <f t="shared" si="874"/>
        <v>23302.2</v>
      </c>
      <c r="H382" s="19">
        <f t="shared" si="874"/>
        <v>23302.2</v>
      </c>
      <c r="I382" s="19">
        <f t="shared" si="874"/>
        <v>0</v>
      </c>
      <c r="J382" s="19">
        <f t="shared" si="874"/>
        <v>0</v>
      </c>
      <c r="K382" s="19">
        <f t="shared" si="874"/>
        <v>0</v>
      </c>
      <c r="L382" s="19">
        <f t="shared" si="865"/>
        <v>23302.2</v>
      </c>
      <c r="M382" s="19">
        <f t="shared" si="866"/>
        <v>23302.2</v>
      </c>
      <c r="N382" s="19">
        <f t="shared" si="867"/>
        <v>23302.2</v>
      </c>
      <c r="O382" s="19">
        <f t="shared" ref="O382:Q382" si="875">O383+O387</f>
        <v>0</v>
      </c>
      <c r="P382" s="19">
        <f t="shared" si="875"/>
        <v>0</v>
      </c>
      <c r="Q382" s="19">
        <f t="shared" si="875"/>
        <v>0</v>
      </c>
      <c r="R382" s="19">
        <f t="shared" si="849"/>
        <v>23302.2</v>
      </c>
      <c r="S382" s="19">
        <f t="shared" si="850"/>
        <v>23302.2</v>
      </c>
      <c r="T382" s="19">
        <f t="shared" si="851"/>
        <v>23302.2</v>
      </c>
      <c r="U382" s="19">
        <f t="shared" ref="U382:AV382" si="876">U383+U387</f>
        <v>0</v>
      </c>
      <c r="V382" s="19">
        <f t="shared" si="853"/>
        <v>23302.2</v>
      </c>
      <c r="W382" s="19">
        <f t="shared" si="854"/>
        <v>23302.2</v>
      </c>
      <c r="X382" s="19">
        <f t="shared" si="855"/>
        <v>23302.2</v>
      </c>
      <c r="Y382" s="19">
        <f t="shared" ref="Y382:AA382" si="877">Y383+Y387</f>
        <v>0</v>
      </c>
      <c r="Z382" s="19">
        <f t="shared" si="877"/>
        <v>0</v>
      </c>
      <c r="AA382" s="19">
        <f t="shared" si="877"/>
        <v>0</v>
      </c>
      <c r="AB382" s="19">
        <f t="shared" si="831"/>
        <v>23302.2</v>
      </c>
      <c r="AC382" s="19">
        <f t="shared" si="832"/>
        <v>23302.2</v>
      </c>
      <c r="AD382" s="19">
        <f t="shared" si="833"/>
        <v>23302.2</v>
      </c>
      <c r="AE382" s="19">
        <f t="shared" ref="AE382:AF382" si="878">AE383+AE387</f>
        <v>0</v>
      </c>
      <c r="AF382" s="19">
        <f t="shared" si="878"/>
        <v>0</v>
      </c>
      <c r="AG382" s="19">
        <f t="shared" si="840"/>
        <v>23302.2</v>
      </c>
      <c r="AH382" s="19">
        <f t="shared" si="841"/>
        <v>23302.2</v>
      </c>
      <c r="AI382" s="19">
        <f t="shared" si="842"/>
        <v>23302.2</v>
      </c>
      <c r="AJ382" s="19">
        <f t="shared" ref="AJ382:AL382" si="879">AJ383+AJ387</f>
        <v>0</v>
      </c>
      <c r="AK382" s="19">
        <f t="shared" si="879"/>
        <v>0</v>
      </c>
      <c r="AL382" s="19">
        <f t="shared" si="879"/>
        <v>0</v>
      </c>
      <c r="AM382" s="19">
        <f t="shared" si="796"/>
        <v>23302.2</v>
      </c>
      <c r="AN382" s="19">
        <f t="shared" ref="AN382" si="880">AN383+AN387</f>
        <v>0</v>
      </c>
      <c r="AO382" s="19">
        <f t="shared" si="766"/>
        <v>23302.2</v>
      </c>
      <c r="AP382" s="19">
        <f t="shared" si="798"/>
        <v>23302.2</v>
      </c>
      <c r="AQ382" s="19">
        <f t="shared" ref="AQ382" si="881">AQ383+AQ387</f>
        <v>0</v>
      </c>
      <c r="AR382" s="19">
        <f t="shared" si="767"/>
        <v>23302.2</v>
      </c>
      <c r="AS382" s="19">
        <f t="shared" si="800"/>
        <v>23302.2</v>
      </c>
      <c r="AT382" s="19">
        <f t="shared" ref="AT382" si="882">AT383+AT387</f>
        <v>0</v>
      </c>
      <c r="AU382" s="19">
        <f t="shared" si="768"/>
        <v>23302.2</v>
      </c>
      <c r="AV382" s="19">
        <f t="shared" si="876"/>
        <v>0</v>
      </c>
      <c r="AW382" s="32"/>
      <c r="AX382" s="23"/>
      <c r="AY382" s="2"/>
    </row>
    <row r="383" spans="1:51" ht="31.2" x14ac:dyDescent="0.3">
      <c r="A383" s="49" t="s">
        <v>100</v>
      </c>
      <c r="B383" s="45"/>
      <c r="C383" s="49"/>
      <c r="D383" s="49"/>
      <c r="E383" s="15" t="s">
        <v>664</v>
      </c>
      <c r="F383" s="19">
        <f t="shared" ref="F383:K385" si="883">F384</f>
        <v>4518.2</v>
      </c>
      <c r="G383" s="19">
        <f t="shared" si="883"/>
        <v>4518.2</v>
      </c>
      <c r="H383" s="19">
        <f t="shared" si="883"/>
        <v>4518.2</v>
      </c>
      <c r="I383" s="19">
        <f t="shared" si="883"/>
        <v>0</v>
      </c>
      <c r="J383" s="19">
        <f t="shared" si="883"/>
        <v>0</v>
      </c>
      <c r="K383" s="19">
        <f t="shared" si="883"/>
        <v>0</v>
      </c>
      <c r="L383" s="19">
        <f t="shared" si="865"/>
        <v>4518.2</v>
      </c>
      <c r="M383" s="19">
        <f t="shared" si="866"/>
        <v>4518.2</v>
      </c>
      <c r="N383" s="19">
        <f t="shared" si="867"/>
        <v>4518.2</v>
      </c>
      <c r="O383" s="19">
        <f t="shared" ref="O383:Q385" si="884">O384</f>
        <v>0</v>
      </c>
      <c r="P383" s="19">
        <f t="shared" si="884"/>
        <v>0</v>
      </c>
      <c r="Q383" s="19">
        <f t="shared" si="884"/>
        <v>0</v>
      </c>
      <c r="R383" s="19">
        <f t="shared" si="849"/>
        <v>4518.2</v>
      </c>
      <c r="S383" s="19">
        <f t="shared" si="850"/>
        <v>4518.2</v>
      </c>
      <c r="T383" s="19">
        <f t="shared" si="851"/>
        <v>4518.2</v>
      </c>
      <c r="U383" s="19">
        <f t="shared" ref="U383:AV385" si="885">U384</f>
        <v>0</v>
      </c>
      <c r="V383" s="19">
        <f t="shared" si="853"/>
        <v>4518.2</v>
      </c>
      <c r="W383" s="19">
        <f t="shared" si="854"/>
        <v>4518.2</v>
      </c>
      <c r="X383" s="19">
        <f t="shared" si="855"/>
        <v>4518.2</v>
      </c>
      <c r="Y383" s="19">
        <f t="shared" si="885"/>
        <v>0</v>
      </c>
      <c r="Z383" s="19">
        <f t="shared" si="885"/>
        <v>0</v>
      </c>
      <c r="AA383" s="19">
        <f t="shared" si="885"/>
        <v>0</v>
      </c>
      <c r="AB383" s="19">
        <f t="shared" si="831"/>
        <v>4518.2</v>
      </c>
      <c r="AC383" s="19">
        <f t="shared" si="832"/>
        <v>4518.2</v>
      </c>
      <c r="AD383" s="19">
        <f t="shared" si="833"/>
        <v>4518.2</v>
      </c>
      <c r="AE383" s="19">
        <f t="shared" si="885"/>
        <v>0</v>
      </c>
      <c r="AF383" s="19">
        <f t="shared" si="885"/>
        <v>0</v>
      </c>
      <c r="AG383" s="19">
        <f t="shared" si="840"/>
        <v>4518.2</v>
      </c>
      <c r="AH383" s="19">
        <f t="shared" si="841"/>
        <v>4518.2</v>
      </c>
      <c r="AI383" s="19">
        <f t="shared" si="842"/>
        <v>4518.2</v>
      </c>
      <c r="AJ383" s="19">
        <f t="shared" si="885"/>
        <v>0</v>
      </c>
      <c r="AK383" s="19">
        <f t="shared" si="885"/>
        <v>0</v>
      </c>
      <c r="AL383" s="19">
        <f t="shared" si="885"/>
        <v>0</v>
      </c>
      <c r="AM383" s="19">
        <f t="shared" si="796"/>
        <v>4518.2</v>
      </c>
      <c r="AN383" s="19">
        <f t="shared" si="885"/>
        <v>0</v>
      </c>
      <c r="AO383" s="19">
        <f t="shared" si="766"/>
        <v>4518.2</v>
      </c>
      <c r="AP383" s="19">
        <f t="shared" si="798"/>
        <v>4518.2</v>
      </c>
      <c r="AQ383" s="19">
        <f t="shared" si="885"/>
        <v>0</v>
      </c>
      <c r="AR383" s="19">
        <f t="shared" si="767"/>
        <v>4518.2</v>
      </c>
      <c r="AS383" s="19">
        <f t="shared" si="800"/>
        <v>4518.2</v>
      </c>
      <c r="AT383" s="19">
        <f t="shared" si="885"/>
        <v>0</v>
      </c>
      <c r="AU383" s="19">
        <f t="shared" si="768"/>
        <v>4518.2</v>
      </c>
      <c r="AV383" s="19">
        <f t="shared" si="885"/>
        <v>0</v>
      </c>
      <c r="AW383" s="32"/>
      <c r="AX383" s="23"/>
      <c r="AY383" s="2"/>
    </row>
    <row r="384" spans="1:51" ht="46.8" x14ac:dyDescent="0.3">
      <c r="A384" s="49" t="s">
        <v>100</v>
      </c>
      <c r="B384" s="45">
        <v>600</v>
      </c>
      <c r="C384" s="49"/>
      <c r="D384" s="49"/>
      <c r="E384" s="15" t="s">
        <v>581</v>
      </c>
      <c r="F384" s="19">
        <f t="shared" si="883"/>
        <v>4518.2</v>
      </c>
      <c r="G384" s="19">
        <f t="shared" si="883"/>
        <v>4518.2</v>
      </c>
      <c r="H384" s="19">
        <f t="shared" si="883"/>
        <v>4518.2</v>
      </c>
      <c r="I384" s="19">
        <f t="shared" si="883"/>
        <v>0</v>
      </c>
      <c r="J384" s="19">
        <f t="shared" si="883"/>
        <v>0</v>
      </c>
      <c r="K384" s="19">
        <f t="shared" si="883"/>
        <v>0</v>
      </c>
      <c r="L384" s="19">
        <f t="shared" si="865"/>
        <v>4518.2</v>
      </c>
      <c r="M384" s="19">
        <f t="shared" si="866"/>
        <v>4518.2</v>
      </c>
      <c r="N384" s="19">
        <f t="shared" si="867"/>
        <v>4518.2</v>
      </c>
      <c r="O384" s="19">
        <f t="shared" si="884"/>
        <v>0</v>
      </c>
      <c r="P384" s="19">
        <f t="shared" si="884"/>
        <v>0</v>
      </c>
      <c r="Q384" s="19">
        <f t="shared" si="884"/>
        <v>0</v>
      </c>
      <c r="R384" s="19">
        <f t="shared" si="849"/>
        <v>4518.2</v>
      </c>
      <c r="S384" s="19">
        <f t="shared" si="850"/>
        <v>4518.2</v>
      </c>
      <c r="T384" s="19">
        <f t="shared" si="851"/>
        <v>4518.2</v>
      </c>
      <c r="U384" s="19">
        <f t="shared" si="885"/>
        <v>0</v>
      </c>
      <c r="V384" s="19">
        <f t="shared" si="853"/>
        <v>4518.2</v>
      </c>
      <c r="W384" s="19">
        <f t="shared" si="854"/>
        <v>4518.2</v>
      </c>
      <c r="X384" s="19">
        <f t="shared" si="855"/>
        <v>4518.2</v>
      </c>
      <c r="Y384" s="19">
        <f t="shared" si="885"/>
        <v>0</v>
      </c>
      <c r="Z384" s="19">
        <f t="shared" si="885"/>
        <v>0</v>
      </c>
      <c r="AA384" s="19">
        <f t="shared" si="885"/>
        <v>0</v>
      </c>
      <c r="AB384" s="19">
        <f t="shared" si="831"/>
        <v>4518.2</v>
      </c>
      <c r="AC384" s="19">
        <f t="shared" si="832"/>
        <v>4518.2</v>
      </c>
      <c r="AD384" s="19">
        <f t="shared" si="833"/>
        <v>4518.2</v>
      </c>
      <c r="AE384" s="19">
        <f t="shared" si="885"/>
        <v>0</v>
      </c>
      <c r="AF384" s="19">
        <f t="shared" si="885"/>
        <v>0</v>
      </c>
      <c r="AG384" s="19">
        <f t="shared" si="840"/>
        <v>4518.2</v>
      </c>
      <c r="AH384" s="19">
        <f t="shared" si="841"/>
        <v>4518.2</v>
      </c>
      <c r="AI384" s="19">
        <f t="shared" si="842"/>
        <v>4518.2</v>
      </c>
      <c r="AJ384" s="19">
        <f t="shared" si="885"/>
        <v>0</v>
      </c>
      <c r="AK384" s="19">
        <f t="shared" si="885"/>
        <v>0</v>
      </c>
      <c r="AL384" s="19">
        <f t="shared" si="885"/>
        <v>0</v>
      </c>
      <c r="AM384" s="19">
        <f t="shared" si="796"/>
        <v>4518.2</v>
      </c>
      <c r="AN384" s="19">
        <f t="shared" si="885"/>
        <v>0</v>
      </c>
      <c r="AO384" s="19">
        <f t="shared" si="766"/>
        <v>4518.2</v>
      </c>
      <c r="AP384" s="19">
        <f t="shared" si="798"/>
        <v>4518.2</v>
      </c>
      <c r="AQ384" s="19">
        <f t="shared" si="885"/>
        <v>0</v>
      </c>
      <c r="AR384" s="19">
        <f t="shared" si="767"/>
        <v>4518.2</v>
      </c>
      <c r="AS384" s="19">
        <f t="shared" si="800"/>
        <v>4518.2</v>
      </c>
      <c r="AT384" s="19">
        <f t="shared" si="885"/>
        <v>0</v>
      </c>
      <c r="AU384" s="19">
        <f t="shared" si="768"/>
        <v>4518.2</v>
      </c>
      <c r="AV384" s="19">
        <f t="shared" si="885"/>
        <v>0</v>
      </c>
      <c r="AW384" s="32"/>
      <c r="AX384" s="23"/>
      <c r="AY384" s="2"/>
    </row>
    <row r="385" spans="1:51" x14ac:dyDescent="0.3">
      <c r="A385" s="49" t="s">
        <v>100</v>
      </c>
      <c r="B385" s="45">
        <v>620</v>
      </c>
      <c r="C385" s="49"/>
      <c r="D385" s="49"/>
      <c r="E385" s="15" t="s">
        <v>596</v>
      </c>
      <c r="F385" s="19">
        <f t="shared" si="883"/>
        <v>4518.2</v>
      </c>
      <c r="G385" s="19">
        <f t="shared" si="883"/>
        <v>4518.2</v>
      </c>
      <c r="H385" s="19">
        <f t="shared" si="883"/>
        <v>4518.2</v>
      </c>
      <c r="I385" s="19">
        <f t="shared" si="883"/>
        <v>0</v>
      </c>
      <c r="J385" s="19">
        <f t="shared" si="883"/>
        <v>0</v>
      </c>
      <c r="K385" s="19">
        <f t="shared" si="883"/>
        <v>0</v>
      </c>
      <c r="L385" s="19">
        <f t="shared" si="865"/>
        <v>4518.2</v>
      </c>
      <c r="M385" s="19">
        <f t="shared" si="866"/>
        <v>4518.2</v>
      </c>
      <c r="N385" s="19">
        <f t="shared" si="867"/>
        <v>4518.2</v>
      </c>
      <c r="O385" s="19">
        <f t="shared" si="884"/>
        <v>0</v>
      </c>
      <c r="P385" s="19">
        <f t="shared" si="884"/>
        <v>0</v>
      </c>
      <c r="Q385" s="19">
        <f t="shared" si="884"/>
        <v>0</v>
      </c>
      <c r="R385" s="19">
        <f t="shared" si="849"/>
        <v>4518.2</v>
      </c>
      <c r="S385" s="19">
        <f t="shared" si="850"/>
        <v>4518.2</v>
      </c>
      <c r="T385" s="19">
        <f t="shared" si="851"/>
        <v>4518.2</v>
      </c>
      <c r="U385" s="19">
        <f t="shared" si="885"/>
        <v>0</v>
      </c>
      <c r="V385" s="19">
        <f t="shared" si="853"/>
        <v>4518.2</v>
      </c>
      <c r="W385" s="19">
        <f t="shared" si="854"/>
        <v>4518.2</v>
      </c>
      <c r="X385" s="19">
        <f t="shared" si="855"/>
        <v>4518.2</v>
      </c>
      <c r="Y385" s="19">
        <f t="shared" si="885"/>
        <v>0</v>
      </c>
      <c r="Z385" s="19">
        <f t="shared" si="885"/>
        <v>0</v>
      </c>
      <c r="AA385" s="19">
        <f t="shared" si="885"/>
        <v>0</v>
      </c>
      <c r="AB385" s="19">
        <f t="shared" si="831"/>
        <v>4518.2</v>
      </c>
      <c r="AC385" s="19">
        <f t="shared" si="832"/>
        <v>4518.2</v>
      </c>
      <c r="AD385" s="19">
        <f t="shared" si="833"/>
        <v>4518.2</v>
      </c>
      <c r="AE385" s="19">
        <f t="shared" si="885"/>
        <v>0</v>
      </c>
      <c r="AF385" s="19">
        <f t="shared" si="885"/>
        <v>0</v>
      </c>
      <c r="AG385" s="19">
        <f t="shared" si="840"/>
        <v>4518.2</v>
      </c>
      <c r="AH385" s="19">
        <f t="shared" si="841"/>
        <v>4518.2</v>
      </c>
      <c r="AI385" s="19">
        <f t="shared" si="842"/>
        <v>4518.2</v>
      </c>
      <c r="AJ385" s="19">
        <f t="shared" si="885"/>
        <v>0</v>
      </c>
      <c r="AK385" s="19">
        <f t="shared" si="885"/>
        <v>0</v>
      </c>
      <c r="AL385" s="19">
        <f t="shared" si="885"/>
        <v>0</v>
      </c>
      <c r="AM385" s="19">
        <f t="shared" si="796"/>
        <v>4518.2</v>
      </c>
      <c r="AN385" s="19">
        <f t="shared" si="885"/>
        <v>0</v>
      </c>
      <c r="AO385" s="19">
        <f t="shared" ref="AO385:AO448" si="886">AM385+AN385</f>
        <v>4518.2</v>
      </c>
      <c r="AP385" s="19">
        <f t="shared" si="798"/>
        <v>4518.2</v>
      </c>
      <c r="AQ385" s="19">
        <f t="shared" si="885"/>
        <v>0</v>
      </c>
      <c r="AR385" s="19">
        <f t="shared" ref="AR385:AR448" si="887">AP385+AQ385</f>
        <v>4518.2</v>
      </c>
      <c r="AS385" s="19">
        <f t="shared" si="800"/>
        <v>4518.2</v>
      </c>
      <c r="AT385" s="19">
        <f t="shared" si="885"/>
        <v>0</v>
      </c>
      <c r="AU385" s="19">
        <f t="shared" ref="AU385:AU448" si="888">AS385+AT385</f>
        <v>4518.2</v>
      </c>
      <c r="AV385" s="19">
        <f t="shared" si="885"/>
        <v>0</v>
      </c>
      <c r="AW385" s="32"/>
      <c r="AX385" s="23"/>
      <c r="AY385" s="2"/>
    </row>
    <row r="386" spans="1:51" x14ac:dyDescent="0.3">
      <c r="A386" s="49" t="s">
        <v>100</v>
      </c>
      <c r="B386" s="45">
        <v>620</v>
      </c>
      <c r="C386" s="49" t="s">
        <v>28</v>
      </c>
      <c r="D386" s="49" t="s">
        <v>28</v>
      </c>
      <c r="E386" s="15" t="s">
        <v>561</v>
      </c>
      <c r="F386" s="19">
        <v>4518.2</v>
      </c>
      <c r="G386" s="19">
        <v>4518.2</v>
      </c>
      <c r="H386" s="19">
        <v>4518.2</v>
      </c>
      <c r="I386" s="19"/>
      <c r="J386" s="19"/>
      <c r="K386" s="19"/>
      <c r="L386" s="19">
        <f t="shared" si="865"/>
        <v>4518.2</v>
      </c>
      <c r="M386" s="19">
        <f t="shared" si="866"/>
        <v>4518.2</v>
      </c>
      <c r="N386" s="19">
        <f t="shared" si="867"/>
        <v>4518.2</v>
      </c>
      <c r="O386" s="19"/>
      <c r="P386" s="19"/>
      <c r="Q386" s="19"/>
      <c r="R386" s="19">
        <f t="shared" si="849"/>
        <v>4518.2</v>
      </c>
      <c r="S386" s="19">
        <f t="shared" si="850"/>
        <v>4518.2</v>
      </c>
      <c r="T386" s="19">
        <f t="shared" si="851"/>
        <v>4518.2</v>
      </c>
      <c r="U386" s="19"/>
      <c r="V386" s="19">
        <f t="shared" si="853"/>
        <v>4518.2</v>
      </c>
      <c r="W386" s="19">
        <f t="shared" si="854"/>
        <v>4518.2</v>
      </c>
      <c r="X386" s="19">
        <f t="shared" si="855"/>
        <v>4518.2</v>
      </c>
      <c r="Y386" s="19"/>
      <c r="Z386" s="19"/>
      <c r="AA386" s="19"/>
      <c r="AB386" s="19">
        <f t="shared" si="831"/>
        <v>4518.2</v>
      </c>
      <c r="AC386" s="19">
        <f t="shared" si="832"/>
        <v>4518.2</v>
      </c>
      <c r="AD386" s="19">
        <f t="shared" si="833"/>
        <v>4518.2</v>
      </c>
      <c r="AE386" s="19"/>
      <c r="AF386" s="19"/>
      <c r="AG386" s="19">
        <f t="shared" si="840"/>
        <v>4518.2</v>
      </c>
      <c r="AH386" s="19">
        <f t="shared" si="841"/>
        <v>4518.2</v>
      </c>
      <c r="AI386" s="19">
        <f t="shared" si="842"/>
        <v>4518.2</v>
      </c>
      <c r="AJ386" s="19"/>
      <c r="AK386" s="19"/>
      <c r="AL386" s="19"/>
      <c r="AM386" s="19">
        <f t="shared" si="796"/>
        <v>4518.2</v>
      </c>
      <c r="AN386" s="19"/>
      <c r="AO386" s="19">
        <f t="shared" si="886"/>
        <v>4518.2</v>
      </c>
      <c r="AP386" s="19">
        <f t="shared" si="798"/>
        <v>4518.2</v>
      </c>
      <c r="AQ386" s="19"/>
      <c r="AR386" s="19">
        <f t="shared" si="887"/>
        <v>4518.2</v>
      </c>
      <c r="AS386" s="19">
        <f t="shared" si="800"/>
        <v>4518.2</v>
      </c>
      <c r="AT386" s="19"/>
      <c r="AU386" s="19">
        <f t="shared" si="888"/>
        <v>4518.2</v>
      </c>
      <c r="AV386" s="19"/>
      <c r="AW386" s="32"/>
      <c r="AX386" s="23"/>
      <c r="AY386" s="2"/>
    </row>
    <row r="387" spans="1:51" ht="78" x14ac:dyDescent="0.3">
      <c r="A387" s="49" t="s">
        <v>101</v>
      </c>
      <c r="B387" s="45"/>
      <c r="C387" s="49"/>
      <c r="D387" s="49"/>
      <c r="E387" s="15" t="s">
        <v>665</v>
      </c>
      <c r="F387" s="19">
        <f t="shared" ref="F387:K389" si="889">F388</f>
        <v>18784</v>
      </c>
      <c r="G387" s="19">
        <f t="shared" si="889"/>
        <v>18784</v>
      </c>
      <c r="H387" s="19">
        <f t="shared" si="889"/>
        <v>18784</v>
      </c>
      <c r="I387" s="19">
        <f t="shared" si="889"/>
        <v>0</v>
      </c>
      <c r="J387" s="19">
        <f t="shared" si="889"/>
        <v>0</v>
      </c>
      <c r="K387" s="19">
        <f t="shared" si="889"/>
        <v>0</v>
      </c>
      <c r="L387" s="19">
        <f t="shared" si="865"/>
        <v>18784</v>
      </c>
      <c r="M387" s="19">
        <f t="shared" si="866"/>
        <v>18784</v>
      </c>
      <c r="N387" s="19">
        <f t="shared" si="867"/>
        <v>18784</v>
      </c>
      <c r="O387" s="19">
        <f t="shared" ref="O387:Q389" si="890">O388</f>
        <v>0</v>
      </c>
      <c r="P387" s="19">
        <f t="shared" si="890"/>
        <v>0</v>
      </c>
      <c r="Q387" s="19">
        <f t="shared" si="890"/>
        <v>0</v>
      </c>
      <c r="R387" s="19">
        <f t="shared" si="849"/>
        <v>18784</v>
      </c>
      <c r="S387" s="19">
        <f t="shared" si="850"/>
        <v>18784</v>
      </c>
      <c r="T387" s="19">
        <f t="shared" si="851"/>
        <v>18784</v>
      </c>
      <c r="U387" s="19">
        <f t="shared" ref="U387:AV389" si="891">U388</f>
        <v>0</v>
      </c>
      <c r="V387" s="19">
        <f t="shared" si="853"/>
        <v>18784</v>
      </c>
      <c r="W387" s="19">
        <f t="shared" si="854"/>
        <v>18784</v>
      </c>
      <c r="X387" s="19">
        <f t="shared" si="855"/>
        <v>18784</v>
      </c>
      <c r="Y387" s="19">
        <f t="shared" si="891"/>
        <v>0</v>
      </c>
      <c r="Z387" s="19">
        <f t="shared" si="891"/>
        <v>0</v>
      </c>
      <c r="AA387" s="19">
        <f t="shared" si="891"/>
        <v>0</v>
      </c>
      <c r="AB387" s="19">
        <f t="shared" si="831"/>
        <v>18784</v>
      </c>
      <c r="AC387" s="19">
        <f t="shared" si="832"/>
        <v>18784</v>
      </c>
      <c r="AD387" s="19">
        <f t="shared" si="833"/>
        <v>18784</v>
      </c>
      <c r="AE387" s="19">
        <f t="shared" si="891"/>
        <v>0</v>
      </c>
      <c r="AF387" s="19">
        <f t="shared" si="891"/>
        <v>0</v>
      </c>
      <c r="AG387" s="19">
        <f t="shared" si="840"/>
        <v>18784</v>
      </c>
      <c r="AH387" s="19">
        <f t="shared" si="841"/>
        <v>18784</v>
      </c>
      <c r="AI387" s="19">
        <f t="shared" si="842"/>
        <v>18784</v>
      </c>
      <c r="AJ387" s="19">
        <f t="shared" si="891"/>
        <v>0</v>
      </c>
      <c r="AK387" s="19">
        <f t="shared" si="891"/>
        <v>0</v>
      </c>
      <c r="AL387" s="19">
        <f t="shared" si="891"/>
        <v>0</v>
      </c>
      <c r="AM387" s="19">
        <f t="shared" si="796"/>
        <v>18784</v>
      </c>
      <c r="AN387" s="19">
        <f t="shared" si="891"/>
        <v>0</v>
      </c>
      <c r="AO387" s="19">
        <f t="shared" si="886"/>
        <v>18784</v>
      </c>
      <c r="AP387" s="19">
        <f t="shared" si="798"/>
        <v>18784</v>
      </c>
      <c r="AQ387" s="19">
        <f t="shared" si="891"/>
        <v>0</v>
      </c>
      <c r="AR387" s="19">
        <f t="shared" si="887"/>
        <v>18784</v>
      </c>
      <c r="AS387" s="19">
        <f t="shared" si="800"/>
        <v>18784</v>
      </c>
      <c r="AT387" s="19">
        <f t="shared" si="891"/>
        <v>0</v>
      </c>
      <c r="AU387" s="19">
        <f t="shared" si="888"/>
        <v>18784</v>
      </c>
      <c r="AV387" s="19">
        <f t="shared" si="891"/>
        <v>0</v>
      </c>
      <c r="AW387" s="32"/>
      <c r="AX387" s="23"/>
      <c r="AY387" s="2"/>
    </row>
    <row r="388" spans="1:51" ht="46.8" x14ac:dyDescent="0.3">
      <c r="A388" s="49" t="s">
        <v>101</v>
      </c>
      <c r="B388" s="45">
        <v>600</v>
      </c>
      <c r="C388" s="49"/>
      <c r="D388" s="49"/>
      <c r="E388" s="15" t="s">
        <v>581</v>
      </c>
      <c r="F388" s="19">
        <f t="shared" si="889"/>
        <v>18784</v>
      </c>
      <c r="G388" s="19">
        <f t="shared" si="889"/>
        <v>18784</v>
      </c>
      <c r="H388" s="19">
        <f t="shared" si="889"/>
        <v>18784</v>
      </c>
      <c r="I388" s="19">
        <f t="shared" si="889"/>
        <v>0</v>
      </c>
      <c r="J388" s="19">
        <f t="shared" si="889"/>
        <v>0</v>
      </c>
      <c r="K388" s="19">
        <f t="shared" si="889"/>
        <v>0</v>
      </c>
      <c r="L388" s="19">
        <f t="shared" si="865"/>
        <v>18784</v>
      </c>
      <c r="M388" s="19">
        <f t="shared" si="866"/>
        <v>18784</v>
      </c>
      <c r="N388" s="19">
        <f t="shared" si="867"/>
        <v>18784</v>
      </c>
      <c r="O388" s="19">
        <f t="shared" si="890"/>
        <v>0</v>
      </c>
      <c r="P388" s="19">
        <f t="shared" si="890"/>
        <v>0</v>
      </c>
      <c r="Q388" s="19">
        <f t="shared" si="890"/>
        <v>0</v>
      </c>
      <c r="R388" s="19">
        <f t="shared" si="849"/>
        <v>18784</v>
      </c>
      <c r="S388" s="19">
        <f t="shared" si="850"/>
        <v>18784</v>
      </c>
      <c r="T388" s="19">
        <f t="shared" si="851"/>
        <v>18784</v>
      </c>
      <c r="U388" s="19">
        <f t="shared" si="891"/>
        <v>0</v>
      </c>
      <c r="V388" s="19">
        <f t="shared" si="853"/>
        <v>18784</v>
      </c>
      <c r="W388" s="19">
        <f t="shared" si="854"/>
        <v>18784</v>
      </c>
      <c r="X388" s="19">
        <f t="shared" si="855"/>
        <v>18784</v>
      </c>
      <c r="Y388" s="19">
        <f t="shared" si="891"/>
        <v>0</v>
      </c>
      <c r="Z388" s="19">
        <f t="shared" si="891"/>
        <v>0</v>
      </c>
      <c r="AA388" s="19">
        <f t="shared" si="891"/>
        <v>0</v>
      </c>
      <c r="AB388" s="19">
        <f t="shared" si="831"/>
        <v>18784</v>
      </c>
      <c r="AC388" s="19">
        <f t="shared" si="832"/>
        <v>18784</v>
      </c>
      <c r="AD388" s="19">
        <f t="shared" si="833"/>
        <v>18784</v>
      </c>
      <c r="AE388" s="19">
        <f t="shared" si="891"/>
        <v>0</v>
      </c>
      <c r="AF388" s="19">
        <f t="shared" si="891"/>
        <v>0</v>
      </c>
      <c r="AG388" s="19">
        <f t="shared" si="840"/>
        <v>18784</v>
      </c>
      <c r="AH388" s="19">
        <f t="shared" si="841"/>
        <v>18784</v>
      </c>
      <c r="AI388" s="19">
        <f t="shared" si="842"/>
        <v>18784</v>
      </c>
      <c r="AJ388" s="19">
        <f t="shared" si="891"/>
        <v>0</v>
      </c>
      <c r="AK388" s="19">
        <f t="shared" si="891"/>
        <v>0</v>
      </c>
      <c r="AL388" s="19">
        <f t="shared" si="891"/>
        <v>0</v>
      </c>
      <c r="AM388" s="19">
        <f t="shared" si="796"/>
        <v>18784</v>
      </c>
      <c r="AN388" s="19">
        <f t="shared" si="891"/>
        <v>0</v>
      </c>
      <c r="AO388" s="19">
        <f t="shared" si="886"/>
        <v>18784</v>
      </c>
      <c r="AP388" s="19">
        <f t="shared" si="798"/>
        <v>18784</v>
      </c>
      <c r="AQ388" s="19">
        <f t="shared" si="891"/>
        <v>0</v>
      </c>
      <c r="AR388" s="19">
        <f t="shared" si="887"/>
        <v>18784</v>
      </c>
      <c r="AS388" s="19">
        <f t="shared" si="800"/>
        <v>18784</v>
      </c>
      <c r="AT388" s="19">
        <f t="shared" si="891"/>
        <v>0</v>
      </c>
      <c r="AU388" s="19">
        <f t="shared" si="888"/>
        <v>18784</v>
      </c>
      <c r="AV388" s="19">
        <f t="shared" si="891"/>
        <v>0</v>
      </c>
      <c r="AW388" s="32"/>
      <c r="AX388" s="23"/>
      <c r="AY388" s="2"/>
    </row>
    <row r="389" spans="1:51" ht="46.8" x14ac:dyDescent="0.3">
      <c r="A389" s="49" t="s">
        <v>101</v>
      </c>
      <c r="B389" s="45">
        <v>630</v>
      </c>
      <c r="C389" s="49"/>
      <c r="D389" s="49"/>
      <c r="E389" s="15" t="s">
        <v>597</v>
      </c>
      <c r="F389" s="19">
        <f t="shared" si="889"/>
        <v>18784</v>
      </c>
      <c r="G389" s="19">
        <f t="shared" si="889"/>
        <v>18784</v>
      </c>
      <c r="H389" s="19">
        <f t="shared" si="889"/>
        <v>18784</v>
      </c>
      <c r="I389" s="19">
        <f t="shared" si="889"/>
        <v>0</v>
      </c>
      <c r="J389" s="19">
        <f t="shared" si="889"/>
        <v>0</v>
      </c>
      <c r="K389" s="19">
        <f t="shared" si="889"/>
        <v>0</v>
      </c>
      <c r="L389" s="19">
        <f t="shared" si="865"/>
        <v>18784</v>
      </c>
      <c r="M389" s="19">
        <f t="shared" si="866"/>
        <v>18784</v>
      </c>
      <c r="N389" s="19">
        <f t="shared" si="867"/>
        <v>18784</v>
      </c>
      <c r="O389" s="19">
        <f t="shared" si="890"/>
        <v>0</v>
      </c>
      <c r="P389" s="19">
        <f t="shared" si="890"/>
        <v>0</v>
      </c>
      <c r="Q389" s="19">
        <f t="shared" si="890"/>
        <v>0</v>
      </c>
      <c r="R389" s="19">
        <f t="shared" si="849"/>
        <v>18784</v>
      </c>
      <c r="S389" s="19">
        <f t="shared" si="850"/>
        <v>18784</v>
      </c>
      <c r="T389" s="19">
        <f t="shared" si="851"/>
        <v>18784</v>
      </c>
      <c r="U389" s="19">
        <f t="shared" si="891"/>
        <v>0</v>
      </c>
      <c r="V389" s="19">
        <f t="shared" si="853"/>
        <v>18784</v>
      </c>
      <c r="W389" s="19">
        <f t="shared" si="854"/>
        <v>18784</v>
      </c>
      <c r="X389" s="19">
        <f t="shared" si="855"/>
        <v>18784</v>
      </c>
      <c r="Y389" s="19">
        <f t="shared" si="891"/>
        <v>0</v>
      </c>
      <c r="Z389" s="19">
        <f t="shared" si="891"/>
        <v>0</v>
      </c>
      <c r="AA389" s="19">
        <f t="shared" si="891"/>
        <v>0</v>
      </c>
      <c r="AB389" s="19">
        <f t="shared" si="831"/>
        <v>18784</v>
      </c>
      <c r="AC389" s="19">
        <f t="shared" si="832"/>
        <v>18784</v>
      </c>
      <c r="AD389" s="19">
        <f t="shared" si="833"/>
        <v>18784</v>
      </c>
      <c r="AE389" s="19">
        <f t="shared" si="891"/>
        <v>0</v>
      </c>
      <c r="AF389" s="19">
        <f t="shared" si="891"/>
        <v>0</v>
      </c>
      <c r="AG389" s="19">
        <f t="shared" si="840"/>
        <v>18784</v>
      </c>
      <c r="AH389" s="19">
        <f t="shared" si="841"/>
        <v>18784</v>
      </c>
      <c r="AI389" s="19">
        <f t="shared" si="842"/>
        <v>18784</v>
      </c>
      <c r="AJ389" s="19">
        <f t="shared" si="891"/>
        <v>0</v>
      </c>
      <c r="AK389" s="19">
        <f t="shared" si="891"/>
        <v>0</v>
      </c>
      <c r="AL389" s="19">
        <f t="shared" si="891"/>
        <v>0</v>
      </c>
      <c r="AM389" s="19">
        <f t="shared" si="796"/>
        <v>18784</v>
      </c>
      <c r="AN389" s="19">
        <f t="shared" si="891"/>
        <v>0</v>
      </c>
      <c r="AO389" s="19">
        <f t="shared" si="886"/>
        <v>18784</v>
      </c>
      <c r="AP389" s="19">
        <f t="shared" si="798"/>
        <v>18784</v>
      </c>
      <c r="AQ389" s="19">
        <f t="shared" si="891"/>
        <v>0</v>
      </c>
      <c r="AR389" s="19">
        <f t="shared" si="887"/>
        <v>18784</v>
      </c>
      <c r="AS389" s="19">
        <f t="shared" si="800"/>
        <v>18784</v>
      </c>
      <c r="AT389" s="19">
        <f t="shared" si="891"/>
        <v>0</v>
      </c>
      <c r="AU389" s="19">
        <f t="shared" si="888"/>
        <v>18784</v>
      </c>
      <c r="AV389" s="19">
        <f t="shared" si="891"/>
        <v>0</v>
      </c>
      <c r="AW389" s="32"/>
      <c r="AX389" s="23"/>
      <c r="AY389" s="2"/>
    </row>
    <row r="390" spans="1:51" x14ac:dyDescent="0.3">
      <c r="A390" s="49" t="s">
        <v>101</v>
      </c>
      <c r="B390" s="45">
        <v>630</v>
      </c>
      <c r="C390" s="49" t="s">
        <v>28</v>
      </c>
      <c r="D390" s="49" t="s">
        <v>28</v>
      </c>
      <c r="E390" s="15" t="s">
        <v>561</v>
      </c>
      <c r="F390" s="19">
        <v>18784</v>
      </c>
      <c r="G390" s="19">
        <v>18784</v>
      </c>
      <c r="H390" s="19">
        <v>18784</v>
      </c>
      <c r="I390" s="19"/>
      <c r="J390" s="19"/>
      <c r="K390" s="19"/>
      <c r="L390" s="19">
        <f t="shared" si="865"/>
        <v>18784</v>
      </c>
      <c r="M390" s="19">
        <f t="shared" si="866"/>
        <v>18784</v>
      </c>
      <c r="N390" s="19">
        <f t="shared" si="867"/>
        <v>18784</v>
      </c>
      <c r="O390" s="19"/>
      <c r="P390" s="19"/>
      <c r="Q390" s="19"/>
      <c r="R390" s="19">
        <f t="shared" si="849"/>
        <v>18784</v>
      </c>
      <c r="S390" s="19">
        <f t="shared" si="850"/>
        <v>18784</v>
      </c>
      <c r="T390" s="19">
        <f t="shared" si="851"/>
        <v>18784</v>
      </c>
      <c r="U390" s="19"/>
      <c r="V390" s="19">
        <f t="shared" si="853"/>
        <v>18784</v>
      </c>
      <c r="W390" s="19">
        <f t="shared" si="854"/>
        <v>18784</v>
      </c>
      <c r="X390" s="19">
        <f t="shared" si="855"/>
        <v>18784</v>
      </c>
      <c r="Y390" s="19"/>
      <c r="Z390" s="19"/>
      <c r="AA390" s="19"/>
      <c r="AB390" s="19">
        <f t="shared" si="831"/>
        <v>18784</v>
      </c>
      <c r="AC390" s="19">
        <f t="shared" si="832"/>
        <v>18784</v>
      </c>
      <c r="AD390" s="19">
        <f t="shared" si="833"/>
        <v>18784</v>
      </c>
      <c r="AE390" s="19"/>
      <c r="AF390" s="19"/>
      <c r="AG390" s="19">
        <f t="shared" si="840"/>
        <v>18784</v>
      </c>
      <c r="AH390" s="19">
        <f t="shared" si="841"/>
        <v>18784</v>
      </c>
      <c r="AI390" s="19">
        <f t="shared" si="842"/>
        <v>18784</v>
      </c>
      <c r="AJ390" s="19"/>
      <c r="AK390" s="19"/>
      <c r="AL390" s="19"/>
      <c r="AM390" s="19">
        <f t="shared" si="796"/>
        <v>18784</v>
      </c>
      <c r="AN390" s="19"/>
      <c r="AO390" s="19">
        <f t="shared" si="886"/>
        <v>18784</v>
      </c>
      <c r="AP390" s="19">
        <f t="shared" si="798"/>
        <v>18784</v>
      </c>
      <c r="AQ390" s="19"/>
      <c r="AR390" s="19">
        <f t="shared" si="887"/>
        <v>18784</v>
      </c>
      <c r="AS390" s="19">
        <f t="shared" si="800"/>
        <v>18784</v>
      </c>
      <c r="AT390" s="19"/>
      <c r="AU390" s="19">
        <f t="shared" si="888"/>
        <v>18784</v>
      </c>
      <c r="AV390" s="19"/>
      <c r="AW390" s="32"/>
      <c r="AX390" s="23"/>
      <c r="AY390" s="2"/>
    </row>
    <row r="391" spans="1:51" s="9" customFormat="1" ht="46.8" x14ac:dyDescent="0.3">
      <c r="A391" s="8" t="s">
        <v>109</v>
      </c>
      <c r="B391" s="14"/>
      <c r="C391" s="8"/>
      <c r="D391" s="8"/>
      <c r="E391" s="48" t="s">
        <v>1064</v>
      </c>
      <c r="F391" s="12">
        <f>F392+F468</f>
        <v>1269558.3</v>
      </c>
      <c r="G391" s="12">
        <f>G392+G468</f>
        <v>1173064.2999999998</v>
      </c>
      <c r="H391" s="12">
        <f>H392+H468</f>
        <v>1070275.3999999999</v>
      </c>
      <c r="I391" s="12">
        <f t="shared" ref="I391:K391" si="892">I392+I468</f>
        <v>8811.5440000000017</v>
      </c>
      <c r="J391" s="12">
        <f t="shared" si="892"/>
        <v>-623.20000000000005</v>
      </c>
      <c r="K391" s="12">
        <f t="shared" si="892"/>
        <v>-623.20000000000005</v>
      </c>
      <c r="L391" s="12">
        <f t="shared" si="865"/>
        <v>1278369.844</v>
      </c>
      <c r="M391" s="12">
        <f t="shared" si="866"/>
        <v>1172441.0999999999</v>
      </c>
      <c r="N391" s="12">
        <f t="shared" si="867"/>
        <v>1069652.2</v>
      </c>
      <c r="O391" s="12">
        <f t="shared" ref="O391:Q391" si="893">O392+O468</f>
        <v>57150.801999999996</v>
      </c>
      <c r="P391" s="12">
        <f t="shared" si="893"/>
        <v>0</v>
      </c>
      <c r="Q391" s="12">
        <f t="shared" si="893"/>
        <v>0</v>
      </c>
      <c r="R391" s="12">
        <f t="shared" si="849"/>
        <v>1335520.6459999999</v>
      </c>
      <c r="S391" s="12">
        <f t="shared" si="850"/>
        <v>1172441.0999999999</v>
      </c>
      <c r="T391" s="12">
        <f t="shared" si="851"/>
        <v>1069652.2</v>
      </c>
      <c r="U391" s="12">
        <f>U392+U468</f>
        <v>-9.3000000000000007</v>
      </c>
      <c r="V391" s="12">
        <f t="shared" si="853"/>
        <v>1335511.3459999999</v>
      </c>
      <c r="W391" s="12">
        <f t="shared" si="854"/>
        <v>1172441.0999999999</v>
      </c>
      <c r="X391" s="12">
        <f t="shared" si="855"/>
        <v>1069652.2</v>
      </c>
      <c r="Y391" s="12">
        <f t="shared" ref="Y391:AA391" si="894">Y392+Y468</f>
        <v>33286.375999999997</v>
      </c>
      <c r="Z391" s="12">
        <f t="shared" si="894"/>
        <v>0</v>
      </c>
      <c r="AA391" s="12">
        <f t="shared" si="894"/>
        <v>0</v>
      </c>
      <c r="AB391" s="12">
        <f t="shared" si="831"/>
        <v>1368797.7219999998</v>
      </c>
      <c r="AC391" s="12">
        <f t="shared" si="832"/>
        <v>1172441.0999999999</v>
      </c>
      <c r="AD391" s="12">
        <f t="shared" si="833"/>
        <v>1069652.2</v>
      </c>
      <c r="AE391" s="12">
        <f t="shared" ref="AE391:AF391" si="895">AE392+AE468</f>
        <v>0</v>
      </c>
      <c r="AF391" s="12">
        <f t="shared" si="895"/>
        <v>0</v>
      </c>
      <c r="AG391" s="12">
        <f t="shared" si="840"/>
        <v>1368797.7219999998</v>
      </c>
      <c r="AH391" s="12">
        <f t="shared" si="841"/>
        <v>1172441.0999999999</v>
      </c>
      <c r="AI391" s="12">
        <f t="shared" si="842"/>
        <v>1069652.2</v>
      </c>
      <c r="AJ391" s="12">
        <f>AJ392+AJ468</f>
        <v>-11484.477000000001</v>
      </c>
      <c r="AK391" s="12">
        <f>AK392+AK468</f>
        <v>-5008.8360000000002</v>
      </c>
      <c r="AL391" s="12">
        <f>AL392+AL468</f>
        <v>-5008.8360000000002</v>
      </c>
      <c r="AM391" s="12">
        <f t="shared" si="796"/>
        <v>1357313.2449999999</v>
      </c>
      <c r="AN391" s="12">
        <f>AN392+AN468</f>
        <v>9862.8040000000001</v>
      </c>
      <c r="AO391" s="12">
        <f t="shared" si="886"/>
        <v>1367176.0489999999</v>
      </c>
      <c r="AP391" s="12">
        <f t="shared" si="798"/>
        <v>1167432.264</v>
      </c>
      <c r="AQ391" s="12">
        <f>AQ392+AQ468</f>
        <v>0</v>
      </c>
      <c r="AR391" s="12">
        <f t="shared" si="887"/>
        <v>1167432.264</v>
      </c>
      <c r="AS391" s="12">
        <f t="shared" si="800"/>
        <v>1064643.3640000001</v>
      </c>
      <c r="AT391" s="12">
        <f>AT392+AT468</f>
        <v>0</v>
      </c>
      <c r="AU391" s="12">
        <f t="shared" si="888"/>
        <v>1064643.3640000001</v>
      </c>
      <c r="AV391" s="12">
        <f>AV392+AV468</f>
        <v>0</v>
      </c>
      <c r="AW391" s="22"/>
      <c r="AX391" s="25"/>
    </row>
    <row r="392" spans="1:51" s="11" customFormat="1" ht="46.8" x14ac:dyDescent="0.3">
      <c r="A392" s="10" t="s">
        <v>110</v>
      </c>
      <c r="B392" s="17"/>
      <c r="C392" s="10"/>
      <c r="D392" s="10"/>
      <c r="E392" s="16" t="s">
        <v>1065</v>
      </c>
      <c r="F392" s="18">
        <f>F393+F426+F444+F461</f>
        <v>1043662.7000000001</v>
      </c>
      <c r="G392" s="18">
        <f t="shared" ref="G392:AV392" si="896">G393+G426+G444+G461</f>
        <v>950137.69999999984</v>
      </c>
      <c r="H392" s="18">
        <f t="shared" si="896"/>
        <v>847348.79999999981</v>
      </c>
      <c r="I392" s="18">
        <f t="shared" ref="I392:K392" si="897">I393+I426+I444+I461</f>
        <v>9429.844000000001</v>
      </c>
      <c r="J392" s="18">
        <f t="shared" si="897"/>
        <v>-4.9000000000000909</v>
      </c>
      <c r="K392" s="18">
        <f t="shared" si="897"/>
        <v>-4.9000000000000909</v>
      </c>
      <c r="L392" s="18">
        <f t="shared" si="865"/>
        <v>1053092.544</v>
      </c>
      <c r="M392" s="18">
        <f t="shared" si="866"/>
        <v>950132.79999999981</v>
      </c>
      <c r="N392" s="18">
        <f t="shared" si="867"/>
        <v>847343.89999999979</v>
      </c>
      <c r="O392" s="18">
        <f t="shared" ref="O392:Q392" si="898">O393+O426+O444+O461</f>
        <v>57150.801999999996</v>
      </c>
      <c r="P392" s="18">
        <f t="shared" si="898"/>
        <v>0</v>
      </c>
      <c r="Q392" s="18">
        <f t="shared" si="898"/>
        <v>0</v>
      </c>
      <c r="R392" s="18">
        <f t="shared" si="849"/>
        <v>1110243.3459999999</v>
      </c>
      <c r="S392" s="18">
        <f t="shared" si="850"/>
        <v>950132.79999999981</v>
      </c>
      <c r="T392" s="18">
        <f t="shared" si="851"/>
        <v>847343.89999999979</v>
      </c>
      <c r="U392" s="18">
        <f t="shared" ref="U392" si="899">U393+U426+U444+U461</f>
        <v>-9.3000000000000007</v>
      </c>
      <c r="V392" s="18">
        <f t="shared" si="853"/>
        <v>1110234.0459999999</v>
      </c>
      <c r="W392" s="18">
        <f t="shared" si="854"/>
        <v>950132.79999999981</v>
      </c>
      <c r="X392" s="18">
        <f t="shared" si="855"/>
        <v>847343.89999999979</v>
      </c>
      <c r="Y392" s="18">
        <f t="shared" ref="Y392:AA392" si="900">Y393+Y426+Y444+Y461</f>
        <v>33286.375999999997</v>
      </c>
      <c r="Z392" s="18">
        <f t="shared" si="900"/>
        <v>0</v>
      </c>
      <c r="AA392" s="18">
        <f t="shared" si="900"/>
        <v>0</v>
      </c>
      <c r="AB392" s="18">
        <f t="shared" si="831"/>
        <v>1143520.4219999998</v>
      </c>
      <c r="AC392" s="18">
        <f t="shared" si="832"/>
        <v>950132.79999999981</v>
      </c>
      <c r="AD392" s="18">
        <f t="shared" si="833"/>
        <v>847343.89999999979</v>
      </c>
      <c r="AE392" s="18">
        <f t="shared" ref="AE392:AF392" si="901">AE393+AE426+AE444+AE461</f>
        <v>0</v>
      </c>
      <c r="AF392" s="18">
        <f t="shared" si="901"/>
        <v>0</v>
      </c>
      <c r="AG392" s="18">
        <f t="shared" si="840"/>
        <v>1143520.4219999998</v>
      </c>
      <c r="AH392" s="18">
        <f t="shared" si="841"/>
        <v>950132.79999999981</v>
      </c>
      <c r="AI392" s="18">
        <f t="shared" si="842"/>
        <v>847343.89999999979</v>
      </c>
      <c r="AJ392" s="18">
        <f t="shared" ref="AJ392:AL392" si="902">AJ393+AJ426+AJ444+AJ461</f>
        <v>3659.757000000001</v>
      </c>
      <c r="AK392" s="18">
        <f t="shared" si="902"/>
        <v>-7.4189999999999996</v>
      </c>
      <c r="AL392" s="18">
        <f t="shared" si="902"/>
        <v>-7.4189999999999996</v>
      </c>
      <c r="AM392" s="18">
        <f t="shared" si="796"/>
        <v>1147180.1789999998</v>
      </c>
      <c r="AN392" s="18">
        <f t="shared" ref="AN392" si="903">AN393+AN426+AN444+AN461</f>
        <v>-137.196</v>
      </c>
      <c r="AO392" s="18">
        <f t="shared" si="886"/>
        <v>1147042.9829999998</v>
      </c>
      <c r="AP392" s="18">
        <f t="shared" si="798"/>
        <v>950125.38099999982</v>
      </c>
      <c r="AQ392" s="18">
        <f t="shared" ref="AQ392" si="904">AQ393+AQ426+AQ444+AQ461</f>
        <v>0</v>
      </c>
      <c r="AR392" s="18">
        <f t="shared" si="887"/>
        <v>950125.38099999982</v>
      </c>
      <c r="AS392" s="18">
        <f t="shared" si="800"/>
        <v>847336.4809999998</v>
      </c>
      <c r="AT392" s="18">
        <f t="shared" ref="AT392" si="905">AT393+AT426+AT444+AT461</f>
        <v>0</v>
      </c>
      <c r="AU392" s="18">
        <f t="shared" si="888"/>
        <v>847336.4809999998</v>
      </c>
      <c r="AV392" s="18">
        <f t="shared" si="896"/>
        <v>0</v>
      </c>
      <c r="AW392" s="31"/>
      <c r="AX392" s="26"/>
    </row>
    <row r="393" spans="1:51" ht="62.4" x14ac:dyDescent="0.3">
      <c r="A393" s="49" t="s">
        <v>111</v>
      </c>
      <c r="B393" s="45"/>
      <c r="C393" s="49"/>
      <c r="D393" s="49"/>
      <c r="E393" s="15" t="s">
        <v>1066</v>
      </c>
      <c r="F393" s="19">
        <f>F394+F402+F406+F418+F422+F410+F414</f>
        <v>442565.6</v>
      </c>
      <c r="G393" s="19">
        <f t="shared" ref="G393:H393" si="906">G394+G402+G406+G418+G422+G410+G414</f>
        <v>303460.59999999998</v>
      </c>
      <c r="H393" s="19">
        <f t="shared" si="906"/>
        <v>163030.6</v>
      </c>
      <c r="I393" s="19">
        <f t="shared" ref="I393:K393" si="907">I394+I402+I406+I418+I422+I410+I414</f>
        <v>-565.25599999999997</v>
      </c>
      <c r="J393" s="19">
        <f t="shared" si="907"/>
        <v>0</v>
      </c>
      <c r="K393" s="19">
        <f t="shared" si="907"/>
        <v>0</v>
      </c>
      <c r="L393" s="19">
        <f t="shared" si="865"/>
        <v>442000.34399999998</v>
      </c>
      <c r="M393" s="19">
        <f t="shared" si="866"/>
        <v>303460.59999999998</v>
      </c>
      <c r="N393" s="19">
        <f t="shared" si="867"/>
        <v>163030.6</v>
      </c>
      <c r="O393" s="19">
        <f>O394+O402+O406+O418+O422+O410+O414+O398</f>
        <v>44338.101999999999</v>
      </c>
      <c r="P393" s="19">
        <f t="shared" ref="P393:AV393" si="908">P394+P402+P406+P418+P422+P410+P414+P398</f>
        <v>0</v>
      </c>
      <c r="Q393" s="19">
        <f t="shared" si="908"/>
        <v>0</v>
      </c>
      <c r="R393" s="19">
        <f t="shared" si="849"/>
        <v>486338.446</v>
      </c>
      <c r="S393" s="19">
        <f t="shared" si="850"/>
        <v>303460.59999999998</v>
      </c>
      <c r="T393" s="19">
        <f t="shared" si="851"/>
        <v>163030.6</v>
      </c>
      <c r="U393" s="19">
        <f t="shared" ref="U393" si="909">U394+U402+U406+U418+U422+U410+U414+U398</f>
        <v>0</v>
      </c>
      <c r="V393" s="19">
        <f t="shared" si="853"/>
        <v>486338.446</v>
      </c>
      <c r="W393" s="19">
        <f t="shared" si="854"/>
        <v>303460.59999999998</v>
      </c>
      <c r="X393" s="19">
        <f t="shared" si="855"/>
        <v>163030.6</v>
      </c>
      <c r="Y393" s="19">
        <f t="shared" ref="Y393:AA393" si="910">Y394+Y402+Y406+Y418+Y422+Y410+Y414+Y398</f>
        <v>33286.375999999997</v>
      </c>
      <c r="Z393" s="19">
        <f t="shared" si="910"/>
        <v>0</v>
      </c>
      <c r="AA393" s="19">
        <f t="shared" si="910"/>
        <v>0</v>
      </c>
      <c r="AB393" s="19">
        <f t="shared" si="831"/>
        <v>519624.82199999999</v>
      </c>
      <c r="AC393" s="19">
        <f t="shared" si="832"/>
        <v>303460.59999999998</v>
      </c>
      <c r="AD393" s="19">
        <f t="shared" si="833"/>
        <v>163030.6</v>
      </c>
      <c r="AE393" s="19">
        <f t="shared" ref="AE393:AF393" si="911">AE394+AE402+AE406+AE418+AE422+AE410+AE414+AE398</f>
        <v>0</v>
      </c>
      <c r="AF393" s="19">
        <f t="shared" si="911"/>
        <v>0</v>
      </c>
      <c r="AG393" s="19">
        <f t="shared" si="840"/>
        <v>519624.82199999999</v>
      </c>
      <c r="AH393" s="19">
        <f t="shared" si="841"/>
        <v>303460.59999999998</v>
      </c>
      <c r="AI393" s="19">
        <f t="shared" si="842"/>
        <v>163030.6</v>
      </c>
      <c r="AJ393" s="19">
        <f t="shared" ref="AJ393:AL393" si="912">AJ394+AJ402+AJ406+AJ418+AJ422+AJ410+AJ414+AJ398</f>
        <v>-22539.688999999998</v>
      </c>
      <c r="AK393" s="19">
        <f t="shared" si="912"/>
        <v>22287.462</v>
      </c>
      <c r="AL393" s="19">
        <f t="shared" si="912"/>
        <v>0</v>
      </c>
      <c r="AM393" s="19">
        <f t="shared" si="796"/>
        <v>497085.13299999997</v>
      </c>
      <c r="AN393" s="19">
        <f t="shared" ref="AN393" si="913">AN394+AN402+AN406+AN418+AN422+AN410+AN414+AN398</f>
        <v>-137.196</v>
      </c>
      <c r="AO393" s="19">
        <f t="shared" si="886"/>
        <v>496947.93699999998</v>
      </c>
      <c r="AP393" s="19">
        <f t="shared" si="798"/>
        <v>325748.06199999998</v>
      </c>
      <c r="AQ393" s="19">
        <f t="shared" ref="AQ393" si="914">AQ394+AQ402+AQ406+AQ418+AQ422+AQ410+AQ414+AQ398</f>
        <v>0</v>
      </c>
      <c r="AR393" s="19">
        <f t="shared" si="887"/>
        <v>325748.06199999998</v>
      </c>
      <c r="AS393" s="19">
        <f t="shared" si="800"/>
        <v>163030.6</v>
      </c>
      <c r="AT393" s="19">
        <f t="shared" ref="AT393" si="915">AT394+AT402+AT406+AT418+AT422+AT410+AT414+AT398</f>
        <v>0</v>
      </c>
      <c r="AU393" s="19">
        <f t="shared" si="888"/>
        <v>163030.6</v>
      </c>
      <c r="AV393" s="19">
        <f t="shared" si="908"/>
        <v>0</v>
      </c>
      <c r="AW393" s="32"/>
      <c r="AX393" s="23"/>
      <c r="AY393" s="2"/>
    </row>
    <row r="394" spans="1:51" ht="46.8" x14ac:dyDescent="0.3">
      <c r="A394" s="49" t="s">
        <v>104</v>
      </c>
      <c r="B394" s="45"/>
      <c r="C394" s="49"/>
      <c r="D394" s="49"/>
      <c r="E394" s="15" t="s">
        <v>666</v>
      </c>
      <c r="F394" s="19">
        <f t="shared" ref="F394:K396" si="916">F395</f>
        <v>43115.199999999997</v>
      </c>
      <c r="G394" s="19">
        <f t="shared" si="916"/>
        <v>0</v>
      </c>
      <c r="H394" s="19">
        <f t="shared" si="916"/>
        <v>0</v>
      </c>
      <c r="I394" s="19">
        <f t="shared" si="916"/>
        <v>0</v>
      </c>
      <c r="J394" s="19">
        <f t="shared" si="916"/>
        <v>0</v>
      </c>
      <c r="K394" s="19">
        <f t="shared" si="916"/>
        <v>0</v>
      </c>
      <c r="L394" s="19">
        <f t="shared" si="865"/>
        <v>43115.199999999997</v>
      </c>
      <c r="M394" s="19">
        <f t="shared" si="866"/>
        <v>0</v>
      </c>
      <c r="N394" s="19">
        <f t="shared" si="867"/>
        <v>0</v>
      </c>
      <c r="O394" s="19">
        <f t="shared" ref="O394:Q396" si="917">O395</f>
        <v>13992.19</v>
      </c>
      <c r="P394" s="19">
        <f t="shared" si="917"/>
        <v>0</v>
      </c>
      <c r="Q394" s="19">
        <f t="shared" si="917"/>
        <v>0</v>
      </c>
      <c r="R394" s="19">
        <f t="shared" si="849"/>
        <v>57107.39</v>
      </c>
      <c r="S394" s="19">
        <f t="shared" si="850"/>
        <v>0</v>
      </c>
      <c r="T394" s="19">
        <f t="shared" si="851"/>
        <v>0</v>
      </c>
      <c r="U394" s="19">
        <f t="shared" ref="U394:AV396" si="918">U395</f>
        <v>0</v>
      </c>
      <c r="V394" s="19">
        <f t="shared" si="853"/>
        <v>57107.39</v>
      </c>
      <c r="W394" s="19">
        <f t="shared" si="854"/>
        <v>0</v>
      </c>
      <c r="X394" s="19">
        <f t="shared" si="855"/>
        <v>0</v>
      </c>
      <c r="Y394" s="19">
        <f t="shared" si="918"/>
        <v>0</v>
      </c>
      <c r="Z394" s="19">
        <f t="shared" si="918"/>
        <v>0</v>
      </c>
      <c r="AA394" s="19">
        <f t="shared" si="918"/>
        <v>0</v>
      </c>
      <c r="AB394" s="19">
        <f t="shared" si="831"/>
        <v>57107.39</v>
      </c>
      <c r="AC394" s="19">
        <f t="shared" si="832"/>
        <v>0</v>
      </c>
      <c r="AD394" s="19">
        <f t="shared" si="833"/>
        <v>0</v>
      </c>
      <c r="AE394" s="19">
        <f t="shared" si="918"/>
        <v>0</v>
      </c>
      <c r="AF394" s="19">
        <f t="shared" si="918"/>
        <v>0</v>
      </c>
      <c r="AG394" s="19">
        <f t="shared" si="840"/>
        <v>57107.39</v>
      </c>
      <c r="AH394" s="19">
        <f t="shared" si="841"/>
        <v>0</v>
      </c>
      <c r="AI394" s="19">
        <f t="shared" si="842"/>
        <v>0</v>
      </c>
      <c r="AJ394" s="19">
        <f t="shared" si="918"/>
        <v>323.33300000000003</v>
      </c>
      <c r="AK394" s="19">
        <f t="shared" si="918"/>
        <v>0</v>
      </c>
      <c r="AL394" s="19">
        <f t="shared" si="918"/>
        <v>0</v>
      </c>
      <c r="AM394" s="19">
        <f t="shared" si="796"/>
        <v>57430.722999999998</v>
      </c>
      <c r="AN394" s="19">
        <f t="shared" si="918"/>
        <v>0</v>
      </c>
      <c r="AO394" s="19">
        <f t="shared" si="886"/>
        <v>57430.722999999998</v>
      </c>
      <c r="AP394" s="19">
        <f t="shared" si="798"/>
        <v>0</v>
      </c>
      <c r="AQ394" s="19">
        <f t="shared" si="918"/>
        <v>0</v>
      </c>
      <c r="AR394" s="19">
        <f t="shared" si="887"/>
        <v>0</v>
      </c>
      <c r="AS394" s="19">
        <f t="shared" si="800"/>
        <v>0</v>
      </c>
      <c r="AT394" s="19">
        <f t="shared" si="918"/>
        <v>0</v>
      </c>
      <c r="AU394" s="19">
        <f t="shared" si="888"/>
        <v>0</v>
      </c>
      <c r="AV394" s="19">
        <f t="shared" si="918"/>
        <v>0</v>
      </c>
      <c r="AW394" s="32"/>
      <c r="AX394" s="23"/>
      <c r="AY394" s="2"/>
    </row>
    <row r="395" spans="1:51" ht="46.8" x14ac:dyDescent="0.3">
      <c r="A395" s="49" t="s">
        <v>104</v>
      </c>
      <c r="B395" s="45">
        <v>400</v>
      </c>
      <c r="C395" s="49"/>
      <c r="D395" s="49"/>
      <c r="E395" s="15" t="s">
        <v>580</v>
      </c>
      <c r="F395" s="19">
        <f t="shared" si="916"/>
        <v>43115.199999999997</v>
      </c>
      <c r="G395" s="19">
        <f t="shared" si="916"/>
        <v>0</v>
      </c>
      <c r="H395" s="19">
        <f t="shared" si="916"/>
        <v>0</v>
      </c>
      <c r="I395" s="19">
        <f t="shared" si="916"/>
        <v>0</v>
      </c>
      <c r="J395" s="19">
        <f t="shared" si="916"/>
        <v>0</v>
      </c>
      <c r="K395" s="19">
        <f t="shared" si="916"/>
        <v>0</v>
      </c>
      <c r="L395" s="19">
        <f t="shared" si="865"/>
        <v>43115.199999999997</v>
      </c>
      <c r="M395" s="19">
        <f t="shared" si="866"/>
        <v>0</v>
      </c>
      <c r="N395" s="19">
        <f t="shared" si="867"/>
        <v>0</v>
      </c>
      <c r="O395" s="19">
        <f t="shared" si="917"/>
        <v>13992.19</v>
      </c>
      <c r="P395" s="19">
        <f t="shared" si="917"/>
        <v>0</v>
      </c>
      <c r="Q395" s="19">
        <f t="shared" si="917"/>
        <v>0</v>
      </c>
      <c r="R395" s="19">
        <f t="shared" si="849"/>
        <v>57107.39</v>
      </c>
      <c r="S395" s="19">
        <f t="shared" si="850"/>
        <v>0</v>
      </c>
      <c r="T395" s="19">
        <f t="shared" si="851"/>
        <v>0</v>
      </c>
      <c r="U395" s="19">
        <f t="shared" si="918"/>
        <v>0</v>
      </c>
      <c r="V395" s="19">
        <f t="shared" si="853"/>
        <v>57107.39</v>
      </c>
      <c r="W395" s="19">
        <f t="shared" si="854"/>
        <v>0</v>
      </c>
      <c r="X395" s="19">
        <f t="shared" si="855"/>
        <v>0</v>
      </c>
      <c r="Y395" s="19">
        <f t="shared" si="918"/>
        <v>0</v>
      </c>
      <c r="Z395" s="19">
        <f t="shared" si="918"/>
        <v>0</v>
      </c>
      <c r="AA395" s="19">
        <f t="shared" si="918"/>
        <v>0</v>
      </c>
      <c r="AB395" s="19">
        <f t="shared" si="831"/>
        <v>57107.39</v>
      </c>
      <c r="AC395" s="19">
        <f t="shared" si="832"/>
        <v>0</v>
      </c>
      <c r="AD395" s="19">
        <f t="shared" si="833"/>
        <v>0</v>
      </c>
      <c r="AE395" s="19">
        <f t="shared" si="918"/>
        <v>0</v>
      </c>
      <c r="AF395" s="19">
        <f t="shared" si="918"/>
        <v>0</v>
      </c>
      <c r="AG395" s="19">
        <f t="shared" si="840"/>
        <v>57107.39</v>
      </c>
      <c r="AH395" s="19">
        <f t="shared" si="841"/>
        <v>0</v>
      </c>
      <c r="AI395" s="19">
        <f t="shared" si="842"/>
        <v>0</v>
      </c>
      <c r="AJ395" s="19">
        <f t="shared" si="918"/>
        <v>323.33300000000003</v>
      </c>
      <c r="AK395" s="19">
        <f t="shared" si="918"/>
        <v>0</v>
      </c>
      <c r="AL395" s="19">
        <f t="shared" si="918"/>
        <v>0</v>
      </c>
      <c r="AM395" s="19">
        <f t="shared" si="796"/>
        <v>57430.722999999998</v>
      </c>
      <c r="AN395" s="19">
        <f t="shared" si="918"/>
        <v>0</v>
      </c>
      <c r="AO395" s="19">
        <f t="shared" si="886"/>
        <v>57430.722999999998</v>
      </c>
      <c r="AP395" s="19">
        <f t="shared" si="798"/>
        <v>0</v>
      </c>
      <c r="AQ395" s="19">
        <f t="shared" si="918"/>
        <v>0</v>
      </c>
      <c r="AR395" s="19">
        <f t="shared" si="887"/>
        <v>0</v>
      </c>
      <c r="AS395" s="19">
        <f t="shared" si="800"/>
        <v>0</v>
      </c>
      <c r="AT395" s="19">
        <f t="shared" si="918"/>
        <v>0</v>
      </c>
      <c r="AU395" s="19">
        <f t="shared" si="888"/>
        <v>0</v>
      </c>
      <c r="AV395" s="19">
        <f t="shared" si="918"/>
        <v>0</v>
      </c>
      <c r="AW395" s="32"/>
      <c r="AX395" s="23"/>
      <c r="AY395" s="2"/>
    </row>
    <row r="396" spans="1:51" x14ac:dyDescent="0.3">
      <c r="A396" s="49" t="s">
        <v>104</v>
      </c>
      <c r="B396" s="45">
        <v>410</v>
      </c>
      <c r="C396" s="49"/>
      <c r="D396" s="49"/>
      <c r="E396" s="15" t="s">
        <v>593</v>
      </c>
      <c r="F396" s="19">
        <f t="shared" si="916"/>
        <v>43115.199999999997</v>
      </c>
      <c r="G396" s="19">
        <f t="shared" si="916"/>
        <v>0</v>
      </c>
      <c r="H396" s="19">
        <f t="shared" si="916"/>
        <v>0</v>
      </c>
      <c r="I396" s="19">
        <f t="shared" si="916"/>
        <v>0</v>
      </c>
      <c r="J396" s="19">
        <f t="shared" si="916"/>
        <v>0</v>
      </c>
      <c r="K396" s="19">
        <f t="shared" si="916"/>
        <v>0</v>
      </c>
      <c r="L396" s="19">
        <f t="shared" si="865"/>
        <v>43115.199999999997</v>
      </c>
      <c r="M396" s="19">
        <f t="shared" si="866"/>
        <v>0</v>
      </c>
      <c r="N396" s="19">
        <f t="shared" si="867"/>
        <v>0</v>
      </c>
      <c r="O396" s="19">
        <f t="shared" si="917"/>
        <v>13992.19</v>
      </c>
      <c r="P396" s="19">
        <f t="shared" si="917"/>
        <v>0</v>
      </c>
      <c r="Q396" s="19">
        <f t="shared" si="917"/>
        <v>0</v>
      </c>
      <c r="R396" s="19">
        <f t="shared" si="849"/>
        <v>57107.39</v>
      </c>
      <c r="S396" s="19">
        <f t="shared" si="850"/>
        <v>0</v>
      </c>
      <c r="T396" s="19">
        <f t="shared" si="851"/>
        <v>0</v>
      </c>
      <c r="U396" s="19">
        <f t="shared" si="918"/>
        <v>0</v>
      </c>
      <c r="V396" s="19">
        <f t="shared" si="853"/>
        <v>57107.39</v>
      </c>
      <c r="W396" s="19">
        <f t="shared" si="854"/>
        <v>0</v>
      </c>
      <c r="X396" s="19">
        <f t="shared" si="855"/>
        <v>0</v>
      </c>
      <c r="Y396" s="19">
        <f t="shared" si="918"/>
        <v>0</v>
      </c>
      <c r="Z396" s="19">
        <f t="shared" si="918"/>
        <v>0</v>
      </c>
      <c r="AA396" s="19">
        <f t="shared" si="918"/>
        <v>0</v>
      </c>
      <c r="AB396" s="19">
        <f t="shared" si="831"/>
        <v>57107.39</v>
      </c>
      <c r="AC396" s="19">
        <f t="shared" si="832"/>
        <v>0</v>
      </c>
      <c r="AD396" s="19">
        <f t="shared" si="833"/>
        <v>0</v>
      </c>
      <c r="AE396" s="19">
        <f t="shared" si="918"/>
        <v>0</v>
      </c>
      <c r="AF396" s="19">
        <f t="shared" si="918"/>
        <v>0</v>
      </c>
      <c r="AG396" s="19">
        <f t="shared" si="840"/>
        <v>57107.39</v>
      </c>
      <c r="AH396" s="19">
        <f t="shared" si="841"/>
        <v>0</v>
      </c>
      <c r="AI396" s="19">
        <f t="shared" si="842"/>
        <v>0</v>
      </c>
      <c r="AJ396" s="19">
        <f t="shared" si="918"/>
        <v>323.33300000000003</v>
      </c>
      <c r="AK396" s="19">
        <f t="shared" si="918"/>
        <v>0</v>
      </c>
      <c r="AL396" s="19">
        <f t="shared" si="918"/>
        <v>0</v>
      </c>
      <c r="AM396" s="19">
        <f t="shared" si="796"/>
        <v>57430.722999999998</v>
      </c>
      <c r="AN396" s="19">
        <f t="shared" si="918"/>
        <v>0</v>
      </c>
      <c r="AO396" s="19">
        <f t="shared" si="886"/>
        <v>57430.722999999998</v>
      </c>
      <c r="AP396" s="19">
        <f t="shared" si="798"/>
        <v>0</v>
      </c>
      <c r="AQ396" s="19">
        <f t="shared" si="918"/>
        <v>0</v>
      </c>
      <c r="AR396" s="19">
        <f t="shared" si="887"/>
        <v>0</v>
      </c>
      <c r="AS396" s="19">
        <f t="shared" si="800"/>
        <v>0</v>
      </c>
      <c r="AT396" s="19">
        <f t="shared" si="918"/>
        <v>0</v>
      </c>
      <c r="AU396" s="19">
        <f t="shared" si="888"/>
        <v>0</v>
      </c>
      <c r="AV396" s="19">
        <f t="shared" si="918"/>
        <v>0</v>
      </c>
      <c r="AW396" s="32"/>
      <c r="AX396" s="23"/>
      <c r="AY396" s="2"/>
    </row>
    <row r="397" spans="1:51" x14ac:dyDescent="0.3">
      <c r="A397" s="49" t="s">
        <v>104</v>
      </c>
      <c r="B397" s="45">
        <v>410</v>
      </c>
      <c r="C397" s="49" t="s">
        <v>105</v>
      </c>
      <c r="D397" s="49" t="s">
        <v>112</v>
      </c>
      <c r="E397" s="15" t="s">
        <v>571</v>
      </c>
      <c r="F397" s="19">
        <v>43115.199999999997</v>
      </c>
      <c r="G397" s="19">
        <v>0</v>
      </c>
      <c r="H397" s="19">
        <v>0</v>
      </c>
      <c r="I397" s="19"/>
      <c r="J397" s="19"/>
      <c r="K397" s="19"/>
      <c r="L397" s="19">
        <f t="shared" si="865"/>
        <v>43115.199999999997</v>
      </c>
      <c r="M397" s="19">
        <f t="shared" si="866"/>
        <v>0</v>
      </c>
      <c r="N397" s="19">
        <f t="shared" si="867"/>
        <v>0</v>
      </c>
      <c r="O397" s="19">
        <v>13992.19</v>
      </c>
      <c r="P397" s="19"/>
      <c r="Q397" s="19"/>
      <c r="R397" s="19">
        <f t="shared" si="849"/>
        <v>57107.39</v>
      </c>
      <c r="S397" s="19">
        <f t="shared" si="850"/>
        <v>0</v>
      </c>
      <c r="T397" s="19">
        <f t="shared" si="851"/>
        <v>0</v>
      </c>
      <c r="U397" s="19"/>
      <c r="V397" s="19">
        <f t="shared" si="853"/>
        <v>57107.39</v>
      </c>
      <c r="W397" s="19">
        <f t="shared" si="854"/>
        <v>0</v>
      </c>
      <c r="X397" s="19">
        <f t="shared" si="855"/>
        <v>0</v>
      </c>
      <c r="Y397" s="19"/>
      <c r="Z397" s="19"/>
      <c r="AA397" s="19"/>
      <c r="AB397" s="19">
        <f t="shared" si="831"/>
        <v>57107.39</v>
      </c>
      <c r="AC397" s="19">
        <f t="shared" si="832"/>
        <v>0</v>
      </c>
      <c r="AD397" s="19">
        <f t="shared" si="833"/>
        <v>0</v>
      </c>
      <c r="AE397" s="19"/>
      <c r="AF397" s="19"/>
      <c r="AG397" s="19">
        <f t="shared" si="840"/>
        <v>57107.39</v>
      </c>
      <c r="AH397" s="19">
        <f t="shared" si="841"/>
        <v>0</v>
      </c>
      <c r="AI397" s="19">
        <f t="shared" si="842"/>
        <v>0</v>
      </c>
      <c r="AJ397" s="19">
        <v>323.33300000000003</v>
      </c>
      <c r="AK397" s="19"/>
      <c r="AL397" s="19"/>
      <c r="AM397" s="19">
        <f t="shared" si="796"/>
        <v>57430.722999999998</v>
      </c>
      <c r="AN397" s="19"/>
      <c r="AO397" s="19">
        <f t="shared" si="886"/>
        <v>57430.722999999998</v>
      </c>
      <c r="AP397" s="19">
        <f t="shared" si="798"/>
        <v>0</v>
      </c>
      <c r="AQ397" s="19"/>
      <c r="AR397" s="19">
        <f t="shared" si="887"/>
        <v>0</v>
      </c>
      <c r="AS397" s="19">
        <f t="shared" si="800"/>
        <v>0</v>
      </c>
      <c r="AT397" s="19"/>
      <c r="AU397" s="19">
        <f t="shared" si="888"/>
        <v>0</v>
      </c>
      <c r="AV397" s="19"/>
      <c r="AW397" s="32"/>
      <c r="AX397" s="23"/>
      <c r="AY397" s="2"/>
    </row>
    <row r="398" spans="1:51" ht="31.2" x14ac:dyDescent="0.3">
      <c r="A398" s="20" t="s">
        <v>1391</v>
      </c>
      <c r="B398" s="45"/>
      <c r="C398" s="49"/>
      <c r="D398" s="49"/>
      <c r="E398" s="15" t="s">
        <v>1392</v>
      </c>
      <c r="F398" s="19"/>
      <c r="G398" s="19"/>
      <c r="H398" s="19"/>
      <c r="I398" s="19"/>
      <c r="J398" s="19"/>
      <c r="K398" s="19"/>
      <c r="L398" s="19"/>
      <c r="M398" s="19"/>
      <c r="N398" s="19"/>
      <c r="O398" s="19">
        <f>O399</f>
        <v>26004.616999999998</v>
      </c>
      <c r="P398" s="19">
        <f t="shared" ref="P398:AV400" si="919">P399</f>
        <v>0</v>
      </c>
      <c r="Q398" s="19">
        <f t="shared" si="919"/>
        <v>0</v>
      </c>
      <c r="R398" s="19">
        <f t="shared" si="849"/>
        <v>26004.616999999998</v>
      </c>
      <c r="S398" s="19">
        <f t="shared" si="850"/>
        <v>0</v>
      </c>
      <c r="T398" s="19">
        <f t="shared" si="851"/>
        <v>0</v>
      </c>
      <c r="U398" s="19">
        <f t="shared" si="919"/>
        <v>0</v>
      </c>
      <c r="V398" s="19">
        <f t="shared" si="853"/>
        <v>26004.616999999998</v>
      </c>
      <c r="W398" s="19">
        <f t="shared" si="854"/>
        <v>0</v>
      </c>
      <c r="X398" s="19">
        <f t="shared" si="855"/>
        <v>0</v>
      </c>
      <c r="Y398" s="19">
        <f t="shared" si="919"/>
        <v>0</v>
      </c>
      <c r="Z398" s="19">
        <f t="shared" si="919"/>
        <v>0</v>
      </c>
      <c r="AA398" s="19">
        <f t="shared" si="919"/>
        <v>0</v>
      </c>
      <c r="AB398" s="19">
        <f t="shared" si="831"/>
        <v>26004.616999999998</v>
      </c>
      <c r="AC398" s="19">
        <f t="shared" si="832"/>
        <v>0</v>
      </c>
      <c r="AD398" s="19">
        <f t="shared" si="833"/>
        <v>0</v>
      </c>
      <c r="AE398" s="19">
        <f t="shared" si="919"/>
        <v>0</v>
      </c>
      <c r="AF398" s="19">
        <f t="shared" si="919"/>
        <v>0</v>
      </c>
      <c r="AG398" s="19">
        <f t="shared" si="840"/>
        <v>26004.616999999998</v>
      </c>
      <c r="AH398" s="19">
        <f t="shared" si="841"/>
        <v>0</v>
      </c>
      <c r="AI398" s="19">
        <f t="shared" si="842"/>
        <v>0</v>
      </c>
      <c r="AJ398" s="19">
        <f t="shared" si="919"/>
        <v>0</v>
      </c>
      <c r="AK398" s="19">
        <f t="shared" si="919"/>
        <v>0</v>
      </c>
      <c r="AL398" s="19">
        <f t="shared" si="919"/>
        <v>0</v>
      </c>
      <c r="AM398" s="19">
        <f t="shared" si="796"/>
        <v>26004.616999999998</v>
      </c>
      <c r="AN398" s="19">
        <f t="shared" si="919"/>
        <v>0</v>
      </c>
      <c r="AO398" s="19">
        <f t="shared" si="886"/>
        <v>26004.616999999998</v>
      </c>
      <c r="AP398" s="19">
        <f t="shared" si="798"/>
        <v>0</v>
      </c>
      <c r="AQ398" s="19">
        <f t="shared" si="919"/>
        <v>0</v>
      </c>
      <c r="AR398" s="19">
        <f t="shared" si="887"/>
        <v>0</v>
      </c>
      <c r="AS398" s="19">
        <f t="shared" si="800"/>
        <v>0</v>
      </c>
      <c r="AT398" s="19">
        <f t="shared" si="919"/>
        <v>0</v>
      </c>
      <c r="AU398" s="19">
        <f t="shared" si="888"/>
        <v>0</v>
      </c>
      <c r="AV398" s="19">
        <f t="shared" si="919"/>
        <v>0</v>
      </c>
      <c r="AW398" s="32"/>
      <c r="AX398" s="23"/>
      <c r="AY398" s="2"/>
    </row>
    <row r="399" spans="1:51" ht="46.8" x14ac:dyDescent="0.3">
      <c r="A399" s="20" t="s">
        <v>1391</v>
      </c>
      <c r="B399" s="45">
        <v>400</v>
      </c>
      <c r="C399" s="49"/>
      <c r="D399" s="49"/>
      <c r="E399" s="15" t="s">
        <v>580</v>
      </c>
      <c r="F399" s="19"/>
      <c r="G399" s="19"/>
      <c r="H399" s="19"/>
      <c r="I399" s="19"/>
      <c r="J399" s="19"/>
      <c r="K399" s="19"/>
      <c r="L399" s="19"/>
      <c r="M399" s="19"/>
      <c r="N399" s="19"/>
      <c r="O399" s="19">
        <f>O400</f>
        <v>26004.616999999998</v>
      </c>
      <c r="P399" s="19">
        <f t="shared" si="919"/>
        <v>0</v>
      </c>
      <c r="Q399" s="19">
        <f t="shared" si="919"/>
        <v>0</v>
      </c>
      <c r="R399" s="19">
        <f t="shared" si="849"/>
        <v>26004.616999999998</v>
      </c>
      <c r="S399" s="19">
        <f t="shared" si="850"/>
        <v>0</v>
      </c>
      <c r="T399" s="19">
        <f t="shared" si="851"/>
        <v>0</v>
      </c>
      <c r="U399" s="19">
        <f t="shared" si="919"/>
        <v>0</v>
      </c>
      <c r="V399" s="19">
        <f t="shared" si="853"/>
        <v>26004.616999999998</v>
      </c>
      <c r="W399" s="19">
        <f t="shared" si="854"/>
        <v>0</v>
      </c>
      <c r="X399" s="19">
        <f t="shared" si="855"/>
        <v>0</v>
      </c>
      <c r="Y399" s="19">
        <f t="shared" si="919"/>
        <v>0</v>
      </c>
      <c r="Z399" s="19">
        <f t="shared" si="919"/>
        <v>0</v>
      </c>
      <c r="AA399" s="19">
        <f t="shared" si="919"/>
        <v>0</v>
      </c>
      <c r="AB399" s="19">
        <f t="shared" si="831"/>
        <v>26004.616999999998</v>
      </c>
      <c r="AC399" s="19">
        <f t="shared" si="832"/>
        <v>0</v>
      </c>
      <c r="AD399" s="19">
        <f t="shared" si="833"/>
        <v>0</v>
      </c>
      <c r="AE399" s="19">
        <f t="shared" si="919"/>
        <v>0</v>
      </c>
      <c r="AF399" s="19">
        <f t="shared" si="919"/>
        <v>0</v>
      </c>
      <c r="AG399" s="19">
        <f t="shared" si="840"/>
        <v>26004.616999999998</v>
      </c>
      <c r="AH399" s="19">
        <f t="shared" si="841"/>
        <v>0</v>
      </c>
      <c r="AI399" s="19">
        <f t="shared" si="842"/>
        <v>0</v>
      </c>
      <c r="AJ399" s="19">
        <f t="shared" si="919"/>
        <v>0</v>
      </c>
      <c r="AK399" s="19">
        <f t="shared" si="919"/>
        <v>0</v>
      </c>
      <c r="AL399" s="19">
        <f t="shared" si="919"/>
        <v>0</v>
      </c>
      <c r="AM399" s="19">
        <f t="shared" si="796"/>
        <v>26004.616999999998</v>
      </c>
      <c r="AN399" s="19">
        <f t="shared" si="919"/>
        <v>0</v>
      </c>
      <c r="AO399" s="19">
        <f t="shared" si="886"/>
        <v>26004.616999999998</v>
      </c>
      <c r="AP399" s="19">
        <f t="shared" si="798"/>
        <v>0</v>
      </c>
      <c r="AQ399" s="19">
        <f t="shared" si="919"/>
        <v>0</v>
      </c>
      <c r="AR399" s="19">
        <f t="shared" si="887"/>
        <v>0</v>
      </c>
      <c r="AS399" s="19">
        <f t="shared" si="800"/>
        <v>0</v>
      </c>
      <c r="AT399" s="19">
        <f t="shared" si="919"/>
        <v>0</v>
      </c>
      <c r="AU399" s="19">
        <f t="shared" si="888"/>
        <v>0</v>
      </c>
      <c r="AV399" s="19">
        <f t="shared" si="919"/>
        <v>0</v>
      </c>
      <c r="AW399" s="32"/>
      <c r="AX399" s="23"/>
      <c r="AY399" s="2"/>
    </row>
    <row r="400" spans="1:51" x14ac:dyDescent="0.3">
      <c r="A400" s="20" t="s">
        <v>1391</v>
      </c>
      <c r="B400" s="45">
        <v>410</v>
      </c>
      <c r="C400" s="49"/>
      <c r="D400" s="49"/>
      <c r="E400" s="15" t="s">
        <v>593</v>
      </c>
      <c r="F400" s="19"/>
      <c r="G400" s="19"/>
      <c r="H400" s="19"/>
      <c r="I400" s="19"/>
      <c r="J400" s="19"/>
      <c r="K400" s="19"/>
      <c r="L400" s="19"/>
      <c r="M400" s="19"/>
      <c r="N400" s="19"/>
      <c r="O400" s="19">
        <f>O401</f>
        <v>26004.616999999998</v>
      </c>
      <c r="P400" s="19">
        <f t="shared" si="919"/>
        <v>0</v>
      </c>
      <c r="Q400" s="19">
        <f t="shared" si="919"/>
        <v>0</v>
      </c>
      <c r="R400" s="19">
        <f t="shared" si="849"/>
        <v>26004.616999999998</v>
      </c>
      <c r="S400" s="19">
        <f t="shared" si="850"/>
        <v>0</v>
      </c>
      <c r="T400" s="19">
        <f t="shared" si="851"/>
        <v>0</v>
      </c>
      <c r="U400" s="19">
        <f t="shared" si="919"/>
        <v>0</v>
      </c>
      <c r="V400" s="19">
        <f t="shared" si="853"/>
        <v>26004.616999999998</v>
      </c>
      <c r="W400" s="19">
        <f t="shared" si="854"/>
        <v>0</v>
      </c>
      <c r="X400" s="19">
        <f t="shared" si="855"/>
        <v>0</v>
      </c>
      <c r="Y400" s="19">
        <f t="shared" si="919"/>
        <v>0</v>
      </c>
      <c r="Z400" s="19">
        <f t="shared" si="919"/>
        <v>0</v>
      </c>
      <c r="AA400" s="19">
        <f t="shared" si="919"/>
        <v>0</v>
      </c>
      <c r="AB400" s="19">
        <f t="shared" si="831"/>
        <v>26004.616999999998</v>
      </c>
      <c r="AC400" s="19">
        <f t="shared" si="832"/>
        <v>0</v>
      </c>
      <c r="AD400" s="19">
        <f t="shared" si="833"/>
        <v>0</v>
      </c>
      <c r="AE400" s="19">
        <f t="shared" si="919"/>
        <v>0</v>
      </c>
      <c r="AF400" s="19">
        <f t="shared" si="919"/>
        <v>0</v>
      </c>
      <c r="AG400" s="19">
        <f t="shared" si="840"/>
        <v>26004.616999999998</v>
      </c>
      <c r="AH400" s="19">
        <f t="shared" si="841"/>
        <v>0</v>
      </c>
      <c r="AI400" s="19">
        <f t="shared" si="842"/>
        <v>0</v>
      </c>
      <c r="AJ400" s="19">
        <f t="shared" si="919"/>
        <v>0</v>
      </c>
      <c r="AK400" s="19">
        <f t="shared" si="919"/>
        <v>0</v>
      </c>
      <c r="AL400" s="19">
        <f t="shared" si="919"/>
        <v>0</v>
      </c>
      <c r="AM400" s="19">
        <f t="shared" si="796"/>
        <v>26004.616999999998</v>
      </c>
      <c r="AN400" s="19">
        <f t="shared" si="919"/>
        <v>0</v>
      </c>
      <c r="AO400" s="19">
        <f t="shared" si="886"/>
        <v>26004.616999999998</v>
      </c>
      <c r="AP400" s="19">
        <f t="shared" si="798"/>
        <v>0</v>
      </c>
      <c r="AQ400" s="19">
        <f t="shared" si="919"/>
        <v>0</v>
      </c>
      <c r="AR400" s="19">
        <f t="shared" si="887"/>
        <v>0</v>
      </c>
      <c r="AS400" s="19">
        <f t="shared" si="800"/>
        <v>0</v>
      </c>
      <c r="AT400" s="19">
        <f t="shared" si="919"/>
        <v>0</v>
      </c>
      <c r="AU400" s="19">
        <f t="shared" si="888"/>
        <v>0</v>
      </c>
      <c r="AV400" s="19">
        <f t="shared" si="919"/>
        <v>0</v>
      </c>
      <c r="AW400" s="32"/>
      <c r="AX400" s="23"/>
      <c r="AY400" s="2"/>
    </row>
    <row r="401" spans="1:51" x14ac:dyDescent="0.3">
      <c r="A401" s="20" t="s">
        <v>1391</v>
      </c>
      <c r="B401" s="45">
        <v>410</v>
      </c>
      <c r="C401" s="49" t="s">
        <v>105</v>
      </c>
      <c r="D401" s="49" t="s">
        <v>5</v>
      </c>
      <c r="E401" s="15" t="s">
        <v>570</v>
      </c>
      <c r="F401" s="19"/>
      <c r="G401" s="19"/>
      <c r="H401" s="19"/>
      <c r="I401" s="19"/>
      <c r="J401" s="19"/>
      <c r="K401" s="19"/>
      <c r="L401" s="19"/>
      <c r="M401" s="19"/>
      <c r="N401" s="19"/>
      <c r="O401" s="19">
        <v>26004.616999999998</v>
      </c>
      <c r="P401" s="19"/>
      <c r="Q401" s="19"/>
      <c r="R401" s="19">
        <f t="shared" si="849"/>
        <v>26004.616999999998</v>
      </c>
      <c r="S401" s="19">
        <f t="shared" si="850"/>
        <v>0</v>
      </c>
      <c r="T401" s="19">
        <f t="shared" si="851"/>
        <v>0</v>
      </c>
      <c r="U401" s="19"/>
      <c r="V401" s="19">
        <f t="shared" si="853"/>
        <v>26004.616999999998</v>
      </c>
      <c r="W401" s="19">
        <f t="shared" si="854"/>
        <v>0</v>
      </c>
      <c r="X401" s="19">
        <f t="shared" si="855"/>
        <v>0</v>
      </c>
      <c r="Y401" s="19"/>
      <c r="Z401" s="19"/>
      <c r="AA401" s="19"/>
      <c r="AB401" s="19">
        <f t="shared" si="831"/>
        <v>26004.616999999998</v>
      </c>
      <c r="AC401" s="19">
        <f t="shared" si="832"/>
        <v>0</v>
      </c>
      <c r="AD401" s="19">
        <f t="shared" si="833"/>
        <v>0</v>
      </c>
      <c r="AE401" s="19"/>
      <c r="AF401" s="19"/>
      <c r="AG401" s="19">
        <f t="shared" si="840"/>
        <v>26004.616999999998</v>
      </c>
      <c r="AH401" s="19">
        <f t="shared" si="841"/>
        <v>0</v>
      </c>
      <c r="AI401" s="19">
        <f t="shared" si="842"/>
        <v>0</v>
      </c>
      <c r="AJ401" s="19"/>
      <c r="AK401" s="19"/>
      <c r="AL401" s="19"/>
      <c r="AM401" s="19">
        <f t="shared" si="796"/>
        <v>26004.616999999998</v>
      </c>
      <c r="AN401" s="19"/>
      <c r="AO401" s="19">
        <f t="shared" si="886"/>
        <v>26004.616999999998</v>
      </c>
      <c r="AP401" s="19">
        <f t="shared" si="798"/>
        <v>0</v>
      </c>
      <c r="AQ401" s="19"/>
      <c r="AR401" s="19">
        <f t="shared" si="887"/>
        <v>0</v>
      </c>
      <c r="AS401" s="19">
        <f t="shared" si="800"/>
        <v>0</v>
      </c>
      <c r="AT401" s="19"/>
      <c r="AU401" s="19">
        <f t="shared" si="888"/>
        <v>0</v>
      </c>
      <c r="AV401" s="19"/>
      <c r="AW401" s="32"/>
      <c r="AX401" s="23"/>
      <c r="AY401" s="2"/>
    </row>
    <row r="402" spans="1:51" ht="31.2" x14ac:dyDescent="0.3">
      <c r="A402" s="49" t="s">
        <v>106</v>
      </c>
      <c r="B402" s="45"/>
      <c r="C402" s="49"/>
      <c r="D402" s="49"/>
      <c r="E402" s="15" t="s">
        <v>667</v>
      </c>
      <c r="F402" s="19">
        <f t="shared" ref="F402:K404" si="920">F403</f>
        <v>95000</v>
      </c>
      <c r="G402" s="19">
        <f t="shared" si="920"/>
        <v>97642.5</v>
      </c>
      <c r="H402" s="19">
        <f t="shared" si="920"/>
        <v>0</v>
      </c>
      <c r="I402" s="19">
        <f t="shared" si="920"/>
        <v>0</v>
      </c>
      <c r="J402" s="19">
        <f t="shared" si="920"/>
        <v>0</v>
      </c>
      <c r="K402" s="19">
        <f t="shared" si="920"/>
        <v>0</v>
      </c>
      <c r="L402" s="19">
        <f t="shared" si="865"/>
        <v>95000</v>
      </c>
      <c r="M402" s="19">
        <f t="shared" si="866"/>
        <v>97642.5</v>
      </c>
      <c r="N402" s="19">
        <f t="shared" si="867"/>
        <v>0</v>
      </c>
      <c r="O402" s="19">
        <f t="shared" ref="O402:Q404" si="921">O403</f>
        <v>4341.2950000000001</v>
      </c>
      <c r="P402" s="19">
        <f t="shared" si="921"/>
        <v>0</v>
      </c>
      <c r="Q402" s="19">
        <f t="shared" si="921"/>
        <v>0</v>
      </c>
      <c r="R402" s="19">
        <f t="shared" si="849"/>
        <v>99341.294999999998</v>
      </c>
      <c r="S402" s="19">
        <f t="shared" si="850"/>
        <v>97642.5</v>
      </c>
      <c r="T402" s="19">
        <f t="shared" si="851"/>
        <v>0</v>
      </c>
      <c r="U402" s="19">
        <f t="shared" ref="U402:AV404" si="922">U403</f>
        <v>0</v>
      </c>
      <c r="V402" s="19">
        <f t="shared" si="853"/>
        <v>99341.294999999998</v>
      </c>
      <c r="W402" s="19">
        <f t="shared" si="854"/>
        <v>97642.5</v>
      </c>
      <c r="X402" s="19">
        <f t="shared" si="855"/>
        <v>0</v>
      </c>
      <c r="Y402" s="19">
        <f t="shared" si="922"/>
        <v>33286.375999999997</v>
      </c>
      <c r="Z402" s="19">
        <f t="shared" si="922"/>
        <v>0</v>
      </c>
      <c r="AA402" s="19">
        <f t="shared" si="922"/>
        <v>0</v>
      </c>
      <c r="AB402" s="19">
        <f t="shared" si="831"/>
        <v>132627.671</v>
      </c>
      <c r="AC402" s="19">
        <f t="shared" si="832"/>
        <v>97642.5</v>
      </c>
      <c r="AD402" s="19">
        <f t="shared" si="833"/>
        <v>0</v>
      </c>
      <c r="AE402" s="19">
        <f t="shared" si="922"/>
        <v>0</v>
      </c>
      <c r="AF402" s="19">
        <f t="shared" si="922"/>
        <v>0</v>
      </c>
      <c r="AG402" s="19">
        <f t="shared" si="840"/>
        <v>132627.671</v>
      </c>
      <c r="AH402" s="19">
        <f t="shared" si="841"/>
        <v>97642.5</v>
      </c>
      <c r="AI402" s="19">
        <f t="shared" si="842"/>
        <v>0</v>
      </c>
      <c r="AJ402" s="19">
        <f t="shared" si="922"/>
        <v>0</v>
      </c>
      <c r="AK402" s="19">
        <f t="shared" si="922"/>
        <v>0</v>
      </c>
      <c r="AL402" s="19">
        <f t="shared" si="922"/>
        <v>0</v>
      </c>
      <c r="AM402" s="19">
        <f t="shared" ref="AM402:AM465" si="923">AG402+AJ402</f>
        <v>132627.671</v>
      </c>
      <c r="AN402" s="19">
        <f t="shared" si="922"/>
        <v>0</v>
      </c>
      <c r="AO402" s="19">
        <f t="shared" si="886"/>
        <v>132627.671</v>
      </c>
      <c r="AP402" s="19">
        <f t="shared" ref="AP402:AP465" si="924">AH402+AK402</f>
        <v>97642.5</v>
      </c>
      <c r="AQ402" s="19">
        <f t="shared" si="922"/>
        <v>0</v>
      </c>
      <c r="AR402" s="19">
        <f t="shared" si="887"/>
        <v>97642.5</v>
      </c>
      <c r="AS402" s="19">
        <f t="shared" ref="AS402:AS465" si="925">AI402+AL402</f>
        <v>0</v>
      </c>
      <c r="AT402" s="19">
        <f t="shared" si="922"/>
        <v>0</v>
      </c>
      <c r="AU402" s="19">
        <f t="shared" si="888"/>
        <v>0</v>
      </c>
      <c r="AV402" s="19">
        <f t="shared" si="922"/>
        <v>0</v>
      </c>
      <c r="AW402" s="32"/>
      <c r="AX402" s="23"/>
      <c r="AY402" s="2"/>
    </row>
    <row r="403" spans="1:51" ht="46.8" x14ac:dyDescent="0.3">
      <c r="A403" s="49" t="s">
        <v>106</v>
      </c>
      <c r="B403" s="45">
        <v>400</v>
      </c>
      <c r="C403" s="49"/>
      <c r="D403" s="49"/>
      <c r="E403" s="15" t="s">
        <v>580</v>
      </c>
      <c r="F403" s="19">
        <f t="shared" si="920"/>
        <v>95000</v>
      </c>
      <c r="G403" s="19">
        <f t="shared" si="920"/>
        <v>97642.5</v>
      </c>
      <c r="H403" s="19">
        <f t="shared" si="920"/>
        <v>0</v>
      </c>
      <c r="I403" s="19">
        <f t="shared" si="920"/>
        <v>0</v>
      </c>
      <c r="J403" s="19">
        <f t="shared" si="920"/>
        <v>0</v>
      </c>
      <c r="K403" s="19">
        <f t="shared" si="920"/>
        <v>0</v>
      </c>
      <c r="L403" s="19">
        <f t="shared" si="865"/>
        <v>95000</v>
      </c>
      <c r="M403" s="19">
        <f t="shared" si="866"/>
        <v>97642.5</v>
      </c>
      <c r="N403" s="19">
        <f t="shared" si="867"/>
        <v>0</v>
      </c>
      <c r="O403" s="19">
        <f t="shared" si="921"/>
        <v>4341.2950000000001</v>
      </c>
      <c r="P403" s="19">
        <f t="shared" si="921"/>
        <v>0</v>
      </c>
      <c r="Q403" s="19">
        <f t="shared" si="921"/>
        <v>0</v>
      </c>
      <c r="R403" s="19">
        <f t="shared" si="849"/>
        <v>99341.294999999998</v>
      </c>
      <c r="S403" s="19">
        <f t="shared" si="850"/>
        <v>97642.5</v>
      </c>
      <c r="T403" s="19">
        <f t="shared" si="851"/>
        <v>0</v>
      </c>
      <c r="U403" s="19">
        <f t="shared" si="922"/>
        <v>0</v>
      </c>
      <c r="V403" s="19">
        <f t="shared" si="853"/>
        <v>99341.294999999998</v>
      </c>
      <c r="W403" s="19">
        <f t="shared" si="854"/>
        <v>97642.5</v>
      </c>
      <c r="X403" s="19">
        <f t="shared" si="855"/>
        <v>0</v>
      </c>
      <c r="Y403" s="19">
        <f t="shared" si="922"/>
        <v>33286.375999999997</v>
      </c>
      <c r="Z403" s="19">
        <f t="shared" si="922"/>
        <v>0</v>
      </c>
      <c r="AA403" s="19">
        <f t="shared" si="922"/>
        <v>0</v>
      </c>
      <c r="AB403" s="19">
        <f t="shared" si="831"/>
        <v>132627.671</v>
      </c>
      <c r="AC403" s="19">
        <f t="shared" si="832"/>
        <v>97642.5</v>
      </c>
      <c r="AD403" s="19">
        <f t="shared" si="833"/>
        <v>0</v>
      </c>
      <c r="AE403" s="19">
        <f t="shared" si="922"/>
        <v>0</v>
      </c>
      <c r="AF403" s="19">
        <f t="shared" si="922"/>
        <v>0</v>
      </c>
      <c r="AG403" s="19">
        <f t="shared" si="840"/>
        <v>132627.671</v>
      </c>
      <c r="AH403" s="19">
        <f t="shared" si="841"/>
        <v>97642.5</v>
      </c>
      <c r="AI403" s="19">
        <f t="shared" si="842"/>
        <v>0</v>
      </c>
      <c r="AJ403" s="19">
        <f t="shared" si="922"/>
        <v>0</v>
      </c>
      <c r="AK403" s="19">
        <f t="shared" si="922"/>
        <v>0</v>
      </c>
      <c r="AL403" s="19">
        <f t="shared" si="922"/>
        <v>0</v>
      </c>
      <c r="AM403" s="19">
        <f t="shared" si="923"/>
        <v>132627.671</v>
      </c>
      <c r="AN403" s="19">
        <f t="shared" si="922"/>
        <v>0</v>
      </c>
      <c r="AO403" s="19">
        <f t="shared" si="886"/>
        <v>132627.671</v>
      </c>
      <c r="AP403" s="19">
        <f t="shared" si="924"/>
        <v>97642.5</v>
      </c>
      <c r="AQ403" s="19">
        <f t="shared" si="922"/>
        <v>0</v>
      </c>
      <c r="AR403" s="19">
        <f t="shared" si="887"/>
        <v>97642.5</v>
      </c>
      <c r="AS403" s="19">
        <f t="shared" si="925"/>
        <v>0</v>
      </c>
      <c r="AT403" s="19">
        <f t="shared" si="922"/>
        <v>0</v>
      </c>
      <c r="AU403" s="19">
        <f t="shared" si="888"/>
        <v>0</v>
      </c>
      <c r="AV403" s="19">
        <f t="shared" si="922"/>
        <v>0</v>
      </c>
      <c r="AW403" s="32"/>
      <c r="AX403" s="23"/>
      <c r="AY403" s="2"/>
    </row>
    <row r="404" spans="1:51" x14ac:dyDescent="0.3">
      <c r="A404" s="49" t="s">
        <v>106</v>
      </c>
      <c r="B404" s="45">
        <v>410</v>
      </c>
      <c r="C404" s="49"/>
      <c r="D404" s="49"/>
      <c r="E404" s="15" t="s">
        <v>593</v>
      </c>
      <c r="F404" s="19">
        <f t="shared" si="920"/>
        <v>95000</v>
      </c>
      <c r="G404" s="19">
        <f t="shared" si="920"/>
        <v>97642.5</v>
      </c>
      <c r="H404" s="19">
        <f t="shared" si="920"/>
        <v>0</v>
      </c>
      <c r="I404" s="19">
        <f t="shared" si="920"/>
        <v>0</v>
      </c>
      <c r="J404" s="19">
        <f t="shared" si="920"/>
        <v>0</v>
      </c>
      <c r="K404" s="19">
        <f t="shared" si="920"/>
        <v>0</v>
      </c>
      <c r="L404" s="19">
        <f t="shared" si="865"/>
        <v>95000</v>
      </c>
      <c r="M404" s="19">
        <f t="shared" si="866"/>
        <v>97642.5</v>
      </c>
      <c r="N404" s="19">
        <f t="shared" si="867"/>
        <v>0</v>
      </c>
      <c r="O404" s="19">
        <f t="shared" si="921"/>
        <v>4341.2950000000001</v>
      </c>
      <c r="P404" s="19">
        <f t="shared" si="921"/>
        <v>0</v>
      </c>
      <c r="Q404" s="19">
        <f t="shared" si="921"/>
        <v>0</v>
      </c>
      <c r="R404" s="19">
        <f t="shared" si="849"/>
        <v>99341.294999999998</v>
      </c>
      <c r="S404" s="19">
        <f t="shared" si="850"/>
        <v>97642.5</v>
      </c>
      <c r="T404" s="19">
        <f t="shared" si="851"/>
        <v>0</v>
      </c>
      <c r="U404" s="19">
        <f t="shared" si="922"/>
        <v>0</v>
      </c>
      <c r="V404" s="19">
        <f t="shared" si="853"/>
        <v>99341.294999999998</v>
      </c>
      <c r="W404" s="19">
        <f t="shared" si="854"/>
        <v>97642.5</v>
      </c>
      <c r="X404" s="19">
        <f t="shared" si="855"/>
        <v>0</v>
      </c>
      <c r="Y404" s="19">
        <f t="shared" si="922"/>
        <v>33286.375999999997</v>
      </c>
      <c r="Z404" s="19">
        <f t="shared" si="922"/>
        <v>0</v>
      </c>
      <c r="AA404" s="19">
        <f t="shared" si="922"/>
        <v>0</v>
      </c>
      <c r="AB404" s="19">
        <f t="shared" si="831"/>
        <v>132627.671</v>
      </c>
      <c r="AC404" s="19">
        <f t="shared" si="832"/>
        <v>97642.5</v>
      </c>
      <c r="AD404" s="19">
        <f t="shared" si="833"/>
        <v>0</v>
      </c>
      <c r="AE404" s="19">
        <f t="shared" si="922"/>
        <v>0</v>
      </c>
      <c r="AF404" s="19">
        <f t="shared" si="922"/>
        <v>0</v>
      </c>
      <c r="AG404" s="19">
        <f t="shared" si="840"/>
        <v>132627.671</v>
      </c>
      <c r="AH404" s="19">
        <f t="shared" si="841"/>
        <v>97642.5</v>
      </c>
      <c r="AI404" s="19">
        <f t="shared" si="842"/>
        <v>0</v>
      </c>
      <c r="AJ404" s="19">
        <f t="shared" si="922"/>
        <v>0</v>
      </c>
      <c r="AK404" s="19">
        <f t="shared" si="922"/>
        <v>0</v>
      </c>
      <c r="AL404" s="19">
        <f t="shared" si="922"/>
        <v>0</v>
      </c>
      <c r="AM404" s="19">
        <f t="shared" si="923"/>
        <v>132627.671</v>
      </c>
      <c r="AN404" s="19">
        <f t="shared" si="922"/>
        <v>0</v>
      </c>
      <c r="AO404" s="19">
        <f t="shared" si="886"/>
        <v>132627.671</v>
      </c>
      <c r="AP404" s="19">
        <f t="shared" si="924"/>
        <v>97642.5</v>
      </c>
      <c r="AQ404" s="19">
        <f t="shared" si="922"/>
        <v>0</v>
      </c>
      <c r="AR404" s="19">
        <f t="shared" si="887"/>
        <v>97642.5</v>
      </c>
      <c r="AS404" s="19">
        <f t="shared" si="925"/>
        <v>0</v>
      </c>
      <c r="AT404" s="19">
        <f t="shared" si="922"/>
        <v>0</v>
      </c>
      <c r="AU404" s="19">
        <f t="shared" si="888"/>
        <v>0</v>
      </c>
      <c r="AV404" s="19">
        <f t="shared" si="922"/>
        <v>0</v>
      </c>
      <c r="AW404" s="32"/>
      <c r="AX404" s="23"/>
      <c r="AY404" s="2"/>
    </row>
    <row r="405" spans="1:51" x14ac:dyDescent="0.3">
      <c r="A405" s="49" t="s">
        <v>106</v>
      </c>
      <c r="B405" s="45">
        <v>410</v>
      </c>
      <c r="C405" s="49" t="s">
        <v>105</v>
      </c>
      <c r="D405" s="49" t="s">
        <v>5</v>
      </c>
      <c r="E405" s="15" t="s">
        <v>570</v>
      </c>
      <c r="F405" s="19">
        <v>95000</v>
      </c>
      <c r="G405" s="19">
        <v>97642.5</v>
      </c>
      <c r="H405" s="19">
        <v>0</v>
      </c>
      <c r="I405" s="19"/>
      <c r="J405" s="19"/>
      <c r="K405" s="19"/>
      <c r="L405" s="19">
        <f t="shared" si="865"/>
        <v>95000</v>
      </c>
      <c r="M405" s="19">
        <f t="shared" si="866"/>
        <v>97642.5</v>
      </c>
      <c r="N405" s="19">
        <f t="shared" si="867"/>
        <v>0</v>
      </c>
      <c r="O405" s="19">
        <v>4341.2950000000001</v>
      </c>
      <c r="P405" s="19"/>
      <c r="Q405" s="19"/>
      <c r="R405" s="19">
        <f t="shared" si="849"/>
        <v>99341.294999999998</v>
      </c>
      <c r="S405" s="19">
        <f t="shared" si="850"/>
        <v>97642.5</v>
      </c>
      <c r="T405" s="19">
        <f t="shared" si="851"/>
        <v>0</v>
      </c>
      <c r="U405" s="19"/>
      <c r="V405" s="19">
        <f t="shared" si="853"/>
        <v>99341.294999999998</v>
      </c>
      <c r="W405" s="19">
        <f t="shared" si="854"/>
        <v>97642.5</v>
      </c>
      <c r="X405" s="19">
        <f t="shared" si="855"/>
        <v>0</v>
      </c>
      <c r="Y405" s="19">
        <v>33286.375999999997</v>
      </c>
      <c r="Z405" s="19"/>
      <c r="AA405" s="19"/>
      <c r="AB405" s="19">
        <f t="shared" si="831"/>
        <v>132627.671</v>
      </c>
      <c r="AC405" s="19">
        <f t="shared" si="832"/>
        <v>97642.5</v>
      </c>
      <c r="AD405" s="19">
        <f t="shared" si="833"/>
        <v>0</v>
      </c>
      <c r="AE405" s="19"/>
      <c r="AF405" s="19"/>
      <c r="AG405" s="19">
        <f t="shared" si="840"/>
        <v>132627.671</v>
      </c>
      <c r="AH405" s="19">
        <f t="shared" si="841"/>
        <v>97642.5</v>
      </c>
      <c r="AI405" s="19">
        <f t="shared" si="842"/>
        <v>0</v>
      </c>
      <c r="AJ405" s="19"/>
      <c r="AK405" s="19"/>
      <c r="AL405" s="19"/>
      <c r="AM405" s="19">
        <f t="shared" si="923"/>
        <v>132627.671</v>
      </c>
      <c r="AN405" s="19"/>
      <c r="AO405" s="19">
        <f t="shared" si="886"/>
        <v>132627.671</v>
      </c>
      <c r="AP405" s="19">
        <f t="shared" si="924"/>
        <v>97642.5</v>
      </c>
      <c r="AQ405" s="19"/>
      <c r="AR405" s="19">
        <f t="shared" si="887"/>
        <v>97642.5</v>
      </c>
      <c r="AS405" s="19">
        <f t="shared" si="925"/>
        <v>0</v>
      </c>
      <c r="AT405" s="19"/>
      <c r="AU405" s="19">
        <f t="shared" si="888"/>
        <v>0</v>
      </c>
      <c r="AV405" s="19"/>
      <c r="AW405" s="32"/>
      <c r="AX405" s="23"/>
      <c r="AY405" s="2"/>
    </row>
    <row r="406" spans="1:51" ht="31.2" x14ac:dyDescent="0.3">
      <c r="A406" s="49" t="s">
        <v>107</v>
      </c>
      <c r="B406" s="45"/>
      <c r="C406" s="49"/>
      <c r="D406" s="49"/>
      <c r="E406" s="15" t="s">
        <v>668</v>
      </c>
      <c r="F406" s="19">
        <f t="shared" ref="F406:K408" si="926">F407</f>
        <v>123313</v>
      </c>
      <c r="G406" s="19">
        <f t="shared" si="926"/>
        <v>0</v>
      </c>
      <c r="H406" s="19">
        <f t="shared" si="926"/>
        <v>0</v>
      </c>
      <c r="I406" s="19">
        <f t="shared" si="926"/>
        <v>0</v>
      </c>
      <c r="J406" s="19">
        <f t="shared" si="926"/>
        <v>0</v>
      </c>
      <c r="K406" s="19">
        <f t="shared" si="926"/>
        <v>0</v>
      </c>
      <c r="L406" s="19">
        <f t="shared" si="865"/>
        <v>123313</v>
      </c>
      <c r="M406" s="19">
        <f t="shared" si="866"/>
        <v>0</v>
      </c>
      <c r="N406" s="19">
        <f t="shared" si="867"/>
        <v>0</v>
      </c>
      <c r="O406" s="19">
        <f t="shared" ref="O406:Q408" si="927">O407</f>
        <v>0</v>
      </c>
      <c r="P406" s="19">
        <f t="shared" si="927"/>
        <v>0</v>
      </c>
      <c r="Q406" s="19">
        <f t="shared" si="927"/>
        <v>0</v>
      </c>
      <c r="R406" s="19">
        <f t="shared" si="849"/>
        <v>123313</v>
      </c>
      <c r="S406" s="19">
        <f t="shared" si="850"/>
        <v>0</v>
      </c>
      <c r="T406" s="19">
        <f t="shared" si="851"/>
        <v>0</v>
      </c>
      <c r="U406" s="19">
        <f t="shared" ref="U406:AV408" si="928">U407</f>
        <v>0</v>
      </c>
      <c r="V406" s="19">
        <f t="shared" si="853"/>
        <v>123313</v>
      </c>
      <c r="W406" s="19">
        <f t="shared" si="854"/>
        <v>0</v>
      </c>
      <c r="X406" s="19">
        <f t="shared" si="855"/>
        <v>0</v>
      </c>
      <c r="Y406" s="19">
        <f t="shared" si="928"/>
        <v>0</v>
      </c>
      <c r="Z406" s="19">
        <f t="shared" si="928"/>
        <v>0</v>
      </c>
      <c r="AA406" s="19">
        <f t="shared" si="928"/>
        <v>0</v>
      </c>
      <c r="AB406" s="19">
        <f t="shared" si="831"/>
        <v>123313</v>
      </c>
      <c r="AC406" s="19">
        <f t="shared" si="832"/>
        <v>0</v>
      </c>
      <c r="AD406" s="19">
        <f t="shared" si="833"/>
        <v>0</v>
      </c>
      <c r="AE406" s="19">
        <f t="shared" si="928"/>
        <v>0</v>
      </c>
      <c r="AF406" s="19">
        <f t="shared" si="928"/>
        <v>0</v>
      </c>
      <c r="AG406" s="19">
        <f t="shared" si="840"/>
        <v>123313</v>
      </c>
      <c r="AH406" s="19">
        <f t="shared" si="841"/>
        <v>0</v>
      </c>
      <c r="AI406" s="19">
        <f t="shared" si="842"/>
        <v>0</v>
      </c>
      <c r="AJ406" s="19">
        <f t="shared" si="928"/>
        <v>-575.55999999999995</v>
      </c>
      <c r="AK406" s="19">
        <f t="shared" si="928"/>
        <v>0</v>
      </c>
      <c r="AL406" s="19">
        <f t="shared" si="928"/>
        <v>0</v>
      </c>
      <c r="AM406" s="19">
        <f t="shared" si="923"/>
        <v>122737.44</v>
      </c>
      <c r="AN406" s="19">
        <f t="shared" si="928"/>
        <v>-137.196</v>
      </c>
      <c r="AO406" s="19">
        <f t="shared" si="886"/>
        <v>122600.24400000001</v>
      </c>
      <c r="AP406" s="19">
        <f t="shared" si="924"/>
        <v>0</v>
      </c>
      <c r="AQ406" s="19">
        <f t="shared" si="928"/>
        <v>0</v>
      </c>
      <c r="AR406" s="19">
        <f t="shared" si="887"/>
        <v>0</v>
      </c>
      <c r="AS406" s="19">
        <f t="shared" si="925"/>
        <v>0</v>
      </c>
      <c r="AT406" s="19">
        <f t="shared" si="928"/>
        <v>0</v>
      </c>
      <c r="AU406" s="19">
        <f t="shared" si="888"/>
        <v>0</v>
      </c>
      <c r="AV406" s="19">
        <f t="shared" si="928"/>
        <v>0</v>
      </c>
      <c r="AW406" s="32"/>
      <c r="AX406" s="23"/>
      <c r="AY406" s="2"/>
    </row>
    <row r="407" spans="1:51" ht="46.8" x14ac:dyDescent="0.3">
      <c r="A407" s="49" t="s">
        <v>107</v>
      </c>
      <c r="B407" s="45">
        <v>400</v>
      </c>
      <c r="C407" s="49"/>
      <c r="D407" s="49"/>
      <c r="E407" s="15" t="s">
        <v>580</v>
      </c>
      <c r="F407" s="19">
        <f t="shared" si="926"/>
        <v>123313</v>
      </c>
      <c r="G407" s="19">
        <f t="shared" si="926"/>
        <v>0</v>
      </c>
      <c r="H407" s="19">
        <f t="shared" si="926"/>
        <v>0</v>
      </c>
      <c r="I407" s="19">
        <f t="shared" si="926"/>
        <v>0</v>
      </c>
      <c r="J407" s="19">
        <f t="shared" si="926"/>
        <v>0</v>
      </c>
      <c r="K407" s="19">
        <f t="shared" si="926"/>
        <v>0</v>
      </c>
      <c r="L407" s="19">
        <f t="shared" si="865"/>
        <v>123313</v>
      </c>
      <c r="M407" s="19">
        <f t="shared" si="866"/>
        <v>0</v>
      </c>
      <c r="N407" s="19">
        <f t="shared" si="867"/>
        <v>0</v>
      </c>
      <c r="O407" s="19">
        <f t="shared" si="927"/>
        <v>0</v>
      </c>
      <c r="P407" s="19">
        <f t="shared" si="927"/>
        <v>0</v>
      </c>
      <c r="Q407" s="19">
        <f t="shared" si="927"/>
        <v>0</v>
      </c>
      <c r="R407" s="19">
        <f t="shared" si="849"/>
        <v>123313</v>
      </c>
      <c r="S407" s="19">
        <f t="shared" si="850"/>
        <v>0</v>
      </c>
      <c r="T407" s="19">
        <f t="shared" si="851"/>
        <v>0</v>
      </c>
      <c r="U407" s="19">
        <f t="shared" si="928"/>
        <v>0</v>
      </c>
      <c r="V407" s="19">
        <f t="shared" si="853"/>
        <v>123313</v>
      </c>
      <c r="W407" s="19">
        <f t="shared" si="854"/>
        <v>0</v>
      </c>
      <c r="X407" s="19">
        <f t="shared" si="855"/>
        <v>0</v>
      </c>
      <c r="Y407" s="19">
        <f t="shared" si="928"/>
        <v>0</v>
      </c>
      <c r="Z407" s="19">
        <f t="shared" si="928"/>
        <v>0</v>
      </c>
      <c r="AA407" s="19">
        <f t="shared" si="928"/>
        <v>0</v>
      </c>
      <c r="AB407" s="19">
        <f t="shared" si="831"/>
        <v>123313</v>
      </c>
      <c r="AC407" s="19">
        <f t="shared" si="832"/>
        <v>0</v>
      </c>
      <c r="AD407" s="19">
        <f t="shared" si="833"/>
        <v>0</v>
      </c>
      <c r="AE407" s="19">
        <f t="shared" si="928"/>
        <v>0</v>
      </c>
      <c r="AF407" s="19">
        <f t="shared" si="928"/>
        <v>0</v>
      </c>
      <c r="AG407" s="19">
        <f t="shared" si="840"/>
        <v>123313</v>
      </c>
      <c r="AH407" s="19">
        <f t="shared" si="841"/>
        <v>0</v>
      </c>
      <c r="AI407" s="19">
        <f t="shared" si="842"/>
        <v>0</v>
      </c>
      <c r="AJ407" s="19">
        <f t="shared" si="928"/>
        <v>-575.55999999999995</v>
      </c>
      <c r="AK407" s="19">
        <f t="shared" si="928"/>
        <v>0</v>
      </c>
      <c r="AL407" s="19">
        <f t="shared" si="928"/>
        <v>0</v>
      </c>
      <c r="AM407" s="19">
        <f t="shared" si="923"/>
        <v>122737.44</v>
      </c>
      <c r="AN407" s="19">
        <f t="shared" si="928"/>
        <v>-137.196</v>
      </c>
      <c r="AO407" s="19">
        <f t="shared" si="886"/>
        <v>122600.24400000001</v>
      </c>
      <c r="AP407" s="19">
        <f t="shared" si="924"/>
        <v>0</v>
      </c>
      <c r="AQ407" s="19">
        <f t="shared" si="928"/>
        <v>0</v>
      </c>
      <c r="AR407" s="19">
        <f t="shared" si="887"/>
        <v>0</v>
      </c>
      <c r="AS407" s="19">
        <f t="shared" si="925"/>
        <v>0</v>
      </c>
      <c r="AT407" s="19">
        <f t="shared" si="928"/>
        <v>0</v>
      </c>
      <c r="AU407" s="19">
        <f t="shared" si="888"/>
        <v>0</v>
      </c>
      <c r="AV407" s="19">
        <f t="shared" si="928"/>
        <v>0</v>
      </c>
      <c r="AW407" s="32"/>
      <c r="AX407" s="23"/>
      <c r="AY407" s="2"/>
    </row>
    <row r="408" spans="1:51" x14ac:dyDescent="0.3">
      <c r="A408" s="49" t="s">
        <v>107</v>
      </c>
      <c r="B408" s="45">
        <v>410</v>
      </c>
      <c r="C408" s="49"/>
      <c r="D408" s="49"/>
      <c r="E408" s="15" t="s">
        <v>593</v>
      </c>
      <c r="F408" s="19">
        <f t="shared" si="926"/>
        <v>123313</v>
      </c>
      <c r="G408" s="19">
        <f t="shared" si="926"/>
        <v>0</v>
      </c>
      <c r="H408" s="19">
        <f t="shared" si="926"/>
        <v>0</v>
      </c>
      <c r="I408" s="19">
        <f t="shared" si="926"/>
        <v>0</v>
      </c>
      <c r="J408" s="19">
        <f t="shared" si="926"/>
        <v>0</v>
      </c>
      <c r="K408" s="19">
        <f t="shared" si="926"/>
        <v>0</v>
      </c>
      <c r="L408" s="19">
        <f t="shared" si="865"/>
        <v>123313</v>
      </c>
      <c r="M408" s="19">
        <f t="shared" si="866"/>
        <v>0</v>
      </c>
      <c r="N408" s="19">
        <f t="shared" si="867"/>
        <v>0</v>
      </c>
      <c r="O408" s="19">
        <f t="shared" si="927"/>
        <v>0</v>
      </c>
      <c r="P408" s="19">
        <f t="shared" si="927"/>
        <v>0</v>
      </c>
      <c r="Q408" s="19">
        <f t="shared" si="927"/>
        <v>0</v>
      </c>
      <c r="R408" s="19">
        <f t="shared" si="849"/>
        <v>123313</v>
      </c>
      <c r="S408" s="19">
        <f t="shared" si="850"/>
        <v>0</v>
      </c>
      <c r="T408" s="19">
        <f t="shared" si="851"/>
        <v>0</v>
      </c>
      <c r="U408" s="19">
        <f t="shared" si="928"/>
        <v>0</v>
      </c>
      <c r="V408" s="19">
        <f t="shared" si="853"/>
        <v>123313</v>
      </c>
      <c r="W408" s="19">
        <f t="shared" si="854"/>
        <v>0</v>
      </c>
      <c r="X408" s="19">
        <f t="shared" si="855"/>
        <v>0</v>
      </c>
      <c r="Y408" s="19">
        <f t="shared" si="928"/>
        <v>0</v>
      </c>
      <c r="Z408" s="19">
        <f t="shared" si="928"/>
        <v>0</v>
      </c>
      <c r="AA408" s="19">
        <f t="shared" si="928"/>
        <v>0</v>
      </c>
      <c r="AB408" s="19">
        <f t="shared" si="831"/>
        <v>123313</v>
      </c>
      <c r="AC408" s="19">
        <f t="shared" si="832"/>
        <v>0</v>
      </c>
      <c r="AD408" s="19">
        <f t="shared" si="833"/>
        <v>0</v>
      </c>
      <c r="AE408" s="19">
        <f t="shared" si="928"/>
        <v>0</v>
      </c>
      <c r="AF408" s="19">
        <f t="shared" si="928"/>
        <v>0</v>
      </c>
      <c r="AG408" s="19">
        <f t="shared" si="840"/>
        <v>123313</v>
      </c>
      <c r="AH408" s="19">
        <f t="shared" si="841"/>
        <v>0</v>
      </c>
      <c r="AI408" s="19">
        <f t="shared" si="842"/>
        <v>0</v>
      </c>
      <c r="AJ408" s="19">
        <f t="shared" si="928"/>
        <v>-575.55999999999995</v>
      </c>
      <c r="AK408" s="19">
        <f t="shared" si="928"/>
        <v>0</v>
      </c>
      <c r="AL408" s="19">
        <f t="shared" si="928"/>
        <v>0</v>
      </c>
      <c r="AM408" s="19">
        <f t="shared" si="923"/>
        <v>122737.44</v>
      </c>
      <c r="AN408" s="19">
        <f t="shared" si="928"/>
        <v>-137.196</v>
      </c>
      <c r="AO408" s="19">
        <f t="shared" si="886"/>
        <v>122600.24400000001</v>
      </c>
      <c r="AP408" s="19">
        <f t="shared" si="924"/>
        <v>0</v>
      </c>
      <c r="AQ408" s="19">
        <f t="shared" si="928"/>
        <v>0</v>
      </c>
      <c r="AR408" s="19">
        <f t="shared" si="887"/>
        <v>0</v>
      </c>
      <c r="AS408" s="19">
        <f t="shared" si="925"/>
        <v>0</v>
      </c>
      <c r="AT408" s="19">
        <f t="shared" si="928"/>
        <v>0</v>
      </c>
      <c r="AU408" s="19">
        <f t="shared" si="888"/>
        <v>0</v>
      </c>
      <c r="AV408" s="19">
        <f t="shared" si="928"/>
        <v>0</v>
      </c>
      <c r="AW408" s="32"/>
      <c r="AX408" s="23"/>
      <c r="AY408" s="2"/>
    </row>
    <row r="409" spans="1:51" x14ac:dyDescent="0.3">
      <c r="A409" s="49" t="s">
        <v>107</v>
      </c>
      <c r="B409" s="45">
        <v>410</v>
      </c>
      <c r="C409" s="49" t="s">
        <v>105</v>
      </c>
      <c r="D409" s="49" t="s">
        <v>5</v>
      </c>
      <c r="E409" s="15" t="s">
        <v>570</v>
      </c>
      <c r="F409" s="19">
        <v>123313</v>
      </c>
      <c r="G409" s="19">
        <v>0</v>
      </c>
      <c r="H409" s="19">
        <v>0</v>
      </c>
      <c r="I409" s="19"/>
      <c r="J409" s="19"/>
      <c r="K409" s="19"/>
      <c r="L409" s="19">
        <f t="shared" si="865"/>
        <v>123313</v>
      </c>
      <c r="M409" s="19">
        <f t="shared" si="866"/>
        <v>0</v>
      </c>
      <c r="N409" s="19">
        <f t="shared" si="867"/>
        <v>0</v>
      </c>
      <c r="O409" s="19"/>
      <c r="P409" s="19"/>
      <c r="Q409" s="19"/>
      <c r="R409" s="19">
        <f t="shared" si="849"/>
        <v>123313</v>
      </c>
      <c r="S409" s="19">
        <f t="shared" si="850"/>
        <v>0</v>
      </c>
      <c r="T409" s="19">
        <f t="shared" si="851"/>
        <v>0</v>
      </c>
      <c r="U409" s="19"/>
      <c r="V409" s="19">
        <f t="shared" si="853"/>
        <v>123313</v>
      </c>
      <c r="W409" s="19">
        <f t="shared" si="854"/>
        <v>0</v>
      </c>
      <c r="X409" s="19">
        <f t="shared" si="855"/>
        <v>0</v>
      </c>
      <c r="Y409" s="19"/>
      <c r="Z409" s="19"/>
      <c r="AA409" s="19"/>
      <c r="AB409" s="19">
        <f t="shared" si="831"/>
        <v>123313</v>
      </c>
      <c r="AC409" s="19">
        <f t="shared" si="832"/>
        <v>0</v>
      </c>
      <c r="AD409" s="19">
        <f t="shared" si="833"/>
        <v>0</v>
      </c>
      <c r="AE409" s="19"/>
      <c r="AF409" s="19"/>
      <c r="AG409" s="19">
        <f t="shared" si="840"/>
        <v>123313</v>
      </c>
      <c r="AH409" s="19">
        <f t="shared" si="841"/>
        <v>0</v>
      </c>
      <c r="AI409" s="19">
        <f t="shared" si="842"/>
        <v>0</v>
      </c>
      <c r="AJ409" s="19">
        <f>-575.56</f>
        <v>-575.55999999999995</v>
      </c>
      <c r="AK409" s="19"/>
      <c r="AL409" s="19"/>
      <c r="AM409" s="41">
        <f t="shared" si="923"/>
        <v>122737.44</v>
      </c>
      <c r="AN409" s="41">
        <v>-137.196</v>
      </c>
      <c r="AO409" s="19">
        <f t="shared" si="886"/>
        <v>122600.24400000001</v>
      </c>
      <c r="AP409" s="41">
        <f t="shared" si="924"/>
        <v>0</v>
      </c>
      <c r="AQ409" s="41"/>
      <c r="AR409" s="19">
        <f t="shared" si="887"/>
        <v>0</v>
      </c>
      <c r="AS409" s="41">
        <f t="shared" si="925"/>
        <v>0</v>
      </c>
      <c r="AT409" s="41"/>
      <c r="AU409" s="19">
        <f t="shared" si="888"/>
        <v>0</v>
      </c>
      <c r="AV409" s="19"/>
      <c r="AW409" s="32"/>
      <c r="AX409" s="23"/>
      <c r="AY409" s="2"/>
    </row>
    <row r="410" spans="1:51" ht="31.2" x14ac:dyDescent="0.3">
      <c r="A410" s="49" t="s">
        <v>953</v>
      </c>
      <c r="B410" s="45"/>
      <c r="C410" s="49"/>
      <c r="D410" s="49"/>
      <c r="E410" s="15" t="s">
        <v>1265</v>
      </c>
      <c r="F410" s="19">
        <f>F411</f>
        <v>0</v>
      </c>
      <c r="G410" s="19">
        <f t="shared" ref="G410:AV412" si="929">G411</f>
        <v>0</v>
      </c>
      <c r="H410" s="19">
        <f t="shared" si="929"/>
        <v>4109</v>
      </c>
      <c r="I410" s="19">
        <f t="shared" si="929"/>
        <v>0</v>
      </c>
      <c r="J410" s="19">
        <f t="shared" si="929"/>
        <v>0</v>
      </c>
      <c r="K410" s="19">
        <f t="shared" si="929"/>
        <v>0</v>
      </c>
      <c r="L410" s="19">
        <f t="shared" si="865"/>
        <v>0</v>
      </c>
      <c r="M410" s="19">
        <f t="shared" si="866"/>
        <v>0</v>
      </c>
      <c r="N410" s="19">
        <f t="shared" si="867"/>
        <v>4109</v>
      </c>
      <c r="O410" s="19">
        <f t="shared" si="929"/>
        <v>0</v>
      </c>
      <c r="P410" s="19">
        <f t="shared" si="929"/>
        <v>0</v>
      </c>
      <c r="Q410" s="19">
        <f t="shared" si="929"/>
        <v>0</v>
      </c>
      <c r="R410" s="19">
        <f t="shared" si="849"/>
        <v>0</v>
      </c>
      <c r="S410" s="19">
        <f t="shared" si="850"/>
        <v>0</v>
      </c>
      <c r="T410" s="19">
        <f t="shared" si="851"/>
        <v>4109</v>
      </c>
      <c r="U410" s="19">
        <f t="shared" si="929"/>
        <v>0</v>
      </c>
      <c r="V410" s="19">
        <f t="shared" si="853"/>
        <v>0</v>
      </c>
      <c r="W410" s="19">
        <f t="shared" si="854"/>
        <v>0</v>
      </c>
      <c r="X410" s="19">
        <f t="shared" si="855"/>
        <v>4109</v>
      </c>
      <c r="Y410" s="19">
        <f t="shared" si="929"/>
        <v>0</v>
      </c>
      <c r="Z410" s="19">
        <f t="shared" si="929"/>
        <v>0</v>
      </c>
      <c r="AA410" s="19">
        <f t="shared" si="929"/>
        <v>0</v>
      </c>
      <c r="AB410" s="19">
        <f t="shared" si="831"/>
        <v>0</v>
      </c>
      <c r="AC410" s="19">
        <f t="shared" si="832"/>
        <v>0</v>
      </c>
      <c r="AD410" s="19">
        <f t="shared" si="833"/>
        <v>4109</v>
      </c>
      <c r="AE410" s="19">
        <f t="shared" si="929"/>
        <v>0</v>
      </c>
      <c r="AF410" s="19">
        <f t="shared" si="929"/>
        <v>0</v>
      </c>
      <c r="AG410" s="19">
        <f t="shared" si="840"/>
        <v>0</v>
      </c>
      <c r="AH410" s="19">
        <f t="shared" si="841"/>
        <v>0</v>
      </c>
      <c r="AI410" s="19">
        <f t="shared" si="842"/>
        <v>4109</v>
      </c>
      <c r="AJ410" s="19">
        <f t="shared" si="929"/>
        <v>0</v>
      </c>
      <c r="AK410" s="19">
        <f t="shared" si="929"/>
        <v>0</v>
      </c>
      <c r="AL410" s="19">
        <f t="shared" si="929"/>
        <v>0</v>
      </c>
      <c r="AM410" s="19">
        <f t="shared" si="923"/>
        <v>0</v>
      </c>
      <c r="AN410" s="19">
        <f t="shared" si="929"/>
        <v>0</v>
      </c>
      <c r="AO410" s="19">
        <f t="shared" si="886"/>
        <v>0</v>
      </c>
      <c r="AP410" s="19">
        <f t="shared" si="924"/>
        <v>0</v>
      </c>
      <c r="AQ410" s="19">
        <f t="shared" si="929"/>
        <v>0</v>
      </c>
      <c r="AR410" s="19">
        <f t="shared" si="887"/>
        <v>0</v>
      </c>
      <c r="AS410" s="19">
        <f t="shared" si="925"/>
        <v>4109</v>
      </c>
      <c r="AT410" s="19">
        <f t="shared" si="929"/>
        <v>0</v>
      </c>
      <c r="AU410" s="19">
        <f t="shared" si="888"/>
        <v>4109</v>
      </c>
      <c r="AV410" s="19">
        <f t="shared" si="929"/>
        <v>0</v>
      </c>
      <c r="AW410" s="32"/>
      <c r="AX410" s="23"/>
      <c r="AY410" s="2"/>
    </row>
    <row r="411" spans="1:51" ht="46.8" x14ac:dyDescent="0.3">
      <c r="A411" s="49" t="s">
        <v>953</v>
      </c>
      <c r="B411" s="45">
        <v>400</v>
      </c>
      <c r="C411" s="49"/>
      <c r="D411" s="49"/>
      <c r="E411" s="15" t="s">
        <v>580</v>
      </c>
      <c r="F411" s="19">
        <f>F412</f>
        <v>0</v>
      </c>
      <c r="G411" s="19">
        <f t="shared" si="929"/>
        <v>0</v>
      </c>
      <c r="H411" s="19">
        <f t="shared" si="929"/>
        <v>4109</v>
      </c>
      <c r="I411" s="19">
        <f t="shared" si="929"/>
        <v>0</v>
      </c>
      <c r="J411" s="19">
        <f t="shared" si="929"/>
        <v>0</v>
      </c>
      <c r="K411" s="19">
        <f t="shared" si="929"/>
        <v>0</v>
      </c>
      <c r="L411" s="19">
        <f t="shared" si="865"/>
        <v>0</v>
      </c>
      <c r="M411" s="19">
        <f t="shared" si="866"/>
        <v>0</v>
      </c>
      <c r="N411" s="19">
        <f t="shared" si="867"/>
        <v>4109</v>
      </c>
      <c r="O411" s="19">
        <f t="shared" si="929"/>
        <v>0</v>
      </c>
      <c r="P411" s="19">
        <f t="shared" si="929"/>
        <v>0</v>
      </c>
      <c r="Q411" s="19">
        <f t="shared" si="929"/>
        <v>0</v>
      </c>
      <c r="R411" s="19">
        <f t="shared" si="849"/>
        <v>0</v>
      </c>
      <c r="S411" s="19">
        <f t="shared" si="850"/>
        <v>0</v>
      </c>
      <c r="T411" s="19">
        <f t="shared" si="851"/>
        <v>4109</v>
      </c>
      <c r="U411" s="19">
        <f t="shared" si="929"/>
        <v>0</v>
      </c>
      <c r="V411" s="19">
        <f t="shared" si="853"/>
        <v>0</v>
      </c>
      <c r="W411" s="19">
        <f t="shared" si="854"/>
        <v>0</v>
      </c>
      <c r="X411" s="19">
        <f t="shared" si="855"/>
        <v>4109</v>
      </c>
      <c r="Y411" s="19">
        <f t="shared" si="929"/>
        <v>0</v>
      </c>
      <c r="Z411" s="19">
        <f t="shared" si="929"/>
        <v>0</v>
      </c>
      <c r="AA411" s="19">
        <f t="shared" si="929"/>
        <v>0</v>
      </c>
      <c r="AB411" s="19">
        <f t="shared" si="831"/>
        <v>0</v>
      </c>
      <c r="AC411" s="19">
        <f t="shared" si="832"/>
        <v>0</v>
      </c>
      <c r="AD411" s="19">
        <f t="shared" si="833"/>
        <v>4109</v>
      </c>
      <c r="AE411" s="19">
        <f t="shared" si="929"/>
        <v>0</v>
      </c>
      <c r="AF411" s="19">
        <f t="shared" si="929"/>
        <v>0</v>
      </c>
      <c r="AG411" s="19">
        <f t="shared" si="840"/>
        <v>0</v>
      </c>
      <c r="AH411" s="19">
        <f t="shared" si="841"/>
        <v>0</v>
      </c>
      <c r="AI411" s="19">
        <f t="shared" si="842"/>
        <v>4109</v>
      </c>
      <c r="AJ411" s="19">
        <f t="shared" si="929"/>
        <v>0</v>
      </c>
      <c r="AK411" s="19">
        <f t="shared" si="929"/>
        <v>0</v>
      </c>
      <c r="AL411" s="19">
        <f t="shared" si="929"/>
        <v>0</v>
      </c>
      <c r="AM411" s="19">
        <f t="shared" si="923"/>
        <v>0</v>
      </c>
      <c r="AN411" s="19">
        <f t="shared" si="929"/>
        <v>0</v>
      </c>
      <c r="AO411" s="19">
        <f t="shared" si="886"/>
        <v>0</v>
      </c>
      <c r="AP411" s="19">
        <f t="shared" si="924"/>
        <v>0</v>
      </c>
      <c r="AQ411" s="19">
        <f t="shared" si="929"/>
        <v>0</v>
      </c>
      <c r="AR411" s="19">
        <f t="shared" si="887"/>
        <v>0</v>
      </c>
      <c r="AS411" s="19">
        <f t="shared" si="925"/>
        <v>4109</v>
      </c>
      <c r="AT411" s="19">
        <f t="shared" si="929"/>
        <v>0</v>
      </c>
      <c r="AU411" s="19">
        <f t="shared" si="888"/>
        <v>4109</v>
      </c>
      <c r="AV411" s="19">
        <f t="shared" si="929"/>
        <v>0</v>
      </c>
      <c r="AW411" s="32"/>
      <c r="AX411" s="23"/>
      <c r="AY411" s="2"/>
    </row>
    <row r="412" spans="1:51" x14ac:dyDescent="0.3">
      <c r="A412" s="49" t="s">
        <v>953</v>
      </c>
      <c r="B412" s="45">
        <v>410</v>
      </c>
      <c r="C412" s="49"/>
      <c r="D412" s="49"/>
      <c r="E412" s="15" t="s">
        <v>593</v>
      </c>
      <c r="F412" s="19">
        <f>F413</f>
        <v>0</v>
      </c>
      <c r="G412" s="19">
        <f t="shared" si="929"/>
        <v>0</v>
      </c>
      <c r="H412" s="19">
        <f t="shared" si="929"/>
        <v>4109</v>
      </c>
      <c r="I412" s="19">
        <f t="shared" si="929"/>
        <v>0</v>
      </c>
      <c r="J412" s="19">
        <f t="shared" si="929"/>
        <v>0</v>
      </c>
      <c r="K412" s="19">
        <f t="shared" si="929"/>
        <v>0</v>
      </c>
      <c r="L412" s="19">
        <f t="shared" si="865"/>
        <v>0</v>
      </c>
      <c r="M412" s="19">
        <f t="shared" si="866"/>
        <v>0</v>
      </c>
      <c r="N412" s="19">
        <f t="shared" si="867"/>
        <v>4109</v>
      </c>
      <c r="O412" s="19">
        <f t="shared" si="929"/>
        <v>0</v>
      </c>
      <c r="P412" s="19">
        <f t="shared" si="929"/>
        <v>0</v>
      </c>
      <c r="Q412" s="19">
        <f t="shared" si="929"/>
        <v>0</v>
      </c>
      <c r="R412" s="19">
        <f t="shared" si="849"/>
        <v>0</v>
      </c>
      <c r="S412" s="19">
        <f t="shared" si="850"/>
        <v>0</v>
      </c>
      <c r="T412" s="19">
        <f t="shared" si="851"/>
        <v>4109</v>
      </c>
      <c r="U412" s="19">
        <f t="shared" si="929"/>
        <v>0</v>
      </c>
      <c r="V412" s="19">
        <f t="shared" si="853"/>
        <v>0</v>
      </c>
      <c r="W412" s="19">
        <f t="shared" si="854"/>
        <v>0</v>
      </c>
      <c r="X412" s="19">
        <f t="shared" si="855"/>
        <v>4109</v>
      </c>
      <c r="Y412" s="19">
        <f t="shared" si="929"/>
        <v>0</v>
      </c>
      <c r="Z412" s="19">
        <f t="shared" si="929"/>
        <v>0</v>
      </c>
      <c r="AA412" s="19">
        <f t="shared" si="929"/>
        <v>0</v>
      </c>
      <c r="AB412" s="19">
        <f t="shared" si="831"/>
        <v>0</v>
      </c>
      <c r="AC412" s="19">
        <f t="shared" si="832"/>
        <v>0</v>
      </c>
      <c r="AD412" s="19">
        <f t="shared" si="833"/>
        <v>4109</v>
      </c>
      <c r="AE412" s="19">
        <f t="shared" si="929"/>
        <v>0</v>
      </c>
      <c r="AF412" s="19">
        <f t="shared" si="929"/>
        <v>0</v>
      </c>
      <c r="AG412" s="19">
        <f t="shared" si="840"/>
        <v>0</v>
      </c>
      <c r="AH412" s="19">
        <f t="shared" si="841"/>
        <v>0</v>
      </c>
      <c r="AI412" s="19">
        <f t="shared" si="842"/>
        <v>4109</v>
      </c>
      <c r="AJ412" s="19">
        <f t="shared" si="929"/>
        <v>0</v>
      </c>
      <c r="AK412" s="19">
        <f t="shared" si="929"/>
        <v>0</v>
      </c>
      <c r="AL412" s="19">
        <f t="shared" si="929"/>
        <v>0</v>
      </c>
      <c r="AM412" s="19">
        <f t="shared" si="923"/>
        <v>0</v>
      </c>
      <c r="AN412" s="19">
        <f t="shared" si="929"/>
        <v>0</v>
      </c>
      <c r="AO412" s="19">
        <f t="shared" si="886"/>
        <v>0</v>
      </c>
      <c r="AP412" s="19">
        <f t="shared" si="924"/>
        <v>0</v>
      </c>
      <c r="AQ412" s="19">
        <f t="shared" si="929"/>
        <v>0</v>
      </c>
      <c r="AR412" s="19">
        <f t="shared" si="887"/>
        <v>0</v>
      </c>
      <c r="AS412" s="19">
        <f t="shared" si="925"/>
        <v>4109</v>
      </c>
      <c r="AT412" s="19">
        <f t="shared" si="929"/>
        <v>0</v>
      </c>
      <c r="AU412" s="19">
        <f t="shared" si="888"/>
        <v>4109</v>
      </c>
      <c r="AV412" s="19">
        <f t="shared" si="929"/>
        <v>0</v>
      </c>
      <c r="AW412" s="32"/>
      <c r="AX412" s="23"/>
      <c r="AY412" s="2"/>
    </row>
    <row r="413" spans="1:51" x14ac:dyDescent="0.3">
      <c r="A413" s="49" t="s">
        <v>953</v>
      </c>
      <c r="B413" s="45">
        <v>410</v>
      </c>
      <c r="C413" s="49" t="s">
        <v>105</v>
      </c>
      <c r="D413" s="49" t="s">
        <v>5</v>
      </c>
      <c r="E413" s="15" t="s">
        <v>570</v>
      </c>
      <c r="F413" s="19">
        <v>0</v>
      </c>
      <c r="G413" s="19">
        <v>0</v>
      </c>
      <c r="H413" s="19">
        <v>4109</v>
      </c>
      <c r="I413" s="19"/>
      <c r="J413" s="19"/>
      <c r="K413" s="19"/>
      <c r="L413" s="19">
        <f t="shared" si="865"/>
        <v>0</v>
      </c>
      <c r="M413" s="19">
        <f t="shared" si="866"/>
        <v>0</v>
      </c>
      <c r="N413" s="19">
        <f t="shared" si="867"/>
        <v>4109</v>
      </c>
      <c r="O413" s="19"/>
      <c r="P413" s="19"/>
      <c r="Q413" s="19"/>
      <c r="R413" s="19">
        <f t="shared" si="849"/>
        <v>0</v>
      </c>
      <c r="S413" s="19">
        <f t="shared" si="850"/>
        <v>0</v>
      </c>
      <c r="T413" s="19">
        <f t="shared" si="851"/>
        <v>4109</v>
      </c>
      <c r="U413" s="19"/>
      <c r="V413" s="19">
        <f t="shared" si="853"/>
        <v>0</v>
      </c>
      <c r="W413" s="19">
        <f t="shared" si="854"/>
        <v>0</v>
      </c>
      <c r="X413" s="19">
        <f t="shared" si="855"/>
        <v>4109</v>
      </c>
      <c r="Y413" s="19"/>
      <c r="Z413" s="19"/>
      <c r="AA413" s="19"/>
      <c r="AB413" s="19">
        <f t="shared" si="831"/>
        <v>0</v>
      </c>
      <c r="AC413" s="19">
        <f t="shared" si="832"/>
        <v>0</v>
      </c>
      <c r="AD413" s="19">
        <f t="shared" si="833"/>
        <v>4109</v>
      </c>
      <c r="AE413" s="19"/>
      <c r="AF413" s="19"/>
      <c r="AG413" s="19">
        <f t="shared" si="840"/>
        <v>0</v>
      </c>
      <c r="AH413" s="19">
        <f t="shared" si="841"/>
        <v>0</v>
      </c>
      <c r="AI413" s="19">
        <f t="shared" si="842"/>
        <v>4109</v>
      </c>
      <c r="AJ413" s="19"/>
      <c r="AK413" s="19"/>
      <c r="AL413" s="19"/>
      <c r="AM413" s="19">
        <f t="shared" si="923"/>
        <v>0</v>
      </c>
      <c r="AN413" s="19"/>
      <c r="AO413" s="19">
        <f t="shared" si="886"/>
        <v>0</v>
      </c>
      <c r="AP413" s="19">
        <f t="shared" si="924"/>
        <v>0</v>
      </c>
      <c r="AQ413" s="19"/>
      <c r="AR413" s="19">
        <f t="shared" si="887"/>
        <v>0</v>
      </c>
      <c r="AS413" s="19">
        <f t="shared" si="925"/>
        <v>4109</v>
      </c>
      <c r="AT413" s="19"/>
      <c r="AU413" s="19">
        <f t="shared" si="888"/>
        <v>4109</v>
      </c>
      <c r="AV413" s="19"/>
      <c r="AW413" s="32"/>
      <c r="AX413" s="23"/>
      <c r="AY413" s="2"/>
    </row>
    <row r="414" spans="1:51" ht="31.2" x14ac:dyDescent="0.3">
      <c r="A414" s="49" t="s">
        <v>954</v>
      </c>
      <c r="B414" s="45"/>
      <c r="C414" s="49"/>
      <c r="D414" s="49"/>
      <c r="E414" s="15" t="s">
        <v>1263</v>
      </c>
      <c r="F414" s="19">
        <f>F415</f>
        <v>0</v>
      </c>
      <c r="G414" s="19">
        <f t="shared" ref="G414:AV416" si="930">G415</f>
        <v>0</v>
      </c>
      <c r="H414" s="19">
        <f t="shared" si="930"/>
        <v>68921.600000000006</v>
      </c>
      <c r="I414" s="19">
        <f t="shared" si="930"/>
        <v>0</v>
      </c>
      <c r="J414" s="19">
        <f t="shared" si="930"/>
        <v>0</v>
      </c>
      <c r="K414" s="19">
        <f t="shared" si="930"/>
        <v>0</v>
      </c>
      <c r="L414" s="19">
        <f t="shared" si="865"/>
        <v>0</v>
      </c>
      <c r="M414" s="19">
        <f t="shared" si="866"/>
        <v>0</v>
      </c>
      <c r="N414" s="19">
        <f t="shared" si="867"/>
        <v>68921.600000000006</v>
      </c>
      <c r="O414" s="19">
        <f t="shared" si="930"/>
        <v>0</v>
      </c>
      <c r="P414" s="19">
        <f t="shared" si="930"/>
        <v>0</v>
      </c>
      <c r="Q414" s="19">
        <f t="shared" si="930"/>
        <v>0</v>
      </c>
      <c r="R414" s="19">
        <f t="shared" si="849"/>
        <v>0</v>
      </c>
      <c r="S414" s="19">
        <f t="shared" si="850"/>
        <v>0</v>
      </c>
      <c r="T414" s="19">
        <f t="shared" si="851"/>
        <v>68921.600000000006</v>
      </c>
      <c r="U414" s="19">
        <f t="shared" si="930"/>
        <v>0</v>
      </c>
      <c r="V414" s="19">
        <f t="shared" si="853"/>
        <v>0</v>
      </c>
      <c r="W414" s="19">
        <f t="shared" si="854"/>
        <v>0</v>
      </c>
      <c r="X414" s="19">
        <f t="shared" si="855"/>
        <v>68921.600000000006</v>
      </c>
      <c r="Y414" s="19">
        <f t="shared" si="930"/>
        <v>0</v>
      </c>
      <c r="Z414" s="19">
        <f t="shared" si="930"/>
        <v>0</v>
      </c>
      <c r="AA414" s="19">
        <f t="shared" si="930"/>
        <v>0</v>
      </c>
      <c r="AB414" s="19">
        <f t="shared" si="831"/>
        <v>0</v>
      </c>
      <c r="AC414" s="19">
        <f t="shared" si="832"/>
        <v>0</v>
      </c>
      <c r="AD414" s="19">
        <f t="shared" si="833"/>
        <v>68921.600000000006</v>
      </c>
      <c r="AE414" s="19">
        <f t="shared" si="930"/>
        <v>0</v>
      </c>
      <c r="AF414" s="19">
        <f t="shared" si="930"/>
        <v>0</v>
      </c>
      <c r="AG414" s="19">
        <f t="shared" si="840"/>
        <v>0</v>
      </c>
      <c r="AH414" s="19">
        <f t="shared" si="841"/>
        <v>0</v>
      </c>
      <c r="AI414" s="19">
        <f t="shared" si="842"/>
        <v>68921.600000000006</v>
      </c>
      <c r="AJ414" s="19">
        <f t="shared" si="930"/>
        <v>0</v>
      </c>
      <c r="AK414" s="19">
        <f t="shared" si="930"/>
        <v>0</v>
      </c>
      <c r="AL414" s="19">
        <f t="shared" si="930"/>
        <v>0</v>
      </c>
      <c r="AM414" s="19">
        <f t="shared" si="923"/>
        <v>0</v>
      </c>
      <c r="AN414" s="19">
        <f t="shared" si="930"/>
        <v>0</v>
      </c>
      <c r="AO414" s="19">
        <f t="shared" si="886"/>
        <v>0</v>
      </c>
      <c r="AP414" s="19">
        <f t="shared" si="924"/>
        <v>0</v>
      </c>
      <c r="AQ414" s="19">
        <f t="shared" si="930"/>
        <v>0</v>
      </c>
      <c r="AR414" s="19">
        <f t="shared" si="887"/>
        <v>0</v>
      </c>
      <c r="AS414" s="19">
        <f t="shared" si="925"/>
        <v>68921.600000000006</v>
      </c>
      <c r="AT414" s="19">
        <f t="shared" si="930"/>
        <v>0</v>
      </c>
      <c r="AU414" s="19">
        <f t="shared" si="888"/>
        <v>68921.600000000006</v>
      </c>
      <c r="AV414" s="19">
        <f t="shared" si="930"/>
        <v>0</v>
      </c>
      <c r="AW414" s="32"/>
      <c r="AX414" s="23"/>
      <c r="AY414" s="2"/>
    </row>
    <row r="415" spans="1:51" ht="46.8" x14ac:dyDescent="0.3">
      <c r="A415" s="49" t="s">
        <v>954</v>
      </c>
      <c r="B415" s="45">
        <v>400</v>
      </c>
      <c r="C415" s="49"/>
      <c r="D415" s="49"/>
      <c r="E415" s="15" t="s">
        <v>580</v>
      </c>
      <c r="F415" s="19">
        <f>F416</f>
        <v>0</v>
      </c>
      <c r="G415" s="19">
        <f t="shared" si="930"/>
        <v>0</v>
      </c>
      <c r="H415" s="19">
        <f t="shared" si="930"/>
        <v>68921.600000000006</v>
      </c>
      <c r="I415" s="19">
        <f t="shared" si="930"/>
        <v>0</v>
      </c>
      <c r="J415" s="19">
        <f t="shared" si="930"/>
        <v>0</v>
      </c>
      <c r="K415" s="19">
        <f t="shared" si="930"/>
        <v>0</v>
      </c>
      <c r="L415" s="19">
        <f t="shared" si="865"/>
        <v>0</v>
      </c>
      <c r="M415" s="19">
        <f t="shared" si="866"/>
        <v>0</v>
      </c>
      <c r="N415" s="19">
        <f t="shared" si="867"/>
        <v>68921.600000000006</v>
      </c>
      <c r="O415" s="19">
        <f t="shared" si="930"/>
        <v>0</v>
      </c>
      <c r="P415" s="19">
        <f t="shared" si="930"/>
        <v>0</v>
      </c>
      <c r="Q415" s="19">
        <f t="shared" si="930"/>
        <v>0</v>
      </c>
      <c r="R415" s="19">
        <f t="shared" si="849"/>
        <v>0</v>
      </c>
      <c r="S415" s="19">
        <f t="shared" si="850"/>
        <v>0</v>
      </c>
      <c r="T415" s="19">
        <f t="shared" si="851"/>
        <v>68921.600000000006</v>
      </c>
      <c r="U415" s="19">
        <f t="shared" si="930"/>
        <v>0</v>
      </c>
      <c r="V415" s="19">
        <f t="shared" si="853"/>
        <v>0</v>
      </c>
      <c r="W415" s="19">
        <f t="shared" si="854"/>
        <v>0</v>
      </c>
      <c r="X415" s="19">
        <f t="shared" si="855"/>
        <v>68921.600000000006</v>
      </c>
      <c r="Y415" s="19">
        <f t="shared" si="930"/>
        <v>0</v>
      </c>
      <c r="Z415" s="19">
        <f t="shared" si="930"/>
        <v>0</v>
      </c>
      <c r="AA415" s="19">
        <f t="shared" si="930"/>
        <v>0</v>
      </c>
      <c r="AB415" s="19">
        <f t="shared" si="831"/>
        <v>0</v>
      </c>
      <c r="AC415" s="19">
        <f t="shared" si="832"/>
        <v>0</v>
      </c>
      <c r="AD415" s="19">
        <f t="shared" si="833"/>
        <v>68921.600000000006</v>
      </c>
      <c r="AE415" s="19">
        <f t="shared" si="930"/>
        <v>0</v>
      </c>
      <c r="AF415" s="19">
        <f t="shared" si="930"/>
        <v>0</v>
      </c>
      <c r="AG415" s="19">
        <f t="shared" si="840"/>
        <v>0</v>
      </c>
      <c r="AH415" s="19">
        <f t="shared" si="841"/>
        <v>0</v>
      </c>
      <c r="AI415" s="19">
        <f t="shared" si="842"/>
        <v>68921.600000000006</v>
      </c>
      <c r="AJ415" s="19">
        <f t="shared" si="930"/>
        <v>0</v>
      </c>
      <c r="AK415" s="19">
        <f t="shared" si="930"/>
        <v>0</v>
      </c>
      <c r="AL415" s="19">
        <f t="shared" si="930"/>
        <v>0</v>
      </c>
      <c r="AM415" s="19">
        <f t="shared" si="923"/>
        <v>0</v>
      </c>
      <c r="AN415" s="19">
        <f t="shared" si="930"/>
        <v>0</v>
      </c>
      <c r="AO415" s="19">
        <f t="shared" si="886"/>
        <v>0</v>
      </c>
      <c r="AP415" s="19">
        <f t="shared" si="924"/>
        <v>0</v>
      </c>
      <c r="AQ415" s="19">
        <f t="shared" si="930"/>
        <v>0</v>
      </c>
      <c r="AR415" s="19">
        <f t="shared" si="887"/>
        <v>0</v>
      </c>
      <c r="AS415" s="19">
        <f t="shared" si="925"/>
        <v>68921.600000000006</v>
      </c>
      <c r="AT415" s="19">
        <f t="shared" si="930"/>
        <v>0</v>
      </c>
      <c r="AU415" s="19">
        <f t="shared" si="888"/>
        <v>68921.600000000006</v>
      </c>
      <c r="AV415" s="19">
        <f t="shared" si="930"/>
        <v>0</v>
      </c>
      <c r="AW415" s="32"/>
      <c r="AX415" s="23"/>
      <c r="AY415" s="2"/>
    </row>
    <row r="416" spans="1:51" x14ac:dyDescent="0.3">
      <c r="A416" s="49" t="s">
        <v>954</v>
      </c>
      <c r="B416" s="45">
        <v>410</v>
      </c>
      <c r="C416" s="49"/>
      <c r="D416" s="49"/>
      <c r="E416" s="15" t="s">
        <v>593</v>
      </c>
      <c r="F416" s="19">
        <f>F417</f>
        <v>0</v>
      </c>
      <c r="G416" s="19">
        <f t="shared" si="930"/>
        <v>0</v>
      </c>
      <c r="H416" s="19">
        <f t="shared" si="930"/>
        <v>68921.600000000006</v>
      </c>
      <c r="I416" s="19">
        <f t="shared" si="930"/>
        <v>0</v>
      </c>
      <c r="J416" s="19">
        <f t="shared" si="930"/>
        <v>0</v>
      </c>
      <c r="K416" s="19">
        <f t="shared" si="930"/>
        <v>0</v>
      </c>
      <c r="L416" s="19">
        <f t="shared" si="865"/>
        <v>0</v>
      </c>
      <c r="M416" s="19">
        <f t="shared" si="866"/>
        <v>0</v>
      </c>
      <c r="N416" s="19">
        <f t="shared" si="867"/>
        <v>68921.600000000006</v>
      </c>
      <c r="O416" s="19">
        <f t="shared" si="930"/>
        <v>0</v>
      </c>
      <c r="P416" s="19">
        <f t="shared" si="930"/>
        <v>0</v>
      </c>
      <c r="Q416" s="19">
        <f t="shared" si="930"/>
        <v>0</v>
      </c>
      <c r="R416" s="19">
        <f t="shared" si="849"/>
        <v>0</v>
      </c>
      <c r="S416" s="19">
        <f t="shared" si="850"/>
        <v>0</v>
      </c>
      <c r="T416" s="19">
        <f t="shared" si="851"/>
        <v>68921.600000000006</v>
      </c>
      <c r="U416" s="19">
        <f t="shared" si="930"/>
        <v>0</v>
      </c>
      <c r="V416" s="19">
        <f t="shared" si="853"/>
        <v>0</v>
      </c>
      <c r="W416" s="19">
        <f t="shared" si="854"/>
        <v>0</v>
      </c>
      <c r="X416" s="19">
        <f t="shared" si="855"/>
        <v>68921.600000000006</v>
      </c>
      <c r="Y416" s="19">
        <f t="shared" si="930"/>
        <v>0</v>
      </c>
      <c r="Z416" s="19">
        <f t="shared" si="930"/>
        <v>0</v>
      </c>
      <c r="AA416" s="19">
        <f t="shared" si="930"/>
        <v>0</v>
      </c>
      <c r="AB416" s="19">
        <f t="shared" si="831"/>
        <v>0</v>
      </c>
      <c r="AC416" s="19">
        <f t="shared" si="832"/>
        <v>0</v>
      </c>
      <c r="AD416" s="19">
        <f t="shared" si="833"/>
        <v>68921.600000000006</v>
      </c>
      <c r="AE416" s="19">
        <f t="shared" si="930"/>
        <v>0</v>
      </c>
      <c r="AF416" s="19">
        <f t="shared" si="930"/>
        <v>0</v>
      </c>
      <c r="AG416" s="19">
        <f t="shared" si="840"/>
        <v>0</v>
      </c>
      <c r="AH416" s="19">
        <f t="shared" si="841"/>
        <v>0</v>
      </c>
      <c r="AI416" s="19">
        <f t="shared" si="842"/>
        <v>68921.600000000006</v>
      </c>
      <c r="AJ416" s="19">
        <f t="shared" si="930"/>
        <v>0</v>
      </c>
      <c r="AK416" s="19">
        <f t="shared" si="930"/>
        <v>0</v>
      </c>
      <c r="AL416" s="19">
        <f t="shared" si="930"/>
        <v>0</v>
      </c>
      <c r="AM416" s="19">
        <f t="shared" si="923"/>
        <v>0</v>
      </c>
      <c r="AN416" s="19">
        <f t="shared" si="930"/>
        <v>0</v>
      </c>
      <c r="AO416" s="19">
        <f t="shared" si="886"/>
        <v>0</v>
      </c>
      <c r="AP416" s="19">
        <f t="shared" si="924"/>
        <v>0</v>
      </c>
      <c r="AQ416" s="19">
        <f t="shared" si="930"/>
        <v>0</v>
      </c>
      <c r="AR416" s="19">
        <f t="shared" si="887"/>
        <v>0</v>
      </c>
      <c r="AS416" s="19">
        <f t="shared" si="925"/>
        <v>68921.600000000006</v>
      </c>
      <c r="AT416" s="19">
        <f t="shared" si="930"/>
        <v>0</v>
      </c>
      <c r="AU416" s="19">
        <f t="shared" si="888"/>
        <v>68921.600000000006</v>
      </c>
      <c r="AV416" s="19">
        <f t="shared" si="930"/>
        <v>0</v>
      </c>
      <c r="AW416" s="32"/>
      <c r="AX416" s="23"/>
      <c r="AY416" s="2"/>
    </row>
    <row r="417" spans="1:51" x14ac:dyDescent="0.3">
      <c r="A417" s="49" t="s">
        <v>954</v>
      </c>
      <c r="B417" s="45">
        <v>410</v>
      </c>
      <c r="C417" s="49" t="s">
        <v>105</v>
      </c>
      <c r="D417" s="49" t="s">
        <v>5</v>
      </c>
      <c r="E417" s="15" t="s">
        <v>570</v>
      </c>
      <c r="F417" s="19">
        <v>0</v>
      </c>
      <c r="G417" s="19">
        <v>0</v>
      </c>
      <c r="H417" s="19">
        <v>68921.600000000006</v>
      </c>
      <c r="I417" s="19"/>
      <c r="J417" s="19"/>
      <c r="K417" s="19"/>
      <c r="L417" s="19">
        <f t="shared" si="865"/>
        <v>0</v>
      </c>
      <c r="M417" s="19">
        <f t="shared" si="866"/>
        <v>0</v>
      </c>
      <c r="N417" s="19">
        <f t="shared" si="867"/>
        <v>68921.600000000006</v>
      </c>
      <c r="O417" s="19"/>
      <c r="P417" s="19"/>
      <c r="Q417" s="19"/>
      <c r="R417" s="19">
        <f t="shared" si="849"/>
        <v>0</v>
      </c>
      <c r="S417" s="19">
        <f t="shared" si="850"/>
        <v>0</v>
      </c>
      <c r="T417" s="19">
        <f t="shared" si="851"/>
        <v>68921.600000000006</v>
      </c>
      <c r="U417" s="19"/>
      <c r="V417" s="19">
        <f t="shared" si="853"/>
        <v>0</v>
      </c>
      <c r="W417" s="19">
        <f t="shared" si="854"/>
        <v>0</v>
      </c>
      <c r="X417" s="19">
        <f t="shared" si="855"/>
        <v>68921.600000000006</v>
      </c>
      <c r="Y417" s="19"/>
      <c r="Z417" s="19"/>
      <c r="AA417" s="19"/>
      <c r="AB417" s="19">
        <f t="shared" si="831"/>
        <v>0</v>
      </c>
      <c r="AC417" s="19">
        <f t="shared" si="832"/>
        <v>0</v>
      </c>
      <c r="AD417" s="19">
        <f t="shared" si="833"/>
        <v>68921.600000000006</v>
      </c>
      <c r="AE417" s="19"/>
      <c r="AF417" s="19"/>
      <c r="AG417" s="19">
        <f t="shared" si="840"/>
        <v>0</v>
      </c>
      <c r="AH417" s="19">
        <f t="shared" si="841"/>
        <v>0</v>
      </c>
      <c r="AI417" s="19">
        <f t="shared" si="842"/>
        <v>68921.600000000006</v>
      </c>
      <c r="AJ417" s="19"/>
      <c r="AK417" s="19"/>
      <c r="AL417" s="19"/>
      <c r="AM417" s="19">
        <f t="shared" si="923"/>
        <v>0</v>
      </c>
      <c r="AN417" s="19"/>
      <c r="AO417" s="19">
        <f t="shared" si="886"/>
        <v>0</v>
      </c>
      <c r="AP417" s="19">
        <f t="shared" si="924"/>
        <v>0</v>
      </c>
      <c r="AQ417" s="19"/>
      <c r="AR417" s="19">
        <f t="shared" si="887"/>
        <v>0</v>
      </c>
      <c r="AS417" s="19">
        <f t="shared" si="925"/>
        <v>68921.600000000006</v>
      </c>
      <c r="AT417" s="19"/>
      <c r="AU417" s="19">
        <f t="shared" si="888"/>
        <v>68921.600000000006</v>
      </c>
      <c r="AV417" s="19"/>
      <c r="AW417" s="32"/>
      <c r="AX417" s="23"/>
      <c r="AY417" s="2"/>
    </row>
    <row r="418" spans="1:51" ht="31.2" x14ac:dyDescent="0.3">
      <c r="A418" s="49" t="s">
        <v>108</v>
      </c>
      <c r="B418" s="45"/>
      <c r="C418" s="49"/>
      <c r="D418" s="49"/>
      <c r="E418" s="15" t="s">
        <v>669</v>
      </c>
      <c r="F418" s="19">
        <f t="shared" ref="F418:K420" si="931">F419</f>
        <v>167337.4</v>
      </c>
      <c r="G418" s="19">
        <f t="shared" si="931"/>
        <v>102061.5</v>
      </c>
      <c r="H418" s="19">
        <f t="shared" si="931"/>
        <v>0</v>
      </c>
      <c r="I418" s="19">
        <f t="shared" si="931"/>
        <v>0</v>
      </c>
      <c r="J418" s="19">
        <f t="shared" si="931"/>
        <v>0</v>
      </c>
      <c r="K418" s="19">
        <f t="shared" si="931"/>
        <v>0</v>
      </c>
      <c r="L418" s="19">
        <f t="shared" si="865"/>
        <v>167337.4</v>
      </c>
      <c r="M418" s="19">
        <f t="shared" si="866"/>
        <v>102061.5</v>
      </c>
      <c r="N418" s="19">
        <f t="shared" si="867"/>
        <v>0</v>
      </c>
      <c r="O418" s="19">
        <f t="shared" ref="O418:Q420" si="932">O419</f>
        <v>0</v>
      </c>
      <c r="P418" s="19">
        <f t="shared" si="932"/>
        <v>0</v>
      </c>
      <c r="Q418" s="19">
        <f t="shared" si="932"/>
        <v>0</v>
      </c>
      <c r="R418" s="19">
        <f t="shared" si="849"/>
        <v>167337.4</v>
      </c>
      <c r="S418" s="19">
        <f t="shared" si="850"/>
        <v>102061.5</v>
      </c>
      <c r="T418" s="19">
        <f t="shared" si="851"/>
        <v>0</v>
      </c>
      <c r="U418" s="19">
        <f t="shared" ref="U418:AV420" si="933">U419</f>
        <v>0</v>
      </c>
      <c r="V418" s="19">
        <f t="shared" si="853"/>
        <v>167337.4</v>
      </c>
      <c r="W418" s="19">
        <f t="shared" si="854"/>
        <v>102061.5</v>
      </c>
      <c r="X418" s="19">
        <f t="shared" si="855"/>
        <v>0</v>
      </c>
      <c r="Y418" s="19">
        <f t="shared" si="933"/>
        <v>0</v>
      </c>
      <c r="Z418" s="19">
        <f t="shared" si="933"/>
        <v>0</v>
      </c>
      <c r="AA418" s="19">
        <f t="shared" si="933"/>
        <v>0</v>
      </c>
      <c r="AB418" s="19">
        <f t="shared" si="831"/>
        <v>167337.4</v>
      </c>
      <c r="AC418" s="19">
        <f t="shared" si="832"/>
        <v>102061.5</v>
      </c>
      <c r="AD418" s="19">
        <f t="shared" si="833"/>
        <v>0</v>
      </c>
      <c r="AE418" s="19">
        <f t="shared" si="933"/>
        <v>0</v>
      </c>
      <c r="AF418" s="19">
        <f t="shared" si="933"/>
        <v>0</v>
      </c>
      <c r="AG418" s="19">
        <f t="shared" si="840"/>
        <v>167337.4</v>
      </c>
      <c r="AH418" s="19">
        <f t="shared" si="841"/>
        <v>102061.5</v>
      </c>
      <c r="AI418" s="19">
        <f t="shared" si="842"/>
        <v>0</v>
      </c>
      <c r="AJ418" s="19">
        <f t="shared" si="933"/>
        <v>-22287.462</v>
      </c>
      <c r="AK418" s="19">
        <f t="shared" si="933"/>
        <v>22287.462</v>
      </c>
      <c r="AL418" s="19">
        <f t="shared" si="933"/>
        <v>0</v>
      </c>
      <c r="AM418" s="19">
        <f t="shared" si="923"/>
        <v>145049.93799999999</v>
      </c>
      <c r="AN418" s="19">
        <f t="shared" si="933"/>
        <v>0</v>
      </c>
      <c r="AO418" s="19">
        <f t="shared" si="886"/>
        <v>145049.93799999999</v>
      </c>
      <c r="AP418" s="19">
        <f t="shared" si="924"/>
        <v>124348.962</v>
      </c>
      <c r="AQ418" s="19">
        <f t="shared" si="933"/>
        <v>0</v>
      </c>
      <c r="AR418" s="19">
        <f t="shared" si="887"/>
        <v>124348.962</v>
      </c>
      <c r="AS418" s="19">
        <f t="shared" si="925"/>
        <v>0</v>
      </c>
      <c r="AT418" s="19">
        <f t="shared" si="933"/>
        <v>0</v>
      </c>
      <c r="AU418" s="19">
        <f t="shared" si="888"/>
        <v>0</v>
      </c>
      <c r="AV418" s="19">
        <f t="shared" si="933"/>
        <v>0</v>
      </c>
      <c r="AW418" s="32"/>
      <c r="AX418" s="23"/>
      <c r="AY418" s="2"/>
    </row>
    <row r="419" spans="1:51" ht="46.8" x14ac:dyDescent="0.3">
      <c r="A419" s="49" t="s">
        <v>108</v>
      </c>
      <c r="B419" s="45">
        <v>400</v>
      </c>
      <c r="C419" s="49"/>
      <c r="D419" s="49"/>
      <c r="E419" s="15" t="s">
        <v>580</v>
      </c>
      <c r="F419" s="19">
        <f t="shared" si="931"/>
        <v>167337.4</v>
      </c>
      <c r="G419" s="19">
        <f t="shared" si="931"/>
        <v>102061.5</v>
      </c>
      <c r="H419" s="19">
        <f t="shared" si="931"/>
        <v>0</v>
      </c>
      <c r="I419" s="19">
        <f t="shared" si="931"/>
        <v>0</v>
      </c>
      <c r="J419" s="19">
        <f t="shared" si="931"/>
        <v>0</v>
      </c>
      <c r="K419" s="19">
        <f t="shared" si="931"/>
        <v>0</v>
      </c>
      <c r="L419" s="19">
        <f t="shared" si="865"/>
        <v>167337.4</v>
      </c>
      <c r="M419" s="19">
        <f t="shared" si="866"/>
        <v>102061.5</v>
      </c>
      <c r="N419" s="19">
        <f t="shared" si="867"/>
        <v>0</v>
      </c>
      <c r="O419" s="19">
        <f t="shared" si="932"/>
        <v>0</v>
      </c>
      <c r="P419" s="19">
        <f t="shared" si="932"/>
        <v>0</v>
      </c>
      <c r="Q419" s="19">
        <f t="shared" si="932"/>
        <v>0</v>
      </c>
      <c r="R419" s="19">
        <f t="shared" si="849"/>
        <v>167337.4</v>
      </c>
      <c r="S419" s="19">
        <f t="shared" si="850"/>
        <v>102061.5</v>
      </c>
      <c r="T419" s="19">
        <f t="shared" si="851"/>
        <v>0</v>
      </c>
      <c r="U419" s="19">
        <f t="shared" si="933"/>
        <v>0</v>
      </c>
      <c r="V419" s="19">
        <f t="shared" si="853"/>
        <v>167337.4</v>
      </c>
      <c r="W419" s="19">
        <f t="shared" si="854"/>
        <v>102061.5</v>
      </c>
      <c r="X419" s="19">
        <f t="shared" si="855"/>
        <v>0</v>
      </c>
      <c r="Y419" s="19">
        <f t="shared" si="933"/>
        <v>0</v>
      </c>
      <c r="Z419" s="19">
        <f t="shared" si="933"/>
        <v>0</v>
      </c>
      <c r="AA419" s="19">
        <f t="shared" si="933"/>
        <v>0</v>
      </c>
      <c r="AB419" s="19">
        <f t="shared" si="831"/>
        <v>167337.4</v>
      </c>
      <c r="AC419" s="19">
        <f t="shared" si="832"/>
        <v>102061.5</v>
      </c>
      <c r="AD419" s="19">
        <f t="shared" si="833"/>
        <v>0</v>
      </c>
      <c r="AE419" s="19">
        <f t="shared" si="933"/>
        <v>0</v>
      </c>
      <c r="AF419" s="19">
        <f t="shared" si="933"/>
        <v>0</v>
      </c>
      <c r="AG419" s="19">
        <f t="shared" si="840"/>
        <v>167337.4</v>
      </c>
      <c r="AH419" s="19">
        <f t="shared" si="841"/>
        <v>102061.5</v>
      </c>
      <c r="AI419" s="19">
        <f t="shared" si="842"/>
        <v>0</v>
      </c>
      <c r="AJ419" s="19">
        <f t="shared" si="933"/>
        <v>-22287.462</v>
      </c>
      <c r="AK419" s="19">
        <f t="shared" si="933"/>
        <v>22287.462</v>
      </c>
      <c r="AL419" s="19">
        <f t="shared" si="933"/>
        <v>0</v>
      </c>
      <c r="AM419" s="19">
        <f t="shared" si="923"/>
        <v>145049.93799999999</v>
      </c>
      <c r="AN419" s="19">
        <f t="shared" si="933"/>
        <v>0</v>
      </c>
      <c r="AO419" s="19">
        <f t="shared" si="886"/>
        <v>145049.93799999999</v>
      </c>
      <c r="AP419" s="19">
        <f t="shared" si="924"/>
        <v>124348.962</v>
      </c>
      <c r="AQ419" s="19">
        <f t="shared" si="933"/>
        <v>0</v>
      </c>
      <c r="AR419" s="19">
        <f t="shared" si="887"/>
        <v>124348.962</v>
      </c>
      <c r="AS419" s="19">
        <f t="shared" si="925"/>
        <v>0</v>
      </c>
      <c r="AT419" s="19">
        <f t="shared" si="933"/>
        <v>0</v>
      </c>
      <c r="AU419" s="19">
        <f t="shared" si="888"/>
        <v>0</v>
      </c>
      <c r="AV419" s="19">
        <f t="shared" si="933"/>
        <v>0</v>
      </c>
      <c r="AW419" s="32"/>
      <c r="AX419" s="23"/>
      <c r="AY419" s="2"/>
    </row>
    <row r="420" spans="1:51" x14ac:dyDescent="0.3">
      <c r="A420" s="49" t="s">
        <v>108</v>
      </c>
      <c r="B420" s="45">
        <v>410</v>
      </c>
      <c r="C420" s="49"/>
      <c r="D420" s="49"/>
      <c r="E420" s="15" t="s">
        <v>593</v>
      </c>
      <c r="F420" s="19">
        <f t="shared" si="931"/>
        <v>167337.4</v>
      </c>
      <c r="G420" s="19">
        <f t="shared" si="931"/>
        <v>102061.5</v>
      </c>
      <c r="H420" s="19">
        <f t="shared" si="931"/>
        <v>0</v>
      </c>
      <c r="I420" s="19">
        <f t="shared" si="931"/>
        <v>0</v>
      </c>
      <c r="J420" s="19">
        <f t="shared" si="931"/>
        <v>0</v>
      </c>
      <c r="K420" s="19">
        <f t="shared" si="931"/>
        <v>0</v>
      </c>
      <c r="L420" s="19">
        <f t="shared" si="865"/>
        <v>167337.4</v>
      </c>
      <c r="M420" s="19">
        <f t="shared" si="866"/>
        <v>102061.5</v>
      </c>
      <c r="N420" s="19">
        <f t="shared" si="867"/>
        <v>0</v>
      </c>
      <c r="O420" s="19">
        <f t="shared" si="932"/>
        <v>0</v>
      </c>
      <c r="P420" s="19">
        <f t="shared" si="932"/>
        <v>0</v>
      </c>
      <c r="Q420" s="19">
        <f t="shared" si="932"/>
        <v>0</v>
      </c>
      <c r="R420" s="19">
        <f t="shared" si="849"/>
        <v>167337.4</v>
      </c>
      <c r="S420" s="19">
        <f t="shared" si="850"/>
        <v>102061.5</v>
      </c>
      <c r="T420" s="19">
        <f t="shared" si="851"/>
        <v>0</v>
      </c>
      <c r="U420" s="19">
        <f t="shared" si="933"/>
        <v>0</v>
      </c>
      <c r="V420" s="19">
        <f t="shared" si="853"/>
        <v>167337.4</v>
      </c>
      <c r="W420" s="19">
        <f t="shared" si="854"/>
        <v>102061.5</v>
      </c>
      <c r="X420" s="19">
        <f t="shared" si="855"/>
        <v>0</v>
      </c>
      <c r="Y420" s="19">
        <f t="shared" si="933"/>
        <v>0</v>
      </c>
      <c r="Z420" s="19">
        <f t="shared" si="933"/>
        <v>0</v>
      </c>
      <c r="AA420" s="19">
        <f t="shared" si="933"/>
        <v>0</v>
      </c>
      <c r="AB420" s="19">
        <f t="shared" si="831"/>
        <v>167337.4</v>
      </c>
      <c r="AC420" s="19">
        <f t="shared" si="832"/>
        <v>102061.5</v>
      </c>
      <c r="AD420" s="19">
        <f t="shared" si="833"/>
        <v>0</v>
      </c>
      <c r="AE420" s="19">
        <f t="shared" si="933"/>
        <v>0</v>
      </c>
      <c r="AF420" s="19">
        <f t="shared" si="933"/>
        <v>0</v>
      </c>
      <c r="AG420" s="19">
        <f t="shared" si="840"/>
        <v>167337.4</v>
      </c>
      <c r="AH420" s="19">
        <f t="shared" si="841"/>
        <v>102061.5</v>
      </c>
      <c r="AI420" s="19">
        <f t="shared" si="842"/>
        <v>0</v>
      </c>
      <c r="AJ420" s="19">
        <f t="shared" si="933"/>
        <v>-22287.462</v>
      </c>
      <c r="AK420" s="19">
        <f t="shared" si="933"/>
        <v>22287.462</v>
      </c>
      <c r="AL420" s="19">
        <f t="shared" si="933"/>
        <v>0</v>
      </c>
      <c r="AM420" s="19">
        <f t="shared" si="923"/>
        <v>145049.93799999999</v>
      </c>
      <c r="AN420" s="19">
        <f t="shared" si="933"/>
        <v>0</v>
      </c>
      <c r="AO420" s="19">
        <f t="shared" si="886"/>
        <v>145049.93799999999</v>
      </c>
      <c r="AP420" s="19">
        <f t="shared" si="924"/>
        <v>124348.962</v>
      </c>
      <c r="AQ420" s="19">
        <f t="shared" si="933"/>
        <v>0</v>
      </c>
      <c r="AR420" s="19">
        <f t="shared" si="887"/>
        <v>124348.962</v>
      </c>
      <c r="AS420" s="19">
        <f t="shared" si="925"/>
        <v>0</v>
      </c>
      <c r="AT420" s="19">
        <f t="shared" si="933"/>
        <v>0</v>
      </c>
      <c r="AU420" s="19">
        <f t="shared" si="888"/>
        <v>0</v>
      </c>
      <c r="AV420" s="19">
        <f t="shared" si="933"/>
        <v>0</v>
      </c>
      <c r="AW420" s="32"/>
      <c r="AX420" s="23"/>
      <c r="AY420" s="2"/>
    </row>
    <row r="421" spans="1:51" x14ac:dyDescent="0.3">
      <c r="A421" s="49" t="s">
        <v>108</v>
      </c>
      <c r="B421" s="45">
        <v>410</v>
      </c>
      <c r="C421" s="49" t="s">
        <v>105</v>
      </c>
      <c r="D421" s="49" t="s">
        <v>5</v>
      </c>
      <c r="E421" s="15" t="s">
        <v>570</v>
      </c>
      <c r="F421" s="19">
        <v>167337.4</v>
      </c>
      <c r="G421" s="19">
        <v>102061.5</v>
      </c>
      <c r="H421" s="19">
        <v>0</v>
      </c>
      <c r="I421" s="19"/>
      <c r="J421" s="19"/>
      <c r="K421" s="19"/>
      <c r="L421" s="19">
        <f t="shared" si="865"/>
        <v>167337.4</v>
      </c>
      <c r="M421" s="19">
        <f t="shared" si="866"/>
        <v>102061.5</v>
      </c>
      <c r="N421" s="19">
        <f t="shared" si="867"/>
        <v>0</v>
      </c>
      <c r="O421" s="19"/>
      <c r="P421" s="19"/>
      <c r="Q421" s="19"/>
      <c r="R421" s="19">
        <f t="shared" si="849"/>
        <v>167337.4</v>
      </c>
      <c r="S421" s="19">
        <f t="shared" si="850"/>
        <v>102061.5</v>
      </c>
      <c r="T421" s="19">
        <f t="shared" si="851"/>
        <v>0</v>
      </c>
      <c r="U421" s="19"/>
      <c r="V421" s="19">
        <f t="shared" si="853"/>
        <v>167337.4</v>
      </c>
      <c r="W421" s="19">
        <f t="shared" si="854"/>
        <v>102061.5</v>
      </c>
      <c r="X421" s="19">
        <f t="shared" si="855"/>
        <v>0</v>
      </c>
      <c r="Y421" s="19"/>
      <c r="Z421" s="19"/>
      <c r="AA421" s="19"/>
      <c r="AB421" s="19">
        <f t="shared" si="831"/>
        <v>167337.4</v>
      </c>
      <c r="AC421" s="19">
        <f t="shared" si="832"/>
        <v>102061.5</v>
      </c>
      <c r="AD421" s="19">
        <f t="shared" si="833"/>
        <v>0</v>
      </c>
      <c r="AE421" s="19"/>
      <c r="AF421" s="19"/>
      <c r="AG421" s="19">
        <f t="shared" si="840"/>
        <v>167337.4</v>
      </c>
      <c r="AH421" s="19">
        <f t="shared" si="841"/>
        <v>102061.5</v>
      </c>
      <c r="AI421" s="19">
        <f t="shared" si="842"/>
        <v>0</v>
      </c>
      <c r="AJ421" s="19">
        <f>-22287.462</f>
        <v>-22287.462</v>
      </c>
      <c r="AK421" s="19">
        <f>22287.462</f>
        <v>22287.462</v>
      </c>
      <c r="AL421" s="19"/>
      <c r="AM421" s="19">
        <f t="shared" si="923"/>
        <v>145049.93799999999</v>
      </c>
      <c r="AN421" s="19"/>
      <c r="AO421" s="19">
        <f t="shared" si="886"/>
        <v>145049.93799999999</v>
      </c>
      <c r="AP421" s="19">
        <f t="shared" si="924"/>
        <v>124348.962</v>
      </c>
      <c r="AQ421" s="19"/>
      <c r="AR421" s="19">
        <f t="shared" si="887"/>
        <v>124348.962</v>
      </c>
      <c r="AS421" s="19">
        <f t="shared" si="925"/>
        <v>0</v>
      </c>
      <c r="AT421" s="19"/>
      <c r="AU421" s="19">
        <f t="shared" si="888"/>
        <v>0</v>
      </c>
      <c r="AV421" s="19"/>
      <c r="AW421" s="32"/>
      <c r="AX421" s="23"/>
      <c r="AY421" s="2"/>
    </row>
    <row r="422" spans="1:51" ht="46.8" x14ac:dyDescent="0.3">
      <c r="A422" s="49" t="s">
        <v>575</v>
      </c>
      <c r="B422" s="45"/>
      <c r="C422" s="49"/>
      <c r="D422" s="49"/>
      <c r="E422" s="15" t="s">
        <v>1264</v>
      </c>
      <c r="F422" s="19">
        <f t="shared" ref="F422:K424" si="934">F423</f>
        <v>13800</v>
      </c>
      <c r="G422" s="19">
        <f t="shared" si="934"/>
        <v>103756.6</v>
      </c>
      <c r="H422" s="19">
        <f t="shared" si="934"/>
        <v>90000</v>
      </c>
      <c r="I422" s="19">
        <f t="shared" si="934"/>
        <v>-565.25599999999997</v>
      </c>
      <c r="J422" s="19">
        <f t="shared" si="934"/>
        <v>0</v>
      </c>
      <c r="K422" s="19">
        <f t="shared" si="934"/>
        <v>0</v>
      </c>
      <c r="L422" s="19">
        <f t="shared" si="865"/>
        <v>13234.744000000001</v>
      </c>
      <c r="M422" s="19">
        <f t="shared" si="866"/>
        <v>103756.6</v>
      </c>
      <c r="N422" s="19">
        <f t="shared" si="867"/>
        <v>90000</v>
      </c>
      <c r="O422" s="19">
        <f t="shared" ref="O422:Q424" si="935">O423</f>
        <v>0</v>
      </c>
      <c r="P422" s="19">
        <f t="shared" si="935"/>
        <v>0</v>
      </c>
      <c r="Q422" s="19">
        <f t="shared" si="935"/>
        <v>0</v>
      </c>
      <c r="R422" s="19">
        <f t="shared" si="849"/>
        <v>13234.744000000001</v>
      </c>
      <c r="S422" s="19">
        <f t="shared" si="850"/>
        <v>103756.6</v>
      </c>
      <c r="T422" s="19">
        <f t="shared" si="851"/>
        <v>90000</v>
      </c>
      <c r="U422" s="19">
        <f t="shared" ref="U422:AV424" si="936">U423</f>
        <v>0</v>
      </c>
      <c r="V422" s="19">
        <f t="shared" si="853"/>
        <v>13234.744000000001</v>
      </c>
      <c r="W422" s="19">
        <f t="shared" si="854"/>
        <v>103756.6</v>
      </c>
      <c r="X422" s="19">
        <f t="shared" si="855"/>
        <v>90000</v>
      </c>
      <c r="Y422" s="19">
        <f t="shared" si="936"/>
        <v>0</v>
      </c>
      <c r="Z422" s="19">
        <f t="shared" si="936"/>
        <v>0</v>
      </c>
      <c r="AA422" s="19">
        <f t="shared" si="936"/>
        <v>0</v>
      </c>
      <c r="AB422" s="19">
        <f t="shared" ref="AB422:AB485" si="937">V422+Y422</f>
        <v>13234.744000000001</v>
      </c>
      <c r="AC422" s="19">
        <f t="shared" ref="AC422:AC485" si="938">W422+Z422</f>
        <v>103756.6</v>
      </c>
      <c r="AD422" s="19">
        <f t="shared" ref="AD422:AD485" si="939">X422+AA422</f>
        <v>90000</v>
      </c>
      <c r="AE422" s="19">
        <f t="shared" si="936"/>
        <v>0</v>
      </c>
      <c r="AF422" s="19">
        <f t="shared" si="936"/>
        <v>0</v>
      </c>
      <c r="AG422" s="19">
        <f t="shared" si="840"/>
        <v>13234.744000000001</v>
      </c>
      <c r="AH422" s="19">
        <f t="shared" si="841"/>
        <v>103756.6</v>
      </c>
      <c r="AI422" s="19">
        <f t="shared" si="842"/>
        <v>90000</v>
      </c>
      <c r="AJ422" s="19">
        <f t="shared" si="936"/>
        <v>0</v>
      </c>
      <c r="AK422" s="19">
        <f t="shared" si="936"/>
        <v>0</v>
      </c>
      <c r="AL422" s="19">
        <f t="shared" si="936"/>
        <v>0</v>
      </c>
      <c r="AM422" s="19">
        <f t="shared" si="923"/>
        <v>13234.744000000001</v>
      </c>
      <c r="AN422" s="19">
        <f t="shared" si="936"/>
        <v>0</v>
      </c>
      <c r="AO422" s="19">
        <f t="shared" si="886"/>
        <v>13234.744000000001</v>
      </c>
      <c r="AP422" s="19">
        <f t="shared" si="924"/>
        <v>103756.6</v>
      </c>
      <c r="AQ422" s="19">
        <f t="shared" si="936"/>
        <v>0</v>
      </c>
      <c r="AR422" s="19">
        <f t="shared" si="887"/>
        <v>103756.6</v>
      </c>
      <c r="AS422" s="19">
        <f t="shared" si="925"/>
        <v>90000</v>
      </c>
      <c r="AT422" s="19">
        <f t="shared" si="936"/>
        <v>0</v>
      </c>
      <c r="AU422" s="19">
        <f t="shared" si="888"/>
        <v>90000</v>
      </c>
      <c r="AV422" s="19">
        <f t="shared" si="936"/>
        <v>0</v>
      </c>
      <c r="AW422" s="32"/>
      <c r="AX422" s="23"/>
      <c r="AY422" s="2"/>
    </row>
    <row r="423" spans="1:51" ht="46.8" x14ac:dyDescent="0.3">
      <c r="A423" s="49" t="s">
        <v>575</v>
      </c>
      <c r="B423" s="45">
        <v>400</v>
      </c>
      <c r="C423" s="49"/>
      <c r="D423" s="49"/>
      <c r="E423" s="15" t="s">
        <v>580</v>
      </c>
      <c r="F423" s="19">
        <f t="shared" si="934"/>
        <v>13800</v>
      </c>
      <c r="G423" s="19">
        <f t="shared" si="934"/>
        <v>103756.6</v>
      </c>
      <c r="H423" s="19">
        <f t="shared" si="934"/>
        <v>90000</v>
      </c>
      <c r="I423" s="19">
        <f t="shared" si="934"/>
        <v>-565.25599999999997</v>
      </c>
      <c r="J423" s="19">
        <f t="shared" si="934"/>
        <v>0</v>
      </c>
      <c r="K423" s="19">
        <f t="shared" si="934"/>
        <v>0</v>
      </c>
      <c r="L423" s="19">
        <f t="shared" si="865"/>
        <v>13234.744000000001</v>
      </c>
      <c r="M423" s="19">
        <f t="shared" si="866"/>
        <v>103756.6</v>
      </c>
      <c r="N423" s="19">
        <f t="shared" si="867"/>
        <v>90000</v>
      </c>
      <c r="O423" s="19">
        <f t="shared" si="935"/>
        <v>0</v>
      </c>
      <c r="P423" s="19">
        <f t="shared" si="935"/>
        <v>0</v>
      </c>
      <c r="Q423" s="19">
        <f t="shared" si="935"/>
        <v>0</v>
      </c>
      <c r="R423" s="19">
        <f t="shared" si="849"/>
        <v>13234.744000000001</v>
      </c>
      <c r="S423" s="19">
        <f t="shared" si="850"/>
        <v>103756.6</v>
      </c>
      <c r="T423" s="19">
        <f t="shared" si="851"/>
        <v>90000</v>
      </c>
      <c r="U423" s="19">
        <f t="shared" si="936"/>
        <v>0</v>
      </c>
      <c r="V423" s="19">
        <f t="shared" si="853"/>
        <v>13234.744000000001</v>
      </c>
      <c r="W423" s="19">
        <f t="shared" si="854"/>
        <v>103756.6</v>
      </c>
      <c r="X423" s="19">
        <f t="shared" si="855"/>
        <v>90000</v>
      </c>
      <c r="Y423" s="19">
        <f t="shared" si="936"/>
        <v>0</v>
      </c>
      <c r="Z423" s="19">
        <f t="shared" si="936"/>
        <v>0</v>
      </c>
      <c r="AA423" s="19">
        <f t="shared" si="936"/>
        <v>0</v>
      </c>
      <c r="AB423" s="19">
        <f t="shared" si="937"/>
        <v>13234.744000000001</v>
      </c>
      <c r="AC423" s="19">
        <f t="shared" si="938"/>
        <v>103756.6</v>
      </c>
      <c r="AD423" s="19">
        <f t="shared" si="939"/>
        <v>90000</v>
      </c>
      <c r="AE423" s="19">
        <f t="shared" si="936"/>
        <v>0</v>
      </c>
      <c r="AF423" s="19">
        <f t="shared" si="936"/>
        <v>0</v>
      </c>
      <c r="AG423" s="19">
        <f t="shared" si="840"/>
        <v>13234.744000000001</v>
      </c>
      <c r="AH423" s="19">
        <f t="shared" si="841"/>
        <v>103756.6</v>
      </c>
      <c r="AI423" s="19">
        <f t="shared" si="842"/>
        <v>90000</v>
      </c>
      <c r="AJ423" s="19">
        <f t="shared" si="936"/>
        <v>0</v>
      </c>
      <c r="AK423" s="19">
        <f t="shared" si="936"/>
        <v>0</v>
      </c>
      <c r="AL423" s="19">
        <f t="shared" si="936"/>
        <v>0</v>
      </c>
      <c r="AM423" s="19">
        <f t="shared" si="923"/>
        <v>13234.744000000001</v>
      </c>
      <c r="AN423" s="19">
        <f t="shared" si="936"/>
        <v>0</v>
      </c>
      <c r="AO423" s="19">
        <f t="shared" si="886"/>
        <v>13234.744000000001</v>
      </c>
      <c r="AP423" s="19">
        <f t="shared" si="924"/>
        <v>103756.6</v>
      </c>
      <c r="AQ423" s="19">
        <f t="shared" si="936"/>
        <v>0</v>
      </c>
      <c r="AR423" s="19">
        <f t="shared" si="887"/>
        <v>103756.6</v>
      </c>
      <c r="AS423" s="19">
        <f t="shared" si="925"/>
        <v>90000</v>
      </c>
      <c r="AT423" s="19">
        <f t="shared" si="936"/>
        <v>0</v>
      </c>
      <c r="AU423" s="19">
        <f t="shared" si="888"/>
        <v>90000</v>
      </c>
      <c r="AV423" s="19">
        <f t="shared" si="936"/>
        <v>0</v>
      </c>
      <c r="AW423" s="32"/>
      <c r="AX423" s="23"/>
      <c r="AY423" s="2"/>
    </row>
    <row r="424" spans="1:51" x14ac:dyDescent="0.3">
      <c r="A424" s="49" t="s">
        <v>575</v>
      </c>
      <c r="B424" s="45">
        <v>410</v>
      </c>
      <c r="C424" s="49"/>
      <c r="D424" s="49"/>
      <c r="E424" s="15" t="s">
        <v>593</v>
      </c>
      <c r="F424" s="19">
        <f t="shared" si="934"/>
        <v>13800</v>
      </c>
      <c r="G424" s="19">
        <f t="shared" si="934"/>
        <v>103756.6</v>
      </c>
      <c r="H424" s="19">
        <f t="shared" si="934"/>
        <v>90000</v>
      </c>
      <c r="I424" s="19">
        <f t="shared" si="934"/>
        <v>-565.25599999999997</v>
      </c>
      <c r="J424" s="19">
        <f t="shared" si="934"/>
        <v>0</v>
      </c>
      <c r="K424" s="19">
        <f t="shared" si="934"/>
        <v>0</v>
      </c>
      <c r="L424" s="19">
        <f t="shared" si="865"/>
        <v>13234.744000000001</v>
      </c>
      <c r="M424" s="19">
        <f t="shared" si="866"/>
        <v>103756.6</v>
      </c>
      <c r="N424" s="19">
        <f t="shared" si="867"/>
        <v>90000</v>
      </c>
      <c r="O424" s="19">
        <f t="shared" si="935"/>
        <v>0</v>
      </c>
      <c r="P424" s="19">
        <f t="shared" si="935"/>
        <v>0</v>
      </c>
      <c r="Q424" s="19">
        <f t="shared" si="935"/>
        <v>0</v>
      </c>
      <c r="R424" s="19">
        <f t="shared" si="849"/>
        <v>13234.744000000001</v>
      </c>
      <c r="S424" s="19">
        <f t="shared" si="850"/>
        <v>103756.6</v>
      </c>
      <c r="T424" s="19">
        <f t="shared" si="851"/>
        <v>90000</v>
      </c>
      <c r="U424" s="19">
        <f t="shared" si="936"/>
        <v>0</v>
      </c>
      <c r="V424" s="19">
        <f t="shared" si="853"/>
        <v>13234.744000000001</v>
      </c>
      <c r="W424" s="19">
        <f t="shared" si="854"/>
        <v>103756.6</v>
      </c>
      <c r="X424" s="19">
        <f t="shared" si="855"/>
        <v>90000</v>
      </c>
      <c r="Y424" s="19">
        <f t="shared" si="936"/>
        <v>0</v>
      </c>
      <c r="Z424" s="19">
        <f t="shared" si="936"/>
        <v>0</v>
      </c>
      <c r="AA424" s="19">
        <f t="shared" si="936"/>
        <v>0</v>
      </c>
      <c r="AB424" s="19">
        <f t="shared" si="937"/>
        <v>13234.744000000001</v>
      </c>
      <c r="AC424" s="19">
        <f t="shared" si="938"/>
        <v>103756.6</v>
      </c>
      <c r="AD424" s="19">
        <f t="shared" si="939"/>
        <v>90000</v>
      </c>
      <c r="AE424" s="19">
        <f t="shared" si="936"/>
        <v>0</v>
      </c>
      <c r="AF424" s="19">
        <f t="shared" si="936"/>
        <v>0</v>
      </c>
      <c r="AG424" s="19">
        <f t="shared" si="840"/>
        <v>13234.744000000001</v>
      </c>
      <c r="AH424" s="19">
        <f t="shared" si="841"/>
        <v>103756.6</v>
      </c>
      <c r="AI424" s="19">
        <f t="shared" si="842"/>
        <v>90000</v>
      </c>
      <c r="AJ424" s="19">
        <f t="shared" si="936"/>
        <v>0</v>
      </c>
      <c r="AK424" s="19">
        <f t="shared" si="936"/>
        <v>0</v>
      </c>
      <c r="AL424" s="19">
        <f t="shared" si="936"/>
        <v>0</v>
      </c>
      <c r="AM424" s="19">
        <f t="shared" si="923"/>
        <v>13234.744000000001</v>
      </c>
      <c r="AN424" s="19">
        <f t="shared" si="936"/>
        <v>0</v>
      </c>
      <c r="AO424" s="19">
        <f t="shared" si="886"/>
        <v>13234.744000000001</v>
      </c>
      <c r="AP424" s="19">
        <f t="shared" si="924"/>
        <v>103756.6</v>
      </c>
      <c r="AQ424" s="19">
        <f t="shared" si="936"/>
        <v>0</v>
      </c>
      <c r="AR424" s="19">
        <f t="shared" si="887"/>
        <v>103756.6</v>
      </c>
      <c r="AS424" s="19">
        <f t="shared" si="925"/>
        <v>90000</v>
      </c>
      <c r="AT424" s="19">
        <f t="shared" si="936"/>
        <v>0</v>
      </c>
      <c r="AU424" s="19">
        <f t="shared" si="888"/>
        <v>90000</v>
      </c>
      <c r="AV424" s="19">
        <f t="shared" si="936"/>
        <v>0</v>
      </c>
      <c r="AW424" s="32"/>
      <c r="AX424" s="23"/>
      <c r="AY424" s="2"/>
    </row>
    <row r="425" spans="1:51" x14ac:dyDescent="0.3">
      <c r="A425" s="49" t="s">
        <v>575</v>
      </c>
      <c r="B425" s="45">
        <v>410</v>
      </c>
      <c r="C425" s="49" t="s">
        <v>105</v>
      </c>
      <c r="D425" s="49" t="s">
        <v>5</v>
      </c>
      <c r="E425" s="15" t="s">
        <v>570</v>
      </c>
      <c r="F425" s="19">
        <v>13800</v>
      </c>
      <c r="G425" s="19">
        <v>103756.6</v>
      </c>
      <c r="H425" s="19">
        <v>90000</v>
      </c>
      <c r="I425" s="19">
        <v>-565.25599999999997</v>
      </c>
      <c r="J425" s="19"/>
      <c r="K425" s="19"/>
      <c r="L425" s="19">
        <f t="shared" si="865"/>
        <v>13234.744000000001</v>
      </c>
      <c r="M425" s="19">
        <f t="shared" si="866"/>
        <v>103756.6</v>
      </c>
      <c r="N425" s="19">
        <f t="shared" si="867"/>
        <v>90000</v>
      </c>
      <c r="O425" s="19"/>
      <c r="P425" s="19"/>
      <c r="Q425" s="19"/>
      <c r="R425" s="19">
        <f t="shared" si="849"/>
        <v>13234.744000000001</v>
      </c>
      <c r="S425" s="19">
        <f t="shared" si="850"/>
        <v>103756.6</v>
      </c>
      <c r="T425" s="19">
        <f t="shared" si="851"/>
        <v>90000</v>
      </c>
      <c r="U425" s="19"/>
      <c r="V425" s="19">
        <f t="shared" si="853"/>
        <v>13234.744000000001</v>
      </c>
      <c r="W425" s="19">
        <f t="shared" si="854"/>
        <v>103756.6</v>
      </c>
      <c r="X425" s="19">
        <f t="shared" si="855"/>
        <v>90000</v>
      </c>
      <c r="Y425" s="19"/>
      <c r="Z425" s="19"/>
      <c r="AA425" s="19"/>
      <c r="AB425" s="19">
        <f t="shared" si="937"/>
        <v>13234.744000000001</v>
      </c>
      <c r="AC425" s="19">
        <f t="shared" si="938"/>
        <v>103756.6</v>
      </c>
      <c r="AD425" s="19">
        <f t="shared" si="939"/>
        <v>90000</v>
      </c>
      <c r="AE425" s="19"/>
      <c r="AF425" s="19"/>
      <c r="AG425" s="19">
        <f t="shared" si="840"/>
        <v>13234.744000000001</v>
      </c>
      <c r="AH425" s="19">
        <f t="shared" si="841"/>
        <v>103756.6</v>
      </c>
      <c r="AI425" s="19">
        <f t="shared" si="842"/>
        <v>90000</v>
      </c>
      <c r="AJ425" s="19"/>
      <c r="AK425" s="19"/>
      <c r="AL425" s="19"/>
      <c r="AM425" s="19">
        <f t="shared" si="923"/>
        <v>13234.744000000001</v>
      </c>
      <c r="AN425" s="19"/>
      <c r="AO425" s="19">
        <f t="shared" si="886"/>
        <v>13234.744000000001</v>
      </c>
      <c r="AP425" s="19">
        <f t="shared" si="924"/>
        <v>103756.6</v>
      </c>
      <c r="AQ425" s="19"/>
      <c r="AR425" s="19">
        <f t="shared" si="887"/>
        <v>103756.6</v>
      </c>
      <c r="AS425" s="19">
        <f t="shared" si="925"/>
        <v>90000</v>
      </c>
      <c r="AT425" s="19"/>
      <c r="AU425" s="19">
        <f t="shared" si="888"/>
        <v>90000</v>
      </c>
      <c r="AV425" s="19"/>
      <c r="AW425" s="32"/>
      <c r="AX425" s="23" t="s">
        <v>1295</v>
      </c>
      <c r="AY425" s="2"/>
    </row>
    <row r="426" spans="1:51" ht="62.4" x14ac:dyDescent="0.3">
      <c r="A426" s="49" t="s">
        <v>116</v>
      </c>
      <c r="B426" s="45"/>
      <c r="C426" s="49"/>
      <c r="D426" s="49"/>
      <c r="E426" s="15" t="s">
        <v>1067</v>
      </c>
      <c r="F426" s="19">
        <f t="shared" ref="F426:K426" si="940">F427+F433+F440</f>
        <v>26545.800000000003</v>
      </c>
      <c r="G426" s="19">
        <f t="shared" si="940"/>
        <v>75522.100000000006</v>
      </c>
      <c r="H426" s="19">
        <f t="shared" si="940"/>
        <v>113163.2</v>
      </c>
      <c r="I426" s="19">
        <f t="shared" si="940"/>
        <v>0</v>
      </c>
      <c r="J426" s="19">
        <f t="shared" si="940"/>
        <v>0</v>
      </c>
      <c r="K426" s="19">
        <f t="shared" si="940"/>
        <v>0</v>
      </c>
      <c r="L426" s="19">
        <f t="shared" si="865"/>
        <v>26545.800000000003</v>
      </c>
      <c r="M426" s="19">
        <f t="shared" si="866"/>
        <v>75522.100000000006</v>
      </c>
      <c r="N426" s="19">
        <f t="shared" si="867"/>
        <v>113163.2</v>
      </c>
      <c r="O426" s="19">
        <f t="shared" ref="O426:Q426" si="941">O427+O433+O440</f>
        <v>12812.7</v>
      </c>
      <c r="P426" s="19">
        <f t="shared" si="941"/>
        <v>0</v>
      </c>
      <c r="Q426" s="19">
        <f t="shared" si="941"/>
        <v>0</v>
      </c>
      <c r="R426" s="19">
        <f t="shared" si="849"/>
        <v>39358.5</v>
      </c>
      <c r="S426" s="19">
        <f t="shared" si="850"/>
        <v>75522.100000000006</v>
      </c>
      <c r="T426" s="19">
        <f t="shared" si="851"/>
        <v>113163.2</v>
      </c>
      <c r="U426" s="19">
        <f t="shared" ref="U426:AV426" si="942">U427+U433+U440</f>
        <v>-9.3000000000000007</v>
      </c>
      <c r="V426" s="19">
        <f t="shared" si="853"/>
        <v>39349.199999999997</v>
      </c>
      <c r="W426" s="19">
        <f t="shared" si="854"/>
        <v>75522.100000000006</v>
      </c>
      <c r="X426" s="19">
        <f t="shared" si="855"/>
        <v>113163.2</v>
      </c>
      <c r="Y426" s="19">
        <f t="shared" ref="Y426:AA426" si="943">Y427+Y433+Y440</f>
        <v>0</v>
      </c>
      <c r="Z426" s="19">
        <f t="shared" si="943"/>
        <v>0</v>
      </c>
      <c r="AA426" s="19">
        <f t="shared" si="943"/>
        <v>0</v>
      </c>
      <c r="AB426" s="19">
        <f t="shared" si="937"/>
        <v>39349.199999999997</v>
      </c>
      <c r="AC426" s="19">
        <f t="shared" si="938"/>
        <v>75522.100000000006</v>
      </c>
      <c r="AD426" s="19">
        <f t="shared" si="939"/>
        <v>113163.2</v>
      </c>
      <c r="AE426" s="19">
        <f t="shared" ref="AE426:AF426" si="944">AE427+AE433+AE440</f>
        <v>0</v>
      </c>
      <c r="AF426" s="19">
        <f t="shared" si="944"/>
        <v>0</v>
      </c>
      <c r="AG426" s="19">
        <f t="shared" ref="AG426:AG489" si="945">AB426+AE426</f>
        <v>39349.199999999997</v>
      </c>
      <c r="AH426" s="19">
        <f t="shared" ref="AH426:AH489" si="946">AC426+AF426</f>
        <v>75522.100000000006</v>
      </c>
      <c r="AI426" s="19">
        <f t="shared" ref="AI426:AI489" si="947">AD426</f>
        <v>113163.2</v>
      </c>
      <c r="AJ426" s="19">
        <f t="shared" ref="AJ426:AL426" si="948">AJ427+AJ433+AJ440</f>
        <v>26544.445</v>
      </c>
      <c r="AK426" s="19">
        <f t="shared" si="948"/>
        <v>-22287.462</v>
      </c>
      <c r="AL426" s="19">
        <f t="shared" si="948"/>
        <v>0</v>
      </c>
      <c r="AM426" s="19">
        <f t="shared" si="923"/>
        <v>65893.64499999999</v>
      </c>
      <c r="AN426" s="19">
        <f t="shared" ref="AN426" si="949">AN427+AN433+AN440</f>
        <v>0</v>
      </c>
      <c r="AO426" s="19">
        <f t="shared" si="886"/>
        <v>65893.64499999999</v>
      </c>
      <c r="AP426" s="19">
        <f t="shared" si="924"/>
        <v>53234.638000000006</v>
      </c>
      <c r="AQ426" s="19">
        <f t="shared" ref="AQ426" si="950">AQ427+AQ433+AQ440</f>
        <v>0</v>
      </c>
      <c r="AR426" s="19">
        <f t="shared" si="887"/>
        <v>53234.638000000006</v>
      </c>
      <c r="AS426" s="19">
        <f t="shared" si="925"/>
        <v>113163.2</v>
      </c>
      <c r="AT426" s="19">
        <f t="shared" ref="AT426" si="951">AT427+AT433+AT440</f>
        <v>0</v>
      </c>
      <c r="AU426" s="19">
        <f t="shared" si="888"/>
        <v>113163.2</v>
      </c>
      <c r="AV426" s="19">
        <f t="shared" si="942"/>
        <v>0</v>
      </c>
      <c r="AW426" s="32"/>
      <c r="AX426" s="23"/>
      <c r="AY426" s="2"/>
    </row>
    <row r="427" spans="1:51" ht="46.8" x14ac:dyDescent="0.3">
      <c r="A427" s="49" t="s">
        <v>113</v>
      </c>
      <c r="B427" s="45"/>
      <c r="C427" s="49"/>
      <c r="D427" s="49"/>
      <c r="E427" s="15" t="s">
        <v>656</v>
      </c>
      <c r="F427" s="19">
        <f t="shared" ref="F427:K427" si="952">F428</f>
        <v>733.4</v>
      </c>
      <c r="G427" s="19">
        <f t="shared" si="952"/>
        <v>733.4</v>
      </c>
      <c r="H427" s="19">
        <f t="shared" si="952"/>
        <v>733.4</v>
      </c>
      <c r="I427" s="19">
        <f t="shared" si="952"/>
        <v>0</v>
      </c>
      <c r="J427" s="19">
        <f t="shared" si="952"/>
        <v>0</v>
      </c>
      <c r="K427" s="19">
        <f t="shared" si="952"/>
        <v>0</v>
      </c>
      <c r="L427" s="19">
        <f t="shared" si="865"/>
        <v>733.4</v>
      </c>
      <c r="M427" s="19">
        <f t="shared" si="866"/>
        <v>733.4</v>
      </c>
      <c r="N427" s="19">
        <f t="shared" si="867"/>
        <v>733.4</v>
      </c>
      <c r="O427" s="19">
        <f t="shared" ref="O427:Q427" si="953">O428</f>
        <v>0</v>
      </c>
      <c r="P427" s="19">
        <f t="shared" si="953"/>
        <v>0</v>
      </c>
      <c r="Q427" s="19">
        <f t="shared" si="953"/>
        <v>0</v>
      </c>
      <c r="R427" s="19">
        <f t="shared" ref="R427:R490" si="954">L427+O427</f>
        <v>733.4</v>
      </c>
      <c r="S427" s="19">
        <f t="shared" ref="S427:S490" si="955">M427+P427</f>
        <v>733.4</v>
      </c>
      <c r="T427" s="19">
        <f t="shared" ref="T427:T490" si="956">N427+Q427</f>
        <v>733.4</v>
      </c>
      <c r="U427" s="19">
        <f t="shared" ref="U427:AV427" si="957">U428</f>
        <v>0</v>
      </c>
      <c r="V427" s="19">
        <f t="shared" ref="V427:V490" si="958">R427+U427</f>
        <v>733.4</v>
      </c>
      <c r="W427" s="19">
        <f t="shared" ref="W427:W490" si="959">S427</f>
        <v>733.4</v>
      </c>
      <c r="X427" s="19">
        <f t="shared" ref="X427:X490" si="960">T427</f>
        <v>733.4</v>
      </c>
      <c r="Y427" s="19">
        <f t="shared" si="957"/>
        <v>0</v>
      </c>
      <c r="Z427" s="19">
        <f t="shared" si="957"/>
        <v>0</v>
      </c>
      <c r="AA427" s="19">
        <f t="shared" si="957"/>
        <v>0</v>
      </c>
      <c r="AB427" s="19">
        <f t="shared" si="937"/>
        <v>733.4</v>
      </c>
      <c r="AC427" s="19">
        <f t="shared" si="938"/>
        <v>733.4</v>
      </c>
      <c r="AD427" s="19">
        <f t="shared" si="939"/>
        <v>733.4</v>
      </c>
      <c r="AE427" s="19">
        <f t="shared" si="957"/>
        <v>0</v>
      </c>
      <c r="AF427" s="19">
        <f t="shared" si="957"/>
        <v>0</v>
      </c>
      <c r="AG427" s="19">
        <f t="shared" si="945"/>
        <v>733.4</v>
      </c>
      <c r="AH427" s="19">
        <f t="shared" si="946"/>
        <v>733.4</v>
      </c>
      <c r="AI427" s="19">
        <f t="shared" si="947"/>
        <v>733.4</v>
      </c>
      <c r="AJ427" s="19">
        <f t="shared" si="957"/>
        <v>0</v>
      </c>
      <c r="AK427" s="19">
        <f t="shared" si="957"/>
        <v>0</v>
      </c>
      <c r="AL427" s="19">
        <f t="shared" si="957"/>
        <v>0</v>
      </c>
      <c r="AM427" s="19">
        <f t="shared" si="923"/>
        <v>733.4</v>
      </c>
      <c r="AN427" s="19">
        <f t="shared" si="957"/>
        <v>0</v>
      </c>
      <c r="AO427" s="19">
        <f t="shared" si="886"/>
        <v>733.4</v>
      </c>
      <c r="AP427" s="19">
        <f t="shared" si="924"/>
        <v>733.4</v>
      </c>
      <c r="AQ427" s="19">
        <f t="shared" si="957"/>
        <v>0</v>
      </c>
      <c r="AR427" s="19">
        <f t="shared" si="887"/>
        <v>733.4</v>
      </c>
      <c r="AS427" s="19">
        <f t="shared" si="925"/>
        <v>733.4</v>
      </c>
      <c r="AT427" s="19">
        <f t="shared" si="957"/>
        <v>0</v>
      </c>
      <c r="AU427" s="19">
        <f t="shared" si="888"/>
        <v>733.4</v>
      </c>
      <c r="AV427" s="19">
        <f t="shared" si="957"/>
        <v>0</v>
      </c>
      <c r="AW427" s="32"/>
      <c r="AX427" s="23"/>
      <c r="AY427" s="2"/>
    </row>
    <row r="428" spans="1:51" ht="46.8" x14ac:dyDescent="0.3">
      <c r="A428" s="49" t="s">
        <v>113</v>
      </c>
      <c r="B428" s="45">
        <v>600</v>
      </c>
      <c r="C428" s="49"/>
      <c r="D428" s="49"/>
      <c r="E428" s="15" t="s">
        <v>581</v>
      </c>
      <c r="F428" s="19">
        <f t="shared" ref="F428:K428" si="961">F429+F431</f>
        <v>733.4</v>
      </c>
      <c r="G428" s="19">
        <f t="shared" si="961"/>
        <v>733.4</v>
      </c>
      <c r="H428" s="19">
        <f t="shared" si="961"/>
        <v>733.4</v>
      </c>
      <c r="I428" s="19">
        <f t="shared" si="961"/>
        <v>0</v>
      </c>
      <c r="J428" s="19">
        <f t="shared" si="961"/>
        <v>0</v>
      </c>
      <c r="K428" s="19">
        <f t="shared" si="961"/>
        <v>0</v>
      </c>
      <c r="L428" s="19">
        <f t="shared" si="865"/>
        <v>733.4</v>
      </c>
      <c r="M428" s="19">
        <f t="shared" si="866"/>
        <v>733.4</v>
      </c>
      <c r="N428" s="19">
        <f t="shared" si="867"/>
        <v>733.4</v>
      </c>
      <c r="O428" s="19">
        <f t="shared" ref="O428:Q428" si="962">O429+O431</f>
        <v>0</v>
      </c>
      <c r="P428" s="19">
        <f t="shared" si="962"/>
        <v>0</v>
      </c>
      <c r="Q428" s="19">
        <f t="shared" si="962"/>
        <v>0</v>
      </c>
      <c r="R428" s="19">
        <f t="shared" si="954"/>
        <v>733.4</v>
      </c>
      <c r="S428" s="19">
        <f t="shared" si="955"/>
        <v>733.4</v>
      </c>
      <c r="T428" s="19">
        <f t="shared" si="956"/>
        <v>733.4</v>
      </c>
      <c r="U428" s="19">
        <f t="shared" ref="U428:AV428" si="963">U429+U431</f>
        <v>0</v>
      </c>
      <c r="V428" s="19">
        <f t="shared" si="958"/>
        <v>733.4</v>
      </c>
      <c r="W428" s="19">
        <f t="shared" si="959"/>
        <v>733.4</v>
      </c>
      <c r="X428" s="19">
        <f t="shared" si="960"/>
        <v>733.4</v>
      </c>
      <c r="Y428" s="19">
        <f t="shared" ref="Y428:AA428" si="964">Y429+Y431</f>
        <v>0</v>
      </c>
      <c r="Z428" s="19">
        <f t="shared" si="964"/>
        <v>0</v>
      </c>
      <c r="AA428" s="19">
        <f t="shared" si="964"/>
        <v>0</v>
      </c>
      <c r="AB428" s="19">
        <f t="shared" si="937"/>
        <v>733.4</v>
      </c>
      <c r="AC428" s="19">
        <f t="shared" si="938"/>
        <v>733.4</v>
      </c>
      <c r="AD428" s="19">
        <f t="shared" si="939"/>
        <v>733.4</v>
      </c>
      <c r="AE428" s="19">
        <f t="shared" ref="AE428:AF428" si="965">AE429+AE431</f>
        <v>0</v>
      </c>
      <c r="AF428" s="19">
        <f t="shared" si="965"/>
        <v>0</v>
      </c>
      <c r="AG428" s="19">
        <f t="shared" si="945"/>
        <v>733.4</v>
      </c>
      <c r="AH428" s="19">
        <f t="shared" si="946"/>
        <v>733.4</v>
      </c>
      <c r="AI428" s="19">
        <f t="shared" si="947"/>
        <v>733.4</v>
      </c>
      <c r="AJ428" s="19">
        <f t="shared" ref="AJ428:AL428" si="966">AJ429+AJ431</f>
        <v>0</v>
      </c>
      <c r="AK428" s="19">
        <f t="shared" si="966"/>
        <v>0</v>
      </c>
      <c r="AL428" s="19">
        <f t="shared" si="966"/>
        <v>0</v>
      </c>
      <c r="AM428" s="19">
        <f t="shared" si="923"/>
        <v>733.4</v>
      </c>
      <c r="AN428" s="19">
        <f t="shared" ref="AN428" si="967">AN429+AN431</f>
        <v>0</v>
      </c>
      <c r="AO428" s="19">
        <f t="shared" si="886"/>
        <v>733.4</v>
      </c>
      <c r="AP428" s="19">
        <f t="shared" si="924"/>
        <v>733.4</v>
      </c>
      <c r="AQ428" s="19">
        <f t="shared" ref="AQ428" si="968">AQ429+AQ431</f>
        <v>0</v>
      </c>
      <c r="AR428" s="19">
        <f t="shared" si="887"/>
        <v>733.4</v>
      </c>
      <c r="AS428" s="19">
        <f t="shared" si="925"/>
        <v>733.4</v>
      </c>
      <c r="AT428" s="19">
        <f t="shared" ref="AT428" si="969">AT429+AT431</f>
        <v>0</v>
      </c>
      <c r="AU428" s="19">
        <f t="shared" si="888"/>
        <v>733.4</v>
      </c>
      <c r="AV428" s="19">
        <f t="shared" si="963"/>
        <v>0</v>
      </c>
      <c r="AW428" s="32"/>
      <c r="AX428" s="23"/>
      <c r="AY428" s="2"/>
    </row>
    <row r="429" spans="1:51" x14ac:dyDescent="0.3">
      <c r="A429" s="49" t="s">
        <v>113</v>
      </c>
      <c r="B429" s="45">
        <v>610</v>
      </c>
      <c r="C429" s="49"/>
      <c r="D429" s="49"/>
      <c r="E429" s="15" t="s">
        <v>595</v>
      </c>
      <c r="F429" s="19">
        <f t="shared" ref="F429:K429" si="970">F430</f>
        <v>186.1</v>
      </c>
      <c r="G429" s="19">
        <f t="shared" si="970"/>
        <v>186.1</v>
      </c>
      <c r="H429" s="19">
        <f t="shared" si="970"/>
        <v>186.1</v>
      </c>
      <c r="I429" s="19">
        <f t="shared" si="970"/>
        <v>0</v>
      </c>
      <c r="J429" s="19">
        <f t="shared" si="970"/>
        <v>0</v>
      </c>
      <c r="K429" s="19">
        <f t="shared" si="970"/>
        <v>0</v>
      </c>
      <c r="L429" s="19">
        <f t="shared" si="865"/>
        <v>186.1</v>
      </c>
      <c r="M429" s="19">
        <f t="shared" si="866"/>
        <v>186.1</v>
      </c>
      <c r="N429" s="19">
        <f t="shared" si="867"/>
        <v>186.1</v>
      </c>
      <c r="O429" s="19">
        <f t="shared" ref="O429:Q429" si="971">O430</f>
        <v>0</v>
      </c>
      <c r="P429" s="19">
        <f t="shared" si="971"/>
        <v>0</v>
      </c>
      <c r="Q429" s="19">
        <f t="shared" si="971"/>
        <v>0</v>
      </c>
      <c r="R429" s="19">
        <f t="shared" si="954"/>
        <v>186.1</v>
      </c>
      <c r="S429" s="19">
        <f t="shared" si="955"/>
        <v>186.1</v>
      </c>
      <c r="T429" s="19">
        <f t="shared" si="956"/>
        <v>186.1</v>
      </c>
      <c r="U429" s="19">
        <f t="shared" ref="U429:AV429" si="972">U430</f>
        <v>0</v>
      </c>
      <c r="V429" s="19">
        <f t="shared" si="958"/>
        <v>186.1</v>
      </c>
      <c r="W429" s="19">
        <f t="shared" si="959"/>
        <v>186.1</v>
      </c>
      <c r="X429" s="19">
        <f t="shared" si="960"/>
        <v>186.1</v>
      </c>
      <c r="Y429" s="19">
        <f t="shared" si="972"/>
        <v>0</v>
      </c>
      <c r="Z429" s="19">
        <f t="shared" si="972"/>
        <v>0</v>
      </c>
      <c r="AA429" s="19">
        <f t="shared" si="972"/>
        <v>0</v>
      </c>
      <c r="AB429" s="19">
        <f t="shared" si="937"/>
        <v>186.1</v>
      </c>
      <c r="AC429" s="19">
        <f t="shared" si="938"/>
        <v>186.1</v>
      </c>
      <c r="AD429" s="19">
        <f t="shared" si="939"/>
        <v>186.1</v>
      </c>
      <c r="AE429" s="19">
        <f t="shared" si="972"/>
        <v>0</v>
      </c>
      <c r="AF429" s="19">
        <f t="shared" si="972"/>
        <v>0</v>
      </c>
      <c r="AG429" s="19">
        <f t="shared" si="945"/>
        <v>186.1</v>
      </c>
      <c r="AH429" s="19">
        <f t="shared" si="946"/>
        <v>186.1</v>
      </c>
      <c r="AI429" s="19">
        <f t="shared" si="947"/>
        <v>186.1</v>
      </c>
      <c r="AJ429" s="19">
        <f t="shared" si="972"/>
        <v>0</v>
      </c>
      <c r="AK429" s="19">
        <f t="shared" si="972"/>
        <v>0</v>
      </c>
      <c r="AL429" s="19">
        <f t="shared" si="972"/>
        <v>0</v>
      </c>
      <c r="AM429" s="19">
        <f t="shared" si="923"/>
        <v>186.1</v>
      </c>
      <c r="AN429" s="19">
        <f t="shared" si="972"/>
        <v>0</v>
      </c>
      <c r="AO429" s="19">
        <f t="shared" si="886"/>
        <v>186.1</v>
      </c>
      <c r="AP429" s="19">
        <f t="shared" si="924"/>
        <v>186.1</v>
      </c>
      <c r="AQ429" s="19">
        <f t="shared" si="972"/>
        <v>0</v>
      </c>
      <c r="AR429" s="19">
        <f t="shared" si="887"/>
        <v>186.1</v>
      </c>
      <c r="AS429" s="19">
        <f t="shared" si="925"/>
        <v>186.1</v>
      </c>
      <c r="AT429" s="19">
        <f t="shared" si="972"/>
        <v>0</v>
      </c>
      <c r="AU429" s="19">
        <f t="shared" si="888"/>
        <v>186.1</v>
      </c>
      <c r="AV429" s="19">
        <f t="shared" si="972"/>
        <v>0</v>
      </c>
      <c r="AW429" s="32"/>
      <c r="AX429" s="23"/>
      <c r="AY429" s="2"/>
    </row>
    <row r="430" spans="1:51" x14ac:dyDescent="0.3">
      <c r="A430" s="49" t="s">
        <v>113</v>
      </c>
      <c r="B430" s="45">
        <v>610</v>
      </c>
      <c r="C430" s="49" t="s">
        <v>105</v>
      </c>
      <c r="D430" s="49" t="s">
        <v>5</v>
      </c>
      <c r="E430" s="15" t="s">
        <v>570</v>
      </c>
      <c r="F430" s="19">
        <v>186.1</v>
      </c>
      <c r="G430" s="19">
        <v>186.1</v>
      </c>
      <c r="H430" s="19">
        <v>186.1</v>
      </c>
      <c r="I430" s="19"/>
      <c r="J430" s="19"/>
      <c r="K430" s="19"/>
      <c r="L430" s="19">
        <f t="shared" si="865"/>
        <v>186.1</v>
      </c>
      <c r="M430" s="19">
        <f t="shared" si="866"/>
        <v>186.1</v>
      </c>
      <c r="N430" s="19">
        <f t="shared" si="867"/>
        <v>186.1</v>
      </c>
      <c r="O430" s="19"/>
      <c r="P430" s="19"/>
      <c r="Q430" s="19"/>
      <c r="R430" s="19">
        <f t="shared" si="954"/>
        <v>186.1</v>
      </c>
      <c r="S430" s="19">
        <f t="shared" si="955"/>
        <v>186.1</v>
      </c>
      <c r="T430" s="19">
        <f t="shared" si="956"/>
        <v>186.1</v>
      </c>
      <c r="U430" s="19"/>
      <c r="V430" s="19">
        <f t="shared" si="958"/>
        <v>186.1</v>
      </c>
      <c r="W430" s="19">
        <f t="shared" si="959"/>
        <v>186.1</v>
      </c>
      <c r="X430" s="19">
        <f t="shared" si="960"/>
        <v>186.1</v>
      </c>
      <c r="Y430" s="19"/>
      <c r="Z430" s="19"/>
      <c r="AA430" s="19"/>
      <c r="AB430" s="19">
        <f t="shared" si="937"/>
        <v>186.1</v>
      </c>
      <c r="AC430" s="19">
        <f t="shared" si="938"/>
        <v>186.1</v>
      </c>
      <c r="AD430" s="19">
        <f t="shared" si="939"/>
        <v>186.1</v>
      </c>
      <c r="AE430" s="19"/>
      <c r="AF430" s="19"/>
      <c r="AG430" s="19">
        <f t="shared" si="945"/>
        <v>186.1</v>
      </c>
      <c r="AH430" s="19">
        <f t="shared" si="946"/>
        <v>186.1</v>
      </c>
      <c r="AI430" s="19">
        <f t="shared" si="947"/>
        <v>186.1</v>
      </c>
      <c r="AJ430" s="19"/>
      <c r="AK430" s="19"/>
      <c r="AL430" s="19"/>
      <c r="AM430" s="19">
        <f t="shared" si="923"/>
        <v>186.1</v>
      </c>
      <c r="AN430" s="19"/>
      <c r="AO430" s="19">
        <f t="shared" si="886"/>
        <v>186.1</v>
      </c>
      <c r="AP430" s="19">
        <f t="shared" si="924"/>
        <v>186.1</v>
      </c>
      <c r="AQ430" s="19"/>
      <c r="AR430" s="19">
        <f t="shared" si="887"/>
        <v>186.1</v>
      </c>
      <c r="AS430" s="19">
        <f t="shared" si="925"/>
        <v>186.1</v>
      </c>
      <c r="AT430" s="19"/>
      <c r="AU430" s="19">
        <f t="shared" si="888"/>
        <v>186.1</v>
      </c>
      <c r="AV430" s="19"/>
      <c r="AW430" s="32"/>
      <c r="AX430" s="23"/>
      <c r="AY430" s="2"/>
    </row>
    <row r="431" spans="1:51" x14ac:dyDescent="0.3">
      <c r="A431" s="49" t="s">
        <v>113</v>
      </c>
      <c r="B431" s="45">
        <v>620</v>
      </c>
      <c r="C431" s="49"/>
      <c r="D431" s="49"/>
      <c r="E431" s="15" t="s">
        <v>596</v>
      </c>
      <c r="F431" s="19">
        <f t="shared" ref="F431:K431" si="973">F432</f>
        <v>547.29999999999995</v>
      </c>
      <c r="G431" s="19">
        <f t="shared" si="973"/>
        <v>547.29999999999995</v>
      </c>
      <c r="H431" s="19">
        <f t="shared" si="973"/>
        <v>547.29999999999995</v>
      </c>
      <c r="I431" s="19">
        <f t="shared" si="973"/>
        <v>0</v>
      </c>
      <c r="J431" s="19">
        <f t="shared" si="973"/>
        <v>0</v>
      </c>
      <c r="K431" s="19">
        <f t="shared" si="973"/>
        <v>0</v>
      </c>
      <c r="L431" s="19">
        <f t="shared" si="865"/>
        <v>547.29999999999995</v>
      </c>
      <c r="M431" s="19">
        <f t="shared" si="866"/>
        <v>547.29999999999995</v>
      </c>
      <c r="N431" s="19">
        <f t="shared" si="867"/>
        <v>547.29999999999995</v>
      </c>
      <c r="O431" s="19">
        <f t="shared" ref="O431:Q431" si="974">O432</f>
        <v>0</v>
      </c>
      <c r="P431" s="19">
        <f t="shared" si="974"/>
        <v>0</v>
      </c>
      <c r="Q431" s="19">
        <f t="shared" si="974"/>
        <v>0</v>
      </c>
      <c r="R431" s="19">
        <f t="shared" si="954"/>
        <v>547.29999999999995</v>
      </c>
      <c r="S431" s="19">
        <f t="shared" si="955"/>
        <v>547.29999999999995</v>
      </c>
      <c r="T431" s="19">
        <f t="shared" si="956"/>
        <v>547.29999999999995</v>
      </c>
      <c r="U431" s="19">
        <f t="shared" ref="U431:AV431" si="975">U432</f>
        <v>0</v>
      </c>
      <c r="V431" s="19">
        <f t="shared" si="958"/>
        <v>547.29999999999995</v>
      </c>
      <c r="W431" s="19">
        <f t="shared" si="959"/>
        <v>547.29999999999995</v>
      </c>
      <c r="X431" s="19">
        <f t="shared" si="960"/>
        <v>547.29999999999995</v>
      </c>
      <c r="Y431" s="19">
        <f t="shared" si="975"/>
        <v>0</v>
      </c>
      <c r="Z431" s="19">
        <f t="shared" si="975"/>
        <v>0</v>
      </c>
      <c r="AA431" s="19">
        <f t="shared" si="975"/>
        <v>0</v>
      </c>
      <c r="AB431" s="19">
        <f t="shared" si="937"/>
        <v>547.29999999999995</v>
      </c>
      <c r="AC431" s="19">
        <f t="shared" si="938"/>
        <v>547.29999999999995</v>
      </c>
      <c r="AD431" s="19">
        <f t="shared" si="939"/>
        <v>547.29999999999995</v>
      </c>
      <c r="AE431" s="19">
        <f t="shared" si="975"/>
        <v>0</v>
      </c>
      <c r="AF431" s="19">
        <f t="shared" si="975"/>
        <v>0</v>
      </c>
      <c r="AG431" s="19">
        <f t="shared" si="945"/>
        <v>547.29999999999995</v>
      </c>
      <c r="AH431" s="19">
        <f t="shared" si="946"/>
        <v>547.29999999999995</v>
      </c>
      <c r="AI431" s="19">
        <f t="shared" si="947"/>
        <v>547.29999999999995</v>
      </c>
      <c r="AJ431" s="19">
        <f t="shared" si="975"/>
        <v>0</v>
      </c>
      <c r="AK431" s="19">
        <f t="shared" si="975"/>
        <v>0</v>
      </c>
      <c r="AL431" s="19">
        <f t="shared" si="975"/>
        <v>0</v>
      </c>
      <c r="AM431" s="19">
        <f t="shared" si="923"/>
        <v>547.29999999999995</v>
      </c>
      <c r="AN431" s="19">
        <f t="shared" si="975"/>
        <v>0</v>
      </c>
      <c r="AO431" s="19">
        <f t="shared" si="886"/>
        <v>547.29999999999995</v>
      </c>
      <c r="AP431" s="19">
        <f t="shared" si="924"/>
        <v>547.29999999999995</v>
      </c>
      <c r="AQ431" s="19">
        <f t="shared" si="975"/>
        <v>0</v>
      </c>
      <c r="AR431" s="19">
        <f t="shared" si="887"/>
        <v>547.29999999999995</v>
      </c>
      <c r="AS431" s="19">
        <f t="shared" si="925"/>
        <v>547.29999999999995</v>
      </c>
      <c r="AT431" s="19">
        <f t="shared" si="975"/>
        <v>0</v>
      </c>
      <c r="AU431" s="19">
        <f t="shared" si="888"/>
        <v>547.29999999999995</v>
      </c>
      <c r="AV431" s="19">
        <f t="shared" si="975"/>
        <v>0</v>
      </c>
      <c r="AW431" s="32"/>
      <c r="AX431" s="23"/>
      <c r="AY431" s="2"/>
    </row>
    <row r="432" spans="1:51" x14ac:dyDescent="0.3">
      <c r="A432" s="49" t="s">
        <v>113</v>
      </c>
      <c r="B432" s="45">
        <v>620</v>
      </c>
      <c r="C432" s="49" t="s">
        <v>105</v>
      </c>
      <c r="D432" s="49" t="s">
        <v>5</v>
      </c>
      <c r="E432" s="15" t="s">
        <v>570</v>
      </c>
      <c r="F432" s="19">
        <v>547.29999999999995</v>
      </c>
      <c r="G432" s="19">
        <v>547.29999999999995</v>
      </c>
      <c r="H432" s="19">
        <v>547.29999999999995</v>
      </c>
      <c r="I432" s="19"/>
      <c r="J432" s="19"/>
      <c r="K432" s="19"/>
      <c r="L432" s="19">
        <f t="shared" si="865"/>
        <v>547.29999999999995</v>
      </c>
      <c r="M432" s="19">
        <f t="shared" si="866"/>
        <v>547.29999999999995</v>
      </c>
      <c r="N432" s="19">
        <f t="shared" si="867"/>
        <v>547.29999999999995</v>
      </c>
      <c r="O432" s="19"/>
      <c r="P432" s="19"/>
      <c r="Q432" s="19"/>
      <c r="R432" s="19">
        <f t="shared" si="954"/>
        <v>547.29999999999995</v>
      </c>
      <c r="S432" s="19">
        <f t="shared" si="955"/>
        <v>547.29999999999995</v>
      </c>
      <c r="T432" s="19">
        <f t="shared" si="956"/>
        <v>547.29999999999995</v>
      </c>
      <c r="U432" s="19"/>
      <c r="V432" s="19">
        <f t="shared" si="958"/>
        <v>547.29999999999995</v>
      </c>
      <c r="W432" s="19">
        <f t="shared" si="959"/>
        <v>547.29999999999995</v>
      </c>
      <c r="X432" s="19">
        <f t="shared" si="960"/>
        <v>547.29999999999995</v>
      </c>
      <c r="Y432" s="19"/>
      <c r="Z432" s="19"/>
      <c r="AA432" s="19"/>
      <c r="AB432" s="19">
        <f t="shared" si="937"/>
        <v>547.29999999999995</v>
      </c>
      <c r="AC432" s="19">
        <f t="shared" si="938"/>
        <v>547.29999999999995</v>
      </c>
      <c r="AD432" s="19">
        <f t="shared" si="939"/>
        <v>547.29999999999995</v>
      </c>
      <c r="AE432" s="19"/>
      <c r="AF432" s="19"/>
      <c r="AG432" s="19">
        <f t="shared" si="945"/>
        <v>547.29999999999995</v>
      </c>
      <c r="AH432" s="19">
        <f t="shared" si="946"/>
        <v>547.29999999999995</v>
      </c>
      <c r="AI432" s="19">
        <f t="shared" si="947"/>
        <v>547.29999999999995</v>
      </c>
      <c r="AJ432" s="19"/>
      <c r="AK432" s="19"/>
      <c r="AL432" s="19"/>
      <c r="AM432" s="19">
        <f t="shared" si="923"/>
        <v>547.29999999999995</v>
      </c>
      <c r="AN432" s="19"/>
      <c r="AO432" s="19">
        <f t="shared" si="886"/>
        <v>547.29999999999995</v>
      </c>
      <c r="AP432" s="19">
        <f t="shared" si="924"/>
        <v>547.29999999999995</v>
      </c>
      <c r="AQ432" s="19"/>
      <c r="AR432" s="19">
        <f t="shared" si="887"/>
        <v>547.29999999999995</v>
      </c>
      <c r="AS432" s="19">
        <f t="shared" si="925"/>
        <v>547.29999999999995</v>
      </c>
      <c r="AT432" s="19"/>
      <c r="AU432" s="19">
        <f t="shared" si="888"/>
        <v>547.29999999999995</v>
      </c>
      <c r="AV432" s="19"/>
      <c r="AW432" s="32"/>
      <c r="AX432" s="23"/>
      <c r="AY432" s="2"/>
    </row>
    <row r="433" spans="1:51" ht="46.8" x14ac:dyDescent="0.3">
      <c r="A433" s="49" t="s">
        <v>114</v>
      </c>
      <c r="B433" s="45"/>
      <c r="C433" s="49"/>
      <c r="D433" s="49"/>
      <c r="E433" s="15" t="s">
        <v>670</v>
      </c>
      <c r="F433" s="19">
        <f t="shared" ref="F433:K433" si="976">F434</f>
        <v>12999.7</v>
      </c>
      <c r="G433" s="19">
        <f t="shared" si="976"/>
        <v>61976</v>
      </c>
      <c r="H433" s="19">
        <f t="shared" si="976"/>
        <v>99617.1</v>
      </c>
      <c r="I433" s="19">
        <f t="shared" si="976"/>
        <v>0</v>
      </c>
      <c r="J433" s="19">
        <f t="shared" si="976"/>
        <v>0</v>
      </c>
      <c r="K433" s="19">
        <f t="shared" si="976"/>
        <v>0</v>
      </c>
      <c r="L433" s="19">
        <f t="shared" si="865"/>
        <v>12999.7</v>
      </c>
      <c r="M433" s="19">
        <f t="shared" si="866"/>
        <v>61976</v>
      </c>
      <c r="N433" s="19">
        <f t="shared" si="867"/>
        <v>99617.1</v>
      </c>
      <c r="O433" s="19">
        <f t="shared" ref="O433:Q433" si="977">O434</f>
        <v>0</v>
      </c>
      <c r="P433" s="19">
        <f t="shared" si="977"/>
        <v>0</v>
      </c>
      <c r="Q433" s="19">
        <f t="shared" si="977"/>
        <v>0</v>
      </c>
      <c r="R433" s="19">
        <f t="shared" si="954"/>
        <v>12999.7</v>
      </c>
      <c r="S433" s="19">
        <f t="shared" si="955"/>
        <v>61976</v>
      </c>
      <c r="T433" s="19">
        <f t="shared" si="956"/>
        <v>99617.1</v>
      </c>
      <c r="U433" s="19">
        <f t="shared" ref="U433:AV433" si="978">U434</f>
        <v>0</v>
      </c>
      <c r="V433" s="19">
        <f t="shared" si="958"/>
        <v>12999.7</v>
      </c>
      <c r="W433" s="19">
        <f t="shared" si="959"/>
        <v>61976</v>
      </c>
      <c r="X433" s="19">
        <f t="shared" si="960"/>
        <v>99617.1</v>
      </c>
      <c r="Y433" s="19">
        <f t="shared" si="978"/>
        <v>841.95100000000002</v>
      </c>
      <c r="Z433" s="19">
        <f t="shared" si="978"/>
        <v>0</v>
      </c>
      <c r="AA433" s="19">
        <f t="shared" si="978"/>
        <v>0</v>
      </c>
      <c r="AB433" s="19">
        <f t="shared" si="937"/>
        <v>13841.651000000002</v>
      </c>
      <c r="AC433" s="19">
        <f t="shared" si="938"/>
        <v>61976</v>
      </c>
      <c r="AD433" s="19">
        <f t="shared" si="939"/>
        <v>99617.1</v>
      </c>
      <c r="AE433" s="19">
        <f t="shared" si="978"/>
        <v>0</v>
      </c>
      <c r="AF433" s="19">
        <f t="shared" si="978"/>
        <v>0</v>
      </c>
      <c r="AG433" s="19">
        <f t="shared" si="945"/>
        <v>13841.651000000002</v>
      </c>
      <c r="AH433" s="19">
        <f t="shared" si="946"/>
        <v>61976</v>
      </c>
      <c r="AI433" s="19">
        <f t="shared" si="947"/>
        <v>99617.1</v>
      </c>
      <c r="AJ433" s="19">
        <f t="shared" si="978"/>
        <v>26544.445</v>
      </c>
      <c r="AK433" s="19">
        <f t="shared" si="978"/>
        <v>-22287.462</v>
      </c>
      <c r="AL433" s="19">
        <f t="shared" si="978"/>
        <v>0</v>
      </c>
      <c r="AM433" s="19">
        <f t="shared" si="923"/>
        <v>40386.096000000005</v>
      </c>
      <c r="AN433" s="19">
        <f t="shared" si="978"/>
        <v>0</v>
      </c>
      <c r="AO433" s="19">
        <f t="shared" si="886"/>
        <v>40386.096000000005</v>
      </c>
      <c r="AP433" s="19">
        <f t="shared" si="924"/>
        <v>39688.538</v>
      </c>
      <c r="AQ433" s="19">
        <f t="shared" si="978"/>
        <v>0</v>
      </c>
      <c r="AR433" s="19">
        <f t="shared" si="887"/>
        <v>39688.538</v>
      </c>
      <c r="AS433" s="19">
        <f t="shared" si="925"/>
        <v>99617.1</v>
      </c>
      <c r="AT433" s="19">
        <f t="shared" si="978"/>
        <v>0</v>
      </c>
      <c r="AU433" s="19">
        <f t="shared" si="888"/>
        <v>99617.1</v>
      </c>
      <c r="AV433" s="19">
        <f t="shared" si="978"/>
        <v>0</v>
      </c>
      <c r="AW433" s="32"/>
      <c r="AX433" s="23"/>
      <c r="AY433" s="2"/>
    </row>
    <row r="434" spans="1:51" ht="46.8" x14ac:dyDescent="0.3">
      <c r="A434" s="49" t="s">
        <v>114</v>
      </c>
      <c r="B434" s="45">
        <v>600</v>
      </c>
      <c r="C434" s="49"/>
      <c r="D434" s="49"/>
      <c r="E434" s="15" t="s">
        <v>581</v>
      </c>
      <c r="F434" s="19">
        <f t="shared" ref="F434:K434" si="979">F435+F437</f>
        <v>12999.7</v>
      </c>
      <c r="G434" s="19">
        <f t="shared" si="979"/>
        <v>61976</v>
      </c>
      <c r="H434" s="19">
        <f t="shared" si="979"/>
        <v>99617.1</v>
      </c>
      <c r="I434" s="19">
        <f t="shared" si="979"/>
        <v>0</v>
      </c>
      <c r="J434" s="19">
        <f t="shared" si="979"/>
        <v>0</v>
      </c>
      <c r="K434" s="19">
        <f t="shared" si="979"/>
        <v>0</v>
      </c>
      <c r="L434" s="19">
        <f t="shared" si="865"/>
        <v>12999.7</v>
      </c>
      <c r="M434" s="19">
        <f t="shared" si="866"/>
        <v>61976</v>
      </c>
      <c r="N434" s="19">
        <f t="shared" si="867"/>
        <v>99617.1</v>
      </c>
      <c r="O434" s="19">
        <f t="shared" ref="O434:Q434" si="980">O435+O437</f>
        <v>0</v>
      </c>
      <c r="P434" s="19">
        <f t="shared" si="980"/>
        <v>0</v>
      </c>
      <c r="Q434" s="19">
        <f t="shared" si="980"/>
        <v>0</v>
      </c>
      <c r="R434" s="19">
        <f t="shared" si="954"/>
        <v>12999.7</v>
      </c>
      <c r="S434" s="19">
        <f t="shared" si="955"/>
        <v>61976</v>
      </c>
      <c r="T434" s="19">
        <f t="shared" si="956"/>
        <v>99617.1</v>
      </c>
      <c r="U434" s="19">
        <f t="shared" ref="U434:AV434" si="981">U435+U437</f>
        <v>0</v>
      </c>
      <c r="V434" s="19">
        <f t="shared" si="958"/>
        <v>12999.7</v>
      </c>
      <c r="W434" s="19">
        <f t="shared" si="959"/>
        <v>61976</v>
      </c>
      <c r="X434" s="19">
        <f t="shared" si="960"/>
        <v>99617.1</v>
      </c>
      <c r="Y434" s="19">
        <f t="shared" ref="Y434:AA434" si="982">Y435+Y437</f>
        <v>841.95100000000002</v>
      </c>
      <c r="Z434" s="19">
        <f t="shared" si="982"/>
        <v>0</v>
      </c>
      <c r="AA434" s="19">
        <f t="shared" si="982"/>
        <v>0</v>
      </c>
      <c r="AB434" s="19">
        <f t="shared" si="937"/>
        <v>13841.651000000002</v>
      </c>
      <c r="AC434" s="19">
        <f t="shared" si="938"/>
        <v>61976</v>
      </c>
      <c r="AD434" s="19">
        <f t="shared" si="939"/>
        <v>99617.1</v>
      </c>
      <c r="AE434" s="19">
        <f t="shared" ref="AE434:AF434" si="983">AE435+AE437</f>
        <v>0</v>
      </c>
      <c r="AF434" s="19">
        <f t="shared" si="983"/>
        <v>0</v>
      </c>
      <c r="AG434" s="19">
        <f t="shared" si="945"/>
        <v>13841.651000000002</v>
      </c>
      <c r="AH434" s="19">
        <f t="shared" si="946"/>
        <v>61976</v>
      </c>
      <c r="AI434" s="19">
        <f t="shared" si="947"/>
        <v>99617.1</v>
      </c>
      <c r="AJ434" s="19">
        <f t="shared" ref="AJ434:AL434" si="984">AJ435+AJ437</f>
        <v>26544.445</v>
      </c>
      <c r="AK434" s="19">
        <f t="shared" si="984"/>
        <v>-22287.462</v>
      </c>
      <c r="AL434" s="19">
        <f t="shared" si="984"/>
        <v>0</v>
      </c>
      <c r="AM434" s="19">
        <f t="shared" si="923"/>
        <v>40386.096000000005</v>
      </c>
      <c r="AN434" s="19">
        <f t="shared" ref="AN434" si="985">AN435+AN437</f>
        <v>0</v>
      </c>
      <c r="AO434" s="19">
        <f t="shared" si="886"/>
        <v>40386.096000000005</v>
      </c>
      <c r="AP434" s="19">
        <f t="shared" si="924"/>
        <v>39688.538</v>
      </c>
      <c r="AQ434" s="19">
        <f t="shared" ref="AQ434" si="986">AQ435+AQ437</f>
        <v>0</v>
      </c>
      <c r="AR434" s="19">
        <f t="shared" si="887"/>
        <v>39688.538</v>
      </c>
      <c r="AS434" s="19">
        <f t="shared" si="925"/>
        <v>99617.1</v>
      </c>
      <c r="AT434" s="19">
        <f t="shared" ref="AT434" si="987">AT435+AT437</f>
        <v>0</v>
      </c>
      <c r="AU434" s="19">
        <f t="shared" si="888"/>
        <v>99617.1</v>
      </c>
      <c r="AV434" s="19">
        <f t="shared" si="981"/>
        <v>0</v>
      </c>
      <c r="AW434" s="32"/>
      <c r="AX434" s="23"/>
      <c r="AY434" s="2"/>
    </row>
    <row r="435" spans="1:51" x14ac:dyDescent="0.3">
      <c r="A435" s="49" t="s">
        <v>114</v>
      </c>
      <c r="B435" s="45">
        <v>610</v>
      </c>
      <c r="C435" s="49"/>
      <c r="D435" s="49"/>
      <c r="E435" s="15" t="s">
        <v>595</v>
      </c>
      <c r="F435" s="19">
        <f t="shared" ref="F435:K435" si="988">F436</f>
        <v>935.4</v>
      </c>
      <c r="G435" s="19">
        <f t="shared" si="988"/>
        <v>30412.6</v>
      </c>
      <c r="H435" s="19">
        <f t="shared" si="988"/>
        <v>11945.3</v>
      </c>
      <c r="I435" s="19">
        <f t="shared" si="988"/>
        <v>0</v>
      </c>
      <c r="J435" s="19">
        <f t="shared" si="988"/>
        <v>0</v>
      </c>
      <c r="K435" s="19">
        <f t="shared" si="988"/>
        <v>0</v>
      </c>
      <c r="L435" s="19">
        <f t="shared" si="865"/>
        <v>935.4</v>
      </c>
      <c r="M435" s="19">
        <f t="shared" si="866"/>
        <v>30412.6</v>
      </c>
      <c r="N435" s="19">
        <f t="shared" si="867"/>
        <v>11945.3</v>
      </c>
      <c r="O435" s="19">
        <f t="shared" ref="O435:Q435" si="989">O436</f>
        <v>0</v>
      </c>
      <c r="P435" s="19">
        <f t="shared" si="989"/>
        <v>0</v>
      </c>
      <c r="Q435" s="19">
        <f t="shared" si="989"/>
        <v>0</v>
      </c>
      <c r="R435" s="19">
        <f t="shared" si="954"/>
        <v>935.4</v>
      </c>
      <c r="S435" s="19">
        <f t="shared" si="955"/>
        <v>30412.6</v>
      </c>
      <c r="T435" s="19">
        <f t="shared" si="956"/>
        <v>11945.3</v>
      </c>
      <c r="U435" s="19">
        <f t="shared" ref="U435:AV435" si="990">U436</f>
        <v>0</v>
      </c>
      <c r="V435" s="19">
        <f t="shared" si="958"/>
        <v>935.4</v>
      </c>
      <c r="W435" s="19">
        <f t="shared" si="959"/>
        <v>30412.6</v>
      </c>
      <c r="X435" s="19">
        <f t="shared" si="960"/>
        <v>11945.3</v>
      </c>
      <c r="Y435" s="19">
        <f t="shared" si="990"/>
        <v>0</v>
      </c>
      <c r="Z435" s="19">
        <f t="shared" si="990"/>
        <v>0</v>
      </c>
      <c r="AA435" s="19">
        <f t="shared" si="990"/>
        <v>0</v>
      </c>
      <c r="AB435" s="19">
        <f t="shared" si="937"/>
        <v>935.4</v>
      </c>
      <c r="AC435" s="19">
        <f t="shared" si="938"/>
        <v>30412.6</v>
      </c>
      <c r="AD435" s="19">
        <f t="shared" si="939"/>
        <v>11945.3</v>
      </c>
      <c r="AE435" s="19">
        <f t="shared" si="990"/>
        <v>0</v>
      </c>
      <c r="AF435" s="19">
        <f t="shared" si="990"/>
        <v>0</v>
      </c>
      <c r="AG435" s="19">
        <f t="shared" si="945"/>
        <v>935.4</v>
      </c>
      <c r="AH435" s="19">
        <f t="shared" si="946"/>
        <v>30412.6</v>
      </c>
      <c r="AI435" s="19">
        <f t="shared" si="947"/>
        <v>11945.3</v>
      </c>
      <c r="AJ435" s="19">
        <f t="shared" si="990"/>
        <v>916.755</v>
      </c>
      <c r="AK435" s="19">
        <f t="shared" si="990"/>
        <v>-22287.462</v>
      </c>
      <c r="AL435" s="19">
        <f t="shared" si="990"/>
        <v>0</v>
      </c>
      <c r="AM435" s="19">
        <f t="shared" si="923"/>
        <v>1852.155</v>
      </c>
      <c r="AN435" s="19">
        <f t="shared" si="990"/>
        <v>0</v>
      </c>
      <c r="AO435" s="19">
        <f t="shared" si="886"/>
        <v>1852.155</v>
      </c>
      <c r="AP435" s="19">
        <f t="shared" si="924"/>
        <v>8125.137999999999</v>
      </c>
      <c r="AQ435" s="19">
        <f t="shared" si="990"/>
        <v>0</v>
      </c>
      <c r="AR435" s="19">
        <f t="shared" si="887"/>
        <v>8125.137999999999</v>
      </c>
      <c r="AS435" s="19">
        <f t="shared" si="925"/>
        <v>11945.3</v>
      </c>
      <c r="AT435" s="19">
        <f t="shared" si="990"/>
        <v>0</v>
      </c>
      <c r="AU435" s="19">
        <f t="shared" si="888"/>
        <v>11945.3</v>
      </c>
      <c r="AV435" s="19">
        <f t="shared" si="990"/>
        <v>0</v>
      </c>
      <c r="AW435" s="32"/>
      <c r="AX435" s="23"/>
      <c r="AY435" s="2"/>
    </row>
    <row r="436" spans="1:51" x14ac:dyDescent="0.3">
      <c r="A436" s="49" t="s">
        <v>114</v>
      </c>
      <c r="B436" s="45">
        <v>610</v>
      </c>
      <c r="C436" s="49" t="s">
        <v>105</v>
      </c>
      <c r="D436" s="49" t="s">
        <v>5</v>
      </c>
      <c r="E436" s="15" t="s">
        <v>570</v>
      </c>
      <c r="F436" s="19">
        <v>935.4</v>
      </c>
      <c r="G436" s="19">
        <v>30412.6</v>
      </c>
      <c r="H436" s="19">
        <v>11945.3</v>
      </c>
      <c r="I436" s="19"/>
      <c r="J436" s="19"/>
      <c r="K436" s="19"/>
      <c r="L436" s="19">
        <f t="shared" si="865"/>
        <v>935.4</v>
      </c>
      <c r="M436" s="19">
        <f t="shared" si="866"/>
        <v>30412.6</v>
      </c>
      <c r="N436" s="19">
        <f t="shared" si="867"/>
        <v>11945.3</v>
      </c>
      <c r="O436" s="19"/>
      <c r="P436" s="19"/>
      <c r="Q436" s="19"/>
      <c r="R436" s="19">
        <f t="shared" si="954"/>
        <v>935.4</v>
      </c>
      <c r="S436" s="19">
        <f t="shared" si="955"/>
        <v>30412.6</v>
      </c>
      <c r="T436" s="19">
        <f t="shared" si="956"/>
        <v>11945.3</v>
      </c>
      <c r="U436" s="19"/>
      <c r="V436" s="19">
        <f t="shared" si="958"/>
        <v>935.4</v>
      </c>
      <c r="W436" s="19">
        <f t="shared" si="959"/>
        <v>30412.6</v>
      </c>
      <c r="X436" s="19">
        <f t="shared" si="960"/>
        <v>11945.3</v>
      </c>
      <c r="Y436" s="19"/>
      <c r="Z436" s="19"/>
      <c r="AA436" s="19"/>
      <c r="AB436" s="19">
        <f t="shared" si="937"/>
        <v>935.4</v>
      </c>
      <c r="AC436" s="19">
        <f t="shared" si="938"/>
        <v>30412.6</v>
      </c>
      <c r="AD436" s="19">
        <f t="shared" si="939"/>
        <v>11945.3</v>
      </c>
      <c r="AE436" s="19"/>
      <c r="AF436" s="19"/>
      <c r="AG436" s="19">
        <f t="shared" si="945"/>
        <v>935.4</v>
      </c>
      <c r="AH436" s="19">
        <f t="shared" si="946"/>
        <v>30412.6</v>
      </c>
      <c r="AI436" s="19">
        <f t="shared" si="947"/>
        <v>11945.3</v>
      </c>
      <c r="AJ436" s="19">
        <v>916.755</v>
      </c>
      <c r="AK436" s="19">
        <v>-22287.462</v>
      </c>
      <c r="AL436" s="19"/>
      <c r="AM436" s="19">
        <f t="shared" si="923"/>
        <v>1852.155</v>
      </c>
      <c r="AN436" s="19"/>
      <c r="AO436" s="19">
        <f t="shared" si="886"/>
        <v>1852.155</v>
      </c>
      <c r="AP436" s="19">
        <f t="shared" si="924"/>
        <v>8125.137999999999</v>
      </c>
      <c r="AQ436" s="19"/>
      <c r="AR436" s="19">
        <f t="shared" si="887"/>
        <v>8125.137999999999</v>
      </c>
      <c r="AS436" s="19">
        <f t="shared" si="925"/>
        <v>11945.3</v>
      </c>
      <c r="AT436" s="19"/>
      <c r="AU436" s="19">
        <f t="shared" si="888"/>
        <v>11945.3</v>
      </c>
      <c r="AV436" s="19"/>
      <c r="AW436" s="32"/>
      <c r="AX436" s="23"/>
      <c r="AY436" s="2"/>
    </row>
    <row r="437" spans="1:51" x14ac:dyDescent="0.3">
      <c r="A437" s="49" t="s">
        <v>114</v>
      </c>
      <c r="B437" s="45">
        <v>620</v>
      </c>
      <c r="C437" s="49"/>
      <c r="D437" s="49"/>
      <c r="E437" s="15" t="s">
        <v>596</v>
      </c>
      <c r="F437" s="19">
        <f>F438+F439</f>
        <v>12064.300000000001</v>
      </c>
      <c r="G437" s="19">
        <f t="shared" ref="G437:AV437" si="991">G438+G439</f>
        <v>31563.4</v>
      </c>
      <c r="H437" s="19">
        <f t="shared" si="991"/>
        <v>87671.8</v>
      </c>
      <c r="I437" s="19">
        <f t="shared" ref="I437:K437" si="992">I438+I439</f>
        <v>0</v>
      </c>
      <c r="J437" s="19">
        <f t="shared" si="992"/>
        <v>0</v>
      </c>
      <c r="K437" s="19">
        <f t="shared" si="992"/>
        <v>0</v>
      </c>
      <c r="L437" s="19">
        <f t="shared" si="865"/>
        <v>12064.300000000001</v>
      </c>
      <c r="M437" s="19">
        <f t="shared" si="866"/>
        <v>31563.4</v>
      </c>
      <c r="N437" s="19">
        <f t="shared" si="867"/>
        <v>87671.8</v>
      </c>
      <c r="O437" s="19">
        <f t="shared" ref="O437:Q437" si="993">O438+O439</f>
        <v>0</v>
      </c>
      <c r="P437" s="19">
        <f t="shared" si="993"/>
        <v>0</v>
      </c>
      <c r="Q437" s="19">
        <f t="shared" si="993"/>
        <v>0</v>
      </c>
      <c r="R437" s="19">
        <f t="shared" si="954"/>
        <v>12064.300000000001</v>
      </c>
      <c r="S437" s="19">
        <f t="shared" si="955"/>
        <v>31563.4</v>
      </c>
      <c r="T437" s="19">
        <f t="shared" si="956"/>
        <v>87671.8</v>
      </c>
      <c r="U437" s="19">
        <f t="shared" ref="U437" si="994">U438+U439</f>
        <v>0</v>
      </c>
      <c r="V437" s="19">
        <f t="shared" si="958"/>
        <v>12064.300000000001</v>
      </c>
      <c r="W437" s="19">
        <f t="shared" si="959"/>
        <v>31563.4</v>
      </c>
      <c r="X437" s="19">
        <f t="shared" si="960"/>
        <v>87671.8</v>
      </c>
      <c r="Y437" s="19">
        <f t="shared" ref="Y437:AA437" si="995">Y438+Y439</f>
        <v>841.95100000000002</v>
      </c>
      <c r="Z437" s="19">
        <f t="shared" si="995"/>
        <v>0</v>
      </c>
      <c r="AA437" s="19">
        <f t="shared" si="995"/>
        <v>0</v>
      </c>
      <c r="AB437" s="19">
        <f t="shared" si="937"/>
        <v>12906.251</v>
      </c>
      <c r="AC437" s="19">
        <f t="shared" si="938"/>
        <v>31563.4</v>
      </c>
      <c r="AD437" s="19">
        <f t="shared" si="939"/>
        <v>87671.8</v>
      </c>
      <c r="AE437" s="19">
        <f t="shared" ref="AE437:AF437" si="996">AE438+AE439</f>
        <v>0</v>
      </c>
      <c r="AF437" s="19">
        <f t="shared" si="996"/>
        <v>0</v>
      </c>
      <c r="AG437" s="19">
        <f t="shared" si="945"/>
        <v>12906.251</v>
      </c>
      <c r="AH437" s="19">
        <f t="shared" si="946"/>
        <v>31563.4</v>
      </c>
      <c r="AI437" s="19">
        <f t="shared" si="947"/>
        <v>87671.8</v>
      </c>
      <c r="AJ437" s="19">
        <f t="shared" ref="AJ437:AL437" si="997">AJ438+AJ439</f>
        <v>25627.69</v>
      </c>
      <c r="AK437" s="19">
        <f t="shared" si="997"/>
        <v>0</v>
      </c>
      <c r="AL437" s="19">
        <f t="shared" si="997"/>
        <v>0</v>
      </c>
      <c r="AM437" s="19">
        <f t="shared" si="923"/>
        <v>38533.940999999999</v>
      </c>
      <c r="AN437" s="19">
        <f t="shared" ref="AN437" si="998">AN438+AN439</f>
        <v>0</v>
      </c>
      <c r="AO437" s="19">
        <f t="shared" si="886"/>
        <v>38533.940999999999</v>
      </c>
      <c r="AP437" s="19">
        <f t="shared" si="924"/>
        <v>31563.4</v>
      </c>
      <c r="AQ437" s="19">
        <f t="shared" ref="AQ437" si="999">AQ438+AQ439</f>
        <v>0</v>
      </c>
      <c r="AR437" s="19">
        <f t="shared" si="887"/>
        <v>31563.4</v>
      </c>
      <c r="AS437" s="19">
        <f t="shared" si="925"/>
        <v>87671.8</v>
      </c>
      <c r="AT437" s="19">
        <f t="shared" ref="AT437" si="1000">AT438+AT439</f>
        <v>0</v>
      </c>
      <c r="AU437" s="19">
        <f t="shared" si="888"/>
        <v>87671.8</v>
      </c>
      <c r="AV437" s="19">
        <f t="shared" si="991"/>
        <v>0</v>
      </c>
      <c r="AW437" s="32"/>
      <c r="AX437" s="23"/>
      <c r="AY437" s="2"/>
    </row>
    <row r="438" spans="1:51" x14ac:dyDescent="0.3">
      <c r="A438" s="49" t="s">
        <v>114</v>
      </c>
      <c r="B438" s="45">
        <v>620</v>
      </c>
      <c r="C438" s="49" t="s">
        <v>105</v>
      </c>
      <c r="D438" s="49" t="s">
        <v>5</v>
      </c>
      <c r="E438" s="15" t="s">
        <v>570</v>
      </c>
      <c r="F438" s="19">
        <v>10606.1</v>
      </c>
      <c r="G438" s="19">
        <v>30105.200000000001</v>
      </c>
      <c r="H438" s="19">
        <v>86213.6</v>
      </c>
      <c r="I438" s="19"/>
      <c r="J438" s="19"/>
      <c r="K438" s="19"/>
      <c r="L438" s="19">
        <f t="shared" si="865"/>
        <v>10606.1</v>
      </c>
      <c r="M438" s="19">
        <f t="shared" si="866"/>
        <v>30105.200000000001</v>
      </c>
      <c r="N438" s="19">
        <f t="shared" si="867"/>
        <v>86213.6</v>
      </c>
      <c r="O438" s="19"/>
      <c r="P438" s="19"/>
      <c r="Q438" s="19"/>
      <c r="R438" s="19">
        <f t="shared" si="954"/>
        <v>10606.1</v>
      </c>
      <c r="S438" s="19">
        <f t="shared" si="955"/>
        <v>30105.200000000001</v>
      </c>
      <c r="T438" s="19">
        <f t="shared" si="956"/>
        <v>86213.6</v>
      </c>
      <c r="U438" s="19"/>
      <c r="V438" s="19">
        <f t="shared" si="958"/>
        <v>10606.1</v>
      </c>
      <c r="W438" s="19">
        <f t="shared" si="959"/>
        <v>30105.200000000001</v>
      </c>
      <c r="X438" s="19">
        <f t="shared" si="960"/>
        <v>86213.6</v>
      </c>
      <c r="Y438" s="19"/>
      <c r="Z438" s="19"/>
      <c r="AA438" s="19"/>
      <c r="AB438" s="19">
        <f t="shared" si="937"/>
        <v>10606.1</v>
      </c>
      <c r="AC438" s="19">
        <f t="shared" si="938"/>
        <v>30105.200000000001</v>
      </c>
      <c r="AD438" s="19">
        <f t="shared" si="939"/>
        <v>86213.6</v>
      </c>
      <c r="AE438" s="19"/>
      <c r="AF438" s="19"/>
      <c r="AG438" s="19">
        <f t="shared" si="945"/>
        <v>10606.1</v>
      </c>
      <c r="AH438" s="19">
        <f t="shared" si="946"/>
        <v>30105.200000000001</v>
      </c>
      <c r="AI438" s="19">
        <f t="shared" si="947"/>
        <v>86213.6</v>
      </c>
      <c r="AJ438" s="19">
        <f>3340.228+18109.852</f>
        <v>21450.079999999998</v>
      </c>
      <c r="AK438" s="19"/>
      <c r="AL438" s="19"/>
      <c r="AM438" s="19">
        <f t="shared" si="923"/>
        <v>32056.18</v>
      </c>
      <c r="AN438" s="19"/>
      <c r="AO438" s="19">
        <f t="shared" si="886"/>
        <v>32056.18</v>
      </c>
      <c r="AP438" s="19">
        <f t="shared" si="924"/>
        <v>30105.200000000001</v>
      </c>
      <c r="AQ438" s="19"/>
      <c r="AR438" s="19">
        <f t="shared" si="887"/>
        <v>30105.200000000001</v>
      </c>
      <c r="AS438" s="19">
        <f t="shared" si="925"/>
        <v>86213.6</v>
      </c>
      <c r="AT438" s="19"/>
      <c r="AU438" s="19">
        <f t="shared" si="888"/>
        <v>86213.6</v>
      </c>
      <c r="AV438" s="19"/>
      <c r="AW438" s="32"/>
      <c r="AX438" s="23"/>
      <c r="AY438" s="2"/>
    </row>
    <row r="439" spans="1:51" x14ac:dyDescent="0.3">
      <c r="A439" s="49" t="s">
        <v>114</v>
      </c>
      <c r="B439" s="45">
        <v>620</v>
      </c>
      <c r="C439" s="49" t="s">
        <v>105</v>
      </c>
      <c r="D439" s="49" t="s">
        <v>112</v>
      </c>
      <c r="E439" s="15" t="s">
        <v>571</v>
      </c>
      <c r="F439" s="19">
        <v>1458.2</v>
      </c>
      <c r="G439" s="19">
        <v>1458.2</v>
      </c>
      <c r="H439" s="19">
        <v>1458.2</v>
      </c>
      <c r="I439" s="19"/>
      <c r="J439" s="19"/>
      <c r="K439" s="19"/>
      <c r="L439" s="19">
        <f t="shared" si="865"/>
        <v>1458.2</v>
      </c>
      <c r="M439" s="19">
        <f t="shared" si="866"/>
        <v>1458.2</v>
      </c>
      <c r="N439" s="19">
        <f t="shared" si="867"/>
        <v>1458.2</v>
      </c>
      <c r="O439" s="19"/>
      <c r="P439" s="19"/>
      <c r="Q439" s="19"/>
      <c r="R439" s="19">
        <f t="shared" si="954"/>
        <v>1458.2</v>
      </c>
      <c r="S439" s="19">
        <f t="shared" si="955"/>
        <v>1458.2</v>
      </c>
      <c r="T439" s="19">
        <f t="shared" si="956"/>
        <v>1458.2</v>
      </c>
      <c r="U439" s="19"/>
      <c r="V439" s="19">
        <f t="shared" si="958"/>
        <v>1458.2</v>
      </c>
      <c r="W439" s="19">
        <f t="shared" si="959"/>
        <v>1458.2</v>
      </c>
      <c r="X439" s="19">
        <f t="shared" si="960"/>
        <v>1458.2</v>
      </c>
      <c r="Y439" s="19">
        <v>841.95100000000002</v>
      </c>
      <c r="Z439" s="19"/>
      <c r="AA439" s="19"/>
      <c r="AB439" s="19">
        <f t="shared" si="937"/>
        <v>2300.1509999999998</v>
      </c>
      <c r="AC439" s="19">
        <f t="shared" si="938"/>
        <v>1458.2</v>
      </c>
      <c r="AD439" s="19">
        <f t="shared" si="939"/>
        <v>1458.2</v>
      </c>
      <c r="AE439" s="19"/>
      <c r="AF439" s="19"/>
      <c r="AG439" s="19">
        <f t="shared" si="945"/>
        <v>2300.1509999999998</v>
      </c>
      <c r="AH439" s="19">
        <f t="shared" si="946"/>
        <v>1458.2</v>
      </c>
      <c r="AI439" s="19">
        <f t="shared" si="947"/>
        <v>1458.2</v>
      </c>
      <c r="AJ439" s="19">
        <v>4177.6099999999997</v>
      </c>
      <c r="AK439" s="19"/>
      <c r="AL439" s="19"/>
      <c r="AM439" s="19">
        <f t="shared" si="923"/>
        <v>6477.7609999999995</v>
      </c>
      <c r="AN439" s="19"/>
      <c r="AO439" s="19">
        <f t="shared" si="886"/>
        <v>6477.7609999999995</v>
      </c>
      <c r="AP439" s="19">
        <f t="shared" si="924"/>
        <v>1458.2</v>
      </c>
      <c r="AQ439" s="19"/>
      <c r="AR439" s="19">
        <f t="shared" si="887"/>
        <v>1458.2</v>
      </c>
      <c r="AS439" s="19">
        <f t="shared" si="925"/>
        <v>1458.2</v>
      </c>
      <c r="AT439" s="19"/>
      <c r="AU439" s="19">
        <f t="shared" si="888"/>
        <v>1458.2</v>
      </c>
      <c r="AV439" s="19"/>
      <c r="AW439" s="32"/>
      <c r="AX439" s="23"/>
      <c r="AY439" s="2"/>
    </row>
    <row r="440" spans="1:51" ht="46.8" x14ac:dyDescent="0.3">
      <c r="A440" s="49" t="s">
        <v>115</v>
      </c>
      <c r="B440" s="45"/>
      <c r="C440" s="49"/>
      <c r="D440" s="49"/>
      <c r="E440" s="15" t="s">
        <v>671</v>
      </c>
      <c r="F440" s="19">
        <f t="shared" ref="F440:K442" si="1001">F441</f>
        <v>12812.7</v>
      </c>
      <c r="G440" s="19">
        <f t="shared" si="1001"/>
        <v>12812.7</v>
      </c>
      <c r="H440" s="19">
        <f t="shared" si="1001"/>
        <v>12812.7</v>
      </c>
      <c r="I440" s="19">
        <f t="shared" si="1001"/>
        <v>0</v>
      </c>
      <c r="J440" s="19">
        <f t="shared" si="1001"/>
        <v>0</v>
      </c>
      <c r="K440" s="19">
        <f t="shared" si="1001"/>
        <v>0</v>
      </c>
      <c r="L440" s="19">
        <f t="shared" si="865"/>
        <v>12812.7</v>
      </c>
      <c r="M440" s="19">
        <f t="shared" si="866"/>
        <v>12812.7</v>
      </c>
      <c r="N440" s="19">
        <f t="shared" si="867"/>
        <v>12812.7</v>
      </c>
      <c r="O440" s="19">
        <f t="shared" ref="O440:Q442" si="1002">O441</f>
        <v>12812.7</v>
      </c>
      <c r="P440" s="19">
        <f t="shared" si="1002"/>
        <v>0</v>
      </c>
      <c r="Q440" s="19">
        <f t="shared" si="1002"/>
        <v>0</v>
      </c>
      <c r="R440" s="19">
        <f t="shared" si="954"/>
        <v>25625.4</v>
      </c>
      <c r="S440" s="19">
        <f t="shared" si="955"/>
        <v>12812.7</v>
      </c>
      <c r="T440" s="19">
        <f t="shared" si="956"/>
        <v>12812.7</v>
      </c>
      <c r="U440" s="19">
        <f t="shared" ref="U440:AV442" si="1003">U441</f>
        <v>-9.3000000000000007</v>
      </c>
      <c r="V440" s="19">
        <f t="shared" si="958"/>
        <v>25616.100000000002</v>
      </c>
      <c r="W440" s="19">
        <f t="shared" si="959"/>
        <v>12812.7</v>
      </c>
      <c r="X440" s="19">
        <f t="shared" si="960"/>
        <v>12812.7</v>
      </c>
      <c r="Y440" s="19">
        <f t="shared" si="1003"/>
        <v>-841.95100000000002</v>
      </c>
      <c r="Z440" s="19">
        <f t="shared" si="1003"/>
        <v>0</v>
      </c>
      <c r="AA440" s="19">
        <f t="shared" si="1003"/>
        <v>0</v>
      </c>
      <c r="AB440" s="19">
        <f t="shared" si="937"/>
        <v>24774.149000000001</v>
      </c>
      <c r="AC440" s="19">
        <f t="shared" si="938"/>
        <v>12812.7</v>
      </c>
      <c r="AD440" s="19">
        <f t="shared" si="939"/>
        <v>12812.7</v>
      </c>
      <c r="AE440" s="19">
        <f t="shared" si="1003"/>
        <v>0</v>
      </c>
      <c r="AF440" s="19">
        <f t="shared" si="1003"/>
        <v>0</v>
      </c>
      <c r="AG440" s="19">
        <f t="shared" si="945"/>
        <v>24774.149000000001</v>
      </c>
      <c r="AH440" s="19">
        <f t="shared" si="946"/>
        <v>12812.7</v>
      </c>
      <c r="AI440" s="19">
        <f t="shared" si="947"/>
        <v>12812.7</v>
      </c>
      <c r="AJ440" s="19">
        <f t="shared" si="1003"/>
        <v>0</v>
      </c>
      <c r="AK440" s="19">
        <f t="shared" si="1003"/>
        <v>0</v>
      </c>
      <c r="AL440" s="19">
        <f t="shared" si="1003"/>
        <v>0</v>
      </c>
      <c r="AM440" s="19">
        <f t="shared" si="923"/>
        <v>24774.149000000001</v>
      </c>
      <c r="AN440" s="19">
        <f t="shared" si="1003"/>
        <v>0</v>
      </c>
      <c r="AO440" s="19">
        <f t="shared" si="886"/>
        <v>24774.149000000001</v>
      </c>
      <c r="AP440" s="19">
        <f t="shared" si="924"/>
        <v>12812.7</v>
      </c>
      <c r="AQ440" s="19">
        <f t="shared" si="1003"/>
        <v>0</v>
      </c>
      <c r="AR440" s="19">
        <f t="shared" si="887"/>
        <v>12812.7</v>
      </c>
      <c r="AS440" s="19">
        <f t="shared" si="925"/>
        <v>12812.7</v>
      </c>
      <c r="AT440" s="19">
        <f t="shared" si="1003"/>
        <v>0</v>
      </c>
      <c r="AU440" s="19">
        <f t="shared" si="888"/>
        <v>12812.7</v>
      </c>
      <c r="AV440" s="19">
        <f t="shared" si="1003"/>
        <v>0</v>
      </c>
      <c r="AW440" s="32"/>
      <c r="AX440" s="23"/>
      <c r="AY440" s="2"/>
    </row>
    <row r="441" spans="1:51" ht="46.8" x14ac:dyDescent="0.3">
      <c r="A441" s="49" t="s">
        <v>115</v>
      </c>
      <c r="B441" s="45">
        <v>600</v>
      </c>
      <c r="C441" s="49"/>
      <c r="D441" s="49"/>
      <c r="E441" s="15" t="s">
        <v>581</v>
      </c>
      <c r="F441" s="19">
        <f t="shared" si="1001"/>
        <v>12812.7</v>
      </c>
      <c r="G441" s="19">
        <f t="shared" si="1001"/>
        <v>12812.7</v>
      </c>
      <c r="H441" s="19">
        <f t="shared" si="1001"/>
        <v>12812.7</v>
      </c>
      <c r="I441" s="19">
        <f t="shared" si="1001"/>
        <v>0</v>
      </c>
      <c r="J441" s="19">
        <f t="shared" si="1001"/>
        <v>0</v>
      </c>
      <c r="K441" s="19">
        <f t="shared" si="1001"/>
        <v>0</v>
      </c>
      <c r="L441" s="19">
        <f t="shared" si="865"/>
        <v>12812.7</v>
      </c>
      <c r="M441" s="19">
        <f t="shared" si="866"/>
        <v>12812.7</v>
      </c>
      <c r="N441" s="19">
        <f t="shared" si="867"/>
        <v>12812.7</v>
      </c>
      <c r="O441" s="19">
        <f t="shared" si="1002"/>
        <v>12812.7</v>
      </c>
      <c r="P441" s="19">
        <f t="shared" si="1002"/>
        <v>0</v>
      </c>
      <c r="Q441" s="19">
        <f t="shared" si="1002"/>
        <v>0</v>
      </c>
      <c r="R441" s="19">
        <f t="shared" si="954"/>
        <v>25625.4</v>
      </c>
      <c r="S441" s="19">
        <f t="shared" si="955"/>
        <v>12812.7</v>
      </c>
      <c r="T441" s="19">
        <f t="shared" si="956"/>
        <v>12812.7</v>
      </c>
      <c r="U441" s="19">
        <f t="shared" si="1003"/>
        <v>-9.3000000000000007</v>
      </c>
      <c r="V441" s="19">
        <f t="shared" si="958"/>
        <v>25616.100000000002</v>
      </c>
      <c r="W441" s="19">
        <f t="shared" si="959"/>
        <v>12812.7</v>
      </c>
      <c r="X441" s="19">
        <f t="shared" si="960"/>
        <v>12812.7</v>
      </c>
      <c r="Y441" s="19">
        <f t="shared" si="1003"/>
        <v>-841.95100000000002</v>
      </c>
      <c r="Z441" s="19">
        <f t="shared" si="1003"/>
        <v>0</v>
      </c>
      <c r="AA441" s="19">
        <f t="shared" si="1003"/>
        <v>0</v>
      </c>
      <c r="AB441" s="19">
        <f t="shared" si="937"/>
        <v>24774.149000000001</v>
      </c>
      <c r="AC441" s="19">
        <f t="shared" si="938"/>
        <v>12812.7</v>
      </c>
      <c r="AD441" s="19">
        <f t="shared" si="939"/>
        <v>12812.7</v>
      </c>
      <c r="AE441" s="19">
        <f t="shared" si="1003"/>
        <v>0</v>
      </c>
      <c r="AF441" s="19">
        <f t="shared" si="1003"/>
        <v>0</v>
      </c>
      <c r="AG441" s="19">
        <f t="shared" si="945"/>
        <v>24774.149000000001</v>
      </c>
      <c r="AH441" s="19">
        <f t="shared" si="946"/>
        <v>12812.7</v>
      </c>
      <c r="AI441" s="19">
        <f t="shared" si="947"/>
        <v>12812.7</v>
      </c>
      <c r="AJ441" s="19">
        <f t="shared" si="1003"/>
        <v>0</v>
      </c>
      <c r="AK441" s="19">
        <f t="shared" si="1003"/>
        <v>0</v>
      </c>
      <c r="AL441" s="19">
        <f t="shared" si="1003"/>
        <v>0</v>
      </c>
      <c r="AM441" s="19">
        <f t="shared" si="923"/>
        <v>24774.149000000001</v>
      </c>
      <c r="AN441" s="19">
        <f t="shared" si="1003"/>
        <v>0</v>
      </c>
      <c r="AO441" s="19">
        <f t="shared" si="886"/>
        <v>24774.149000000001</v>
      </c>
      <c r="AP441" s="19">
        <f t="shared" si="924"/>
        <v>12812.7</v>
      </c>
      <c r="AQ441" s="19">
        <f t="shared" si="1003"/>
        <v>0</v>
      </c>
      <c r="AR441" s="19">
        <f t="shared" si="887"/>
        <v>12812.7</v>
      </c>
      <c r="AS441" s="19">
        <f t="shared" si="925"/>
        <v>12812.7</v>
      </c>
      <c r="AT441" s="19">
        <f t="shared" si="1003"/>
        <v>0</v>
      </c>
      <c r="AU441" s="19">
        <f t="shared" si="888"/>
        <v>12812.7</v>
      </c>
      <c r="AV441" s="19">
        <f t="shared" si="1003"/>
        <v>0</v>
      </c>
      <c r="AW441" s="32"/>
      <c r="AX441" s="23"/>
      <c r="AY441" s="2"/>
    </row>
    <row r="442" spans="1:51" x14ac:dyDescent="0.3">
      <c r="A442" s="49" t="s">
        <v>115</v>
      </c>
      <c r="B442" s="45">
        <v>620</v>
      </c>
      <c r="C442" s="49"/>
      <c r="D442" s="49"/>
      <c r="E442" s="15" t="s">
        <v>596</v>
      </c>
      <c r="F442" s="19">
        <f t="shared" si="1001"/>
        <v>12812.7</v>
      </c>
      <c r="G442" s="19">
        <f t="shared" si="1001"/>
        <v>12812.7</v>
      </c>
      <c r="H442" s="19">
        <f t="shared" si="1001"/>
        <v>12812.7</v>
      </c>
      <c r="I442" s="19">
        <f t="shared" si="1001"/>
        <v>0</v>
      </c>
      <c r="J442" s="19">
        <f t="shared" si="1001"/>
        <v>0</v>
      </c>
      <c r="K442" s="19">
        <f t="shared" si="1001"/>
        <v>0</v>
      </c>
      <c r="L442" s="19">
        <f t="shared" si="865"/>
        <v>12812.7</v>
      </c>
      <c r="M442" s="19">
        <f t="shared" si="866"/>
        <v>12812.7</v>
      </c>
      <c r="N442" s="19">
        <f t="shared" si="867"/>
        <v>12812.7</v>
      </c>
      <c r="O442" s="19">
        <f t="shared" si="1002"/>
        <v>12812.7</v>
      </c>
      <c r="P442" s="19">
        <f t="shared" si="1002"/>
        <v>0</v>
      </c>
      <c r="Q442" s="19">
        <f t="shared" si="1002"/>
        <v>0</v>
      </c>
      <c r="R442" s="19">
        <f t="shared" si="954"/>
        <v>25625.4</v>
      </c>
      <c r="S442" s="19">
        <f t="shared" si="955"/>
        <v>12812.7</v>
      </c>
      <c r="T442" s="19">
        <f t="shared" si="956"/>
        <v>12812.7</v>
      </c>
      <c r="U442" s="19">
        <f t="shared" si="1003"/>
        <v>-9.3000000000000007</v>
      </c>
      <c r="V442" s="19">
        <f t="shared" si="958"/>
        <v>25616.100000000002</v>
      </c>
      <c r="W442" s="19">
        <f t="shared" si="959"/>
        <v>12812.7</v>
      </c>
      <c r="X442" s="19">
        <f t="shared" si="960"/>
        <v>12812.7</v>
      </c>
      <c r="Y442" s="19">
        <f t="shared" si="1003"/>
        <v>-841.95100000000002</v>
      </c>
      <c r="Z442" s="19">
        <f t="shared" si="1003"/>
        <v>0</v>
      </c>
      <c r="AA442" s="19">
        <f t="shared" si="1003"/>
        <v>0</v>
      </c>
      <c r="AB442" s="19">
        <f t="shared" si="937"/>
        <v>24774.149000000001</v>
      </c>
      <c r="AC442" s="19">
        <f t="shared" si="938"/>
        <v>12812.7</v>
      </c>
      <c r="AD442" s="19">
        <f t="shared" si="939"/>
        <v>12812.7</v>
      </c>
      <c r="AE442" s="19">
        <f t="shared" si="1003"/>
        <v>0</v>
      </c>
      <c r="AF442" s="19">
        <f t="shared" si="1003"/>
        <v>0</v>
      </c>
      <c r="AG442" s="19">
        <f t="shared" si="945"/>
        <v>24774.149000000001</v>
      </c>
      <c r="AH442" s="19">
        <f t="shared" si="946"/>
        <v>12812.7</v>
      </c>
      <c r="AI442" s="19">
        <f t="shared" si="947"/>
        <v>12812.7</v>
      </c>
      <c r="AJ442" s="19">
        <f t="shared" si="1003"/>
        <v>0</v>
      </c>
      <c r="AK442" s="19">
        <f t="shared" si="1003"/>
        <v>0</v>
      </c>
      <c r="AL442" s="19">
        <f t="shared" si="1003"/>
        <v>0</v>
      </c>
      <c r="AM442" s="19">
        <f t="shared" si="923"/>
        <v>24774.149000000001</v>
      </c>
      <c r="AN442" s="19">
        <f t="shared" si="1003"/>
        <v>0</v>
      </c>
      <c r="AO442" s="19">
        <f t="shared" si="886"/>
        <v>24774.149000000001</v>
      </c>
      <c r="AP442" s="19">
        <f t="shared" si="924"/>
        <v>12812.7</v>
      </c>
      <c r="AQ442" s="19">
        <f t="shared" si="1003"/>
        <v>0</v>
      </c>
      <c r="AR442" s="19">
        <f t="shared" si="887"/>
        <v>12812.7</v>
      </c>
      <c r="AS442" s="19">
        <f t="shared" si="925"/>
        <v>12812.7</v>
      </c>
      <c r="AT442" s="19">
        <f t="shared" si="1003"/>
        <v>0</v>
      </c>
      <c r="AU442" s="19">
        <f t="shared" si="888"/>
        <v>12812.7</v>
      </c>
      <c r="AV442" s="19">
        <f t="shared" si="1003"/>
        <v>0</v>
      </c>
      <c r="AW442" s="32"/>
      <c r="AX442" s="23"/>
      <c r="AY442" s="2"/>
    </row>
    <row r="443" spans="1:51" x14ac:dyDescent="0.3">
      <c r="A443" s="49" t="s">
        <v>115</v>
      </c>
      <c r="B443" s="45">
        <v>620</v>
      </c>
      <c r="C443" s="49" t="s">
        <v>105</v>
      </c>
      <c r="D443" s="49" t="s">
        <v>112</v>
      </c>
      <c r="E443" s="15" t="s">
        <v>571</v>
      </c>
      <c r="F443" s="19">
        <v>12812.7</v>
      </c>
      <c r="G443" s="19">
        <v>12812.7</v>
      </c>
      <c r="H443" s="19">
        <v>12812.7</v>
      </c>
      <c r="I443" s="19"/>
      <c r="J443" s="19"/>
      <c r="K443" s="19"/>
      <c r="L443" s="19">
        <f t="shared" ref="L443:L506" si="1004">F443+I443</f>
        <v>12812.7</v>
      </c>
      <c r="M443" s="19">
        <f t="shared" ref="M443:M506" si="1005">G443+J443</f>
        <v>12812.7</v>
      </c>
      <c r="N443" s="19">
        <f t="shared" ref="N443:N506" si="1006">H443+K443</f>
        <v>12812.7</v>
      </c>
      <c r="O443" s="19">
        <v>12812.7</v>
      </c>
      <c r="P443" s="19"/>
      <c r="Q443" s="19"/>
      <c r="R443" s="19">
        <f t="shared" si="954"/>
        <v>25625.4</v>
      </c>
      <c r="S443" s="19">
        <f t="shared" si="955"/>
        <v>12812.7</v>
      </c>
      <c r="T443" s="19">
        <f t="shared" si="956"/>
        <v>12812.7</v>
      </c>
      <c r="U443" s="19">
        <v>-9.3000000000000007</v>
      </c>
      <c r="V443" s="19">
        <f t="shared" si="958"/>
        <v>25616.100000000002</v>
      </c>
      <c r="W443" s="19">
        <f t="shared" si="959"/>
        <v>12812.7</v>
      </c>
      <c r="X443" s="19">
        <f t="shared" si="960"/>
        <v>12812.7</v>
      </c>
      <c r="Y443" s="19">
        <v>-841.95100000000002</v>
      </c>
      <c r="Z443" s="19"/>
      <c r="AA443" s="19"/>
      <c r="AB443" s="19">
        <f t="shared" si="937"/>
        <v>24774.149000000001</v>
      </c>
      <c r="AC443" s="19">
        <f t="shared" si="938"/>
        <v>12812.7</v>
      </c>
      <c r="AD443" s="19">
        <f t="shared" si="939"/>
        <v>12812.7</v>
      </c>
      <c r="AE443" s="19"/>
      <c r="AF443" s="19"/>
      <c r="AG443" s="19">
        <f t="shared" si="945"/>
        <v>24774.149000000001</v>
      </c>
      <c r="AH443" s="19">
        <f t="shared" si="946"/>
        <v>12812.7</v>
      </c>
      <c r="AI443" s="19">
        <f t="shared" si="947"/>
        <v>12812.7</v>
      </c>
      <c r="AJ443" s="19"/>
      <c r="AK443" s="19"/>
      <c r="AL443" s="19"/>
      <c r="AM443" s="19">
        <f t="shared" si="923"/>
        <v>24774.149000000001</v>
      </c>
      <c r="AN443" s="19"/>
      <c r="AO443" s="19">
        <f t="shared" si="886"/>
        <v>24774.149000000001</v>
      </c>
      <c r="AP443" s="19">
        <f t="shared" si="924"/>
        <v>12812.7</v>
      </c>
      <c r="AQ443" s="19"/>
      <c r="AR443" s="19">
        <f t="shared" si="887"/>
        <v>12812.7</v>
      </c>
      <c r="AS443" s="19">
        <f t="shared" si="925"/>
        <v>12812.7</v>
      </c>
      <c r="AT443" s="19"/>
      <c r="AU443" s="19">
        <f t="shared" si="888"/>
        <v>12812.7</v>
      </c>
      <c r="AV443" s="19"/>
      <c r="AW443" s="32"/>
      <c r="AX443" s="23"/>
      <c r="AY443" s="2"/>
    </row>
    <row r="444" spans="1:51" ht="46.8" x14ac:dyDescent="0.3">
      <c r="A444" s="49" t="s">
        <v>120</v>
      </c>
      <c r="B444" s="45"/>
      <c r="C444" s="49"/>
      <c r="D444" s="49"/>
      <c r="E444" s="15" t="s">
        <v>1068</v>
      </c>
      <c r="F444" s="19">
        <f>F445+F451+F457</f>
        <v>548453.4</v>
      </c>
      <c r="G444" s="19">
        <f t="shared" ref="G444:AV444" si="1007">G445+G451+G457</f>
        <v>545500.99999999988</v>
      </c>
      <c r="H444" s="19">
        <f t="shared" si="1007"/>
        <v>545500.99999999988</v>
      </c>
      <c r="I444" s="19">
        <f t="shared" ref="I444:K444" si="1008">I445+I451+I457</f>
        <v>13893.6</v>
      </c>
      <c r="J444" s="19">
        <f t="shared" si="1008"/>
        <v>3893.6</v>
      </c>
      <c r="K444" s="19">
        <f t="shared" si="1008"/>
        <v>3893.6</v>
      </c>
      <c r="L444" s="19">
        <f t="shared" si="1004"/>
        <v>562347</v>
      </c>
      <c r="M444" s="19">
        <f t="shared" si="1005"/>
        <v>549394.59999999986</v>
      </c>
      <c r="N444" s="19">
        <f t="shared" si="1006"/>
        <v>549394.59999999986</v>
      </c>
      <c r="O444" s="19">
        <f t="shared" ref="O444:Q444" si="1009">O445+O451+O457</f>
        <v>0</v>
      </c>
      <c r="P444" s="19">
        <f t="shared" si="1009"/>
        <v>0</v>
      </c>
      <c r="Q444" s="19">
        <f t="shared" si="1009"/>
        <v>0</v>
      </c>
      <c r="R444" s="19">
        <f t="shared" si="954"/>
        <v>562347</v>
      </c>
      <c r="S444" s="19">
        <f t="shared" si="955"/>
        <v>549394.59999999986</v>
      </c>
      <c r="T444" s="19">
        <f t="shared" si="956"/>
        <v>549394.59999999986</v>
      </c>
      <c r="U444" s="19">
        <f t="shared" ref="U444" si="1010">U445+U451+U457</f>
        <v>0</v>
      </c>
      <c r="V444" s="19">
        <f t="shared" si="958"/>
        <v>562347</v>
      </c>
      <c r="W444" s="19">
        <f t="shared" si="959"/>
        <v>549394.59999999986</v>
      </c>
      <c r="X444" s="19">
        <f t="shared" si="960"/>
        <v>549394.59999999986</v>
      </c>
      <c r="Y444" s="19">
        <f t="shared" ref="Y444:AA444" si="1011">Y445+Y451+Y457</f>
        <v>0</v>
      </c>
      <c r="Z444" s="19">
        <f t="shared" si="1011"/>
        <v>0</v>
      </c>
      <c r="AA444" s="19">
        <f t="shared" si="1011"/>
        <v>0</v>
      </c>
      <c r="AB444" s="19">
        <f t="shared" si="937"/>
        <v>562347</v>
      </c>
      <c r="AC444" s="19">
        <f t="shared" si="938"/>
        <v>549394.59999999986</v>
      </c>
      <c r="AD444" s="19">
        <f t="shared" si="939"/>
        <v>549394.59999999986</v>
      </c>
      <c r="AE444" s="19">
        <f t="shared" ref="AE444:AF444" si="1012">AE445+AE451+AE457</f>
        <v>0</v>
      </c>
      <c r="AF444" s="19">
        <f t="shared" si="1012"/>
        <v>0</v>
      </c>
      <c r="AG444" s="19">
        <f t="shared" si="945"/>
        <v>562347</v>
      </c>
      <c r="AH444" s="19">
        <f t="shared" si="946"/>
        <v>549394.59999999986</v>
      </c>
      <c r="AI444" s="19">
        <f t="shared" si="947"/>
        <v>549394.59999999986</v>
      </c>
      <c r="AJ444" s="19">
        <f t="shared" ref="AJ444:AL444" si="1013">AJ445+AJ451+AJ457</f>
        <v>-339.42</v>
      </c>
      <c r="AK444" s="19">
        <f t="shared" si="1013"/>
        <v>0</v>
      </c>
      <c r="AL444" s="19">
        <f t="shared" si="1013"/>
        <v>0</v>
      </c>
      <c r="AM444" s="19">
        <f t="shared" si="923"/>
        <v>562007.57999999996</v>
      </c>
      <c r="AN444" s="19">
        <f t="shared" ref="AN444" si="1014">AN445+AN451+AN457</f>
        <v>0</v>
      </c>
      <c r="AO444" s="19">
        <f t="shared" si="886"/>
        <v>562007.57999999996</v>
      </c>
      <c r="AP444" s="19">
        <f t="shared" si="924"/>
        <v>549394.59999999986</v>
      </c>
      <c r="AQ444" s="19">
        <f t="shared" ref="AQ444" si="1015">AQ445+AQ451+AQ457</f>
        <v>0</v>
      </c>
      <c r="AR444" s="19">
        <f t="shared" si="887"/>
        <v>549394.59999999986</v>
      </c>
      <c r="AS444" s="19">
        <f t="shared" si="925"/>
        <v>549394.59999999986</v>
      </c>
      <c r="AT444" s="19">
        <f t="shared" ref="AT444" si="1016">AT445+AT451+AT457</f>
        <v>0</v>
      </c>
      <c r="AU444" s="19">
        <f t="shared" si="888"/>
        <v>549394.59999999986</v>
      </c>
      <c r="AV444" s="19">
        <f t="shared" si="1007"/>
        <v>0</v>
      </c>
      <c r="AW444" s="32"/>
      <c r="AX444" s="23"/>
      <c r="AY444" s="2"/>
    </row>
    <row r="445" spans="1:51" ht="46.8" x14ac:dyDescent="0.3">
      <c r="A445" s="49" t="s">
        <v>117</v>
      </c>
      <c r="B445" s="45"/>
      <c r="C445" s="49"/>
      <c r="D445" s="49"/>
      <c r="E445" s="15" t="s">
        <v>627</v>
      </c>
      <c r="F445" s="19">
        <f t="shared" ref="F445:K445" si="1017">F446</f>
        <v>506560.80000000005</v>
      </c>
      <c r="G445" s="19">
        <f t="shared" si="1017"/>
        <v>503608.39999999997</v>
      </c>
      <c r="H445" s="19">
        <f t="shared" si="1017"/>
        <v>503608.39999999997</v>
      </c>
      <c r="I445" s="19">
        <f t="shared" si="1017"/>
        <v>3893.6</v>
      </c>
      <c r="J445" s="19">
        <f t="shared" si="1017"/>
        <v>3893.6</v>
      </c>
      <c r="K445" s="19">
        <f t="shared" si="1017"/>
        <v>3893.6</v>
      </c>
      <c r="L445" s="19">
        <f t="shared" si="1004"/>
        <v>510454.4</v>
      </c>
      <c r="M445" s="19">
        <f t="shared" si="1005"/>
        <v>507501.99999999994</v>
      </c>
      <c r="N445" s="19">
        <f t="shared" si="1006"/>
        <v>507501.99999999994</v>
      </c>
      <c r="O445" s="19">
        <f t="shared" ref="O445:Q445" si="1018">O446</f>
        <v>0</v>
      </c>
      <c r="P445" s="19">
        <f t="shared" si="1018"/>
        <v>0</v>
      </c>
      <c r="Q445" s="19">
        <f t="shared" si="1018"/>
        <v>0</v>
      </c>
      <c r="R445" s="19">
        <f t="shared" si="954"/>
        <v>510454.4</v>
      </c>
      <c r="S445" s="19">
        <f t="shared" si="955"/>
        <v>507501.99999999994</v>
      </c>
      <c r="T445" s="19">
        <f t="shared" si="956"/>
        <v>507501.99999999994</v>
      </c>
      <c r="U445" s="19">
        <f t="shared" ref="U445:AV445" si="1019">U446</f>
        <v>0</v>
      </c>
      <c r="V445" s="19">
        <f t="shared" si="958"/>
        <v>510454.4</v>
      </c>
      <c r="W445" s="19">
        <f t="shared" si="959"/>
        <v>507501.99999999994</v>
      </c>
      <c r="X445" s="19">
        <f t="shared" si="960"/>
        <v>507501.99999999994</v>
      </c>
      <c r="Y445" s="19">
        <f t="shared" si="1019"/>
        <v>0</v>
      </c>
      <c r="Z445" s="19">
        <f t="shared" si="1019"/>
        <v>0</v>
      </c>
      <c r="AA445" s="19">
        <f t="shared" si="1019"/>
        <v>0</v>
      </c>
      <c r="AB445" s="19">
        <f t="shared" si="937"/>
        <v>510454.4</v>
      </c>
      <c r="AC445" s="19">
        <f t="shared" si="938"/>
        <v>507501.99999999994</v>
      </c>
      <c r="AD445" s="19">
        <f t="shared" si="939"/>
        <v>507501.99999999994</v>
      </c>
      <c r="AE445" s="19">
        <f t="shared" si="1019"/>
        <v>0</v>
      </c>
      <c r="AF445" s="19">
        <f t="shared" si="1019"/>
        <v>0</v>
      </c>
      <c r="AG445" s="19">
        <f t="shared" si="945"/>
        <v>510454.4</v>
      </c>
      <c r="AH445" s="19">
        <f t="shared" si="946"/>
        <v>507501.99999999994</v>
      </c>
      <c r="AI445" s="19">
        <f t="shared" si="947"/>
        <v>507501.99999999994</v>
      </c>
      <c r="AJ445" s="19">
        <f t="shared" si="1019"/>
        <v>0</v>
      </c>
      <c r="AK445" s="19">
        <f t="shared" si="1019"/>
        <v>0</v>
      </c>
      <c r="AL445" s="19">
        <f t="shared" si="1019"/>
        <v>0</v>
      </c>
      <c r="AM445" s="19">
        <f t="shared" si="923"/>
        <v>510454.4</v>
      </c>
      <c r="AN445" s="19">
        <f t="shared" si="1019"/>
        <v>0</v>
      </c>
      <c r="AO445" s="19">
        <f t="shared" si="886"/>
        <v>510454.4</v>
      </c>
      <c r="AP445" s="19">
        <f t="shared" si="924"/>
        <v>507501.99999999994</v>
      </c>
      <c r="AQ445" s="19">
        <f t="shared" si="1019"/>
        <v>0</v>
      </c>
      <c r="AR445" s="19">
        <f t="shared" si="887"/>
        <v>507501.99999999994</v>
      </c>
      <c r="AS445" s="19">
        <f t="shared" si="925"/>
        <v>507501.99999999994</v>
      </c>
      <c r="AT445" s="19">
        <f t="shared" si="1019"/>
        <v>0</v>
      </c>
      <c r="AU445" s="19">
        <f t="shared" si="888"/>
        <v>507501.99999999994</v>
      </c>
      <c r="AV445" s="19">
        <f t="shared" si="1019"/>
        <v>0</v>
      </c>
      <c r="AW445" s="32"/>
      <c r="AX445" s="23"/>
      <c r="AY445" s="2"/>
    </row>
    <row r="446" spans="1:51" ht="46.8" x14ac:dyDescent="0.3">
      <c r="A446" s="49" t="s">
        <v>117</v>
      </c>
      <c r="B446" s="45">
        <v>600</v>
      </c>
      <c r="C446" s="49"/>
      <c r="D446" s="49"/>
      <c r="E446" s="15" t="s">
        <v>581</v>
      </c>
      <c r="F446" s="19">
        <f t="shared" ref="F446:K446" si="1020">F447+F449</f>
        <v>506560.80000000005</v>
      </c>
      <c r="G446" s="19">
        <f t="shared" si="1020"/>
        <v>503608.39999999997</v>
      </c>
      <c r="H446" s="19">
        <f t="shared" si="1020"/>
        <v>503608.39999999997</v>
      </c>
      <c r="I446" s="19">
        <f t="shared" si="1020"/>
        <v>3893.6</v>
      </c>
      <c r="J446" s="19">
        <f t="shared" si="1020"/>
        <v>3893.6</v>
      </c>
      <c r="K446" s="19">
        <f t="shared" si="1020"/>
        <v>3893.6</v>
      </c>
      <c r="L446" s="19">
        <f t="shared" si="1004"/>
        <v>510454.4</v>
      </c>
      <c r="M446" s="19">
        <f t="shared" si="1005"/>
        <v>507501.99999999994</v>
      </c>
      <c r="N446" s="19">
        <f t="shared" si="1006"/>
        <v>507501.99999999994</v>
      </c>
      <c r="O446" s="19">
        <f t="shared" ref="O446:Q446" si="1021">O447+O449</f>
        <v>0</v>
      </c>
      <c r="P446" s="19">
        <f t="shared" si="1021"/>
        <v>0</v>
      </c>
      <c r="Q446" s="19">
        <f t="shared" si="1021"/>
        <v>0</v>
      </c>
      <c r="R446" s="19">
        <f t="shared" si="954"/>
        <v>510454.4</v>
      </c>
      <c r="S446" s="19">
        <f t="shared" si="955"/>
        <v>507501.99999999994</v>
      </c>
      <c r="T446" s="19">
        <f t="shared" si="956"/>
        <v>507501.99999999994</v>
      </c>
      <c r="U446" s="19">
        <f t="shared" ref="U446:AV446" si="1022">U447+U449</f>
        <v>0</v>
      </c>
      <c r="V446" s="19">
        <f t="shared" si="958"/>
        <v>510454.4</v>
      </c>
      <c r="W446" s="19">
        <f t="shared" si="959"/>
        <v>507501.99999999994</v>
      </c>
      <c r="X446" s="19">
        <f t="shared" si="960"/>
        <v>507501.99999999994</v>
      </c>
      <c r="Y446" s="19">
        <f t="shared" ref="Y446:AA446" si="1023">Y447+Y449</f>
        <v>0</v>
      </c>
      <c r="Z446" s="19">
        <f t="shared" si="1023"/>
        <v>0</v>
      </c>
      <c r="AA446" s="19">
        <f t="shared" si="1023"/>
        <v>0</v>
      </c>
      <c r="AB446" s="19">
        <f t="shared" si="937"/>
        <v>510454.4</v>
      </c>
      <c r="AC446" s="19">
        <f t="shared" si="938"/>
        <v>507501.99999999994</v>
      </c>
      <c r="AD446" s="19">
        <f t="shared" si="939"/>
        <v>507501.99999999994</v>
      </c>
      <c r="AE446" s="19">
        <f t="shared" ref="AE446:AF446" si="1024">AE447+AE449</f>
        <v>0</v>
      </c>
      <c r="AF446" s="19">
        <f t="shared" si="1024"/>
        <v>0</v>
      </c>
      <c r="AG446" s="19">
        <f t="shared" si="945"/>
        <v>510454.4</v>
      </c>
      <c r="AH446" s="19">
        <f t="shared" si="946"/>
        <v>507501.99999999994</v>
      </c>
      <c r="AI446" s="19">
        <f t="shared" si="947"/>
        <v>507501.99999999994</v>
      </c>
      <c r="AJ446" s="19">
        <f t="shared" ref="AJ446:AL446" si="1025">AJ447+AJ449</f>
        <v>0</v>
      </c>
      <c r="AK446" s="19">
        <f t="shared" si="1025"/>
        <v>0</v>
      </c>
      <c r="AL446" s="19">
        <f t="shared" si="1025"/>
        <v>0</v>
      </c>
      <c r="AM446" s="19">
        <f t="shared" si="923"/>
        <v>510454.4</v>
      </c>
      <c r="AN446" s="19">
        <f t="shared" ref="AN446" si="1026">AN447+AN449</f>
        <v>0</v>
      </c>
      <c r="AO446" s="19">
        <f t="shared" si="886"/>
        <v>510454.4</v>
      </c>
      <c r="AP446" s="19">
        <f t="shared" si="924"/>
        <v>507501.99999999994</v>
      </c>
      <c r="AQ446" s="19">
        <f t="shared" ref="AQ446" si="1027">AQ447+AQ449</f>
        <v>0</v>
      </c>
      <c r="AR446" s="19">
        <f t="shared" si="887"/>
        <v>507501.99999999994</v>
      </c>
      <c r="AS446" s="19">
        <f t="shared" si="925"/>
        <v>507501.99999999994</v>
      </c>
      <c r="AT446" s="19">
        <f t="shared" ref="AT446" si="1028">AT447+AT449</f>
        <v>0</v>
      </c>
      <c r="AU446" s="19">
        <f t="shared" si="888"/>
        <v>507501.99999999994</v>
      </c>
      <c r="AV446" s="19">
        <f t="shared" si="1022"/>
        <v>0</v>
      </c>
      <c r="AW446" s="32"/>
      <c r="AX446" s="23"/>
      <c r="AY446" s="2"/>
    </row>
    <row r="447" spans="1:51" x14ac:dyDescent="0.3">
      <c r="A447" s="49" t="s">
        <v>117</v>
      </c>
      <c r="B447" s="45">
        <v>610</v>
      </c>
      <c r="C447" s="49"/>
      <c r="D447" s="49"/>
      <c r="E447" s="15" t="s">
        <v>595</v>
      </c>
      <c r="F447" s="19">
        <f t="shared" ref="F447:K447" si="1029">F448</f>
        <v>176346.1</v>
      </c>
      <c r="G447" s="19">
        <f t="shared" si="1029"/>
        <v>175781.3</v>
      </c>
      <c r="H447" s="19">
        <f t="shared" si="1029"/>
        <v>175781.3</v>
      </c>
      <c r="I447" s="19">
        <f t="shared" si="1029"/>
        <v>3893.6</v>
      </c>
      <c r="J447" s="19">
        <f t="shared" si="1029"/>
        <v>3893.6</v>
      </c>
      <c r="K447" s="19">
        <f t="shared" si="1029"/>
        <v>3893.6</v>
      </c>
      <c r="L447" s="19">
        <f t="shared" si="1004"/>
        <v>180239.7</v>
      </c>
      <c r="M447" s="19">
        <f t="shared" si="1005"/>
        <v>179674.9</v>
      </c>
      <c r="N447" s="19">
        <f t="shared" si="1006"/>
        <v>179674.9</v>
      </c>
      <c r="O447" s="19">
        <f t="shared" ref="O447:Q447" si="1030">O448</f>
        <v>0</v>
      </c>
      <c r="P447" s="19">
        <f t="shared" si="1030"/>
        <v>0</v>
      </c>
      <c r="Q447" s="19">
        <f t="shared" si="1030"/>
        <v>0</v>
      </c>
      <c r="R447" s="19">
        <f t="shared" si="954"/>
        <v>180239.7</v>
      </c>
      <c r="S447" s="19">
        <f t="shared" si="955"/>
        <v>179674.9</v>
      </c>
      <c r="T447" s="19">
        <f t="shared" si="956"/>
        <v>179674.9</v>
      </c>
      <c r="U447" s="19">
        <f t="shared" ref="U447:AV447" si="1031">U448</f>
        <v>0</v>
      </c>
      <c r="V447" s="19">
        <f t="shared" si="958"/>
        <v>180239.7</v>
      </c>
      <c r="W447" s="19">
        <f t="shared" si="959"/>
        <v>179674.9</v>
      </c>
      <c r="X447" s="19">
        <f t="shared" si="960"/>
        <v>179674.9</v>
      </c>
      <c r="Y447" s="19">
        <f t="shared" si="1031"/>
        <v>0</v>
      </c>
      <c r="Z447" s="19">
        <f t="shared" si="1031"/>
        <v>0</v>
      </c>
      <c r="AA447" s="19">
        <f t="shared" si="1031"/>
        <v>0</v>
      </c>
      <c r="AB447" s="19">
        <f t="shared" si="937"/>
        <v>180239.7</v>
      </c>
      <c r="AC447" s="19">
        <f t="shared" si="938"/>
        <v>179674.9</v>
      </c>
      <c r="AD447" s="19">
        <f t="shared" si="939"/>
        <v>179674.9</v>
      </c>
      <c r="AE447" s="19">
        <f t="shared" si="1031"/>
        <v>0</v>
      </c>
      <c r="AF447" s="19">
        <f t="shared" si="1031"/>
        <v>0</v>
      </c>
      <c r="AG447" s="19">
        <f t="shared" si="945"/>
        <v>180239.7</v>
      </c>
      <c r="AH447" s="19">
        <f t="shared" si="946"/>
        <v>179674.9</v>
      </c>
      <c r="AI447" s="19">
        <f t="shared" si="947"/>
        <v>179674.9</v>
      </c>
      <c r="AJ447" s="19">
        <f t="shared" si="1031"/>
        <v>0</v>
      </c>
      <c r="AK447" s="19">
        <f t="shared" si="1031"/>
        <v>0</v>
      </c>
      <c r="AL447" s="19">
        <f t="shared" si="1031"/>
        <v>0</v>
      </c>
      <c r="AM447" s="19">
        <f t="shared" si="923"/>
        <v>180239.7</v>
      </c>
      <c r="AN447" s="19">
        <f t="shared" si="1031"/>
        <v>0</v>
      </c>
      <c r="AO447" s="19">
        <f t="shared" si="886"/>
        <v>180239.7</v>
      </c>
      <c r="AP447" s="19">
        <f t="shared" si="924"/>
        <v>179674.9</v>
      </c>
      <c r="AQ447" s="19">
        <f t="shared" si="1031"/>
        <v>0</v>
      </c>
      <c r="AR447" s="19">
        <f t="shared" si="887"/>
        <v>179674.9</v>
      </c>
      <c r="AS447" s="19">
        <f t="shared" si="925"/>
        <v>179674.9</v>
      </c>
      <c r="AT447" s="19">
        <f t="shared" si="1031"/>
        <v>0</v>
      </c>
      <c r="AU447" s="19">
        <f t="shared" si="888"/>
        <v>179674.9</v>
      </c>
      <c r="AV447" s="19">
        <f t="shared" si="1031"/>
        <v>0</v>
      </c>
      <c r="AW447" s="32"/>
      <c r="AX447" s="23"/>
      <c r="AY447" s="2"/>
    </row>
    <row r="448" spans="1:51" x14ac:dyDescent="0.3">
      <c r="A448" s="49" t="s">
        <v>117</v>
      </c>
      <c r="B448" s="45">
        <v>610</v>
      </c>
      <c r="C448" s="49" t="s">
        <v>105</v>
      </c>
      <c r="D448" s="49" t="s">
        <v>5</v>
      </c>
      <c r="E448" s="15" t="s">
        <v>570</v>
      </c>
      <c r="F448" s="19">
        <v>176346.1</v>
      </c>
      <c r="G448" s="19">
        <v>175781.3</v>
      </c>
      <c r="H448" s="19">
        <v>175781.3</v>
      </c>
      <c r="I448" s="24">
        <v>3893.6</v>
      </c>
      <c r="J448" s="24">
        <v>3893.6</v>
      </c>
      <c r="K448" s="24">
        <v>3893.6</v>
      </c>
      <c r="L448" s="19">
        <f t="shared" si="1004"/>
        <v>180239.7</v>
      </c>
      <c r="M448" s="19">
        <f t="shared" si="1005"/>
        <v>179674.9</v>
      </c>
      <c r="N448" s="19">
        <f t="shared" si="1006"/>
        <v>179674.9</v>
      </c>
      <c r="O448" s="19"/>
      <c r="P448" s="19"/>
      <c r="Q448" s="19"/>
      <c r="R448" s="19">
        <f t="shared" si="954"/>
        <v>180239.7</v>
      </c>
      <c r="S448" s="19">
        <f t="shared" si="955"/>
        <v>179674.9</v>
      </c>
      <c r="T448" s="19">
        <f t="shared" si="956"/>
        <v>179674.9</v>
      </c>
      <c r="U448" s="19"/>
      <c r="V448" s="19">
        <f t="shared" si="958"/>
        <v>180239.7</v>
      </c>
      <c r="W448" s="19">
        <f t="shared" si="959"/>
        <v>179674.9</v>
      </c>
      <c r="X448" s="19">
        <f t="shared" si="960"/>
        <v>179674.9</v>
      </c>
      <c r="Y448" s="19"/>
      <c r="Z448" s="19"/>
      <c r="AA448" s="19"/>
      <c r="AB448" s="19">
        <f t="shared" si="937"/>
        <v>180239.7</v>
      </c>
      <c r="AC448" s="19">
        <f t="shared" si="938"/>
        <v>179674.9</v>
      </c>
      <c r="AD448" s="19">
        <f t="shared" si="939"/>
        <v>179674.9</v>
      </c>
      <c r="AE448" s="19"/>
      <c r="AF448" s="19"/>
      <c r="AG448" s="19">
        <f t="shared" si="945"/>
        <v>180239.7</v>
      </c>
      <c r="AH448" s="19">
        <f t="shared" si="946"/>
        <v>179674.9</v>
      </c>
      <c r="AI448" s="19">
        <f t="shared" si="947"/>
        <v>179674.9</v>
      </c>
      <c r="AJ448" s="19"/>
      <c r="AK448" s="19"/>
      <c r="AL448" s="19"/>
      <c r="AM448" s="19">
        <f t="shared" si="923"/>
        <v>180239.7</v>
      </c>
      <c r="AN448" s="19"/>
      <c r="AO448" s="19">
        <f t="shared" si="886"/>
        <v>180239.7</v>
      </c>
      <c r="AP448" s="19">
        <f t="shared" si="924"/>
        <v>179674.9</v>
      </c>
      <c r="AQ448" s="19"/>
      <c r="AR448" s="19">
        <f t="shared" si="887"/>
        <v>179674.9</v>
      </c>
      <c r="AS448" s="19">
        <f t="shared" si="925"/>
        <v>179674.9</v>
      </c>
      <c r="AT448" s="19"/>
      <c r="AU448" s="19">
        <f t="shared" si="888"/>
        <v>179674.9</v>
      </c>
      <c r="AV448" s="19"/>
      <c r="AW448" s="32"/>
      <c r="AX448" s="23" t="s">
        <v>1278</v>
      </c>
      <c r="AY448" s="2"/>
    </row>
    <row r="449" spans="1:51" x14ac:dyDescent="0.3">
      <c r="A449" s="49" t="s">
        <v>117</v>
      </c>
      <c r="B449" s="45">
        <v>620</v>
      </c>
      <c r="C449" s="49"/>
      <c r="D449" s="49"/>
      <c r="E449" s="15" t="s">
        <v>596</v>
      </c>
      <c r="F449" s="19">
        <f t="shared" ref="F449:K449" si="1032">F450</f>
        <v>330214.7</v>
      </c>
      <c r="G449" s="19">
        <f t="shared" si="1032"/>
        <v>327827.09999999998</v>
      </c>
      <c r="H449" s="19">
        <f t="shared" si="1032"/>
        <v>327827.09999999998</v>
      </c>
      <c r="I449" s="19">
        <f t="shared" si="1032"/>
        <v>0</v>
      </c>
      <c r="J449" s="19">
        <f t="shared" si="1032"/>
        <v>0</v>
      </c>
      <c r="K449" s="19">
        <f t="shared" si="1032"/>
        <v>0</v>
      </c>
      <c r="L449" s="19">
        <f t="shared" si="1004"/>
        <v>330214.7</v>
      </c>
      <c r="M449" s="19">
        <f t="shared" si="1005"/>
        <v>327827.09999999998</v>
      </c>
      <c r="N449" s="19">
        <f t="shared" si="1006"/>
        <v>327827.09999999998</v>
      </c>
      <c r="O449" s="19">
        <f t="shared" ref="O449:Q449" si="1033">O450</f>
        <v>0</v>
      </c>
      <c r="P449" s="19">
        <f t="shared" si="1033"/>
        <v>0</v>
      </c>
      <c r="Q449" s="19">
        <f t="shared" si="1033"/>
        <v>0</v>
      </c>
      <c r="R449" s="19">
        <f t="shared" si="954"/>
        <v>330214.7</v>
      </c>
      <c r="S449" s="19">
        <f t="shared" si="955"/>
        <v>327827.09999999998</v>
      </c>
      <c r="T449" s="19">
        <f t="shared" si="956"/>
        <v>327827.09999999998</v>
      </c>
      <c r="U449" s="19">
        <f t="shared" ref="U449:AV449" si="1034">U450</f>
        <v>0</v>
      </c>
      <c r="V449" s="19">
        <f t="shared" si="958"/>
        <v>330214.7</v>
      </c>
      <c r="W449" s="19">
        <f t="shared" si="959"/>
        <v>327827.09999999998</v>
      </c>
      <c r="X449" s="19">
        <f t="shared" si="960"/>
        <v>327827.09999999998</v>
      </c>
      <c r="Y449" s="19">
        <f t="shared" si="1034"/>
        <v>0</v>
      </c>
      <c r="Z449" s="19">
        <f t="shared" si="1034"/>
        <v>0</v>
      </c>
      <c r="AA449" s="19">
        <f t="shared" si="1034"/>
        <v>0</v>
      </c>
      <c r="AB449" s="19">
        <f t="shared" si="937"/>
        <v>330214.7</v>
      </c>
      <c r="AC449" s="19">
        <f t="shared" si="938"/>
        <v>327827.09999999998</v>
      </c>
      <c r="AD449" s="19">
        <f t="shared" si="939"/>
        <v>327827.09999999998</v>
      </c>
      <c r="AE449" s="19">
        <f t="shared" si="1034"/>
        <v>0</v>
      </c>
      <c r="AF449" s="19">
        <f t="shared" si="1034"/>
        <v>0</v>
      </c>
      <c r="AG449" s="19">
        <f t="shared" si="945"/>
        <v>330214.7</v>
      </c>
      <c r="AH449" s="19">
        <f t="shared" si="946"/>
        <v>327827.09999999998</v>
      </c>
      <c r="AI449" s="19">
        <f t="shared" si="947"/>
        <v>327827.09999999998</v>
      </c>
      <c r="AJ449" s="19">
        <f t="shared" si="1034"/>
        <v>0</v>
      </c>
      <c r="AK449" s="19">
        <f t="shared" si="1034"/>
        <v>0</v>
      </c>
      <c r="AL449" s="19">
        <f t="shared" si="1034"/>
        <v>0</v>
      </c>
      <c r="AM449" s="19">
        <f t="shared" si="923"/>
        <v>330214.7</v>
      </c>
      <c r="AN449" s="19">
        <f t="shared" si="1034"/>
        <v>0</v>
      </c>
      <c r="AO449" s="19">
        <f t="shared" ref="AO449:AO512" si="1035">AM449+AN449</f>
        <v>330214.7</v>
      </c>
      <c r="AP449" s="19">
        <f t="shared" si="924"/>
        <v>327827.09999999998</v>
      </c>
      <c r="AQ449" s="19">
        <f t="shared" si="1034"/>
        <v>0</v>
      </c>
      <c r="AR449" s="19">
        <f t="shared" ref="AR449:AR512" si="1036">AP449+AQ449</f>
        <v>327827.09999999998</v>
      </c>
      <c r="AS449" s="19">
        <f t="shared" si="925"/>
        <v>327827.09999999998</v>
      </c>
      <c r="AT449" s="19">
        <f t="shared" si="1034"/>
        <v>0</v>
      </c>
      <c r="AU449" s="19">
        <f t="shared" ref="AU449:AU512" si="1037">AS449+AT449</f>
        <v>327827.09999999998</v>
      </c>
      <c r="AV449" s="19">
        <f t="shared" si="1034"/>
        <v>0</v>
      </c>
      <c r="AW449" s="32"/>
      <c r="AX449" s="23"/>
      <c r="AY449" s="2"/>
    </row>
    <row r="450" spans="1:51" x14ac:dyDescent="0.3">
      <c r="A450" s="49" t="s">
        <v>117</v>
      </c>
      <c r="B450" s="45">
        <v>620</v>
      </c>
      <c r="C450" s="49" t="s">
        <v>105</v>
      </c>
      <c r="D450" s="49" t="s">
        <v>5</v>
      </c>
      <c r="E450" s="15" t="s">
        <v>570</v>
      </c>
      <c r="F450" s="19">
        <v>330214.7</v>
      </c>
      <c r="G450" s="19">
        <v>327827.09999999998</v>
      </c>
      <c r="H450" s="19">
        <v>327827.09999999998</v>
      </c>
      <c r="I450" s="19"/>
      <c r="J450" s="19"/>
      <c r="K450" s="19"/>
      <c r="L450" s="19">
        <f t="shared" si="1004"/>
        <v>330214.7</v>
      </c>
      <c r="M450" s="19">
        <f t="shared" si="1005"/>
        <v>327827.09999999998</v>
      </c>
      <c r="N450" s="19">
        <f t="shared" si="1006"/>
        <v>327827.09999999998</v>
      </c>
      <c r="O450" s="19"/>
      <c r="P450" s="19"/>
      <c r="Q450" s="19"/>
      <c r="R450" s="19">
        <f t="shared" si="954"/>
        <v>330214.7</v>
      </c>
      <c r="S450" s="19">
        <f t="shared" si="955"/>
        <v>327827.09999999998</v>
      </c>
      <c r="T450" s="19">
        <f t="shared" si="956"/>
        <v>327827.09999999998</v>
      </c>
      <c r="U450" s="19"/>
      <c r="V450" s="19">
        <f t="shared" si="958"/>
        <v>330214.7</v>
      </c>
      <c r="W450" s="19">
        <f t="shared" si="959"/>
        <v>327827.09999999998</v>
      </c>
      <c r="X450" s="19">
        <f t="shared" si="960"/>
        <v>327827.09999999998</v>
      </c>
      <c r="Y450" s="19"/>
      <c r="Z450" s="19"/>
      <c r="AA450" s="19"/>
      <c r="AB450" s="19">
        <f t="shared" si="937"/>
        <v>330214.7</v>
      </c>
      <c r="AC450" s="19">
        <f t="shared" si="938"/>
        <v>327827.09999999998</v>
      </c>
      <c r="AD450" s="19">
        <f t="shared" si="939"/>
        <v>327827.09999999998</v>
      </c>
      <c r="AE450" s="19"/>
      <c r="AF450" s="19"/>
      <c r="AG450" s="19">
        <f t="shared" si="945"/>
        <v>330214.7</v>
      </c>
      <c r="AH450" s="19">
        <f t="shared" si="946"/>
        <v>327827.09999999998</v>
      </c>
      <c r="AI450" s="19">
        <f t="shared" si="947"/>
        <v>327827.09999999998</v>
      </c>
      <c r="AJ450" s="19"/>
      <c r="AK450" s="19"/>
      <c r="AL450" s="19"/>
      <c r="AM450" s="19">
        <f t="shared" si="923"/>
        <v>330214.7</v>
      </c>
      <c r="AN450" s="19"/>
      <c r="AO450" s="19">
        <f t="shared" si="1035"/>
        <v>330214.7</v>
      </c>
      <c r="AP450" s="19">
        <f t="shared" si="924"/>
        <v>327827.09999999998</v>
      </c>
      <c r="AQ450" s="19"/>
      <c r="AR450" s="19">
        <f t="shared" si="1036"/>
        <v>327827.09999999998</v>
      </c>
      <c r="AS450" s="19">
        <f t="shared" si="925"/>
        <v>327827.09999999998</v>
      </c>
      <c r="AT450" s="19"/>
      <c r="AU450" s="19">
        <f t="shared" si="1037"/>
        <v>327827.09999999998</v>
      </c>
      <c r="AV450" s="19"/>
      <c r="AW450" s="32"/>
      <c r="AX450" s="23"/>
      <c r="AY450" s="2"/>
    </row>
    <row r="451" spans="1:51" ht="46.8" x14ac:dyDescent="0.3">
      <c r="A451" s="49" t="s">
        <v>118</v>
      </c>
      <c r="B451" s="45"/>
      <c r="C451" s="49"/>
      <c r="D451" s="49"/>
      <c r="E451" s="15" t="s">
        <v>672</v>
      </c>
      <c r="F451" s="19">
        <f t="shared" ref="F451:K451" si="1038">F452</f>
        <v>34978.400000000001</v>
      </c>
      <c r="G451" s="19">
        <f t="shared" si="1038"/>
        <v>34978.400000000001</v>
      </c>
      <c r="H451" s="19">
        <f t="shared" si="1038"/>
        <v>34978.400000000001</v>
      </c>
      <c r="I451" s="19">
        <f t="shared" si="1038"/>
        <v>10000</v>
      </c>
      <c r="J451" s="19">
        <f t="shared" si="1038"/>
        <v>0</v>
      </c>
      <c r="K451" s="19">
        <f t="shared" si="1038"/>
        <v>0</v>
      </c>
      <c r="L451" s="19">
        <f t="shared" si="1004"/>
        <v>44978.400000000001</v>
      </c>
      <c r="M451" s="19">
        <f t="shared" si="1005"/>
        <v>34978.400000000001</v>
      </c>
      <c r="N451" s="19">
        <f t="shared" si="1006"/>
        <v>34978.400000000001</v>
      </c>
      <c r="O451" s="19">
        <f t="shared" ref="O451:Q451" si="1039">O452</f>
        <v>0</v>
      </c>
      <c r="P451" s="19">
        <f t="shared" si="1039"/>
        <v>0</v>
      </c>
      <c r="Q451" s="19">
        <f t="shared" si="1039"/>
        <v>0</v>
      </c>
      <c r="R451" s="19">
        <f t="shared" si="954"/>
        <v>44978.400000000001</v>
      </c>
      <c r="S451" s="19">
        <f t="shared" si="955"/>
        <v>34978.400000000001</v>
      </c>
      <c r="T451" s="19">
        <f t="shared" si="956"/>
        <v>34978.400000000001</v>
      </c>
      <c r="U451" s="19">
        <f t="shared" ref="U451:AV451" si="1040">U452</f>
        <v>0</v>
      </c>
      <c r="V451" s="19">
        <f t="shared" si="958"/>
        <v>44978.400000000001</v>
      </c>
      <c r="W451" s="19">
        <f t="shared" si="959"/>
        <v>34978.400000000001</v>
      </c>
      <c r="X451" s="19">
        <f t="shared" si="960"/>
        <v>34978.400000000001</v>
      </c>
      <c r="Y451" s="19">
        <f t="shared" si="1040"/>
        <v>0</v>
      </c>
      <c r="Z451" s="19">
        <f t="shared" si="1040"/>
        <v>0</v>
      </c>
      <c r="AA451" s="19">
        <f t="shared" si="1040"/>
        <v>0</v>
      </c>
      <c r="AB451" s="19">
        <f t="shared" si="937"/>
        <v>44978.400000000001</v>
      </c>
      <c r="AC451" s="19">
        <f t="shared" si="938"/>
        <v>34978.400000000001</v>
      </c>
      <c r="AD451" s="19">
        <f t="shared" si="939"/>
        <v>34978.400000000001</v>
      </c>
      <c r="AE451" s="19">
        <f t="shared" si="1040"/>
        <v>0</v>
      </c>
      <c r="AF451" s="19">
        <f t="shared" si="1040"/>
        <v>0</v>
      </c>
      <c r="AG451" s="19">
        <f t="shared" si="945"/>
        <v>44978.400000000001</v>
      </c>
      <c r="AH451" s="19">
        <f t="shared" si="946"/>
        <v>34978.400000000001</v>
      </c>
      <c r="AI451" s="19">
        <f t="shared" si="947"/>
        <v>34978.400000000001</v>
      </c>
      <c r="AJ451" s="19">
        <f t="shared" si="1040"/>
        <v>0</v>
      </c>
      <c r="AK451" s="19">
        <f t="shared" si="1040"/>
        <v>0</v>
      </c>
      <c r="AL451" s="19">
        <f t="shared" si="1040"/>
        <v>0</v>
      </c>
      <c r="AM451" s="19">
        <f t="shared" si="923"/>
        <v>44978.400000000001</v>
      </c>
      <c r="AN451" s="19">
        <f t="shared" si="1040"/>
        <v>0</v>
      </c>
      <c r="AO451" s="19">
        <f t="shared" si="1035"/>
        <v>44978.400000000001</v>
      </c>
      <c r="AP451" s="19">
        <f t="shared" si="924"/>
        <v>34978.400000000001</v>
      </c>
      <c r="AQ451" s="19">
        <f t="shared" si="1040"/>
        <v>0</v>
      </c>
      <c r="AR451" s="19">
        <f t="shared" si="1036"/>
        <v>34978.400000000001</v>
      </c>
      <c r="AS451" s="19">
        <f t="shared" si="925"/>
        <v>34978.400000000001</v>
      </c>
      <c r="AT451" s="19">
        <f t="shared" si="1040"/>
        <v>0</v>
      </c>
      <c r="AU451" s="19">
        <f t="shared" si="1037"/>
        <v>34978.400000000001</v>
      </c>
      <c r="AV451" s="19">
        <f t="shared" si="1040"/>
        <v>0</v>
      </c>
      <c r="AW451" s="32"/>
      <c r="AX451" s="23"/>
      <c r="AY451" s="2"/>
    </row>
    <row r="452" spans="1:51" ht="46.8" x14ac:dyDescent="0.3">
      <c r="A452" s="49" t="s">
        <v>118</v>
      </c>
      <c r="B452" s="45">
        <v>600</v>
      </c>
      <c r="C452" s="49"/>
      <c r="D452" s="49"/>
      <c r="E452" s="15" t="s">
        <v>581</v>
      </c>
      <c r="F452" s="19">
        <f t="shared" ref="F452:K452" si="1041">F453+F455</f>
        <v>34978.400000000001</v>
      </c>
      <c r="G452" s="19">
        <f t="shared" si="1041"/>
        <v>34978.400000000001</v>
      </c>
      <c r="H452" s="19">
        <f t="shared" si="1041"/>
        <v>34978.400000000001</v>
      </c>
      <c r="I452" s="19">
        <f t="shared" si="1041"/>
        <v>10000</v>
      </c>
      <c r="J452" s="19">
        <f t="shared" si="1041"/>
        <v>0</v>
      </c>
      <c r="K452" s="19">
        <f t="shared" si="1041"/>
        <v>0</v>
      </c>
      <c r="L452" s="19">
        <f t="shared" si="1004"/>
        <v>44978.400000000001</v>
      </c>
      <c r="M452" s="19">
        <f t="shared" si="1005"/>
        <v>34978.400000000001</v>
      </c>
      <c r="N452" s="19">
        <f t="shared" si="1006"/>
        <v>34978.400000000001</v>
      </c>
      <c r="O452" s="19">
        <f t="shared" ref="O452:Q452" si="1042">O453+O455</f>
        <v>0</v>
      </c>
      <c r="P452" s="19">
        <f t="shared" si="1042"/>
        <v>0</v>
      </c>
      <c r="Q452" s="19">
        <f t="shared" si="1042"/>
        <v>0</v>
      </c>
      <c r="R452" s="19">
        <f t="shared" si="954"/>
        <v>44978.400000000001</v>
      </c>
      <c r="S452" s="19">
        <f t="shared" si="955"/>
        <v>34978.400000000001</v>
      </c>
      <c r="T452" s="19">
        <f t="shared" si="956"/>
        <v>34978.400000000001</v>
      </c>
      <c r="U452" s="19">
        <f t="shared" ref="U452:AV452" si="1043">U453+U455</f>
        <v>0</v>
      </c>
      <c r="V452" s="19">
        <f t="shared" si="958"/>
        <v>44978.400000000001</v>
      </c>
      <c r="W452" s="19">
        <f t="shared" si="959"/>
        <v>34978.400000000001</v>
      </c>
      <c r="X452" s="19">
        <f t="shared" si="960"/>
        <v>34978.400000000001</v>
      </c>
      <c r="Y452" s="19">
        <f t="shared" ref="Y452:AA452" si="1044">Y453+Y455</f>
        <v>0</v>
      </c>
      <c r="Z452" s="19">
        <f t="shared" si="1044"/>
        <v>0</v>
      </c>
      <c r="AA452" s="19">
        <f t="shared" si="1044"/>
        <v>0</v>
      </c>
      <c r="AB452" s="19">
        <f t="shared" si="937"/>
        <v>44978.400000000001</v>
      </c>
      <c r="AC452" s="19">
        <f t="shared" si="938"/>
        <v>34978.400000000001</v>
      </c>
      <c r="AD452" s="19">
        <f t="shared" si="939"/>
        <v>34978.400000000001</v>
      </c>
      <c r="AE452" s="19">
        <f t="shared" ref="AE452:AF452" si="1045">AE453+AE455</f>
        <v>0</v>
      </c>
      <c r="AF452" s="19">
        <f t="shared" si="1045"/>
        <v>0</v>
      </c>
      <c r="AG452" s="19">
        <f t="shared" si="945"/>
        <v>44978.400000000001</v>
      </c>
      <c r="AH452" s="19">
        <f t="shared" si="946"/>
        <v>34978.400000000001</v>
      </c>
      <c r="AI452" s="19">
        <f t="shared" si="947"/>
        <v>34978.400000000001</v>
      </c>
      <c r="AJ452" s="19">
        <f t="shared" ref="AJ452:AL452" si="1046">AJ453+AJ455</f>
        <v>0</v>
      </c>
      <c r="AK452" s="19">
        <f t="shared" si="1046"/>
        <v>0</v>
      </c>
      <c r="AL452" s="19">
        <f t="shared" si="1046"/>
        <v>0</v>
      </c>
      <c r="AM452" s="19">
        <f t="shared" si="923"/>
        <v>44978.400000000001</v>
      </c>
      <c r="AN452" s="19">
        <f t="shared" ref="AN452" si="1047">AN453+AN455</f>
        <v>0</v>
      </c>
      <c r="AO452" s="19">
        <f t="shared" si="1035"/>
        <v>44978.400000000001</v>
      </c>
      <c r="AP452" s="19">
        <f t="shared" si="924"/>
        <v>34978.400000000001</v>
      </c>
      <c r="AQ452" s="19">
        <f t="shared" ref="AQ452" si="1048">AQ453+AQ455</f>
        <v>0</v>
      </c>
      <c r="AR452" s="19">
        <f t="shared" si="1036"/>
        <v>34978.400000000001</v>
      </c>
      <c r="AS452" s="19">
        <f t="shared" si="925"/>
        <v>34978.400000000001</v>
      </c>
      <c r="AT452" s="19">
        <f t="shared" ref="AT452" si="1049">AT453+AT455</f>
        <v>0</v>
      </c>
      <c r="AU452" s="19">
        <f t="shared" si="1037"/>
        <v>34978.400000000001</v>
      </c>
      <c r="AV452" s="19">
        <f t="shared" si="1043"/>
        <v>0</v>
      </c>
      <c r="AW452" s="32"/>
      <c r="AX452" s="23"/>
      <c r="AY452" s="2"/>
    </row>
    <row r="453" spans="1:51" x14ac:dyDescent="0.3">
      <c r="A453" s="49" t="s">
        <v>118</v>
      </c>
      <c r="B453" s="45">
        <v>610</v>
      </c>
      <c r="C453" s="49"/>
      <c r="D453" s="49"/>
      <c r="E453" s="15" t="s">
        <v>595</v>
      </c>
      <c r="F453" s="19">
        <f t="shared" ref="F453:K453" si="1050">F454</f>
        <v>4369.8999999999996</v>
      </c>
      <c r="G453" s="19">
        <f t="shared" si="1050"/>
        <v>4369.8999999999996</v>
      </c>
      <c r="H453" s="19">
        <f t="shared" si="1050"/>
        <v>4369.8999999999996</v>
      </c>
      <c r="I453" s="19">
        <f t="shared" si="1050"/>
        <v>4434.2</v>
      </c>
      <c r="J453" s="19">
        <f t="shared" si="1050"/>
        <v>0</v>
      </c>
      <c r="K453" s="19">
        <f t="shared" si="1050"/>
        <v>0</v>
      </c>
      <c r="L453" s="19">
        <f t="shared" si="1004"/>
        <v>8804.0999999999985</v>
      </c>
      <c r="M453" s="19">
        <f t="shared" si="1005"/>
        <v>4369.8999999999996</v>
      </c>
      <c r="N453" s="19">
        <f t="shared" si="1006"/>
        <v>4369.8999999999996</v>
      </c>
      <c r="O453" s="19">
        <f t="shared" ref="O453:Q453" si="1051">O454</f>
        <v>0</v>
      </c>
      <c r="P453" s="19">
        <f t="shared" si="1051"/>
        <v>0</v>
      </c>
      <c r="Q453" s="19">
        <f t="shared" si="1051"/>
        <v>0</v>
      </c>
      <c r="R453" s="19">
        <f t="shared" si="954"/>
        <v>8804.0999999999985</v>
      </c>
      <c r="S453" s="19">
        <f t="shared" si="955"/>
        <v>4369.8999999999996</v>
      </c>
      <c r="T453" s="19">
        <f t="shared" si="956"/>
        <v>4369.8999999999996</v>
      </c>
      <c r="U453" s="19">
        <f t="shared" ref="U453:AV453" si="1052">U454</f>
        <v>0</v>
      </c>
      <c r="V453" s="19">
        <f t="shared" si="958"/>
        <v>8804.0999999999985</v>
      </c>
      <c r="W453" s="19">
        <f t="shared" si="959"/>
        <v>4369.8999999999996</v>
      </c>
      <c r="X453" s="19">
        <f t="shared" si="960"/>
        <v>4369.8999999999996</v>
      </c>
      <c r="Y453" s="19">
        <f t="shared" si="1052"/>
        <v>0</v>
      </c>
      <c r="Z453" s="19">
        <f t="shared" si="1052"/>
        <v>0</v>
      </c>
      <c r="AA453" s="19">
        <f t="shared" si="1052"/>
        <v>0</v>
      </c>
      <c r="AB453" s="19">
        <f t="shared" si="937"/>
        <v>8804.0999999999985</v>
      </c>
      <c r="AC453" s="19">
        <f t="shared" si="938"/>
        <v>4369.8999999999996</v>
      </c>
      <c r="AD453" s="19">
        <f t="shared" si="939"/>
        <v>4369.8999999999996</v>
      </c>
      <c r="AE453" s="19">
        <f t="shared" si="1052"/>
        <v>0</v>
      </c>
      <c r="AF453" s="19">
        <f t="shared" si="1052"/>
        <v>0</v>
      </c>
      <c r="AG453" s="19">
        <f t="shared" si="945"/>
        <v>8804.0999999999985</v>
      </c>
      <c r="AH453" s="19">
        <f t="shared" si="946"/>
        <v>4369.8999999999996</v>
      </c>
      <c r="AI453" s="19">
        <f t="shared" si="947"/>
        <v>4369.8999999999996</v>
      </c>
      <c r="AJ453" s="19">
        <f t="shared" si="1052"/>
        <v>0</v>
      </c>
      <c r="AK453" s="19">
        <f t="shared" si="1052"/>
        <v>0</v>
      </c>
      <c r="AL453" s="19">
        <f t="shared" si="1052"/>
        <v>0</v>
      </c>
      <c r="AM453" s="19">
        <f t="shared" si="923"/>
        <v>8804.0999999999985</v>
      </c>
      <c r="AN453" s="19">
        <f t="shared" si="1052"/>
        <v>0</v>
      </c>
      <c r="AO453" s="19">
        <f t="shared" si="1035"/>
        <v>8804.0999999999985</v>
      </c>
      <c r="AP453" s="19">
        <f t="shared" si="924"/>
        <v>4369.8999999999996</v>
      </c>
      <c r="AQ453" s="19">
        <f t="shared" si="1052"/>
        <v>0</v>
      </c>
      <c r="AR453" s="19">
        <f t="shared" si="1036"/>
        <v>4369.8999999999996</v>
      </c>
      <c r="AS453" s="19">
        <f t="shared" si="925"/>
        <v>4369.8999999999996</v>
      </c>
      <c r="AT453" s="19">
        <f t="shared" si="1052"/>
        <v>0</v>
      </c>
      <c r="AU453" s="19">
        <f t="shared" si="1037"/>
        <v>4369.8999999999996</v>
      </c>
      <c r="AV453" s="19">
        <f t="shared" si="1052"/>
        <v>0</v>
      </c>
      <c r="AW453" s="32"/>
      <c r="AX453" s="23"/>
      <c r="AY453" s="2"/>
    </row>
    <row r="454" spans="1:51" x14ac:dyDescent="0.3">
      <c r="A454" s="49" t="s">
        <v>118</v>
      </c>
      <c r="B454" s="45">
        <v>610</v>
      </c>
      <c r="C454" s="49" t="s">
        <v>105</v>
      </c>
      <c r="D454" s="49" t="s">
        <v>5</v>
      </c>
      <c r="E454" s="15" t="s">
        <v>570</v>
      </c>
      <c r="F454" s="19">
        <v>4369.8999999999996</v>
      </c>
      <c r="G454" s="19">
        <v>4369.8999999999996</v>
      </c>
      <c r="H454" s="19">
        <v>4369.8999999999996</v>
      </c>
      <c r="I454" s="19">
        <v>4434.2</v>
      </c>
      <c r="J454" s="19"/>
      <c r="K454" s="19"/>
      <c r="L454" s="19">
        <f t="shared" si="1004"/>
        <v>8804.0999999999985</v>
      </c>
      <c r="M454" s="19">
        <f t="shared" si="1005"/>
        <v>4369.8999999999996</v>
      </c>
      <c r="N454" s="19">
        <f t="shared" si="1006"/>
        <v>4369.8999999999996</v>
      </c>
      <c r="O454" s="19"/>
      <c r="P454" s="19"/>
      <c r="Q454" s="19"/>
      <c r="R454" s="19">
        <f t="shared" si="954"/>
        <v>8804.0999999999985</v>
      </c>
      <c r="S454" s="19">
        <f t="shared" si="955"/>
        <v>4369.8999999999996</v>
      </c>
      <c r="T454" s="19">
        <f t="shared" si="956"/>
        <v>4369.8999999999996</v>
      </c>
      <c r="U454" s="19"/>
      <c r="V454" s="19">
        <f t="shared" si="958"/>
        <v>8804.0999999999985</v>
      </c>
      <c r="W454" s="19">
        <f t="shared" si="959"/>
        <v>4369.8999999999996</v>
      </c>
      <c r="X454" s="19">
        <f t="shared" si="960"/>
        <v>4369.8999999999996</v>
      </c>
      <c r="Y454" s="19"/>
      <c r="Z454" s="19"/>
      <c r="AA454" s="19"/>
      <c r="AB454" s="19">
        <f t="shared" si="937"/>
        <v>8804.0999999999985</v>
      </c>
      <c r="AC454" s="19">
        <f t="shared" si="938"/>
        <v>4369.8999999999996</v>
      </c>
      <c r="AD454" s="19">
        <f t="shared" si="939"/>
        <v>4369.8999999999996</v>
      </c>
      <c r="AE454" s="19"/>
      <c r="AF454" s="19"/>
      <c r="AG454" s="19">
        <f t="shared" si="945"/>
        <v>8804.0999999999985</v>
      </c>
      <c r="AH454" s="19">
        <f t="shared" si="946"/>
        <v>4369.8999999999996</v>
      </c>
      <c r="AI454" s="19">
        <f t="shared" si="947"/>
        <v>4369.8999999999996</v>
      </c>
      <c r="AJ454" s="19"/>
      <c r="AK454" s="19"/>
      <c r="AL454" s="19"/>
      <c r="AM454" s="19">
        <f t="shared" si="923"/>
        <v>8804.0999999999985</v>
      </c>
      <c r="AN454" s="19"/>
      <c r="AO454" s="19">
        <f t="shared" si="1035"/>
        <v>8804.0999999999985</v>
      </c>
      <c r="AP454" s="19">
        <f t="shared" si="924"/>
        <v>4369.8999999999996</v>
      </c>
      <c r="AQ454" s="19"/>
      <c r="AR454" s="19">
        <f t="shared" si="1036"/>
        <v>4369.8999999999996</v>
      </c>
      <c r="AS454" s="19">
        <f t="shared" si="925"/>
        <v>4369.8999999999996</v>
      </c>
      <c r="AT454" s="19"/>
      <c r="AU454" s="19">
        <f t="shared" si="1037"/>
        <v>4369.8999999999996</v>
      </c>
      <c r="AV454" s="19"/>
      <c r="AW454" s="32"/>
      <c r="AX454" s="23" t="s">
        <v>1330</v>
      </c>
      <c r="AY454" s="2"/>
    </row>
    <row r="455" spans="1:51" x14ac:dyDescent="0.3">
      <c r="A455" s="49" t="s">
        <v>118</v>
      </c>
      <c r="B455" s="45">
        <v>620</v>
      </c>
      <c r="C455" s="49"/>
      <c r="D455" s="49"/>
      <c r="E455" s="15" t="s">
        <v>596</v>
      </c>
      <c r="F455" s="19">
        <f t="shared" ref="F455:K455" si="1053">F456</f>
        <v>30608.5</v>
      </c>
      <c r="G455" s="19">
        <f t="shared" si="1053"/>
        <v>30608.5</v>
      </c>
      <c r="H455" s="19">
        <f t="shared" si="1053"/>
        <v>30608.5</v>
      </c>
      <c r="I455" s="19">
        <f t="shared" si="1053"/>
        <v>5565.8</v>
      </c>
      <c r="J455" s="19">
        <f t="shared" si="1053"/>
        <v>0</v>
      </c>
      <c r="K455" s="19">
        <f t="shared" si="1053"/>
        <v>0</v>
      </c>
      <c r="L455" s="19">
        <f t="shared" si="1004"/>
        <v>36174.300000000003</v>
      </c>
      <c r="M455" s="19">
        <f t="shared" si="1005"/>
        <v>30608.5</v>
      </c>
      <c r="N455" s="19">
        <f t="shared" si="1006"/>
        <v>30608.5</v>
      </c>
      <c r="O455" s="19">
        <f t="shared" ref="O455:Q455" si="1054">O456</f>
        <v>0</v>
      </c>
      <c r="P455" s="19">
        <f t="shared" si="1054"/>
        <v>0</v>
      </c>
      <c r="Q455" s="19">
        <f t="shared" si="1054"/>
        <v>0</v>
      </c>
      <c r="R455" s="19">
        <f t="shared" si="954"/>
        <v>36174.300000000003</v>
      </c>
      <c r="S455" s="19">
        <f t="shared" si="955"/>
        <v>30608.5</v>
      </c>
      <c r="T455" s="19">
        <f t="shared" si="956"/>
        <v>30608.5</v>
      </c>
      <c r="U455" s="19">
        <f t="shared" ref="U455:AV455" si="1055">U456</f>
        <v>0</v>
      </c>
      <c r="V455" s="19">
        <f t="shared" si="958"/>
        <v>36174.300000000003</v>
      </c>
      <c r="W455" s="19">
        <f t="shared" si="959"/>
        <v>30608.5</v>
      </c>
      <c r="X455" s="19">
        <f t="shared" si="960"/>
        <v>30608.5</v>
      </c>
      <c r="Y455" s="19">
        <f t="shared" si="1055"/>
        <v>0</v>
      </c>
      <c r="Z455" s="19">
        <f t="shared" si="1055"/>
        <v>0</v>
      </c>
      <c r="AA455" s="19">
        <f t="shared" si="1055"/>
        <v>0</v>
      </c>
      <c r="AB455" s="19">
        <f t="shared" si="937"/>
        <v>36174.300000000003</v>
      </c>
      <c r="AC455" s="19">
        <f t="shared" si="938"/>
        <v>30608.5</v>
      </c>
      <c r="AD455" s="19">
        <f t="shared" si="939"/>
        <v>30608.5</v>
      </c>
      <c r="AE455" s="19">
        <f t="shared" si="1055"/>
        <v>0</v>
      </c>
      <c r="AF455" s="19">
        <f t="shared" si="1055"/>
        <v>0</v>
      </c>
      <c r="AG455" s="19">
        <f t="shared" si="945"/>
        <v>36174.300000000003</v>
      </c>
      <c r="AH455" s="19">
        <f t="shared" si="946"/>
        <v>30608.5</v>
      </c>
      <c r="AI455" s="19">
        <f t="shared" si="947"/>
        <v>30608.5</v>
      </c>
      <c r="AJ455" s="19">
        <f t="shared" si="1055"/>
        <v>0</v>
      </c>
      <c r="AK455" s="19">
        <f t="shared" si="1055"/>
        <v>0</v>
      </c>
      <c r="AL455" s="19">
        <f t="shared" si="1055"/>
        <v>0</v>
      </c>
      <c r="AM455" s="19">
        <f t="shared" si="923"/>
        <v>36174.300000000003</v>
      </c>
      <c r="AN455" s="19">
        <f t="shared" si="1055"/>
        <v>0</v>
      </c>
      <c r="AO455" s="19">
        <f t="shared" si="1035"/>
        <v>36174.300000000003</v>
      </c>
      <c r="AP455" s="19">
        <f t="shared" si="924"/>
        <v>30608.5</v>
      </c>
      <c r="AQ455" s="19">
        <f t="shared" si="1055"/>
        <v>0</v>
      </c>
      <c r="AR455" s="19">
        <f t="shared" si="1036"/>
        <v>30608.5</v>
      </c>
      <c r="AS455" s="19">
        <f t="shared" si="925"/>
        <v>30608.5</v>
      </c>
      <c r="AT455" s="19">
        <f t="shared" si="1055"/>
        <v>0</v>
      </c>
      <c r="AU455" s="19">
        <f t="shared" si="1037"/>
        <v>30608.5</v>
      </c>
      <c r="AV455" s="19">
        <f t="shared" si="1055"/>
        <v>0</v>
      </c>
      <c r="AW455" s="32"/>
      <c r="AX455" s="23"/>
      <c r="AY455" s="2"/>
    </row>
    <row r="456" spans="1:51" x14ac:dyDescent="0.3">
      <c r="A456" s="49" t="s">
        <v>118</v>
      </c>
      <c r="B456" s="45">
        <v>620</v>
      </c>
      <c r="C456" s="49" t="s">
        <v>105</v>
      </c>
      <c r="D456" s="49" t="s">
        <v>5</v>
      </c>
      <c r="E456" s="15" t="s">
        <v>570</v>
      </c>
      <c r="F456" s="19">
        <v>30608.5</v>
      </c>
      <c r="G456" s="19">
        <v>30608.5</v>
      </c>
      <c r="H456" s="19">
        <v>30608.5</v>
      </c>
      <c r="I456" s="19">
        <v>5565.8</v>
      </c>
      <c r="J456" s="19"/>
      <c r="K456" s="19"/>
      <c r="L456" s="19">
        <f t="shared" si="1004"/>
        <v>36174.300000000003</v>
      </c>
      <c r="M456" s="19">
        <f t="shared" si="1005"/>
        <v>30608.5</v>
      </c>
      <c r="N456" s="19">
        <f t="shared" si="1006"/>
        <v>30608.5</v>
      </c>
      <c r="O456" s="19"/>
      <c r="P456" s="19"/>
      <c r="Q456" s="19"/>
      <c r="R456" s="19">
        <f t="shared" si="954"/>
        <v>36174.300000000003</v>
      </c>
      <c r="S456" s="19">
        <f t="shared" si="955"/>
        <v>30608.5</v>
      </c>
      <c r="T456" s="19">
        <f t="shared" si="956"/>
        <v>30608.5</v>
      </c>
      <c r="U456" s="19"/>
      <c r="V456" s="19">
        <f t="shared" si="958"/>
        <v>36174.300000000003</v>
      </c>
      <c r="W456" s="19">
        <f t="shared" si="959"/>
        <v>30608.5</v>
      </c>
      <c r="X456" s="19">
        <f t="shared" si="960"/>
        <v>30608.5</v>
      </c>
      <c r="Y456" s="19"/>
      <c r="Z456" s="19"/>
      <c r="AA456" s="19"/>
      <c r="AB456" s="19">
        <f t="shared" si="937"/>
        <v>36174.300000000003</v>
      </c>
      <c r="AC456" s="19">
        <f t="shared" si="938"/>
        <v>30608.5</v>
      </c>
      <c r="AD456" s="19">
        <f t="shared" si="939"/>
        <v>30608.5</v>
      </c>
      <c r="AE456" s="19"/>
      <c r="AF456" s="19"/>
      <c r="AG456" s="19">
        <f t="shared" si="945"/>
        <v>36174.300000000003</v>
      </c>
      <c r="AH456" s="19">
        <f t="shared" si="946"/>
        <v>30608.5</v>
      </c>
      <c r="AI456" s="19">
        <f t="shared" si="947"/>
        <v>30608.5</v>
      </c>
      <c r="AJ456" s="19"/>
      <c r="AK456" s="19"/>
      <c r="AL456" s="19"/>
      <c r="AM456" s="19">
        <f t="shared" si="923"/>
        <v>36174.300000000003</v>
      </c>
      <c r="AN456" s="19"/>
      <c r="AO456" s="19">
        <f t="shared" si="1035"/>
        <v>36174.300000000003</v>
      </c>
      <c r="AP456" s="19">
        <f t="shared" si="924"/>
        <v>30608.5</v>
      </c>
      <c r="AQ456" s="19"/>
      <c r="AR456" s="19">
        <f t="shared" si="1036"/>
        <v>30608.5</v>
      </c>
      <c r="AS456" s="19">
        <f t="shared" si="925"/>
        <v>30608.5</v>
      </c>
      <c r="AT456" s="19"/>
      <c r="AU456" s="19">
        <f t="shared" si="1037"/>
        <v>30608.5</v>
      </c>
      <c r="AV456" s="19"/>
      <c r="AW456" s="32"/>
      <c r="AX456" s="23" t="s">
        <v>1331</v>
      </c>
      <c r="AY456" s="2"/>
    </row>
    <row r="457" spans="1:51" ht="31.2" x14ac:dyDescent="0.3">
      <c r="A457" s="49" t="s">
        <v>119</v>
      </c>
      <c r="B457" s="45"/>
      <c r="C457" s="49"/>
      <c r="D457" s="49"/>
      <c r="E457" s="15" t="s">
        <v>673</v>
      </c>
      <c r="F457" s="19">
        <f t="shared" ref="F457:K459" si="1056">F458</f>
        <v>6914.2</v>
      </c>
      <c r="G457" s="19">
        <f t="shared" si="1056"/>
        <v>6914.2</v>
      </c>
      <c r="H457" s="19">
        <f t="shared" si="1056"/>
        <v>6914.2</v>
      </c>
      <c r="I457" s="19">
        <f t="shared" si="1056"/>
        <v>0</v>
      </c>
      <c r="J457" s="19">
        <f t="shared" si="1056"/>
        <v>0</v>
      </c>
      <c r="K457" s="19">
        <f t="shared" si="1056"/>
        <v>0</v>
      </c>
      <c r="L457" s="19">
        <f t="shared" si="1004"/>
        <v>6914.2</v>
      </c>
      <c r="M457" s="19">
        <f t="shared" si="1005"/>
        <v>6914.2</v>
      </c>
      <c r="N457" s="19">
        <f t="shared" si="1006"/>
        <v>6914.2</v>
      </c>
      <c r="O457" s="19">
        <f t="shared" ref="O457:Q459" si="1057">O458</f>
        <v>0</v>
      </c>
      <c r="P457" s="19">
        <f t="shared" si="1057"/>
        <v>0</v>
      </c>
      <c r="Q457" s="19">
        <f t="shared" si="1057"/>
        <v>0</v>
      </c>
      <c r="R457" s="19">
        <f t="shared" si="954"/>
        <v>6914.2</v>
      </c>
      <c r="S457" s="19">
        <f t="shared" si="955"/>
        <v>6914.2</v>
      </c>
      <c r="T457" s="19">
        <f t="shared" si="956"/>
        <v>6914.2</v>
      </c>
      <c r="U457" s="19">
        <f t="shared" ref="U457:AV459" si="1058">U458</f>
        <v>0</v>
      </c>
      <c r="V457" s="19">
        <f t="shared" si="958"/>
        <v>6914.2</v>
      </c>
      <c r="W457" s="19">
        <f t="shared" si="959"/>
        <v>6914.2</v>
      </c>
      <c r="X457" s="19">
        <f t="shared" si="960"/>
        <v>6914.2</v>
      </c>
      <c r="Y457" s="19">
        <f t="shared" si="1058"/>
        <v>0</v>
      </c>
      <c r="Z457" s="19">
        <f t="shared" si="1058"/>
        <v>0</v>
      </c>
      <c r="AA457" s="19">
        <f t="shared" si="1058"/>
        <v>0</v>
      </c>
      <c r="AB457" s="19">
        <f t="shared" si="937"/>
        <v>6914.2</v>
      </c>
      <c r="AC457" s="19">
        <f t="shared" si="938"/>
        <v>6914.2</v>
      </c>
      <c r="AD457" s="19">
        <f t="shared" si="939"/>
        <v>6914.2</v>
      </c>
      <c r="AE457" s="19">
        <f t="shared" si="1058"/>
        <v>0</v>
      </c>
      <c r="AF457" s="19">
        <f t="shared" si="1058"/>
        <v>0</v>
      </c>
      <c r="AG457" s="19">
        <f t="shared" si="945"/>
        <v>6914.2</v>
      </c>
      <c r="AH457" s="19">
        <f t="shared" si="946"/>
        <v>6914.2</v>
      </c>
      <c r="AI457" s="19">
        <f t="shared" si="947"/>
        <v>6914.2</v>
      </c>
      <c r="AJ457" s="19">
        <f t="shared" si="1058"/>
        <v>-339.42</v>
      </c>
      <c r="AK457" s="19">
        <f t="shared" si="1058"/>
        <v>0</v>
      </c>
      <c r="AL457" s="19">
        <f t="shared" si="1058"/>
        <v>0</v>
      </c>
      <c r="AM457" s="19">
        <f t="shared" si="923"/>
        <v>6574.78</v>
      </c>
      <c r="AN457" s="19">
        <f t="shared" si="1058"/>
        <v>0</v>
      </c>
      <c r="AO457" s="19">
        <f t="shared" si="1035"/>
        <v>6574.78</v>
      </c>
      <c r="AP457" s="19">
        <f t="shared" si="924"/>
        <v>6914.2</v>
      </c>
      <c r="AQ457" s="19">
        <f t="shared" si="1058"/>
        <v>0</v>
      </c>
      <c r="AR457" s="19">
        <f t="shared" si="1036"/>
        <v>6914.2</v>
      </c>
      <c r="AS457" s="19">
        <f t="shared" si="925"/>
        <v>6914.2</v>
      </c>
      <c r="AT457" s="19">
        <f t="shared" si="1058"/>
        <v>0</v>
      </c>
      <c r="AU457" s="19">
        <f t="shared" si="1037"/>
        <v>6914.2</v>
      </c>
      <c r="AV457" s="19">
        <f t="shared" si="1058"/>
        <v>0</v>
      </c>
      <c r="AW457" s="32"/>
      <c r="AX457" s="23"/>
      <c r="AY457" s="2"/>
    </row>
    <row r="458" spans="1:51" ht="46.8" x14ac:dyDescent="0.3">
      <c r="A458" s="49" t="s">
        <v>119</v>
      </c>
      <c r="B458" s="45">
        <v>600</v>
      </c>
      <c r="C458" s="49"/>
      <c r="D458" s="49"/>
      <c r="E458" s="15" t="s">
        <v>581</v>
      </c>
      <c r="F458" s="19">
        <f t="shared" si="1056"/>
        <v>6914.2</v>
      </c>
      <c r="G458" s="19">
        <f t="shared" si="1056"/>
        <v>6914.2</v>
      </c>
      <c r="H458" s="19">
        <f t="shared" si="1056"/>
        <v>6914.2</v>
      </c>
      <c r="I458" s="19">
        <f t="shared" si="1056"/>
        <v>0</v>
      </c>
      <c r="J458" s="19">
        <f t="shared" si="1056"/>
        <v>0</v>
      </c>
      <c r="K458" s="19">
        <f t="shared" si="1056"/>
        <v>0</v>
      </c>
      <c r="L458" s="19">
        <f t="shared" si="1004"/>
        <v>6914.2</v>
      </c>
      <c r="M458" s="19">
        <f t="shared" si="1005"/>
        <v>6914.2</v>
      </c>
      <c r="N458" s="19">
        <f t="shared" si="1006"/>
        <v>6914.2</v>
      </c>
      <c r="O458" s="19">
        <f t="shared" si="1057"/>
        <v>0</v>
      </c>
      <c r="P458" s="19">
        <f t="shared" si="1057"/>
        <v>0</v>
      </c>
      <c r="Q458" s="19">
        <f t="shared" si="1057"/>
        <v>0</v>
      </c>
      <c r="R458" s="19">
        <f t="shared" si="954"/>
        <v>6914.2</v>
      </c>
      <c r="S458" s="19">
        <f t="shared" si="955"/>
        <v>6914.2</v>
      </c>
      <c r="T458" s="19">
        <f t="shared" si="956"/>
        <v>6914.2</v>
      </c>
      <c r="U458" s="19">
        <f t="shared" si="1058"/>
        <v>0</v>
      </c>
      <c r="V458" s="19">
        <f t="shared" si="958"/>
        <v>6914.2</v>
      </c>
      <c r="W458" s="19">
        <f t="shared" si="959"/>
        <v>6914.2</v>
      </c>
      <c r="X458" s="19">
        <f t="shared" si="960"/>
        <v>6914.2</v>
      </c>
      <c r="Y458" s="19">
        <f t="shared" si="1058"/>
        <v>0</v>
      </c>
      <c r="Z458" s="19">
        <f t="shared" si="1058"/>
        <v>0</v>
      </c>
      <c r="AA458" s="19">
        <f t="shared" si="1058"/>
        <v>0</v>
      </c>
      <c r="AB458" s="19">
        <f t="shared" si="937"/>
        <v>6914.2</v>
      </c>
      <c r="AC458" s="19">
        <f t="shared" si="938"/>
        <v>6914.2</v>
      </c>
      <c r="AD458" s="19">
        <f t="shared" si="939"/>
        <v>6914.2</v>
      </c>
      <c r="AE458" s="19">
        <f t="shared" si="1058"/>
        <v>0</v>
      </c>
      <c r="AF458" s="19">
        <f t="shared" si="1058"/>
        <v>0</v>
      </c>
      <c r="AG458" s="19">
        <f t="shared" si="945"/>
        <v>6914.2</v>
      </c>
      <c r="AH458" s="19">
        <f t="shared" si="946"/>
        <v>6914.2</v>
      </c>
      <c r="AI458" s="19">
        <f t="shared" si="947"/>
        <v>6914.2</v>
      </c>
      <c r="AJ458" s="19">
        <f t="shared" si="1058"/>
        <v>-339.42</v>
      </c>
      <c r="AK458" s="19">
        <f t="shared" si="1058"/>
        <v>0</v>
      </c>
      <c r="AL458" s="19">
        <f t="shared" si="1058"/>
        <v>0</v>
      </c>
      <c r="AM458" s="19">
        <f t="shared" si="923"/>
        <v>6574.78</v>
      </c>
      <c r="AN458" s="19">
        <f t="shared" si="1058"/>
        <v>0</v>
      </c>
      <c r="AO458" s="19">
        <f t="shared" si="1035"/>
        <v>6574.78</v>
      </c>
      <c r="AP458" s="19">
        <f t="shared" si="924"/>
        <v>6914.2</v>
      </c>
      <c r="AQ458" s="19">
        <f t="shared" si="1058"/>
        <v>0</v>
      </c>
      <c r="AR458" s="19">
        <f t="shared" si="1036"/>
        <v>6914.2</v>
      </c>
      <c r="AS458" s="19">
        <f t="shared" si="925"/>
        <v>6914.2</v>
      </c>
      <c r="AT458" s="19">
        <f t="shared" si="1058"/>
        <v>0</v>
      </c>
      <c r="AU458" s="19">
        <f t="shared" si="1037"/>
        <v>6914.2</v>
      </c>
      <c r="AV458" s="19">
        <f t="shared" si="1058"/>
        <v>0</v>
      </c>
      <c r="AW458" s="32"/>
      <c r="AX458" s="23"/>
      <c r="AY458" s="2"/>
    </row>
    <row r="459" spans="1:51" x14ac:dyDescent="0.3">
      <c r="A459" s="49" t="s">
        <v>119</v>
      </c>
      <c r="B459" s="45">
        <v>620</v>
      </c>
      <c r="C459" s="49"/>
      <c r="D459" s="49"/>
      <c r="E459" s="15" t="s">
        <v>596</v>
      </c>
      <c r="F459" s="19">
        <f t="shared" si="1056"/>
        <v>6914.2</v>
      </c>
      <c r="G459" s="19">
        <f t="shared" si="1056"/>
        <v>6914.2</v>
      </c>
      <c r="H459" s="19">
        <f t="shared" si="1056"/>
        <v>6914.2</v>
      </c>
      <c r="I459" s="19">
        <f t="shared" si="1056"/>
        <v>0</v>
      </c>
      <c r="J459" s="19">
        <f t="shared" si="1056"/>
        <v>0</v>
      </c>
      <c r="K459" s="19">
        <f t="shared" si="1056"/>
        <v>0</v>
      </c>
      <c r="L459" s="19">
        <f t="shared" si="1004"/>
        <v>6914.2</v>
      </c>
      <c r="M459" s="19">
        <f t="shared" si="1005"/>
        <v>6914.2</v>
      </c>
      <c r="N459" s="19">
        <f t="shared" si="1006"/>
        <v>6914.2</v>
      </c>
      <c r="O459" s="19">
        <f t="shared" si="1057"/>
        <v>0</v>
      </c>
      <c r="P459" s="19">
        <f t="shared" si="1057"/>
        <v>0</v>
      </c>
      <c r="Q459" s="19">
        <f t="shared" si="1057"/>
        <v>0</v>
      </c>
      <c r="R459" s="19">
        <f t="shared" si="954"/>
        <v>6914.2</v>
      </c>
      <c r="S459" s="19">
        <f t="shared" si="955"/>
        <v>6914.2</v>
      </c>
      <c r="T459" s="19">
        <f t="shared" si="956"/>
        <v>6914.2</v>
      </c>
      <c r="U459" s="19">
        <f t="shared" si="1058"/>
        <v>0</v>
      </c>
      <c r="V459" s="19">
        <f t="shared" si="958"/>
        <v>6914.2</v>
      </c>
      <c r="W459" s="19">
        <f t="shared" si="959"/>
        <v>6914.2</v>
      </c>
      <c r="X459" s="19">
        <f t="shared" si="960"/>
        <v>6914.2</v>
      </c>
      <c r="Y459" s="19">
        <f t="shared" si="1058"/>
        <v>0</v>
      </c>
      <c r="Z459" s="19">
        <f t="shared" si="1058"/>
        <v>0</v>
      </c>
      <c r="AA459" s="19">
        <f t="shared" si="1058"/>
        <v>0</v>
      </c>
      <c r="AB459" s="19">
        <f t="shared" si="937"/>
        <v>6914.2</v>
      </c>
      <c r="AC459" s="19">
        <f t="shared" si="938"/>
        <v>6914.2</v>
      </c>
      <c r="AD459" s="19">
        <f t="shared" si="939"/>
        <v>6914.2</v>
      </c>
      <c r="AE459" s="19">
        <f t="shared" si="1058"/>
        <v>0</v>
      </c>
      <c r="AF459" s="19">
        <f t="shared" si="1058"/>
        <v>0</v>
      </c>
      <c r="AG459" s="19">
        <f t="shared" si="945"/>
        <v>6914.2</v>
      </c>
      <c r="AH459" s="19">
        <f t="shared" si="946"/>
        <v>6914.2</v>
      </c>
      <c r="AI459" s="19">
        <f t="shared" si="947"/>
        <v>6914.2</v>
      </c>
      <c r="AJ459" s="19">
        <f t="shared" si="1058"/>
        <v>-339.42</v>
      </c>
      <c r="AK459" s="19">
        <f t="shared" si="1058"/>
        <v>0</v>
      </c>
      <c r="AL459" s="19">
        <f t="shared" si="1058"/>
        <v>0</v>
      </c>
      <c r="AM459" s="19">
        <f t="shared" si="923"/>
        <v>6574.78</v>
      </c>
      <c r="AN459" s="19">
        <f t="shared" si="1058"/>
        <v>0</v>
      </c>
      <c r="AO459" s="19">
        <f t="shared" si="1035"/>
        <v>6574.78</v>
      </c>
      <c r="AP459" s="19">
        <f t="shared" si="924"/>
        <v>6914.2</v>
      </c>
      <c r="AQ459" s="19">
        <f t="shared" si="1058"/>
        <v>0</v>
      </c>
      <c r="AR459" s="19">
        <f t="shared" si="1036"/>
        <v>6914.2</v>
      </c>
      <c r="AS459" s="19">
        <f t="shared" si="925"/>
        <v>6914.2</v>
      </c>
      <c r="AT459" s="19">
        <f t="shared" si="1058"/>
        <v>0</v>
      </c>
      <c r="AU459" s="19">
        <f t="shared" si="1037"/>
        <v>6914.2</v>
      </c>
      <c r="AV459" s="19">
        <f t="shared" si="1058"/>
        <v>0</v>
      </c>
      <c r="AW459" s="32"/>
      <c r="AX459" s="23"/>
      <c r="AY459" s="2"/>
    </row>
    <row r="460" spans="1:51" x14ac:dyDescent="0.3">
      <c r="A460" s="49" t="s">
        <v>119</v>
      </c>
      <c r="B460" s="45">
        <v>620</v>
      </c>
      <c r="C460" s="49" t="s">
        <v>105</v>
      </c>
      <c r="D460" s="49" t="s">
        <v>5</v>
      </c>
      <c r="E460" s="15" t="s">
        <v>570</v>
      </c>
      <c r="F460" s="19">
        <v>6914.2</v>
      </c>
      <c r="G460" s="19">
        <v>6914.2</v>
      </c>
      <c r="H460" s="19">
        <v>6914.2</v>
      </c>
      <c r="I460" s="19"/>
      <c r="J460" s="19"/>
      <c r="K460" s="19"/>
      <c r="L460" s="19">
        <f t="shared" si="1004"/>
        <v>6914.2</v>
      </c>
      <c r="M460" s="19">
        <f t="shared" si="1005"/>
        <v>6914.2</v>
      </c>
      <c r="N460" s="19">
        <f t="shared" si="1006"/>
        <v>6914.2</v>
      </c>
      <c r="O460" s="19"/>
      <c r="P460" s="19"/>
      <c r="Q460" s="19"/>
      <c r="R460" s="19">
        <f t="shared" si="954"/>
        <v>6914.2</v>
      </c>
      <c r="S460" s="19">
        <f t="shared" si="955"/>
        <v>6914.2</v>
      </c>
      <c r="T460" s="19">
        <f t="shared" si="956"/>
        <v>6914.2</v>
      </c>
      <c r="U460" s="19"/>
      <c r="V460" s="19">
        <f t="shared" si="958"/>
        <v>6914.2</v>
      </c>
      <c r="W460" s="19">
        <f t="shared" si="959"/>
        <v>6914.2</v>
      </c>
      <c r="X460" s="19">
        <f t="shared" si="960"/>
        <v>6914.2</v>
      </c>
      <c r="Y460" s="19"/>
      <c r="Z460" s="19"/>
      <c r="AA460" s="19"/>
      <c r="AB460" s="19">
        <f t="shared" si="937"/>
        <v>6914.2</v>
      </c>
      <c r="AC460" s="19">
        <f t="shared" si="938"/>
        <v>6914.2</v>
      </c>
      <c r="AD460" s="19">
        <f t="shared" si="939"/>
        <v>6914.2</v>
      </c>
      <c r="AE460" s="19"/>
      <c r="AF460" s="19"/>
      <c r="AG460" s="19">
        <f t="shared" si="945"/>
        <v>6914.2</v>
      </c>
      <c r="AH460" s="19">
        <f t="shared" si="946"/>
        <v>6914.2</v>
      </c>
      <c r="AI460" s="19">
        <f t="shared" si="947"/>
        <v>6914.2</v>
      </c>
      <c r="AJ460" s="19">
        <v>-339.42</v>
      </c>
      <c r="AK460" s="19"/>
      <c r="AL460" s="19"/>
      <c r="AM460" s="19">
        <f t="shared" si="923"/>
        <v>6574.78</v>
      </c>
      <c r="AN460" s="19"/>
      <c r="AO460" s="19">
        <f t="shared" si="1035"/>
        <v>6574.78</v>
      </c>
      <c r="AP460" s="19">
        <f t="shared" si="924"/>
        <v>6914.2</v>
      </c>
      <c r="AQ460" s="19"/>
      <c r="AR460" s="19">
        <f t="shared" si="1036"/>
        <v>6914.2</v>
      </c>
      <c r="AS460" s="19">
        <f t="shared" si="925"/>
        <v>6914.2</v>
      </c>
      <c r="AT460" s="19"/>
      <c r="AU460" s="19">
        <f t="shared" si="1037"/>
        <v>6914.2</v>
      </c>
      <c r="AV460" s="19"/>
      <c r="AW460" s="32"/>
      <c r="AX460" s="23"/>
      <c r="AY460" s="2"/>
    </row>
    <row r="461" spans="1:51" ht="46.8" x14ac:dyDescent="0.3">
      <c r="A461" s="49" t="s">
        <v>122</v>
      </c>
      <c r="B461" s="45"/>
      <c r="C461" s="49"/>
      <c r="D461" s="49"/>
      <c r="E461" s="15" t="s">
        <v>1069</v>
      </c>
      <c r="F461" s="19">
        <f>F462</f>
        <v>26097.9</v>
      </c>
      <c r="G461" s="19">
        <f t="shared" ref="G461:AV466" si="1059">G462</f>
        <v>25654</v>
      </c>
      <c r="H461" s="19">
        <f t="shared" si="1059"/>
        <v>25654</v>
      </c>
      <c r="I461" s="19">
        <f t="shared" si="1059"/>
        <v>-3898.5</v>
      </c>
      <c r="J461" s="19">
        <f t="shared" si="1059"/>
        <v>-3898.5</v>
      </c>
      <c r="K461" s="19">
        <f t="shared" si="1059"/>
        <v>-3898.5</v>
      </c>
      <c r="L461" s="19">
        <f t="shared" si="1004"/>
        <v>22199.4</v>
      </c>
      <c r="M461" s="19">
        <f t="shared" si="1005"/>
        <v>21755.5</v>
      </c>
      <c r="N461" s="19">
        <f t="shared" si="1006"/>
        <v>21755.5</v>
      </c>
      <c r="O461" s="19">
        <f t="shared" si="1059"/>
        <v>0</v>
      </c>
      <c r="P461" s="19">
        <f t="shared" si="1059"/>
        <v>0</v>
      </c>
      <c r="Q461" s="19">
        <f t="shared" si="1059"/>
        <v>0</v>
      </c>
      <c r="R461" s="19">
        <f t="shared" si="954"/>
        <v>22199.4</v>
      </c>
      <c r="S461" s="19">
        <f t="shared" si="955"/>
        <v>21755.5</v>
      </c>
      <c r="T461" s="19">
        <f t="shared" si="956"/>
        <v>21755.5</v>
      </c>
      <c r="U461" s="19">
        <f t="shared" si="1059"/>
        <v>0</v>
      </c>
      <c r="V461" s="19">
        <f t="shared" si="958"/>
        <v>22199.4</v>
      </c>
      <c r="W461" s="19">
        <f t="shared" si="959"/>
        <v>21755.5</v>
      </c>
      <c r="X461" s="19">
        <f t="shared" si="960"/>
        <v>21755.5</v>
      </c>
      <c r="Y461" s="19">
        <f t="shared" si="1059"/>
        <v>0</v>
      </c>
      <c r="Z461" s="19">
        <f t="shared" si="1059"/>
        <v>0</v>
      </c>
      <c r="AA461" s="19">
        <f t="shared" si="1059"/>
        <v>0</v>
      </c>
      <c r="AB461" s="19">
        <f t="shared" si="937"/>
        <v>22199.4</v>
      </c>
      <c r="AC461" s="19">
        <f t="shared" si="938"/>
        <v>21755.5</v>
      </c>
      <c r="AD461" s="19">
        <f t="shared" si="939"/>
        <v>21755.5</v>
      </c>
      <c r="AE461" s="19">
        <f t="shared" si="1059"/>
        <v>0</v>
      </c>
      <c r="AF461" s="19">
        <f t="shared" si="1059"/>
        <v>0</v>
      </c>
      <c r="AG461" s="19">
        <f t="shared" si="945"/>
        <v>22199.4</v>
      </c>
      <c r="AH461" s="19">
        <f t="shared" si="946"/>
        <v>21755.5</v>
      </c>
      <c r="AI461" s="19">
        <f t="shared" si="947"/>
        <v>21755.5</v>
      </c>
      <c r="AJ461" s="19">
        <f t="shared" si="1059"/>
        <v>-5.5789999999999997</v>
      </c>
      <c r="AK461" s="19">
        <f t="shared" si="1059"/>
        <v>-7.4189999999999996</v>
      </c>
      <c r="AL461" s="19">
        <f t="shared" si="1059"/>
        <v>-7.4189999999999996</v>
      </c>
      <c r="AM461" s="19">
        <f t="shared" si="923"/>
        <v>22193.821</v>
      </c>
      <c r="AN461" s="19">
        <f t="shared" si="1059"/>
        <v>0</v>
      </c>
      <c r="AO461" s="19">
        <f t="shared" si="1035"/>
        <v>22193.821</v>
      </c>
      <c r="AP461" s="19">
        <f t="shared" si="924"/>
        <v>21748.080999999998</v>
      </c>
      <c r="AQ461" s="19">
        <f t="shared" si="1059"/>
        <v>0</v>
      </c>
      <c r="AR461" s="19">
        <f t="shared" si="1036"/>
        <v>21748.080999999998</v>
      </c>
      <c r="AS461" s="19">
        <f t="shared" si="925"/>
        <v>21748.080999999998</v>
      </c>
      <c r="AT461" s="19">
        <f t="shared" si="1059"/>
        <v>0</v>
      </c>
      <c r="AU461" s="19">
        <f t="shared" si="1037"/>
        <v>21748.080999999998</v>
      </c>
      <c r="AV461" s="19">
        <f t="shared" si="1059"/>
        <v>0</v>
      </c>
      <c r="AW461" s="32"/>
      <c r="AX461" s="23"/>
      <c r="AY461" s="2"/>
    </row>
    <row r="462" spans="1:51" ht="46.8" x14ac:dyDescent="0.3">
      <c r="A462" s="49" t="s">
        <v>121</v>
      </c>
      <c r="B462" s="45"/>
      <c r="C462" s="49"/>
      <c r="D462" s="49"/>
      <c r="E462" s="15" t="s">
        <v>627</v>
      </c>
      <c r="F462" s="19">
        <f t="shared" ref="F462:H466" si="1060">F463</f>
        <v>26097.9</v>
      </c>
      <c r="G462" s="19">
        <f t="shared" si="1060"/>
        <v>25654</v>
      </c>
      <c r="H462" s="19">
        <f t="shared" si="1060"/>
        <v>25654</v>
      </c>
      <c r="I462" s="19">
        <f t="shared" si="1059"/>
        <v>-3898.5</v>
      </c>
      <c r="J462" s="19">
        <f t="shared" si="1059"/>
        <v>-3898.5</v>
      </c>
      <c r="K462" s="19">
        <f t="shared" si="1059"/>
        <v>-3898.5</v>
      </c>
      <c r="L462" s="19">
        <f t="shared" si="1004"/>
        <v>22199.4</v>
      </c>
      <c r="M462" s="19">
        <f t="shared" si="1005"/>
        <v>21755.5</v>
      </c>
      <c r="N462" s="19">
        <f t="shared" si="1006"/>
        <v>21755.5</v>
      </c>
      <c r="O462" s="19">
        <f t="shared" si="1059"/>
        <v>0</v>
      </c>
      <c r="P462" s="19">
        <f t="shared" si="1059"/>
        <v>0</v>
      </c>
      <c r="Q462" s="19">
        <f t="shared" si="1059"/>
        <v>0</v>
      </c>
      <c r="R462" s="19">
        <f t="shared" si="954"/>
        <v>22199.4</v>
      </c>
      <c r="S462" s="19">
        <f t="shared" si="955"/>
        <v>21755.5</v>
      </c>
      <c r="T462" s="19">
        <f t="shared" si="956"/>
        <v>21755.5</v>
      </c>
      <c r="U462" s="19">
        <f t="shared" ref="U462:AV466" si="1061">U463</f>
        <v>0</v>
      </c>
      <c r="V462" s="19">
        <f t="shared" si="958"/>
        <v>22199.4</v>
      </c>
      <c r="W462" s="19">
        <f t="shared" si="959"/>
        <v>21755.5</v>
      </c>
      <c r="X462" s="19">
        <f t="shared" si="960"/>
        <v>21755.5</v>
      </c>
      <c r="Y462" s="19">
        <f t="shared" si="1061"/>
        <v>0</v>
      </c>
      <c r="Z462" s="19">
        <f t="shared" si="1061"/>
        <v>0</v>
      </c>
      <c r="AA462" s="19">
        <f t="shared" si="1061"/>
        <v>0</v>
      </c>
      <c r="AB462" s="19">
        <f t="shared" si="937"/>
        <v>22199.4</v>
      </c>
      <c r="AC462" s="19">
        <f t="shared" si="938"/>
        <v>21755.5</v>
      </c>
      <c r="AD462" s="19">
        <f t="shared" si="939"/>
        <v>21755.5</v>
      </c>
      <c r="AE462" s="19">
        <f t="shared" si="1061"/>
        <v>0</v>
      </c>
      <c r="AF462" s="19">
        <f t="shared" si="1061"/>
        <v>0</v>
      </c>
      <c r="AG462" s="19">
        <f t="shared" si="945"/>
        <v>22199.4</v>
      </c>
      <c r="AH462" s="19">
        <f t="shared" si="946"/>
        <v>21755.5</v>
      </c>
      <c r="AI462" s="19">
        <f t="shared" si="947"/>
        <v>21755.5</v>
      </c>
      <c r="AJ462" s="19">
        <f t="shared" si="1061"/>
        <v>-5.5789999999999997</v>
      </c>
      <c r="AK462" s="19">
        <f t="shared" si="1061"/>
        <v>-7.4189999999999996</v>
      </c>
      <c r="AL462" s="19">
        <f t="shared" si="1061"/>
        <v>-7.4189999999999996</v>
      </c>
      <c r="AM462" s="19">
        <f t="shared" si="923"/>
        <v>22193.821</v>
      </c>
      <c r="AN462" s="19">
        <f t="shared" si="1061"/>
        <v>0</v>
      </c>
      <c r="AO462" s="19">
        <f t="shared" si="1035"/>
        <v>22193.821</v>
      </c>
      <c r="AP462" s="19">
        <f t="shared" si="924"/>
        <v>21748.080999999998</v>
      </c>
      <c r="AQ462" s="19">
        <f t="shared" si="1061"/>
        <v>0</v>
      </c>
      <c r="AR462" s="19">
        <f t="shared" si="1036"/>
        <v>21748.080999999998</v>
      </c>
      <c r="AS462" s="19">
        <f t="shared" si="925"/>
        <v>21748.080999999998</v>
      </c>
      <c r="AT462" s="19">
        <f t="shared" si="1061"/>
        <v>0</v>
      </c>
      <c r="AU462" s="19">
        <f t="shared" si="1037"/>
        <v>21748.080999999998</v>
      </c>
      <c r="AV462" s="19">
        <f t="shared" si="1061"/>
        <v>0</v>
      </c>
      <c r="AW462" s="32"/>
      <c r="AX462" s="23"/>
      <c r="AY462" s="2"/>
    </row>
    <row r="463" spans="1:51" ht="46.8" x14ac:dyDescent="0.3">
      <c r="A463" s="49" t="s">
        <v>121</v>
      </c>
      <c r="B463" s="45">
        <v>600</v>
      </c>
      <c r="C463" s="49"/>
      <c r="D463" s="49"/>
      <c r="E463" s="15" t="s">
        <v>581</v>
      </c>
      <c r="F463" s="19">
        <f>F466+F464</f>
        <v>26097.9</v>
      </c>
      <c r="G463" s="19">
        <f t="shared" ref="G463:AV463" si="1062">G466+G464</f>
        <v>25654</v>
      </c>
      <c r="H463" s="19">
        <f t="shared" si="1062"/>
        <v>25654</v>
      </c>
      <c r="I463" s="19">
        <f t="shared" ref="I463:K463" si="1063">I466+I464</f>
        <v>-3898.5</v>
      </c>
      <c r="J463" s="19">
        <f t="shared" si="1063"/>
        <v>-3898.5</v>
      </c>
      <c r="K463" s="19">
        <f t="shared" si="1063"/>
        <v>-3898.5</v>
      </c>
      <c r="L463" s="19">
        <f t="shared" si="1004"/>
        <v>22199.4</v>
      </c>
      <c r="M463" s="19">
        <f t="shared" si="1005"/>
        <v>21755.5</v>
      </c>
      <c r="N463" s="19">
        <f t="shared" si="1006"/>
        <v>21755.5</v>
      </c>
      <c r="O463" s="19">
        <f t="shared" ref="O463:Q463" si="1064">O466+O464</f>
        <v>0</v>
      </c>
      <c r="P463" s="19">
        <f t="shared" si="1064"/>
        <v>0</v>
      </c>
      <c r="Q463" s="19">
        <f t="shared" si="1064"/>
        <v>0</v>
      </c>
      <c r="R463" s="19">
        <f t="shared" si="954"/>
        <v>22199.4</v>
      </c>
      <c r="S463" s="19">
        <f t="shared" si="955"/>
        <v>21755.5</v>
      </c>
      <c r="T463" s="19">
        <f t="shared" si="956"/>
        <v>21755.5</v>
      </c>
      <c r="U463" s="19">
        <f t="shared" ref="U463" si="1065">U466+U464</f>
        <v>0</v>
      </c>
      <c r="V463" s="19">
        <f t="shared" si="958"/>
        <v>22199.4</v>
      </c>
      <c r="W463" s="19">
        <f t="shared" si="959"/>
        <v>21755.5</v>
      </c>
      <c r="X463" s="19">
        <f t="shared" si="960"/>
        <v>21755.5</v>
      </c>
      <c r="Y463" s="19">
        <f t="shared" ref="Y463:AA463" si="1066">Y466+Y464</f>
        <v>0</v>
      </c>
      <c r="Z463" s="19">
        <f t="shared" si="1066"/>
        <v>0</v>
      </c>
      <c r="AA463" s="19">
        <f t="shared" si="1066"/>
        <v>0</v>
      </c>
      <c r="AB463" s="19">
        <f t="shared" si="937"/>
        <v>22199.4</v>
      </c>
      <c r="AC463" s="19">
        <f t="shared" si="938"/>
        <v>21755.5</v>
      </c>
      <c r="AD463" s="19">
        <f t="shared" si="939"/>
        <v>21755.5</v>
      </c>
      <c r="AE463" s="19">
        <f t="shared" ref="AE463:AF463" si="1067">AE466+AE464</f>
        <v>0</v>
      </c>
      <c r="AF463" s="19">
        <f t="shared" si="1067"/>
        <v>0</v>
      </c>
      <c r="AG463" s="19">
        <f t="shared" si="945"/>
        <v>22199.4</v>
      </c>
      <c r="AH463" s="19">
        <f t="shared" si="946"/>
        <v>21755.5</v>
      </c>
      <c r="AI463" s="19">
        <f t="shared" si="947"/>
        <v>21755.5</v>
      </c>
      <c r="AJ463" s="19">
        <f t="shared" ref="AJ463:AL463" si="1068">AJ466+AJ464</f>
        <v>-5.5789999999999997</v>
      </c>
      <c r="AK463" s="19">
        <f t="shared" si="1068"/>
        <v>-7.4189999999999996</v>
      </c>
      <c r="AL463" s="19">
        <f t="shared" si="1068"/>
        <v>-7.4189999999999996</v>
      </c>
      <c r="AM463" s="19">
        <f t="shared" si="923"/>
        <v>22193.821</v>
      </c>
      <c r="AN463" s="19">
        <f t="shared" ref="AN463" si="1069">AN466+AN464</f>
        <v>0</v>
      </c>
      <c r="AO463" s="19">
        <f t="shared" si="1035"/>
        <v>22193.821</v>
      </c>
      <c r="AP463" s="19">
        <f t="shared" si="924"/>
        <v>21748.080999999998</v>
      </c>
      <c r="AQ463" s="19">
        <f t="shared" ref="AQ463" si="1070">AQ466+AQ464</f>
        <v>0</v>
      </c>
      <c r="AR463" s="19">
        <f t="shared" si="1036"/>
        <v>21748.080999999998</v>
      </c>
      <c r="AS463" s="19">
        <f t="shared" si="925"/>
        <v>21748.080999999998</v>
      </c>
      <c r="AT463" s="19">
        <f t="shared" ref="AT463" si="1071">AT466+AT464</f>
        <v>0</v>
      </c>
      <c r="AU463" s="19">
        <f t="shared" si="1037"/>
        <v>21748.080999999998</v>
      </c>
      <c r="AV463" s="19">
        <f t="shared" si="1062"/>
        <v>0</v>
      </c>
      <c r="AW463" s="32"/>
      <c r="AX463" s="23"/>
      <c r="AY463" s="2"/>
    </row>
    <row r="464" spans="1:51" x14ac:dyDescent="0.3">
      <c r="A464" s="49" t="s">
        <v>121</v>
      </c>
      <c r="B464" s="45">
        <v>610</v>
      </c>
      <c r="C464" s="49"/>
      <c r="D464" s="49"/>
      <c r="E464" s="15" t="s">
        <v>595</v>
      </c>
      <c r="F464" s="19">
        <f>F465</f>
        <v>4159.8999999999996</v>
      </c>
      <c r="G464" s="19">
        <f t="shared" ref="G464:AV464" si="1072">G465</f>
        <v>4142</v>
      </c>
      <c r="H464" s="19">
        <f t="shared" si="1072"/>
        <v>4142</v>
      </c>
      <c r="I464" s="19">
        <f t="shared" si="1072"/>
        <v>0</v>
      </c>
      <c r="J464" s="19">
        <f t="shared" si="1072"/>
        <v>0</v>
      </c>
      <c r="K464" s="19">
        <f t="shared" si="1072"/>
        <v>0</v>
      </c>
      <c r="L464" s="19">
        <f t="shared" si="1004"/>
        <v>4159.8999999999996</v>
      </c>
      <c r="M464" s="19">
        <f t="shared" si="1005"/>
        <v>4142</v>
      </c>
      <c r="N464" s="19">
        <f t="shared" si="1006"/>
        <v>4142</v>
      </c>
      <c r="O464" s="19">
        <f t="shared" si="1072"/>
        <v>0</v>
      </c>
      <c r="P464" s="19">
        <f t="shared" si="1072"/>
        <v>0</v>
      </c>
      <c r="Q464" s="19">
        <f t="shared" si="1072"/>
        <v>0</v>
      </c>
      <c r="R464" s="19">
        <f t="shared" si="954"/>
        <v>4159.8999999999996</v>
      </c>
      <c r="S464" s="19">
        <f t="shared" si="955"/>
        <v>4142</v>
      </c>
      <c r="T464" s="19">
        <f t="shared" si="956"/>
        <v>4142</v>
      </c>
      <c r="U464" s="19">
        <f t="shared" si="1072"/>
        <v>0</v>
      </c>
      <c r="V464" s="19">
        <f t="shared" si="958"/>
        <v>4159.8999999999996</v>
      </c>
      <c r="W464" s="19">
        <f t="shared" si="959"/>
        <v>4142</v>
      </c>
      <c r="X464" s="19">
        <f t="shared" si="960"/>
        <v>4142</v>
      </c>
      <c r="Y464" s="19">
        <f t="shared" si="1072"/>
        <v>0</v>
      </c>
      <c r="Z464" s="19">
        <f t="shared" si="1072"/>
        <v>0</v>
      </c>
      <c r="AA464" s="19">
        <f t="shared" si="1072"/>
        <v>0</v>
      </c>
      <c r="AB464" s="19">
        <f t="shared" si="937"/>
        <v>4159.8999999999996</v>
      </c>
      <c r="AC464" s="19">
        <f t="shared" si="938"/>
        <v>4142</v>
      </c>
      <c r="AD464" s="19">
        <f t="shared" si="939"/>
        <v>4142</v>
      </c>
      <c r="AE464" s="19">
        <f t="shared" si="1072"/>
        <v>0</v>
      </c>
      <c r="AF464" s="19">
        <f t="shared" si="1072"/>
        <v>0</v>
      </c>
      <c r="AG464" s="19">
        <f t="shared" si="945"/>
        <v>4159.8999999999996</v>
      </c>
      <c r="AH464" s="19">
        <f t="shared" si="946"/>
        <v>4142</v>
      </c>
      <c r="AI464" s="19">
        <f t="shared" si="947"/>
        <v>4142</v>
      </c>
      <c r="AJ464" s="19">
        <f t="shared" si="1072"/>
        <v>0</v>
      </c>
      <c r="AK464" s="19">
        <f t="shared" si="1072"/>
        <v>0</v>
      </c>
      <c r="AL464" s="19">
        <f t="shared" si="1072"/>
        <v>0</v>
      </c>
      <c r="AM464" s="19">
        <f t="shared" si="923"/>
        <v>4159.8999999999996</v>
      </c>
      <c r="AN464" s="19">
        <f t="shared" si="1072"/>
        <v>0</v>
      </c>
      <c r="AO464" s="19">
        <f t="shared" si="1035"/>
        <v>4159.8999999999996</v>
      </c>
      <c r="AP464" s="19">
        <f t="shared" si="924"/>
        <v>4142</v>
      </c>
      <c r="AQ464" s="19">
        <f t="shared" si="1072"/>
        <v>0</v>
      </c>
      <c r="AR464" s="19">
        <f t="shared" si="1036"/>
        <v>4142</v>
      </c>
      <c r="AS464" s="19">
        <f t="shared" si="925"/>
        <v>4142</v>
      </c>
      <c r="AT464" s="19">
        <f t="shared" si="1072"/>
        <v>0</v>
      </c>
      <c r="AU464" s="19">
        <f t="shared" si="1037"/>
        <v>4142</v>
      </c>
      <c r="AV464" s="19">
        <f t="shared" si="1072"/>
        <v>0</v>
      </c>
      <c r="AW464" s="32"/>
      <c r="AX464" s="23"/>
      <c r="AY464" s="2"/>
    </row>
    <row r="465" spans="1:51" x14ac:dyDescent="0.3">
      <c r="A465" s="49" t="s">
        <v>121</v>
      </c>
      <c r="B465" s="45">
        <v>610</v>
      </c>
      <c r="C465" s="49" t="s">
        <v>105</v>
      </c>
      <c r="D465" s="49" t="s">
        <v>5</v>
      </c>
      <c r="E465" s="15" t="s">
        <v>570</v>
      </c>
      <c r="F465" s="19">
        <v>4159.8999999999996</v>
      </c>
      <c r="G465" s="19">
        <v>4142</v>
      </c>
      <c r="H465" s="19">
        <v>4142</v>
      </c>
      <c r="I465" s="19"/>
      <c r="J465" s="19"/>
      <c r="K465" s="19"/>
      <c r="L465" s="19">
        <f t="shared" si="1004"/>
        <v>4159.8999999999996</v>
      </c>
      <c r="M465" s="19">
        <f t="shared" si="1005"/>
        <v>4142</v>
      </c>
      <c r="N465" s="19">
        <f t="shared" si="1006"/>
        <v>4142</v>
      </c>
      <c r="O465" s="19"/>
      <c r="P465" s="19"/>
      <c r="Q465" s="19"/>
      <c r="R465" s="19">
        <f t="shared" si="954"/>
        <v>4159.8999999999996</v>
      </c>
      <c r="S465" s="19">
        <f t="shared" si="955"/>
        <v>4142</v>
      </c>
      <c r="T465" s="19">
        <f t="shared" si="956"/>
        <v>4142</v>
      </c>
      <c r="U465" s="19"/>
      <c r="V465" s="19">
        <f t="shared" si="958"/>
        <v>4159.8999999999996</v>
      </c>
      <c r="W465" s="19">
        <f t="shared" si="959"/>
        <v>4142</v>
      </c>
      <c r="X465" s="19">
        <f t="shared" si="960"/>
        <v>4142</v>
      </c>
      <c r="Y465" s="19"/>
      <c r="Z465" s="19"/>
      <c r="AA465" s="19"/>
      <c r="AB465" s="19">
        <f t="shared" si="937"/>
        <v>4159.8999999999996</v>
      </c>
      <c r="AC465" s="19">
        <f t="shared" si="938"/>
        <v>4142</v>
      </c>
      <c r="AD465" s="19">
        <f t="shared" si="939"/>
        <v>4142</v>
      </c>
      <c r="AE465" s="19"/>
      <c r="AF465" s="19"/>
      <c r="AG465" s="19">
        <f t="shared" si="945"/>
        <v>4159.8999999999996</v>
      </c>
      <c r="AH465" s="19">
        <f t="shared" si="946"/>
        <v>4142</v>
      </c>
      <c r="AI465" s="19">
        <f t="shared" si="947"/>
        <v>4142</v>
      </c>
      <c r="AJ465" s="19"/>
      <c r="AK465" s="19"/>
      <c r="AL465" s="19"/>
      <c r="AM465" s="19">
        <f t="shared" si="923"/>
        <v>4159.8999999999996</v>
      </c>
      <c r="AN465" s="19"/>
      <c r="AO465" s="19">
        <f t="shared" si="1035"/>
        <v>4159.8999999999996</v>
      </c>
      <c r="AP465" s="19">
        <f t="shared" si="924"/>
        <v>4142</v>
      </c>
      <c r="AQ465" s="19"/>
      <c r="AR465" s="19">
        <f t="shared" si="1036"/>
        <v>4142</v>
      </c>
      <c r="AS465" s="19">
        <f t="shared" si="925"/>
        <v>4142</v>
      </c>
      <c r="AT465" s="19"/>
      <c r="AU465" s="19">
        <f t="shared" si="1037"/>
        <v>4142</v>
      </c>
      <c r="AV465" s="19"/>
      <c r="AW465" s="32"/>
      <c r="AX465" s="23"/>
      <c r="AY465" s="2"/>
    </row>
    <row r="466" spans="1:51" x14ac:dyDescent="0.3">
      <c r="A466" s="49" t="s">
        <v>121</v>
      </c>
      <c r="B466" s="45">
        <v>620</v>
      </c>
      <c r="C466" s="49"/>
      <c r="D466" s="49"/>
      <c r="E466" s="15" t="s">
        <v>596</v>
      </c>
      <c r="F466" s="19">
        <f t="shared" si="1060"/>
        <v>21938</v>
      </c>
      <c r="G466" s="19">
        <f t="shared" si="1060"/>
        <v>21512</v>
      </c>
      <c r="H466" s="19">
        <f t="shared" si="1060"/>
        <v>21512</v>
      </c>
      <c r="I466" s="19">
        <f t="shared" si="1059"/>
        <v>-3898.5</v>
      </c>
      <c r="J466" s="19">
        <f t="shared" si="1059"/>
        <v>-3898.5</v>
      </c>
      <c r="K466" s="19">
        <f t="shared" si="1059"/>
        <v>-3898.5</v>
      </c>
      <c r="L466" s="19">
        <f t="shared" si="1004"/>
        <v>18039.5</v>
      </c>
      <c r="M466" s="19">
        <f t="shared" si="1005"/>
        <v>17613.5</v>
      </c>
      <c r="N466" s="19">
        <f t="shared" si="1006"/>
        <v>17613.5</v>
      </c>
      <c r="O466" s="19">
        <f t="shared" si="1059"/>
        <v>0</v>
      </c>
      <c r="P466" s="19">
        <f t="shared" si="1059"/>
        <v>0</v>
      </c>
      <c r="Q466" s="19">
        <f t="shared" si="1059"/>
        <v>0</v>
      </c>
      <c r="R466" s="19">
        <f t="shared" si="954"/>
        <v>18039.5</v>
      </c>
      <c r="S466" s="19">
        <f t="shared" si="955"/>
        <v>17613.5</v>
      </c>
      <c r="T466" s="19">
        <f t="shared" si="956"/>
        <v>17613.5</v>
      </c>
      <c r="U466" s="19">
        <f t="shared" si="1061"/>
        <v>0</v>
      </c>
      <c r="V466" s="19">
        <f t="shared" si="958"/>
        <v>18039.5</v>
      </c>
      <c r="W466" s="19">
        <f t="shared" si="959"/>
        <v>17613.5</v>
      </c>
      <c r="X466" s="19">
        <f t="shared" si="960"/>
        <v>17613.5</v>
      </c>
      <c r="Y466" s="19">
        <f t="shared" si="1061"/>
        <v>0</v>
      </c>
      <c r="Z466" s="19">
        <f t="shared" si="1061"/>
        <v>0</v>
      </c>
      <c r="AA466" s="19">
        <f t="shared" si="1061"/>
        <v>0</v>
      </c>
      <c r="AB466" s="19">
        <f t="shared" si="937"/>
        <v>18039.5</v>
      </c>
      <c r="AC466" s="19">
        <f t="shared" si="938"/>
        <v>17613.5</v>
      </c>
      <c r="AD466" s="19">
        <f t="shared" si="939"/>
        <v>17613.5</v>
      </c>
      <c r="AE466" s="19">
        <f t="shared" si="1061"/>
        <v>0</v>
      </c>
      <c r="AF466" s="19">
        <f t="shared" si="1061"/>
        <v>0</v>
      </c>
      <c r="AG466" s="19">
        <f t="shared" si="945"/>
        <v>18039.5</v>
      </c>
      <c r="AH466" s="19">
        <f t="shared" si="946"/>
        <v>17613.5</v>
      </c>
      <c r="AI466" s="19">
        <f t="shared" si="947"/>
        <v>17613.5</v>
      </c>
      <c r="AJ466" s="19">
        <f t="shared" si="1061"/>
        <v>-5.5789999999999997</v>
      </c>
      <c r="AK466" s="19">
        <f t="shared" si="1061"/>
        <v>-7.4189999999999996</v>
      </c>
      <c r="AL466" s="19">
        <f t="shared" si="1061"/>
        <v>-7.4189999999999996</v>
      </c>
      <c r="AM466" s="19">
        <f t="shared" ref="AM466:AM529" si="1073">AG466+AJ466</f>
        <v>18033.920999999998</v>
      </c>
      <c r="AN466" s="19">
        <f t="shared" si="1061"/>
        <v>0</v>
      </c>
      <c r="AO466" s="19">
        <f t="shared" si="1035"/>
        <v>18033.920999999998</v>
      </c>
      <c r="AP466" s="19">
        <f t="shared" ref="AP466:AP529" si="1074">AH466+AK466</f>
        <v>17606.080999999998</v>
      </c>
      <c r="AQ466" s="19">
        <f t="shared" si="1061"/>
        <v>0</v>
      </c>
      <c r="AR466" s="19">
        <f t="shared" si="1036"/>
        <v>17606.080999999998</v>
      </c>
      <c r="AS466" s="19">
        <f t="shared" ref="AS466:AS529" si="1075">AI466+AL466</f>
        <v>17606.080999999998</v>
      </c>
      <c r="AT466" s="19">
        <f t="shared" si="1061"/>
        <v>0</v>
      </c>
      <c r="AU466" s="19">
        <f t="shared" si="1037"/>
        <v>17606.080999999998</v>
      </c>
      <c r="AV466" s="19">
        <f t="shared" si="1061"/>
        <v>0</v>
      </c>
      <c r="AW466" s="32"/>
      <c r="AX466" s="23"/>
      <c r="AY466" s="2"/>
    </row>
    <row r="467" spans="1:51" x14ac:dyDescent="0.3">
      <c r="A467" s="49" t="s">
        <v>121</v>
      </c>
      <c r="B467" s="45">
        <v>620</v>
      </c>
      <c r="C467" s="49" t="s">
        <v>105</v>
      </c>
      <c r="D467" s="49" t="s">
        <v>5</v>
      </c>
      <c r="E467" s="15" t="s">
        <v>570</v>
      </c>
      <c r="F467" s="19">
        <v>21938</v>
      </c>
      <c r="G467" s="19">
        <v>21512</v>
      </c>
      <c r="H467" s="19">
        <v>21512</v>
      </c>
      <c r="I467" s="24">
        <v>-3898.5</v>
      </c>
      <c r="J467" s="24">
        <v>-3898.5</v>
      </c>
      <c r="K467" s="24">
        <v>-3898.5</v>
      </c>
      <c r="L467" s="19">
        <f t="shared" si="1004"/>
        <v>18039.5</v>
      </c>
      <c r="M467" s="19">
        <f t="shared" si="1005"/>
        <v>17613.5</v>
      </c>
      <c r="N467" s="19">
        <f t="shared" si="1006"/>
        <v>17613.5</v>
      </c>
      <c r="O467" s="19"/>
      <c r="P467" s="19"/>
      <c r="Q467" s="19"/>
      <c r="R467" s="19">
        <f t="shared" si="954"/>
        <v>18039.5</v>
      </c>
      <c r="S467" s="19">
        <f t="shared" si="955"/>
        <v>17613.5</v>
      </c>
      <c r="T467" s="19">
        <f t="shared" si="956"/>
        <v>17613.5</v>
      </c>
      <c r="U467" s="19"/>
      <c r="V467" s="19">
        <f t="shared" si="958"/>
        <v>18039.5</v>
      </c>
      <c r="W467" s="19">
        <f t="shared" si="959"/>
        <v>17613.5</v>
      </c>
      <c r="X467" s="19">
        <f t="shared" si="960"/>
        <v>17613.5</v>
      </c>
      <c r="Y467" s="19"/>
      <c r="Z467" s="19"/>
      <c r="AA467" s="19"/>
      <c r="AB467" s="19">
        <f t="shared" si="937"/>
        <v>18039.5</v>
      </c>
      <c r="AC467" s="19">
        <f t="shared" si="938"/>
        <v>17613.5</v>
      </c>
      <c r="AD467" s="19">
        <f t="shared" si="939"/>
        <v>17613.5</v>
      </c>
      <c r="AE467" s="19"/>
      <c r="AF467" s="19"/>
      <c r="AG467" s="19">
        <f t="shared" si="945"/>
        <v>18039.5</v>
      </c>
      <c r="AH467" s="19">
        <f t="shared" si="946"/>
        <v>17613.5</v>
      </c>
      <c r="AI467" s="19">
        <f t="shared" si="947"/>
        <v>17613.5</v>
      </c>
      <c r="AJ467" s="19">
        <v>-5.5789999999999997</v>
      </c>
      <c r="AK467" s="19">
        <v>-7.4189999999999996</v>
      </c>
      <c r="AL467" s="19">
        <v>-7.4189999999999996</v>
      </c>
      <c r="AM467" s="19">
        <f t="shared" si="1073"/>
        <v>18033.920999999998</v>
      </c>
      <c r="AN467" s="19"/>
      <c r="AO467" s="19">
        <f t="shared" si="1035"/>
        <v>18033.920999999998</v>
      </c>
      <c r="AP467" s="19">
        <f t="shared" si="1074"/>
        <v>17606.080999999998</v>
      </c>
      <c r="AQ467" s="19"/>
      <c r="AR467" s="19">
        <f t="shared" si="1036"/>
        <v>17606.080999999998</v>
      </c>
      <c r="AS467" s="19">
        <f t="shared" si="1075"/>
        <v>17606.080999999998</v>
      </c>
      <c r="AT467" s="19"/>
      <c r="AU467" s="19">
        <f t="shared" si="1037"/>
        <v>17606.080999999998</v>
      </c>
      <c r="AV467" s="19"/>
      <c r="AW467" s="32"/>
      <c r="AX467" s="23" t="s">
        <v>1277</v>
      </c>
      <c r="AY467" s="2"/>
    </row>
    <row r="468" spans="1:51" s="11" customFormat="1" ht="31.2" x14ac:dyDescent="0.3">
      <c r="A468" s="10" t="s">
        <v>124</v>
      </c>
      <c r="B468" s="17"/>
      <c r="C468" s="10"/>
      <c r="D468" s="10"/>
      <c r="E468" s="16" t="s">
        <v>1070</v>
      </c>
      <c r="F468" s="18">
        <f t="shared" ref="F468:K468" si="1076">F469+F474</f>
        <v>225895.6</v>
      </c>
      <c r="G468" s="18">
        <f t="shared" si="1076"/>
        <v>222926.6</v>
      </c>
      <c r="H468" s="18">
        <f t="shared" si="1076"/>
        <v>222926.6</v>
      </c>
      <c r="I468" s="18">
        <f t="shared" si="1076"/>
        <v>-618.29999999999995</v>
      </c>
      <c r="J468" s="18">
        <f t="shared" si="1076"/>
        <v>-618.29999999999995</v>
      </c>
      <c r="K468" s="18">
        <f t="shared" si="1076"/>
        <v>-618.29999999999995</v>
      </c>
      <c r="L468" s="18">
        <f t="shared" si="1004"/>
        <v>225277.30000000002</v>
      </c>
      <c r="M468" s="18">
        <f t="shared" si="1005"/>
        <v>222308.30000000002</v>
      </c>
      <c r="N468" s="18">
        <f t="shared" si="1006"/>
        <v>222308.30000000002</v>
      </c>
      <c r="O468" s="18">
        <f t="shared" ref="O468:Q468" si="1077">O469+O474</f>
        <v>0</v>
      </c>
      <c r="P468" s="18">
        <f t="shared" si="1077"/>
        <v>0</v>
      </c>
      <c r="Q468" s="18">
        <f t="shared" si="1077"/>
        <v>0</v>
      </c>
      <c r="R468" s="18">
        <f t="shared" si="954"/>
        <v>225277.30000000002</v>
      </c>
      <c r="S468" s="18">
        <f t="shared" si="955"/>
        <v>222308.30000000002</v>
      </c>
      <c r="T468" s="18">
        <f t="shared" si="956"/>
        <v>222308.30000000002</v>
      </c>
      <c r="U468" s="18">
        <f t="shared" ref="U468:AV468" si="1078">U469+U474</f>
        <v>0</v>
      </c>
      <c r="V468" s="18">
        <f t="shared" si="958"/>
        <v>225277.30000000002</v>
      </c>
      <c r="W468" s="18">
        <f t="shared" si="959"/>
        <v>222308.30000000002</v>
      </c>
      <c r="X468" s="18">
        <f t="shared" si="960"/>
        <v>222308.30000000002</v>
      </c>
      <c r="Y468" s="18">
        <f t="shared" ref="Y468:AA468" si="1079">Y469+Y474</f>
        <v>0</v>
      </c>
      <c r="Z468" s="18">
        <f t="shared" si="1079"/>
        <v>0</v>
      </c>
      <c r="AA468" s="18">
        <f t="shared" si="1079"/>
        <v>0</v>
      </c>
      <c r="AB468" s="18">
        <f t="shared" si="937"/>
        <v>225277.30000000002</v>
      </c>
      <c r="AC468" s="18">
        <f t="shared" si="938"/>
        <v>222308.30000000002</v>
      </c>
      <c r="AD468" s="18">
        <f t="shared" si="939"/>
        <v>222308.30000000002</v>
      </c>
      <c r="AE468" s="18">
        <f t="shared" ref="AE468:AF468" si="1080">AE469+AE474</f>
        <v>0</v>
      </c>
      <c r="AF468" s="18">
        <f t="shared" si="1080"/>
        <v>0</v>
      </c>
      <c r="AG468" s="18">
        <f t="shared" si="945"/>
        <v>225277.30000000002</v>
      </c>
      <c r="AH468" s="18">
        <f t="shared" si="946"/>
        <v>222308.30000000002</v>
      </c>
      <c r="AI468" s="18">
        <f t="shared" si="947"/>
        <v>222308.30000000002</v>
      </c>
      <c r="AJ468" s="18">
        <f t="shared" ref="AJ468:AL468" si="1081">AJ469+AJ474</f>
        <v>-15144.234000000002</v>
      </c>
      <c r="AK468" s="18">
        <f t="shared" si="1081"/>
        <v>-5001.4170000000004</v>
      </c>
      <c r="AL468" s="18">
        <f t="shared" si="1081"/>
        <v>-5001.4170000000004</v>
      </c>
      <c r="AM468" s="18">
        <f t="shared" si="1073"/>
        <v>210133.06600000002</v>
      </c>
      <c r="AN468" s="18">
        <f t="shared" ref="AN468" si="1082">AN469+AN474</f>
        <v>10000</v>
      </c>
      <c r="AO468" s="18">
        <f t="shared" si="1035"/>
        <v>220133.06600000002</v>
      </c>
      <c r="AP468" s="18">
        <f t="shared" si="1074"/>
        <v>217306.88300000003</v>
      </c>
      <c r="AQ468" s="18">
        <f t="shared" ref="AQ468" si="1083">AQ469+AQ474</f>
        <v>0</v>
      </c>
      <c r="AR468" s="18">
        <f t="shared" si="1036"/>
        <v>217306.88300000003</v>
      </c>
      <c r="AS468" s="18">
        <f t="shared" si="1075"/>
        <v>217306.88300000003</v>
      </c>
      <c r="AT468" s="18">
        <f t="shared" ref="AT468" si="1084">AT469+AT474</f>
        <v>0</v>
      </c>
      <c r="AU468" s="18">
        <f t="shared" si="1037"/>
        <v>217306.88300000003</v>
      </c>
      <c r="AV468" s="18">
        <f t="shared" si="1078"/>
        <v>0</v>
      </c>
      <c r="AW468" s="31"/>
      <c r="AX468" s="26"/>
    </row>
    <row r="469" spans="1:51" ht="62.4" x14ac:dyDescent="0.3">
      <c r="A469" s="49" t="s">
        <v>125</v>
      </c>
      <c r="B469" s="45"/>
      <c r="C469" s="49"/>
      <c r="D469" s="49"/>
      <c r="E469" s="15" t="s">
        <v>1071</v>
      </c>
      <c r="F469" s="19">
        <f t="shared" ref="F469:K472" si="1085">F470</f>
        <v>9411</v>
      </c>
      <c r="G469" s="19">
        <f t="shared" si="1085"/>
        <v>9411</v>
      </c>
      <c r="H469" s="19">
        <f t="shared" si="1085"/>
        <v>9411</v>
      </c>
      <c r="I469" s="19">
        <f t="shared" si="1085"/>
        <v>0</v>
      </c>
      <c r="J469" s="19">
        <f t="shared" si="1085"/>
        <v>0</v>
      </c>
      <c r="K469" s="19">
        <f t="shared" si="1085"/>
        <v>0</v>
      </c>
      <c r="L469" s="19">
        <f t="shared" si="1004"/>
        <v>9411</v>
      </c>
      <c r="M469" s="19">
        <f t="shared" si="1005"/>
        <v>9411</v>
      </c>
      <c r="N469" s="19">
        <f t="shared" si="1006"/>
        <v>9411</v>
      </c>
      <c r="O469" s="19">
        <f t="shared" ref="O469:Q472" si="1086">O470</f>
        <v>0</v>
      </c>
      <c r="P469" s="19">
        <f t="shared" si="1086"/>
        <v>0</v>
      </c>
      <c r="Q469" s="19">
        <f t="shared" si="1086"/>
        <v>0</v>
      </c>
      <c r="R469" s="19">
        <f t="shared" si="954"/>
        <v>9411</v>
      </c>
      <c r="S469" s="19">
        <f t="shared" si="955"/>
        <v>9411</v>
      </c>
      <c r="T469" s="19">
        <f t="shared" si="956"/>
        <v>9411</v>
      </c>
      <c r="U469" s="19">
        <f t="shared" ref="U469:AV472" si="1087">U470</f>
        <v>0</v>
      </c>
      <c r="V469" s="19">
        <f t="shared" si="958"/>
        <v>9411</v>
      </c>
      <c r="W469" s="19">
        <f t="shared" si="959"/>
        <v>9411</v>
      </c>
      <c r="X469" s="19">
        <f t="shared" si="960"/>
        <v>9411</v>
      </c>
      <c r="Y469" s="19">
        <f t="shared" si="1087"/>
        <v>0</v>
      </c>
      <c r="Z469" s="19">
        <f t="shared" si="1087"/>
        <v>0</v>
      </c>
      <c r="AA469" s="19">
        <f t="shared" si="1087"/>
        <v>0</v>
      </c>
      <c r="AB469" s="19">
        <f t="shared" si="937"/>
        <v>9411</v>
      </c>
      <c r="AC469" s="19">
        <f t="shared" si="938"/>
        <v>9411</v>
      </c>
      <c r="AD469" s="19">
        <f t="shared" si="939"/>
        <v>9411</v>
      </c>
      <c r="AE469" s="19">
        <f t="shared" si="1087"/>
        <v>0</v>
      </c>
      <c r="AF469" s="19">
        <f t="shared" si="1087"/>
        <v>0</v>
      </c>
      <c r="AG469" s="19">
        <f t="shared" si="945"/>
        <v>9411</v>
      </c>
      <c r="AH469" s="19">
        <f t="shared" si="946"/>
        <v>9411</v>
      </c>
      <c r="AI469" s="19">
        <f t="shared" si="947"/>
        <v>9411</v>
      </c>
      <c r="AJ469" s="19">
        <f t="shared" si="1087"/>
        <v>-295.53000000000003</v>
      </c>
      <c r="AK469" s="19">
        <f t="shared" si="1087"/>
        <v>0</v>
      </c>
      <c r="AL469" s="19">
        <f t="shared" si="1087"/>
        <v>0</v>
      </c>
      <c r="AM469" s="19">
        <f t="shared" si="1073"/>
        <v>9115.4699999999993</v>
      </c>
      <c r="AN469" s="19">
        <f t="shared" si="1087"/>
        <v>0</v>
      </c>
      <c r="AO469" s="19">
        <f t="shared" si="1035"/>
        <v>9115.4699999999993</v>
      </c>
      <c r="AP469" s="19">
        <f t="shared" si="1074"/>
        <v>9411</v>
      </c>
      <c r="AQ469" s="19">
        <f t="shared" si="1087"/>
        <v>0</v>
      </c>
      <c r="AR469" s="19">
        <f t="shared" si="1036"/>
        <v>9411</v>
      </c>
      <c r="AS469" s="19">
        <f t="shared" si="1075"/>
        <v>9411</v>
      </c>
      <c r="AT469" s="19">
        <f t="shared" si="1087"/>
        <v>0</v>
      </c>
      <c r="AU469" s="19">
        <f t="shared" si="1037"/>
        <v>9411</v>
      </c>
      <c r="AV469" s="19">
        <f t="shared" si="1087"/>
        <v>0</v>
      </c>
      <c r="AW469" s="32"/>
      <c r="AX469" s="23"/>
      <c r="AY469" s="2"/>
    </row>
    <row r="470" spans="1:51" ht="31.2" x14ac:dyDescent="0.3">
      <c r="A470" s="49" t="s">
        <v>123</v>
      </c>
      <c r="B470" s="45"/>
      <c r="C470" s="49"/>
      <c r="D470" s="49"/>
      <c r="E470" s="15" t="s">
        <v>674</v>
      </c>
      <c r="F470" s="19">
        <f t="shared" si="1085"/>
        <v>9411</v>
      </c>
      <c r="G470" s="19">
        <f t="shared" si="1085"/>
        <v>9411</v>
      </c>
      <c r="H470" s="19">
        <f t="shared" si="1085"/>
        <v>9411</v>
      </c>
      <c r="I470" s="19">
        <f t="shared" si="1085"/>
        <v>0</v>
      </c>
      <c r="J470" s="19">
        <f t="shared" si="1085"/>
        <v>0</v>
      </c>
      <c r="K470" s="19">
        <f t="shared" si="1085"/>
        <v>0</v>
      </c>
      <c r="L470" s="19">
        <f t="shared" si="1004"/>
        <v>9411</v>
      </c>
      <c r="M470" s="19">
        <f t="shared" si="1005"/>
        <v>9411</v>
      </c>
      <c r="N470" s="19">
        <f t="shared" si="1006"/>
        <v>9411</v>
      </c>
      <c r="O470" s="19">
        <f t="shared" si="1086"/>
        <v>0</v>
      </c>
      <c r="P470" s="19">
        <f t="shared" si="1086"/>
        <v>0</v>
      </c>
      <c r="Q470" s="19">
        <f t="shared" si="1086"/>
        <v>0</v>
      </c>
      <c r="R470" s="19">
        <f t="shared" si="954"/>
        <v>9411</v>
      </c>
      <c r="S470" s="19">
        <f t="shared" si="955"/>
        <v>9411</v>
      </c>
      <c r="T470" s="19">
        <f t="shared" si="956"/>
        <v>9411</v>
      </c>
      <c r="U470" s="19">
        <f t="shared" si="1087"/>
        <v>0</v>
      </c>
      <c r="V470" s="19">
        <f t="shared" si="958"/>
        <v>9411</v>
      </c>
      <c r="W470" s="19">
        <f t="shared" si="959"/>
        <v>9411</v>
      </c>
      <c r="X470" s="19">
        <f t="shared" si="960"/>
        <v>9411</v>
      </c>
      <c r="Y470" s="19">
        <f t="shared" si="1087"/>
        <v>0</v>
      </c>
      <c r="Z470" s="19">
        <f t="shared" si="1087"/>
        <v>0</v>
      </c>
      <c r="AA470" s="19">
        <f t="shared" si="1087"/>
        <v>0</v>
      </c>
      <c r="AB470" s="19">
        <f t="shared" si="937"/>
        <v>9411</v>
      </c>
      <c r="AC470" s="19">
        <f t="shared" si="938"/>
        <v>9411</v>
      </c>
      <c r="AD470" s="19">
        <f t="shared" si="939"/>
        <v>9411</v>
      </c>
      <c r="AE470" s="19">
        <f t="shared" si="1087"/>
        <v>0</v>
      </c>
      <c r="AF470" s="19">
        <f t="shared" si="1087"/>
        <v>0</v>
      </c>
      <c r="AG470" s="19">
        <f t="shared" si="945"/>
        <v>9411</v>
      </c>
      <c r="AH470" s="19">
        <f t="shared" si="946"/>
        <v>9411</v>
      </c>
      <c r="AI470" s="19">
        <f t="shared" si="947"/>
        <v>9411</v>
      </c>
      <c r="AJ470" s="19">
        <f t="shared" si="1087"/>
        <v>-295.53000000000003</v>
      </c>
      <c r="AK470" s="19">
        <f t="shared" si="1087"/>
        <v>0</v>
      </c>
      <c r="AL470" s="19">
        <f t="shared" si="1087"/>
        <v>0</v>
      </c>
      <c r="AM470" s="19">
        <f t="shared" si="1073"/>
        <v>9115.4699999999993</v>
      </c>
      <c r="AN470" s="19">
        <f t="shared" si="1087"/>
        <v>0</v>
      </c>
      <c r="AO470" s="19">
        <f t="shared" si="1035"/>
        <v>9115.4699999999993</v>
      </c>
      <c r="AP470" s="19">
        <f t="shared" si="1074"/>
        <v>9411</v>
      </c>
      <c r="AQ470" s="19">
        <f t="shared" si="1087"/>
        <v>0</v>
      </c>
      <c r="AR470" s="19">
        <f t="shared" si="1036"/>
        <v>9411</v>
      </c>
      <c r="AS470" s="19">
        <f t="shared" si="1075"/>
        <v>9411</v>
      </c>
      <c r="AT470" s="19">
        <f t="shared" si="1087"/>
        <v>0</v>
      </c>
      <c r="AU470" s="19">
        <f t="shared" si="1037"/>
        <v>9411</v>
      </c>
      <c r="AV470" s="19">
        <f t="shared" si="1087"/>
        <v>0</v>
      </c>
      <c r="AW470" s="32"/>
      <c r="AX470" s="23"/>
      <c r="AY470" s="2"/>
    </row>
    <row r="471" spans="1:51" ht="31.2" x14ac:dyDescent="0.3">
      <c r="A471" s="49" t="s">
        <v>123</v>
      </c>
      <c r="B471" s="45">
        <v>200</v>
      </c>
      <c r="C471" s="49"/>
      <c r="D471" s="49"/>
      <c r="E471" s="15" t="s">
        <v>578</v>
      </c>
      <c r="F471" s="19">
        <f t="shared" si="1085"/>
        <v>9411</v>
      </c>
      <c r="G471" s="19">
        <f t="shared" si="1085"/>
        <v>9411</v>
      </c>
      <c r="H471" s="19">
        <f t="shared" si="1085"/>
        <v>9411</v>
      </c>
      <c r="I471" s="19">
        <f t="shared" si="1085"/>
        <v>0</v>
      </c>
      <c r="J471" s="19">
        <f t="shared" si="1085"/>
        <v>0</v>
      </c>
      <c r="K471" s="19">
        <f t="shared" si="1085"/>
        <v>0</v>
      </c>
      <c r="L471" s="19">
        <f t="shared" si="1004"/>
        <v>9411</v>
      </c>
      <c r="M471" s="19">
        <f t="shared" si="1005"/>
        <v>9411</v>
      </c>
      <c r="N471" s="19">
        <f t="shared" si="1006"/>
        <v>9411</v>
      </c>
      <c r="O471" s="19">
        <f t="shared" si="1086"/>
        <v>0</v>
      </c>
      <c r="P471" s="19">
        <f t="shared" si="1086"/>
        <v>0</v>
      </c>
      <c r="Q471" s="19">
        <f t="shared" si="1086"/>
        <v>0</v>
      </c>
      <c r="R471" s="19">
        <f t="shared" si="954"/>
        <v>9411</v>
      </c>
      <c r="S471" s="19">
        <f t="shared" si="955"/>
        <v>9411</v>
      </c>
      <c r="T471" s="19">
        <f t="shared" si="956"/>
        <v>9411</v>
      </c>
      <c r="U471" s="19">
        <f t="shared" si="1087"/>
        <v>0</v>
      </c>
      <c r="V471" s="19">
        <f t="shared" si="958"/>
        <v>9411</v>
      </c>
      <c r="W471" s="19">
        <f t="shared" si="959"/>
        <v>9411</v>
      </c>
      <c r="X471" s="19">
        <f t="shared" si="960"/>
        <v>9411</v>
      </c>
      <c r="Y471" s="19">
        <f t="shared" si="1087"/>
        <v>0</v>
      </c>
      <c r="Z471" s="19">
        <f t="shared" si="1087"/>
        <v>0</v>
      </c>
      <c r="AA471" s="19">
        <f t="shared" si="1087"/>
        <v>0</v>
      </c>
      <c r="AB471" s="19">
        <f t="shared" si="937"/>
        <v>9411</v>
      </c>
      <c r="AC471" s="19">
        <f t="shared" si="938"/>
        <v>9411</v>
      </c>
      <c r="AD471" s="19">
        <f t="shared" si="939"/>
        <v>9411</v>
      </c>
      <c r="AE471" s="19">
        <f t="shared" si="1087"/>
        <v>0</v>
      </c>
      <c r="AF471" s="19">
        <f t="shared" si="1087"/>
        <v>0</v>
      </c>
      <c r="AG471" s="19">
        <f t="shared" si="945"/>
        <v>9411</v>
      </c>
      <c r="AH471" s="19">
        <f t="shared" si="946"/>
        <v>9411</v>
      </c>
      <c r="AI471" s="19">
        <f t="shared" si="947"/>
        <v>9411</v>
      </c>
      <c r="AJ471" s="19">
        <f t="shared" si="1087"/>
        <v>-295.53000000000003</v>
      </c>
      <c r="AK471" s="19">
        <f t="shared" si="1087"/>
        <v>0</v>
      </c>
      <c r="AL471" s="19">
        <f t="shared" si="1087"/>
        <v>0</v>
      </c>
      <c r="AM471" s="19">
        <f t="shared" si="1073"/>
        <v>9115.4699999999993</v>
      </c>
      <c r="AN471" s="19">
        <f t="shared" si="1087"/>
        <v>0</v>
      </c>
      <c r="AO471" s="19">
        <f t="shared" si="1035"/>
        <v>9115.4699999999993</v>
      </c>
      <c r="AP471" s="19">
        <f t="shared" si="1074"/>
        <v>9411</v>
      </c>
      <c r="AQ471" s="19">
        <f t="shared" si="1087"/>
        <v>0</v>
      </c>
      <c r="AR471" s="19">
        <f t="shared" si="1036"/>
        <v>9411</v>
      </c>
      <c r="AS471" s="19">
        <f t="shared" si="1075"/>
        <v>9411</v>
      </c>
      <c r="AT471" s="19">
        <f t="shared" si="1087"/>
        <v>0</v>
      </c>
      <c r="AU471" s="19">
        <f t="shared" si="1037"/>
        <v>9411</v>
      </c>
      <c r="AV471" s="19">
        <f t="shared" si="1087"/>
        <v>0</v>
      </c>
      <c r="AW471" s="32"/>
      <c r="AX471" s="23"/>
      <c r="AY471" s="2"/>
    </row>
    <row r="472" spans="1:51" ht="46.8" x14ac:dyDescent="0.3">
      <c r="A472" s="49" t="s">
        <v>123</v>
      </c>
      <c r="B472" s="45">
        <v>240</v>
      </c>
      <c r="C472" s="49"/>
      <c r="D472" s="49"/>
      <c r="E472" s="15" t="s">
        <v>586</v>
      </c>
      <c r="F472" s="19">
        <f t="shared" si="1085"/>
        <v>9411</v>
      </c>
      <c r="G472" s="19">
        <f t="shared" si="1085"/>
        <v>9411</v>
      </c>
      <c r="H472" s="19">
        <f t="shared" si="1085"/>
        <v>9411</v>
      </c>
      <c r="I472" s="19">
        <f t="shared" si="1085"/>
        <v>0</v>
      </c>
      <c r="J472" s="19">
        <f t="shared" si="1085"/>
        <v>0</v>
      </c>
      <c r="K472" s="19">
        <f t="shared" si="1085"/>
        <v>0</v>
      </c>
      <c r="L472" s="19">
        <f t="shared" si="1004"/>
        <v>9411</v>
      </c>
      <c r="M472" s="19">
        <f t="shared" si="1005"/>
        <v>9411</v>
      </c>
      <c r="N472" s="19">
        <f t="shared" si="1006"/>
        <v>9411</v>
      </c>
      <c r="O472" s="19">
        <f t="shared" si="1086"/>
        <v>0</v>
      </c>
      <c r="P472" s="19">
        <f t="shared" si="1086"/>
        <v>0</v>
      </c>
      <c r="Q472" s="19">
        <f t="shared" si="1086"/>
        <v>0</v>
      </c>
      <c r="R472" s="19">
        <f t="shared" si="954"/>
        <v>9411</v>
      </c>
      <c r="S472" s="19">
        <f t="shared" si="955"/>
        <v>9411</v>
      </c>
      <c r="T472" s="19">
        <f t="shared" si="956"/>
        <v>9411</v>
      </c>
      <c r="U472" s="19">
        <f t="shared" si="1087"/>
        <v>0</v>
      </c>
      <c r="V472" s="19">
        <f t="shared" si="958"/>
        <v>9411</v>
      </c>
      <c r="W472" s="19">
        <f t="shared" si="959"/>
        <v>9411</v>
      </c>
      <c r="X472" s="19">
        <f t="shared" si="960"/>
        <v>9411</v>
      </c>
      <c r="Y472" s="19">
        <f t="shared" si="1087"/>
        <v>0</v>
      </c>
      <c r="Z472" s="19">
        <f t="shared" si="1087"/>
        <v>0</v>
      </c>
      <c r="AA472" s="19">
        <f t="shared" si="1087"/>
        <v>0</v>
      </c>
      <c r="AB472" s="19">
        <f t="shared" si="937"/>
        <v>9411</v>
      </c>
      <c r="AC472" s="19">
        <f t="shared" si="938"/>
        <v>9411</v>
      </c>
      <c r="AD472" s="19">
        <f t="shared" si="939"/>
        <v>9411</v>
      </c>
      <c r="AE472" s="19">
        <f t="shared" si="1087"/>
        <v>0</v>
      </c>
      <c r="AF472" s="19">
        <f t="shared" si="1087"/>
        <v>0</v>
      </c>
      <c r="AG472" s="19">
        <f t="shared" si="945"/>
        <v>9411</v>
      </c>
      <c r="AH472" s="19">
        <f t="shared" si="946"/>
        <v>9411</v>
      </c>
      <c r="AI472" s="19">
        <f t="shared" si="947"/>
        <v>9411</v>
      </c>
      <c r="AJ472" s="19">
        <f t="shared" si="1087"/>
        <v>-295.53000000000003</v>
      </c>
      <c r="AK472" s="19">
        <f t="shared" si="1087"/>
        <v>0</v>
      </c>
      <c r="AL472" s="19">
        <f t="shared" si="1087"/>
        <v>0</v>
      </c>
      <c r="AM472" s="19">
        <f t="shared" si="1073"/>
        <v>9115.4699999999993</v>
      </c>
      <c r="AN472" s="19">
        <f t="shared" si="1087"/>
        <v>0</v>
      </c>
      <c r="AO472" s="19">
        <f t="shared" si="1035"/>
        <v>9115.4699999999993</v>
      </c>
      <c r="AP472" s="19">
        <f t="shared" si="1074"/>
        <v>9411</v>
      </c>
      <c r="AQ472" s="19">
        <f t="shared" si="1087"/>
        <v>0</v>
      </c>
      <c r="AR472" s="19">
        <f t="shared" si="1036"/>
        <v>9411</v>
      </c>
      <c r="AS472" s="19">
        <f t="shared" si="1075"/>
        <v>9411</v>
      </c>
      <c r="AT472" s="19">
        <f t="shared" si="1087"/>
        <v>0</v>
      </c>
      <c r="AU472" s="19">
        <f t="shared" si="1037"/>
        <v>9411</v>
      </c>
      <c r="AV472" s="19">
        <f t="shared" si="1087"/>
        <v>0</v>
      </c>
      <c r="AW472" s="32"/>
      <c r="AX472" s="23"/>
      <c r="AY472" s="2"/>
    </row>
    <row r="473" spans="1:51" x14ac:dyDescent="0.3">
      <c r="A473" s="49" t="s">
        <v>123</v>
      </c>
      <c r="B473" s="45">
        <v>240</v>
      </c>
      <c r="C473" s="49" t="s">
        <v>105</v>
      </c>
      <c r="D473" s="49" t="s">
        <v>112</v>
      </c>
      <c r="E473" s="15" t="s">
        <v>571</v>
      </c>
      <c r="F473" s="19">
        <v>9411</v>
      </c>
      <c r="G473" s="19">
        <v>9411</v>
      </c>
      <c r="H473" s="19">
        <v>9411</v>
      </c>
      <c r="I473" s="19"/>
      <c r="J473" s="19"/>
      <c r="K473" s="19"/>
      <c r="L473" s="19">
        <f t="shared" si="1004"/>
        <v>9411</v>
      </c>
      <c r="M473" s="19">
        <f t="shared" si="1005"/>
        <v>9411</v>
      </c>
      <c r="N473" s="19">
        <f t="shared" si="1006"/>
        <v>9411</v>
      </c>
      <c r="O473" s="19"/>
      <c r="P473" s="19"/>
      <c r="Q473" s="19"/>
      <c r="R473" s="19">
        <f t="shared" si="954"/>
        <v>9411</v>
      </c>
      <c r="S473" s="19">
        <f t="shared" si="955"/>
        <v>9411</v>
      </c>
      <c r="T473" s="19">
        <f t="shared" si="956"/>
        <v>9411</v>
      </c>
      <c r="U473" s="19"/>
      <c r="V473" s="19">
        <f t="shared" si="958"/>
        <v>9411</v>
      </c>
      <c r="W473" s="19">
        <f t="shared" si="959"/>
        <v>9411</v>
      </c>
      <c r="X473" s="19">
        <f t="shared" si="960"/>
        <v>9411</v>
      </c>
      <c r="Y473" s="19"/>
      <c r="Z473" s="19"/>
      <c r="AA473" s="19"/>
      <c r="AB473" s="19">
        <f t="shared" si="937"/>
        <v>9411</v>
      </c>
      <c r="AC473" s="19">
        <f t="shared" si="938"/>
        <v>9411</v>
      </c>
      <c r="AD473" s="19">
        <f t="shared" si="939"/>
        <v>9411</v>
      </c>
      <c r="AE473" s="19"/>
      <c r="AF473" s="19"/>
      <c r="AG473" s="19">
        <f t="shared" si="945"/>
        <v>9411</v>
      </c>
      <c r="AH473" s="19">
        <f t="shared" si="946"/>
        <v>9411</v>
      </c>
      <c r="AI473" s="19">
        <f t="shared" si="947"/>
        <v>9411</v>
      </c>
      <c r="AJ473" s="19">
        <f>-39-67.15-174.8-10.95-3.63</f>
        <v>-295.53000000000003</v>
      </c>
      <c r="AK473" s="19"/>
      <c r="AL473" s="19"/>
      <c r="AM473" s="19">
        <f t="shared" si="1073"/>
        <v>9115.4699999999993</v>
      </c>
      <c r="AN473" s="19"/>
      <c r="AO473" s="19">
        <f t="shared" si="1035"/>
        <v>9115.4699999999993</v>
      </c>
      <c r="AP473" s="19">
        <f t="shared" si="1074"/>
        <v>9411</v>
      </c>
      <c r="AQ473" s="19"/>
      <c r="AR473" s="19">
        <f t="shared" si="1036"/>
        <v>9411</v>
      </c>
      <c r="AS473" s="19">
        <f t="shared" si="1075"/>
        <v>9411</v>
      </c>
      <c r="AT473" s="19"/>
      <c r="AU473" s="19">
        <f t="shared" si="1037"/>
        <v>9411</v>
      </c>
      <c r="AV473" s="19"/>
      <c r="AW473" s="32"/>
      <c r="AX473" s="23"/>
      <c r="AY473" s="2"/>
    </row>
    <row r="474" spans="1:51" ht="31.2" x14ac:dyDescent="0.3">
      <c r="A474" s="49" t="s">
        <v>132</v>
      </c>
      <c r="B474" s="45"/>
      <c r="C474" s="49"/>
      <c r="D474" s="49"/>
      <c r="E474" s="15" t="s">
        <v>1072</v>
      </c>
      <c r="F474" s="19">
        <f>F479+F485+F495+F499+F503+F507+F475</f>
        <v>216484.6</v>
      </c>
      <c r="G474" s="19">
        <f t="shared" ref="G474:AV474" si="1088">G479+G485+G495+G499+G503+G507+G475</f>
        <v>213515.6</v>
      </c>
      <c r="H474" s="19">
        <f t="shared" si="1088"/>
        <v>213515.6</v>
      </c>
      <c r="I474" s="19">
        <f t="shared" ref="I474:K474" si="1089">I479+I485+I495+I499+I503+I507+I475</f>
        <v>-618.29999999999995</v>
      </c>
      <c r="J474" s="19">
        <f t="shared" si="1089"/>
        <v>-618.29999999999995</v>
      </c>
      <c r="K474" s="19">
        <f t="shared" si="1089"/>
        <v>-618.29999999999995</v>
      </c>
      <c r="L474" s="19">
        <f t="shared" si="1004"/>
        <v>215866.30000000002</v>
      </c>
      <c r="M474" s="19">
        <f t="shared" si="1005"/>
        <v>212897.30000000002</v>
      </c>
      <c r="N474" s="19">
        <f t="shared" si="1006"/>
        <v>212897.30000000002</v>
      </c>
      <c r="O474" s="19">
        <f t="shared" ref="O474:Q474" si="1090">O479+O485+O495+O499+O503+O507+O475</f>
        <v>0</v>
      </c>
      <c r="P474" s="19">
        <f t="shared" si="1090"/>
        <v>0</v>
      </c>
      <c r="Q474" s="19">
        <f t="shared" si="1090"/>
        <v>0</v>
      </c>
      <c r="R474" s="19">
        <f t="shared" si="954"/>
        <v>215866.30000000002</v>
      </c>
      <c r="S474" s="19">
        <f t="shared" si="955"/>
        <v>212897.30000000002</v>
      </c>
      <c r="T474" s="19">
        <f t="shared" si="956"/>
        <v>212897.30000000002</v>
      </c>
      <c r="U474" s="19">
        <f t="shared" ref="U474" si="1091">U479+U485+U495+U499+U503+U507+U475</f>
        <v>0</v>
      </c>
      <c r="V474" s="19">
        <f t="shared" si="958"/>
        <v>215866.30000000002</v>
      </c>
      <c r="W474" s="19">
        <f t="shared" si="959"/>
        <v>212897.30000000002</v>
      </c>
      <c r="X474" s="19">
        <f t="shared" si="960"/>
        <v>212897.30000000002</v>
      </c>
      <c r="Y474" s="19">
        <f t="shared" ref="Y474:AA474" si="1092">Y479+Y485+Y495+Y499+Y503+Y507+Y475</f>
        <v>0</v>
      </c>
      <c r="Z474" s="19">
        <f t="shared" si="1092"/>
        <v>0</v>
      </c>
      <c r="AA474" s="19">
        <f t="shared" si="1092"/>
        <v>0</v>
      </c>
      <c r="AB474" s="19">
        <f t="shared" si="937"/>
        <v>215866.30000000002</v>
      </c>
      <c r="AC474" s="19">
        <f t="shared" si="938"/>
        <v>212897.30000000002</v>
      </c>
      <c r="AD474" s="19">
        <f t="shared" si="939"/>
        <v>212897.30000000002</v>
      </c>
      <c r="AE474" s="19">
        <f t="shared" ref="AE474:AF474" si="1093">AE479+AE485+AE495+AE499+AE503+AE507+AE475</f>
        <v>0</v>
      </c>
      <c r="AF474" s="19">
        <f t="shared" si="1093"/>
        <v>0</v>
      </c>
      <c r="AG474" s="19">
        <f t="shared" si="945"/>
        <v>215866.30000000002</v>
      </c>
      <c r="AH474" s="19">
        <f t="shared" si="946"/>
        <v>212897.30000000002</v>
      </c>
      <c r="AI474" s="19">
        <f t="shared" si="947"/>
        <v>212897.30000000002</v>
      </c>
      <c r="AJ474" s="19">
        <f t="shared" ref="AJ474:AL474" si="1094">AJ479+AJ485+AJ495+AJ499+AJ503+AJ507+AJ475</f>
        <v>-14848.704000000002</v>
      </c>
      <c r="AK474" s="19">
        <f t="shared" si="1094"/>
        <v>-5001.4170000000004</v>
      </c>
      <c r="AL474" s="19">
        <f t="shared" si="1094"/>
        <v>-5001.4170000000004</v>
      </c>
      <c r="AM474" s="19">
        <f t="shared" si="1073"/>
        <v>201017.59600000002</v>
      </c>
      <c r="AN474" s="19">
        <f t="shared" ref="AN474" si="1095">AN479+AN485+AN495+AN499+AN503+AN507+AN475</f>
        <v>10000</v>
      </c>
      <c r="AO474" s="19">
        <f t="shared" si="1035"/>
        <v>211017.59600000002</v>
      </c>
      <c r="AP474" s="19">
        <f t="shared" si="1074"/>
        <v>207895.88300000003</v>
      </c>
      <c r="AQ474" s="19">
        <f t="shared" ref="AQ474" si="1096">AQ479+AQ485+AQ495+AQ499+AQ503+AQ507+AQ475</f>
        <v>0</v>
      </c>
      <c r="AR474" s="19">
        <f t="shared" si="1036"/>
        <v>207895.88300000003</v>
      </c>
      <c r="AS474" s="19">
        <f t="shared" si="1075"/>
        <v>207895.88300000003</v>
      </c>
      <c r="AT474" s="19">
        <f t="shared" ref="AT474" si="1097">AT479+AT485+AT495+AT499+AT503+AT507+AT475</f>
        <v>0</v>
      </c>
      <c r="AU474" s="19">
        <f t="shared" si="1037"/>
        <v>207895.88300000003</v>
      </c>
      <c r="AV474" s="19">
        <f t="shared" si="1088"/>
        <v>0</v>
      </c>
      <c r="AW474" s="32"/>
      <c r="AX474" s="23"/>
      <c r="AY474" s="2"/>
    </row>
    <row r="475" spans="1:51" ht="62.4" x14ac:dyDescent="0.3">
      <c r="A475" s="49" t="s">
        <v>866</v>
      </c>
      <c r="B475" s="45"/>
      <c r="C475" s="49"/>
      <c r="D475" s="49"/>
      <c r="E475" s="15" t="s">
        <v>1073</v>
      </c>
      <c r="F475" s="19">
        <f t="shared" ref="F475:K477" si="1098">F476</f>
        <v>8152</v>
      </c>
      <c r="G475" s="19">
        <f t="shared" si="1098"/>
        <v>8152</v>
      </c>
      <c r="H475" s="19">
        <f t="shared" si="1098"/>
        <v>8152</v>
      </c>
      <c r="I475" s="19">
        <f t="shared" si="1098"/>
        <v>-618.29999999999995</v>
      </c>
      <c r="J475" s="19">
        <f t="shared" si="1098"/>
        <v>-618.29999999999995</v>
      </c>
      <c r="K475" s="19">
        <f t="shared" si="1098"/>
        <v>-618.29999999999995</v>
      </c>
      <c r="L475" s="19">
        <f t="shared" si="1004"/>
        <v>7533.7</v>
      </c>
      <c r="M475" s="19">
        <f t="shared" si="1005"/>
        <v>7533.7</v>
      </c>
      <c r="N475" s="19">
        <f t="shared" si="1006"/>
        <v>7533.7</v>
      </c>
      <c r="O475" s="19">
        <f t="shared" ref="O475:Q477" si="1099">O476</f>
        <v>0</v>
      </c>
      <c r="P475" s="19">
        <f t="shared" si="1099"/>
        <v>0</v>
      </c>
      <c r="Q475" s="19">
        <f t="shared" si="1099"/>
        <v>0</v>
      </c>
      <c r="R475" s="19">
        <f t="shared" si="954"/>
        <v>7533.7</v>
      </c>
      <c r="S475" s="19">
        <f t="shared" si="955"/>
        <v>7533.7</v>
      </c>
      <c r="T475" s="19">
        <f t="shared" si="956"/>
        <v>7533.7</v>
      </c>
      <c r="U475" s="19">
        <f t="shared" ref="U475:AV477" si="1100">U476</f>
        <v>0</v>
      </c>
      <c r="V475" s="19">
        <f t="shared" si="958"/>
        <v>7533.7</v>
      </c>
      <c r="W475" s="19">
        <f t="shared" si="959"/>
        <v>7533.7</v>
      </c>
      <c r="X475" s="19">
        <f t="shared" si="960"/>
        <v>7533.7</v>
      </c>
      <c r="Y475" s="19">
        <f t="shared" si="1100"/>
        <v>0</v>
      </c>
      <c r="Z475" s="19">
        <f t="shared" si="1100"/>
        <v>0</v>
      </c>
      <c r="AA475" s="19">
        <f t="shared" si="1100"/>
        <v>0</v>
      </c>
      <c r="AB475" s="19">
        <f t="shared" si="937"/>
        <v>7533.7</v>
      </c>
      <c r="AC475" s="19">
        <f t="shared" si="938"/>
        <v>7533.7</v>
      </c>
      <c r="AD475" s="19">
        <f t="shared" si="939"/>
        <v>7533.7</v>
      </c>
      <c r="AE475" s="19">
        <f t="shared" si="1100"/>
        <v>0</v>
      </c>
      <c r="AF475" s="19">
        <f t="shared" si="1100"/>
        <v>0</v>
      </c>
      <c r="AG475" s="19">
        <f t="shared" si="945"/>
        <v>7533.7</v>
      </c>
      <c r="AH475" s="19">
        <f t="shared" si="946"/>
        <v>7533.7</v>
      </c>
      <c r="AI475" s="19">
        <f t="shared" si="947"/>
        <v>7533.7</v>
      </c>
      <c r="AJ475" s="19">
        <f t="shared" si="1100"/>
        <v>0</v>
      </c>
      <c r="AK475" s="19">
        <f t="shared" si="1100"/>
        <v>0</v>
      </c>
      <c r="AL475" s="19">
        <f t="shared" si="1100"/>
        <v>0</v>
      </c>
      <c r="AM475" s="19">
        <f t="shared" si="1073"/>
        <v>7533.7</v>
      </c>
      <c r="AN475" s="19">
        <f t="shared" si="1100"/>
        <v>0</v>
      </c>
      <c r="AO475" s="19">
        <f t="shared" si="1035"/>
        <v>7533.7</v>
      </c>
      <c r="AP475" s="19">
        <f t="shared" si="1074"/>
        <v>7533.7</v>
      </c>
      <c r="AQ475" s="19">
        <f t="shared" si="1100"/>
        <v>0</v>
      </c>
      <c r="AR475" s="19">
        <f t="shared" si="1036"/>
        <v>7533.7</v>
      </c>
      <c r="AS475" s="19">
        <f t="shared" si="1075"/>
        <v>7533.7</v>
      </c>
      <c r="AT475" s="19">
        <f t="shared" si="1100"/>
        <v>0</v>
      </c>
      <c r="AU475" s="19">
        <f t="shared" si="1037"/>
        <v>7533.7</v>
      </c>
      <c r="AV475" s="19">
        <f t="shared" si="1100"/>
        <v>0</v>
      </c>
      <c r="AW475" s="32"/>
      <c r="AX475" s="23"/>
      <c r="AY475" s="2"/>
    </row>
    <row r="476" spans="1:51" ht="46.8" x14ac:dyDescent="0.3">
      <c r="A476" s="49" t="s">
        <v>866</v>
      </c>
      <c r="B476" s="45">
        <v>600</v>
      </c>
      <c r="C476" s="49"/>
      <c r="D476" s="49"/>
      <c r="E476" s="15" t="s">
        <v>581</v>
      </c>
      <c r="F476" s="19">
        <f t="shared" si="1098"/>
        <v>8152</v>
      </c>
      <c r="G476" s="19">
        <f t="shared" si="1098"/>
        <v>8152</v>
      </c>
      <c r="H476" s="19">
        <f t="shared" si="1098"/>
        <v>8152</v>
      </c>
      <c r="I476" s="19">
        <f t="shared" si="1098"/>
        <v>-618.29999999999995</v>
      </c>
      <c r="J476" s="19">
        <f t="shared" si="1098"/>
        <v>-618.29999999999995</v>
      </c>
      <c r="K476" s="19">
        <f t="shared" si="1098"/>
        <v>-618.29999999999995</v>
      </c>
      <c r="L476" s="19">
        <f t="shared" si="1004"/>
        <v>7533.7</v>
      </c>
      <c r="M476" s="19">
        <f t="shared" si="1005"/>
        <v>7533.7</v>
      </c>
      <c r="N476" s="19">
        <f t="shared" si="1006"/>
        <v>7533.7</v>
      </c>
      <c r="O476" s="19">
        <f t="shared" si="1099"/>
        <v>0</v>
      </c>
      <c r="P476" s="19">
        <f t="shared" si="1099"/>
        <v>0</v>
      </c>
      <c r="Q476" s="19">
        <f t="shared" si="1099"/>
        <v>0</v>
      </c>
      <c r="R476" s="19">
        <f t="shared" si="954"/>
        <v>7533.7</v>
      </c>
      <c r="S476" s="19">
        <f t="shared" si="955"/>
        <v>7533.7</v>
      </c>
      <c r="T476" s="19">
        <f t="shared" si="956"/>
        <v>7533.7</v>
      </c>
      <c r="U476" s="19">
        <f t="shared" si="1100"/>
        <v>0</v>
      </c>
      <c r="V476" s="19">
        <f t="shared" si="958"/>
        <v>7533.7</v>
      </c>
      <c r="W476" s="19">
        <f t="shared" si="959"/>
        <v>7533.7</v>
      </c>
      <c r="X476" s="19">
        <f t="shared" si="960"/>
        <v>7533.7</v>
      </c>
      <c r="Y476" s="19">
        <f t="shared" si="1100"/>
        <v>0</v>
      </c>
      <c r="Z476" s="19">
        <f t="shared" si="1100"/>
        <v>0</v>
      </c>
      <c r="AA476" s="19">
        <f t="shared" si="1100"/>
        <v>0</v>
      </c>
      <c r="AB476" s="19">
        <f t="shared" si="937"/>
        <v>7533.7</v>
      </c>
      <c r="AC476" s="19">
        <f t="shared" si="938"/>
        <v>7533.7</v>
      </c>
      <c r="AD476" s="19">
        <f t="shared" si="939"/>
        <v>7533.7</v>
      </c>
      <c r="AE476" s="19">
        <f t="shared" si="1100"/>
        <v>0</v>
      </c>
      <c r="AF476" s="19">
        <f t="shared" si="1100"/>
        <v>0</v>
      </c>
      <c r="AG476" s="19">
        <f t="shared" si="945"/>
        <v>7533.7</v>
      </c>
      <c r="AH476" s="19">
        <f t="shared" si="946"/>
        <v>7533.7</v>
      </c>
      <c r="AI476" s="19">
        <f t="shared" si="947"/>
        <v>7533.7</v>
      </c>
      <c r="AJ476" s="19">
        <f t="shared" si="1100"/>
        <v>0</v>
      </c>
      <c r="AK476" s="19">
        <f t="shared" si="1100"/>
        <v>0</v>
      </c>
      <c r="AL476" s="19">
        <f t="shared" si="1100"/>
        <v>0</v>
      </c>
      <c r="AM476" s="19">
        <f t="shared" si="1073"/>
        <v>7533.7</v>
      </c>
      <c r="AN476" s="19">
        <f t="shared" si="1100"/>
        <v>0</v>
      </c>
      <c r="AO476" s="19">
        <f t="shared" si="1035"/>
        <v>7533.7</v>
      </c>
      <c r="AP476" s="19">
        <f t="shared" si="1074"/>
        <v>7533.7</v>
      </c>
      <c r="AQ476" s="19">
        <f t="shared" si="1100"/>
        <v>0</v>
      </c>
      <c r="AR476" s="19">
        <f t="shared" si="1036"/>
        <v>7533.7</v>
      </c>
      <c r="AS476" s="19">
        <f t="shared" si="1075"/>
        <v>7533.7</v>
      </c>
      <c r="AT476" s="19">
        <f t="shared" si="1100"/>
        <v>0</v>
      </c>
      <c r="AU476" s="19">
        <f t="shared" si="1037"/>
        <v>7533.7</v>
      </c>
      <c r="AV476" s="19">
        <f t="shared" si="1100"/>
        <v>0</v>
      </c>
      <c r="AW476" s="32"/>
      <c r="AX476" s="23"/>
      <c r="AY476" s="2"/>
    </row>
    <row r="477" spans="1:51" x14ac:dyDescent="0.3">
      <c r="A477" s="49" t="s">
        <v>866</v>
      </c>
      <c r="B477" s="45">
        <v>620</v>
      </c>
      <c r="C477" s="49"/>
      <c r="D477" s="49"/>
      <c r="E477" s="15" t="s">
        <v>596</v>
      </c>
      <c r="F477" s="19">
        <f t="shared" si="1098"/>
        <v>8152</v>
      </c>
      <c r="G477" s="19">
        <f t="shared" si="1098"/>
        <v>8152</v>
      </c>
      <c r="H477" s="19">
        <f t="shared" si="1098"/>
        <v>8152</v>
      </c>
      <c r="I477" s="19">
        <f t="shared" si="1098"/>
        <v>-618.29999999999995</v>
      </c>
      <c r="J477" s="19">
        <f t="shared" si="1098"/>
        <v>-618.29999999999995</v>
      </c>
      <c r="K477" s="19">
        <f t="shared" si="1098"/>
        <v>-618.29999999999995</v>
      </c>
      <c r="L477" s="19">
        <f t="shared" si="1004"/>
        <v>7533.7</v>
      </c>
      <c r="M477" s="19">
        <f t="shared" si="1005"/>
        <v>7533.7</v>
      </c>
      <c r="N477" s="19">
        <f t="shared" si="1006"/>
        <v>7533.7</v>
      </c>
      <c r="O477" s="19">
        <f t="shared" si="1099"/>
        <v>0</v>
      </c>
      <c r="P477" s="19">
        <f t="shared" si="1099"/>
        <v>0</v>
      </c>
      <c r="Q477" s="19">
        <f t="shared" si="1099"/>
        <v>0</v>
      </c>
      <c r="R477" s="19">
        <f t="shared" si="954"/>
        <v>7533.7</v>
      </c>
      <c r="S477" s="19">
        <f t="shared" si="955"/>
        <v>7533.7</v>
      </c>
      <c r="T477" s="19">
        <f t="shared" si="956"/>
        <v>7533.7</v>
      </c>
      <c r="U477" s="19">
        <f t="shared" si="1100"/>
        <v>0</v>
      </c>
      <c r="V477" s="19">
        <f t="shared" si="958"/>
        <v>7533.7</v>
      </c>
      <c r="W477" s="19">
        <f t="shared" si="959"/>
        <v>7533.7</v>
      </c>
      <c r="X477" s="19">
        <f t="shared" si="960"/>
        <v>7533.7</v>
      </c>
      <c r="Y477" s="19">
        <f t="shared" si="1100"/>
        <v>0</v>
      </c>
      <c r="Z477" s="19">
        <f t="shared" si="1100"/>
        <v>0</v>
      </c>
      <c r="AA477" s="19">
        <f t="shared" si="1100"/>
        <v>0</v>
      </c>
      <c r="AB477" s="19">
        <f t="shared" si="937"/>
        <v>7533.7</v>
      </c>
      <c r="AC477" s="19">
        <f t="shared" si="938"/>
        <v>7533.7</v>
      </c>
      <c r="AD477" s="19">
        <f t="shared" si="939"/>
        <v>7533.7</v>
      </c>
      <c r="AE477" s="19">
        <f t="shared" si="1100"/>
        <v>0</v>
      </c>
      <c r="AF477" s="19">
        <f t="shared" si="1100"/>
        <v>0</v>
      </c>
      <c r="AG477" s="19">
        <f t="shared" si="945"/>
        <v>7533.7</v>
      </c>
      <c r="AH477" s="19">
        <f t="shared" si="946"/>
        <v>7533.7</v>
      </c>
      <c r="AI477" s="19">
        <f t="shared" si="947"/>
        <v>7533.7</v>
      </c>
      <c r="AJ477" s="19">
        <f t="shared" si="1100"/>
        <v>0</v>
      </c>
      <c r="AK477" s="19">
        <f t="shared" si="1100"/>
        <v>0</v>
      </c>
      <c r="AL477" s="19">
        <f t="shared" si="1100"/>
        <v>0</v>
      </c>
      <c r="AM477" s="19">
        <f t="shared" si="1073"/>
        <v>7533.7</v>
      </c>
      <c r="AN477" s="19">
        <f t="shared" si="1100"/>
        <v>0</v>
      </c>
      <c r="AO477" s="19">
        <f t="shared" si="1035"/>
        <v>7533.7</v>
      </c>
      <c r="AP477" s="19">
        <f t="shared" si="1074"/>
        <v>7533.7</v>
      </c>
      <c r="AQ477" s="19">
        <f t="shared" si="1100"/>
        <v>0</v>
      </c>
      <c r="AR477" s="19">
        <f t="shared" si="1036"/>
        <v>7533.7</v>
      </c>
      <c r="AS477" s="19">
        <f t="shared" si="1075"/>
        <v>7533.7</v>
      </c>
      <c r="AT477" s="19">
        <f t="shared" si="1100"/>
        <v>0</v>
      </c>
      <c r="AU477" s="19">
        <f t="shared" si="1037"/>
        <v>7533.7</v>
      </c>
      <c r="AV477" s="19">
        <f t="shared" si="1100"/>
        <v>0</v>
      </c>
      <c r="AW477" s="32"/>
      <c r="AX477" s="23"/>
      <c r="AY477" s="2"/>
    </row>
    <row r="478" spans="1:51" x14ac:dyDescent="0.3">
      <c r="A478" s="49" t="s">
        <v>866</v>
      </c>
      <c r="B478" s="45">
        <v>620</v>
      </c>
      <c r="C478" s="49" t="s">
        <v>105</v>
      </c>
      <c r="D478" s="49" t="s">
        <v>5</v>
      </c>
      <c r="E478" s="15" t="s">
        <v>570</v>
      </c>
      <c r="F478" s="19">
        <v>8152</v>
      </c>
      <c r="G478" s="19">
        <v>8152</v>
      </c>
      <c r="H478" s="19">
        <v>8152</v>
      </c>
      <c r="I478" s="19">
        <v>-618.29999999999995</v>
      </c>
      <c r="J478" s="19">
        <v>-618.29999999999995</v>
      </c>
      <c r="K478" s="19">
        <v>-618.29999999999995</v>
      </c>
      <c r="L478" s="19">
        <f t="shared" si="1004"/>
        <v>7533.7</v>
      </c>
      <c r="M478" s="19">
        <f t="shared" si="1005"/>
        <v>7533.7</v>
      </c>
      <c r="N478" s="19">
        <f t="shared" si="1006"/>
        <v>7533.7</v>
      </c>
      <c r="O478" s="19"/>
      <c r="P478" s="19"/>
      <c r="Q478" s="19"/>
      <c r="R478" s="19">
        <f t="shared" si="954"/>
        <v>7533.7</v>
      </c>
      <c r="S478" s="19">
        <f t="shared" si="955"/>
        <v>7533.7</v>
      </c>
      <c r="T478" s="19">
        <f t="shared" si="956"/>
        <v>7533.7</v>
      </c>
      <c r="U478" s="19"/>
      <c r="V478" s="19">
        <f t="shared" si="958"/>
        <v>7533.7</v>
      </c>
      <c r="W478" s="19">
        <f t="shared" si="959"/>
        <v>7533.7</v>
      </c>
      <c r="X478" s="19">
        <f t="shared" si="960"/>
        <v>7533.7</v>
      </c>
      <c r="Y478" s="19"/>
      <c r="Z478" s="19"/>
      <c r="AA478" s="19"/>
      <c r="AB478" s="19">
        <f t="shared" si="937"/>
        <v>7533.7</v>
      </c>
      <c r="AC478" s="19">
        <f t="shared" si="938"/>
        <v>7533.7</v>
      </c>
      <c r="AD478" s="19">
        <f t="shared" si="939"/>
        <v>7533.7</v>
      </c>
      <c r="AE478" s="19"/>
      <c r="AF478" s="19"/>
      <c r="AG478" s="19">
        <f t="shared" si="945"/>
        <v>7533.7</v>
      </c>
      <c r="AH478" s="19">
        <f t="shared" si="946"/>
        <v>7533.7</v>
      </c>
      <c r="AI478" s="19">
        <f t="shared" si="947"/>
        <v>7533.7</v>
      </c>
      <c r="AJ478" s="19"/>
      <c r="AK478" s="19"/>
      <c r="AL478" s="19"/>
      <c r="AM478" s="19">
        <f t="shared" si="1073"/>
        <v>7533.7</v>
      </c>
      <c r="AN478" s="19"/>
      <c r="AO478" s="19">
        <f t="shared" si="1035"/>
        <v>7533.7</v>
      </c>
      <c r="AP478" s="19">
        <f t="shared" si="1074"/>
        <v>7533.7</v>
      </c>
      <c r="AQ478" s="19"/>
      <c r="AR478" s="19">
        <f t="shared" si="1036"/>
        <v>7533.7</v>
      </c>
      <c r="AS478" s="19">
        <f t="shared" si="1075"/>
        <v>7533.7</v>
      </c>
      <c r="AT478" s="19"/>
      <c r="AU478" s="19">
        <f t="shared" si="1037"/>
        <v>7533.7</v>
      </c>
      <c r="AV478" s="19"/>
      <c r="AW478" s="32"/>
      <c r="AX478" s="23" t="s">
        <v>1304</v>
      </c>
      <c r="AY478" s="2"/>
    </row>
    <row r="479" spans="1:51" ht="46.8" x14ac:dyDescent="0.3">
      <c r="A479" s="49" t="s">
        <v>126</v>
      </c>
      <c r="B479" s="45"/>
      <c r="C479" s="49"/>
      <c r="D479" s="49"/>
      <c r="E479" s="15" t="s">
        <v>627</v>
      </c>
      <c r="F479" s="19">
        <f t="shared" ref="F479:K479" si="1101">F480</f>
        <v>101074.2</v>
      </c>
      <c r="G479" s="19">
        <f t="shared" si="1101"/>
        <v>98105.2</v>
      </c>
      <c r="H479" s="19">
        <f t="shared" si="1101"/>
        <v>98105.2</v>
      </c>
      <c r="I479" s="19">
        <f t="shared" si="1101"/>
        <v>0</v>
      </c>
      <c r="J479" s="19">
        <f t="shared" si="1101"/>
        <v>0</v>
      </c>
      <c r="K479" s="19">
        <f t="shared" si="1101"/>
        <v>0</v>
      </c>
      <c r="L479" s="19">
        <f t="shared" si="1004"/>
        <v>101074.2</v>
      </c>
      <c r="M479" s="19">
        <f t="shared" si="1005"/>
        <v>98105.2</v>
      </c>
      <c r="N479" s="19">
        <f t="shared" si="1006"/>
        <v>98105.2</v>
      </c>
      <c r="O479" s="19">
        <f t="shared" ref="O479:Q479" si="1102">O480</f>
        <v>0</v>
      </c>
      <c r="P479" s="19">
        <f t="shared" si="1102"/>
        <v>0</v>
      </c>
      <c r="Q479" s="19">
        <f t="shared" si="1102"/>
        <v>0</v>
      </c>
      <c r="R479" s="19">
        <f t="shared" si="954"/>
        <v>101074.2</v>
      </c>
      <c r="S479" s="19">
        <f t="shared" si="955"/>
        <v>98105.2</v>
      </c>
      <c r="T479" s="19">
        <f t="shared" si="956"/>
        <v>98105.2</v>
      </c>
      <c r="U479" s="19">
        <f t="shared" ref="U479:AV479" si="1103">U480</f>
        <v>0</v>
      </c>
      <c r="V479" s="19">
        <f t="shared" si="958"/>
        <v>101074.2</v>
      </c>
      <c r="W479" s="19">
        <f t="shared" si="959"/>
        <v>98105.2</v>
      </c>
      <c r="X479" s="19">
        <f t="shared" si="960"/>
        <v>98105.2</v>
      </c>
      <c r="Y479" s="19">
        <f t="shared" si="1103"/>
        <v>0</v>
      </c>
      <c r="Z479" s="19">
        <f t="shared" si="1103"/>
        <v>0</v>
      </c>
      <c r="AA479" s="19">
        <f t="shared" si="1103"/>
        <v>0</v>
      </c>
      <c r="AB479" s="19">
        <f t="shared" si="937"/>
        <v>101074.2</v>
      </c>
      <c r="AC479" s="19">
        <f t="shared" si="938"/>
        <v>98105.2</v>
      </c>
      <c r="AD479" s="19">
        <f t="shared" si="939"/>
        <v>98105.2</v>
      </c>
      <c r="AE479" s="19">
        <f t="shared" si="1103"/>
        <v>0</v>
      </c>
      <c r="AF479" s="19">
        <f t="shared" si="1103"/>
        <v>0</v>
      </c>
      <c r="AG479" s="19">
        <f t="shared" si="945"/>
        <v>101074.2</v>
      </c>
      <c r="AH479" s="19">
        <f t="shared" si="946"/>
        <v>98105.2</v>
      </c>
      <c r="AI479" s="19">
        <f t="shared" si="947"/>
        <v>98105.2</v>
      </c>
      <c r="AJ479" s="19">
        <f t="shared" si="1103"/>
        <v>-4251.4040000000005</v>
      </c>
      <c r="AK479" s="19">
        <f t="shared" si="1103"/>
        <v>-5001.4170000000004</v>
      </c>
      <c r="AL479" s="19">
        <f t="shared" si="1103"/>
        <v>-5001.4170000000004</v>
      </c>
      <c r="AM479" s="19">
        <f t="shared" si="1073"/>
        <v>96822.796000000002</v>
      </c>
      <c r="AN479" s="19">
        <f t="shared" si="1103"/>
        <v>0</v>
      </c>
      <c r="AO479" s="19">
        <f t="shared" si="1035"/>
        <v>96822.796000000002</v>
      </c>
      <c r="AP479" s="19">
        <f t="shared" si="1074"/>
        <v>93103.782999999996</v>
      </c>
      <c r="AQ479" s="19">
        <f t="shared" si="1103"/>
        <v>0</v>
      </c>
      <c r="AR479" s="19">
        <f t="shared" si="1036"/>
        <v>93103.782999999996</v>
      </c>
      <c r="AS479" s="19">
        <f t="shared" si="1075"/>
        <v>93103.782999999996</v>
      </c>
      <c r="AT479" s="19">
        <f t="shared" si="1103"/>
        <v>0</v>
      </c>
      <c r="AU479" s="19">
        <f t="shared" si="1037"/>
        <v>93103.782999999996</v>
      </c>
      <c r="AV479" s="19">
        <f t="shared" si="1103"/>
        <v>0</v>
      </c>
      <c r="AW479" s="32"/>
      <c r="AX479" s="23"/>
      <c r="AY479" s="2"/>
    </row>
    <row r="480" spans="1:51" ht="46.8" x14ac:dyDescent="0.3">
      <c r="A480" s="49" t="s">
        <v>126</v>
      </c>
      <c r="B480" s="45">
        <v>600</v>
      </c>
      <c r="C480" s="49"/>
      <c r="D480" s="49"/>
      <c r="E480" s="15" t="s">
        <v>581</v>
      </c>
      <c r="F480" s="19">
        <f t="shared" ref="F480:K480" si="1104">F481+F483</f>
        <v>101074.2</v>
      </c>
      <c r="G480" s="19">
        <f t="shared" si="1104"/>
        <v>98105.2</v>
      </c>
      <c r="H480" s="19">
        <f t="shared" si="1104"/>
        <v>98105.2</v>
      </c>
      <c r="I480" s="19">
        <f t="shared" si="1104"/>
        <v>0</v>
      </c>
      <c r="J480" s="19">
        <f t="shared" si="1104"/>
        <v>0</v>
      </c>
      <c r="K480" s="19">
        <f t="shared" si="1104"/>
        <v>0</v>
      </c>
      <c r="L480" s="19">
        <f t="shared" si="1004"/>
        <v>101074.2</v>
      </c>
      <c r="M480" s="19">
        <f t="shared" si="1005"/>
        <v>98105.2</v>
      </c>
      <c r="N480" s="19">
        <f t="shared" si="1006"/>
        <v>98105.2</v>
      </c>
      <c r="O480" s="19">
        <f t="shared" ref="O480:Q480" si="1105">O481+O483</f>
        <v>0</v>
      </c>
      <c r="P480" s="19">
        <f t="shared" si="1105"/>
        <v>0</v>
      </c>
      <c r="Q480" s="19">
        <f t="shared" si="1105"/>
        <v>0</v>
      </c>
      <c r="R480" s="19">
        <f t="shared" si="954"/>
        <v>101074.2</v>
      </c>
      <c r="S480" s="19">
        <f t="shared" si="955"/>
        <v>98105.2</v>
      </c>
      <c r="T480" s="19">
        <f t="shared" si="956"/>
        <v>98105.2</v>
      </c>
      <c r="U480" s="19">
        <f t="shared" ref="U480:AV480" si="1106">U481+U483</f>
        <v>0</v>
      </c>
      <c r="V480" s="19">
        <f t="shared" si="958"/>
        <v>101074.2</v>
      </c>
      <c r="W480" s="19">
        <f t="shared" si="959"/>
        <v>98105.2</v>
      </c>
      <c r="X480" s="19">
        <f t="shared" si="960"/>
        <v>98105.2</v>
      </c>
      <c r="Y480" s="19">
        <f t="shared" ref="Y480:AA480" si="1107">Y481+Y483</f>
        <v>0</v>
      </c>
      <c r="Z480" s="19">
        <f t="shared" si="1107"/>
        <v>0</v>
      </c>
      <c r="AA480" s="19">
        <f t="shared" si="1107"/>
        <v>0</v>
      </c>
      <c r="AB480" s="19">
        <f t="shared" si="937"/>
        <v>101074.2</v>
      </c>
      <c r="AC480" s="19">
        <f t="shared" si="938"/>
        <v>98105.2</v>
      </c>
      <c r="AD480" s="19">
        <f t="shared" si="939"/>
        <v>98105.2</v>
      </c>
      <c r="AE480" s="19">
        <f t="shared" ref="AE480:AF480" si="1108">AE481+AE483</f>
        <v>0</v>
      </c>
      <c r="AF480" s="19">
        <f t="shared" si="1108"/>
        <v>0</v>
      </c>
      <c r="AG480" s="19">
        <f t="shared" si="945"/>
        <v>101074.2</v>
      </c>
      <c r="AH480" s="19">
        <f t="shared" si="946"/>
        <v>98105.2</v>
      </c>
      <c r="AI480" s="19">
        <f t="shared" si="947"/>
        <v>98105.2</v>
      </c>
      <c r="AJ480" s="19">
        <f t="shared" ref="AJ480:AL480" si="1109">AJ481+AJ483</f>
        <v>-4251.4040000000005</v>
      </c>
      <c r="AK480" s="19">
        <f t="shared" si="1109"/>
        <v>-5001.4170000000004</v>
      </c>
      <c r="AL480" s="19">
        <f t="shared" si="1109"/>
        <v>-5001.4170000000004</v>
      </c>
      <c r="AM480" s="19">
        <f t="shared" si="1073"/>
        <v>96822.796000000002</v>
      </c>
      <c r="AN480" s="19">
        <f t="shared" ref="AN480" si="1110">AN481+AN483</f>
        <v>0</v>
      </c>
      <c r="AO480" s="19">
        <f t="shared" si="1035"/>
        <v>96822.796000000002</v>
      </c>
      <c r="AP480" s="19">
        <f t="shared" si="1074"/>
        <v>93103.782999999996</v>
      </c>
      <c r="AQ480" s="19">
        <f t="shared" ref="AQ480" si="1111">AQ481+AQ483</f>
        <v>0</v>
      </c>
      <c r="AR480" s="19">
        <f t="shared" si="1036"/>
        <v>93103.782999999996</v>
      </c>
      <c r="AS480" s="19">
        <f t="shared" si="1075"/>
        <v>93103.782999999996</v>
      </c>
      <c r="AT480" s="19">
        <f t="shared" ref="AT480" si="1112">AT481+AT483</f>
        <v>0</v>
      </c>
      <c r="AU480" s="19">
        <f t="shared" si="1037"/>
        <v>93103.782999999996</v>
      </c>
      <c r="AV480" s="19">
        <f t="shared" si="1106"/>
        <v>0</v>
      </c>
      <c r="AW480" s="32"/>
      <c r="AX480" s="23"/>
      <c r="AY480" s="2"/>
    </row>
    <row r="481" spans="1:51" x14ac:dyDescent="0.3">
      <c r="A481" s="49" t="s">
        <v>126</v>
      </c>
      <c r="B481" s="45">
        <v>610</v>
      </c>
      <c r="C481" s="49"/>
      <c r="D481" s="49"/>
      <c r="E481" s="15" t="s">
        <v>595</v>
      </c>
      <c r="F481" s="19">
        <f t="shared" ref="F481:K481" si="1113">F482</f>
        <v>30041.200000000001</v>
      </c>
      <c r="G481" s="19">
        <f t="shared" si="1113"/>
        <v>29796.7</v>
      </c>
      <c r="H481" s="19">
        <f t="shared" si="1113"/>
        <v>29796.7</v>
      </c>
      <c r="I481" s="19">
        <f t="shared" si="1113"/>
        <v>0</v>
      </c>
      <c r="J481" s="19">
        <f t="shared" si="1113"/>
        <v>0</v>
      </c>
      <c r="K481" s="19">
        <f t="shared" si="1113"/>
        <v>0</v>
      </c>
      <c r="L481" s="19">
        <f t="shared" si="1004"/>
        <v>30041.200000000001</v>
      </c>
      <c r="M481" s="19">
        <f t="shared" si="1005"/>
        <v>29796.7</v>
      </c>
      <c r="N481" s="19">
        <f t="shared" si="1006"/>
        <v>29796.7</v>
      </c>
      <c r="O481" s="19">
        <f t="shared" ref="O481:Q481" si="1114">O482</f>
        <v>0</v>
      </c>
      <c r="P481" s="19">
        <f t="shared" si="1114"/>
        <v>0</v>
      </c>
      <c r="Q481" s="19">
        <f t="shared" si="1114"/>
        <v>0</v>
      </c>
      <c r="R481" s="19">
        <f t="shared" si="954"/>
        <v>30041.200000000001</v>
      </c>
      <c r="S481" s="19">
        <f t="shared" si="955"/>
        <v>29796.7</v>
      </c>
      <c r="T481" s="19">
        <f t="shared" si="956"/>
        <v>29796.7</v>
      </c>
      <c r="U481" s="19">
        <f t="shared" ref="U481:AV481" si="1115">U482</f>
        <v>0</v>
      </c>
      <c r="V481" s="19">
        <f t="shared" si="958"/>
        <v>30041.200000000001</v>
      </c>
      <c r="W481" s="19">
        <f t="shared" si="959"/>
        <v>29796.7</v>
      </c>
      <c r="X481" s="19">
        <f t="shared" si="960"/>
        <v>29796.7</v>
      </c>
      <c r="Y481" s="19">
        <f t="shared" si="1115"/>
        <v>0</v>
      </c>
      <c r="Z481" s="19">
        <f t="shared" si="1115"/>
        <v>0</v>
      </c>
      <c r="AA481" s="19">
        <f t="shared" si="1115"/>
        <v>0</v>
      </c>
      <c r="AB481" s="19">
        <f t="shared" si="937"/>
        <v>30041.200000000001</v>
      </c>
      <c r="AC481" s="19">
        <f t="shared" si="938"/>
        <v>29796.7</v>
      </c>
      <c r="AD481" s="19">
        <f t="shared" si="939"/>
        <v>29796.7</v>
      </c>
      <c r="AE481" s="19">
        <f t="shared" si="1115"/>
        <v>0</v>
      </c>
      <c r="AF481" s="19">
        <f t="shared" si="1115"/>
        <v>0</v>
      </c>
      <c r="AG481" s="19">
        <f t="shared" si="945"/>
        <v>30041.200000000001</v>
      </c>
      <c r="AH481" s="19">
        <f t="shared" si="946"/>
        <v>29796.7</v>
      </c>
      <c r="AI481" s="19">
        <f t="shared" si="947"/>
        <v>29796.7</v>
      </c>
      <c r="AJ481" s="19">
        <f t="shared" si="1115"/>
        <v>0</v>
      </c>
      <c r="AK481" s="19">
        <f t="shared" si="1115"/>
        <v>0</v>
      </c>
      <c r="AL481" s="19">
        <f t="shared" si="1115"/>
        <v>0</v>
      </c>
      <c r="AM481" s="19">
        <f t="shared" si="1073"/>
        <v>30041.200000000001</v>
      </c>
      <c r="AN481" s="19">
        <f t="shared" si="1115"/>
        <v>0</v>
      </c>
      <c r="AO481" s="19">
        <f t="shared" si="1035"/>
        <v>30041.200000000001</v>
      </c>
      <c r="AP481" s="19">
        <f t="shared" si="1074"/>
        <v>29796.7</v>
      </c>
      <c r="AQ481" s="19">
        <f t="shared" si="1115"/>
        <v>0</v>
      </c>
      <c r="AR481" s="19">
        <f t="shared" si="1036"/>
        <v>29796.7</v>
      </c>
      <c r="AS481" s="19">
        <f t="shared" si="1075"/>
        <v>29796.7</v>
      </c>
      <c r="AT481" s="19">
        <f t="shared" si="1115"/>
        <v>0</v>
      </c>
      <c r="AU481" s="19">
        <f t="shared" si="1037"/>
        <v>29796.7</v>
      </c>
      <c r="AV481" s="19">
        <f t="shared" si="1115"/>
        <v>0</v>
      </c>
      <c r="AW481" s="32"/>
      <c r="AX481" s="23"/>
      <c r="AY481" s="2"/>
    </row>
    <row r="482" spans="1:51" x14ac:dyDescent="0.3">
      <c r="A482" s="49" t="s">
        <v>126</v>
      </c>
      <c r="B482" s="45">
        <v>610</v>
      </c>
      <c r="C482" s="49" t="s">
        <v>105</v>
      </c>
      <c r="D482" s="49" t="s">
        <v>5</v>
      </c>
      <c r="E482" s="15" t="s">
        <v>570</v>
      </c>
      <c r="F482" s="19">
        <v>30041.200000000001</v>
      </c>
      <c r="G482" s="19">
        <v>29796.7</v>
      </c>
      <c r="H482" s="19">
        <v>29796.7</v>
      </c>
      <c r="I482" s="19"/>
      <c r="J482" s="19"/>
      <c r="K482" s="19"/>
      <c r="L482" s="19">
        <f t="shared" si="1004"/>
        <v>30041.200000000001</v>
      </c>
      <c r="M482" s="19">
        <f t="shared" si="1005"/>
        <v>29796.7</v>
      </c>
      <c r="N482" s="19">
        <f t="shared" si="1006"/>
        <v>29796.7</v>
      </c>
      <c r="O482" s="19"/>
      <c r="P482" s="19"/>
      <c r="Q482" s="19"/>
      <c r="R482" s="19">
        <f t="shared" si="954"/>
        <v>30041.200000000001</v>
      </c>
      <c r="S482" s="19">
        <f t="shared" si="955"/>
        <v>29796.7</v>
      </c>
      <c r="T482" s="19">
        <f t="shared" si="956"/>
        <v>29796.7</v>
      </c>
      <c r="U482" s="19"/>
      <c r="V482" s="19">
        <f t="shared" si="958"/>
        <v>30041.200000000001</v>
      </c>
      <c r="W482" s="19">
        <f t="shared" si="959"/>
        <v>29796.7</v>
      </c>
      <c r="X482" s="19">
        <f t="shared" si="960"/>
        <v>29796.7</v>
      </c>
      <c r="Y482" s="19"/>
      <c r="Z482" s="19"/>
      <c r="AA482" s="19"/>
      <c r="AB482" s="19">
        <f t="shared" si="937"/>
        <v>30041.200000000001</v>
      </c>
      <c r="AC482" s="19">
        <f t="shared" si="938"/>
        <v>29796.7</v>
      </c>
      <c r="AD482" s="19">
        <f t="shared" si="939"/>
        <v>29796.7</v>
      </c>
      <c r="AE482" s="19"/>
      <c r="AF482" s="19"/>
      <c r="AG482" s="19">
        <f t="shared" si="945"/>
        <v>30041.200000000001</v>
      </c>
      <c r="AH482" s="19">
        <f t="shared" si="946"/>
        <v>29796.7</v>
      </c>
      <c r="AI482" s="19">
        <f t="shared" si="947"/>
        <v>29796.7</v>
      </c>
      <c r="AJ482" s="19"/>
      <c r="AK482" s="19"/>
      <c r="AL482" s="19"/>
      <c r="AM482" s="19">
        <f t="shared" si="1073"/>
        <v>30041.200000000001</v>
      </c>
      <c r="AN482" s="19"/>
      <c r="AO482" s="19">
        <f t="shared" si="1035"/>
        <v>30041.200000000001</v>
      </c>
      <c r="AP482" s="19">
        <f t="shared" si="1074"/>
        <v>29796.7</v>
      </c>
      <c r="AQ482" s="19"/>
      <c r="AR482" s="19">
        <f t="shared" si="1036"/>
        <v>29796.7</v>
      </c>
      <c r="AS482" s="19">
        <f t="shared" si="1075"/>
        <v>29796.7</v>
      </c>
      <c r="AT482" s="19"/>
      <c r="AU482" s="19">
        <f t="shared" si="1037"/>
        <v>29796.7</v>
      </c>
      <c r="AV482" s="19"/>
      <c r="AW482" s="32"/>
      <c r="AX482" s="23"/>
      <c r="AY482" s="2"/>
    </row>
    <row r="483" spans="1:51" x14ac:dyDescent="0.3">
      <c r="A483" s="49" t="s">
        <v>126</v>
      </c>
      <c r="B483" s="45">
        <v>620</v>
      </c>
      <c r="C483" s="49"/>
      <c r="D483" s="49"/>
      <c r="E483" s="15" t="s">
        <v>596</v>
      </c>
      <c r="F483" s="19">
        <f t="shared" ref="F483:K483" si="1116">F484</f>
        <v>71033</v>
      </c>
      <c r="G483" s="19">
        <f t="shared" si="1116"/>
        <v>68308.5</v>
      </c>
      <c r="H483" s="19">
        <f t="shared" si="1116"/>
        <v>68308.5</v>
      </c>
      <c r="I483" s="19">
        <f t="shared" si="1116"/>
        <v>0</v>
      </c>
      <c r="J483" s="19">
        <f t="shared" si="1116"/>
        <v>0</v>
      </c>
      <c r="K483" s="19">
        <f t="shared" si="1116"/>
        <v>0</v>
      </c>
      <c r="L483" s="19">
        <f t="shared" si="1004"/>
        <v>71033</v>
      </c>
      <c r="M483" s="19">
        <f t="shared" si="1005"/>
        <v>68308.5</v>
      </c>
      <c r="N483" s="19">
        <f t="shared" si="1006"/>
        <v>68308.5</v>
      </c>
      <c r="O483" s="19">
        <f t="shared" ref="O483:Q483" si="1117">O484</f>
        <v>0</v>
      </c>
      <c r="P483" s="19">
        <f t="shared" si="1117"/>
        <v>0</v>
      </c>
      <c r="Q483" s="19">
        <f t="shared" si="1117"/>
        <v>0</v>
      </c>
      <c r="R483" s="19">
        <f t="shared" si="954"/>
        <v>71033</v>
      </c>
      <c r="S483" s="19">
        <f t="shared" si="955"/>
        <v>68308.5</v>
      </c>
      <c r="T483" s="19">
        <f t="shared" si="956"/>
        <v>68308.5</v>
      </c>
      <c r="U483" s="19">
        <f t="shared" ref="U483:AV483" si="1118">U484</f>
        <v>0</v>
      </c>
      <c r="V483" s="19">
        <f t="shared" si="958"/>
        <v>71033</v>
      </c>
      <c r="W483" s="19">
        <f t="shared" si="959"/>
        <v>68308.5</v>
      </c>
      <c r="X483" s="19">
        <f t="shared" si="960"/>
        <v>68308.5</v>
      </c>
      <c r="Y483" s="19">
        <f t="shared" si="1118"/>
        <v>0</v>
      </c>
      <c r="Z483" s="19">
        <f t="shared" si="1118"/>
        <v>0</v>
      </c>
      <c r="AA483" s="19">
        <f t="shared" si="1118"/>
        <v>0</v>
      </c>
      <c r="AB483" s="19">
        <f t="shared" si="937"/>
        <v>71033</v>
      </c>
      <c r="AC483" s="19">
        <f t="shared" si="938"/>
        <v>68308.5</v>
      </c>
      <c r="AD483" s="19">
        <f t="shared" si="939"/>
        <v>68308.5</v>
      </c>
      <c r="AE483" s="19">
        <f t="shared" si="1118"/>
        <v>0</v>
      </c>
      <c r="AF483" s="19">
        <f t="shared" si="1118"/>
        <v>0</v>
      </c>
      <c r="AG483" s="19">
        <f t="shared" si="945"/>
        <v>71033</v>
      </c>
      <c r="AH483" s="19">
        <f t="shared" si="946"/>
        <v>68308.5</v>
      </c>
      <c r="AI483" s="19">
        <f t="shared" si="947"/>
        <v>68308.5</v>
      </c>
      <c r="AJ483" s="19">
        <f t="shared" si="1118"/>
        <v>-4251.4040000000005</v>
      </c>
      <c r="AK483" s="19">
        <f t="shared" si="1118"/>
        <v>-5001.4170000000004</v>
      </c>
      <c r="AL483" s="19">
        <f t="shared" si="1118"/>
        <v>-5001.4170000000004</v>
      </c>
      <c r="AM483" s="19">
        <f t="shared" si="1073"/>
        <v>66781.596000000005</v>
      </c>
      <c r="AN483" s="19">
        <f t="shared" si="1118"/>
        <v>0</v>
      </c>
      <c r="AO483" s="19">
        <f t="shared" si="1035"/>
        <v>66781.596000000005</v>
      </c>
      <c r="AP483" s="19">
        <f t="shared" si="1074"/>
        <v>63307.082999999999</v>
      </c>
      <c r="AQ483" s="19">
        <f t="shared" si="1118"/>
        <v>0</v>
      </c>
      <c r="AR483" s="19">
        <f t="shared" si="1036"/>
        <v>63307.082999999999</v>
      </c>
      <c r="AS483" s="19">
        <f t="shared" si="1075"/>
        <v>63307.082999999999</v>
      </c>
      <c r="AT483" s="19">
        <f t="shared" si="1118"/>
        <v>0</v>
      </c>
      <c r="AU483" s="19">
        <f t="shared" si="1037"/>
        <v>63307.082999999999</v>
      </c>
      <c r="AV483" s="19">
        <f t="shared" si="1118"/>
        <v>0</v>
      </c>
      <c r="AW483" s="32"/>
      <c r="AX483" s="23"/>
      <c r="AY483" s="2"/>
    </row>
    <row r="484" spans="1:51" x14ac:dyDescent="0.3">
      <c r="A484" s="49" t="s">
        <v>126</v>
      </c>
      <c r="B484" s="45">
        <v>620</v>
      </c>
      <c r="C484" s="49" t="s">
        <v>105</v>
      </c>
      <c r="D484" s="49" t="s">
        <v>5</v>
      </c>
      <c r="E484" s="15" t="s">
        <v>570</v>
      </c>
      <c r="F484" s="19">
        <v>71033</v>
      </c>
      <c r="G484" s="19">
        <v>68308.5</v>
      </c>
      <c r="H484" s="19">
        <v>68308.5</v>
      </c>
      <c r="I484" s="19"/>
      <c r="J484" s="19"/>
      <c r="K484" s="19"/>
      <c r="L484" s="19">
        <f t="shared" si="1004"/>
        <v>71033</v>
      </c>
      <c r="M484" s="19">
        <f t="shared" si="1005"/>
        <v>68308.5</v>
      </c>
      <c r="N484" s="19">
        <f t="shared" si="1006"/>
        <v>68308.5</v>
      </c>
      <c r="O484" s="19"/>
      <c r="P484" s="19"/>
      <c r="Q484" s="19"/>
      <c r="R484" s="19">
        <f t="shared" si="954"/>
        <v>71033</v>
      </c>
      <c r="S484" s="19">
        <f t="shared" si="955"/>
        <v>68308.5</v>
      </c>
      <c r="T484" s="19">
        <f t="shared" si="956"/>
        <v>68308.5</v>
      </c>
      <c r="U484" s="19"/>
      <c r="V484" s="19">
        <f t="shared" si="958"/>
        <v>71033</v>
      </c>
      <c r="W484" s="19">
        <f t="shared" si="959"/>
        <v>68308.5</v>
      </c>
      <c r="X484" s="19">
        <f t="shared" si="960"/>
        <v>68308.5</v>
      </c>
      <c r="Y484" s="19"/>
      <c r="Z484" s="19"/>
      <c r="AA484" s="19"/>
      <c r="AB484" s="19">
        <f t="shared" si="937"/>
        <v>71033</v>
      </c>
      <c r="AC484" s="19">
        <f t="shared" si="938"/>
        <v>68308.5</v>
      </c>
      <c r="AD484" s="19">
        <f t="shared" si="939"/>
        <v>68308.5</v>
      </c>
      <c r="AE484" s="19"/>
      <c r="AF484" s="19"/>
      <c r="AG484" s="19">
        <f t="shared" si="945"/>
        <v>71033</v>
      </c>
      <c r="AH484" s="19">
        <f t="shared" si="946"/>
        <v>68308.5</v>
      </c>
      <c r="AI484" s="19">
        <f t="shared" si="947"/>
        <v>68308.5</v>
      </c>
      <c r="AJ484" s="19">
        <v>-4251.4040000000005</v>
      </c>
      <c r="AK484" s="19">
        <v>-5001.4170000000004</v>
      </c>
      <c r="AL484" s="19">
        <v>-5001.4170000000004</v>
      </c>
      <c r="AM484" s="19">
        <f t="shared" si="1073"/>
        <v>66781.596000000005</v>
      </c>
      <c r="AN484" s="19"/>
      <c r="AO484" s="19">
        <f t="shared" si="1035"/>
        <v>66781.596000000005</v>
      </c>
      <c r="AP484" s="19">
        <f t="shared" si="1074"/>
        <v>63307.082999999999</v>
      </c>
      <c r="AQ484" s="19"/>
      <c r="AR484" s="19">
        <f t="shared" si="1036"/>
        <v>63307.082999999999</v>
      </c>
      <c r="AS484" s="19">
        <f t="shared" si="1075"/>
        <v>63307.082999999999</v>
      </c>
      <c r="AT484" s="19"/>
      <c r="AU484" s="19">
        <f t="shared" si="1037"/>
        <v>63307.082999999999</v>
      </c>
      <c r="AV484" s="19"/>
      <c r="AW484" s="32"/>
      <c r="AX484" s="23"/>
      <c r="AY484" s="2"/>
    </row>
    <row r="485" spans="1:51" x14ac:dyDescent="0.3">
      <c r="A485" s="49" t="s">
        <v>127</v>
      </c>
      <c r="B485" s="45"/>
      <c r="C485" s="49"/>
      <c r="D485" s="49"/>
      <c r="E485" s="15" t="s">
        <v>675</v>
      </c>
      <c r="F485" s="19">
        <f>F486+F489</f>
        <v>22383.799999999996</v>
      </c>
      <c r="G485" s="19">
        <f>G486+G489</f>
        <v>22383.799999999996</v>
      </c>
      <c r="H485" s="19">
        <f>H486+H489</f>
        <v>22383.799999999996</v>
      </c>
      <c r="I485" s="19">
        <f t="shared" ref="I485:K485" si="1119">I486+I489</f>
        <v>0</v>
      </c>
      <c r="J485" s="19">
        <f t="shared" si="1119"/>
        <v>0</v>
      </c>
      <c r="K485" s="19">
        <f t="shared" si="1119"/>
        <v>0</v>
      </c>
      <c r="L485" s="19">
        <f t="shared" si="1004"/>
        <v>22383.799999999996</v>
      </c>
      <c r="M485" s="19">
        <f t="shared" si="1005"/>
        <v>22383.799999999996</v>
      </c>
      <c r="N485" s="19">
        <f t="shared" si="1006"/>
        <v>22383.799999999996</v>
      </c>
      <c r="O485" s="19">
        <f t="shared" ref="O485:Q485" si="1120">O486+O489</f>
        <v>0</v>
      </c>
      <c r="P485" s="19">
        <f t="shared" si="1120"/>
        <v>0</v>
      </c>
      <c r="Q485" s="19">
        <f t="shared" si="1120"/>
        <v>0</v>
      </c>
      <c r="R485" s="19">
        <f t="shared" si="954"/>
        <v>22383.799999999996</v>
      </c>
      <c r="S485" s="19">
        <f t="shared" si="955"/>
        <v>22383.799999999996</v>
      </c>
      <c r="T485" s="19">
        <f t="shared" si="956"/>
        <v>22383.799999999996</v>
      </c>
      <c r="U485" s="19">
        <f>U486+U489</f>
        <v>0</v>
      </c>
      <c r="V485" s="19">
        <f t="shared" si="958"/>
        <v>22383.799999999996</v>
      </c>
      <c r="W485" s="19">
        <f t="shared" si="959"/>
        <v>22383.799999999996</v>
      </c>
      <c r="X485" s="19">
        <f t="shared" si="960"/>
        <v>22383.799999999996</v>
      </c>
      <c r="Y485" s="19">
        <f t="shared" ref="Y485:AA485" si="1121">Y486+Y489</f>
        <v>0</v>
      </c>
      <c r="Z485" s="19">
        <f t="shared" si="1121"/>
        <v>0</v>
      </c>
      <c r="AA485" s="19">
        <f t="shared" si="1121"/>
        <v>0</v>
      </c>
      <c r="AB485" s="19">
        <f t="shared" si="937"/>
        <v>22383.799999999996</v>
      </c>
      <c r="AC485" s="19">
        <f t="shared" si="938"/>
        <v>22383.799999999996</v>
      </c>
      <c r="AD485" s="19">
        <f t="shared" si="939"/>
        <v>22383.799999999996</v>
      </c>
      <c r="AE485" s="19">
        <f t="shared" ref="AE485:AF485" si="1122">AE486+AE489</f>
        <v>0</v>
      </c>
      <c r="AF485" s="19">
        <f t="shared" si="1122"/>
        <v>0</v>
      </c>
      <c r="AG485" s="19">
        <f t="shared" si="945"/>
        <v>22383.799999999996</v>
      </c>
      <c r="AH485" s="19">
        <f t="shared" si="946"/>
        <v>22383.799999999996</v>
      </c>
      <c r="AI485" s="19">
        <f t="shared" si="947"/>
        <v>22383.799999999996</v>
      </c>
      <c r="AJ485" s="19">
        <f>AJ486+AJ489</f>
        <v>-1479.3</v>
      </c>
      <c r="AK485" s="19">
        <f>AK486+AK489</f>
        <v>0</v>
      </c>
      <c r="AL485" s="19">
        <f>AL486+AL489</f>
        <v>0</v>
      </c>
      <c r="AM485" s="19">
        <f t="shared" si="1073"/>
        <v>20904.499999999996</v>
      </c>
      <c r="AN485" s="19">
        <f>AN486+AN489</f>
        <v>0</v>
      </c>
      <c r="AO485" s="19">
        <f t="shared" si="1035"/>
        <v>20904.499999999996</v>
      </c>
      <c r="AP485" s="19">
        <f t="shared" si="1074"/>
        <v>22383.799999999996</v>
      </c>
      <c r="AQ485" s="19">
        <f>AQ486+AQ489</f>
        <v>0</v>
      </c>
      <c r="AR485" s="19">
        <f t="shared" si="1036"/>
        <v>22383.799999999996</v>
      </c>
      <c r="AS485" s="19">
        <f t="shared" si="1075"/>
        <v>22383.799999999996</v>
      </c>
      <c r="AT485" s="19">
        <f>AT486+AT489</f>
        <v>0</v>
      </c>
      <c r="AU485" s="19">
        <f t="shared" si="1037"/>
        <v>22383.799999999996</v>
      </c>
      <c r="AV485" s="19">
        <f>AV486+AV489</f>
        <v>0</v>
      </c>
      <c r="AW485" s="32"/>
      <c r="AX485" s="23"/>
      <c r="AY485" s="2"/>
    </row>
    <row r="486" spans="1:51" ht="31.2" x14ac:dyDescent="0.3">
      <c r="A486" s="49" t="s">
        <v>127</v>
      </c>
      <c r="B486" s="45">
        <v>200</v>
      </c>
      <c r="C486" s="49"/>
      <c r="D486" s="49"/>
      <c r="E486" s="15" t="s">
        <v>578</v>
      </c>
      <c r="F486" s="19">
        <f t="shared" ref="F486:K487" si="1123">F487</f>
        <v>669.59999999999991</v>
      </c>
      <c r="G486" s="19">
        <f t="shared" si="1123"/>
        <v>669.59999999999991</v>
      </c>
      <c r="H486" s="19">
        <f t="shared" si="1123"/>
        <v>669.59999999999991</v>
      </c>
      <c r="I486" s="19">
        <f t="shared" si="1123"/>
        <v>0</v>
      </c>
      <c r="J486" s="19">
        <f t="shared" si="1123"/>
        <v>0</v>
      </c>
      <c r="K486" s="19">
        <f t="shared" si="1123"/>
        <v>0</v>
      </c>
      <c r="L486" s="19">
        <f t="shared" si="1004"/>
        <v>669.59999999999991</v>
      </c>
      <c r="M486" s="19">
        <f t="shared" si="1005"/>
        <v>669.59999999999991</v>
      </c>
      <c r="N486" s="19">
        <f t="shared" si="1006"/>
        <v>669.59999999999991</v>
      </c>
      <c r="O486" s="19">
        <f t="shared" ref="O486:Q487" si="1124">O487</f>
        <v>0</v>
      </c>
      <c r="P486" s="19">
        <f t="shared" si="1124"/>
        <v>0</v>
      </c>
      <c r="Q486" s="19">
        <f t="shared" si="1124"/>
        <v>0</v>
      </c>
      <c r="R486" s="19">
        <f t="shared" si="954"/>
        <v>669.59999999999991</v>
      </c>
      <c r="S486" s="19">
        <f t="shared" si="955"/>
        <v>669.59999999999991</v>
      </c>
      <c r="T486" s="19">
        <f t="shared" si="956"/>
        <v>669.59999999999991</v>
      </c>
      <c r="U486" s="19">
        <f t="shared" ref="U486:AV487" si="1125">U487</f>
        <v>0</v>
      </c>
      <c r="V486" s="19">
        <f t="shared" si="958"/>
        <v>669.59999999999991</v>
      </c>
      <c r="W486" s="19">
        <f t="shared" si="959"/>
        <v>669.59999999999991</v>
      </c>
      <c r="X486" s="19">
        <f t="shared" si="960"/>
        <v>669.59999999999991</v>
      </c>
      <c r="Y486" s="19">
        <f t="shared" si="1125"/>
        <v>0</v>
      </c>
      <c r="Z486" s="19">
        <f t="shared" si="1125"/>
        <v>0</v>
      </c>
      <c r="AA486" s="19">
        <f t="shared" si="1125"/>
        <v>0</v>
      </c>
      <c r="AB486" s="19">
        <f t="shared" ref="AB486:AB549" si="1126">V486+Y486</f>
        <v>669.59999999999991</v>
      </c>
      <c r="AC486" s="19">
        <f t="shared" ref="AC486:AC549" si="1127">W486+Z486</f>
        <v>669.59999999999991</v>
      </c>
      <c r="AD486" s="19">
        <f t="shared" ref="AD486:AD549" si="1128">X486+AA486</f>
        <v>669.59999999999991</v>
      </c>
      <c r="AE486" s="19">
        <f t="shared" si="1125"/>
        <v>0</v>
      </c>
      <c r="AF486" s="19">
        <f t="shared" si="1125"/>
        <v>0</v>
      </c>
      <c r="AG486" s="19">
        <f t="shared" si="945"/>
        <v>669.59999999999991</v>
      </c>
      <c r="AH486" s="19">
        <f t="shared" si="946"/>
        <v>669.59999999999991</v>
      </c>
      <c r="AI486" s="19">
        <f t="shared" si="947"/>
        <v>669.59999999999991</v>
      </c>
      <c r="AJ486" s="19">
        <f t="shared" si="1125"/>
        <v>-100.1</v>
      </c>
      <c r="AK486" s="19">
        <f t="shared" si="1125"/>
        <v>0</v>
      </c>
      <c r="AL486" s="19">
        <f t="shared" si="1125"/>
        <v>0</v>
      </c>
      <c r="AM486" s="19">
        <f t="shared" si="1073"/>
        <v>569.49999999999989</v>
      </c>
      <c r="AN486" s="19">
        <f t="shared" si="1125"/>
        <v>0</v>
      </c>
      <c r="AO486" s="19">
        <f t="shared" si="1035"/>
        <v>569.49999999999989</v>
      </c>
      <c r="AP486" s="19">
        <f t="shared" si="1074"/>
        <v>669.59999999999991</v>
      </c>
      <c r="AQ486" s="19">
        <f t="shared" si="1125"/>
        <v>0</v>
      </c>
      <c r="AR486" s="19">
        <f t="shared" si="1036"/>
        <v>669.59999999999991</v>
      </c>
      <c r="AS486" s="19">
        <f t="shared" si="1075"/>
        <v>669.59999999999991</v>
      </c>
      <c r="AT486" s="19">
        <f t="shared" si="1125"/>
        <v>0</v>
      </c>
      <c r="AU486" s="19">
        <f t="shared" si="1037"/>
        <v>669.59999999999991</v>
      </c>
      <c r="AV486" s="19">
        <f t="shared" si="1125"/>
        <v>0</v>
      </c>
      <c r="AW486" s="32"/>
      <c r="AX486" s="23"/>
      <c r="AY486" s="2"/>
    </row>
    <row r="487" spans="1:51" ht="46.8" x14ac:dyDescent="0.3">
      <c r="A487" s="49" t="s">
        <v>127</v>
      </c>
      <c r="B487" s="45">
        <v>240</v>
      </c>
      <c r="C487" s="49"/>
      <c r="D487" s="49"/>
      <c r="E487" s="15" t="s">
        <v>586</v>
      </c>
      <c r="F487" s="19">
        <f>F488</f>
        <v>669.59999999999991</v>
      </c>
      <c r="G487" s="19">
        <f t="shared" si="1123"/>
        <v>669.59999999999991</v>
      </c>
      <c r="H487" s="19">
        <f t="shared" si="1123"/>
        <v>669.59999999999991</v>
      </c>
      <c r="I487" s="19">
        <f t="shared" si="1123"/>
        <v>0</v>
      </c>
      <c r="J487" s="19">
        <f t="shared" si="1123"/>
        <v>0</v>
      </c>
      <c r="K487" s="19">
        <f t="shared" si="1123"/>
        <v>0</v>
      </c>
      <c r="L487" s="19">
        <f t="shared" si="1004"/>
        <v>669.59999999999991</v>
      </c>
      <c r="M487" s="19">
        <f t="shared" si="1005"/>
        <v>669.59999999999991</v>
      </c>
      <c r="N487" s="19">
        <f t="shared" si="1006"/>
        <v>669.59999999999991</v>
      </c>
      <c r="O487" s="19">
        <f t="shared" si="1124"/>
        <v>0</v>
      </c>
      <c r="P487" s="19">
        <f t="shared" si="1124"/>
        <v>0</v>
      </c>
      <c r="Q487" s="19">
        <f t="shared" si="1124"/>
        <v>0</v>
      </c>
      <c r="R487" s="19">
        <f t="shared" si="954"/>
        <v>669.59999999999991</v>
      </c>
      <c r="S487" s="19">
        <f t="shared" si="955"/>
        <v>669.59999999999991</v>
      </c>
      <c r="T487" s="19">
        <f t="shared" si="956"/>
        <v>669.59999999999991</v>
      </c>
      <c r="U487" s="19">
        <f t="shared" si="1125"/>
        <v>0</v>
      </c>
      <c r="V487" s="19">
        <f t="shared" si="958"/>
        <v>669.59999999999991</v>
      </c>
      <c r="W487" s="19">
        <f t="shared" si="959"/>
        <v>669.59999999999991</v>
      </c>
      <c r="X487" s="19">
        <f t="shared" si="960"/>
        <v>669.59999999999991</v>
      </c>
      <c r="Y487" s="19">
        <f t="shared" si="1125"/>
        <v>0</v>
      </c>
      <c r="Z487" s="19">
        <f t="shared" si="1125"/>
        <v>0</v>
      </c>
      <c r="AA487" s="19">
        <f t="shared" si="1125"/>
        <v>0</v>
      </c>
      <c r="AB487" s="19">
        <f t="shared" si="1126"/>
        <v>669.59999999999991</v>
      </c>
      <c r="AC487" s="19">
        <f t="shared" si="1127"/>
        <v>669.59999999999991</v>
      </c>
      <c r="AD487" s="19">
        <f t="shared" si="1128"/>
        <v>669.59999999999991</v>
      </c>
      <c r="AE487" s="19">
        <f t="shared" si="1125"/>
        <v>0</v>
      </c>
      <c r="AF487" s="19">
        <f t="shared" si="1125"/>
        <v>0</v>
      </c>
      <c r="AG487" s="19">
        <f t="shared" si="945"/>
        <v>669.59999999999991</v>
      </c>
      <c r="AH487" s="19">
        <f t="shared" si="946"/>
        <v>669.59999999999991</v>
      </c>
      <c r="AI487" s="19">
        <f t="shared" si="947"/>
        <v>669.59999999999991</v>
      </c>
      <c r="AJ487" s="19">
        <f t="shared" si="1125"/>
        <v>-100.1</v>
      </c>
      <c r="AK487" s="19">
        <f t="shared" si="1125"/>
        <v>0</v>
      </c>
      <c r="AL487" s="19">
        <f t="shared" si="1125"/>
        <v>0</v>
      </c>
      <c r="AM487" s="19">
        <f t="shared" si="1073"/>
        <v>569.49999999999989</v>
      </c>
      <c r="AN487" s="19">
        <f t="shared" si="1125"/>
        <v>0</v>
      </c>
      <c r="AO487" s="19">
        <f t="shared" si="1035"/>
        <v>569.49999999999989</v>
      </c>
      <c r="AP487" s="19">
        <f t="shared" si="1074"/>
        <v>669.59999999999991</v>
      </c>
      <c r="AQ487" s="19">
        <f t="shared" si="1125"/>
        <v>0</v>
      </c>
      <c r="AR487" s="19">
        <f t="shared" si="1036"/>
        <v>669.59999999999991</v>
      </c>
      <c r="AS487" s="19">
        <f t="shared" si="1075"/>
        <v>669.59999999999991</v>
      </c>
      <c r="AT487" s="19">
        <f t="shared" si="1125"/>
        <v>0</v>
      </c>
      <c r="AU487" s="19">
        <f t="shared" si="1037"/>
        <v>669.59999999999991</v>
      </c>
      <c r="AV487" s="19">
        <f t="shared" si="1125"/>
        <v>0</v>
      </c>
      <c r="AW487" s="32"/>
      <c r="AX487" s="23"/>
      <c r="AY487" s="2"/>
    </row>
    <row r="488" spans="1:51" x14ac:dyDescent="0.3">
      <c r="A488" s="49" t="s">
        <v>127</v>
      </c>
      <c r="B488" s="45">
        <v>240</v>
      </c>
      <c r="C488" s="49" t="s">
        <v>105</v>
      </c>
      <c r="D488" s="49" t="s">
        <v>5</v>
      </c>
      <c r="E488" s="15" t="s">
        <v>570</v>
      </c>
      <c r="F488" s="19">
        <f>47.8+621.8</f>
        <v>669.59999999999991</v>
      </c>
      <c r="G488" s="19">
        <f t="shared" ref="G488:H488" si="1129">47.8+621.8</f>
        <v>669.59999999999991</v>
      </c>
      <c r="H488" s="19">
        <f t="shared" si="1129"/>
        <v>669.59999999999991</v>
      </c>
      <c r="I488" s="19"/>
      <c r="J488" s="19"/>
      <c r="K488" s="19"/>
      <c r="L488" s="19">
        <f t="shared" si="1004"/>
        <v>669.59999999999991</v>
      </c>
      <c r="M488" s="19">
        <f t="shared" si="1005"/>
        <v>669.59999999999991</v>
      </c>
      <c r="N488" s="19">
        <f t="shared" si="1006"/>
        <v>669.59999999999991</v>
      </c>
      <c r="O488" s="19"/>
      <c r="P488" s="19"/>
      <c r="Q488" s="19"/>
      <c r="R488" s="19">
        <f t="shared" si="954"/>
        <v>669.59999999999991</v>
      </c>
      <c r="S488" s="19">
        <f t="shared" si="955"/>
        <v>669.59999999999991</v>
      </c>
      <c r="T488" s="19">
        <f t="shared" si="956"/>
        <v>669.59999999999991</v>
      </c>
      <c r="U488" s="19"/>
      <c r="V488" s="19">
        <f t="shared" si="958"/>
        <v>669.59999999999991</v>
      </c>
      <c r="W488" s="19">
        <f t="shared" si="959"/>
        <v>669.59999999999991</v>
      </c>
      <c r="X488" s="19">
        <f t="shared" si="960"/>
        <v>669.59999999999991</v>
      </c>
      <c r="Y488" s="19"/>
      <c r="Z488" s="19"/>
      <c r="AA488" s="19"/>
      <c r="AB488" s="19">
        <f t="shared" si="1126"/>
        <v>669.59999999999991</v>
      </c>
      <c r="AC488" s="19">
        <f t="shared" si="1127"/>
        <v>669.59999999999991</v>
      </c>
      <c r="AD488" s="19">
        <f t="shared" si="1128"/>
        <v>669.59999999999991</v>
      </c>
      <c r="AE488" s="19"/>
      <c r="AF488" s="19"/>
      <c r="AG488" s="19">
        <f t="shared" si="945"/>
        <v>669.59999999999991</v>
      </c>
      <c r="AH488" s="19">
        <f t="shared" si="946"/>
        <v>669.59999999999991</v>
      </c>
      <c r="AI488" s="19">
        <f t="shared" si="947"/>
        <v>669.59999999999991</v>
      </c>
      <c r="AJ488" s="19">
        <v>-100.1</v>
      </c>
      <c r="AK488" s="19"/>
      <c r="AL488" s="19"/>
      <c r="AM488" s="19">
        <f t="shared" si="1073"/>
        <v>569.49999999999989</v>
      </c>
      <c r="AN488" s="19"/>
      <c r="AO488" s="19">
        <f t="shared" si="1035"/>
        <v>569.49999999999989</v>
      </c>
      <c r="AP488" s="19">
        <f t="shared" si="1074"/>
        <v>669.59999999999991</v>
      </c>
      <c r="AQ488" s="19"/>
      <c r="AR488" s="19">
        <f t="shared" si="1036"/>
        <v>669.59999999999991</v>
      </c>
      <c r="AS488" s="19">
        <f t="shared" si="1075"/>
        <v>669.59999999999991</v>
      </c>
      <c r="AT488" s="19"/>
      <c r="AU488" s="19">
        <f t="shared" si="1037"/>
        <v>669.59999999999991</v>
      </c>
      <c r="AV488" s="19"/>
      <c r="AW488" s="32"/>
      <c r="AX488" s="23"/>
      <c r="AY488" s="2"/>
    </row>
    <row r="489" spans="1:51" ht="46.8" x14ac:dyDescent="0.3">
      <c r="A489" s="49" t="s">
        <v>127</v>
      </c>
      <c r="B489" s="45">
        <v>600</v>
      </c>
      <c r="C489" s="49"/>
      <c r="D489" s="49"/>
      <c r="E489" s="15" t="s">
        <v>581</v>
      </c>
      <c r="F489" s="19">
        <f>F490+F492</f>
        <v>21714.199999999997</v>
      </c>
      <c r="G489" s="19">
        <f>G490+G492</f>
        <v>21714.199999999997</v>
      </c>
      <c r="H489" s="19">
        <f>H490+H492</f>
        <v>21714.199999999997</v>
      </c>
      <c r="I489" s="19">
        <f t="shared" ref="I489:K489" si="1130">I490+I492</f>
        <v>0</v>
      </c>
      <c r="J489" s="19">
        <f t="shared" si="1130"/>
        <v>0</v>
      </c>
      <c r="K489" s="19">
        <f t="shared" si="1130"/>
        <v>0</v>
      </c>
      <c r="L489" s="19">
        <f t="shared" si="1004"/>
        <v>21714.199999999997</v>
      </c>
      <c r="M489" s="19">
        <f t="shared" si="1005"/>
        <v>21714.199999999997</v>
      </c>
      <c r="N489" s="19">
        <f t="shared" si="1006"/>
        <v>21714.199999999997</v>
      </c>
      <c r="O489" s="19">
        <f t="shared" ref="O489:Q489" si="1131">O490+O492</f>
        <v>0</v>
      </c>
      <c r="P489" s="19">
        <f t="shared" si="1131"/>
        <v>0</v>
      </c>
      <c r="Q489" s="19">
        <f t="shared" si="1131"/>
        <v>0</v>
      </c>
      <c r="R489" s="19">
        <f t="shared" si="954"/>
        <v>21714.199999999997</v>
      </c>
      <c r="S489" s="19">
        <f t="shared" si="955"/>
        <v>21714.199999999997</v>
      </c>
      <c r="T489" s="19">
        <f t="shared" si="956"/>
        <v>21714.199999999997</v>
      </c>
      <c r="U489" s="19">
        <f>U490+U492</f>
        <v>0</v>
      </c>
      <c r="V489" s="19">
        <f t="shared" si="958"/>
        <v>21714.199999999997</v>
      </c>
      <c r="W489" s="19">
        <f t="shared" si="959"/>
        <v>21714.199999999997</v>
      </c>
      <c r="X489" s="19">
        <f t="shared" si="960"/>
        <v>21714.199999999997</v>
      </c>
      <c r="Y489" s="19">
        <f t="shared" ref="Y489:AA489" si="1132">Y490+Y492</f>
        <v>0</v>
      </c>
      <c r="Z489" s="19">
        <f t="shared" si="1132"/>
        <v>0</v>
      </c>
      <c r="AA489" s="19">
        <f t="shared" si="1132"/>
        <v>0</v>
      </c>
      <c r="AB489" s="19">
        <f t="shared" si="1126"/>
        <v>21714.199999999997</v>
      </c>
      <c r="AC489" s="19">
        <f t="shared" si="1127"/>
        <v>21714.199999999997</v>
      </c>
      <c r="AD489" s="19">
        <f t="shared" si="1128"/>
        <v>21714.199999999997</v>
      </c>
      <c r="AE489" s="19">
        <f t="shared" ref="AE489:AF489" si="1133">AE490+AE492</f>
        <v>0</v>
      </c>
      <c r="AF489" s="19">
        <f t="shared" si="1133"/>
        <v>0</v>
      </c>
      <c r="AG489" s="19">
        <f t="shared" si="945"/>
        <v>21714.199999999997</v>
      </c>
      <c r="AH489" s="19">
        <f t="shared" si="946"/>
        <v>21714.199999999997</v>
      </c>
      <c r="AI489" s="19">
        <f t="shared" si="947"/>
        <v>21714.199999999997</v>
      </c>
      <c r="AJ489" s="19">
        <f>AJ490+AJ492</f>
        <v>-1379.2</v>
      </c>
      <c r="AK489" s="19">
        <f>AK490+AK492</f>
        <v>0</v>
      </c>
      <c r="AL489" s="19">
        <f>AL490+AL492</f>
        <v>0</v>
      </c>
      <c r="AM489" s="19">
        <f t="shared" si="1073"/>
        <v>20334.999999999996</v>
      </c>
      <c r="AN489" s="19">
        <f>AN490+AN492</f>
        <v>0</v>
      </c>
      <c r="AO489" s="19">
        <f t="shared" si="1035"/>
        <v>20334.999999999996</v>
      </c>
      <c r="AP489" s="19">
        <f t="shared" si="1074"/>
        <v>21714.199999999997</v>
      </c>
      <c r="AQ489" s="19">
        <f>AQ490+AQ492</f>
        <v>0</v>
      </c>
      <c r="AR489" s="19">
        <f t="shared" si="1036"/>
        <v>21714.199999999997</v>
      </c>
      <c r="AS489" s="19">
        <f t="shared" si="1075"/>
        <v>21714.199999999997</v>
      </c>
      <c r="AT489" s="19">
        <f>AT490+AT492</f>
        <v>0</v>
      </c>
      <c r="AU489" s="19">
        <f t="shared" si="1037"/>
        <v>21714.199999999997</v>
      </c>
      <c r="AV489" s="19">
        <f>AV490+AV492</f>
        <v>0</v>
      </c>
      <c r="AW489" s="32"/>
      <c r="AX489" s="23"/>
      <c r="AY489" s="2"/>
    </row>
    <row r="490" spans="1:51" x14ac:dyDescent="0.3">
      <c r="A490" s="49" t="s">
        <v>127</v>
      </c>
      <c r="B490" s="45">
        <v>610</v>
      </c>
      <c r="C490" s="49"/>
      <c r="D490" s="49"/>
      <c r="E490" s="15" t="s">
        <v>595</v>
      </c>
      <c r="F490" s="19">
        <f>F491</f>
        <v>2570.6</v>
      </c>
      <c r="G490" s="19">
        <f t="shared" ref="G490:AV490" si="1134">G491</f>
        <v>2570.6</v>
      </c>
      <c r="H490" s="19">
        <f t="shared" si="1134"/>
        <v>2570.6</v>
      </c>
      <c r="I490" s="19">
        <f t="shared" si="1134"/>
        <v>0</v>
      </c>
      <c r="J490" s="19">
        <f t="shared" si="1134"/>
        <v>0</v>
      </c>
      <c r="K490" s="19">
        <f t="shared" si="1134"/>
        <v>0</v>
      </c>
      <c r="L490" s="19">
        <f t="shared" si="1004"/>
        <v>2570.6</v>
      </c>
      <c r="M490" s="19">
        <f t="shared" si="1005"/>
        <v>2570.6</v>
      </c>
      <c r="N490" s="19">
        <f t="shared" si="1006"/>
        <v>2570.6</v>
      </c>
      <c r="O490" s="19">
        <f t="shared" si="1134"/>
        <v>0</v>
      </c>
      <c r="P490" s="19">
        <f t="shared" si="1134"/>
        <v>0</v>
      </c>
      <c r="Q490" s="19">
        <f t="shared" si="1134"/>
        <v>0</v>
      </c>
      <c r="R490" s="19">
        <f t="shared" si="954"/>
        <v>2570.6</v>
      </c>
      <c r="S490" s="19">
        <f t="shared" si="955"/>
        <v>2570.6</v>
      </c>
      <c r="T490" s="19">
        <f t="shared" si="956"/>
        <v>2570.6</v>
      </c>
      <c r="U490" s="19">
        <f t="shared" si="1134"/>
        <v>0</v>
      </c>
      <c r="V490" s="19">
        <f t="shared" si="958"/>
        <v>2570.6</v>
      </c>
      <c r="W490" s="19">
        <f t="shared" si="959"/>
        <v>2570.6</v>
      </c>
      <c r="X490" s="19">
        <f t="shared" si="960"/>
        <v>2570.6</v>
      </c>
      <c r="Y490" s="19">
        <f t="shared" si="1134"/>
        <v>0</v>
      </c>
      <c r="Z490" s="19">
        <f t="shared" si="1134"/>
        <v>0</v>
      </c>
      <c r="AA490" s="19">
        <f t="shared" si="1134"/>
        <v>0</v>
      </c>
      <c r="AB490" s="19">
        <f t="shared" si="1126"/>
        <v>2570.6</v>
      </c>
      <c r="AC490" s="19">
        <f t="shared" si="1127"/>
        <v>2570.6</v>
      </c>
      <c r="AD490" s="19">
        <f t="shared" si="1128"/>
        <v>2570.6</v>
      </c>
      <c r="AE490" s="19">
        <f t="shared" si="1134"/>
        <v>0</v>
      </c>
      <c r="AF490" s="19">
        <f t="shared" si="1134"/>
        <v>0</v>
      </c>
      <c r="AG490" s="19">
        <f t="shared" ref="AG490:AG553" si="1135">AB490+AE490</f>
        <v>2570.6</v>
      </c>
      <c r="AH490" s="19">
        <f t="shared" ref="AH490:AH553" si="1136">AC490+AF490</f>
        <v>2570.6</v>
      </c>
      <c r="AI490" s="19">
        <f t="shared" ref="AI490:AI553" si="1137">AD490</f>
        <v>2570.6</v>
      </c>
      <c r="AJ490" s="19">
        <f t="shared" si="1134"/>
        <v>-394.7</v>
      </c>
      <c r="AK490" s="19">
        <f t="shared" si="1134"/>
        <v>0</v>
      </c>
      <c r="AL490" s="19">
        <f t="shared" si="1134"/>
        <v>0</v>
      </c>
      <c r="AM490" s="19">
        <f t="shared" si="1073"/>
        <v>2175.9</v>
      </c>
      <c r="AN490" s="19">
        <f t="shared" si="1134"/>
        <v>0</v>
      </c>
      <c r="AO490" s="19">
        <f t="shared" si="1035"/>
        <v>2175.9</v>
      </c>
      <c r="AP490" s="19">
        <f t="shared" si="1074"/>
        <v>2570.6</v>
      </c>
      <c r="AQ490" s="19">
        <f t="shared" si="1134"/>
        <v>0</v>
      </c>
      <c r="AR490" s="19">
        <f t="shared" si="1036"/>
        <v>2570.6</v>
      </c>
      <c r="AS490" s="19">
        <f t="shared" si="1075"/>
        <v>2570.6</v>
      </c>
      <c r="AT490" s="19">
        <f t="shared" si="1134"/>
        <v>0</v>
      </c>
      <c r="AU490" s="19">
        <f t="shared" si="1037"/>
        <v>2570.6</v>
      </c>
      <c r="AV490" s="19">
        <f t="shared" si="1134"/>
        <v>0</v>
      </c>
      <c r="AW490" s="32"/>
      <c r="AX490" s="23"/>
      <c r="AY490" s="2"/>
    </row>
    <row r="491" spans="1:51" x14ac:dyDescent="0.3">
      <c r="A491" s="49" t="s">
        <v>127</v>
      </c>
      <c r="B491" s="45">
        <v>610</v>
      </c>
      <c r="C491" s="49" t="s">
        <v>105</v>
      </c>
      <c r="D491" s="49" t="s">
        <v>5</v>
      </c>
      <c r="E491" s="15" t="s">
        <v>570</v>
      </c>
      <c r="F491" s="19">
        <f>2402.6+168</f>
        <v>2570.6</v>
      </c>
      <c r="G491" s="19">
        <f t="shared" ref="G491:H491" si="1138">2402.6+168</f>
        <v>2570.6</v>
      </c>
      <c r="H491" s="19">
        <f t="shared" si="1138"/>
        <v>2570.6</v>
      </c>
      <c r="I491" s="19"/>
      <c r="J491" s="19"/>
      <c r="K491" s="19"/>
      <c r="L491" s="19">
        <f t="shared" si="1004"/>
        <v>2570.6</v>
      </c>
      <c r="M491" s="19">
        <f t="shared" si="1005"/>
        <v>2570.6</v>
      </c>
      <c r="N491" s="19">
        <f t="shared" si="1006"/>
        <v>2570.6</v>
      </c>
      <c r="O491" s="19"/>
      <c r="P491" s="19"/>
      <c r="Q491" s="19"/>
      <c r="R491" s="19">
        <f t="shared" ref="R491:R554" si="1139">L491+O491</f>
        <v>2570.6</v>
      </c>
      <c r="S491" s="19">
        <f t="shared" ref="S491:S554" si="1140">M491+P491</f>
        <v>2570.6</v>
      </c>
      <c r="T491" s="19">
        <f t="shared" ref="T491:T554" si="1141">N491+Q491</f>
        <v>2570.6</v>
      </c>
      <c r="U491" s="19"/>
      <c r="V491" s="19">
        <f t="shared" ref="V491:V554" si="1142">R491+U491</f>
        <v>2570.6</v>
      </c>
      <c r="W491" s="19">
        <f t="shared" ref="W491:W554" si="1143">S491</f>
        <v>2570.6</v>
      </c>
      <c r="X491" s="19">
        <f t="shared" ref="X491:X554" si="1144">T491</f>
        <v>2570.6</v>
      </c>
      <c r="Y491" s="19"/>
      <c r="Z491" s="19"/>
      <c r="AA491" s="19"/>
      <c r="AB491" s="19">
        <f t="shared" si="1126"/>
        <v>2570.6</v>
      </c>
      <c r="AC491" s="19">
        <f t="shared" si="1127"/>
        <v>2570.6</v>
      </c>
      <c r="AD491" s="19">
        <f t="shared" si="1128"/>
        <v>2570.6</v>
      </c>
      <c r="AE491" s="19"/>
      <c r="AF491" s="19"/>
      <c r="AG491" s="19">
        <f t="shared" si="1135"/>
        <v>2570.6</v>
      </c>
      <c r="AH491" s="19">
        <f t="shared" si="1136"/>
        <v>2570.6</v>
      </c>
      <c r="AI491" s="19">
        <f t="shared" si="1137"/>
        <v>2570.6</v>
      </c>
      <c r="AJ491" s="19">
        <v>-394.7</v>
      </c>
      <c r="AK491" s="19"/>
      <c r="AL491" s="19"/>
      <c r="AM491" s="19">
        <f t="shared" si="1073"/>
        <v>2175.9</v>
      </c>
      <c r="AN491" s="19"/>
      <c r="AO491" s="19">
        <f t="shared" si="1035"/>
        <v>2175.9</v>
      </c>
      <c r="AP491" s="19">
        <f t="shared" si="1074"/>
        <v>2570.6</v>
      </c>
      <c r="AQ491" s="19"/>
      <c r="AR491" s="19">
        <f t="shared" si="1036"/>
        <v>2570.6</v>
      </c>
      <c r="AS491" s="19">
        <f t="shared" si="1075"/>
        <v>2570.6</v>
      </c>
      <c r="AT491" s="19"/>
      <c r="AU491" s="19">
        <f t="shared" si="1037"/>
        <v>2570.6</v>
      </c>
      <c r="AV491" s="19"/>
      <c r="AW491" s="32"/>
      <c r="AX491" s="23"/>
      <c r="AY491" s="2"/>
    </row>
    <row r="492" spans="1:51" x14ac:dyDescent="0.3">
      <c r="A492" s="49" t="s">
        <v>127</v>
      </c>
      <c r="B492" s="45">
        <v>620</v>
      </c>
      <c r="C492" s="49"/>
      <c r="D492" s="49"/>
      <c r="E492" s="15" t="s">
        <v>596</v>
      </c>
      <c r="F492" s="19">
        <f t="shared" ref="F492:K492" si="1145">F493+F494</f>
        <v>19143.599999999999</v>
      </c>
      <c r="G492" s="19">
        <f t="shared" si="1145"/>
        <v>19143.599999999999</v>
      </c>
      <c r="H492" s="19">
        <f t="shared" si="1145"/>
        <v>19143.599999999999</v>
      </c>
      <c r="I492" s="19">
        <f t="shared" si="1145"/>
        <v>0</v>
      </c>
      <c r="J492" s="19">
        <f t="shared" si="1145"/>
        <v>0</v>
      </c>
      <c r="K492" s="19">
        <f t="shared" si="1145"/>
        <v>0</v>
      </c>
      <c r="L492" s="19">
        <f t="shared" si="1004"/>
        <v>19143.599999999999</v>
      </c>
      <c r="M492" s="19">
        <f t="shared" si="1005"/>
        <v>19143.599999999999</v>
      </c>
      <c r="N492" s="19">
        <f t="shared" si="1006"/>
        <v>19143.599999999999</v>
      </c>
      <c r="O492" s="19">
        <f t="shared" ref="O492:Q492" si="1146">O493+O494</f>
        <v>0</v>
      </c>
      <c r="P492" s="19">
        <f t="shared" si="1146"/>
        <v>0</v>
      </c>
      <c r="Q492" s="19">
        <f t="shared" si="1146"/>
        <v>0</v>
      </c>
      <c r="R492" s="19">
        <f t="shared" si="1139"/>
        <v>19143.599999999999</v>
      </c>
      <c r="S492" s="19">
        <f t="shared" si="1140"/>
        <v>19143.599999999999</v>
      </c>
      <c r="T492" s="19">
        <f t="shared" si="1141"/>
        <v>19143.599999999999</v>
      </c>
      <c r="U492" s="19">
        <f t="shared" ref="U492:AV492" si="1147">U493+U494</f>
        <v>0</v>
      </c>
      <c r="V492" s="19">
        <f t="shared" si="1142"/>
        <v>19143.599999999999</v>
      </c>
      <c r="W492" s="19">
        <f t="shared" si="1143"/>
        <v>19143.599999999999</v>
      </c>
      <c r="X492" s="19">
        <f t="shared" si="1144"/>
        <v>19143.599999999999</v>
      </c>
      <c r="Y492" s="19">
        <f t="shared" ref="Y492:AA492" si="1148">Y493+Y494</f>
        <v>0</v>
      </c>
      <c r="Z492" s="19">
        <f t="shared" si="1148"/>
        <v>0</v>
      </c>
      <c r="AA492" s="19">
        <f t="shared" si="1148"/>
        <v>0</v>
      </c>
      <c r="AB492" s="19">
        <f t="shared" si="1126"/>
        <v>19143.599999999999</v>
      </c>
      <c r="AC492" s="19">
        <f t="shared" si="1127"/>
        <v>19143.599999999999</v>
      </c>
      <c r="AD492" s="19">
        <f t="shared" si="1128"/>
        <v>19143.599999999999</v>
      </c>
      <c r="AE492" s="19">
        <f t="shared" ref="AE492:AF492" si="1149">AE493+AE494</f>
        <v>0</v>
      </c>
      <c r="AF492" s="19">
        <f t="shared" si="1149"/>
        <v>0</v>
      </c>
      <c r="AG492" s="19">
        <f t="shared" si="1135"/>
        <v>19143.599999999999</v>
      </c>
      <c r="AH492" s="19">
        <f t="shared" si="1136"/>
        <v>19143.599999999999</v>
      </c>
      <c r="AI492" s="19">
        <f t="shared" si="1137"/>
        <v>19143.599999999999</v>
      </c>
      <c r="AJ492" s="19">
        <f t="shared" ref="AJ492:AL492" si="1150">AJ493+AJ494</f>
        <v>-984.5</v>
      </c>
      <c r="AK492" s="19">
        <f t="shared" si="1150"/>
        <v>0</v>
      </c>
      <c r="AL492" s="19">
        <f t="shared" si="1150"/>
        <v>0</v>
      </c>
      <c r="AM492" s="19">
        <f t="shared" si="1073"/>
        <v>18159.099999999999</v>
      </c>
      <c r="AN492" s="19">
        <f t="shared" ref="AN492" si="1151">AN493+AN494</f>
        <v>0</v>
      </c>
      <c r="AO492" s="19">
        <f t="shared" si="1035"/>
        <v>18159.099999999999</v>
      </c>
      <c r="AP492" s="19">
        <f t="shared" si="1074"/>
        <v>19143.599999999999</v>
      </c>
      <c r="AQ492" s="19">
        <f t="shared" ref="AQ492" si="1152">AQ493+AQ494</f>
        <v>0</v>
      </c>
      <c r="AR492" s="19">
        <f t="shared" si="1036"/>
        <v>19143.599999999999</v>
      </c>
      <c r="AS492" s="19">
        <f t="shared" si="1075"/>
        <v>19143.599999999999</v>
      </c>
      <c r="AT492" s="19">
        <f t="shared" ref="AT492" si="1153">AT493+AT494</f>
        <v>0</v>
      </c>
      <c r="AU492" s="19">
        <f t="shared" si="1037"/>
        <v>19143.599999999999</v>
      </c>
      <c r="AV492" s="19">
        <f t="shared" si="1147"/>
        <v>0</v>
      </c>
      <c r="AW492" s="32"/>
      <c r="AX492" s="23"/>
      <c r="AY492" s="2"/>
    </row>
    <row r="493" spans="1:51" x14ac:dyDescent="0.3">
      <c r="A493" s="49" t="s">
        <v>127</v>
      </c>
      <c r="B493" s="45">
        <v>620</v>
      </c>
      <c r="C493" s="49" t="s">
        <v>105</v>
      </c>
      <c r="D493" s="49" t="s">
        <v>5</v>
      </c>
      <c r="E493" s="15" t="s">
        <v>570</v>
      </c>
      <c r="F493" s="19">
        <f>17246.6-10456.3</f>
        <v>6790.2999999999993</v>
      </c>
      <c r="G493" s="19">
        <v>6790.2999999999993</v>
      </c>
      <c r="H493" s="19">
        <v>6790.2999999999993</v>
      </c>
      <c r="I493" s="19"/>
      <c r="J493" s="19"/>
      <c r="K493" s="19"/>
      <c r="L493" s="19">
        <f t="shared" si="1004"/>
        <v>6790.2999999999993</v>
      </c>
      <c r="M493" s="19">
        <f t="shared" si="1005"/>
        <v>6790.2999999999993</v>
      </c>
      <c r="N493" s="19">
        <f t="shared" si="1006"/>
        <v>6790.2999999999993</v>
      </c>
      <c r="O493" s="19"/>
      <c r="P493" s="19"/>
      <c r="Q493" s="19"/>
      <c r="R493" s="19">
        <f t="shared" si="1139"/>
        <v>6790.2999999999993</v>
      </c>
      <c r="S493" s="19">
        <f t="shared" si="1140"/>
        <v>6790.2999999999993</v>
      </c>
      <c r="T493" s="19">
        <f t="shared" si="1141"/>
        <v>6790.2999999999993</v>
      </c>
      <c r="U493" s="19"/>
      <c r="V493" s="19">
        <f t="shared" si="1142"/>
        <v>6790.2999999999993</v>
      </c>
      <c r="W493" s="19">
        <f t="shared" si="1143"/>
        <v>6790.2999999999993</v>
      </c>
      <c r="X493" s="19">
        <f t="shared" si="1144"/>
        <v>6790.2999999999993</v>
      </c>
      <c r="Y493" s="19"/>
      <c r="Z493" s="19"/>
      <c r="AA493" s="19"/>
      <c r="AB493" s="19">
        <f t="shared" si="1126"/>
        <v>6790.2999999999993</v>
      </c>
      <c r="AC493" s="19">
        <f t="shared" si="1127"/>
        <v>6790.2999999999993</v>
      </c>
      <c r="AD493" s="19">
        <f t="shared" si="1128"/>
        <v>6790.2999999999993</v>
      </c>
      <c r="AE493" s="19"/>
      <c r="AF493" s="19"/>
      <c r="AG493" s="19">
        <f t="shared" si="1135"/>
        <v>6790.2999999999993</v>
      </c>
      <c r="AH493" s="19">
        <f t="shared" si="1136"/>
        <v>6790.2999999999993</v>
      </c>
      <c r="AI493" s="19">
        <f t="shared" si="1137"/>
        <v>6790.2999999999993</v>
      </c>
      <c r="AJ493" s="19">
        <v>-680.1</v>
      </c>
      <c r="AK493" s="19"/>
      <c r="AL493" s="19"/>
      <c r="AM493" s="19">
        <f t="shared" si="1073"/>
        <v>6110.1999999999989</v>
      </c>
      <c r="AN493" s="19"/>
      <c r="AO493" s="19">
        <f t="shared" si="1035"/>
        <v>6110.1999999999989</v>
      </c>
      <c r="AP493" s="19">
        <f t="shared" si="1074"/>
        <v>6790.2999999999993</v>
      </c>
      <c r="AQ493" s="19"/>
      <c r="AR493" s="19">
        <f t="shared" si="1036"/>
        <v>6790.2999999999993</v>
      </c>
      <c r="AS493" s="19">
        <f t="shared" si="1075"/>
        <v>6790.2999999999993</v>
      </c>
      <c r="AT493" s="19"/>
      <c r="AU493" s="19">
        <f t="shared" si="1037"/>
        <v>6790.2999999999993</v>
      </c>
      <c r="AV493" s="19"/>
      <c r="AW493" s="32"/>
      <c r="AX493" s="23"/>
      <c r="AY493" s="2"/>
    </row>
    <row r="494" spans="1:51" x14ac:dyDescent="0.3">
      <c r="A494" s="49" t="s">
        <v>127</v>
      </c>
      <c r="B494" s="45">
        <v>620</v>
      </c>
      <c r="C494" s="49" t="s">
        <v>105</v>
      </c>
      <c r="D494" s="49" t="s">
        <v>112</v>
      </c>
      <c r="E494" s="15" t="s">
        <v>571</v>
      </c>
      <c r="F494" s="19">
        <f>1896.9+10456.4</f>
        <v>12353.3</v>
      </c>
      <c r="G494" s="19">
        <v>12353.3</v>
      </c>
      <c r="H494" s="19">
        <v>12353.3</v>
      </c>
      <c r="I494" s="19"/>
      <c r="J494" s="19"/>
      <c r="K494" s="19"/>
      <c r="L494" s="19">
        <f t="shared" si="1004"/>
        <v>12353.3</v>
      </c>
      <c r="M494" s="19">
        <f t="shared" si="1005"/>
        <v>12353.3</v>
      </c>
      <c r="N494" s="19">
        <f t="shared" si="1006"/>
        <v>12353.3</v>
      </c>
      <c r="O494" s="19"/>
      <c r="P494" s="19"/>
      <c r="Q494" s="19"/>
      <c r="R494" s="19">
        <f t="shared" si="1139"/>
        <v>12353.3</v>
      </c>
      <c r="S494" s="19">
        <f t="shared" si="1140"/>
        <v>12353.3</v>
      </c>
      <c r="T494" s="19">
        <f t="shared" si="1141"/>
        <v>12353.3</v>
      </c>
      <c r="U494" s="19"/>
      <c r="V494" s="19">
        <f t="shared" si="1142"/>
        <v>12353.3</v>
      </c>
      <c r="W494" s="19">
        <f t="shared" si="1143"/>
        <v>12353.3</v>
      </c>
      <c r="X494" s="19">
        <f t="shared" si="1144"/>
        <v>12353.3</v>
      </c>
      <c r="Y494" s="19"/>
      <c r="Z494" s="19"/>
      <c r="AA494" s="19"/>
      <c r="AB494" s="19">
        <f t="shared" si="1126"/>
        <v>12353.3</v>
      </c>
      <c r="AC494" s="19">
        <f t="shared" si="1127"/>
        <v>12353.3</v>
      </c>
      <c r="AD494" s="19">
        <f t="shared" si="1128"/>
        <v>12353.3</v>
      </c>
      <c r="AE494" s="19"/>
      <c r="AF494" s="19"/>
      <c r="AG494" s="19">
        <f t="shared" si="1135"/>
        <v>12353.3</v>
      </c>
      <c r="AH494" s="19">
        <f t="shared" si="1136"/>
        <v>12353.3</v>
      </c>
      <c r="AI494" s="19">
        <f t="shared" si="1137"/>
        <v>12353.3</v>
      </c>
      <c r="AJ494" s="19">
        <v>-304.39999999999998</v>
      </c>
      <c r="AK494" s="19"/>
      <c r="AL494" s="19"/>
      <c r="AM494" s="19">
        <f t="shared" si="1073"/>
        <v>12048.9</v>
      </c>
      <c r="AN494" s="19"/>
      <c r="AO494" s="19">
        <f t="shared" si="1035"/>
        <v>12048.9</v>
      </c>
      <c r="AP494" s="19">
        <f t="shared" si="1074"/>
        <v>12353.3</v>
      </c>
      <c r="AQ494" s="19"/>
      <c r="AR494" s="19">
        <f t="shared" si="1036"/>
        <v>12353.3</v>
      </c>
      <c r="AS494" s="19">
        <f t="shared" si="1075"/>
        <v>12353.3</v>
      </c>
      <c r="AT494" s="19"/>
      <c r="AU494" s="19">
        <f t="shared" si="1037"/>
        <v>12353.3</v>
      </c>
      <c r="AV494" s="19"/>
      <c r="AW494" s="32"/>
      <c r="AX494" s="23"/>
      <c r="AY494" s="2"/>
    </row>
    <row r="495" spans="1:51" ht="109.2" x14ac:dyDescent="0.3">
      <c r="A495" s="49" t="s">
        <v>128</v>
      </c>
      <c r="B495" s="45"/>
      <c r="C495" s="49"/>
      <c r="D495" s="49"/>
      <c r="E495" s="15" t="s">
        <v>676</v>
      </c>
      <c r="F495" s="19">
        <f t="shared" ref="F495:K497" si="1154">F496</f>
        <v>806.6</v>
      </c>
      <c r="G495" s="19">
        <f t="shared" si="1154"/>
        <v>806.6</v>
      </c>
      <c r="H495" s="19">
        <f t="shared" si="1154"/>
        <v>806.6</v>
      </c>
      <c r="I495" s="19">
        <f t="shared" si="1154"/>
        <v>0</v>
      </c>
      <c r="J495" s="19">
        <f t="shared" si="1154"/>
        <v>0</v>
      </c>
      <c r="K495" s="19">
        <f t="shared" si="1154"/>
        <v>0</v>
      </c>
      <c r="L495" s="19">
        <f t="shared" si="1004"/>
        <v>806.6</v>
      </c>
      <c r="M495" s="19">
        <f t="shared" si="1005"/>
        <v>806.6</v>
      </c>
      <c r="N495" s="19">
        <f t="shared" si="1006"/>
        <v>806.6</v>
      </c>
      <c r="O495" s="19">
        <f t="shared" ref="O495:Q497" si="1155">O496</f>
        <v>0</v>
      </c>
      <c r="P495" s="19">
        <f t="shared" si="1155"/>
        <v>0</v>
      </c>
      <c r="Q495" s="19">
        <f t="shared" si="1155"/>
        <v>0</v>
      </c>
      <c r="R495" s="19">
        <f t="shared" si="1139"/>
        <v>806.6</v>
      </c>
      <c r="S495" s="19">
        <f t="shared" si="1140"/>
        <v>806.6</v>
      </c>
      <c r="T495" s="19">
        <f t="shared" si="1141"/>
        <v>806.6</v>
      </c>
      <c r="U495" s="19">
        <f t="shared" ref="U495:AV497" si="1156">U496</f>
        <v>0</v>
      </c>
      <c r="V495" s="19">
        <f t="shared" si="1142"/>
        <v>806.6</v>
      </c>
      <c r="W495" s="19">
        <f t="shared" si="1143"/>
        <v>806.6</v>
      </c>
      <c r="X495" s="19">
        <f t="shared" si="1144"/>
        <v>806.6</v>
      </c>
      <c r="Y495" s="19">
        <f t="shared" si="1156"/>
        <v>0</v>
      </c>
      <c r="Z495" s="19">
        <f t="shared" si="1156"/>
        <v>0</v>
      </c>
      <c r="AA495" s="19">
        <f t="shared" si="1156"/>
        <v>0</v>
      </c>
      <c r="AB495" s="19">
        <f t="shared" si="1126"/>
        <v>806.6</v>
      </c>
      <c r="AC495" s="19">
        <f t="shared" si="1127"/>
        <v>806.6</v>
      </c>
      <c r="AD495" s="19">
        <f t="shared" si="1128"/>
        <v>806.6</v>
      </c>
      <c r="AE495" s="19">
        <f t="shared" si="1156"/>
        <v>0</v>
      </c>
      <c r="AF495" s="19">
        <f t="shared" si="1156"/>
        <v>0</v>
      </c>
      <c r="AG495" s="19">
        <f t="shared" si="1135"/>
        <v>806.6</v>
      </c>
      <c r="AH495" s="19">
        <f t="shared" si="1136"/>
        <v>806.6</v>
      </c>
      <c r="AI495" s="19">
        <f t="shared" si="1137"/>
        <v>806.6</v>
      </c>
      <c r="AJ495" s="19">
        <f t="shared" si="1156"/>
        <v>0</v>
      </c>
      <c r="AK495" s="19">
        <f t="shared" si="1156"/>
        <v>0</v>
      </c>
      <c r="AL495" s="19">
        <f t="shared" si="1156"/>
        <v>0</v>
      </c>
      <c r="AM495" s="19">
        <f t="shared" si="1073"/>
        <v>806.6</v>
      </c>
      <c r="AN495" s="19">
        <f t="shared" si="1156"/>
        <v>0</v>
      </c>
      <c r="AO495" s="19">
        <f t="shared" si="1035"/>
        <v>806.6</v>
      </c>
      <c r="AP495" s="19">
        <f t="shared" si="1074"/>
        <v>806.6</v>
      </c>
      <c r="AQ495" s="19">
        <f t="shared" si="1156"/>
        <v>0</v>
      </c>
      <c r="AR495" s="19">
        <f t="shared" si="1036"/>
        <v>806.6</v>
      </c>
      <c r="AS495" s="19">
        <f t="shared" si="1075"/>
        <v>806.6</v>
      </c>
      <c r="AT495" s="19">
        <f t="shared" si="1156"/>
        <v>0</v>
      </c>
      <c r="AU495" s="19">
        <f t="shared" si="1037"/>
        <v>806.6</v>
      </c>
      <c r="AV495" s="19">
        <f t="shared" si="1156"/>
        <v>0</v>
      </c>
      <c r="AW495" s="32"/>
      <c r="AX495" s="23"/>
      <c r="AY495" s="2"/>
    </row>
    <row r="496" spans="1:51" ht="46.8" x14ac:dyDescent="0.3">
      <c r="A496" s="49" t="s">
        <v>128</v>
      </c>
      <c r="B496" s="45">
        <v>600</v>
      </c>
      <c r="C496" s="49"/>
      <c r="D496" s="49"/>
      <c r="E496" s="15" t="s">
        <v>581</v>
      </c>
      <c r="F496" s="19">
        <f t="shared" si="1154"/>
        <v>806.6</v>
      </c>
      <c r="G496" s="19">
        <f t="shared" si="1154"/>
        <v>806.6</v>
      </c>
      <c r="H496" s="19">
        <f t="shared" si="1154"/>
        <v>806.6</v>
      </c>
      <c r="I496" s="19">
        <f t="shared" si="1154"/>
        <v>0</v>
      </c>
      <c r="J496" s="19">
        <f t="shared" si="1154"/>
        <v>0</v>
      </c>
      <c r="K496" s="19">
        <f t="shared" si="1154"/>
        <v>0</v>
      </c>
      <c r="L496" s="19">
        <f t="shared" si="1004"/>
        <v>806.6</v>
      </c>
      <c r="M496" s="19">
        <f t="shared" si="1005"/>
        <v>806.6</v>
      </c>
      <c r="N496" s="19">
        <f t="shared" si="1006"/>
        <v>806.6</v>
      </c>
      <c r="O496" s="19">
        <f t="shared" si="1155"/>
        <v>0</v>
      </c>
      <c r="P496" s="19">
        <f t="shared" si="1155"/>
        <v>0</v>
      </c>
      <c r="Q496" s="19">
        <f t="shared" si="1155"/>
        <v>0</v>
      </c>
      <c r="R496" s="19">
        <f t="shared" si="1139"/>
        <v>806.6</v>
      </c>
      <c r="S496" s="19">
        <f t="shared" si="1140"/>
        <v>806.6</v>
      </c>
      <c r="T496" s="19">
        <f t="shared" si="1141"/>
        <v>806.6</v>
      </c>
      <c r="U496" s="19">
        <f t="shared" si="1156"/>
        <v>0</v>
      </c>
      <c r="V496" s="19">
        <f t="shared" si="1142"/>
        <v>806.6</v>
      </c>
      <c r="W496" s="19">
        <f t="shared" si="1143"/>
        <v>806.6</v>
      </c>
      <c r="X496" s="19">
        <f t="shared" si="1144"/>
        <v>806.6</v>
      </c>
      <c r="Y496" s="19">
        <f t="shared" si="1156"/>
        <v>0</v>
      </c>
      <c r="Z496" s="19">
        <f t="shared" si="1156"/>
        <v>0</v>
      </c>
      <c r="AA496" s="19">
        <f t="shared" si="1156"/>
        <v>0</v>
      </c>
      <c r="AB496" s="19">
        <f t="shared" si="1126"/>
        <v>806.6</v>
      </c>
      <c r="AC496" s="19">
        <f t="shared" si="1127"/>
        <v>806.6</v>
      </c>
      <c r="AD496" s="19">
        <f t="shared" si="1128"/>
        <v>806.6</v>
      </c>
      <c r="AE496" s="19">
        <f t="shared" si="1156"/>
        <v>0</v>
      </c>
      <c r="AF496" s="19">
        <f t="shared" si="1156"/>
        <v>0</v>
      </c>
      <c r="AG496" s="19">
        <f t="shared" si="1135"/>
        <v>806.6</v>
      </c>
      <c r="AH496" s="19">
        <f t="shared" si="1136"/>
        <v>806.6</v>
      </c>
      <c r="AI496" s="19">
        <f t="shared" si="1137"/>
        <v>806.6</v>
      </c>
      <c r="AJ496" s="19">
        <f t="shared" si="1156"/>
        <v>0</v>
      </c>
      <c r="AK496" s="19">
        <f t="shared" si="1156"/>
        <v>0</v>
      </c>
      <c r="AL496" s="19">
        <f t="shared" si="1156"/>
        <v>0</v>
      </c>
      <c r="AM496" s="19">
        <f t="shared" si="1073"/>
        <v>806.6</v>
      </c>
      <c r="AN496" s="19">
        <f t="shared" si="1156"/>
        <v>0</v>
      </c>
      <c r="AO496" s="19">
        <f t="shared" si="1035"/>
        <v>806.6</v>
      </c>
      <c r="AP496" s="19">
        <f t="shared" si="1074"/>
        <v>806.6</v>
      </c>
      <c r="AQ496" s="19">
        <f t="shared" si="1156"/>
        <v>0</v>
      </c>
      <c r="AR496" s="19">
        <f t="shared" si="1036"/>
        <v>806.6</v>
      </c>
      <c r="AS496" s="19">
        <f t="shared" si="1075"/>
        <v>806.6</v>
      </c>
      <c r="AT496" s="19">
        <f t="shared" si="1156"/>
        <v>0</v>
      </c>
      <c r="AU496" s="19">
        <f t="shared" si="1037"/>
        <v>806.6</v>
      </c>
      <c r="AV496" s="19">
        <f t="shared" si="1156"/>
        <v>0</v>
      </c>
      <c r="AW496" s="32"/>
      <c r="AX496" s="23"/>
      <c r="AY496" s="2"/>
    </row>
    <row r="497" spans="1:51" ht="46.8" x14ac:dyDescent="0.3">
      <c r="A497" s="49" t="s">
        <v>128</v>
      </c>
      <c r="B497" s="45">
        <v>630</v>
      </c>
      <c r="C497" s="49"/>
      <c r="D497" s="49"/>
      <c r="E497" s="15" t="s">
        <v>597</v>
      </c>
      <c r="F497" s="19">
        <f t="shared" si="1154"/>
        <v>806.6</v>
      </c>
      <c r="G497" s="19">
        <f t="shared" si="1154"/>
        <v>806.6</v>
      </c>
      <c r="H497" s="19">
        <f t="shared" si="1154"/>
        <v>806.6</v>
      </c>
      <c r="I497" s="19">
        <f t="shared" si="1154"/>
        <v>0</v>
      </c>
      <c r="J497" s="19">
        <f t="shared" si="1154"/>
        <v>0</v>
      </c>
      <c r="K497" s="19">
        <f t="shared" si="1154"/>
        <v>0</v>
      </c>
      <c r="L497" s="19">
        <f t="shared" si="1004"/>
        <v>806.6</v>
      </c>
      <c r="M497" s="19">
        <f t="shared" si="1005"/>
        <v>806.6</v>
      </c>
      <c r="N497" s="19">
        <f t="shared" si="1006"/>
        <v>806.6</v>
      </c>
      <c r="O497" s="19">
        <f t="shared" si="1155"/>
        <v>0</v>
      </c>
      <c r="P497" s="19">
        <f t="shared" si="1155"/>
        <v>0</v>
      </c>
      <c r="Q497" s="19">
        <f t="shared" si="1155"/>
        <v>0</v>
      </c>
      <c r="R497" s="19">
        <f t="shared" si="1139"/>
        <v>806.6</v>
      </c>
      <c r="S497" s="19">
        <f t="shared" si="1140"/>
        <v>806.6</v>
      </c>
      <c r="T497" s="19">
        <f t="shared" si="1141"/>
        <v>806.6</v>
      </c>
      <c r="U497" s="19">
        <f t="shared" si="1156"/>
        <v>0</v>
      </c>
      <c r="V497" s="19">
        <f t="shared" si="1142"/>
        <v>806.6</v>
      </c>
      <c r="W497" s="19">
        <f t="shared" si="1143"/>
        <v>806.6</v>
      </c>
      <c r="X497" s="19">
        <f t="shared" si="1144"/>
        <v>806.6</v>
      </c>
      <c r="Y497" s="19">
        <f t="shared" si="1156"/>
        <v>0</v>
      </c>
      <c r="Z497" s="19">
        <f t="shared" si="1156"/>
        <v>0</v>
      </c>
      <c r="AA497" s="19">
        <f t="shared" si="1156"/>
        <v>0</v>
      </c>
      <c r="AB497" s="19">
        <f t="shared" si="1126"/>
        <v>806.6</v>
      </c>
      <c r="AC497" s="19">
        <f t="shared" si="1127"/>
        <v>806.6</v>
      </c>
      <c r="AD497" s="19">
        <f t="shared" si="1128"/>
        <v>806.6</v>
      </c>
      <c r="AE497" s="19">
        <f t="shared" si="1156"/>
        <v>0</v>
      </c>
      <c r="AF497" s="19">
        <f t="shared" si="1156"/>
        <v>0</v>
      </c>
      <c r="AG497" s="19">
        <f t="shared" si="1135"/>
        <v>806.6</v>
      </c>
      <c r="AH497" s="19">
        <f t="shared" si="1136"/>
        <v>806.6</v>
      </c>
      <c r="AI497" s="19">
        <f t="shared" si="1137"/>
        <v>806.6</v>
      </c>
      <c r="AJ497" s="19">
        <f t="shared" si="1156"/>
        <v>0</v>
      </c>
      <c r="AK497" s="19">
        <f t="shared" si="1156"/>
        <v>0</v>
      </c>
      <c r="AL497" s="19">
        <f t="shared" si="1156"/>
        <v>0</v>
      </c>
      <c r="AM497" s="19">
        <f t="shared" si="1073"/>
        <v>806.6</v>
      </c>
      <c r="AN497" s="19">
        <f t="shared" si="1156"/>
        <v>0</v>
      </c>
      <c r="AO497" s="19">
        <f t="shared" si="1035"/>
        <v>806.6</v>
      </c>
      <c r="AP497" s="19">
        <f t="shared" si="1074"/>
        <v>806.6</v>
      </c>
      <c r="AQ497" s="19">
        <f t="shared" si="1156"/>
        <v>0</v>
      </c>
      <c r="AR497" s="19">
        <f t="shared" si="1036"/>
        <v>806.6</v>
      </c>
      <c r="AS497" s="19">
        <f t="shared" si="1075"/>
        <v>806.6</v>
      </c>
      <c r="AT497" s="19">
        <f t="shared" si="1156"/>
        <v>0</v>
      </c>
      <c r="AU497" s="19">
        <f t="shared" si="1037"/>
        <v>806.6</v>
      </c>
      <c r="AV497" s="19">
        <f t="shared" si="1156"/>
        <v>0</v>
      </c>
      <c r="AW497" s="32"/>
      <c r="AX497" s="23"/>
      <c r="AY497" s="2"/>
    </row>
    <row r="498" spans="1:51" x14ac:dyDescent="0.3">
      <c r="A498" s="49" t="s">
        <v>128</v>
      </c>
      <c r="B498" s="45">
        <v>630</v>
      </c>
      <c r="C498" s="49" t="s">
        <v>105</v>
      </c>
      <c r="D498" s="49" t="s">
        <v>112</v>
      </c>
      <c r="E498" s="15" t="s">
        <v>571</v>
      </c>
      <c r="F498" s="19">
        <v>806.6</v>
      </c>
      <c r="G498" s="19">
        <v>806.6</v>
      </c>
      <c r="H498" s="19">
        <v>806.6</v>
      </c>
      <c r="I498" s="19"/>
      <c r="J498" s="19"/>
      <c r="K498" s="19"/>
      <c r="L498" s="19">
        <f t="shared" si="1004"/>
        <v>806.6</v>
      </c>
      <c r="M498" s="19">
        <f t="shared" si="1005"/>
        <v>806.6</v>
      </c>
      <c r="N498" s="19">
        <f t="shared" si="1006"/>
        <v>806.6</v>
      </c>
      <c r="O498" s="19"/>
      <c r="P498" s="19"/>
      <c r="Q498" s="19"/>
      <c r="R498" s="19">
        <f t="shared" si="1139"/>
        <v>806.6</v>
      </c>
      <c r="S498" s="19">
        <f t="shared" si="1140"/>
        <v>806.6</v>
      </c>
      <c r="T498" s="19">
        <f t="shared" si="1141"/>
        <v>806.6</v>
      </c>
      <c r="U498" s="19"/>
      <c r="V498" s="19">
        <f t="shared" si="1142"/>
        <v>806.6</v>
      </c>
      <c r="W498" s="19">
        <f t="shared" si="1143"/>
        <v>806.6</v>
      </c>
      <c r="X498" s="19">
        <f t="shared" si="1144"/>
        <v>806.6</v>
      </c>
      <c r="Y498" s="19"/>
      <c r="Z498" s="19"/>
      <c r="AA498" s="19"/>
      <c r="AB498" s="19">
        <f t="shared" si="1126"/>
        <v>806.6</v>
      </c>
      <c r="AC498" s="19">
        <f t="shared" si="1127"/>
        <v>806.6</v>
      </c>
      <c r="AD498" s="19">
        <f t="shared" si="1128"/>
        <v>806.6</v>
      </c>
      <c r="AE498" s="19"/>
      <c r="AF498" s="19"/>
      <c r="AG498" s="19">
        <f t="shared" si="1135"/>
        <v>806.6</v>
      </c>
      <c r="AH498" s="19">
        <f t="shared" si="1136"/>
        <v>806.6</v>
      </c>
      <c r="AI498" s="19">
        <f t="shared" si="1137"/>
        <v>806.6</v>
      </c>
      <c r="AJ498" s="19"/>
      <c r="AK498" s="19"/>
      <c r="AL498" s="19"/>
      <c r="AM498" s="19">
        <f t="shared" si="1073"/>
        <v>806.6</v>
      </c>
      <c r="AN498" s="19"/>
      <c r="AO498" s="19">
        <f t="shared" si="1035"/>
        <v>806.6</v>
      </c>
      <c r="AP498" s="19">
        <f t="shared" si="1074"/>
        <v>806.6</v>
      </c>
      <c r="AQ498" s="19"/>
      <c r="AR498" s="19">
        <f t="shared" si="1036"/>
        <v>806.6</v>
      </c>
      <c r="AS498" s="19">
        <f t="shared" si="1075"/>
        <v>806.6</v>
      </c>
      <c r="AT498" s="19"/>
      <c r="AU498" s="19">
        <f t="shared" si="1037"/>
        <v>806.6</v>
      </c>
      <c r="AV498" s="19"/>
      <c r="AW498" s="32"/>
      <c r="AX498" s="23"/>
      <c r="AY498" s="2"/>
    </row>
    <row r="499" spans="1:51" ht="78" x14ac:dyDescent="0.3">
      <c r="A499" s="49" t="s">
        <v>129</v>
      </c>
      <c r="B499" s="45"/>
      <c r="C499" s="49"/>
      <c r="D499" s="49"/>
      <c r="E499" s="15" t="s">
        <v>677</v>
      </c>
      <c r="F499" s="19">
        <f t="shared" ref="F499:K501" si="1157">F500</f>
        <v>2400</v>
      </c>
      <c r="G499" s="19">
        <f t="shared" si="1157"/>
        <v>2400</v>
      </c>
      <c r="H499" s="19">
        <f t="shared" si="1157"/>
        <v>2400</v>
      </c>
      <c r="I499" s="19">
        <f t="shared" si="1157"/>
        <v>0</v>
      </c>
      <c r="J499" s="19">
        <f t="shared" si="1157"/>
        <v>0</v>
      </c>
      <c r="K499" s="19">
        <f t="shared" si="1157"/>
        <v>0</v>
      </c>
      <c r="L499" s="19">
        <f t="shared" si="1004"/>
        <v>2400</v>
      </c>
      <c r="M499" s="19">
        <f t="shared" si="1005"/>
        <v>2400</v>
      </c>
      <c r="N499" s="19">
        <f t="shared" si="1006"/>
        <v>2400</v>
      </c>
      <c r="O499" s="19">
        <f t="shared" ref="O499:Q501" si="1158">O500</f>
        <v>0</v>
      </c>
      <c r="P499" s="19">
        <f t="shared" si="1158"/>
        <v>0</v>
      </c>
      <c r="Q499" s="19">
        <f t="shared" si="1158"/>
        <v>0</v>
      </c>
      <c r="R499" s="19">
        <f t="shared" si="1139"/>
        <v>2400</v>
      </c>
      <c r="S499" s="19">
        <f t="shared" si="1140"/>
        <v>2400</v>
      </c>
      <c r="T499" s="19">
        <f t="shared" si="1141"/>
        <v>2400</v>
      </c>
      <c r="U499" s="19">
        <f t="shared" ref="U499:AV501" si="1159">U500</f>
        <v>0</v>
      </c>
      <c r="V499" s="19">
        <f t="shared" si="1142"/>
        <v>2400</v>
      </c>
      <c r="W499" s="19">
        <f t="shared" si="1143"/>
        <v>2400</v>
      </c>
      <c r="X499" s="19">
        <f t="shared" si="1144"/>
        <v>2400</v>
      </c>
      <c r="Y499" s="19">
        <f t="shared" si="1159"/>
        <v>0</v>
      </c>
      <c r="Z499" s="19">
        <f t="shared" si="1159"/>
        <v>0</v>
      </c>
      <c r="AA499" s="19">
        <f t="shared" si="1159"/>
        <v>0</v>
      </c>
      <c r="AB499" s="19">
        <f t="shared" si="1126"/>
        <v>2400</v>
      </c>
      <c r="AC499" s="19">
        <f t="shared" si="1127"/>
        <v>2400</v>
      </c>
      <c r="AD499" s="19">
        <f t="shared" si="1128"/>
        <v>2400</v>
      </c>
      <c r="AE499" s="19">
        <f t="shared" si="1159"/>
        <v>0</v>
      </c>
      <c r="AF499" s="19">
        <f t="shared" si="1159"/>
        <v>0</v>
      </c>
      <c r="AG499" s="19">
        <f t="shared" si="1135"/>
        <v>2400</v>
      </c>
      <c r="AH499" s="19">
        <f t="shared" si="1136"/>
        <v>2400</v>
      </c>
      <c r="AI499" s="19">
        <f t="shared" si="1137"/>
        <v>2400</v>
      </c>
      <c r="AJ499" s="19">
        <f t="shared" si="1159"/>
        <v>0</v>
      </c>
      <c r="AK499" s="19">
        <f t="shared" si="1159"/>
        <v>0</v>
      </c>
      <c r="AL499" s="19">
        <f t="shared" si="1159"/>
        <v>0</v>
      </c>
      <c r="AM499" s="19">
        <f t="shared" si="1073"/>
        <v>2400</v>
      </c>
      <c r="AN499" s="19">
        <f t="shared" si="1159"/>
        <v>0</v>
      </c>
      <c r="AO499" s="19">
        <f t="shared" si="1035"/>
        <v>2400</v>
      </c>
      <c r="AP499" s="19">
        <f t="shared" si="1074"/>
        <v>2400</v>
      </c>
      <c r="AQ499" s="19">
        <f t="shared" si="1159"/>
        <v>0</v>
      </c>
      <c r="AR499" s="19">
        <f t="shared" si="1036"/>
        <v>2400</v>
      </c>
      <c r="AS499" s="19">
        <f t="shared" si="1075"/>
        <v>2400</v>
      </c>
      <c r="AT499" s="19">
        <f t="shared" si="1159"/>
        <v>0</v>
      </c>
      <c r="AU499" s="19">
        <f t="shared" si="1037"/>
        <v>2400</v>
      </c>
      <c r="AV499" s="19">
        <f t="shared" si="1159"/>
        <v>0</v>
      </c>
      <c r="AW499" s="32"/>
      <c r="AX499" s="23"/>
      <c r="AY499" s="2"/>
    </row>
    <row r="500" spans="1:51" ht="46.8" x14ac:dyDescent="0.3">
      <c r="A500" s="49" t="s">
        <v>129</v>
      </c>
      <c r="B500" s="45">
        <v>600</v>
      </c>
      <c r="C500" s="49"/>
      <c r="D500" s="49"/>
      <c r="E500" s="15" t="s">
        <v>581</v>
      </c>
      <c r="F500" s="19">
        <f t="shared" si="1157"/>
        <v>2400</v>
      </c>
      <c r="G500" s="19">
        <f t="shared" si="1157"/>
        <v>2400</v>
      </c>
      <c r="H500" s="19">
        <f t="shared" si="1157"/>
        <v>2400</v>
      </c>
      <c r="I500" s="19">
        <f t="shared" si="1157"/>
        <v>0</v>
      </c>
      <c r="J500" s="19">
        <f t="shared" si="1157"/>
        <v>0</v>
      </c>
      <c r="K500" s="19">
        <f t="shared" si="1157"/>
        <v>0</v>
      </c>
      <c r="L500" s="19">
        <f t="shared" si="1004"/>
        <v>2400</v>
      </c>
      <c r="M500" s="19">
        <f t="shared" si="1005"/>
        <v>2400</v>
      </c>
      <c r="N500" s="19">
        <f t="shared" si="1006"/>
        <v>2400</v>
      </c>
      <c r="O500" s="19">
        <f t="shared" si="1158"/>
        <v>0</v>
      </c>
      <c r="P500" s="19">
        <f t="shared" si="1158"/>
        <v>0</v>
      </c>
      <c r="Q500" s="19">
        <f t="shared" si="1158"/>
        <v>0</v>
      </c>
      <c r="R500" s="19">
        <f t="shared" si="1139"/>
        <v>2400</v>
      </c>
      <c r="S500" s="19">
        <f t="shared" si="1140"/>
        <v>2400</v>
      </c>
      <c r="T500" s="19">
        <f t="shared" si="1141"/>
        <v>2400</v>
      </c>
      <c r="U500" s="19">
        <f t="shared" si="1159"/>
        <v>0</v>
      </c>
      <c r="V500" s="19">
        <f t="shared" si="1142"/>
        <v>2400</v>
      </c>
      <c r="W500" s="19">
        <f t="shared" si="1143"/>
        <v>2400</v>
      </c>
      <c r="X500" s="19">
        <f t="shared" si="1144"/>
        <v>2400</v>
      </c>
      <c r="Y500" s="19">
        <f t="shared" si="1159"/>
        <v>0</v>
      </c>
      <c r="Z500" s="19">
        <f t="shared" si="1159"/>
        <v>0</v>
      </c>
      <c r="AA500" s="19">
        <f t="shared" si="1159"/>
        <v>0</v>
      </c>
      <c r="AB500" s="19">
        <f t="shared" si="1126"/>
        <v>2400</v>
      </c>
      <c r="AC500" s="19">
        <f t="shared" si="1127"/>
        <v>2400</v>
      </c>
      <c r="AD500" s="19">
        <f t="shared" si="1128"/>
        <v>2400</v>
      </c>
      <c r="AE500" s="19">
        <f t="shared" si="1159"/>
        <v>0</v>
      </c>
      <c r="AF500" s="19">
        <f t="shared" si="1159"/>
        <v>0</v>
      </c>
      <c r="AG500" s="19">
        <f t="shared" si="1135"/>
        <v>2400</v>
      </c>
      <c r="AH500" s="19">
        <f t="shared" si="1136"/>
        <v>2400</v>
      </c>
      <c r="AI500" s="19">
        <f t="shared" si="1137"/>
        <v>2400</v>
      </c>
      <c r="AJ500" s="19">
        <f t="shared" si="1159"/>
        <v>0</v>
      </c>
      <c r="AK500" s="19">
        <f t="shared" si="1159"/>
        <v>0</v>
      </c>
      <c r="AL500" s="19">
        <f t="shared" si="1159"/>
        <v>0</v>
      </c>
      <c r="AM500" s="19">
        <f t="shared" si="1073"/>
        <v>2400</v>
      </c>
      <c r="AN500" s="19">
        <f t="shared" si="1159"/>
        <v>0</v>
      </c>
      <c r="AO500" s="19">
        <f t="shared" si="1035"/>
        <v>2400</v>
      </c>
      <c r="AP500" s="19">
        <f t="shared" si="1074"/>
        <v>2400</v>
      </c>
      <c r="AQ500" s="19">
        <f t="shared" si="1159"/>
        <v>0</v>
      </c>
      <c r="AR500" s="19">
        <f t="shared" si="1036"/>
        <v>2400</v>
      </c>
      <c r="AS500" s="19">
        <f t="shared" si="1075"/>
        <v>2400</v>
      </c>
      <c r="AT500" s="19">
        <f t="shared" si="1159"/>
        <v>0</v>
      </c>
      <c r="AU500" s="19">
        <f t="shared" si="1037"/>
        <v>2400</v>
      </c>
      <c r="AV500" s="19">
        <f t="shared" si="1159"/>
        <v>0</v>
      </c>
      <c r="AW500" s="32"/>
      <c r="AX500" s="23"/>
      <c r="AY500" s="2"/>
    </row>
    <row r="501" spans="1:51" ht="46.8" x14ac:dyDescent="0.3">
      <c r="A501" s="49" t="s">
        <v>129</v>
      </c>
      <c r="B501" s="45">
        <v>630</v>
      </c>
      <c r="C501" s="49"/>
      <c r="D501" s="49"/>
      <c r="E501" s="15" t="s">
        <v>597</v>
      </c>
      <c r="F501" s="19">
        <f t="shared" si="1157"/>
        <v>2400</v>
      </c>
      <c r="G501" s="19">
        <f t="shared" si="1157"/>
        <v>2400</v>
      </c>
      <c r="H501" s="19">
        <f t="shared" si="1157"/>
        <v>2400</v>
      </c>
      <c r="I501" s="19">
        <f t="shared" si="1157"/>
        <v>0</v>
      </c>
      <c r="J501" s="19">
        <f t="shared" si="1157"/>
        <v>0</v>
      </c>
      <c r="K501" s="19">
        <f t="shared" si="1157"/>
        <v>0</v>
      </c>
      <c r="L501" s="19">
        <f t="shared" si="1004"/>
        <v>2400</v>
      </c>
      <c r="M501" s="19">
        <f t="shared" si="1005"/>
        <v>2400</v>
      </c>
      <c r="N501" s="19">
        <f t="shared" si="1006"/>
        <v>2400</v>
      </c>
      <c r="O501" s="19">
        <f t="shared" si="1158"/>
        <v>0</v>
      </c>
      <c r="P501" s="19">
        <f t="shared" si="1158"/>
        <v>0</v>
      </c>
      <c r="Q501" s="19">
        <f t="shared" si="1158"/>
        <v>0</v>
      </c>
      <c r="R501" s="19">
        <f t="shared" si="1139"/>
        <v>2400</v>
      </c>
      <c r="S501" s="19">
        <f t="shared" si="1140"/>
        <v>2400</v>
      </c>
      <c r="T501" s="19">
        <f t="shared" si="1141"/>
        <v>2400</v>
      </c>
      <c r="U501" s="19">
        <f t="shared" si="1159"/>
        <v>0</v>
      </c>
      <c r="V501" s="19">
        <f t="shared" si="1142"/>
        <v>2400</v>
      </c>
      <c r="W501" s="19">
        <f t="shared" si="1143"/>
        <v>2400</v>
      </c>
      <c r="X501" s="19">
        <f t="shared" si="1144"/>
        <v>2400</v>
      </c>
      <c r="Y501" s="19">
        <f t="shared" si="1159"/>
        <v>0</v>
      </c>
      <c r="Z501" s="19">
        <f t="shared" si="1159"/>
        <v>0</v>
      </c>
      <c r="AA501" s="19">
        <f t="shared" si="1159"/>
        <v>0</v>
      </c>
      <c r="AB501" s="19">
        <f t="shared" si="1126"/>
        <v>2400</v>
      </c>
      <c r="AC501" s="19">
        <f t="shared" si="1127"/>
        <v>2400</v>
      </c>
      <c r="AD501" s="19">
        <f t="shared" si="1128"/>
        <v>2400</v>
      </c>
      <c r="AE501" s="19">
        <f t="shared" si="1159"/>
        <v>0</v>
      </c>
      <c r="AF501" s="19">
        <f t="shared" si="1159"/>
        <v>0</v>
      </c>
      <c r="AG501" s="19">
        <f t="shared" si="1135"/>
        <v>2400</v>
      </c>
      <c r="AH501" s="19">
        <f t="shared" si="1136"/>
        <v>2400</v>
      </c>
      <c r="AI501" s="19">
        <f t="shared" si="1137"/>
        <v>2400</v>
      </c>
      <c r="AJ501" s="19">
        <f t="shared" si="1159"/>
        <v>0</v>
      </c>
      <c r="AK501" s="19">
        <f t="shared" si="1159"/>
        <v>0</v>
      </c>
      <c r="AL501" s="19">
        <f t="shared" si="1159"/>
        <v>0</v>
      </c>
      <c r="AM501" s="19">
        <f t="shared" si="1073"/>
        <v>2400</v>
      </c>
      <c r="AN501" s="19">
        <f t="shared" si="1159"/>
        <v>0</v>
      </c>
      <c r="AO501" s="19">
        <f t="shared" si="1035"/>
        <v>2400</v>
      </c>
      <c r="AP501" s="19">
        <f t="shared" si="1074"/>
        <v>2400</v>
      </c>
      <c r="AQ501" s="19">
        <f t="shared" si="1159"/>
        <v>0</v>
      </c>
      <c r="AR501" s="19">
        <f t="shared" si="1036"/>
        <v>2400</v>
      </c>
      <c r="AS501" s="19">
        <f t="shared" si="1075"/>
        <v>2400</v>
      </c>
      <c r="AT501" s="19">
        <f t="shared" si="1159"/>
        <v>0</v>
      </c>
      <c r="AU501" s="19">
        <f t="shared" si="1037"/>
        <v>2400</v>
      </c>
      <c r="AV501" s="19">
        <f t="shared" si="1159"/>
        <v>0</v>
      </c>
      <c r="AW501" s="32"/>
      <c r="AX501" s="23"/>
      <c r="AY501" s="2"/>
    </row>
    <row r="502" spans="1:51" x14ac:dyDescent="0.3">
      <c r="A502" s="49" t="s">
        <v>129</v>
      </c>
      <c r="B502" s="45">
        <v>630</v>
      </c>
      <c r="C502" s="49" t="s">
        <v>105</v>
      </c>
      <c r="D502" s="49" t="s">
        <v>112</v>
      </c>
      <c r="E502" s="15" t="s">
        <v>571</v>
      </c>
      <c r="F502" s="19">
        <v>2400</v>
      </c>
      <c r="G502" s="19">
        <v>2400</v>
      </c>
      <c r="H502" s="19">
        <v>2400</v>
      </c>
      <c r="I502" s="19"/>
      <c r="J502" s="19"/>
      <c r="K502" s="19"/>
      <c r="L502" s="19">
        <f t="shared" si="1004"/>
        <v>2400</v>
      </c>
      <c r="M502" s="19">
        <f t="shared" si="1005"/>
        <v>2400</v>
      </c>
      <c r="N502" s="19">
        <f t="shared" si="1006"/>
        <v>2400</v>
      </c>
      <c r="O502" s="19"/>
      <c r="P502" s="19"/>
      <c r="Q502" s="19"/>
      <c r="R502" s="19">
        <f t="shared" si="1139"/>
        <v>2400</v>
      </c>
      <c r="S502" s="19">
        <f t="shared" si="1140"/>
        <v>2400</v>
      </c>
      <c r="T502" s="19">
        <f t="shared" si="1141"/>
        <v>2400</v>
      </c>
      <c r="U502" s="19"/>
      <c r="V502" s="19">
        <f t="shared" si="1142"/>
        <v>2400</v>
      </c>
      <c r="W502" s="19">
        <f t="shared" si="1143"/>
        <v>2400</v>
      </c>
      <c r="X502" s="19">
        <f t="shared" si="1144"/>
        <v>2400</v>
      </c>
      <c r="Y502" s="19"/>
      <c r="Z502" s="19"/>
      <c r="AA502" s="19"/>
      <c r="AB502" s="19">
        <f t="shared" si="1126"/>
        <v>2400</v>
      </c>
      <c r="AC502" s="19">
        <f t="shared" si="1127"/>
        <v>2400</v>
      </c>
      <c r="AD502" s="19">
        <f t="shared" si="1128"/>
        <v>2400</v>
      </c>
      <c r="AE502" s="19"/>
      <c r="AF502" s="19"/>
      <c r="AG502" s="19">
        <f t="shared" si="1135"/>
        <v>2400</v>
      </c>
      <c r="AH502" s="19">
        <f t="shared" si="1136"/>
        <v>2400</v>
      </c>
      <c r="AI502" s="19">
        <f t="shared" si="1137"/>
        <v>2400</v>
      </c>
      <c r="AJ502" s="19"/>
      <c r="AK502" s="19"/>
      <c r="AL502" s="19"/>
      <c r="AM502" s="19">
        <f t="shared" si="1073"/>
        <v>2400</v>
      </c>
      <c r="AN502" s="19"/>
      <c r="AO502" s="19">
        <f t="shared" si="1035"/>
        <v>2400</v>
      </c>
      <c r="AP502" s="19">
        <f t="shared" si="1074"/>
        <v>2400</v>
      </c>
      <c r="AQ502" s="19"/>
      <c r="AR502" s="19">
        <f t="shared" si="1036"/>
        <v>2400</v>
      </c>
      <c r="AS502" s="19">
        <f t="shared" si="1075"/>
        <v>2400</v>
      </c>
      <c r="AT502" s="19"/>
      <c r="AU502" s="19">
        <f t="shared" si="1037"/>
        <v>2400</v>
      </c>
      <c r="AV502" s="19"/>
      <c r="AW502" s="32"/>
      <c r="AX502" s="23"/>
      <c r="AY502" s="2"/>
    </row>
    <row r="503" spans="1:51" ht="62.4" x14ac:dyDescent="0.3">
      <c r="A503" s="49" t="s">
        <v>130</v>
      </c>
      <c r="B503" s="45"/>
      <c r="C503" s="49"/>
      <c r="D503" s="49"/>
      <c r="E503" s="15" t="s">
        <v>852</v>
      </c>
      <c r="F503" s="19">
        <f t="shared" ref="F503:K505" si="1160">F504</f>
        <v>80000</v>
      </c>
      <c r="G503" s="19">
        <f t="shared" si="1160"/>
        <v>80000</v>
      </c>
      <c r="H503" s="19">
        <f t="shared" si="1160"/>
        <v>80000</v>
      </c>
      <c r="I503" s="19">
        <f t="shared" si="1160"/>
        <v>0</v>
      </c>
      <c r="J503" s="19">
        <f t="shared" si="1160"/>
        <v>0</v>
      </c>
      <c r="K503" s="19">
        <f t="shared" si="1160"/>
        <v>0</v>
      </c>
      <c r="L503" s="19">
        <f t="shared" si="1004"/>
        <v>80000</v>
      </c>
      <c r="M503" s="19">
        <f t="shared" si="1005"/>
        <v>80000</v>
      </c>
      <c r="N503" s="19">
        <f t="shared" si="1006"/>
        <v>80000</v>
      </c>
      <c r="O503" s="19">
        <f t="shared" ref="O503:Q505" si="1161">O504</f>
        <v>0</v>
      </c>
      <c r="P503" s="19">
        <f t="shared" si="1161"/>
        <v>0</v>
      </c>
      <c r="Q503" s="19">
        <f t="shared" si="1161"/>
        <v>0</v>
      </c>
      <c r="R503" s="19">
        <f t="shared" si="1139"/>
        <v>80000</v>
      </c>
      <c r="S503" s="19">
        <f t="shared" si="1140"/>
        <v>80000</v>
      </c>
      <c r="T503" s="19">
        <f t="shared" si="1141"/>
        <v>80000</v>
      </c>
      <c r="U503" s="19">
        <f t="shared" ref="U503:AV505" si="1162">U504</f>
        <v>0</v>
      </c>
      <c r="V503" s="19">
        <f t="shared" si="1142"/>
        <v>80000</v>
      </c>
      <c r="W503" s="19">
        <f t="shared" si="1143"/>
        <v>80000</v>
      </c>
      <c r="X503" s="19">
        <f t="shared" si="1144"/>
        <v>80000</v>
      </c>
      <c r="Y503" s="19">
        <f t="shared" si="1162"/>
        <v>0</v>
      </c>
      <c r="Z503" s="19">
        <f t="shared" si="1162"/>
        <v>0</v>
      </c>
      <c r="AA503" s="19">
        <f t="shared" si="1162"/>
        <v>0</v>
      </c>
      <c r="AB503" s="19">
        <f t="shared" si="1126"/>
        <v>80000</v>
      </c>
      <c r="AC503" s="19">
        <f t="shared" si="1127"/>
        <v>80000</v>
      </c>
      <c r="AD503" s="19">
        <f t="shared" si="1128"/>
        <v>80000</v>
      </c>
      <c r="AE503" s="19">
        <f t="shared" si="1162"/>
        <v>0</v>
      </c>
      <c r="AF503" s="19">
        <f t="shared" si="1162"/>
        <v>0</v>
      </c>
      <c r="AG503" s="19">
        <f t="shared" si="1135"/>
        <v>80000</v>
      </c>
      <c r="AH503" s="19">
        <f t="shared" si="1136"/>
        <v>80000</v>
      </c>
      <c r="AI503" s="19">
        <f t="shared" si="1137"/>
        <v>80000</v>
      </c>
      <c r="AJ503" s="19">
        <f t="shared" si="1162"/>
        <v>-10000</v>
      </c>
      <c r="AK503" s="19">
        <f t="shared" si="1162"/>
        <v>0</v>
      </c>
      <c r="AL503" s="19">
        <f t="shared" si="1162"/>
        <v>0</v>
      </c>
      <c r="AM503" s="19">
        <f t="shared" si="1073"/>
        <v>70000</v>
      </c>
      <c r="AN503" s="19">
        <f t="shared" si="1162"/>
        <v>10000</v>
      </c>
      <c r="AO503" s="19">
        <f t="shared" si="1035"/>
        <v>80000</v>
      </c>
      <c r="AP503" s="19">
        <f t="shared" si="1074"/>
        <v>80000</v>
      </c>
      <c r="AQ503" s="19">
        <f t="shared" si="1162"/>
        <v>0</v>
      </c>
      <c r="AR503" s="19">
        <f t="shared" si="1036"/>
        <v>80000</v>
      </c>
      <c r="AS503" s="19">
        <f t="shared" si="1075"/>
        <v>80000</v>
      </c>
      <c r="AT503" s="19">
        <f t="shared" si="1162"/>
        <v>0</v>
      </c>
      <c r="AU503" s="19">
        <f t="shared" si="1037"/>
        <v>80000</v>
      </c>
      <c r="AV503" s="19">
        <f t="shared" si="1162"/>
        <v>0</v>
      </c>
      <c r="AW503" s="32"/>
      <c r="AX503" s="23"/>
      <c r="AY503" s="2"/>
    </row>
    <row r="504" spans="1:51" ht="46.8" x14ac:dyDescent="0.3">
      <c r="A504" s="49" t="s">
        <v>130</v>
      </c>
      <c r="B504" s="45">
        <v>600</v>
      </c>
      <c r="C504" s="49"/>
      <c r="D504" s="49"/>
      <c r="E504" s="15" t="s">
        <v>581</v>
      </c>
      <c r="F504" s="19">
        <f t="shared" si="1160"/>
        <v>80000</v>
      </c>
      <c r="G504" s="19">
        <f t="shared" si="1160"/>
        <v>80000</v>
      </c>
      <c r="H504" s="19">
        <f t="shared" si="1160"/>
        <v>80000</v>
      </c>
      <c r="I504" s="19">
        <f t="shared" si="1160"/>
        <v>0</v>
      </c>
      <c r="J504" s="19">
        <f t="shared" si="1160"/>
        <v>0</v>
      </c>
      <c r="K504" s="19">
        <f t="shared" si="1160"/>
        <v>0</v>
      </c>
      <c r="L504" s="19">
        <f t="shared" si="1004"/>
        <v>80000</v>
      </c>
      <c r="M504" s="19">
        <f t="shared" si="1005"/>
        <v>80000</v>
      </c>
      <c r="N504" s="19">
        <f t="shared" si="1006"/>
        <v>80000</v>
      </c>
      <c r="O504" s="19">
        <f t="shared" si="1161"/>
        <v>0</v>
      </c>
      <c r="P504" s="19">
        <f t="shared" si="1161"/>
        <v>0</v>
      </c>
      <c r="Q504" s="19">
        <f t="shared" si="1161"/>
        <v>0</v>
      </c>
      <c r="R504" s="19">
        <f t="shared" si="1139"/>
        <v>80000</v>
      </c>
      <c r="S504" s="19">
        <f t="shared" si="1140"/>
        <v>80000</v>
      </c>
      <c r="T504" s="19">
        <f t="shared" si="1141"/>
        <v>80000</v>
      </c>
      <c r="U504" s="19">
        <f t="shared" si="1162"/>
        <v>0</v>
      </c>
      <c r="V504" s="19">
        <f t="shared" si="1142"/>
        <v>80000</v>
      </c>
      <c r="W504" s="19">
        <f t="shared" si="1143"/>
        <v>80000</v>
      </c>
      <c r="X504" s="19">
        <f t="shared" si="1144"/>
        <v>80000</v>
      </c>
      <c r="Y504" s="19">
        <f t="shared" si="1162"/>
        <v>0</v>
      </c>
      <c r="Z504" s="19">
        <f t="shared" si="1162"/>
        <v>0</v>
      </c>
      <c r="AA504" s="19">
        <f t="shared" si="1162"/>
        <v>0</v>
      </c>
      <c r="AB504" s="19">
        <f t="shared" si="1126"/>
        <v>80000</v>
      </c>
      <c r="AC504" s="19">
        <f t="shared" si="1127"/>
        <v>80000</v>
      </c>
      <c r="AD504" s="19">
        <f t="shared" si="1128"/>
        <v>80000</v>
      </c>
      <c r="AE504" s="19">
        <f t="shared" si="1162"/>
        <v>0</v>
      </c>
      <c r="AF504" s="19">
        <f t="shared" si="1162"/>
        <v>0</v>
      </c>
      <c r="AG504" s="19">
        <f t="shared" si="1135"/>
        <v>80000</v>
      </c>
      <c r="AH504" s="19">
        <f t="shared" si="1136"/>
        <v>80000</v>
      </c>
      <c r="AI504" s="19">
        <f t="shared" si="1137"/>
        <v>80000</v>
      </c>
      <c r="AJ504" s="19">
        <f t="shared" si="1162"/>
        <v>-10000</v>
      </c>
      <c r="AK504" s="19">
        <f t="shared" si="1162"/>
        <v>0</v>
      </c>
      <c r="AL504" s="19">
        <f t="shared" si="1162"/>
        <v>0</v>
      </c>
      <c r="AM504" s="19">
        <f t="shared" si="1073"/>
        <v>70000</v>
      </c>
      <c r="AN504" s="19">
        <f t="shared" si="1162"/>
        <v>10000</v>
      </c>
      <c r="AO504" s="19">
        <f t="shared" si="1035"/>
        <v>80000</v>
      </c>
      <c r="AP504" s="19">
        <f t="shared" si="1074"/>
        <v>80000</v>
      </c>
      <c r="AQ504" s="19">
        <f t="shared" si="1162"/>
        <v>0</v>
      </c>
      <c r="AR504" s="19">
        <f t="shared" si="1036"/>
        <v>80000</v>
      </c>
      <c r="AS504" s="19">
        <f t="shared" si="1075"/>
        <v>80000</v>
      </c>
      <c r="AT504" s="19">
        <f t="shared" si="1162"/>
        <v>0</v>
      </c>
      <c r="AU504" s="19">
        <f t="shared" si="1037"/>
        <v>80000</v>
      </c>
      <c r="AV504" s="19">
        <f t="shared" si="1162"/>
        <v>0</v>
      </c>
      <c r="AW504" s="32"/>
      <c r="AX504" s="23"/>
      <c r="AY504" s="2"/>
    </row>
    <row r="505" spans="1:51" ht="46.8" x14ac:dyDescent="0.3">
      <c r="A505" s="49" t="s">
        <v>130</v>
      </c>
      <c r="B505" s="45">
        <v>630</v>
      </c>
      <c r="C505" s="49"/>
      <c r="D505" s="49"/>
      <c r="E505" s="15" t="s">
        <v>597</v>
      </c>
      <c r="F505" s="19">
        <f t="shared" si="1160"/>
        <v>80000</v>
      </c>
      <c r="G505" s="19">
        <f t="shared" si="1160"/>
        <v>80000</v>
      </c>
      <c r="H505" s="19">
        <f t="shared" si="1160"/>
        <v>80000</v>
      </c>
      <c r="I505" s="19">
        <f t="shared" si="1160"/>
        <v>0</v>
      </c>
      <c r="J505" s="19">
        <f t="shared" si="1160"/>
        <v>0</v>
      </c>
      <c r="K505" s="19">
        <f t="shared" si="1160"/>
        <v>0</v>
      </c>
      <c r="L505" s="19">
        <f t="shared" si="1004"/>
        <v>80000</v>
      </c>
      <c r="M505" s="19">
        <f t="shared" si="1005"/>
        <v>80000</v>
      </c>
      <c r="N505" s="19">
        <f t="shared" si="1006"/>
        <v>80000</v>
      </c>
      <c r="O505" s="19">
        <f t="shared" si="1161"/>
        <v>0</v>
      </c>
      <c r="P505" s="19">
        <f t="shared" si="1161"/>
        <v>0</v>
      </c>
      <c r="Q505" s="19">
        <f t="shared" si="1161"/>
        <v>0</v>
      </c>
      <c r="R505" s="19">
        <f t="shared" si="1139"/>
        <v>80000</v>
      </c>
      <c r="S505" s="19">
        <f t="shared" si="1140"/>
        <v>80000</v>
      </c>
      <c r="T505" s="19">
        <f t="shared" si="1141"/>
        <v>80000</v>
      </c>
      <c r="U505" s="19">
        <f t="shared" si="1162"/>
        <v>0</v>
      </c>
      <c r="V505" s="19">
        <f t="shared" si="1142"/>
        <v>80000</v>
      </c>
      <c r="W505" s="19">
        <f t="shared" si="1143"/>
        <v>80000</v>
      </c>
      <c r="X505" s="19">
        <f t="shared" si="1144"/>
        <v>80000</v>
      </c>
      <c r="Y505" s="19">
        <f t="shared" si="1162"/>
        <v>0</v>
      </c>
      <c r="Z505" s="19">
        <f t="shared" si="1162"/>
        <v>0</v>
      </c>
      <c r="AA505" s="19">
        <f t="shared" si="1162"/>
        <v>0</v>
      </c>
      <c r="AB505" s="19">
        <f t="shared" si="1126"/>
        <v>80000</v>
      </c>
      <c r="AC505" s="19">
        <f t="shared" si="1127"/>
        <v>80000</v>
      </c>
      <c r="AD505" s="19">
        <f t="shared" si="1128"/>
        <v>80000</v>
      </c>
      <c r="AE505" s="19">
        <f t="shared" si="1162"/>
        <v>0</v>
      </c>
      <c r="AF505" s="19">
        <f t="shared" si="1162"/>
        <v>0</v>
      </c>
      <c r="AG505" s="19">
        <f t="shared" si="1135"/>
        <v>80000</v>
      </c>
      <c r="AH505" s="19">
        <f t="shared" si="1136"/>
        <v>80000</v>
      </c>
      <c r="AI505" s="19">
        <f t="shared" si="1137"/>
        <v>80000</v>
      </c>
      <c r="AJ505" s="19">
        <f t="shared" si="1162"/>
        <v>-10000</v>
      </c>
      <c r="AK505" s="19">
        <f t="shared" si="1162"/>
        <v>0</v>
      </c>
      <c r="AL505" s="19">
        <f t="shared" si="1162"/>
        <v>0</v>
      </c>
      <c r="AM505" s="19">
        <f t="shared" si="1073"/>
        <v>70000</v>
      </c>
      <c r="AN505" s="19">
        <f t="shared" si="1162"/>
        <v>10000</v>
      </c>
      <c r="AO505" s="19">
        <f t="shared" si="1035"/>
        <v>80000</v>
      </c>
      <c r="AP505" s="19">
        <f t="shared" si="1074"/>
        <v>80000</v>
      </c>
      <c r="AQ505" s="19">
        <f t="shared" si="1162"/>
        <v>0</v>
      </c>
      <c r="AR505" s="19">
        <f t="shared" si="1036"/>
        <v>80000</v>
      </c>
      <c r="AS505" s="19">
        <f t="shared" si="1075"/>
        <v>80000</v>
      </c>
      <c r="AT505" s="19">
        <f t="shared" si="1162"/>
        <v>0</v>
      </c>
      <c r="AU505" s="19">
        <f t="shared" si="1037"/>
        <v>80000</v>
      </c>
      <c r="AV505" s="19">
        <f t="shared" si="1162"/>
        <v>0</v>
      </c>
      <c r="AW505" s="32"/>
      <c r="AX505" s="23"/>
      <c r="AY505" s="2"/>
    </row>
    <row r="506" spans="1:51" x14ac:dyDescent="0.3">
      <c r="A506" s="49" t="s">
        <v>130</v>
      </c>
      <c r="B506" s="45">
        <v>630</v>
      </c>
      <c r="C506" s="49" t="s">
        <v>105</v>
      </c>
      <c r="D506" s="49" t="s">
        <v>20</v>
      </c>
      <c r="E506" s="15" t="s">
        <v>572</v>
      </c>
      <c r="F506" s="19">
        <v>80000</v>
      </c>
      <c r="G506" s="19">
        <v>80000</v>
      </c>
      <c r="H506" s="19">
        <v>80000</v>
      </c>
      <c r="I506" s="19"/>
      <c r="J506" s="19"/>
      <c r="K506" s="19"/>
      <c r="L506" s="19">
        <f t="shared" si="1004"/>
        <v>80000</v>
      </c>
      <c r="M506" s="19">
        <f t="shared" si="1005"/>
        <v>80000</v>
      </c>
      <c r="N506" s="19">
        <f t="shared" si="1006"/>
        <v>80000</v>
      </c>
      <c r="O506" s="19"/>
      <c r="P506" s="19"/>
      <c r="Q506" s="19"/>
      <c r="R506" s="19">
        <f t="shared" si="1139"/>
        <v>80000</v>
      </c>
      <c r="S506" s="19">
        <f t="shared" si="1140"/>
        <v>80000</v>
      </c>
      <c r="T506" s="19">
        <f t="shared" si="1141"/>
        <v>80000</v>
      </c>
      <c r="U506" s="19"/>
      <c r="V506" s="19">
        <f t="shared" si="1142"/>
        <v>80000</v>
      </c>
      <c r="W506" s="19">
        <f t="shared" si="1143"/>
        <v>80000</v>
      </c>
      <c r="X506" s="19">
        <f t="shared" si="1144"/>
        <v>80000</v>
      </c>
      <c r="Y506" s="19"/>
      <c r="Z506" s="19"/>
      <c r="AA506" s="19"/>
      <c r="AB506" s="19">
        <f t="shared" si="1126"/>
        <v>80000</v>
      </c>
      <c r="AC506" s="19">
        <f t="shared" si="1127"/>
        <v>80000</v>
      </c>
      <c r="AD506" s="19">
        <f t="shared" si="1128"/>
        <v>80000</v>
      </c>
      <c r="AE506" s="19"/>
      <c r="AF506" s="19"/>
      <c r="AG506" s="19">
        <f t="shared" si="1135"/>
        <v>80000</v>
      </c>
      <c r="AH506" s="19">
        <f t="shared" si="1136"/>
        <v>80000</v>
      </c>
      <c r="AI506" s="19">
        <f t="shared" si="1137"/>
        <v>80000</v>
      </c>
      <c r="AJ506" s="19">
        <v>-10000</v>
      </c>
      <c r="AK506" s="19"/>
      <c r="AL506" s="19"/>
      <c r="AM506" s="41">
        <f t="shared" si="1073"/>
        <v>70000</v>
      </c>
      <c r="AN506" s="41">
        <v>10000</v>
      </c>
      <c r="AO506" s="19">
        <f t="shared" si="1035"/>
        <v>80000</v>
      </c>
      <c r="AP506" s="41">
        <f t="shared" si="1074"/>
        <v>80000</v>
      </c>
      <c r="AQ506" s="41"/>
      <c r="AR506" s="19">
        <f t="shared" si="1036"/>
        <v>80000</v>
      </c>
      <c r="AS506" s="41">
        <f t="shared" si="1075"/>
        <v>80000</v>
      </c>
      <c r="AT506" s="19"/>
      <c r="AU506" s="19">
        <f t="shared" si="1037"/>
        <v>80000</v>
      </c>
      <c r="AV506" s="19"/>
      <c r="AW506" s="32"/>
      <c r="AX506" s="23"/>
      <c r="AY506" s="42"/>
    </row>
    <row r="507" spans="1:51" ht="46.8" x14ac:dyDescent="0.3">
      <c r="A507" s="49" t="s">
        <v>131</v>
      </c>
      <c r="B507" s="45"/>
      <c r="C507" s="49"/>
      <c r="D507" s="49"/>
      <c r="E507" s="15" t="s">
        <v>1074</v>
      </c>
      <c r="F507" s="19">
        <f t="shared" ref="F507:K509" si="1163">F508</f>
        <v>1668</v>
      </c>
      <c r="G507" s="19">
        <f t="shared" si="1163"/>
        <v>1668</v>
      </c>
      <c r="H507" s="19">
        <f t="shared" si="1163"/>
        <v>1668</v>
      </c>
      <c r="I507" s="19">
        <f t="shared" si="1163"/>
        <v>0</v>
      </c>
      <c r="J507" s="19">
        <f t="shared" si="1163"/>
        <v>0</v>
      </c>
      <c r="K507" s="19">
        <f t="shared" si="1163"/>
        <v>0</v>
      </c>
      <c r="L507" s="19">
        <f t="shared" ref="L507:L570" si="1164">F507+I507</f>
        <v>1668</v>
      </c>
      <c r="M507" s="19">
        <f t="shared" ref="M507:M570" si="1165">G507+J507</f>
        <v>1668</v>
      </c>
      <c r="N507" s="19">
        <f t="shared" ref="N507:N570" si="1166">H507+K507</f>
        <v>1668</v>
      </c>
      <c r="O507" s="19">
        <f t="shared" ref="O507:Q509" si="1167">O508</f>
        <v>0</v>
      </c>
      <c r="P507" s="19">
        <f t="shared" si="1167"/>
        <v>0</v>
      </c>
      <c r="Q507" s="19">
        <f t="shared" si="1167"/>
        <v>0</v>
      </c>
      <c r="R507" s="19">
        <f t="shared" si="1139"/>
        <v>1668</v>
      </c>
      <c r="S507" s="19">
        <f t="shared" si="1140"/>
        <v>1668</v>
      </c>
      <c r="T507" s="19">
        <f t="shared" si="1141"/>
        <v>1668</v>
      </c>
      <c r="U507" s="19">
        <f t="shared" ref="U507:AV509" si="1168">U508</f>
        <v>0</v>
      </c>
      <c r="V507" s="19">
        <f t="shared" si="1142"/>
        <v>1668</v>
      </c>
      <c r="W507" s="19">
        <f t="shared" si="1143"/>
        <v>1668</v>
      </c>
      <c r="X507" s="19">
        <f t="shared" si="1144"/>
        <v>1668</v>
      </c>
      <c r="Y507" s="19">
        <f t="shared" si="1168"/>
        <v>0</v>
      </c>
      <c r="Z507" s="19">
        <f t="shared" si="1168"/>
        <v>0</v>
      </c>
      <c r="AA507" s="19">
        <f t="shared" si="1168"/>
        <v>0</v>
      </c>
      <c r="AB507" s="19">
        <f t="shared" si="1126"/>
        <v>1668</v>
      </c>
      <c r="AC507" s="19">
        <f t="shared" si="1127"/>
        <v>1668</v>
      </c>
      <c r="AD507" s="19">
        <f t="shared" si="1128"/>
        <v>1668</v>
      </c>
      <c r="AE507" s="19">
        <f t="shared" si="1168"/>
        <v>0</v>
      </c>
      <c r="AF507" s="19">
        <f t="shared" si="1168"/>
        <v>0</v>
      </c>
      <c r="AG507" s="19">
        <f t="shared" si="1135"/>
        <v>1668</v>
      </c>
      <c r="AH507" s="19">
        <f t="shared" si="1136"/>
        <v>1668</v>
      </c>
      <c r="AI507" s="19">
        <f t="shared" si="1137"/>
        <v>1668</v>
      </c>
      <c r="AJ507" s="19">
        <f t="shared" si="1168"/>
        <v>882</v>
      </c>
      <c r="AK507" s="19">
        <f t="shared" si="1168"/>
        <v>0</v>
      </c>
      <c r="AL507" s="19">
        <f t="shared" si="1168"/>
        <v>0</v>
      </c>
      <c r="AM507" s="19">
        <f t="shared" si="1073"/>
        <v>2550</v>
      </c>
      <c r="AN507" s="19">
        <f t="shared" si="1168"/>
        <v>0</v>
      </c>
      <c r="AO507" s="19">
        <f t="shared" si="1035"/>
        <v>2550</v>
      </c>
      <c r="AP507" s="19">
        <f t="shared" si="1074"/>
        <v>1668</v>
      </c>
      <c r="AQ507" s="19">
        <f t="shared" si="1168"/>
        <v>0</v>
      </c>
      <c r="AR507" s="19">
        <f t="shared" si="1036"/>
        <v>1668</v>
      </c>
      <c r="AS507" s="19">
        <f t="shared" si="1075"/>
        <v>1668</v>
      </c>
      <c r="AT507" s="19">
        <f t="shared" si="1168"/>
        <v>0</v>
      </c>
      <c r="AU507" s="19">
        <f t="shared" si="1037"/>
        <v>1668</v>
      </c>
      <c r="AV507" s="19">
        <f t="shared" si="1168"/>
        <v>0</v>
      </c>
      <c r="AW507" s="32"/>
      <c r="AX507" s="23"/>
      <c r="AY507" s="2"/>
    </row>
    <row r="508" spans="1:51" ht="31.2" x14ac:dyDescent="0.3">
      <c r="A508" s="49" t="s">
        <v>131</v>
      </c>
      <c r="B508" s="45">
        <v>300</v>
      </c>
      <c r="C508" s="49"/>
      <c r="D508" s="49"/>
      <c r="E508" s="15" t="s">
        <v>579</v>
      </c>
      <c r="F508" s="19">
        <f t="shared" si="1163"/>
        <v>1668</v>
      </c>
      <c r="G508" s="19">
        <f t="shared" si="1163"/>
        <v>1668</v>
      </c>
      <c r="H508" s="19">
        <f t="shared" si="1163"/>
        <v>1668</v>
      </c>
      <c r="I508" s="19">
        <f t="shared" si="1163"/>
        <v>0</v>
      </c>
      <c r="J508" s="19">
        <f t="shared" si="1163"/>
        <v>0</v>
      </c>
      <c r="K508" s="19">
        <f t="shared" si="1163"/>
        <v>0</v>
      </c>
      <c r="L508" s="19">
        <f t="shared" si="1164"/>
        <v>1668</v>
      </c>
      <c r="M508" s="19">
        <f t="shared" si="1165"/>
        <v>1668</v>
      </c>
      <c r="N508" s="19">
        <f t="shared" si="1166"/>
        <v>1668</v>
      </c>
      <c r="O508" s="19">
        <f t="shared" si="1167"/>
        <v>0</v>
      </c>
      <c r="P508" s="19">
        <f t="shared" si="1167"/>
        <v>0</v>
      </c>
      <c r="Q508" s="19">
        <f t="shared" si="1167"/>
        <v>0</v>
      </c>
      <c r="R508" s="19">
        <f t="shared" si="1139"/>
        <v>1668</v>
      </c>
      <c r="S508" s="19">
        <f t="shared" si="1140"/>
        <v>1668</v>
      </c>
      <c r="T508" s="19">
        <f t="shared" si="1141"/>
        <v>1668</v>
      </c>
      <c r="U508" s="19">
        <f t="shared" si="1168"/>
        <v>0</v>
      </c>
      <c r="V508" s="19">
        <f t="shared" si="1142"/>
        <v>1668</v>
      </c>
      <c r="W508" s="19">
        <f t="shared" si="1143"/>
        <v>1668</v>
      </c>
      <c r="X508" s="19">
        <f t="shared" si="1144"/>
        <v>1668</v>
      </c>
      <c r="Y508" s="19">
        <f t="shared" si="1168"/>
        <v>0</v>
      </c>
      <c r="Z508" s="19">
        <f t="shared" si="1168"/>
        <v>0</v>
      </c>
      <c r="AA508" s="19">
        <f t="shared" si="1168"/>
        <v>0</v>
      </c>
      <c r="AB508" s="19">
        <f t="shared" si="1126"/>
        <v>1668</v>
      </c>
      <c r="AC508" s="19">
        <f t="shared" si="1127"/>
        <v>1668</v>
      </c>
      <c r="AD508" s="19">
        <f t="shared" si="1128"/>
        <v>1668</v>
      </c>
      <c r="AE508" s="19">
        <f t="shared" si="1168"/>
        <v>0</v>
      </c>
      <c r="AF508" s="19">
        <f t="shared" si="1168"/>
        <v>0</v>
      </c>
      <c r="AG508" s="19">
        <f t="shared" si="1135"/>
        <v>1668</v>
      </c>
      <c r="AH508" s="19">
        <f t="shared" si="1136"/>
        <v>1668</v>
      </c>
      <c r="AI508" s="19">
        <f t="shared" si="1137"/>
        <v>1668</v>
      </c>
      <c r="AJ508" s="19">
        <f t="shared" si="1168"/>
        <v>882</v>
      </c>
      <c r="AK508" s="19">
        <f t="shared" si="1168"/>
        <v>0</v>
      </c>
      <c r="AL508" s="19">
        <f t="shared" si="1168"/>
        <v>0</v>
      </c>
      <c r="AM508" s="19">
        <f t="shared" si="1073"/>
        <v>2550</v>
      </c>
      <c r="AN508" s="19">
        <f t="shared" si="1168"/>
        <v>0</v>
      </c>
      <c r="AO508" s="19">
        <f t="shared" si="1035"/>
        <v>2550</v>
      </c>
      <c r="AP508" s="19">
        <f t="shared" si="1074"/>
        <v>1668</v>
      </c>
      <c r="AQ508" s="19">
        <f t="shared" si="1168"/>
        <v>0</v>
      </c>
      <c r="AR508" s="19">
        <f t="shared" si="1036"/>
        <v>1668</v>
      </c>
      <c r="AS508" s="19">
        <f t="shared" si="1075"/>
        <v>1668</v>
      </c>
      <c r="AT508" s="19">
        <f t="shared" si="1168"/>
        <v>0</v>
      </c>
      <c r="AU508" s="19">
        <f t="shared" si="1037"/>
        <v>1668</v>
      </c>
      <c r="AV508" s="19">
        <f t="shared" si="1168"/>
        <v>0</v>
      </c>
      <c r="AW508" s="32"/>
      <c r="AX508" s="23"/>
      <c r="AY508" s="2"/>
    </row>
    <row r="509" spans="1:51" ht="31.2" x14ac:dyDescent="0.3">
      <c r="A509" s="49" t="s">
        <v>131</v>
      </c>
      <c r="B509" s="45">
        <v>330</v>
      </c>
      <c r="C509" s="49"/>
      <c r="D509" s="49"/>
      <c r="E509" s="15" t="s">
        <v>589</v>
      </c>
      <c r="F509" s="19">
        <f t="shared" si="1163"/>
        <v>1668</v>
      </c>
      <c r="G509" s="19">
        <f t="shared" si="1163"/>
        <v>1668</v>
      </c>
      <c r="H509" s="19">
        <f t="shared" si="1163"/>
        <v>1668</v>
      </c>
      <c r="I509" s="19">
        <f t="shared" si="1163"/>
        <v>0</v>
      </c>
      <c r="J509" s="19">
        <f t="shared" si="1163"/>
        <v>0</v>
      </c>
      <c r="K509" s="19">
        <f t="shared" si="1163"/>
        <v>0</v>
      </c>
      <c r="L509" s="19">
        <f t="shared" si="1164"/>
        <v>1668</v>
      </c>
      <c r="M509" s="19">
        <f t="shared" si="1165"/>
        <v>1668</v>
      </c>
      <c r="N509" s="19">
        <f t="shared" si="1166"/>
        <v>1668</v>
      </c>
      <c r="O509" s="19">
        <f t="shared" si="1167"/>
        <v>0</v>
      </c>
      <c r="P509" s="19">
        <f t="shared" si="1167"/>
        <v>0</v>
      </c>
      <c r="Q509" s="19">
        <f t="shared" si="1167"/>
        <v>0</v>
      </c>
      <c r="R509" s="19">
        <f t="shared" si="1139"/>
        <v>1668</v>
      </c>
      <c r="S509" s="19">
        <f t="shared" si="1140"/>
        <v>1668</v>
      </c>
      <c r="T509" s="19">
        <f t="shared" si="1141"/>
        <v>1668</v>
      </c>
      <c r="U509" s="19">
        <f t="shared" si="1168"/>
        <v>0</v>
      </c>
      <c r="V509" s="19">
        <f t="shared" si="1142"/>
        <v>1668</v>
      </c>
      <c r="W509" s="19">
        <f t="shared" si="1143"/>
        <v>1668</v>
      </c>
      <c r="X509" s="19">
        <f t="shared" si="1144"/>
        <v>1668</v>
      </c>
      <c r="Y509" s="19">
        <f t="shared" si="1168"/>
        <v>0</v>
      </c>
      <c r="Z509" s="19">
        <f t="shared" si="1168"/>
        <v>0</v>
      </c>
      <c r="AA509" s="19">
        <f t="shared" si="1168"/>
        <v>0</v>
      </c>
      <c r="AB509" s="19">
        <f t="shared" si="1126"/>
        <v>1668</v>
      </c>
      <c r="AC509" s="19">
        <f t="shared" si="1127"/>
        <v>1668</v>
      </c>
      <c r="AD509" s="19">
        <f t="shared" si="1128"/>
        <v>1668</v>
      </c>
      <c r="AE509" s="19">
        <f t="shared" si="1168"/>
        <v>0</v>
      </c>
      <c r="AF509" s="19">
        <f t="shared" si="1168"/>
        <v>0</v>
      </c>
      <c r="AG509" s="19">
        <f t="shared" si="1135"/>
        <v>1668</v>
      </c>
      <c r="AH509" s="19">
        <f t="shared" si="1136"/>
        <v>1668</v>
      </c>
      <c r="AI509" s="19">
        <f t="shared" si="1137"/>
        <v>1668</v>
      </c>
      <c r="AJ509" s="19">
        <f t="shared" si="1168"/>
        <v>882</v>
      </c>
      <c r="AK509" s="19">
        <f t="shared" si="1168"/>
        <v>0</v>
      </c>
      <c r="AL509" s="19">
        <f t="shared" si="1168"/>
        <v>0</v>
      </c>
      <c r="AM509" s="19">
        <f t="shared" si="1073"/>
        <v>2550</v>
      </c>
      <c r="AN509" s="19">
        <f t="shared" si="1168"/>
        <v>0</v>
      </c>
      <c r="AO509" s="19">
        <f t="shared" si="1035"/>
        <v>2550</v>
      </c>
      <c r="AP509" s="19">
        <f t="shared" si="1074"/>
        <v>1668</v>
      </c>
      <c r="AQ509" s="19">
        <f t="shared" si="1168"/>
        <v>0</v>
      </c>
      <c r="AR509" s="19">
        <f t="shared" si="1036"/>
        <v>1668</v>
      </c>
      <c r="AS509" s="19">
        <f t="shared" si="1075"/>
        <v>1668</v>
      </c>
      <c r="AT509" s="19">
        <f t="shared" si="1168"/>
        <v>0</v>
      </c>
      <c r="AU509" s="19">
        <f t="shared" si="1037"/>
        <v>1668</v>
      </c>
      <c r="AV509" s="19">
        <f t="shared" si="1168"/>
        <v>0</v>
      </c>
      <c r="AW509" s="32"/>
      <c r="AX509" s="23"/>
      <c r="AY509" s="2"/>
    </row>
    <row r="510" spans="1:51" x14ac:dyDescent="0.3">
      <c r="A510" s="49" t="s">
        <v>131</v>
      </c>
      <c r="B510" s="45">
        <v>330</v>
      </c>
      <c r="C510" s="49" t="s">
        <v>105</v>
      </c>
      <c r="D510" s="49" t="s">
        <v>20</v>
      </c>
      <c r="E510" s="15" t="s">
        <v>572</v>
      </c>
      <c r="F510" s="19">
        <v>1668</v>
      </c>
      <c r="G510" s="19">
        <v>1668</v>
      </c>
      <c r="H510" s="19">
        <v>1668</v>
      </c>
      <c r="I510" s="19"/>
      <c r="J510" s="19"/>
      <c r="K510" s="19"/>
      <c r="L510" s="19">
        <f t="shared" si="1164"/>
        <v>1668</v>
      </c>
      <c r="M510" s="19">
        <f t="shared" si="1165"/>
        <v>1668</v>
      </c>
      <c r="N510" s="19">
        <f t="shared" si="1166"/>
        <v>1668</v>
      </c>
      <c r="O510" s="19"/>
      <c r="P510" s="19"/>
      <c r="Q510" s="19"/>
      <c r="R510" s="19">
        <f t="shared" si="1139"/>
        <v>1668</v>
      </c>
      <c r="S510" s="19">
        <f t="shared" si="1140"/>
        <v>1668</v>
      </c>
      <c r="T510" s="19">
        <f t="shared" si="1141"/>
        <v>1668</v>
      </c>
      <c r="U510" s="19"/>
      <c r="V510" s="19">
        <f t="shared" si="1142"/>
        <v>1668</v>
      </c>
      <c r="W510" s="19">
        <f t="shared" si="1143"/>
        <v>1668</v>
      </c>
      <c r="X510" s="19">
        <f t="shared" si="1144"/>
        <v>1668</v>
      </c>
      <c r="Y510" s="19"/>
      <c r="Z510" s="19"/>
      <c r="AA510" s="19"/>
      <c r="AB510" s="19">
        <f t="shared" si="1126"/>
        <v>1668</v>
      </c>
      <c r="AC510" s="19">
        <f t="shared" si="1127"/>
        <v>1668</v>
      </c>
      <c r="AD510" s="19">
        <f t="shared" si="1128"/>
        <v>1668</v>
      </c>
      <c r="AE510" s="19"/>
      <c r="AF510" s="19"/>
      <c r="AG510" s="19">
        <f t="shared" si="1135"/>
        <v>1668</v>
      </c>
      <c r="AH510" s="19">
        <f t="shared" si="1136"/>
        <v>1668</v>
      </c>
      <c r="AI510" s="19">
        <f t="shared" si="1137"/>
        <v>1668</v>
      </c>
      <c r="AJ510" s="19">
        <v>882</v>
      </c>
      <c r="AK510" s="19"/>
      <c r="AL510" s="19"/>
      <c r="AM510" s="19">
        <f t="shared" si="1073"/>
        <v>2550</v>
      </c>
      <c r="AN510" s="19"/>
      <c r="AO510" s="19">
        <f t="shared" si="1035"/>
        <v>2550</v>
      </c>
      <c r="AP510" s="19">
        <f t="shared" si="1074"/>
        <v>1668</v>
      </c>
      <c r="AQ510" s="19"/>
      <c r="AR510" s="19">
        <f t="shared" si="1036"/>
        <v>1668</v>
      </c>
      <c r="AS510" s="19">
        <f t="shared" si="1075"/>
        <v>1668</v>
      </c>
      <c r="AT510" s="19"/>
      <c r="AU510" s="19">
        <f t="shared" si="1037"/>
        <v>1668</v>
      </c>
      <c r="AV510" s="19"/>
      <c r="AW510" s="32"/>
      <c r="AX510" s="23"/>
      <c r="AY510" s="2"/>
    </row>
    <row r="511" spans="1:51" s="9" customFormat="1" ht="46.8" x14ac:dyDescent="0.3">
      <c r="A511" s="8" t="s">
        <v>139</v>
      </c>
      <c r="B511" s="14"/>
      <c r="C511" s="8"/>
      <c r="D511" s="8"/>
      <c r="E511" s="48" t="s">
        <v>1075</v>
      </c>
      <c r="F511" s="12">
        <f>F512+F566+F583+F605</f>
        <v>392503</v>
      </c>
      <c r="G511" s="12">
        <f>G512+G566+G583+G605</f>
        <v>390360.4</v>
      </c>
      <c r="H511" s="12">
        <f>H512+H566+H583+H605</f>
        <v>394440.4</v>
      </c>
      <c r="I511" s="12">
        <f t="shared" ref="I511:K511" si="1169">I512+I566+I583+I605</f>
        <v>0</v>
      </c>
      <c r="J511" s="12">
        <f t="shared" si="1169"/>
        <v>4597.7</v>
      </c>
      <c r="K511" s="12">
        <f t="shared" si="1169"/>
        <v>4597.7</v>
      </c>
      <c r="L511" s="12">
        <f t="shared" si="1164"/>
        <v>392503</v>
      </c>
      <c r="M511" s="12">
        <f t="shared" si="1165"/>
        <v>394958.10000000003</v>
      </c>
      <c r="N511" s="12">
        <f t="shared" si="1166"/>
        <v>399038.10000000003</v>
      </c>
      <c r="O511" s="12">
        <f t="shared" ref="O511:Q511" si="1170">O512+O566+O583+O605</f>
        <v>0</v>
      </c>
      <c r="P511" s="12">
        <f t="shared" si="1170"/>
        <v>0</v>
      </c>
      <c r="Q511" s="12">
        <f t="shared" si="1170"/>
        <v>0</v>
      </c>
      <c r="R511" s="12">
        <f t="shared" si="1139"/>
        <v>392503</v>
      </c>
      <c r="S511" s="12">
        <f t="shared" si="1140"/>
        <v>394958.10000000003</v>
      </c>
      <c r="T511" s="12">
        <f t="shared" si="1141"/>
        <v>399038.10000000003</v>
      </c>
      <c r="U511" s="12">
        <f>U512+U566+U583+U605</f>
        <v>0</v>
      </c>
      <c r="V511" s="12">
        <f t="shared" si="1142"/>
        <v>392503</v>
      </c>
      <c r="W511" s="12">
        <f t="shared" si="1143"/>
        <v>394958.10000000003</v>
      </c>
      <c r="X511" s="12">
        <f t="shared" si="1144"/>
        <v>399038.10000000003</v>
      </c>
      <c r="Y511" s="12">
        <f t="shared" ref="Y511:AA511" si="1171">Y512+Y566+Y583+Y605</f>
        <v>0</v>
      </c>
      <c r="Z511" s="12">
        <f t="shared" si="1171"/>
        <v>0</v>
      </c>
      <c r="AA511" s="12">
        <f t="shared" si="1171"/>
        <v>0</v>
      </c>
      <c r="AB511" s="12">
        <f t="shared" si="1126"/>
        <v>392503</v>
      </c>
      <c r="AC511" s="12">
        <f t="shared" si="1127"/>
        <v>394958.10000000003</v>
      </c>
      <c r="AD511" s="12">
        <f t="shared" si="1128"/>
        <v>399038.10000000003</v>
      </c>
      <c r="AE511" s="12">
        <f t="shared" ref="AE511:AF511" si="1172">AE512+AE566+AE583+AE605</f>
        <v>0</v>
      </c>
      <c r="AF511" s="12">
        <f t="shared" si="1172"/>
        <v>0</v>
      </c>
      <c r="AG511" s="12">
        <f t="shared" si="1135"/>
        <v>392503</v>
      </c>
      <c r="AH511" s="12">
        <f t="shared" si="1136"/>
        <v>394958.10000000003</v>
      </c>
      <c r="AI511" s="12">
        <f t="shared" si="1137"/>
        <v>399038.10000000003</v>
      </c>
      <c r="AJ511" s="12">
        <f>AJ512+AJ566+AJ583+AJ605</f>
        <v>-150.50799999999998</v>
      </c>
      <c r="AK511" s="12">
        <f>AK512+AK566+AK583+AK605</f>
        <v>0</v>
      </c>
      <c r="AL511" s="12">
        <f>AL512+AL566+AL583+AL605</f>
        <v>0</v>
      </c>
      <c r="AM511" s="12">
        <f t="shared" si="1073"/>
        <v>392352.49200000003</v>
      </c>
      <c r="AN511" s="12">
        <f>AN512+AN566+AN583+AN605</f>
        <v>0</v>
      </c>
      <c r="AO511" s="12">
        <f t="shared" si="1035"/>
        <v>392352.49200000003</v>
      </c>
      <c r="AP511" s="12">
        <f t="shared" si="1074"/>
        <v>394958.10000000003</v>
      </c>
      <c r="AQ511" s="12">
        <f>AQ512+AQ566+AQ583+AQ605</f>
        <v>0</v>
      </c>
      <c r="AR511" s="12">
        <f t="shared" si="1036"/>
        <v>394958.10000000003</v>
      </c>
      <c r="AS511" s="12">
        <f t="shared" si="1075"/>
        <v>399038.10000000003</v>
      </c>
      <c r="AT511" s="12">
        <f>AT512+AT566+AT583+AT605</f>
        <v>0</v>
      </c>
      <c r="AU511" s="12">
        <f t="shared" si="1037"/>
        <v>399038.10000000003</v>
      </c>
      <c r="AV511" s="12">
        <f>AV512+AV566+AV583+AV605</f>
        <v>0</v>
      </c>
      <c r="AW511" s="22"/>
      <c r="AX511" s="25"/>
    </row>
    <row r="512" spans="1:51" s="11" customFormat="1" ht="62.4" x14ac:dyDescent="0.3">
      <c r="A512" s="10" t="s">
        <v>140</v>
      </c>
      <c r="B512" s="17"/>
      <c r="C512" s="10"/>
      <c r="D512" s="10"/>
      <c r="E512" s="16" t="s">
        <v>1076</v>
      </c>
      <c r="F512" s="18">
        <f>F513+F550</f>
        <v>85399</v>
      </c>
      <c r="G512" s="18">
        <f>G513+G550</f>
        <v>80801.3</v>
      </c>
      <c r="H512" s="18">
        <f>H513+H550</f>
        <v>80801.3</v>
      </c>
      <c r="I512" s="18">
        <f t="shared" ref="I512:K512" si="1173">I513+I550</f>
        <v>0</v>
      </c>
      <c r="J512" s="18">
        <f t="shared" si="1173"/>
        <v>4597.7</v>
      </c>
      <c r="K512" s="18">
        <f t="shared" si="1173"/>
        <v>4597.7</v>
      </c>
      <c r="L512" s="18">
        <f t="shared" si="1164"/>
        <v>85399</v>
      </c>
      <c r="M512" s="18">
        <f t="shared" si="1165"/>
        <v>85399</v>
      </c>
      <c r="N512" s="18">
        <f t="shared" si="1166"/>
        <v>85399</v>
      </c>
      <c r="O512" s="18">
        <f t="shared" ref="O512:Q512" si="1174">O513+O550</f>
        <v>0</v>
      </c>
      <c r="P512" s="18">
        <f t="shared" si="1174"/>
        <v>0</v>
      </c>
      <c r="Q512" s="18">
        <f t="shared" si="1174"/>
        <v>0</v>
      </c>
      <c r="R512" s="18">
        <f t="shared" si="1139"/>
        <v>85399</v>
      </c>
      <c r="S512" s="18">
        <f t="shared" si="1140"/>
        <v>85399</v>
      </c>
      <c r="T512" s="18">
        <f t="shared" si="1141"/>
        <v>85399</v>
      </c>
      <c r="U512" s="18">
        <f>U513+U550</f>
        <v>0</v>
      </c>
      <c r="V512" s="18">
        <f t="shared" si="1142"/>
        <v>85399</v>
      </c>
      <c r="W512" s="18">
        <f t="shared" si="1143"/>
        <v>85399</v>
      </c>
      <c r="X512" s="18">
        <f t="shared" si="1144"/>
        <v>85399</v>
      </c>
      <c r="Y512" s="18">
        <f t="shared" ref="Y512:AA512" si="1175">Y513+Y550</f>
        <v>0</v>
      </c>
      <c r="Z512" s="18">
        <f t="shared" si="1175"/>
        <v>0</v>
      </c>
      <c r="AA512" s="18">
        <f t="shared" si="1175"/>
        <v>0</v>
      </c>
      <c r="AB512" s="18">
        <f t="shared" si="1126"/>
        <v>85399</v>
      </c>
      <c r="AC512" s="18">
        <f t="shared" si="1127"/>
        <v>85399</v>
      </c>
      <c r="AD512" s="18">
        <f t="shared" si="1128"/>
        <v>85399</v>
      </c>
      <c r="AE512" s="18">
        <f t="shared" ref="AE512:AF512" si="1176">AE513+AE550</f>
        <v>0</v>
      </c>
      <c r="AF512" s="18">
        <f t="shared" si="1176"/>
        <v>0</v>
      </c>
      <c r="AG512" s="18">
        <f t="shared" si="1135"/>
        <v>85399</v>
      </c>
      <c r="AH512" s="18">
        <f t="shared" si="1136"/>
        <v>85399</v>
      </c>
      <c r="AI512" s="18">
        <f t="shared" si="1137"/>
        <v>85399</v>
      </c>
      <c r="AJ512" s="18">
        <f>AJ513+AJ550</f>
        <v>-150.50799999999998</v>
      </c>
      <c r="AK512" s="18">
        <f>AK513+AK550</f>
        <v>0</v>
      </c>
      <c r="AL512" s="18">
        <f>AL513+AL550</f>
        <v>0</v>
      </c>
      <c r="AM512" s="18">
        <f t="shared" si="1073"/>
        <v>85248.491999999998</v>
      </c>
      <c r="AN512" s="18">
        <f>AN513+AN550</f>
        <v>0</v>
      </c>
      <c r="AO512" s="18">
        <f t="shared" si="1035"/>
        <v>85248.491999999998</v>
      </c>
      <c r="AP512" s="18">
        <f t="shared" si="1074"/>
        <v>85399</v>
      </c>
      <c r="AQ512" s="18">
        <f>AQ513+AQ550</f>
        <v>0</v>
      </c>
      <c r="AR512" s="18">
        <f t="shared" si="1036"/>
        <v>85399</v>
      </c>
      <c r="AS512" s="18">
        <f t="shared" si="1075"/>
        <v>85399</v>
      </c>
      <c r="AT512" s="18">
        <f>AT513+AT550</f>
        <v>0</v>
      </c>
      <c r="AU512" s="18">
        <f t="shared" si="1037"/>
        <v>85399</v>
      </c>
      <c r="AV512" s="18">
        <f>AV513+AV550</f>
        <v>0</v>
      </c>
      <c r="AW512" s="31"/>
      <c r="AX512" s="26"/>
    </row>
    <row r="513" spans="1:51" ht="46.8" x14ac:dyDescent="0.3">
      <c r="A513" s="49" t="s">
        <v>141</v>
      </c>
      <c r="B513" s="45"/>
      <c r="C513" s="49"/>
      <c r="D513" s="49"/>
      <c r="E513" s="15" t="s">
        <v>1077</v>
      </c>
      <c r="F513" s="19">
        <f>F514+F518+F525+F532+F540+F544+F536</f>
        <v>82298.399999999994</v>
      </c>
      <c r="G513" s="19">
        <f>G514+G518+G525+G532+G540+G544+G536</f>
        <v>77700.7</v>
      </c>
      <c r="H513" s="19">
        <f>H514+H518+H525+H532+H540+H544+H536</f>
        <v>77700.7</v>
      </c>
      <c r="I513" s="19">
        <f t="shared" ref="I513:K513" si="1177">I514+I518+I525+I532+I540+I544+I536</f>
        <v>0</v>
      </c>
      <c r="J513" s="19">
        <f t="shared" si="1177"/>
        <v>4597.7</v>
      </c>
      <c r="K513" s="19">
        <f t="shared" si="1177"/>
        <v>4597.7</v>
      </c>
      <c r="L513" s="19">
        <f t="shared" si="1164"/>
        <v>82298.399999999994</v>
      </c>
      <c r="M513" s="19">
        <f t="shared" si="1165"/>
        <v>82298.399999999994</v>
      </c>
      <c r="N513" s="19">
        <f t="shared" si="1166"/>
        <v>82298.399999999994</v>
      </c>
      <c r="O513" s="19">
        <f t="shared" ref="O513:Q513" si="1178">O514+O518+O525+O532+O540+O544+O536</f>
        <v>0</v>
      </c>
      <c r="P513" s="19">
        <f t="shared" si="1178"/>
        <v>0</v>
      </c>
      <c r="Q513" s="19">
        <f t="shared" si="1178"/>
        <v>0</v>
      </c>
      <c r="R513" s="19">
        <f t="shared" si="1139"/>
        <v>82298.399999999994</v>
      </c>
      <c r="S513" s="19">
        <f t="shared" si="1140"/>
        <v>82298.399999999994</v>
      </c>
      <c r="T513" s="19">
        <f t="shared" si="1141"/>
        <v>82298.399999999994</v>
      </c>
      <c r="U513" s="19">
        <f>U514+U518+U525+U532+U540+U544+U536</f>
        <v>0</v>
      </c>
      <c r="V513" s="19">
        <f t="shared" si="1142"/>
        <v>82298.399999999994</v>
      </c>
      <c r="W513" s="19">
        <f t="shared" si="1143"/>
        <v>82298.399999999994</v>
      </c>
      <c r="X513" s="19">
        <f t="shared" si="1144"/>
        <v>82298.399999999994</v>
      </c>
      <c r="Y513" s="19">
        <f t="shared" ref="Y513:AA513" si="1179">Y514+Y518+Y525+Y532+Y540+Y544+Y536</f>
        <v>0</v>
      </c>
      <c r="Z513" s="19">
        <f t="shared" si="1179"/>
        <v>0</v>
      </c>
      <c r="AA513" s="19">
        <f t="shared" si="1179"/>
        <v>0</v>
      </c>
      <c r="AB513" s="19">
        <f t="shared" si="1126"/>
        <v>82298.399999999994</v>
      </c>
      <c r="AC513" s="19">
        <f t="shared" si="1127"/>
        <v>82298.399999999994</v>
      </c>
      <c r="AD513" s="19">
        <f t="shared" si="1128"/>
        <v>82298.399999999994</v>
      </c>
      <c r="AE513" s="19">
        <f t="shared" ref="AE513:AF513" si="1180">AE514+AE518+AE525+AE532+AE540+AE544+AE536</f>
        <v>0</v>
      </c>
      <c r="AF513" s="19">
        <f t="shared" si="1180"/>
        <v>0</v>
      </c>
      <c r="AG513" s="19">
        <f t="shared" si="1135"/>
        <v>82298.399999999994</v>
      </c>
      <c r="AH513" s="19">
        <f t="shared" si="1136"/>
        <v>82298.399999999994</v>
      </c>
      <c r="AI513" s="19">
        <f t="shared" si="1137"/>
        <v>82298.399999999994</v>
      </c>
      <c r="AJ513" s="19">
        <f>AJ514+AJ518+AJ525+AJ532+AJ540+AJ544+AJ536</f>
        <v>-337.17399999999998</v>
      </c>
      <c r="AK513" s="19">
        <f>AK514+AK518+AK525+AK532+AK540+AK544+AK536</f>
        <v>0</v>
      </c>
      <c r="AL513" s="19">
        <f>AL514+AL518+AL525+AL532+AL540+AL544+AL536</f>
        <v>0</v>
      </c>
      <c r="AM513" s="19">
        <f t="shared" si="1073"/>
        <v>81961.225999999995</v>
      </c>
      <c r="AN513" s="19">
        <f>AN514+AN518+AN525+AN532+AN540+AN544+AN536</f>
        <v>0</v>
      </c>
      <c r="AO513" s="19">
        <f t="shared" ref="AO513:AO576" si="1181">AM513+AN513</f>
        <v>81961.225999999995</v>
      </c>
      <c r="AP513" s="19">
        <f t="shared" si="1074"/>
        <v>82298.399999999994</v>
      </c>
      <c r="AQ513" s="19">
        <f>AQ514+AQ518+AQ525+AQ532+AQ540+AQ544+AQ536</f>
        <v>0</v>
      </c>
      <c r="AR513" s="19">
        <f t="shared" ref="AR513:AR576" si="1182">AP513+AQ513</f>
        <v>82298.399999999994</v>
      </c>
      <c r="AS513" s="19">
        <f t="shared" si="1075"/>
        <v>82298.399999999994</v>
      </c>
      <c r="AT513" s="19">
        <f>AT514+AT518+AT525+AT532+AT540+AT544+AT536</f>
        <v>0</v>
      </c>
      <c r="AU513" s="19">
        <f t="shared" ref="AU513:AU576" si="1183">AS513+AT513</f>
        <v>82298.399999999994</v>
      </c>
      <c r="AV513" s="19">
        <f>AV514+AV518+AV525+AV532+AV540+AV544+AV536</f>
        <v>0</v>
      </c>
      <c r="AW513" s="32"/>
      <c r="AX513" s="23"/>
      <c r="AY513" s="2"/>
    </row>
    <row r="514" spans="1:51" ht="46.8" x14ac:dyDescent="0.3">
      <c r="A514" s="49" t="s">
        <v>133</v>
      </c>
      <c r="B514" s="45"/>
      <c r="C514" s="49"/>
      <c r="D514" s="49"/>
      <c r="E514" s="15" t="s">
        <v>1078</v>
      </c>
      <c r="F514" s="19">
        <f t="shared" ref="F514:K516" si="1184">F515</f>
        <v>889.5</v>
      </c>
      <c r="G514" s="19">
        <f t="shared" si="1184"/>
        <v>889.5</v>
      </c>
      <c r="H514" s="19">
        <f t="shared" si="1184"/>
        <v>889.5</v>
      </c>
      <c r="I514" s="19">
        <f t="shared" si="1184"/>
        <v>0</v>
      </c>
      <c r="J514" s="19">
        <f t="shared" si="1184"/>
        <v>0</v>
      </c>
      <c r="K514" s="19">
        <f t="shared" si="1184"/>
        <v>0</v>
      </c>
      <c r="L514" s="19">
        <f t="shared" si="1164"/>
        <v>889.5</v>
      </c>
      <c r="M514" s="19">
        <f t="shared" si="1165"/>
        <v>889.5</v>
      </c>
      <c r="N514" s="19">
        <f t="shared" si="1166"/>
        <v>889.5</v>
      </c>
      <c r="O514" s="19">
        <f t="shared" ref="O514:Q516" si="1185">O515</f>
        <v>0</v>
      </c>
      <c r="P514" s="19">
        <f t="shared" si="1185"/>
        <v>0</v>
      </c>
      <c r="Q514" s="19">
        <f t="shared" si="1185"/>
        <v>0</v>
      </c>
      <c r="R514" s="19">
        <f t="shared" si="1139"/>
        <v>889.5</v>
      </c>
      <c r="S514" s="19">
        <f t="shared" si="1140"/>
        <v>889.5</v>
      </c>
      <c r="T514" s="19">
        <f t="shared" si="1141"/>
        <v>889.5</v>
      </c>
      <c r="U514" s="19">
        <f t="shared" ref="U514:AV516" si="1186">U515</f>
        <v>0</v>
      </c>
      <c r="V514" s="19">
        <f t="shared" si="1142"/>
        <v>889.5</v>
      </c>
      <c r="W514" s="19">
        <f t="shared" si="1143"/>
        <v>889.5</v>
      </c>
      <c r="X514" s="19">
        <f t="shared" si="1144"/>
        <v>889.5</v>
      </c>
      <c r="Y514" s="19">
        <f t="shared" si="1186"/>
        <v>0</v>
      </c>
      <c r="Z514" s="19">
        <f t="shared" si="1186"/>
        <v>0</v>
      </c>
      <c r="AA514" s="19">
        <f t="shared" si="1186"/>
        <v>0</v>
      </c>
      <c r="AB514" s="19">
        <f t="shared" si="1126"/>
        <v>889.5</v>
      </c>
      <c r="AC514" s="19">
        <f t="shared" si="1127"/>
        <v>889.5</v>
      </c>
      <c r="AD514" s="19">
        <f t="shared" si="1128"/>
        <v>889.5</v>
      </c>
      <c r="AE514" s="19">
        <f t="shared" si="1186"/>
        <v>0</v>
      </c>
      <c r="AF514" s="19">
        <f t="shared" si="1186"/>
        <v>0</v>
      </c>
      <c r="AG514" s="19">
        <f t="shared" si="1135"/>
        <v>889.5</v>
      </c>
      <c r="AH514" s="19">
        <f t="shared" si="1136"/>
        <v>889.5</v>
      </c>
      <c r="AI514" s="19">
        <f t="shared" si="1137"/>
        <v>889.5</v>
      </c>
      <c r="AJ514" s="19">
        <f t="shared" si="1186"/>
        <v>-111.187</v>
      </c>
      <c r="AK514" s="19">
        <f t="shared" si="1186"/>
        <v>0</v>
      </c>
      <c r="AL514" s="19">
        <f t="shared" si="1186"/>
        <v>0</v>
      </c>
      <c r="AM514" s="19">
        <f t="shared" si="1073"/>
        <v>778.31299999999999</v>
      </c>
      <c r="AN514" s="19">
        <f t="shared" si="1186"/>
        <v>0</v>
      </c>
      <c r="AO514" s="19">
        <f t="shared" si="1181"/>
        <v>778.31299999999999</v>
      </c>
      <c r="AP514" s="19">
        <f t="shared" si="1074"/>
        <v>889.5</v>
      </c>
      <c r="AQ514" s="19">
        <f t="shared" si="1186"/>
        <v>0</v>
      </c>
      <c r="AR514" s="19">
        <f t="shared" si="1182"/>
        <v>889.5</v>
      </c>
      <c r="AS514" s="19">
        <f t="shared" si="1075"/>
        <v>889.5</v>
      </c>
      <c r="AT514" s="19">
        <f t="shared" si="1186"/>
        <v>0</v>
      </c>
      <c r="AU514" s="19">
        <f t="shared" si="1183"/>
        <v>889.5</v>
      </c>
      <c r="AV514" s="19">
        <f t="shared" si="1186"/>
        <v>0</v>
      </c>
      <c r="AW514" s="32"/>
      <c r="AX514" s="23"/>
      <c r="AY514" s="2"/>
    </row>
    <row r="515" spans="1:51" ht="31.2" x14ac:dyDescent="0.3">
      <c r="A515" s="49" t="s">
        <v>133</v>
      </c>
      <c r="B515" s="45">
        <v>200</v>
      </c>
      <c r="C515" s="49"/>
      <c r="D515" s="49"/>
      <c r="E515" s="15" t="s">
        <v>578</v>
      </c>
      <c r="F515" s="19">
        <f t="shared" si="1184"/>
        <v>889.5</v>
      </c>
      <c r="G515" s="19">
        <f t="shared" si="1184"/>
        <v>889.5</v>
      </c>
      <c r="H515" s="19">
        <f t="shared" si="1184"/>
        <v>889.5</v>
      </c>
      <c r="I515" s="19">
        <f t="shared" si="1184"/>
        <v>0</v>
      </c>
      <c r="J515" s="19">
        <f t="shared" si="1184"/>
        <v>0</v>
      </c>
      <c r="K515" s="19">
        <f t="shared" si="1184"/>
        <v>0</v>
      </c>
      <c r="L515" s="19">
        <f t="shared" si="1164"/>
        <v>889.5</v>
      </c>
      <c r="M515" s="19">
        <f t="shared" si="1165"/>
        <v>889.5</v>
      </c>
      <c r="N515" s="19">
        <f t="shared" si="1166"/>
        <v>889.5</v>
      </c>
      <c r="O515" s="19">
        <f t="shared" si="1185"/>
        <v>0</v>
      </c>
      <c r="P515" s="19">
        <f t="shared" si="1185"/>
        <v>0</v>
      </c>
      <c r="Q515" s="19">
        <f t="shared" si="1185"/>
        <v>0</v>
      </c>
      <c r="R515" s="19">
        <f t="shared" si="1139"/>
        <v>889.5</v>
      </c>
      <c r="S515" s="19">
        <f t="shared" si="1140"/>
        <v>889.5</v>
      </c>
      <c r="T515" s="19">
        <f t="shared" si="1141"/>
        <v>889.5</v>
      </c>
      <c r="U515" s="19">
        <f t="shared" si="1186"/>
        <v>0</v>
      </c>
      <c r="V515" s="19">
        <f t="shared" si="1142"/>
        <v>889.5</v>
      </c>
      <c r="W515" s="19">
        <f t="shared" si="1143"/>
        <v>889.5</v>
      </c>
      <c r="X515" s="19">
        <f t="shared" si="1144"/>
        <v>889.5</v>
      </c>
      <c r="Y515" s="19">
        <f t="shared" si="1186"/>
        <v>0</v>
      </c>
      <c r="Z515" s="19">
        <f t="shared" si="1186"/>
        <v>0</v>
      </c>
      <c r="AA515" s="19">
        <f t="shared" si="1186"/>
        <v>0</v>
      </c>
      <c r="AB515" s="19">
        <f t="shared" si="1126"/>
        <v>889.5</v>
      </c>
      <c r="AC515" s="19">
        <f t="shared" si="1127"/>
        <v>889.5</v>
      </c>
      <c r="AD515" s="19">
        <f t="shared" si="1128"/>
        <v>889.5</v>
      </c>
      <c r="AE515" s="19">
        <f t="shared" si="1186"/>
        <v>0</v>
      </c>
      <c r="AF515" s="19">
        <f t="shared" si="1186"/>
        <v>0</v>
      </c>
      <c r="AG515" s="19">
        <f t="shared" si="1135"/>
        <v>889.5</v>
      </c>
      <c r="AH515" s="19">
        <f t="shared" si="1136"/>
        <v>889.5</v>
      </c>
      <c r="AI515" s="19">
        <f t="shared" si="1137"/>
        <v>889.5</v>
      </c>
      <c r="AJ515" s="19">
        <f t="shared" si="1186"/>
        <v>-111.187</v>
      </c>
      <c r="AK515" s="19">
        <f t="shared" si="1186"/>
        <v>0</v>
      </c>
      <c r="AL515" s="19">
        <f t="shared" si="1186"/>
        <v>0</v>
      </c>
      <c r="AM515" s="19">
        <f t="shared" si="1073"/>
        <v>778.31299999999999</v>
      </c>
      <c r="AN515" s="19">
        <f t="shared" si="1186"/>
        <v>0</v>
      </c>
      <c r="AO515" s="19">
        <f t="shared" si="1181"/>
        <v>778.31299999999999</v>
      </c>
      <c r="AP515" s="19">
        <f t="shared" si="1074"/>
        <v>889.5</v>
      </c>
      <c r="AQ515" s="19">
        <f t="shared" si="1186"/>
        <v>0</v>
      </c>
      <c r="AR515" s="19">
        <f t="shared" si="1182"/>
        <v>889.5</v>
      </c>
      <c r="AS515" s="19">
        <f t="shared" si="1075"/>
        <v>889.5</v>
      </c>
      <c r="AT515" s="19">
        <f t="shared" si="1186"/>
        <v>0</v>
      </c>
      <c r="AU515" s="19">
        <f t="shared" si="1183"/>
        <v>889.5</v>
      </c>
      <c r="AV515" s="19">
        <f t="shared" si="1186"/>
        <v>0</v>
      </c>
      <c r="AW515" s="32"/>
      <c r="AX515" s="23"/>
      <c r="AY515" s="2"/>
    </row>
    <row r="516" spans="1:51" ht="46.8" x14ac:dyDescent="0.3">
      <c r="A516" s="49" t="s">
        <v>133</v>
      </c>
      <c r="B516" s="45">
        <v>240</v>
      </c>
      <c r="C516" s="49"/>
      <c r="D516" s="49"/>
      <c r="E516" s="15" t="s">
        <v>586</v>
      </c>
      <c r="F516" s="19">
        <f t="shared" si="1184"/>
        <v>889.5</v>
      </c>
      <c r="G516" s="19">
        <f t="shared" si="1184"/>
        <v>889.5</v>
      </c>
      <c r="H516" s="19">
        <f t="shared" si="1184"/>
        <v>889.5</v>
      </c>
      <c r="I516" s="19">
        <f t="shared" si="1184"/>
        <v>0</v>
      </c>
      <c r="J516" s="19">
        <f t="shared" si="1184"/>
        <v>0</v>
      </c>
      <c r="K516" s="19">
        <f t="shared" si="1184"/>
        <v>0</v>
      </c>
      <c r="L516" s="19">
        <f t="shared" si="1164"/>
        <v>889.5</v>
      </c>
      <c r="M516" s="19">
        <f t="shared" si="1165"/>
        <v>889.5</v>
      </c>
      <c r="N516" s="19">
        <f t="shared" si="1166"/>
        <v>889.5</v>
      </c>
      <c r="O516" s="19">
        <f t="shared" si="1185"/>
        <v>0</v>
      </c>
      <c r="P516" s="19">
        <f t="shared" si="1185"/>
        <v>0</v>
      </c>
      <c r="Q516" s="19">
        <f t="shared" si="1185"/>
        <v>0</v>
      </c>
      <c r="R516" s="19">
        <f t="shared" si="1139"/>
        <v>889.5</v>
      </c>
      <c r="S516" s="19">
        <f t="shared" si="1140"/>
        <v>889.5</v>
      </c>
      <c r="T516" s="19">
        <f t="shared" si="1141"/>
        <v>889.5</v>
      </c>
      <c r="U516" s="19">
        <f t="shared" si="1186"/>
        <v>0</v>
      </c>
      <c r="V516" s="19">
        <f t="shared" si="1142"/>
        <v>889.5</v>
      </c>
      <c r="W516" s="19">
        <f t="shared" si="1143"/>
        <v>889.5</v>
      </c>
      <c r="X516" s="19">
        <f t="shared" si="1144"/>
        <v>889.5</v>
      </c>
      <c r="Y516" s="19">
        <f t="shared" si="1186"/>
        <v>0</v>
      </c>
      <c r="Z516" s="19">
        <f t="shared" si="1186"/>
        <v>0</v>
      </c>
      <c r="AA516" s="19">
        <f t="shared" si="1186"/>
        <v>0</v>
      </c>
      <c r="AB516" s="19">
        <f t="shared" si="1126"/>
        <v>889.5</v>
      </c>
      <c r="AC516" s="19">
        <f t="shared" si="1127"/>
        <v>889.5</v>
      </c>
      <c r="AD516" s="19">
        <f t="shared" si="1128"/>
        <v>889.5</v>
      </c>
      <c r="AE516" s="19">
        <f t="shared" si="1186"/>
        <v>0</v>
      </c>
      <c r="AF516" s="19">
        <f t="shared" si="1186"/>
        <v>0</v>
      </c>
      <c r="AG516" s="19">
        <f t="shared" si="1135"/>
        <v>889.5</v>
      </c>
      <c r="AH516" s="19">
        <f t="shared" si="1136"/>
        <v>889.5</v>
      </c>
      <c r="AI516" s="19">
        <f t="shared" si="1137"/>
        <v>889.5</v>
      </c>
      <c r="AJ516" s="19">
        <f t="shared" si="1186"/>
        <v>-111.187</v>
      </c>
      <c r="AK516" s="19">
        <f t="shared" si="1186"/>
        <v>0</v>
      </c>
      <c r="AL516" s="19">
        <f t="shared" si="1186"/>
        <v>0</v>
      </c>
      <c r="AM516" s="19">
        <f t="shared" si="1073"/>
        <v>778.31299999999999</v>
      </c>
      <c r="AN516" s="19">
        <f t="shared" si="1186"/>
        <v>0</v>
      </c>
      <c r="AO516" s="19">
        <f t="shared" si="1181"/>
        <v>778.31299999999999</v>
      </c>
      <c r="AP516" s="19">
        <f t="shared" si="1074"/>
        <v>889.5</v>
      </c>
      <c r="AQ516" s="19">
        <f t="shared" si="1186"/>
        <v>0</v>
      </c>
      <c r="AR516" s="19">
        <f t="shared" si="1182"/>
        <v>889.5</v>
      </c>
      <c r="AS516" s="19">
        <f t="shared" si="1075"/>
        <v>889.5</v>
      </c>
      <c r="AT516" s="19">
        <f t="shared" si="1186"/>
        <v>0</v>
      </c>
      <c r="AU516" s="19">
        <f t="shared" si="1183"/>
        <v>889.5</v>
      </c>
      <c r="AV516" s="19">
        <f t="shared" si="1186"/>
        <v>0</v>
      </c>
      <c r="AW516" s="32"/>
      <c r="AX516" s="23"/>
      <c r="AY516" s="2"/>
    </row>
    <row r="517" spans="1:51" x14ac:dyDescent="0.3">
      <c r="A517" s="49" t="s">
        <v>133</v>
      </c>
      <c r="B517" s="45">
        <v>240</v>
      </c>
      <c r="C517" s="49" t="s">
        <v>61</v>
      </c>
      <c r="D517" s="49" t="s">
        <v>142</v>
      </c>
      <c r="E517" s="15" t="s">
        <v>569</v>
      </c>
      <c r="F517" s="19">
        <v>889.5</v>
      </c>
      <c r="G517" s="19">
        <v>889.5</v>
      </c>
      <c r="H517" s="19">
        <v>889.5</v>
      </c>
      <c r="I517" s="19"/>
      <c r="J517" s="19"/>
      <c r="K517" s="19"/>
      <c r="L517" s="19">
        <f t="shared" si="1164"/>
        <v>889.5</v>
      </c>
      <c r="M517" s="19">
        <f t="shared" si="1165"/>
        <v>889.5</v>
      </c>
      <c r="N517" s="19">
        <f t="shared" si="1166"/>
        <v>889.5</v>
      </c>
      <c r="O517" s="19"/>
      <c r="P517" s="19"/>
      <c r="Q517" s="19"/>
      <c r="R517" s="19">
        <f t="shared" si="1139"/>
        <v>889.5</v>
      </c>
      <c r="S517" s="19">
        <f t="shared" si="1140"/>
        <v>889.5</v>
      </c>
      <c r="T517" s="19">
        <f t="shared" si="1141"/>
        <v>889.5</v>
      </c>
      <c r="U517" s="19"/>
      <c r="V517" s="19">
        <f t="shared" si="1142"/>
        <v>889.5</v>
      </c>
      <c r="W517" s="19">
        <f t="shared" si="1143"/>
        <v>889.5</v>
      </c>
      <c r="X517" s="19">
        <f t="shared" si="1144"/>
        <v>889.5</v>
      </c>
      <c r="Y517" s="19"/>
      <c r="Z517" s="19"/>
      <c r="AA517" s="19"/>
      <c r="AB517" s="19">
        <f t="shared" si="1126"/>
        <v>889.5</v>
      </c>
      <c r="AC517" s="19">
        <f t="shared" si="1127"/>
        <v>889.5</v>
      </c>
      <c r="AD517" s="19">
        <f t="shared" si="1128"/>
        <v>889.5</v>
      </c>
      <c r="AE517" s="19"/>
      <c r="AF517" s="19"/>
      <c r="AG517" s="19">
        <f t="shared" si="1135"/>
        <v>889.5</v>
      </c>
      <c r="AH517" s="19">
        <f t="shared" si="1136"/>
        <v>889.5</v>
      </c>
      <c r="AI517" s="19">
        <f t="shared" si="1137"/>
        <v>889.5</v>
      </c>
      <c r="AJ517" s="19">
        <v>-111.187</v>
      </c>
      <c r="AK517" s="19"/>
      <c r="AL517" s="19"/>
      <c r="AM517" s="19">
        <f t="shared" si="1073"/>
        <v>778.31299999999999</v>
      </c>
      <c r="AN517" s="19"/>
      <c r="AO517" s="19">
        <f t="shared" si="1181"/>
        <v>778.31299999999999</v>
      </c>
      <c r="AP517" s="19">
        <f t="shared" si="1074"/>
        <v>889.5</v>
      </c>
      <c r="AQ517" s="19"/>
      <c r="AR517" s="19">
        <f t="shared" si="1182"/>
        <v>889.5</v>
      </c>
      <c r="AS517" s="19">
        <f t="shared" si="1075"/>
        <v>889.5</v>
      </c>
      <c r="AT517" s="19"/>
      <c r="AU517" s="19">
        <f t="shared" si="1183"/>
        <v>889.5</v>
      </c>
      <c r="AV517" s="19"/>
      <c r="AW517" s="32"/>
      <c r="AX517" s="23"/>
      <c r="AY517" s="2"/>
    </row>
    <row r="518" spans="1:51" ht="109.2" x14ac:dyDescent="0.3">
      <c r="A518" s="49" t="s">
        <v>134</v>
      </c>
      <c r="B518" s="45"/>
      <c r="C518" s="49"/>
      <c r="D518" s="49"/>
      <c r="E518" s="15" t="s">
        <v>678</v>
      </c>
      <c r="F518" s="19">
        <f t="shared" ref="F518:K518" si="1187">F519+F522</f>
        <v>9715.9</v>
      </c>
      <c r="G518" s="19">
        <f t="shared" si="1187"/>
        <v>9715.9</v>
      </c>
      <c r="H518" s="19">
        <f t="shared" si="1187"/>
        <v>9715.9</v>
      </c>
      <c r="I518" s="19">
        <f t="shared" si="1187"/>
        <v>0</v>
      </c>
      <c r="J518" s="19">
        <f t="shared" si="1187"/>
        <v>0</v>
      </c>
      <c r="K518" s="19">
        <f t="shared" si="1187"/>
        <v>0</v>
      </c>
      <c r="L518" s="19">
        <f t="shared" si="1164"/>
        <v>9715.9</v>
      </c>
      <c r="M518" s="19">
        <f t="shared" si="1165"/>
        <v>9715.9</v>
      </c>
      <c r="N518" s="19">
        <f t="shared" si="1166"/>
        <v>9715.9</v>
      </c>
      <c r="O518" s="19">
        <f t="shared" ref="O518:Q518" si="1188">O519+O522</f>
        <v>0</v>
      </c>
      <c r="P518" s="19">
        <f t="shared" si="1188"/>
        <v>0</v>
      </c>
      <c r="Q518" s="19">
        <f t="shared" si="1188"/>
        <v>0</v>
      </c>
      <c r="R518" s="19">
        <f t="shared" si="1139"/>
        <v>9715.9</v>
      </c>
      <c r="S518" s="19">
        <f t="shared" si="1140"/>
        <v>9715.9</v>
      </c>
      <c r="T518" s="19">
        <f t="shared" si="1141"/>
        <v>9715.9</v>
      </c>
      <c r="U518" s="19">
        <f t="shared" ref="U518:AV518" si="1189">U519+U522</f>
        <v>0</v>
      </c>
      <c r="V518" s="19">
        <f t="shared" si="1142"/>
        <v>9715.9</v>
      </c>
      <c r="W518" s="19">
        <f t="shared" si="1143"/>
        <v>9715.9</v>
      </c>
      <c r="X518" s="19">
        <f t="shared" si="1144"/>
        <v>9715.9</v>
      </c>
      <c r="Y518" s="19">
        <f t="shared" ref="Y518:AA518" si="1190">Y519+Y522</f>
        <v>0</v>
      </c>
      <c r="Z518" s="19">
        <f t="shared" si="1190"/>
        <v>0</v>
      </c>
      <c r="AA518" s="19">
        <f t="shared" si="1190"/>
        <v>0</v>
      </c>
      <c r="AB518" s="19">
        <f t="shared" si="1126"/>
        <v>9715.9</v>
      </c>
      <c r="AC518" s="19">
        <f t="shared" si="1127"/>
        <v>9715.9</v>
      </c>
      <c r="AD518" s="19">
        <f t="shared" si="1128"/>
        <v>9715.9</v>
      </c>
      <c r="AE518" s="19">
        <f t="shared" ref="AE518:AF518" si="1191">AE519+AE522</f>
        <v>0</v>
      </c>
      <c r="AF518" s="19">
        <f t="shared" si="1191"/>
        <v>0</v>
      </c>
      <c r="AG518" s="19">
        <f t="shared" si="1135"/>
        <v>9715.9</v>
      </c>
      <c r="AH518" s="19">
        <f t="shared" si="1136"/>
        <v>9715.9</v>
      </c>
      <c r="AI518" s="19">
        <f t="shared" si="1137"/>
        <v>9715.9</v>
      </c>
      <c r="AJ518" s="19">
        <f t="shared" ref="AJ518:AL518" si="1192">AJ519+AJ522</f>
        <v>-28.053999999999998</v>
      </c>
      <c r="AK518" s="19">
        <f t="shared" si="1192"/>
        <v>0</v>
      </c>
      <c r="AL518" s="19">
        <f t="shared" si="1192"/>
        <v>0</v>
      </c>
      <c r="AM518" s="19">
        <f t="shared" si="1073"/>
        <v>9687.8459999999995</v>
      </c>
      <c r="AN518" s="19">
        <f t="shared" ref="AN518" si="1193">AN519+AN522</f>
        <v>0</v>
      </c>
      <c r="AO518" s="19">
        <f t="shared" si="1181"/>
        <v>9687.8459999999995</v>
      </c>
      <c r="AP518" s="19">
        <f t="shared" si="1074"/>
        <v>9715.9</v>
      </c>
      <c r="AQ518" s="19">
        <f t="shared" ref="AQ518" si="1194">AQ519+AQ522</f>
        <v>0</v>
      </c>
      <c r="AR518" s="19">
        <f t="shared" si="1182"/>
        <v>9715.9</v>
      </c>
      <c r="AS518" s="19">
        <f t="shared" si="1075"/>
        <v>9715.9</v>
      </c>
      <c r="AT518" s="19">
        <f t="shared" ref="AT518" si="1195">AT519+AT522</f>
        <v>0</v>
      </c>
      <c r="AU518" s="19">
        <f t="shared" si="1183"/>
        <v>9715.9</v>
      </c>
      <c r="AV518" s="19">
        <f t="shared" si="1189"/>
        <v>0</v>
      </c>
      <c r="AW518" s="32"/>
      <c r="AX518" s="23"/>
      <c r="AY518" s="2"/>
    </row>
    <row r="519" spans="1:51" ht="31.2" x14ac:dyDescent="0.3">
      <c r="A519" s="49" t="s">
        <v>134</v>
      </c>
      <c r="B519" s="45">
        <v>200</v>
      </c>
      <c r="C519" s="49"/>
      <c r="D519" s="49"/>
      <c r="E519" s="15" t="s">
        <v>578</v>
      </c>
      <c r="F519" s="19">
        <f t="shared" ref="F519:K520" si="1196">F520</f>
        <v>42.1</v>
      </c>
      <c r="G519" s="19">
        <f t="shared" si="1196"/>
        <v>42.1</v>
      </c>
      <c r="H519" s="19">
        <f t="shared" si="1196"/>
        <v>42.1</v>
      </c>
      <c r="I519" s="19">
        <f t="shared" si="1196"/>
        <v>0</v>
      </c>
      <c r="J519" s="19">
        <f t="shared" si="1196"/>
        <v>0</v>
      </c>
      <c r="K519" s="19">
        <f t="shared" si="1196"/>
        <v>0</v>
      </c>
      <c r="L519" s="19">
        <f t="shared" si="1164"/>
        <v>42.1</v>
      </c>
      <c r="M519" s="19">
        <f t="shared" si="1165"/>
        <v>42.1</v>
      </c>
      <c r="N519" s="19">
        <f t="shared" si="1166"/>
        <v>42.1</v>
      </c>
      <c r="O519" s="19">
        <f t="shared" ref="O519:Q520" si="1197">O520</f>
        <v>0</v>
      </c>
      <c r="P519" s="19">
        <f t="shared" si="1197"/>
        <v>0</v>
      </c>
      <c r="Q519" s="19">
        <f t="shared" si="1197"/>
        <v>0</v>
      </c>
      <c r="R519" s="19">
        <f t="shared" si="1139"/>
        <v>42.1</v>
      </c>
      <c r="S519" s="19">
        <f t="shared" si="1140"/>
        <v>42.1</v>
      </c>
      <c r="T519" s="19">
        <f t="shared" si="1141"/>
        <v>42.1</v>
      </c>
      <c r="U519" s="19">
        <f t="shared" ref="U519:AV520" si="1198">U520</f>
        <v>0</v>
      </c>
      <c r="V519" s="19">
        <f t="shared" si="1142"/>
        <v>42.1</v>
      </c>
      <c r="W519" s="19">
        <f t="shared" si="1143"/>
        <v>42.1</v>
      </c>
      <c r="X519" s="19">
        <f t="shared" si="1144"/>
        <v>42.1</v>
      </c>
      <c r="Y519" s="19">
        <f t="shared" si="1198"/>
        <v>0</v>
      </c>
      <c r="Z519" s="19">
        <f t="shared" si="1198"/>
        <v>0</v>
      </c>
      <c r="AA519" s="19">
        <f t="shared" si="1198"/>
        <v>0</v>
      </c>
      <c r="AB519" s="19">
        <f t="shared" si="1126"/>
        <v>42.1</v>
      </c>
      <c r="AC519" s="19">
        <f t="shared" si="1127"/>
        <v>42.1</v>
      </c>
      <c r="AD519" s="19">
        <f t="shared" si="1128"/>
        <v>42.1</v>
      </c>
      <c r="AE519" s="19">
        <f t="shared" si="1198"/>
        <v>0</v>
      </c>
      <c r="AF519" s="19">
        <f t="shared" si="1198"/>
        <v>0</v>
      </c>
      <c r="AG519" s="19">
        <f t="shared" si="1135"/>
        <v>42.1</v>
      </c>
      <c r="AH519" s="19">
        <f t="shared" si="1136"/>
        <v>42.1</v>
      </c>
      <c r="AI519" s="19">
        <f t="shared" si="1137"/>
        <v>42.1</v>
      </c>
      <c r="AJ519" s="19">
        <f t="shared" si="1198"/>
        <v>-28.053999999999998</v>
      </c>
      <c r="AK519" s="19">
        <f t="shared" si="1198"/>
        <v>0</v>
      </c>
      <c r="AL519" s="19">
        <f t="shared" si="1198"/>
        <v>0</v>
      </c>
      <c r="AM519" s="19">
        <f t="shared" si="1073"/>
        <v>14.046000000000003</v>
      </c>
      <c r="AN519" s="19">
        <f t="shared" si="1198"/>
        <v>0</v>
      </c>
      <c r="AO519" s="19">
        <f t="shared" si="1181"/>
        <v>14.046000000000003</v>
      </c>
      <c r="AP519" s="19">
        <f t="shared" si="1074"/>
        <v>42.1</v>
      </c>
      <c r="AQ519" s="19">
        <f t="shared" si="1198"/>
        <v>0</v>
      </c>
      <c r="AR519" s="19">
        <f t="shared" si="1182"/>
        <v>42.1</v>
      </c>
      <c r="AS519" s="19">
        <f t="shared" si="1075"/>
        <v>42.1</v>
      </c>
      <c r="AT519" s="19">
        <f t="shared" si="1198"/>
        <v>0</v>
      </c>
      <c r="AU519" s="19">
        <f t="shared" si="1183"/>
        <v>42.1</v>
      </c>
      <c r="AV519" s="19">
        <f t="shared" si="1198"/>
        <v>0</v>
      </c>
      <c r="AW519" s="32"/>
      <c r="AX519" s="23"/>
      <c r="AY519" s="2"/>
    </row>
    <row r="520" spans="1:51" ht="46.8" x14ac:dyDescent="0.3">
      <c r="A520" s="49" t="s">
        <v>134</v>
      </c>
      <c r="B520" s="45">
        <v>240</v>
      </c>
      <c r="C520" s="49"/>
      <c r="D520" s="49"/>
      <c r="E520" s="15" t="s">
        <v>586</v>
      </c>
      <c r="F520" s="19">
        <f t="shared" si="1196"/>
        <v>42.1</v>
      </c>
      <c r="G520" s="19">
        <f t="shared" si="1196"/>
        <v>42.1</v>
      </c>
      <c r="H520" s="19">
        <f t="shared" si="1196"/>
        <v>42.1</v>
      </c>
      <c r="I520" s="19">
        <f t="shared" si="1196"/>
        <v>0</v>
      </c>
      <c r="J520" s="19">
        <f t="shared" si="1196"/>
        <v>0</v>
      </c>
      <c r="K520" s="19">
        <f t="shared" si="1196"/>
        <v>0</v>
      </c>
      <c r="L520" s="19">
        <f t="shared" si="1164"/>
        <v>42.1</v>
      </c>
      <c r="M520" s="19">
        <f t="shared" si="1165"/>
        <v>42.1</v>
      </c>
      <c r="N520" s="19">
        <f t="shared" si="1166"/>
        <v>42.1</v>
      </c>
      <c r="O520" s="19">
        <f t="shared" si="1197"/>
        <v>0</v>
      </c>
      <c r="P520" s="19">
        <f t="shared" si="1197"/>
        <v>0</v>
      </c>
      <c r="Q520" s="19">
        <f t="shared" si="1197"/>
        <v>0</v>
      </c>
      <c r="R520" s="19">
        <f t="shared" si="1139"/>
        <v>42.1</v>
      </c>
      <c r="S520" s="19">
        <f t="shared" si="1140"/>
        <v>42.1</v>
      </c>
      <c r="T520" s="19">
        <f t="shared" si="1141"/>
        <v>42.1</v>
      </c>
      <c r="U520" s="19">
        <f t="shared" si="1198"/>
        <v>0</v>
      </c>
      <c r="V520" s="19">
        <f t="shared" si="1142"/>
        <v>42.1</v>
      </c>
      <c r="W520" s="19">
        <f t="shared" si="1143"/>
        <v>42.1</v>
      </c>
      <c r="X520" s="19">
        <f t="shared" si="1144"/>
        <v>42.1</v>
      </c>
      <c r="Y520" s="19">
        <f t="shared" si="1198"/>
        <v>0</v>
      </c>
      <c r="Z520" s="19">
        <f t="shared" si="1198"/>
        <v>0</v>
      </c>
      <c r="AA520" s="19">
        <f t="shared" si="1198"/>
        <v>0</v>
      </c>
      <c r="AB520" s="19">
        <f t="shared" si="1126"/>
        <v>42.1</v>
      </c>
      <c r="AC520" s="19">
        <f t="shared" si="1127"/>
        <v>42.1</v>
      </c>
      <c r="AD520" s="19">
        <f t="shared" si="1128"/>
        <v>42.1</v>
      </c>
      <c r="AE520" s="19">
        <f t="shared" si="1198"/>
        <v>0</v>
      </c>
      <c r="AF520" s="19">
        <f t="shared" si="1198"/>
        <v>0</v>
      </c>
      <c r="AG520" s="19">
        <f t="shared" si="1135"/>
        <v>42.1</v>
      </c>
      <c r="AH520" s="19">
        <f t="shared" si="1136"/>
        <v>42.1</v>
      </c>
      <c r="AI520" s="19">
        <f t="shared" si="1137"/>
        <v>42.1</v>
      </c>
      <c r="AJ520" s="19">
        <f t="shared" si="1198"/>
        <v>-28.053999999999998</v>
      </c>
      <c r="AK520" s="19">
        <f t="shared" si="1198"/>
        <v>0</v>
      </c>
      <c r="AL520" s="19">
        <f t="shared" si="1198"/>
        <v>0</v>
      </c>
      <c r="AM520" s="19">
        <f t="shared" si="1073"/>
        <v>14.046000000000003</v>
      </c>
      <c r="AN520" s="19">
        <f t="shared" si="1198"/>
        <v>0</v>
      </c>
      <c r="AO520" s="19">
        <f t="shared" si="1181"/>
        <v>14.046000000000003</v>
      </c>
      <c r="AP520" s="19">
        <f t="shared" si="1074"/>
        <v>42.1</v>
      </c>
      <c r="AQ520" s="19">
        <f t="shared" si="1198"/>
        <v>0</v>
      </c>
      <c r="AR520" s="19">
        <f t="shared" si="1182"/>
        <v>42.1</v>
      </c>
      <c r="AS520" s="19">
        <f t="shared" si="1075"/>
        <v>42.1</v>
      </c>
      <c r="AT520" s="19">
        <f t="shared" si="1198"/>
        <v>0</v>
      </c>
      <c r="AU520" s="19">
        <f t="shared" si="1183"/>
        <v>42.1</v>
      </c>
      <c r="AV520" s="19">
        <f t="shared" si="1198"/>
        <v>0</v>
      </c>
      <c r="AW520" s="32"/>
      <c r="AX520" s="23"/>
      <c r="AY520" s="2"/>
    </row>
    <row r="521" spans="1:51" x14ac:dyDescent="0.3">
      <c r="A521" s="49" t="s">
        <v>134</v>
      </c>
      <c r="B521" s="45">
        <v>240</v>
      </c>
      <c r="C521" s="49" t="s">
        <v>61</v>
      </c>
      <c r="D521" s="49" t="s">
        <v>142</v>
      </c>
      <c r="E521" s="15" t="s">
        <v>569</v>
      </c>
      <c r="F521" s="19">
        <v>42.1</v>
      </c>
      <c r="G521" s="19">
        <v>42.1</v>
      </c>
      <c r="H521" s="19">
        <v>42.1</v>
      </c>
      <c r="I521" s="19"/>
      <c r="J521" s="19"/>
      <c r="K521" s="19"/>
      <c r="L521" s="19">
        <f t="shared" si="1164"/>
        <v>42.1</v>
      </c>
      <c r="M521" s="19">
        <f t="shared" si="1165"/>
        <v>42.1</v>
      </c>
      <c r="N521" s="19">
        <f t="shared" si="1166"/>
        <v>42.1</v>
      </c>
      <c r="O521" s="19"/>
      <c r="P521" s="19"/>
      <c r="Q521" s="19"/>
      <c r="R521" s="19">
        <f t="shared" si="1139"/>
        <v>42.1</v>
      </c>
      <c r="S521" s="19">
        <f t="shared" si="1140"/>
        <v>42.1</v>
      </c>
      <c r="T521" s="19">
        <f t="shared" si="1141"/>
        <v>42.1</v>
      </c>
      <c r="U521" s="19"/>
      <c r="V521" s="19">
        <f t="shared" si="1142"/>
        <v>42.1</v>
      </c>
      <c r="W521" s="19">
        <f t="shared" si="1143"/>
        <v>42.1</v>
      </c>
      <c r="X521" s="19">
        <f t="shared" si="1144"/>
        <v>42.1</v>
      </c>
      <c r="Y521" s="19"/>
      <c r="Z521" s="19"/>
      <c r="AA521" s="19"/>
      <c r="AB521" s="19">
        <f t="shared" si="1126"/>
        <v>42.1</v>
      </c>
      <c r="AC521" s="19">
        <f t="shared" si="1127"/>
        <v>42.1</v>
      </c>
      <c r="AD521" s="19">
        <f t="shared" si="1128"/>
        <v>42.1</v>
      </c>
      <c r="AE521" s="19"/>
      <c r="AF521" s="19"/>
      <c r="AG521" s="19">
        <f t="shared" si="1135"/>
        <v>42.1</v>
      </c>
      <c r="AH521" s="19">
        <f t="shared" si="1136"/>
        <v>42.1</v>
      </c>
      <c r="AI521" s="19">
        <f t="shared" si="1137"/>
        <v>42.1</v>
      </c>
      <c r="AJ521" s="19">
        <v>-28.053999999999998</v>
      </c>
      <c r="AK521" s="19"/>
      <c r="AL521" s="19"/>
      <c r="AM521" s="19">
        <f t="shared" si="1073"/>
        <v>14.046000000000003</v>
      </c>
      <c r="AN521" s="19"/>
      <c r="AO521" s="19">
        <f t="shared" si="1181"/>
        <v>14.046000000000003</v>
      </c>
      <c r="AP521" s="19">
        <f t="shared" si="1074"/>
        <v>42.1</v>
      </c>
      <c r="AQ521" s="19"/>
      <c r="AR521" s="19">
        <f t="shared" si="1182"/>
        <v>42.1</v>
      </c>
      <c r="AS521" s="19">
        <f t="shared" si="1075"/>
        <v>42.1</v>
      </c>
      <c r="AT521" s="19"/>
      <c r="AU521" s="19">
        <f t="shared" si="1183"/>
        <v>42.1</v>
      </c>
      <c r="AV521" s="19"/>
      <c r="AW521" s="32"/>
      <c r="AX521" s="23"/>
      <c r="AY521" s="2"/>
    </row>
    <row r="522" spans="1:51" ht="31.2" x14ac:dyDescent="0.3">
      <c r="A522" s="49" t="s">
        <v>134</v>
      </c>
      <c r="B522" s="45">
        <v>300</v>
      </c>
      <c r="C522" s="49"/>
      <c r="D522" s="49"/>
      <c r="E522" s="15" t="s">
        <v>579</v>
      </c>
      <c r="F522" s="19">
        <f t="shared" ref="F522:K523" si="1199">F523</f>
        <v>9673.7999999999993</v>
      </c>
      <c r="G522" s="19">
        <f t="shared" si="1199"/>
        <v>9673.7999999999993</v>
      </c>
      <c r="H522" s="19">
        <f t="shared" si="1199"/>
        <v>9673.7999999999993</v>
      </c>
      <c r="I522" s="19">
        <f t="shared" si="1199"/>
        <v>0</v>
      </c>
      <c r="J522" s="19">
        <f t="shared" si="1199"/>
        <v>0</v>
      </c>
      <c r="K522" s="19">
        <f t="shared" si="1199"/>
        <v>0</v>
      </c>
      <c r="L522" s="19">
        <f t="shared" si="1164"/>
        <v>9673.7999999999993</v>
      </c>
      <c r="M522" s="19">
        <f t="shared" si="1165"/>
        <v>9673.7999999999993</v>
      </c>
      <c r="N522" s="19">
        <f t="shared" si="1166"/>
        <v>9673.7999999999993</v>
      </c>
      <c r="O522" s="19">
        <f t="shared" ref="O522:Q523" si="1200">O523</f>
        <v>0</v>
      </c>
      <c r="P522" s="19">
        <f t="shared" si="1200"/>
        <v>0</v>
      </c>
      <c r="Q522" s="19">
        <f t="shared" si="1200"/>
        <v>0</v>
      </c>
      <c r="R522" s="19">
        <f t="shared" si="1139"/>
        <v>9673.7999999999993</v>
      </c>
      <c r="S522" s="19">
        <f t="shared" si="1140"/>
        <v>9673.7999999999993</v>
      </c>
      <c r="T522" s="19">
        <f t="shared" si="1141"/>
        <v>9673.7999999999993</v>
      </c>
      <c r="U522" s="19">
        <f t="shared" ref="U522:AV523" si="1201">U523</f>
        <v>0</v>
      </c>
      <c r="V522" s="19">
        <f t="shared" si="1142"/>
        <v>9673.7999999999993</v>
      </c>
      <c r="W522" s="19">
        <f t="shared" si="1143"/>
        <v>9673.7999999999993</v>
      </c>
      <c r="X522" s="19">
        <f t="shared" si="1144"/>
        <v>9673.7999999999993</v>
      </c>
      <c r="Y522" s="19">
        <f t="shared" si="1201"/>
        <v>0</v>
      </c>
      <c r="Z522" s="19">
        <f t="shared" si="1201"/>
        <v>0</v>
      </c>
      <c r="AA522" s="19">
        <f t="shared" si="1201"/>
        <v>0</v>
      </c>
      <c r="AB522" s="19">
        <f t="shared" si="1126"/>
        <v>9673.7999999999993</v>
      </c>
      <c r="AC522" s="19">
        <f t="shared" si="1127"/>
        <v>9673.7999999999993</v>
      </c>
      <c r="AD522" s="19">
        <f t="shared" si="1128"/>
        <v>9673.7999999999993</v>
      </c>
      <c r="AE522" s="19">
        <f t="shared" si="1201"/>
        <v>0</v>
      </c>
      <c r="AF522" s="19">
        <f t="shared" si="1201"/>
        <v>0</v>
      </c>
      <c r="AG522" s="19">
        <f t="shared" si="1135"/>
        <v>9673.7999999999993</v>
      </c>
      <c r="AH522" s="19">
        <f t="shared" si="1136"/>
        <v>9673.7999999999993</v>
      </c>
      <c r="AI522" s="19">
        <f t="shared" si="1137"/>
        <v>9673.7999999999993</v>
      </c>
      <c r="AJ522" s="19">
        <f t="shared" si="1201"/>
        <v>0</v>
      </c>
      <c r="AK522" s="19">
        <f t="shared" si="1201"/>
        <v>0</v>
      </c>
      <c r="AL522" s="19">
        <f t="shared" si="1201"/>
        <v>0</v>
      </c>
      <c r="AM522" s="19">
        <f t="shared" si="1073"/>
        <v>9673.7999999999993</v>
      </c>
      <c r="AN522" s="19">
        <f t="shared" si="1201"/>
        <v>0</v>
      </c>
      <c r="AO522" s="19">
        <f t="shared" si="1181"/>
        <v>9673.7999999999993</v>
      </c>
      <c r="AP522" s="19">
        <f t="shared" si="1074"/>
        <v>9673.7999999999993</v>
      </c>
      <c r="AQ522" s="19">
        <f t="shared" si="1201"/>
        <v>0</v>
      </c>
      <c r="AR522" s="19">
        <f t="shared" si="1182"/>
        <v>9673.7999999999993</v>
      </c>
      <c r="AS522" s="19">
        <f t="shared" si="1075"/>
        <v>9673.7999999999993</v>
      </c>
      <c r="AT522" s="19">
        <f t="shared" si="1201"/>
        <v>0</v>
      </c>
      <c r="AU522" s="19">
        <f t="shared" si="1183"/>
        <v>9673.7999999999993</v>
      </c>
      <c r="AV522" s="19">
        <f t="shared" si="1201"/>
        <v>0</v>
      </c>
      <c r="AW522" s="32"/>
      <c r="AX522" s="23"/>
      <c r="AY522" s="2"/>
    </row>
    <row r="523" spans="1:51" ht="31.2" x14ac:dyDescent="0.3">
      <c r="A523" s="49" t="s">
        <v>134</v>
      </c>
      <c r="B523" s="45">
        <v>310</v>
      </c>
      <c r="C523" s="49"/>
      <c r="D523" s="49"/>
      <c r="E523" s="15" t="s">
        <v>587</v>
      </c>
      <c r="F523" s="19">
        <f t="shared" si="1199"/>
        <v>9673.7999999999993</v>
      </c>
      <c r="G523" s="19">
        <f t="shared" si="1199"/>
        <v>9673.7999999999993</v>
      </c>
      <c r="H523" s="19">
        <f t="shared" si="1199"/>
        <v>9673.7999999999993</v>
      </c>
      <c r="I523" s="19">
        <f t="shared" si="1199"/>
        <v>0</v>
      </c>
      <c r="J523" s="19">
        <f t="shared" si="1199"/>
        <v>0</v>
      </c>
      <c r="K523" s="19">
        <f t="shared" si="1199"/>
        <v>0</v>
      </c>
      <c r="L523" s="19">
        <f t="shared" si="1164"/>
        <v>9673.7999999999993</v>
      </c>
      <c r="M523" s="19">
        <f t="shared" si="1165"/>
        <v>9673.7999999999993</v>
      </c>
      <c r="N523" s="19">
        <f t="shared" si="1166"/>
        <v>9673.7999999999993</v>
      </c>
      <c r="O523" s="19">
        <f t="shared" si="1200"/>
        <v>0</v>
      </c>
      <c r="P523" s="19">
        <f t="shared" si="1200"/>
        <v>0</v>
      </c>
      <c r="Q523" s="19">
        <f t="shared" si="1200"/>
        <v>0</v>
      </c>
      <c r="R523" s="19">
        <f t="shared" si="1139"/>
        <v>9673.7999999999993</v>
      </c>
      <c r="S523" s="19">
        <f t="shared" si="1140"/>
        <v>9673.7999999999993</v>
      </c>
      <c r="T523" s="19">
        <f t="shared" si="1141"/>
        <v>9673.7999999999993</v>
      </c>
      <c r="U523" s="19">
        <f t="shared" si="1201"/>
        <v>0</v>
      </c>
      <c r="V523" s="19">
        <f t="shared" si="1142"/>
        <v>9673.7999999999993</v>
      </c>
      <c r="W523" s="19">
        <f t="shared" si="1143"/>
        <v>9673.7999999999993</v>
      </c>
      <c r="X523" s="19">
        <f t="shared" si="1144"/>
        <v>9673.7999999999993</v>
      </c>
      <c r="Y523" s="19">
        <f t="shared" si="1201"/>
        <v>0</v>
      </c>
      <c r="Z523" s="19">
        <f t="shared" si="1201"/>
        <v>0</v>
      </c>
      <c r="AA523" s="19">
        <f t="shared" si="1201"/>
        <v>0</v>
      </c>
      <c r="AB523" s="19">
        <f t="shared" si="1126"/>
        <v>9673.7999999999993</v>
      </c>
      <c r="AC523" s="19">
        <f t="shared" si="1127"/>
        <v>9673.7999999999993</v>
      </c>
      <c r="AD523" s="19">
        <f t="shared" si="1128"/>
        <v>9673.7999999999993</v>
      </c>
      <c r="AE523" s="19">
        <f t="shared" si="1201"/>
        <v>0</v>
      </c>
      <c r="AF523" s="19">
        <f t="shared" si="1201"/>
        <v>0</v>
      </c>
      <c r="AG523" s="19">
        <f t="shared" si="1135"/>
        <v>9673.7999999999993</v>
      </c>
      <c r="AH523" s="19">
        <f t="shared" si="1136"/>
        <v>9673.7999999999993</v>
      </c>
      <c r="AI523" s="19">
        <f t="shared" si="1137"/>
        <v>9673.7999999999993</v>
      </c>
      <c r="AJ523" s="19">
        <f t="shared" si="1201"/>
        <v>0</v>
      </c>
      <c r="AK523" s="19">
        <f t="shared" si="1201"/>
        <v>0</v>
      </c>
      <c r="AL523" s="19">
        <f t="shared" si="1201"/>
        <v>0</v>
      </c>
      <c r="AM523" s="19">
        <f t="shared" si="1073"/>
        <v>9673.7999999999993</v>
      </c>
      <c r="AN523" s="19">
        <f t="shared" si="1201"/>
        <v>0</v>
      </c>
      <c r="AO523" s="19">
        <f t="shared" si="1181"/>
        <v>9673.7999999999993</v>
      </c>
      <c r="AP523" s="19">
        <f t="shared" si="1074"/>
        <v>9673.7999999999993</v>
      </c>
      <c r="AQ523" s="19">
        <f t="shared" si="1201"/>
        <v>0</v>
      </c>
      <c r="AR523" s="19">
        <f t="shared" si="1182"/>
        <v>9673.7999999999993</v>
      </c>
      <c r="AS523" s="19">
        <f t="shared" si="1075"/>
        <v>9673.7999999999993</v>
      </c>
      <c r="AT523" s="19">
        <f t="shared" si="1201"/>
        <v>0</v>
      </c>
      <c r="AU523" s="19">
        <f t="shared" si="1183"/>
        <v>9673.7999999999993</v>
      </c>
      <c r="AV523" s="19">
        <f t="shared" si="1201"/>
        <v>0</v>
      </c>
      <c r="AW523" s="32"/>
      <c r="AX523" s="23"/>
      <c r="AY523" s="2"/>
    </row>
    <row r="524" spans="1:51" x14ac:dyDescent="0.3">
      <c r="A524" s="49" t="s">
        <v>134</v>
      </c>
      <c r="B524" s="45">
        <v>310</v>
      </c>
      <c r="C524" s="49" t="s">
        <v>61</v>
      </c>
      <c r="D524" s="49" t="s">
        <v>20</v>
      </c>
      <c r="E524" s="15" t="s">
        <v>567</v>
      </c>
      <c r="F524" s="19">
        <v>9673.7999999999993</v>
      </c>
      <c r="G524" s="19">
        <v>9673.7999999999993</v>
      </c>
      <c r="H524" s="19">
        <v>9673.7999999999993</v>
      </c>
      <c r="I524" s="19"/>
      <c r="J524" s="19"/>
      <c r="K524" s="19"/>
      <c r="L524" s="19">
        <f t="shared" si="1164"/>
        <v>9673.7999999999993</v>
      </c>
      <c r="M524" s="19">
        <f t="shared" si="1165"/>
        <v>9673.7999999999993</v>
      </c>
      <c r="N524" s="19">
        <f t="shared" si="1166"/>
        <v>9673.7999999999993</v>
      </c>
      <c r="O524" s="19"/>
      <c r="P524" s="19"/>
      <c r="Q524" s="19"/>
      <c r="R524" s="19">
        <f t="shared" si="1139"/>
        <v>9673.7999999999993</v>
      </c>
      <c r="S524" s="19">
        <f t="shared" si="1140"/>
        <v>9673.7999999999993</v>
      </c>
      <c r="T524" s="19">
        <f t="shared" si="1141"/>
        <v>9673.7999999999993</v>
      </c>
      <c r="U524" s="19"/>
      <c r="V524" s="19">
        <f t="shared" si="1142"/>
        <v>9673.7999999999993</v>
      </c>
      <c r="W524" s="19">
        <f t="shared" si="1143"/>
        <v>9673.7999999999993</v>
      </c>
      <c r="X524" s="19">
        <f t="shared" si="1144"/>
        <v>9673.7999999999993</v>
      </c>
      <c r="Y524" s="19"/>
      <c r="Z524" s="19"/>
      <c r="AA524" s="19"/>
      <c r="AB524" s="19">
        <f t="shared" si="1126"/>
        <v>9673.7999999999993</v>
      </c>
      <c r="AC524" s="19">
        <f t="shared" si="1127"/>
        <v>9673.7999999999993</v>
      </c>
      <c r="AD524" s="19">
        <f t="shared" si="1128"/>
        <v>9673.7999999999993</v>
      </c>
      <c r="AE524" s="19"/>
      <c r="AF524" s="19"/>
      <c r="AG524" s="19">
        <f t="shared" si="1135"/>
        <v>9673.7999999999993</v>
      </c>
      <c r="AH524" s="19">
        <f t="shared" si="1136"/>
        <v>9673.7999999999993</v>
      </c>
      <c r="AI524" s="19">
        <f t="shared" si="1137"/>
        <v>9673.7999999999993</v>
      </c>
      <c r="AJ524" s="19"/>
      <c r="AK524" s="19"/>
      <c r="AL524" s="19"/>
      <c r="AM524" s="19">
        <f t="shared" si="1073"/>
        <v>9673.7999999999993</v>
      </c>
      <c r="AN524" s="19"/>
      <c r="AO524" s="19">
        <f t="shared" si="1181"/>
        <v>9673.7999999999993</v>
      </c>
      <c r="AP524" s="19">
        <f t="shared" si="1074"/>
        <v>9673.7999999999993</v>
      </c>
      <c r="AQ524" s="19"/>
      <c r="AR524" s="19">
        <f t="shared" si="1182"/>
        <v>9673.7999999999993</v>
      </c>
      <c r="AS524" s="19">
        <f t="shared" si="1075"/>
        <v>9673.7999999999993</v>
      </c>
      <c r="AT524" s="19"/>
      <c r="AU524" s="19">
        <f t="shared" si="1183"/>
        <v>9673.7999999999993</v>
      </c>
      <c r="AV524" s="19"/>
      <c r="AW524" s="32"/>
      <c r="AX524" s="23"/>
      <c r="AY524" s="2"/>
    </row>
    <row r="525" spans="1:51" ht="78" x14ac:dyDescent="0.3">
      <c r="A525" s="49" t="s">
        <v>135</v>
      </c>
      <c r="B525" s="45"/>
      <c r="C525" s="49"/>
      <c r="D525" s="49"/>
      <c r="E525" s="15" t="s">
        <v>679</v>
      </c>
      <c r="F525" s="19">
        <f t="shared" ref="F525:K525" si="1202">F526+F529</f>
        <v>2809.3999999999996</v>
      </c>
      <c r="G525" s="19">
        <f t="shared" si="1202"/>
        <v>2809.3999999999996</v>
      </c>
      <c r="H525" s="19">
        <f t="shared" si="1202"/>
        <v>2809.3999999999996</v>
      </c>
      <c r="I525" s="19">
        <f t="shared" si="1202"/>
        <v>0</v>
      </c>
      <c r="J525" s="19">
        <f t="shared" si="1202"/>
        <v>0</v>
      </c>
      <c r="K525" s="19">
        <f t="shared" si="1202"/>
        <v>0</v>
      </c>
      <c r="L525" s="19">
        <f t="shared" si="1164"/>
        <v>2809.3999999999996</v>
      </c>
      <c r="M525" s="19">
        <f t="shared" si="1165"/>
        <v>2809.3999999999996</v>
      </c>
      <c r="N525" s="19">
        <f t="shared" si="1166"/>
        <v>2809.3999999999996</v>
      </c>
      <c r="O525" s="19">
        <f t="shared" ref="O525:Q525" si="1203">O526+O529</f>
        <v>0</v>
      </c>
      <c r="P525" s="19">
        <f t="shared" si="1203"/>
        <v>0</v>
      </c>
      <c r="Q525" s="19">
        <f t="shared" si="1203"/>
        <v>0</v>
      </c>
      <c r="R525" s="19">
        <f t="shared" si="1139"/>
        <v>2809.3999999999996</v>
      </c>
      <c r="S525" s="19">
        <f t="shared" si="1140"/>
        <v>2809.3999999999996</v>
      </c>
      <c r="T525" s="19">
        <f t="shared" si="1141"/>
        <v>2809.3999999999996</v>
      </c>
      <c r="U525" s="19">
        <f t="shared" ref="U525:AV525" si="1204">U526+U529</f>
        <v>0</v>
      </c>
      <c r="V525" s="19">
        <f t="shared" si="1142"/>
        <v>2809.3999999999996</v>
      </c>
      <c r="W525" s="19">
        <f t="shared" si="1143"/>
        <v>2809.3999999999996</v>
      </c>
      <c r="X525" s="19">
        <f t="shared" si="1144"/>
        <v>2809.3999999999996</v>
      </c>
      <c r="Y525" s="19">
        <f t="shared" ref="Y525:AA525" si="1205">Y526+Y529</f>
        <v>0</v>
      </c>
      <c r="Z525" s="19">
        <f t="shared" si="1205"/>
        <v>0</v>
      </c>
      <c r="AA525" s="19">
        <f t="shared" si="1205"/>
        <v>0</v>
      </c>
      <c r="AB525" s="19">
        <f t="shared" si="1126"/>
        <v>2809.3999999999996</v>
      </c>
      <c r="AC525" s="19">
        <f t="shared" si="1127"/>
        <v>2809.3999999999996</v>
      </c>
      <c r="AD525" s="19">
        <f t="shared" si="1128"/>
        <v>2809.3999999999996</v>
      </c>
      <c r="AE525" s="19">
        <f t="shared" ref="AE525:AF525" si="1206">AE526+AE529</f>
        <v>0</v>
      </c>
      <c r="AF525" s="19">
        <f t="shared" si="1206"/>
        <v>0</v>
      </c>
      <c r="AG525" s="19">
        <f t="shared" si="1135"/>
        <v>2809.3999999999996</v>
      </c>
      <c r="AH525" s="19">
        <f t="shared" si="1136"/>
        <v>2809.3999999999996</v>
      </c>
      <c r="AI525" s="19">
        <f t="shared" si="1137"/>
        <v>2809.3999999999996</v>
      </c>
      <c r="AJ525" s="19">
        <f t="shared" ref="AJ525:AL525" si="1207">AJ526+AJ529</f>
        <v>-8.1110000000000007</v>
      </c>
      <c r="AK525" s="19">
        <f t="shared" si="1207"/>
        <v>0</v>
      </c>
      <c r="AL525" s="19">
        <f t="shared" si="1207"/>
        <v>0</v>
      </c>
      <c r="AM525" s="19">
        <f t="shared" si="1073"/>
        <v>2801.2889999999998</v>
      </c>
      <c r="AN525" s="19">
        <f t="shared" ref="AN525" si="1208">AN526+AN529</f>
        <v>0</v>
      </c>
      <c r="AO525" s="19">
        <f t="shared" si="1181"/>
        <v>2801.2889999999998</v>
      </c>
      <c r="AP525" s="19">
        <f t="shared" si="1074"/>
        <v>2809.3999999999996</v>
      </c>
      <c r="AQ525" s="19">
        <f t="shared" ref="AQ525" si="1209">AQ526+AQ529</f>
        <v>0</v>
      </c>
      <c r="AR525" s="19">
        <f t="shared" si="1182"/>
        <v>2809.3999999999996</v>
      </c>
      <c r="AS525" s="19">
        <f t="shared" si="1075"/>
        <v>2809.3999999999996</v>
      </c>
      <c r="AT525" s="19">
        <f t="shared" ref="AT525" si="1210">AT526+AT529</f>
        <v>0</v>
      </c>
      <c r="AU525" s="19">
        <f t="shared" si="1183"/>
        <v>2809.3999999999996</v>
      </c>
      <c r="AV525" s="19">
        <f t="shared" si="1204"/>
        <v>0</v>
      </c>
      <c r="AW525" s="32"/>
      <c r="AX525" s="23"/>
      <c r="AY525" s="2"/>
    </row>
    <row r="526" spans="1:51" ht="31.2" x14ac:dyDescent="0.3">
      <c r="A526" s="49" t="s">
        <v>135</v>
      </c>
      <c r="B526" s="45">
        <v>200</v>
      </c>
      <c r="C526" s="49"/>
      <c r="D526" s="49"/>
      <c r="E526" s="15" t="s">
        <v>578</v>
      </c>
      <c r="F526" s="19">
        <f t="shared" ref="F526:K527" si="1211">F527</f>
        <v>12.2</v>
      </c>
      <c r="G526" s="19">
        <f t="shared" si="1211"/>
        <v>12.2</v>
      </c>
      <c r="H526" s="19">
        <f t="shared" si="1211"/>
        <v>12.2</v>
      </c>
      <c r="I526" s="19">
        <f t="shared" si="1211"/>
        <v>0</v>
      </c>
      <c r="J526" s="19">
        <f t="shared" si="1211"/>
        <v>0</v>
      </c>
      <c r="K526" s="19">
        <f t="shared" si="1211"/>
        <v>0</v>
      </c>
      <c r="L526" s="19">
        <f t="shared" si="1164"/>
        <v>12.2</v>
      </c>
      <c r="M526" s="19">
        <f t="shared" si="1165"/>
        <v>12.2</v>
      </c>
      <c r="N526" s="19">
        <f t="shared" si="1166"/>
        <v>12.2</v>
      </c>
      <c r="O526" s="19">
        <f t="shared" ref="O526:Q527" si="1212">O527</f>
        <v>0</v>
      </c>
      <c r="P526" s="19">
        <f t="shared" si="1212"/>
        <v>0</v>
      </c>
      <c r="Q526" s="19">
        <f t="shared" si="1212"/>
        <v>0</v>
      </c>
      <c r="R526" s="19">
        <f t="shared" si="1139"/>
        <v>12.2</v>
      </c>
      <c r="S526" s="19">
        <f t="shared" si="1140"/>
        <v>12.2</v>
      </c>
      <c r="T526" s="19">
        <f t="shared" si="1141"/>
        <v>12.2</v>
      </c>
      <c r="U526" s="19">
        <f t="shared" ref="U526:AV527" si="1213">U527</f>
        <v>0</v>
      </c>
      <c r="V526" s="19">
        <f t="shared" si="1142"/>
        <v>12.2</v>
      </c>
      <c r="W526" s="19">
        <f t="shared" si="1143"/>
        <v>12.2</v>
      </c>
      <c r="X526" s="19">
        <f t="shared" si="1144"/>
        <v>12.2</v>
      </c>
      <c r="Y526" s="19">
        <f t="shared" si="1213"/>
        <v>0</v>
      </c>
      <c r="Z526" s="19">
        <f t="shared" si="1213"/>
        <v>0</v>
      </c>
      <c r="AA526" s="19">
        <f t="shared" si="1213"/>
        <v>0</v>
      </c>
      <c r="AB526" s="19">
        <f t="shared" si="1126"/>
        <v>12.2</v>
      </c>
      <c r="AC526" s="19">
        <f t="shared" si="1127"/>
        <v>12.2</v>
      </c>
      <c r="AD526" s="19">
        <f t="shared" si="1128"/>
        <v>12.2</v>
      </c>
      <c r="AE526" s="19">
        <f t="shared" si="1213"/>
        <v>0</v>
      </c>
      <c r="AF526" s="19">
        <f t="shared" si="1213"/>
        <v>0</v>
      </c>
      <c r="AG526" s="19">
        <f t="shared" si="1135"/>
        <v>12.2</v>
      </c>
      <c r="AH526" s="19">
        <f t="shared" si="1136"/>
        <v>12.2</v>
      </c>
      <c r="AI526" s="19">
        <f t="shared" si="1137"/>
        <v>12.2</v>
      </c>
      <c r="AJ526" s="19">
        <f t="shared" si="1213"/>
        <v>-8.1110000000000007</v>
      </c>
      <c r="AK526" s="19">
        <f t="shared" si="1213"/>
        <v>0</v>
      </c>
      <c r="AL526" s="19">
        <f t="shared" si="1213"/>
        <v>0</v>
      </c>
      <c r="AM526" s="19">
        <f t="shared" si="1073"/>
        <v>4.0889999999999986</v>
      </c>
      <c r="AN526" s="19">
        <f t="shared" si="1213"/>
        <v>0</v>
      </c>
      <c r="AO526" s="19">
        <f t="shared" si="1181"/>
        <v>4.0889999999999986</v>
      </c>
      <c r="AP526" s="19">
        <f t="shared" si="1074"/>
        <v>12.2</v>
      </c>
      <c r="AQ526" s="19">
        <f t="shared" si="1213"/>
        <v>0</v>
      </c>
      <c r="AR526" s="19">
        <f t="shared" si="1182"/>
        <v>12.2</v>
      </c>
      <c r="AS526" s="19">
        <f t="shared" si="1075"/>
        <v>12.2</v>
      </c>
      <c r="AT526" s="19">
        <f t="shared" si="1213"/>
        <v>0</v>
      </c>
      <c r="AU526" s="19">
        <f t="shared" si="1183"/>
        <v>12.2</v>
      </c>
      <c r="AV526" s="19">
        <f t="shared" si="1213"/>
        <v>0</v>
      </c>
      <c r="AW526" s="32"/>
      <c r="AX526" s="23"/>
      <c r="AY526" s="2"/>
    </row>
    <row r="527" spans="1:51" ht="46.8" x14ac:dyDescent="0.3">
      <c r="A527" s="49" t="s">
        <v>135</v>
      </c>
      <c r="B527" s="45">
        <v>240</v>
      </c>
      <c r="C527" s="49"/>
      <c r="D527" s="49"/>
      <c r="E527" s="15" t="s">
        <v>586</v>
      </c>
      <c r="F527" s="19">
        <f t="shared" si="1211"/>
        <v>12.2</v>
      </c>
      <c r="G527" s="19">
        <f t="shared" si="1211"/>
        <v>12.2</v>
      </c>
      <c r="H527" s="19">
        <f t="shared" si="1211"/>
        <v>12.2</v>
      </c>
      <c r="I527" s="19">
        <f t="shared" si="1211"/>
        <v>0</v>
      </c>
      <c r="J527" s="19">
        <f t="shared" si="1211"/>
        <v>0</v>
      </c>
      <c r="K527" s="19">
        <f t="shared" si="1211"/>
        <v>0</v>
      </c>
      <c r="L527" s="19">
        <f t="shared" si="1164"/>
        <v>12.2</v>
      </c>
      <c r="M527" s="19">
        <f t="shared" si="1165"/>
        <v>12.2</v>
      </c>
      <c r="N527" s="19">
        <f t="shared" si="1166"/>
        <v>12.2</v>
      </c>
      <c r="O527" s="19">
        <f t="shared" si="1212"/>
        <v>0</v>
      </c>
      <c r="P527" s="19">
        <f t="shared" si="1212"/>
        <v>0</v>
      </c>
      <c r="Q527" s="19">
        <f t="shared" si="1212"/>
        <v>0</v>
      </c>
      <c r="R527" s="19">
        <f t="shared" si="1139"/>
        <v>12.2</v>
      </c>
      <c r="S527" s="19">
        <f t="shared" si="1140"/>
        <v>12.2</v>
      </c>
      <c r="T527" s="19">
        <f t="shared" si="1141"/>
        <v>12.2</v>
      </c>
      <c r="U527" s="19">
        <f t="shared" si="1213"/>
        <v>0</v>
      </c>
      <c r="V527" s="19">
        <f t="shared" si="1142"/>
        <v>12.2</v>
      </c>
      <c r="W527" s="19">
        <f t="shared" si="1143"/>
        <v>12.2</v>
      </c>
      <c r="X527" s="19">
        <f t="shared" si="1144"/>
        <v>12.2</v>
      </c>
      <c r="Y527" s="19">
        <f t="shared" si="1213"/>
        <v>0</v>
      </c>
      <c r="Z527" s="19">
        <f t="shared" si="1213"/>
        <v>0</v>
      </c>
      <c r="AA527" s="19">
        <f t="shared" si="1213"/>
        <v>0</v>
      </c>
      <c r="AB527" s="19">
        <f t="shared" si="1126"/>
        <v>12.2</v>
      </c>
      <c r="AC527" s="19">
        <f t="shared" si="1127"/>
        <v>12.2</v>
      </c>
      <c r="AD527" s="19">
        <f t="shared" si="1128"/>
        <v>12.2</v>
      </c>
      <c r="AE527" s="19">
        <f t="shared" si="1213"/>
        <v>0</v>
      </c>
      <c r="AF527" s="19">
        <f t="shared" si="1213"/>
        <v>0</v>
      </c>
      <c r="AG527" s="19">
        <f t="shared" si="1135"/>
        <v>12.2</v>
      </c>
      <c r="AH527" s="19">
        <f t="shared" si="1136"/>
        <v>12.2</v>
      </c>
      <c r="AI527" s="19">
        <f t="shared" si="1137"/>
        <v>12.2</v>
      </c>
      <c r="AJ527" s="19">
        <f t="shared" si="1213"/>
        <v>-8.1110000000000007</v>
      </c>
      <c r="AK527" s="19">
        <f t="shared" si="1213"/>
        <v>0</v>
      </c>
      <c r="AL527" s="19">
        <f t="shared" si="1213"/>
        <v>0</v>
      </c>
      <c r="AM527" s="19">
        <f t="shared" si="1073"/>
        <v>4.0889999999999986</v>
      </c>
      <c r="AN527" s="19">
        <f t="shared" si="1213"/>
        <v>0</v>
      </c>
      <c r="AO527" s="19">
        <f t="shared" si="1181"/>
        <v>4.0889999999999986</v>
      </c>
      <c r="AP527" s="19">
        <f t="shared" si="1074"/>
        <v>12.2</v>
      </c>
      <c r="AQ527" s="19">
        <f t="shared" si="1213"/>
        <v>0</v>
      </c>
      <c r="AR527" s="19">
        <f t="shared" si="1182"/>
        <v>12.2</v>
      </c>
      <c r="AS527" s="19">
        <f t="shared" si="1075"/>
        <v>12.2</v>
      </c>
      <c r="AT527" s="19">
        <f t="shared" si="1213"/>
        <v>0</v>
      </c>
      <c r="AU527" s="19">
        <f t="shared" si="1183"/>
        <v>12.2</v>
      </c>
      <c r="AV527" s="19">
        <f t="shared" si="1213"/>
        <v>0</v>
      </c>
      <c r="AW527" s="32"/>
      <c r="AX527" s="23"/>
      <c r="AY527" s="2"/>
    </row>
    <row r="528" spans="1:51" x14ac:dyDescent="0.3">
      <c r="A528" s="49" t="s">
        <v>135</v>
      </c>
      <c r="B528" s="45">
        <v>240</v>
      </c>
      <c r="C528" s="49" t="s">
        <v>61</v>
      </c>
      <c r="D528" s="49" t="s">
        <v>142</v>
      </c>
      <c r="E528" s="15" t="s">
        <v>569</v>
      </c>
      <c r="F528" s="19">
        <v>12.2</v>
      </c>
      <c r="G528" s="19">
        <v>12.2</v>
      </c>
      <c r="H528" s="19">
        <v>12.2</v>
      </c>
      <c r="I528" s="19"/>
      <c r="J528" s="19"/>
      <c r="K528" s="19"/>
      <c r="L528" s="19">
        <f t="shared" si="1164"/>
        <v>12.2</v>
      </c>
      <c r="M528" s="19">
        <f t="shared" si="1165"/>
        <v>12.2</v>
      </c>
      <c r="N528" s="19">
        <f t="shared" si="1166"/>
        <v>12.2</v>
      </c>
      <c r="O528" s="19"/>
      <c r="P528" s="19"/>
      <c r="Q528" s="19"/>
      <c r="R528" s="19">
        <f t="shared" si="1139"/>
        <v>12.2</v>
      </c>
      <c r="S528" s="19">
        <f t="shared" si="1140"/>
        <v>12.2</v>
      </c>
      <c r="T528" s="19">
        <f t="shared" si="1141"/>
        <v>12.2</v>
      </c>
      <c r="U528" s="19"/>
      <c r="V528" s="19">
        <f t="shared" si="1142"/>
        <v>12.2</v>
      </c>
      <c r="W528" s="19">
        <f t="shared" si="1143"/>
        <v>12.2</v>
      </c>
      <c r="X528" s="19">
        <f t="shared" si="1144"/>
        <v>12.2</v>
      </c>
      <c r="Y528" s="19"/>
      <c r="Z528" s="19"/>
      <c r="AA528" s="19"/>
      <c r="AB528" s="19">
        <f t="shared" si="1126"/>
        <v>12.2</v>
      </c>
      <c r="AC528" s="19">
        <f t="shared" si="1127"/>
        <v>12.2</v>
      </c>
      <c r="AD528" s="19">
        <f t="shared" si="1128"/>
        <v>12.2</v>
      </c>
      <c r="AE528" s="19"/>
      <c r="AF528" s="19"/>
      <c r="AG528" s="19">
        <f t="shared" si="1135"/>
        <v>12.2</v>
      </c>
      <c r="AH528" s="19">
        <f t="shared" si="1136"/>
        <v>12.2</v>
      </c>
      <c r="AI528" s="19">
        <f t="shared" si="1137"/>
        <v>12.2</v>
      </c>
      <c r="AJ528" s="19">
        <v>-8.1110000000000007</v>
      </c>
      <c r="AK528" s="19"/>
      <c r="AL528" s="19"/>
      <c r="AM528" s="19">
        <f t="shared" si="1073"/>
        <v>4.0889999999999986</v>
      </c>
      <c r="AN528" s="19"/>
      <c r="AO528" s="19">
        <f t="shared" si="1181"/>
        <v>4.0889999999999986</v>
      </c>
      <c r="AP528" s="19">
        <f t="shared" si="1074"/>
        <v>12.2</v>
      </c>
      <c r="AQ528" s="19"/>
      <c r="AR528" s="19">
        <f t="shared" si="1182"/>
        <v>12.2</v>
      </c>
      <c r="AS528" s="19">
        <f t="shared" si="1075"/>
        <v>12.2</v>
      </c>
      <c r="AT528" s="19"/>
      <c r="AU528" s="19">
        <f t="shared" si="1183"/>
        <v>12.2</v>
      </c>
      <c r="AV528" s="19"/>
      <c r="AW528" s="32"/>
      <c r="AX528" s="23"/>
      <c r="AY528" s="2"/>
    </row>
    <row r="529" spans="1:51" ht="31.2" x14ac:dyDescent="0.3">
      <c r="A529" s="49" t="s">
        <v>135</v>
      </c>
      <c r="B529" s="45">
        <v>300</v>
      </c>
      <c r="C529" s="49"/>
      <c r="D529" s="49"/>
      <c r="E529" s="15" t="s">
        <v>579</v>
      </c>
      <c r="F529" s="19">
        <f t="shared" ref="F529:K530" si="1214">F530</f>
        <v>2797.2</v>
      </c>
      <c r="G529" s="19">
        <f t="shared" si="1214"/>
        <v>2797.2</v>
      </c>
      <c r="H529" s="19">
        <f t="shared" si="1214"/>
        <v>2797.2</v>
      </c>
      <c r="I529" s="19">
        <f t="shared" si="1214"/>
        <v>0</v>
      </c>
      <c r="J529" s="19">
        <f t="shared" si="1214"/>
        <v>0</v>
      </c>
      <c r="K529" s="19">
        <f t="shared" si="1214"/>
        <v>0</v>
      </c>
      <c r="L529" s="19">
        <f t="shared" si="1164"/>
        <v>2797.2</v>
      </c>
      <c r="M529" s="19">
        <f t="shared" si="1165"/>
        <v>2797.2</v>
      </c>
      <c r="N529" s="19">
        <f t="shared" si="1166"/>
        <v>2797.2</v>
      </c>
      <c r="O529" s="19">
        <f t="shared" ref="O529:Q530" si="1215">O530</f>
        <v>0</v>
      </c>
      <c r="P529" s="19">
        <f t="shared" si="1215"/>
        <v>0</v>
      </c>
      <c r="Q529" s="19">
        <f t="shared" si="1215"/>
        <v>0</v>
      </c>
      <c r="R529" s="19">
        <f t="shared" si="1139"/>
        <v>2797.2</v>
      </c>
      <c r="S529" s="19">
        <f t="shared" si="1140"/>
        <v>2797.2</v>
      </c>
      <c r="T529" s="19">
        <f t="shared" si="1141"/>
        <v>2797.2</v>
      </c>
      <c r="U529" s="19">
        <f t="shared" ref="U529:AV530" si="1216">U530</f>
        <v>0</v>
      </c>
      <c r="V529" s="19">
        <f t="shared" si="1142"/>
        <v>2797.2</v>
      </c>
      <c r="W529" s="19">
        <f t="shared" si="1143"/>
        <v>2797.2</v>
      </c>
      <c r="X529" s="19">
        <f t="shared" si="1144"/>
        <v>2797.2</v>
      </c>
      <c r="Y529" s="19">
        <f t="shared" si="1216"/>
        <v>0</v>
      </c>
      <c r="Z529" s="19">
        <f t="shared" si="1216"/>
        <v>0</v>
      </c>
      <c r="AA529" s="19">
        <f t="shared" si="1216"/>
        <v>0</v>
      </c>
      <c r="AB529" s="19">
        <f t="shared" si="1126"/>
        <v>2797.2</v>
      </c>
      <c r="AC529" s="19">
        <f t="shared" si="1127"/>
        <v>2797.2</v>
      </c>
      <c r="AD529" s="19">
        <f t="shared" si="1128"/>
        <v>2797.2</v>
      </c>
      <c r="AE529" s="19">
        <f t="shared" si="1216"/>
        <v>0</v>
      </c>
      <c r="AF529" s="19">
        <f t="shared" si="1216"/>
        <v>0</v>
      </c>
      <c r="AG529" s="19">
        <f t="shared" si="1135"/>
        <v>2797.2</v>
      </c>
      <c r="AH529" s="19">
        <f t="shared" si="1136"/>
        <v>2797.2</v>
      </c>
      <c r="AI529" s="19">
        <f t="shared" si="1137"/>
        <v>2797.2</v>
      </c>
      <c r="AJ529" s="19">
        <f t="shared" si="1216"/>
        <v>0</v>
      </c>
      <c r="AK529" s="19">
        <f t="shared" si="1216"/>
        <v>0</v>
      </c>
      <c r="AL529" s="19">
        <f t="shared" si="1216"/>
        <v>0</v>
      </c>
      <c r="AM529" s="19">
        <f t="shared" si="1073"/>
        <v>2797.2</v>
      </c>
      <c r="AN529" s="19">
        <f t="shared" si="1216"/>
        <v>0</v>
      </c>
      <c r="AO529" s="19">
        <f t="shared" si="1181"/>
        <v>2797.2</v>
      </c>
      <c r="AP529" s="19">
        <f t="shared" si="1074"/>
        <v>2797.2</v>
      </c>
      <c r="AQ529" s="19">
        <f t="shared" si="1216"/>
        <v>0</v>
      </c>
      <c r="AR529" s="19">
        <f t="shared" si="1182"/>
        <v>2797.2</v>
      </c>
      <c r="AS529" s="19">
        <f t="shared" si="1075"/>
        <v>2797.2</v>
      </c>
      <c r="AT529" s="19">
        <f t="shared" si="1216"/>
        <v>0</v>
      </c>
      <c r="AU529" s="19">
        <f t="shared" si="1183"/>
        <v>2797.2</v>
      </c>
      <c r="AV529" s="19">
        <f t="shared" si="1216"/>
        <v>0</v>
      </c>
      <c r="AW529" s="32"/>
      <c r="AX529" s="23"/>
      <c r="AY529" s="2"/>
    </row>
    <row r="530" spans="1:51" ht="31.2" x14ac:dyDescent="0.3">
      <c r="A530" s="49" t="s">
        <v>135</v>
      </c>
      <c r="B530" s="45">
        <v>310</v>
      </c>
      <c r="C530" s="49"/>
      <c r="D530" s="49"/>
      <c r="E530" s="15" t="s">
        <v>587</v>
      </c>
      <c r="F530" s="19">
        <f t="shared" si="1214"/>
        <v>2797.2</v>
      </c>
      <c r="G530" s="19">
        <f t="shared" si="1214"/>
        <v>2797.2</v>
      </c>
      <c r="H530" s="19">
        <f t="shared" si="1214"/>
        <v>2797.2</v>
      </c>
      <c r="I530" s="19">
        <f t="shared" si="1214"/>
        <v>0</v>
      </c>
      <c r="J530" s="19">
        <f t="shared" si="1214"/>
        <v>0</v>
      </c>
      <c r="K530" s="19">
        <f t="shared" si="1214"/>
        <v>0</v>
      </c>
      <c r="L530" s="19">
        <f t="shared" si="1164"/>
        <v>2797.2</v>
      </c>
      <c r="M530" s="19">
        <f t="shared" si="1165"/>
        <v>2797.2</v>
      </c>
      <c r="N530" s="19">
        <f t="shared" si="1166"/>
        <v>2797.2</v>
      </c>
      <c r="O530" s="19">
        <f t="shared" si="1215"/>
        <v>0</v>
      </c>
      <c r="P530" s="19">
        <f t="shared" si="1215"/>
        <v>0</v>
      </c>
      <c r="Q530" s="19">
        <f t="shared" si="1215"/>
        <v>0</v>
      </c>
      <c r="R530" s="19">
        <f t="shared" si="1139"/>
        <v>2797.2</v>
      </c>
      <c r="S530" s="19">
        <f t="shared" si="1140"/>
        <v>2797.2</v>
      </c>
      <c r="T530" s="19">
        <f t="shared" si="1141"/>
        <v>2797.2</v>
      </c>
      <c r="U530" s="19">
        <f t="shared" si="1216"/>
        <v>0</v>
      </c>
      <c r="V530" s="19">
        <f t="shared" si="1142"/>
        <v>2797.2</v>
      </c>
      <c r="W530" s="19">
        <f t="shared" si="1143"/>
        <v>2797.2</v>
      </c>
      <c r="X530" s="19">
        <f t="shared" si="1144"/>
        <v>2797.2</v>
      </c>
      <c r="Y530" s="19">
        <f t="shared" si="1216"/>
        <v>0</v>
      </c>
      <c r="Z530" s="19">
        <f t="shared" si="1216"/>
        <v>0</v>
      </c>
      <c r="AA530" s="19">
        <f t="shared" si="1216"/>
        <v>0</v>
      </c>
      <c r="AB530" s="19">
        <f t="shared" si="1126"/>
        <v>2797.2</v>
      </c>
      <c r="AC530" s="19">
        <f t="shared" si="1127"/>
        <v>2797.2</v>
      </c>
      <c r="AD530" s="19">
        <f t="shared" si="1128"/>
        <v>2797.2</v>
      </c>
      <c r="AE530" s="19">
        <f t="shared" si="1216"/>
        <v>0</v>
      </c>
      <c r="AF530" s="19">
        <f t="shared" si="1216"/>
        <v>0</v>
      </c>
      <c r="AG530" s="19">
        <f t="shared" si="1135"/>
        <v>2797.2</v>
      </c>
      <c r="AH530" s="19">
        <f t="shared" si="1136"/>
        <v>2797.2</v>
      </c>
      <c r="AI530" s="19">
        <f t="shared" si="1137"/>
        <v>2797.2</v>
      </c>
      <c r="AJ530" s="19">
        <f t="shared" si="1216"/>
        <v>0</v>
      </c>
      <c r="AK530" s="19">
        <f t="shared" si="1216"/>
        <v>0</v>
      </c>
      <c r="AL530" s="19">
        <f t="shared" si="1216"/>
        <v>0</v>
      </c>
      <c r="AM530" s="19">
        <f t="shared" ref="AM530:AM593" si="1217">AG530+AJ530</f>
        <v>2797.2</v>
      </c>
      <c r="AN530" s="19">
        <f t="shared" si="1216"/>
        <v>0</v>
      </c>
      <c r="AO530" s="19">
        <f t="shared" si="1181"/>
        <v>2797.2</v>
      </c>
      <c r="AP530" s="19">
        <f t="shared" ref="AP530:AP593" si="1218">AH530+AK530</f>
        <v>2797.2</v>
      </c>
      <c r="AQ530" s="19">
        <f t="shared" si="1216"/>
        <v>0</v>
      </c>
      <c r="AR530" s="19">
        <f t="shared" si="1182"/>
        <v>2797.2</v>
      </c>
      <c r="AS530" s="19">
        <f t="shared" ref="AS530:AS593" si="1219">AI530+AL530</f>
        <v>2797.2</v>
      </c>
      <c r="AT530" s="19">
        <f t="shared" si="1216"/>
        <v>0</v>
      </c>
      <c r="AU530" s="19">
        <f t="shared" si="1183"/>
        <v>2797.2</v>
      </c>
      <c r="AV530" s="19">
        <f t="shared" si="1216"/>
        <v>0</v>
      </c>
      <c r="AW530" s="32"/>
      <c r="AX530" s="23"/>
      <c r="AY530" s="2"/>
    </row>
    <row r="531" spans="1:51" x14ac:dyDescent="0.3">
      <c r="A531" s="49" t="s">
        <v>135</v>
      </c>
      <c r="B531" s="45">
        <v>310</v>
      </c>
      <c r="C531" s="49" t="s">
        <v>61</v>
      </c>
      <c r="D531" s="49" t="s">
        <v>20</v>
      </c>
      <c r="E531" s="15" t="s">
        <v>567</v>
      </c>
      <c r="F531" s="19">
        <v>2797.2</v>
      </c>
      <c r="G531" s="19">
        <v>2797.2</v>
      </c>
      <c r="H531" s="19">
        <v>2797.2</v>
      </c>
      <c r="I531" s="19"/>
      <c r="J531" s="19"/>
      <c r="K531" s="19"/>
      <c r="L531" s="19">
        <f t="shared" si="1164"/>
        <v>2797.2</v>
      </c>
      <c r="M531" s="19">
        <f t="shared" si="1165"/>
        <v>2797.2</v>
      </c>
      <c r="N531" s="19">
        <f t="shared" si="1166"/>
        <v>2797.2</v>
      </c>
      <c r="O531" s="19"/>
      <c r="P531" s="19"/>
      <c r="Q531" s="19"/>
      <c r="R531" s="19">
        <f t="shared" si="1139"/>
        <v>2797.2</v>
      </c>
      <c r="S531" s="19">
        <f t="shared" si="1140"/>
        <v>2797.2</v>
      </c>
      <c r="T531" s="19">
        <f t="shared" si="1141"/>
        <v>2797.2</v>
      </c>
      <c r="U531" s="19"/>
      <c r="V531" s="19">
        <f t="shared" si="1142"/>
        <v>2797.2</v>
      </c>
      <c r="W531" s="19">
        <f t="shared" si="1143"/>
        <v>2797.2</v>
      </c>
      <c r="X531" s="19">
        <f t="shared" si="1144"/>
        <v>2797.2</v>
      </c>
      <c r="Y531" s="19"/>
      <c r="Z531" s="19"/>
      <c r="AA531" s="19"/>
      <c r="AB531" s="19">
        <f t="shared" si="1126"/>
        <v>2797.2</v>
      </c>
      <c r="AC531" s="19">
        <f t="shared" si="1127"/>
        <v>2797.2</v>
      </c>
      <c r="AD531" s="19">
        <f t="shared" si="1128"/>
        <v>2797.2</v>
      </c>
      <c r="AE531" s="19"/>
      <c r="AF531" s="19"/>
      <c r="AG531" s="19">
        <f t="shared" si="1135"/>
        <v>2797.2</v>
      </c>
      <c r="AH531" s="19">
        <f t="shared" si="1136"/>
        <v>2797.2</v>
      </c>
      <c r="AI531" s="19">
        <f t="shared" si="1137"/>
        <v>2797.2</v>
      </c>
      <c r="AJ531" s="19"/>
      <c r="AK531" s="19"/>
      <c r="AL531" s="19"/>
      <c r="AM531" s="19">
        <f t="shared" si="1217"/>
        <v>2797.2</v>
      </c>
      <c r="AN531" s="19"/>
      <c r="AO531" s="19">
        <f t="shared" si="1181"/>
        <v>2797.2</v>
      </c>
      <c r="AP531" s="19">
        <f t="shared" si="1218"/>
        <v>2797.2</v>
      </c>
      <c r="AQ531" s="19"/>
      <c r="AR531" s="19">
        <f t="shared" si="1182"/>
        <v>2797.2</v>
      </c>
      <c r="AS531" s="19">
        <f t="shared" si="1219"/>
        <v>2797.2</v>
      </c>
      <c r="AT531" s="19"/>
      <c r="AU531" s="19">
        <f t="shared" si="1183"/>
        <v>2797.2</v>
      </c>
      <c r="AV531" s="19"/>
      <c r="AW531" s="32"/>
      <c r="AX531" s="23"/>
      <c r="AY531" s="2"/>
    </row>
    <row r="532" spans="1:51" x14ac:dyDescent="0.3">
      <c r="A532" s="49" t="s">
        <v>136</v>
      </c>
      <c r="B532" s="45"/>
      <c r="C532" s="49"/>
      <c r="D532" s="49"/>
      <c r="E532" s="15" t="s">
        <v>680</v>
      </c>
      <c r="F532" s="19">
        <f t="shared" ref="F532:K534" si="1220">F533</f>
        <v>8048.5999999999995</v>
      </c>
      <c r="G532" s="19">
        <f t="shared" si="1220"/>
        <v>8048.5999999999995</v>
      </c>
      <c r="H532" s="19">
        <f t="shared" si="1220"/>
        <v>8048.5999999999995</v>
      </c>
      <c r="I532" s="19">
        <f t="shared" si="1220"/>
        <v>0</v>
      </c>
      <c r="J532" s="19">
        <f t="shared" si="1220"/>
        <v>0</v>
      </c>
      <c r="K532" s="19">
        <f t="shared" si="1220"/>
        <v>0</v>
      </c>
      <c r="L532" s="19">
        <f t="shared" si="1164"/>
        <v>8048.5999999999995</v>
      </c>
      <c r="M532" s="19">
        <f t="shared" si="1165"/>
        <v>8048.5999999999995</v>
      </c>
      <c r="N532" s="19">
        <f t="shared" si="1166"/>
        <v>8048.5999999999995</v>
      </c>
      <c r="O532" s="19">
        <f t="shared" ref="O532:Q534" si="1221">O533</f>
        <v>0</v>
      </c>
      <c r="P532" s="19">
        <f t="shared" si="1221"/>
        <v>0</v>
      </c>
      <c r="Q532" s="19">
        <f t="shared" si="1221"/>
        <v>0</v>
      </c>
      <c r="R532" s="19">
        <f t="shared" si="1139"/>
        <v>8048.5999999999995</v>
      </c>
      <c r="S532" s="19">
        <f t="shared" si="1140"/>
        <v>8048.5999999999995</v>
      </c>
      <c r="T532" s="19">
        <f t="shared" si="1141"/>
        <v>8048.5999999999995</v>
      </c>
      <c r="U532" s="19">
        <f t="shared" ref="U532:AV534" si="1222">U533</f>
        <v>0</v>
      </c>
      <c r="V532" s="19">
        <f t="shared" si="1142"/>
        <v>8048.5999999999995</v>
      </c>
      <c r="W532" s="19">
        <f t="shared" si="1143"/>
        <v>8048.5999999999995</v>
      </c>
      <c r="X532" s="19">
        <f t="shared" si="1144"/>
        <v>8048.5999999999995</v>
      </c>
      <c r="Y532" s="19">
        <f t="shared" si="1222"/>
        <v>0</v>
      </c>
      <c r="Z532" s="19">
        <f t="shared" si="1222"/>
        <v>0</v>
      </c>
      <c r="AA532" s="19">
        <f t="shared" si="1222"/>
        <v>0</v>
      </c>
      <c r="AB532" s="19">
        <f t="shared" si="1126"/>
        <v>8048.5999999999995</v>
      </c>
      <c r="AC532" s="19">
        <f t="shared" si="1127"/>
        <v>8048.5999999999995</v>
      </c>
      <c r="AD532" s="19">
        <f t="shared" si="1128"/>
        <v>8048.5999999999995</v>
      </c>
      <c r="AE532" s="19">
        <f t="shared" si="1222"/>
        <v>0</v>
      </c>
      <c r="AF532" s="19">
        <f t="shared" si="1222"/>
        <v>0</v>
      </c>
      <c r="AG532" s="19">
        <f t="shared" si="1135"/>
        <v>8048.5999999999995</v>
      </c>
      <c r="AH532" s="19">
        <f t="shared" si="1136"/>
        <v>8048.5999999999995</v>
      </c>
      <c r="AI532" s="19">
        <f t="shared" si="1137"/>
        <v>8048.5999999999995</v>
      </c>
      <c r="AJ532" s="19">
        <f t="shared" si="1222"/>
        <v>-189.822</v>
      </c>
      <c r="AK532" s="19">
        <f t="shared" si="1222"/>
        <v>0</v>
      </c>
      <c r="AL532" s="19">
        <f t="shared" si="1222"/>
        <v>0</v>
      </c>
      <c r="AM532" s="19">
        <f t="shared" si="1217"/>
        <v>7858.7779999999993</v>
      </c>
      <c r="AN532" s="19">
        <f t="shared" si="1222"/>
        <v>0</v>
      </c>
      <c r="AO532" s="19">
        <f t="shared" si="1181"/>
        <v>7858.7779999999993</v>
      </c>
      <c r="AP532" s="19">
        <f t="shared" si="1218"/>
        <v>8048.5999999999995</v>
      </c>
      <c r="AQ532" s="19">
        <f t="shared" si="1222"/>
        <v>0</v>
      </c>
      <c r="AR532" s="19">
        <f t="shared" si="1182"/>
        <v>8048.5999999999995</v>
      </c>
      <c r="AS532" s="19">
        <f t="shared" si="1219"/>
        <v>8048.5999999999995</v>
      </c>
      <c r="AT532" s="19">
        <f t="shared" si="1222"/>
        <v>0</v>
      </c>
      <c r="AU532" s="19">
        <f t="shared" si="1183"/>
        <v>8048.5999999999995</v>
      </c>
      <c r="AV532" s="19">
        <f t="shared" si="1222"/>
        <v>0</v>
      </c>
      <c r="AW532" s="32"/>
      <c r="AX532" s="23"/>
      <c r="AY532" s="2"/>
    </row>
    <row r="533" spans="1:51" ht="31.2" x14ac:dyDescent="0.3">
      <c r="A533" s="49" t="s">
        <v>136</v>
      </c>
      <c r="B533" s="45">
        <v>300</v>
      </c>
      <c r="C533" s="49"/>
      <c r="D533" s="49"/>
      <c r="E533" s="15" t="s">
        <v>579</v>
      </c>
      <c r="F533" s="19">
        <f t="shared" si="1220"/>
        <v>8048.5999999999995</v>
      </c>
      <c r="G533" s="19">
        <f t="shared" si="1220"/>
        <v>8048.5999999999995</v>
      </c>
      <c r="H533" s="19">
        <f t="shared" si="1220"/>
        <v>8048.5999999999995</v>
      </c>
      <c r="I533" s="19">
        <f t="shared" si="1220"/>
        <v>0</v>
      </c>
      <c r="J533" s="19">
        <f t="shared" si="1220"/>
        <v>0</v>
      </c>
      <c r="K533" s="19">
        <f t="shared" si="1220"/>
        <v>0</v>
      </c>
      <c r="L533" s="19">
        <f t="shared" si="1164"/>
        <v>8048.5999999999995</v>
      </c>
      <c r="M533" s="19">
        <f t="shared" si="1165"/>
        <v>8048.5999999999995</v>
      </c>
      <c r="N533" s="19">
        <f t="shared" si="1166"/>
        <v>8048.5999999999995</v>
      </c>
      <c r="O533" s="19">
        <f t="shared" si="1221"/>
        <v>0</v>
      </c>
      <c r="P533" s="19">
        <f t="shared" si="1221"/>
        <v>0</v>
      </c>
      <c r="Q533" s="19">
        <f t="shared" si="1221"/>
        <v>0</v>
      </c>
      <c r="R533" s="19">
        <f t="shared" si="1139"/>
        <v>8048.5999999999995</v>
      </c>
      <c r="S533" s="19">
        <f t="shared" si="1140"/>
        <v>8048.5999999999995</v>
      </c>
      <c r="T533" s="19">
        <f t="shared" si="1141"/>
        <v>8048.5999999999995</v>
      </c>
      <c r="U533" s="19">
        <f t="shared" si="1222"/>
        <v>0</v>
      </c>
      <c r="V533" s="19">
        <f t="shared" si="1142"/>
        <v>8048.5999999999995</v>
      </c>
      <c r="W533" s="19">
        <f t="shared" si="1143"/>
        <v>8048.5999999999995</v>
      </c>
      <c r="X533" s="19">
        <f t="shared" si="1144"/>
        <v>8048.5999999999995</v>
      </c>
      <c r="Y533" s="19">
        <f t="shared" si="1222"/>
        <v>0</v>
      </c>
      <c r="Z533" s="19">
        <f t="shared" si="1222"/>
        <v>0</v>
      </c>
      <c r="AA533" s="19">
        <f t="shared" si="1222"/>
        <v>0</v>
      </c>
      <c r="AB533" s="19">
        <f t="shared" si="1126"/>
        <v>8048.5999999999995</v>
      </c>
      <c r="AC533" s="19">
        <f t="shared" si="1127"/>
        <v>8048.5999999999995</v>
      </c>
      <c r="AD533" s="19">
        <f t="shared" si="1128"/>
        <v>8048.5999999999995</v>
      </c>
      <c r="AE533" s="19">
        <f t="shared" si="1222"/>
        <v>0</v>
      </c>
      <c r="AF533" s="19">
        <f t="shared" si="1222"/>
        <v>0</v>
      </c>
      <c r="AG533" s="19">
        <f t="shared" si="1135"/>
        <v>8048.5999999999995</v>
      </c>
      <c r="AH533" s="19">
        <f t="shared" si="1136"/>
        <v>8048.5999999999995</v>
      </c>
      <c r="AI533" s="19">
        <f t="shared" si="1137"/>
        <v>8048.5999999999995</v>
      </c>
      <c r="AJ533" s="19">
        <f t="shared" si="1222"/>
        <v>-189.822</v>
      </c>
      <c r="AK533" s="19">
        <f t="shared" si="1222"/>
        <v>0</v>
      </c>
      <c r="AL533" s="19">
        <f t="shared" si="1222"/>
        <v>0</v>
      </c>
      <c r="AM533" s="19">
        <f t="shared" si="1217"/>
        <v>7858.7779999999993</v>
      </c>
      <c r="AN533" s="19">
        <f t="shared" si="1222"/>
        <v>0</v>
      </c>
      <c r="AO533" s="19">
        <f t="shared" si="1181"/>
        <v>7858.7779999999993</v>
      </c>
      <c r="AP533" s="19">
        <f t="shared" si="1218"/>
        <v>8048.5999999999995</v>
      </c>
      <c r="AQ533" s="19">
        <f t="shared" si="1222"/>
        <v>0</v>
      </c>
      <c r="AR533" s="19">
        <f t="shared" si="1182"/>
        <v>8048.5999999999995</v>
      </c>
      <c r="AS533" s="19">
        <f t="shared" si="1219"/>
        <v>8048.5999999999995</v>
      </c>
      <c r="AT533" s="19">
        <f t="shared" si="1222"/>
        <v>0</v>
      </c>
      <c r="AU533" s="19">
        <f t="shared" si="1183"/>
        <v>8048.5999999999995</v>
      </c>
      <c r="AV533" s="19">
        <f t="shared" si="1222"/>
        <v>0</v>
      </c>
      <c r="AW533" s="32"/>
      <c r="AX533" s="23"/>
      <c r="AY533" s="2"/>
    </row>
    <row r="534" spans="1:51" ht="31.2" x14ac:dyDescent="0.3">
      <c r="A534" s="49" t="s">
        <v>136</v>
      </c>
      <c r="B534" s="45">
        <v>320</v>
      </c>
      <c r="C534" s="49"/>
      <c r="D534" s="49"/>
      <c r="E534" s="15" t="s">
        <v>588</v>
      </c>
      <c r="F534" s="19">
        <f t="shared" si="1220"/>
        <v>8048.5999999999995</v>
      </c>
      <c r="G534" s="19">
        <f t="shared" si="1220"/>
        <v>8048.5999999999995</v>
      </c>
      <c r="H534" s="19">
        <f t="shared" si="1220"/>
        <v>8048.5999999999995</v>
      </c>
      <c r="I534" s="19">
        <f t="shared" si="1220"/>
        <v>0</v>
      </c>
      <c r="J534" s="19">
        <f t="shared" si="1220"/>
        <v>0</v>
      </c>
      <c r="K534" s="19">
        <f t="shared" si="1220"/>
        <v>0</v>
      </c>
      <c r="L534" s="19">
        <f t="shared" si="1164"/>
        <v>8048.5999999999995</v>
      </c>
      <c r="M534" s="19">
        <f t="shared" si="1165"/>
        <v>8048.5999999999995</v>
      </c>
      <c r="N534" s="19">
        <f t="shared" si="1166"/>
        <v>8048.5999999999995</v>
      </c>
      <c r="O534" s="19">
        <f t="shared" si="1221"/>
        <v>0</v>
      </c>
      <c r="P534" s="19">
        <f t="shared" si="1221"/>
        <v>0</v>
      </c>
      <c r="Q534" s="19">
        <f t="shared" si="1221"/>
        <v>0</v>
      </c>
      <c r="R534" s="19">
        <f t="shared" si="1139"/>
        <v>8048.5999999999995</v>
      </c>
      <c r="S534" s="19">
        <f t="shared" si="1140"/>
        <v>8048.5999999999995</v>
      </c>
      <c r="T534" s="19">
        <f t="shared" si="1141"/>
        <v>8048.5999999999995</v>
      </c>
      <c r="U534" s="19">
        <f t="shared" si="1222"/>
        <v>0</v>
      </c>
      <c r="V534" s="19">
        <f t="shared" si="1142"/>
        <v>8048.5999999999995</v>
      </c>
      <c r="W534" s="19">
        <f t="shared" si="1143"/>
        <v>8048.5999999999995</v>
      </c>
      <c r="X534" s="19">
        <f t="shared" si="1144"/>
        <v>8048.5999999999995</v>
      </c>
      <c r="Y534" s="19">
        <f t="shared" si="1222"/>
        <v>0</v>
      </c>
      <c r="Z534" s="19">
        <f t="shared" si="1222"/>
        <v>0</v>
      </c>
      <c r="AA534" s="19">
        <f t="shared" si="1222"/>
        <v>0</v>
      </c>
      <c r="AB534" s="19">
        <f t="shared" si="1126"/>
        <v>8048.5999999999995</v>
      </c>
      <c r="AC534" s="19">
        <f t="shared" si="1127"/>
        <v>8048.5999999999995</v>
      </c>
      <c r="AD534" s="19">
        <f t="shared" si="1128"/>
        <v>8048.5999999999995</v>
      </c>
      <c r="AE534" s="19">
        <f t="shared" si="1222"/>
        <v>0</v>
      </c>
      <c r="AF534" s="19">
        <f t="shared" si="1222"/>
        <v>0</v>
      </c>
      <c r="AG534" s="19">
        <f t="shared" si="1135"/>
        <v>8048.5999999999995</v>
      </c>
      <c r="AH534" s="19">
        <f t="shared" si="1136"/>
        <v>8048.5999999999995</v>
      </c>
      <c r="AI534" s="19">
        <f t="shared" si="1137"/>
        <v>8048.5999999999995</v>
      </c>
      <c r="AJ534" s="19">
        <f t="shared" si="1222"/>
        <v>-189.822</v>
      </c>
      <c r="AK534" s="19">
        <f t="shared" si="1222"/>
        <v>0</v>
      </c>
      <c r="AL534" s="19">
        <f t="shared" si="1222"/>
        <v>0</v>
      </c>
      <c r="AM534" s="19">
        <f t="shared" si="1217"/>
        <v>7858.7779999999993</v>
      </c>
      <c r="AN534" s="19">
        <f t="shared" si="1222"/>
        <v>0</v>
      </c>
      <c r="AO534" s="19">
        <f t="shared" si="1181"/>
        <v>7858.7779999999993</v>
      </c>
      <c r="AP534" s="19">
        <f t="shared" si="1218"/>
        <v>8048.5999999999995</v>
      </c>
      <c r="AQ534" s="19">
        <f t="shared" si="1222"/>
        <v>0</v>
      </c>
      <c r="AR534" s="19">
        <f t="shared" si="1182"/>
        <v>8048.5999999999995</v>
      </c>
      <c r="AS534" s="19">
        <f t="shared" si="1219"/>
        <v>8048.5999999999995</v>
      </c>
      <c r="AT534" s="19">
        <f t="shared" si="1222"/>
        <v>0</v>
      </c>
      <c r="AU534" s="19">
        <f t="shared" si="1183"/>
        <v>8048.5999999999995</v>
      </c>
      <c r="AV534" s="19">
        <f t="shared" si="1222"/>
        <v>0</v>
      </c>
      <c r="AW534" s="32"/>
      <c r="AX534" s="23"/>
      <c r="AY534" s="2"/>
    </row>
    <row r="535" spans="1:51" x14ac:dyDescent="0.3">
      <c r="A535" s="49" t="s">
        <v>136</v>
      </c>
      <c r="B535" s="45">
        <v>320</v>
      </c>
      <c r="C535" s="49" t="s">
        <v>61</v>
      </c>
      <c r="D535" s="49" t="s">
        <v>142</v>
      </c>
      <c r="E535" s="15" t="s">
        <v>569</v>
      </c>
      <c r="F535" s="19">
        <v>8048.5999999999995</v>
      </c>
      <c r="G535" s="19">
        <v>8048.5999999999995</v>
      </c>
      <c r="H535" s="19">
        <v>8048.5999999999995</v>
      </c>
      <c r="I535" s="19"/>
      <c r="J535" s="19"/>
      <c r="K535" s="19"/>
      <c r="L535" s="19">
        <f t="shared" si="1164"/>
        <v>8048.5999999999995</v>
      </c>
      <c r="M535" s="19">
        <f t="shared" si="1165"/>
        <v>8048.5999999999995</v>
      </c>
      <c r="N535" s="19">
        <f t="shared" si="1166"/>
        <v>8048.5999999999995</v>
      </c>
      <c r="O535" s="19"/>
      <c r="P535" s="19"/>
      <c r="Q535" s="19"/>
      <c r="R535" s="19">
        <f t="shared" si="1139"/>
        <v>8048.5999999999995</v>
      </c>
      <c r="S535" s="19">
        <f t="shared" si="1140"/>
        <v>8048.5999999999995</v>
      </c>
      <c r="T535" s="19">
        <f t="shared" si="1141"/>
        <v>8048.5999999999995</v>
      </c>
      <c r="U535" s="19"/>
      <c r="V535" s="19">
        <f t="shared" si="1142"/>
        <v>8048.5999999999995</v>
      </c>
      <c r="W535" s="19">
        <f t="shared" si="1143"/>
        <v>8048.5999999999995</v>
      </c>
      <c r="X535" s="19">
        <f t="shared" si="1144"/>
        <v>8048.5999999999995</v>
      </c>
      <c r="Y535" s="19"/>
      <c r="Z535" s="19"/>
      <c r="AA535" s="19"/>
      <c r="AB535" s="19">
        <f t="shared" si="1126"/>
        <v>8048.5999999999995</v>
      </c>
      <c r="AC535" s="19">
        <f t="shared" si="1127"/>
        <v>8048.5999999999995</v>
      </c>
      <c r="AD535" s="19">
        <f t="shared" si="1128"/>
        <v>8048.5999999999995</v>
      </c>
      <c r="AE535" s="19"/>
      <c r="AF535" s="19"/>
      <c r="AG535" s="19">
        <f t="shared" si="1135"/>
        <v>8048.5999999999995</v>
      </c>
      <c r="AH535" s="19">
        <f t="shared" si="1136"/>
        <v>8048.5999999999995</v>
      </c>
      <c r="AI535" s="19">
        <f t="shared" si="1137"/>
        <v>8048.5999999999995</v>
      </c>
      <c r="AJ535" s="19">
        <f>-3.156-186.666</f>
        <v>-189.822</v>
      </c>
      <c r="AK535" s="19"/>
      <c r="AL535" s="19"/>
      <c r="AM535" s="19">
        <f t="shared" si="1217"/>
        <v>7858.7779999999993</v>
      </c>
      <c r="AN535" s="19"/>
      <c r="AO535" s="19">
        <f t="shared" si="1181"/>
        <v>7858.7779999999993</v>
      </c>
      <c r="AP535" s="19">
        <f t="shared" si="1218"/>
        <v>8048.5999999999995</v>
      </c>
      <c r="AQ535" s="19"/>
      <c r="AR535" s="19">
        <f t="shared" si="1182"/>
        <v>8048.5999999999995</v>
      </c>
      <c r="AS535" s="19">
        <f t="shared" si="1219"/>
        <v>8048.5999999999995</v>
      </c>
      <c r="AT535" s="19"/>
      <c r="AU535" s="19">
        <f t="shared" si="1183"/>
        <v>8048.5999999999995</v>
      </c>
      <c r="AV535" s="19"/>
      <c r="AW535" s="32"/>
      <c r="AX535" s="23"/>
      <c r="AY535" s="2"/>
    </row>
    <row r="536" spans="1:51" ht="62.4" x14ac:dyDescent="0.3">
      <c r="A536" s="49" t="s">
        <v>896</v>
      </c>
      <c r="B536" s="45"/>
      <c r="C536" s="49"/>
      <c r="D536" s="49"/>
      <c r="E536" s="15" t="s">
        <v>933</v>
      </c>
      <c r="F536" s="19">
        <f>F537</f>
        <v>50000</v>
      </c>
      <c r="G536" s="19">
        <f t="shared" ref="G536:AV538" si="1223">G537</f>
        <v>50000</v>
      </c>
      <c r="H536" s="19">
        <f t="shared" si="1223"/>
        <v>50000</v>
      </c>
      <c r="I536" s="19">
        <f t="shared" si="1223"/>
        <v>0</v>
      </c>
      <c r="J536" s="19">
        <f t="shared" si="1223"/>
        <v>0</v>
      </c>
      <c r="K536" s="19">
        <f t="shared" si="1223"/>
        <v>0</v>
      </c>
      <c r="L536" s="19">
        <f t="shared" si="1164"/>
        <v>50000</v>
      </c>
      <c r="M536" s="19">
        <f t="shared" si="1165"/>
        <v>50000</v>
      </c>
      <c r="N536" s="19">
        <f t="shared" si="1166"/>
        <v>50000</v>
      </c>
      <c r="O536" s="19">
        <f t="shared" si="1223"/>
        <v>0</v>
      </c>
      <c r="P536" s="19">
        <f t="shared" si="1223"/>
        <v>0</v>
      </c>
      <c r="Q536" s="19">
        <f t="shared" si="1223"/>
        <v>0</v>
      </c>
      <c r="R536" s="19">
        <f t="shared" si="1139"/>
        <v>50000</v>
      </c>
      <c r="S536" s="19">
        <f t="shared" si="1140"/>
        <v>50000</v>
      </c>
      <c r="T536" s="19">
        <f t="shared" si="1141"/>
        <v>50000</v>
      </c>
      <c r="U536" s="19">
        <f t="shared" si="1223"/>
        <v>0</v>
      </c>
      <c r="V536" s="19">
        <f t="shared" si="1142"/>
        <v>50000</v>
      </c>
      <c r="W536" s="19">
        <f t="shared" si="1143"/>
        <v>50000</v>
      </c>
      <c r="X536" s="19">
        <f t="shared" si="1144"/>
        <v>50000</v>
      </c>
      <c r="Y536" s="19">
        <f t="shared" si="1223"/>
        <v>0</v>
      </c>
      <c r="Z536" s="19">
        <f t="shared" si="1223"/>
        <v>0</v>
      </c>
      <c r="AA536" s="19">
        <f t="shared" si="1223"/>
        <v>0</v>
      </c>
      <c r="AB536" s="19">
        <f t="shared" si="1126"/>
        <v>50000</v>
      </c>
      <c r="AC536" s="19">
        <f t="shared" si="1127"/>
        <v>50000</v>
      </c>
      <c r="AD536" s="19">
        <f t="shared" si="1128"/>
        <v>50000</v>
      </c>
      <c r="AE536" s="19">
        <f t="shared" si="1223"/>
        <v>0</v>
      </c>
      <c r="AF536" s="19">
        <f t="shared" si="1223"/>
        <v>0</v>
      </c>
      <c r="AG536" s="19">
        <f t="shared" si="1135"/>
        <v>50000</v>
      </c>
      <c r="AH536" s="19">
        <f t="shared" si="1136"/>
        <v>50000</v>
      </c>
      <c r="AI536" s="19">
        <f t="shared" si="1137"/>
        <v>50000</v>
      </c>
      <c r="AJ536" s="19">
        <f t="shared" si="1223"/>
        <v>0</v>
      </c>
      <c r="AK536" s="19">
        <f t="shared" si="1223"/>
        <v>0</v>
      </c>
      <c r="AL536" s="19">
        <f t="shared" si="1223"/>
        <v>0</v>
      </c>
      <c r="AM536" s="19">
        <f t="shared" si="1217"/>
        <v>50000</v>
      </c>
      <c r="AN536" s="19">
        <f t="shared" si="1223"/>
        <v>0</v>
      </c>
      <c r="AO536" s="19">
        <f t="shared" si="1181"/>
        <v>50000</v>
      </c>
      <c r="AP536" s="19">
        <f t="shared" si="1218"/>
        <v>50000</v>
      </c>
      <c r="AQ536" s="19">
        <f t="shared" si="1223"/>
        <v>0</v>
      </c>
      <c r="AR536" s="19">
        <f t="shared" si="1182"/>
        <v>50000</v>
      </c>
      <c r="AS536" s="19">
        <f t="shared" si="1219"/>
        <v>50000</v>
      </c>
      <c r="AT536" s="19">
        <f t="shared" si="1223"/>
        <v>0</v>
      </c>
      <c r="AU536" s="19">
        <f t="shared" si="1183"/>
        <v>50000</v>
      </c>
      <c r="AV536" s="19">
        <f t="shared" si="1223"/>
        <v>0</v>
      </c>
      <c r="AW536" s="32"/>
      <c r="AX536" s="23"/>
      <c r="AY536" s="2"/>
    </row>
    <row r="537" spans="1:51" ht="31.2" x14ac:dyDescent="0.3">
      <c r="A537" s="49" t="s">
        <v>896</v>
      </c>
      <c r="B537" s="45">
        <v>300</v>
      </c>
      <c r="C537" s="49"/>
      <c r="D537" s="49"/>
      <c r="E537" s="15" t="s">
        <v>579</v>
      </c>
      <c r="F537" s="19">
        <f t="shared" ref="F537:H538" si="1224">F538</f>
        <v>50000</v>
      </c>
      <c r="G537" s="19">
        <f t="shared" si="1224"/>
        <v>50000</v>
      </c>
      <c r="H537" s="19">
        <f t="shared" si="1224"/>
        <v>50000</v>
      </c>
      <c r="I537" s="19">
        <f t="shared" si="1223"/>
        <v>0</v>
      </c>
      <c r="J537" s="19">
        <f t="shared" si="1223"/>
        <v>0</v>
      </c>
      <c r="K537" s="19">
        <f t="shared" si="1223"/>
        <v>0</v>
      </c>
      <c r="L537" s="19">
        <f t="shared" si="1164"/>
        <v>50000</v>
      </c>
      <c r="M537" s="19">
        <f t="shared" si="1165"/>
        <v>50000</v>
      </c>
      <c r="N537" s="19">
        <f t="shared" si="1166"/>
        <v>50000</v>
      </c>
      <c r="O537" s="19">
        <f t="shared" si="1223"/>
        <v>0</v>
      </c>
      <c r="P537" s="19">
        <f t="shared" si="1223"/>
        <v>0</v>
      </c>
      <c r="Q537" s="19">
        <f t="shared" si="1223"/>
        <v>0</v>
      </c>
      <c r="R537" s="19">
        <f t="shared" si="1139"/>
        <v>50000</v>
      </c>
      <c r="S537" s="19">
        <f t="shared" si="1140"/>
        <v>50000</v>
      </c>
      <c r="T537" s="19">
        <f t="shared" si="1141"/>
        <v>50000</v>
      </c>
      <c r="U537" s="19">
        <f t="shared" ref="U537:AV538" si="1225">U538</f>
        <v>0</v>
      </c>
      <c r="V537" s="19">
        <f t="shared" si="1142"/>
        <v>50000</v>
      </c>
      <c r="W537" s="19">
        <f t="shared" si="1143"/>
        <v>50000</v>
      </c>
      <c r="X537" s="19">
        <f t="shared" si="1144"/>
        <v>50000</v>
      </c>
      <c r="Y537" s="19">
        <f t="shared" si="1225"/>
        <v>0</v>
      </c>
      <c r="Z537" s="19">
        <f t="shared" si="1225"/>
        <v>0</v>
      </c>
      <c r="AA537" s="19">
        <f t="shared" si="1225"/>
        <v>0</v>
      </c>
      <c r="AB537" s="19">
        <f t="shared" si="1126"/>
        <v>50000</v>
      </c>
      <c r="AC537" s="19">
        <f t="shared" si="1127"/>
        <v>50000</v>
      </c>
      <c r="AD537" s="19">
        <f t="shared" si="1128"/>
        <v>50000</v>
      </c>
      <c r="AE537" s="19">
        <f t="shared" si="1225"/>
        <v>0</v>
      </c>
      <c r="AF537" s="19">
        <f t="shared" si="1225"/>
        <v>0</v>
      </c>
      <c r="AG537" s="19">
        <f t="shared" si="1135"/>
        <v>50000</v>
      </c>
      <c r="AH537" s="19">
        <f t="shared" si="1136"/>
        <v>50000</v>
      </c>
      <c r="AI537" s="19">
        <f t="shared" si="1137"/>
        <v>50000</v>
      </c>
      <c r="AJ537" s="19">
        <f t="shared" si="1225"/>
        <v>0</v>
      </c>
      <c r="AK537" s="19">
        <f t="shared" si="1225"/>
        <v>0</v>
      </c>
      <c r="AL537" s="19">
        <f t="shared" si="1225"/>
        <v>0</v>
      </c>
      <c r="AM537" s="19">
        <f t="shared" si="1217"/>
        <v>50000</v>
      </c>
      <c r="AN537" s="19">
        <f t="shared" si="1225"/>
        <v>0</v>
      </c>
      <c r="AO537" s="19">
        <f t="shared" si="1181"/>
        <v>50000</v>
      </c>
      <c r="AP537" s="19">
        <f t="shared" si="1218"/>
        <v>50000</v>
      </c>
      <c r="AQ537" s="19">
        <f t="shared" si="1225"/>
        <v>0</v>
      </c>
      <c r="AR537" s="19">
        <f t="shared" si="1182"/>
        <v>50000</v>
      </c>
      <c r="AS537" s="19">
        <f t="shared" si="1219"/>
        <v>50000</v>
      </c>
      <c r="AT537" s="19">
        <f t="shared" si="1225"/>
        <v>0</v>
      </c>
      <c r="AU537" s="19">
        <f t="shared" si="1183"/>
        <v>50000</v>
      </c>
      <c r="AV537" s="19">
        <f t="shared" si="1225"/>
        <v>0</v>
      </c>
      <c r="AW537" s="32"/>
      <c r="AX537" s="23"/>
      <c r="AY537" s="2"/>
    </row>
    <row r="538" spans="1:51" ht="31.2" x14ac:dyDescent="0.3">
      <c r="A538" s="49" t="s">
        <v>896</v>
      </c>
      <c r="B538" s="45">
        <v>310</v>
      </c>
      <c r="C538" s="49"/>
      <c r="D538" s="49"/>
      <c r="E538" s="15" t="s">
        <v>587</v>
      </c>
      <c r="F538" s="19">
        <f t="shared" si="1224"/>
        <v>50000</v>
      </c>
      <c r="G538" s="19">
        <f t="shared" si="1224"/>
        <v>50000</v>
      </c>
      <c r="H538" s="19">
        <f t="shared" si="1224"/>
        <v>50000</v>
      </c>
      <c r="I538" s="19">
        <f t="shared" si="1223"/>
        <v>0</v>
      </c>
      <c r="J538" s="19">
        <f t="shared" si="1223"/>
        <v>0</v>
      </c>
      <c r="K538" s="19">
        <f t="shared" si="1223"/>
        <v>0</v>
      </c>
      <c r="L538" s="19">
        <f t="shared" si="1164"/>
        <v>50000</v>
      </c>
      <c r="M538" s="19">
        <f t="shared" si="1165"/>
        <v>50000</v>
      </c>
      <c r="N538" s="19">
        <f t="shared" si="1166"/>
        <v>50000</v>
      </c>
      <c r="O538" s="19">
        <f t="shared" si="1223"/>
        <v>0</v>
      </c>
      <c r="P538" s="19">
        <f t="shared" si="1223"/>
        <v>0</v>
      </c>
      <c r="Q538" s="19">
        <f t="shared" si="1223"/>
        <v>0</v>
      </c>
      <c r="R538" s="19">
        <f t="shared" si="1139"/>
        <v>50000</v>
      </c>
      <c r="S538" s="19">
        <f t="shared" si="1140"/>
        <v>50000</v>
      </c>
      <c r="T538" s="19">
        <f t="shared" si="1141"/>
        <v>50000</v>
      </c>
      <c r="U538" s="19">
        <f t="shared" si="1225"/>
        <v>0</v>
      </c>
      <c r="V538" s="19">
        <f t="shared" si="1142"/>
        <v>50000</v>
      </c>
      <c r="W538" s="19">
        <f t="shared" si="1143"/>
        <v>50000</v>
      </c>
      <c r="X538" s="19">
        <f t="shared" si="1144"/>
        <v>50000</v>
      </c>
      <c r="Y538" s="19">
        <f t="shared" si="1225"/>
        <v>0</v>
      </c>
      <c r="Z538" s="19">
        <f t="shared" si="1225"/>
        <v>0</v>
      </c>
      <c r="AA538" s="19">
        <f t="shared" si="1225"/>
        <v>0</v>
      </c>
      <c r="AB538" s="19">
        <f t="shared" si="1126"/>
        <v>50000</v>
      </c>
      <c r="AC538" s="19">
        <f t="shared" si="1127"/>
        <v>50000</v>
      </c>
      <c r="AD538" s="19">
        <f t="shared" si="1128"/>
        <v>50000</v>
      </c>
      <c r="AE538" s="19">
        <f t="shared" si="1225"/>
        <v>0</v>
      </c>
      <c r="AF538" s="19">
        <f t="shared" si="1225"/>
        <v>0</v>
      </c>
      <c r="AG538" s="19">
        <f t="shared" si="1135"/>
        <v>50000</v>
      </c>
      <c r="AH538" s="19">
        <f t="shared" si="1136"/>
        <v>50000</v>
      </c>
      <c r="AI538" s="19">
        <f t="shared" si="1137"/>
        <v>50000</v>
      </c>
      <c r="AJ538" s="19">
        <f t="shared" si="1225"/>
        <v>0</v>
      </c>
      <c r="AK538" s="19">
        <f t="shared" si="1225"/>
        <v>0</v>
      </c>
      <c r="AL538" s="19">
        <f t="shared" si="1225"/>
        <v>0</v>
      </c>
      <c r="AM538" s="19">
        <f t="shared" si="1217"/>
        <v>50000</v>
      </c>
      <c r="AN538" s="19">
        <f t="shared" si="1225"/>
        <v>0</v>
      </c>
      <c r="AO538" s="19">
        <f t="shared" si="1181"/>
        <v>50000</v>
      </c>
      <c r="AP538" s="19">
        <f t="shared" si="1218"/>
        <v>50000</v>
      </c>
      <c r="AQ538" s="19">
        <f t="shared" si="1225"/>
        <v>0</v>
      </c>
      <c r="AR538" s="19">
        <f t="shared" si="1182"/>
        <v>50000</v>
      </c>
      <c r="AS538" s="19">
        <f t="shared" si="1219"/>
        <v>50000</v>
      </c>
      <c r="AT538" s="19">
        <f t="shared" si="1225"/>
        <v>0</v>
      </c>
      <c r="AU538" s="19">
        <f t="shared" si="1183"/>
        <v>50000</v>
      </c>
      <c r="AV538" s="19">
        <f t="shared" si="1225"/>
        <v>0</v>
      </c>
      <c r="AW538" s="32"/>
      <c r="AX538" s="23"/>
      <c r="AY538" s="2"/>
    </row>
    <row r="539" spans="1:51" x14ac:dyDescent="0.3">
      <c r="A539" s="49" t="s">
        <v>896</v>
      </c>
      <c r="B539" s="45">
        <v>310</v>
      </c>
      <c r="C539" s="49" t="s">
        <v>61</v>
      </c>
      <c r="D539" s="49" t="s">
        <v>20</v>
      </c>
      <c r="E539" s="15" t="s">
        <v>567</v>
      </c>
      <c r="F539" s="19">
        <v>50000</v>
      </c>
      <c r="G539" s="19">
        <v>50000</v>
      </c>
      <c r="H539" s="19">
        <v>50000</v>
      </c>
      <c r="I539" s="19"/>
      <c r="J539" s="19"/>
      <c r="K539" s="19"/>
      <c r="L539" s="19">
        <f t="shared" si="1164"/>
        <v>50000</v>
      </c>
      <c r="M539" s="19">
        <f t="shared" si="1165"/>
        <v>50000</v>
      </c>
      <c r="N539" s="19">
        <f t="shared" si="1166"/>
        <v>50000</v>
      </c>
      <c r="O539" s="19"/>
      <c r="P539" s="19"/>
      <c r="Q539" s="19"/>
      <c r="R539" s="19">
        <f t="shared" si="1139"/>
        <v>50000</v>
      </c>
      <c r="S539" s="19">
        <f t="shared" si="1140"/>
        <v>50000</v>
      </c>
      <c r="T539" s="19">
        <f t="shared" si="1141"/>
        <v>50000</v>
      </c>
      <c r="U539" s="19"/>
      <c r="V539" s="19">
        <f t="shared" si="1142"/>
        <v>50000</v>
      </c>
      <c r="W539" s="19">
        <f t="shared" si="1143"/>
        <v>50000</v>
      </c>
      <c r="X539" s="19">
        <f t="shared" si="1144"/>
        <v>50000</v>
      </c>
      <c r="Y539" s="19"/>
      <c r="Z539" s="19"/>
      <c r="AA539" s="19"/>
      <c r="AB539" s="19">
        <f t="shared" si="1126"/>
        <v>50000</v>
      </c>
      <c r="AC539" s="19">
        <f t="shared" si="1127"/>
        <v>50000</v>
      </c>
      <c r="AD539" s="19">
        <f t="shared" si="1128"/>
        <v>50000</v>
      </c>
      <c r="AE539" s="19"/>
      <c r="AF539" s="19"/>
      <c r="AG539" s="19">
        <f t="shared" si="1135"/>
        <v>50000</v>
      </c>
      <c r="AH539" s="19">
        <f t="shared" si="1136"/>
        <v>50000</v>
      </c>
      <c r="AI539" s="19">
        <f t="shared" si="1137"/>
        <v>50000</v>
      </c>
      <c r="AJ539" s="19"/>
      <c r="AK539" s="19"/>
      <c r="AL539" s="19"/>
      <c r="AM539" s="19">
        <f t="shared" si="1217"/>
        <v>50000</v>
      </c>
      <c r="AN539" s="19"/>
      <c r="AO539" s="19">
        <f t="shared" si="1181"/>
        <v>50000</v>
      </c>
      <c r="AP539" s="19">
        <f t="shared" si="1218"/>
        <v>50000</v>
      </c>
      <c r="AQ539" s="19"/>
      <c r="AR539" s="19">
        <f t="shared" si="1182"/>
        <v>50000</v>
      </c>
      <c r="AS539" s="19">
        <f t="shared" si="1219"/>
        <v>50000</v>
      </c>
      <c r="AT539" s="19"/>
      <c r="AU539" s="19">
        <f t="shared" si="1183"/>
        <v>50000</v>
      </c>
      <c r="AV539" s="19"/>
      <c r="AW539" s="32"/>
      <c r="AX539" s="23"/>
      <c r="AY539" s="2"/>
    </row>
    <row r="540" spans="1:51" ht="46.8" x14ac:dyDescent="0.3">
      <c r="A540" s="49" t="s">
        <v>137</v>
      </c>
      <c r="B540" s="45"/>
      <c r="C540" s="49"/>
      <c r="D540" s="49"/>
      <c r="E540" s="15" t="s">
        <v>681</v>
      </c>
      <c r="F540" s="19">
        <f t="shared" ref="F540:K542" si="1226">F541</f>
        <v>4597.7</v>
      </c>
      <c r="G540" s="19">
        <f t="shared" si="1226"/>
        <v>0</v>
      </c>
      <c r="H540" s="19">
        <f t="shared" si="1226"/>
        <v>0</v>
      </c>
      <c r="I540" s="19">
        <f t="shared" si="1226"/>
        <v>0</v>
      </c>
      <c r="J540" s="19">
        <f t="shared" si="1226"/>
        <v>4597.7</v>
      </c>
      <c r="K540" s="19">
        <f t="shared" si="1226"/>
        <v>4597.7</v>
      </c>
      <c r="L540" s="19">
        <f t="shared" si="1164"/>
        <v>4597.7</v>
      </c>
      <c r="M540" s="19">
        <f t="shared" si="1165"/>
        <v>4597.7</v>
      </c>
      <c r="N540" s="19">
        <f t="shared" si="1166"/>
        <v>4597.7</v>
      </c>
      <c r="O540" s="19">
        <f t="shared" ref="O540:Q542" si="1227">O541</f>
        <v>0</v>
      </c>
      <c r="P540" s="19">
        <f t="shared" si="1227"/>
        <v>0</v>
      </c>
      <c r="Q540" s="19">
        <f t="shared" si="1227"/>
        <v>0</v>
      </c>
      <c r="R540" s="19">
        <f t="shared" si="1139"/>
        <v>4597.7</v>
      </c>
      <c r="S540" s="19">
        <f t="shared" si="1140"/>
        <v>4597.7</v>
      </c>
      <c r="T540" s="19">
        <f t="shared" si="1141"/>
        <v>4597.7</v>
      </c>
      <c r="U540" s="19">
        <f t="shared" ref="U540:AV542" si="1228">U541</f>
        <v>0</v>
      </c>
      <c r="V540" s="19">
        <f t="shared" si="1142"/>
        <v>4597.7</v>
      </c>
      <c r="W540" s="19">
        <f t="shared" si="1143"/>
        <v>4597.7</v>
      </c>
      <c r="X540" s="19">
        <f t="shared" si="1144"/>
        <v>4597.7</v>
      </c>
      <c r="Y540" s="19">
        <f t="shared" si="1228"/>
        <v>0</v>
      </c>
      <c r="Z540" s="19">
        <f t="shared" si="1228"/>
        <v>0</v>
      </c>
      <c r="AA540" s="19">
        <f t="shared" si="1228"/>
        <v>0</v>
      </c>
      <c r="AB540" s="19">
        <f t="shared" si="1126"/>
        <v>4597.7</v>
      </c>
      <c r="AC540" s="19">
        <f t="shared" si="1127"/>
        <v>4597.7</v>
      </c>
      <c r="AD540" s="19">
        <f t="shared" si="1128"/>
        <v>4597.7</v>
      </c>
      <c r="AE540" s="19">
        <f t="shared" si="1228"/>
        <v>0</v>
      </c>
      <c r="AF540" s="19">
        <f t="shared" si="1228"/>
        <v>0</v>
      </c>
      <c r="AG540" s="19">
        <f t="shared" si="1135"/>
        <v>4597.7</v>
      </c>
      <c r="AH540" s="19">
        <f t="shared" si="1136"/>
        <v>4597.7</v>
      </c>
      <c r="AI540" s="19">
        <f t="shared" si="1137"/>
        <v>4597.7</v>
      </c>
      <c r="AJ540" s="19">
        <f t="shared" si="1228"/>
        <v>0</v>
      </c>
      <c r="AK540" s="19">
        <f t="shared" si="1228"/>
        <v>0</v>
      </c>
      <c r="AL540" s="19">
        <f t="shared" si="1228"/>
        <v>0</v>
      </c>
      <c r="AM540" s="19">
        <f t="shared" si="1217"/>
        <v>4597.7</v>
      </c>
      <c r="AN540" s="19">
        <f t="shared" si="1228"/>
        <v>0</v>
      </c>
      <c r="AO540" s="19">
        <f t="shared" si="1181"/>
        <v>4597.7</v>
      </c>
      <c r="AP540" s="19">
        <f t="shared" si="1218"/>
        <v>4597.7</v>
      </c>
      <c r="AQ540" s="19">
        <f t="shared" si="1228"/>
        <v>0</v>
      </c>
      <c r="AR540" s="19">
        <f t="shared" si="1182"/>
        <v>4597.7</v>
      </c>
      <c r="AS540" s="19">
        <f t="shared" si="1219"/>
        <v>4597.7</v>
      </c>
      <c r="AT540" s="19">
        <f t="shared" si="1228"/>
        <v>0</v>
      </c>
      <c r="AU540" s="19">
        <f t="shared" si="1183"/>
        <v>4597.7</v>
      </c>
      <c r="AV540" s="19">
        <f t="shared" si="1228"/>
        <v>0</v>
      </c>
      <c r="AW540" s="32"/>
      <c r="AX540" s="23"/>
      <c r="AY540" s="2"/>
    </row>
    <row r="541" spans="1:51" ht="31.2" x14ac:dyDescent="0.3">
      <c r="A541" s="49" t="s">
        <v>137</v>
      </c>
      <c r="B541" s="45">
        <v>300</v>
      </c>
      <c r="C541" s="49"/>
      <c r="D541" s="49"/>
      <c r="E541" s="15" t="s">
        <v>579</v>
      </c>
      <c r="F541" s="19">
        <f t="shared" si="1226"/>
        <v>4597.7</v>
      </c>
      <c r="G541" s="19">
        <f t="shared" si="1226"/>
        <v>0</v>
      </c>
      <c r="H541" s="19">
        <f t="shared" si="1226"/>
        <v>0</v>
      </c>
      <c r="I541" s="19">
        <f t="shared" si="1226"/>
        <v>0</v>
      </c>
      <c r="J541" s="19">
        <f t="shared" si="1226"/>
        <v>4597.7</v>
      </c>
      <c r="K541" s="19">
        <f t="shared" si="1226"/>
        <v>4597.7</v>
      </c>
      <c r="L541" s="19">
        <f t="shared" si="1164"/>
        <v>4597.7</v>
      </c>
      <c r="M541" s="19">
        <f t="shared" si="1165"/>
        <v>4597.7</v>
      </c>
      <c r="N541" s="19">
        <f t="shared" si="1166"/>
        <v>4597.7</v>
      </c>
      <c r="O541" s="19">
        <f t="shared" si="1227"/>
        <v>0</v>
      </c>
      <c r="P541" s="19">
        <f t="shared" si="1227"/>
        <v>0</v>
      </c>
      <c r="Q541" s="19">
        <f t="shared" si="1227"/>
        <v>0</v>
      </c>
      <c r="R541" s="19">
        <f t="shared" si="1139"/>
        <v>4597.7</v>
      </c>
      <c r="S541" s="19">
        <f t="shared" si="1140"/>
        <v>4597.7</v>
      </c>
      <c r="T541" s="19">
        <f t="shared" si="1141"/>
        <v>4597.7</v>
      </c>
      <c r="U541" s="19">
        <f t="shared" si="1228"/>
        <v>0</v>
      </c>
      <c r="V541" s="19">
        <f t="shared" si="1142"/>
        <v>4597.7</v>
      </c>
      <c r="W541" s="19">
        <f t="shared" si="1143"/>
        <v>4597.7</v>
      </c>
      <c r="X541" s="19">
        <f t="shared" si="1144"/>
        <v>4597.7</v>
      </c>
      <c r="Y541" s="19">
        <f t="shared" si="1228"/>
        <v>0</v>
      </c>
      <c r="Z541" s="19">
        <f t="shared" si="1228"/>
        <v>0</v>
      </c>
      <c r="AA541" s="19">
        <f t="shared" si="1228"/>
        <v>0</v>
      </c>
      <c r="AB541" s="19">
        <f t="shared" si="1126"/>
        <v>4597.7</v>
      </c>
      <c r="AC541" s="19">
        <f t="shared" si="1127"/>
        <v>4597.7</v>
      </c>
      <c r="AD541" s="19">
        <f t="shared" si="1128"/>
        <v>4597.7</v>
      </c>
      <c r="AE541" s="19">
        <f t="shared" si="1228"/>
        <v>0</v>
      </c>
      <c r="AF541" s="19">
        <f t="shared" si="1228"/>
        <v>0</v>
      </c>
      <c r="AG541" s="19">
        <f t="shared" si="1135"/>
        <v>4597.7</v>
      </c>
      <c r="AH541" s="19">
        <f t="shared" si="1136"/>
        <v>4597.7</v>
      </c>
      <c r="AI541" s="19">
        <f t="shared" si="1137"/>
        <v>4597.7</v>
      </c>
      <c r="AJ541" s="19">
        <f t="shared" si="1228"/>
        <v>0</v>
      </c>
      <c r="AK541" s="19">
        <f t="shared" si="1228"/>
        <v>0</v>
      </c>
      <c r="AL541" s="19">
        <f t="shared" si="1228"/>
        <v>0</v>
      </c>
      <c r="AM541" s="19">
        <f t="shared" si="1217"/>
        <v>4597.7</v>
      </c>
      <c r="AN541" s="19">
        <f t="shared" si="1228"/>
        <v>0</v>
      </c>
      <c r="AO541" s="19">
        <f t="shared" si="1181"/>
        <v>4597.7</v>
      </c>
      <c r="AP541" s="19">
        <f t="shared" si="1218"/>
        <v>4597.7</v>
      </c>
      <c r="AQ541" s="19">
        <f t="shared" si="1228"/>
        <v>0</v>
      </c>
      <c r="AR541" s="19">
        <f t="shared" si="1182"/>
        <v>4597.7</v>
      </c>
      <c r="AS541" s="19">
        <f t="shared" si="1219"/>
        <v>4597.7</v>
      </c>
      <c r="AT541" s="19">
        <f t="shared" si="1228"/>
        <v>0</v>
      </c>
      <c r="AU541" s="19">
        <f t="shared" si="1183"/>
        <v>4597.7</v>
      </c>
      <c r="AV541" s="19">
        <f t="shared" si="1228"/>
        <v>0</v>
      </c>
      <c r="AW541" s="32"/>
      <c r="AX541" s="23"/>
      <c r="AY541" s="2"/>
    </row>
    <row r="542" spans="1:51" ht="31.2" x14ac:dyDescent="0.3">
      <c r="A542" s="49" t="s">
        <v>137</v>
      </c>
      <c r="B542" s="45">
        <v>310</v>
      </c>
      <c r="C542" s="49"/>
      <c r="D542" s="49"/>
      <c r="E542" s="15" t="s">
        <v>587</v>
      </c>
      <c r="F542" s="19">
        <f t="shared" si="1226"/>
        <v>4597.7</v>
      </c>
      <c r="G542" s="19">
        <f t="shared" si="1226"/>
        <v>0</v>
      </c>
      <c r="H542" s="19">
        <f t="shared" si="1226"/>
        <v>0</v>
      </c>
      <c r="I542" s="19">
        <f t="shared" si="1226"/>
        <v>0</v>
      </c>
      <c r="J542" s="19">
        <f t="shared" si="1226"/>
        <v>4597.7</v>
      </c>
      <c r="K542" s="19">
        <f t="shared" si="1226"/>
        <v>4597.7</v>
      </c>
      <c r="L542" s="19">
        <f t="shared" si="1164"/>
        <v>4597.7</v>
      </c>
      <c r="M542" s="19">
        <f t="shared" si="1165"/>
        <v>4597.7</v>
      </c>
      <c r="N542" s="19">
        <f t="shared" si="1166"/>
        <v>4597.7</v>
      </c>
      <c r="O542" s="19">
        <f t="shared" si="1227"/>
        <v>0</v>
      </c>
      <c r="P542" s="19">
        <f t="shared" si="1227"/>
        <v>0</v>
      </c>
      <c r="Q542" s="19">
        <f t="shared" si="1227"/>
        <v>0</v>
      </c>
      <c r="R542" s="19">
        <f t="shared" si="1139"/>
        <v>4597.7</v>
      </c>
      <c r="S542" s="19">
        <f t="shared" si="1140"/>
        <v>4597.7</v>
      </c>
      <c r="T542" s="19">
        <f t="shared" si="1141"/>
        <v>4597.7</v>
      </c>
      <c r="U542" s="19">
        <f t="shared" si="1228"/>
        <v>0</v>
      </c>
      <c r="V542" s="19">
        <f t="shared" si="1142"/>
        <v>4597.7</v>
      </c>
      <c r="W542" s="19">
        <f t="shared" si="1143"/>
        <v>4597.7</v>
      </c>
      <c r="X542" s="19">
        <f t="shared" si="1144"/>
        <v>4597.7</v>
      </c>
      <c r="Y542" s="19">
        <f t="shared" si="1228"/>
        <v>0</v>
      </c>
      <c r="Z542" s="19">
        <f t="shared" si="1228"/>
        <v>0</v>
      </c>
      <c r="AA542" s="19">
        <f t="shared" si="1228"/>
        <v>0</v>
      </c>
      <c r="AB542" s="19">
        <f t="shared" si="1126"/>
        <v>4597.7</v>
      </c>
      <c r="AC542" s="19">
        <f t="shared" si="1127"/>
        <v>4597.7</v>
      </c>
      <c r="AD542" s="19">
        <f t="shared" si="1128"/>
        <v>4597.7</v>
      </c>
      <c r="AE542" s="19">
        <f t="shared" si="1228"/>
        <v>0</v>
      </c>
      <c r="AF542" s="19">
        <f t="shared" si="1228"/>
        <v>0</v>
      </c>
      <c r="AG542" s="19">
        <f t="shared" si="1135"/>
        <v>4597.7</v>
      </c>
      <c r="AH542" s="19">
        <f t="shared" si="1136"/>
        <v>4597.7</v>
      </c>
      <c r="AI542" s="19">
        <f t="shared" si="1137"/>
        <v>4597.7</v>
      </c>
      <c r="AJ542" s="19">
        <f t="shared" si="1228"/>
        <v>0</v>
      </c>
      <c r="AK542" s="19">
        <f t="shared" si="1228"/>
        <v>0</v>
      </c>
      <c r="AL542" s="19">
        <f t="shared" si="1228"/>
        <v>0</v>
      </c>
      <c r="AM542" s="19">
        <f t="shared" si="1217"/>
        <v>4597.7</v>
      </c>
      <c r="AN542" s="19">
        <f t="shared" si="1228"/>
        <v>0</v>
      </c>
      <c r="AO542" s="19">
        <f t="shared" si="1181"/>
        <v>4597.7</v>
      </c>
      <c r="AP542" s="19">
        <f t="shared" si="1218"/>
        <v>4597.7</v>
      </c>
      <c r="AQ542" s="19">
        <f t="shared" si="1228"/>
        <v>0</v>
      </c>
      <c r="AR542" s="19">
        <f t="shared" si="1182"/>
        <v>4597.7</v>
      </c>
      <c r="AS542" s="19">
        <f t="shared" si="1219"/>
        <v>4597.7</v>
      </c>
      <c r="AT542" s="19">
        <f t="shared" si="1228"/>
        <v>0</v>
      </c>
      <c r="AU542" s="19">
        <f t="shared" si="1183"/>
        <v>4597.7</v>
      </c>
      <c r="AV542" s="19">
        <f t="shared" si="1228"/>
        <v>0</v>
      </c>
      <c r="AW542" s="32"/>
      <c r="AX542" s="23"/>
      <c r="AY542" s="2"/>
    </row>
    <row r="543" spans="1:51" x14ac:dyDescent="0.3">
      <c r="A543" s="49" t="s">
        <v>137</v>
      </c>
      <c r="B543" s="45">
        <v>310</v>
      </c>
      <c r="C543" s="49" t="s">
        <v>61</v>
      </c>
      <c r="D543" s="49" t="s">
        <v>20</v>
      </c>
      <c r="E543" s="15" t="s">
        <v>567</v>
      </c>
      <c r="F543" s="19">
        <v>4597.7</v>
      </c>
      <c r="G543" s="19">
        <v>0</v>
      </c>
      <c r="H543" s="19">
        <v>0</v>
      </c>
      <c r="I543" s="19"/>
      <c r="J543" s="19">
        <v>4597.7</v>
      </c>
      <c r="K543" s="19">
        <v>4597.7</v>
      </c>
      <c r="L543" s="19">
        <f t="shared" si="1164"/>
        <v>4597.7</v>
      </c>
      <c r="M543" s="19">
        <f t="shared" si="1165"/>
        <v>4597.7</v>
      </c>
      <c r="N543" s="19">
        <f t="shared" si="1166"/>
        <v>4597.7</v>
      </c>
      <c r="O543" s="19"/>
      <c r="P543" s="19"/>
      <c r="Q543" s="19"/>
      <c r="R543" s="19">
        <f t="shared" si="1139"/>
        <v>4597.7</v>
      </c>
      <c r="S543" s="19">
        <f t="shared" si="1140"/>
        <v>4597.7</v>
      </c>
      <c r="T543" s="19">
        <f t="shared" si="1141"/>
        <v>4597.7</v>
      </c>
      <c r="U543" s="19"/>
      <c r="V543" s="19">
        <f t="shared" si="1142"/>
        <v>4597.7</v>
      </c>
      <c r="W543" s="19">
        <f t="shared" si="1143"/>
        <v>4597.7</v>
      </c>
      <c r="X543" s="19">
        <f t="shared" si="1144"/>
        <v>4597.7</v>
      </c>
      <c r="Y543" s="19"/>
      <c r="Z543" s="19"/>
      <c r="AA543" s="19"/>
      <c r="AB543" s="19">
        <f t="shared" si="1126"/>
        <v>4597.7</v>
      </c>
      <c r="AC543" s="19">
        <f t="shared" si="1127"/>
        <v>4597.7</v>
      </c>
      <c r="AD543" s="19">
        <f t="shared" si="1128"/>
        <v>4597.7</v>
      </c>
      <c r="AE543" s="19"/>
      <c r="AF543" s="19"/>
      <c r="AG543" s="19">
        <f t="shared" si="1135"/>
        <v>4597.7</v>
      </c>
      <c r="AH543" s="19">
        <f t="shared" si="1136"/>
        <v>4597.7</v>
      </c>
      <c r="AI543" s="19">
        <f t="shared" si="1137"/>
        <v>4597.7</v>
      </c>
      <c r="AJ543" s="19"/>
      <c r="AK543" s="19"/>
      <c r="AL543" s="19"/>
      <c r="AM543" s="19">
        <f t="shared" si="1217"/>
        <v>4597.7</v>
      </c>
      <c r="AN543" s="19"/>
      <c r="AO543" s="19">
        <f t="shared" si="1181"/>
        <v>4597.7</v>
      </c>
      <c r="AP543" s="19">
        <f t="shared" si="1218"/>
        <v>4597.7</v>
      </c>
      <c r="AQ543" s="19"/>
      <c r="AR543" s="19">
        <f t="shared" si="1182"/>
        <v>4597.7</v>
      </c>
      <c r="AS543" s="19">
        <f t="shared" si="1219"/>
        <v>4597.7</v>
      </c>
      <c r="AT543" s="19"/>
      <c r="AU543" s="19">
        <f t="shared" si="1183"/>
        <v>4597.7</v>
      </c>
      <c r="AV543" s="19"/>
      <c r="AW543" s="32"/>
      <c r="AX543" s="23" t="s">
        <v>1329</v>
      </c>
      <c r="AY543" s="2"/>
    </row>
    <row r="544" spans="1:51" ht="46.8" x14ac:dyDescent="0.3">
      <c r="A544" s="49" t="s">
        <v>138</v>
      </c>
      <c r="B544" s="45"/>
      <c r="C544" s="49"/>
      <c r="D544" s="49"/>
      <c r="E544" s="15" t="s">
        <v>682</v>
      </c>
      <c r="F544" s="19">
        <f t="shared" ref="F544:K544" si="1229">F545</f>
        <v>6237.3000000000011</v>
      </c>
      <c r="G544" s="19">
        <f t="shared" si="1229"/>
        <v>6237.3000000000011</v>
      </c>
      <c r="H544" s="19">
        <f t="shared" si="1229"/>
        <v>6237.3000000000011</v>
      </c>
      <c r="I544" s="19">
        <f t="shared" si="1229"/>
        <v>0</v>
      </c>
      <c r="J544" s="19">
        <f t="shared" si="1229"/>
        <v>0</v>
      </c>
      <c r="K544" s="19">
        <f t="shared" si="1229"/>
        <v>0</v>
      </c>
      <c r="L544" s="19">
        <f t="shared" si="1164"/>
        <v>6237.3000000000011</v>
      </c>
      <c r="M544" s="19">
        <f t="shared" si="1165"/>
        <v>6237.3000000000011</v>
      </c>
      <c r="N544" s="19">
        <f t="shared" si="1166"/>
        <v>6237.3000000000011</v>
      </c>
      <c r="O544" s="19">
        <f t="shared" ref="O544:Q544" si="1230">O545</f>
        <v>0</v>
      </c>
      <c r="P544" s="19">
        <f t="shared" si="1230"/>
        <v>0</v>
      </c>
      <c r="Q544" s="19">
        <f t="shared" si="1230"/>
        <v>0</v>
      </c>
      <c r="R544" s="19">
        <f t="shared" si="1139"/>
        <v>6237.3000000000011</v>
      </c>
      <c r="S544" s="19">
        <f t="shared" si="1140"/>
        <v>6237.3000000000011</v>
      </c>
      <c r="T544" s="19">
        <f t="shared" si="1141"/>
        <v>6237.3000000000011</v>
      </c>
      <c r="U544" s="19">
        <f t="shared" ref="U544:AV544" si="1231">U545</f>
        <v>0</v>
      </c>
      <c r="V544" s="19">
        <f t="shared" si="1142"/>
        <v>6237.3000000000011</v>
      </c>
      <c r="W544" s="19">
        <f t="shared" si="1143"/>
        <v>6237.3000000000011</v>
      </c>
      <c r="X544" s="19">
        <f t="shared" si="1144"/>
        <v>6237.3000000000011</v>
      </c>
      <c r="Y544" s="19">
        <f t="shared" si="1231"/>
        <v>0</v>
      </c>
      <c r="Z544" s="19">
        <f t="shared" si="1231"/>
        <v>0</v>
      </c>
      <c r="AA544" s="19">
        <f t="shared" si="1231"/>
        <v>0</v>
      </c>
      <c r="AB544" s="19">
        <f t="shared" si="1126"/>
        <v>6237.3000000000011</v>
      </c>
      <c r="AC544" s="19">
        <f t="shared" si="1127"/>
        <v>6237.3000000000011</v>
      </c>
      <c r="AD544" s="19">
        <f t="shared" si="1128"/>
        <v>6237.3000000000011</v>
      </c>
      <c r="AE544" s="19">
        <f t="shared" si="1231"/>
        <v>0</v>
      </c>
      <c r="AF544" s="19">
        <f t="shared" si="1231"/>
        <v>0</v>
      </c>
      <c r="AG544" s="19">
        <f t="shared" si="1135"/>
        <v>6237.3000000000011</v>
      </c>
      <c r="AH544" s="19">
        <f t="shared" si="1136"/>
        <v>6237.3000000000011</v>
      </c>
      <c r="AI544" s="19">
        <f t="shared" si="1137"/>
        <v>6237.3000000000011</v>
      </c>
      <c r="AJ544" s="19">
        <f t="shared" si="1231"/>
        <v>0</v>
      </c>
      <c r="AK544" s="19">
        <f t="shared" si="1231"/>
        <v>0</v>
      </c>
      <c r="AL544" s="19">
        <f t="shared" si="1231"/>
        <v>0</v>
      </c>
      <c r="AM544" s="19">
        <f t="shared" si="1217"/>
        <v>6237.3000000000011</v>
      </c>
      <c r="AN544" s="19">
        <f t="shared" si="1231"/>
        <v>0</v>
      </c>
      <c r="AO544" s="19">
        <f t="shared" si="1181"/>
        <v>6237.3000000000011</v>
      </c>
      <c r="AP544" s="19">
        <f t="shared" si="1218"/>
        <v>6237.3000000000011</v>
      </c>
      <c r="AQ544" s="19">
        <f t="shared" si="1231"/>
        <v>0</v>
      </c>
      <c r="AR544" s="19">
        <f t="shared" si="1182"/>
        <v>6237.3000000000011</v>
      </c>
      <c r="AS544" s="19">
        <f t="shared" si="1219"/>
        <v>6237.3000000000011</v>
      </c>
      <c r="AT544" s="19">
        <f t="shared" si="1231"/>
        <v>0</v>
      </c>
      <c r="AU544" s="19">
        <f t="shared" si="1183"/>
        <v>6237.3000000000011</v>
      </c>
      <c r="AV544" s="19">
        <f t="shared" si="1231"/>
        <v>0</v>
      </c>
      <c r="AW544" s="32"/>
      <c r="AX544" s="23"/>
      <c r="AY544" s="2"/>
    </row>
    <row r="545" spans="1:51" ht="46.8" x14ac:dyDescent="0.3">
      <c r="A545" s="49" t="s">
        <v>138</v>
      </c>
      <c r="B545" s="45">
        <v>600</v>
      </c>
      <c r="C545" s="49"/>
      <c r="D545" s="49"/>
      <c r="E545" s="15" t="s">
        <v>581</v>
      </c>
      <c r="F545" s="19">
        <f t="shared" ref="F545:K545" si="1232">F546+F548</f>
        <v>6237.3000000000011</v>
      </c>
      <c r="G545" s="19">
        <f t="shared" si="1232"/>
        <v>6237.3000000000011</v>
      </c>
      <c r="H545" s="19">
        <f t="shared" si="1232"/>
        <v>6237.3000000000011</v>
      </c>
      <c r="I545" s="19">
        <f t="shared" si="1232"/>
        <v>0</v>
      </c>
      <c r="J545" s="19">
        <f t="shared" si="1232"/>
        <v>0</v>
      </c>
      <c r="K545" s="19">
        <f t="shared" si="1232"/>
        <v>0</v>
      </c>
      <c r="L545" s="19">
        <f t="shared" si="1164"/>
        <v>6237.3000000000011</v>
      </c>
      <c r="M545" s="19">
        <f t="shared" si="1165"/>
        <v>6237.3000000000011</v>
      </c>
      <c r="N545" s="19">
        <f t="shared" si="1166"/>
        <v>6237.3000000000011</v>
      </c>
      <c r="O545" s="19">
        <f t="shared" ref="O545:Q545" si="1233">O546+O548</f>
        <v>0</v>
      </c>
      <c r="P545" s="19">
        <f t="shared" si="1233"/>
        <v>0</v>
      </c>
      <c r="Q545" s="19">
        <f t="shared" si="1233"/>
        <v>0</v>
      </c>
      <c r="R545" s="19">
        <f t="shared" si="1139"/>
        <v>6237.3000000000011</v>
      </c>
      <c r="S545" s="19">
        <f t="shared" si="1140"/>
        <v>6237.3000000000011</v>
      </c>
      <c r="T545" s="19">
        <f t="shared" si="1141"/>
        <v>6237.3000000000011</v>
      </c>
      <c r="U545" s="19">
        <f t="shared" ref="U545:AV545" si="1234">U546+U548</f>
        <v>0</v>
      </c>
      <c r="V545" s="19">
        <f t="shared" si="1142"/>
        <v>6237.3000000000011</v>
      </c>
      <c r="W545" s="19">
        <f t="shared" si="1143"/>
        <v>6237.3000000000011</v>
      </c>
      <c r="X545" s="19">
        <f t="shared" si="1144"/>
        <v>6237.3000000000011</v>
      </c>
      <c r="Y545" s="19">
        <f t="shared" ref="Y545:AA545" si="1235">Y546+Y548</f>
        <v>0</v>
      </c>
      <c r="Z545" s="19">
        <f t="shared" si="1235"/>
        <v>0</v>
      </c>
      <c r="AA545" s="19">
        <f t="shared" si="1235"/>
        <v>0</v>
      </c>
      <c r="AB545" s="19">
        <f t="shared" si="1126"/>
        <v>6237.3000000000011</v>
      </c>
      <c r="AC545" s="19">
        <f t="shared" si="1127"/>
        <v>6237.3000000000011</v>
      </c>
      <c r="AD545" s="19">
        <f t="shared" si="1128"/>
        <v>6237.3000000000011</v>
      </c>
      <c r="AE545" s="19">
        <f t="shared" ref="AE545:AF545" si="1236">AE546+AE548</f>
        <v>0</v>
      </c>
      <c r="AF545" s="19">
        <f t="shared" si="1236"/>
        <v>0</v>
      </c>
      <c r="AG545" s="19">
        <f t="shared" si="1135"/>
        <v>6237.3000000000011</v>
      </c>
      <c r="AH545" s="19">
        <f t="shared" si="1136"/>
        <v>6237.3000000000011</v>
      </c>
      <c r="AI545" s="19">
        <f t="shared" si="1137"/>
        <v>6237.3000000000011</v>
      </c>
      <c r="AJ545" s="19">
        <f t="shared" ref="AJ545:AL545" si="1237">AJ546+AJ548</f>
        <v>0</v>
      </c>
      <c r="AK545" s="19">
        <f t="shared" si="1237"/>
        <v>0</v>
      </c>
      <c r="AL545" s="19">
        <f t="shared" si="1237"/>
        <v>0</v>
      </c>
      <c r="AM545" s="19">
        <f t="shared" si="1217"/>
        <v>6237.3000000000011</v>
      </c>
      <c r="AN545" s="19">
        <f t="shared" ref="AN545" si="1238">AN546+AN548</f>
        <v>0</v>
      </c>
      <c r="AO545" s="19">
        <f t="shared" si="1181"/>
        <v>6237.3000000000011</v>
      </c>
      <c r="AP545" s="19">
        <f t="shared" si="1218"/>
        <v>6237.3000000000011</v>
      </c>
      <c r="AQ545" s="19">
        <f t="shared" ref="AQ545" si="1239">AQ546+AQ548</f>
        <v>0</v>
      </c>
      <c r="AR545" s="19">
        <f t="shared" si="1182"/>
        <v>6237.3000000000011</v>
      </c>
      <c r="AS545" s="19">
        <f t="shared" si="1219"/>
        <v>6237.3000000000011</v>
      </c>
      <c r="AT545" s="19">
        <f t="shared" ref="AT545" si="1240">AT546+AT548</f>
        <v>0</v>
      </c>
      <c r="AU545" s="19">
        <f t="shared" si="1183"/>
        <v>6237.3000000000011</v>
      </c>
      <c r="AV545" s="19">
        <f t="shared" si="1234"/>
        <v>0</v>
      </c>
      <c r="AW545" s="32"/>
      <c r="AX545" s="23"/>
      <c r="AY545" s="2"/>
    </row>
    <row r="546" spans="1:51" x14ac:dyDescent="0.3">
      <c r="A546" s="49" t="s">
        <v>138</v>
      </c>
      <c r="B546" s="45">
        <v>610</v>
      </c>
      <c r="C546" s="49"/>
      <c r="D546" s="49"/>
      <c r="E546" s="15" t="s">
        <v>595</v>
      </c>
      <c r="F546" s="19">
        <f t="shared" ref="F546:K546" si="1241">F547</f>
        <v>717.3</v>
      </c>
      <c r="G546" s="19">
        <f t="shared" si="1241"/>
        <v>717.3</v>
      </c>
      <c r="H546" s="19">
        <f t="shared" si="1241"/>
        <v>717.3</v>
      </c>
      <c r="I546" s="19">
        <f t="shared" si="1241"/>
        <v>0</v>
      </c>
      <c r="J546" s="19">
        <f t="shared" si="1241"/>
        <v>0</v>
      </c>
      <c r="K546" s="19">
        <f t="shared" si="1241"/>
        <v>0</v>
      </c>
      <c r="L546" s="19">
        <f t="shared" si="1164"/>
        <v>717.3</v>
      </c>
      <c r="M546" s="19">
        <f t="shared" si="1165"/>
        <v>717.3</v>
      </c>
      <c r="N546" s="19">
        <f t="shared" si="1166"/>
        <v>717.3</v>
      </c>
      <c r="O546" s="19">
        <f t="shared" ref="O546:Q546" si="1242">O547</f>
        <v>0</v>
      </c>
      <c r="P546" s="19">
        <f t="shared" si="1242"/>
        <v>0</v>
      </c>
      <c r="Q546" s="19">
        <f t="shared" si="1242"/>
        <v>0</v>
      </c>
      <c r="R546" s="19">
        <f t="shared" si="1139"/>
        <v>717.3</v>
      </c>
      <c r="S546" s="19">
        <f t="shared" si="1140"/>
        <v>717.3</v>
      </c>
      <c r="T546" s="19">
        <f t="shared" si="1141"/>
        <v>717.3</v>
      </c>
      <c r="U546" s="19">
        <f t="shared" ref="U546:AV546" si="1243">U547</f>
        <v>0</v>
      </c>
      <c r="V546" s="19">
        <f t="shared" si="1142"/>
        <v>717.3</v>
      </c>
      <c r="W546" s="19">
        <f t="shared" si="1143"/>
        <v>717.3</v>
      </c>
      <c r="X546" s="19">
        <f t="shared" si="1144"/>
        <v>717.3</v>
      </c>
      <c r="Y546" s="19">
        <f t="shared" si="1243"/>
        <v>0</v>
      </c>
      <c r="Z546" s="19">
        <f t="shared" si="1243"/>
        <v>0</v>
      </c>
      <c r="AA546" s="19">
        <f t="shared" si="1243"/>
        <v>0</v>
      </c>
      <c r="AB546" s="19">
        <f t="shared" si="1126"/>
        <v>717.3</v>
      </c>
      <c r="AC546" s="19">
        <f t="shared" si="1127"/>
        <v>717.3</v>
      </c>
      <c r="AD546" s="19">
        <f t="shared" si="1128"/>
        <v>717.3</v>
      </c>
      <c r="AE546" s="19">
        <f t="shared" si="1243"/>
        <v>0</v>
      </c>
      <c r="AF546" s="19">
        <f t="shared" si="1243"/>
        <v>0</v>
      </c>
      <c r="AG546" s="19">
        <f t="shared" si="1135"/>
        <v>717.3</v>
      </c>
      <c r="AH546" s="19">
        <f t="shared" si="1136"/>
        <v>717.3</v>
      </c>
      <c r="AI546" s="19">
        <f t="shared" si="1137"/>
        <v>717.3</v>
      </c>
      <c r="AJ546" s="19">
        <f t="shared" si="1243"/>
        <v>0</v>
      </c>
      <c r="AK546" s="19">
        <f t="shared" si="1243"/>
        <v>0</v>
      </c>
      <c r="AL546" s="19">
        <f t="shared" si="1243"/>
        <v>0</v>
      </c>
      <c r="AM546" s="19">
        <f t="shared" si="1217"/>
        <v>717.3</v>
      </c>
      <c r="AN546" s="19">
        <f t="shared" si="1243"/>
        <v>0</v>
      </c>
      <c r="AO546" s="19">
        <f t="shared" si="1181"/>
        <v>717.3</v>
      </c>
      <c r="AP546" s="19">
        <f t="shared" si="1218"/>
        <v>717.3</v>
      </c>
      <c r="AQ546" s="19">
        <f t="shared" si="1243"/>
        <v>0</v>
      </c>
      <c r="AR546" s="19">
        <f t="shared" si="1182"/>
        <v>717.3</v>
      </c>
      <c r="AS546" s="19">
        <f t="shared" si="1219"/>
        <v>717.3</v>
      </c>
      <c r="AT546" s="19">
        <f t="shared" si="1243"/>
        <v>0</v>
      </c>
      <c r="AU546" s="19">
        <f t="shared" si="1183"/>
        <v>717.3</v>
      </c>
      <c r="AV546" s="19">
        <f t="shared" si="1243"/>
        <v>0</v>
      </c>
      <c r="AW546" s="32"/>
      <c r="AX546" s="23"/>
      <c r="AY546" s="2"/>
    </row>
    <row r="547" spans="1:51" x14ac:dyDescent="0.3">
      <c r="A547" s="49" t="s">
        <v>138</v>
      </c>
      <c r="B547" s="45">
        <v>610</v>
      </c>
      <c r="C547" s="49" t="s">
        <v>61</v>
      </c>
      <c r="D547" s="49" t="s">
        <v>20</v>
      </c>
      <c r="E547" s="15" t="s">
        <v>567</v>
      </c>
      <c r="F547" s="19">
        <v>717.3</v>
      </c>
      <c r="G547" s="19">
        <v>717.3</v>
      </c>
      <c r="H547" s="19">
        <v>717.3</v>
      </c>
      <c r="I547" s="19"/>
      <c r="J547" s="19"/>
      <c r="K547" s="19"/>
      <c r="L547" s="19">
        <f t="shared" si="1164"/>
        <v>717.3</v>
      </c>
      <c r="M547" s="19">
        <f t="shared" si="1165"/>
        <v>717.3</v>
      </c>
      <c r="N547" s="19">
        <f t="shared" si="1166"/>
        <v>717.3</v>
      </c>
      <c r="O547" s="19"/>
      <c r="P547" s="19"/>
      <c r="Q547" s="19"/>
      <c r="R547" s="19">
        <f t="shared" si="1139"/>
        <v>717.3</v>
      </c>
      <c r="S547" s="19">
        <f t="shared" si="1140"/>
        <v>717.3</v>
      </c>
      <c r="T547" s="19">
        <f t="shared" si="1141"/>
        <v>717.3</v>
      </c>
      <c r="U547" s="19"/>
      <c r="V547" s="19">
        <f t="shared" si="1142"/>
        <v>717.3</v>
      </c>
      <c r="W547" s="19">
        <f t="shared" si="1143"/>
        <v>717.3</v>
      </c>
      <c r="X547" s="19">
        <f t="shared" si="1144"/>
        <v>717.3</v>
      </c>
      <c r="Y547" s="19"/>
      <c r="Z547" s="19"/>
      <c r="AA547" s="19"/>
      <c r="AB547" s="19">
        <f t="shared" si="1126"/>
        <v>717.3</v>
      </c>
      <c r="AC547" s="19">
        <f t="shared" si="1127"/>
        <v>717.3</v>
      </c>
      <c r="AD547" s="19">
        <f t="shared" si="1128"/>
        <v>717.3</v>
      </c>
      <c r="AE547" s="19"/>
      <c r="AF547" s="19"/>
      <c r="AG547" s="19">
        <f t="shared" si="1135"/>
        <v>717.3</v>
      </c>
      <c r="AH547" s="19">
        <f t="shared" si="1136"/>
        <v>717.3</v>
      </c>
      <c r="AI547" s="19">
        <f t="shared" si="1137"/>
        <v>717.3</v>
      </c>
      <c r="AJ547" s="19"/>
      <c r="AK547" s="19"/>
      <c r="AL547" s="19"/>
      <c r="AM547" s="19">
        <f t="shared" si="1217"/>
        <v>717.3</v>
      </c>
      <c r="AN547" s="19"/>
      <c r="AO547" s="19">
        <f t="shared" si="1181"/>
        <v>717.3</v>
      </c>
      <c r="AP547" s="19">
        <f t="shared" si="1218"/>
        <v>717.3</v>
      </c>
      <c r="AQ547" s="19"/>
      <c r="AR547" s="19">
        <f t="shared" si="1182"/>
        <v>717.3</v>
      </c>
      <c r="AS547" s="19">
        <f t="shared" si="1219"/>
        <v>717.3</v>
      </c>
      <c r="AT547" s="19"/>
      <c r="AU547" s="19">
        <f t="shared" si="1183"/>
        <v>717.3</v>
      </c>
      <c r="AV547" s="19"/>
      <c r="AW547" s="32"/>
      <c r="AX547" s="23"/>
      <c r="AY547" s="2"/>
    </row>
    <row r="548" spans="1:51" x14ac:dyDescent="0.3">
      <c r="A548" s="49" t="s">
        <v>138</v>
      </c>
      <c r="B548" s="45">
        <v>620</v>
      </c>
      <c r="C548" s="49"/>
      <c r="D548" s="49"/>
      <c r="E548" s="15" t="s">
        <v>596</v>
      </c>
      <c r="F548" s="19">
        <f t="shared" ref="F548:K548" si="1244">F549</f>
        <v>5520.0000000000009</v>
      </c>
      <c r="G548" s="19">
        <f t="shared" si="1244"/>
        <v>5520.0000000000009</v>
      </c>
      <c r="H548" s="19">
        <f t="shared" si="1244"/>
        <v>5520.0000000000009</v>
      </c>
      <c r="I548" s="19">
        <f t="shared" si="1244"/>
        <v>0</v>
      </c>
      <c r="J548" s="19">
        <f t="shared" si="1244"/>
        <v>0</v>
      </c>
      <c r="K548" s="19">
        <f t="shared" si="1244"/>
        <v>0</v>
      </c>
      <c r="L548" s="19">
        <f t="shared" si="1164"/>
        <v>5520.0000000000009</v>
      </c>
      <c r="M548" s="19">
        <f t="shared" si="1165"/>
        <v>5520.0000000000009</v>
      </c>
      <c r="N548" s="19">
        <f t="shared" si="1166"/>
        <v>5520.0000000000009</v>
      </c>
      <c r="O548" s="19">
        <f t="shared" ref="O548:Q548" si="1245">O549</f>
        <v>0</v>
      </c>
      <c r="P548" s="19">
        <f t="shared" si="1245"/>
        <v>0</v>
      </c>
      <c r="Q548" s="19">
        <f t="shared" si="1245"/>
        <v>0</v>
      </c>
      <c r="R548" s="19">
        <f t="shared" si="1139"/>
        <v>5520.0000000000009</v>
      </c>
      <c r="S548" s="19">
        <f t="shared" si="1140"/>
        <v>5520.0000000000009</v>
      </c>
      <c r="T548" s="19">
        <f t="shared" si="1141"/>
        <v>5520.0000000000009</v>
      </c>
      <c r="U548" s="19">
        <f t="shared" ref="U548:AV548" si="1246">U549</f>
        <v>0</v>
      </c>
      <c r="V548" s="19">
        <f t="shared" si="1142"/>
        <v>5520.0000000000009</v>
      </c>
      <c r="W548" s="19">
        <f t="shared" si="1143"/>
        <v>5520.0000000000009</v>
      </c>
      <c r="X548" s="19">
        <f t="shared" si="1144"/>
        <v>5520.0000000000009</v>
      </c>
      <c r="Y548" s="19">
        <f t="shared" si="1246"/>
        <v>0</v>
      </c>
      <c r="Z548" s="19">
        <f t="shared" si="1246"/>
        <v>0</v>
      </c>
      <c r="AA548" s="19">
        <f t="shared" si="1246"/>
        <v>0</v>
      </c>
      <c r="AB548" s="19">
        <f t="shared" si="1126"/>
        <v>5520.0000000000009</v>
      </c>
      <c r="AC548" s="19">
        <f t="shared" si="1127"/>
        <v>5520.0000000000009</v>
      </c>
      <c r="AD548" s="19">
        <f t="shared" si="1128"/>
        <v>5520.0000000000009</v>
      </c>
      <c r="AE548" s="19">
        <f t="shared" si="1246"/>
        <v>0</v>
      </c>
      <c r="AF548" s="19">
        <f t="shared" si="1246"/>
        <v>0</v>
      </c>
      <c r="AG548" s="19">
        <f t="shared" si="1135"/>
        <v>5520.0000000000009</v>
      </c>
      <c r="AH548" s="19">
        <f t="shared" si="1136"/>
        <v>5520.0000000000009</v>
      </c>
      <c r="AI548" s="19">
        <f t="shared" si="1137"/>
        <v>5520.0000000000009</v>
      </c>
      <c r="AJ548" s="19">
        <f t="shared" si="1246"/>
        <v>0</v>
      </c>
      <c r="AK548" s="19">
        <f t="shared" si="1246"/>
        <v>0</v>
      </c>
      <c r="AL548" s="19">
        <f t="shared" si="1246"/>
        <v>0</v>
      </c>
      <c r="AM548" s="19">
        <f t="shared" si="1217"/>
        <v>5520.0000000000009</v>
      </c>
      <c r="AN548" s="19">
        <f t="shared" si="1246"/>
        <v>0</v>
      </c>
      <c r="AO548" s="19">
        <f t="shared" si="1181"/>
        <v>5520.0000000000009</v>
      </c>
      <c r="AP548" s="19">
        <f t="shared" si="1218"/>
        <v>5520.0000000000009</v>
      </c>
      <c r="AQ548" s="19">
        <f t="shared" si="1246"/>
        <v>0</v>
      </c>
      <c r="AR548" s="19">
        <f t="shared" si="1182"/>
        <v>5520.0000000000009</v>
      </c>
      <c r="AS548" s="19">
        <f t="shared" si="1219"/>
        <v>5520.0000000000009</v>
      </c>
      <c r="AT548" s="19">
        <f t="shared" si="1246"/>
        <v>0</v>
      </c>
      <c r="AU548" s="19">
        <f t="shared" si="1183"/>
        <v>5520.0000000000009</v>
      </c>
      <c r="AV548" s="19">
        <f t="shared" si="1246"/>
        <v>0</v>
      </c>
      <c r="AW548" s="32"/>
      <c r="AX548" s="23"/>
      <c r="AY548" s="2"/>
    </row>
    <row r="549" spans="1:51" x14ac:dyDescent="0.3">
      <c r="A549" s="49" t="s">
        <v>138</v>
      </c>
      <c r="B549" s="45">
        <v>620</v>
      </c>
      <c r="C549" s="49" t="s">
        <v>61</v>
      </c>
      <c r="D549" s="49" t="s">
        <v>20</v>
      </c>
      <c r="E549" s="15" t="s">
        <v>567</v>
      </c>
      <c r="F549" s="19">
        <v>5520.0000000000009</v>
      </c>
      <c r="G549" s="19">
        <v>5520.0000000000009</v>
      </c>
      <c r="H549" s="19">
        <v>5520.0000000000009</v>
      </c>
      <c r="I549" s="19"/>
      <c r="J549" s="19"/>
      <c r="K549" s="19"/>
      <c r="L549" s="19">
        <f t="shared" si="1164"/>
        <v>5520.0000000000009</v>
      </c>
      <c r="M549" s="19">
        <f t="shared" si="1165"/>
        <v>5520.0000000000009</v>
      </c>
      <c r="N549" s="19">
        <f t="shared" si="1166"/>
        <v>5520.0000000000009</v>
      </c>
      <c r="O549" s="19"/>
      <c r="P549" s="19"/>
      <c r="Q549" s="19"/>
      <c r="R549" s="19">
        <f t="shared" si="1139"/>
        <v>5520.0000000000009</v>
      </c>
      <c r="S549" s="19">
        <f t="shared" si="1140"/>
        <v>5520.0000000000009</v>
      </c>
      <c r="T549" s="19">
        <f t="shared" si="1141"/>
        <v>5520.0000000000009</v>
      </c>
      <c r="U549" s="19"/>
      <c r="V549" s="19">
        <f t="shared" si="1142"/>
        <v>5520.0000000000009</v>
      </c>
      <c r="W549" s="19">
        <f t="shared" si="1143"/>
        <v>5520.0000000000009</v>
      </c>
      <c r="X549" s="19">
        <f t="shared" si="1144"/>
        <v>5520.0000000000009</v>
      </c>
      <c r="Y549" s="19"/>
      <c r="Z549" s="19"/>
      <c r="AA549" s="19"/>
      <c r="AB549" s="19">
        <f t="shared" si="1126"/>
        <v>5520.0000000000009</v>
      </c>
      <c r="AC549" s="19">
        <f t="shared" si="1127"/>
        <v>5520.0000000000009</v>
      </c>
      <c r="AD549" s="19">
        <f t="shared" si="1128"/>
        <v>5520.0000000000009</v>
      </c>
      <c r="AE549" s="19"/>
      <c r="AF549" s="19"/>
      <c r="AG549" s="19">
        <f t="shared" si="1135"/>
        <v>5520.0000000000009</v>
      </c>
      <c r="AH549" s="19">
        <f t="shared" si="1136"/>
        <v>5520.0000000000009</v>
      </c>
      <c r="AI549" s="19">
        <f t="shared" si="1137"/>
        <v>5520.0000000000009</v>
      </c>
      <c r="AJ549" s="19"/>
      <c r="AK549" s="19"/>
      <c r="AL549" s="19"/>
      <c r="AM549" s="19">
        <f t="shared" si="1217"/>
        <v>5520.0000000000009</v>
      </c>
      <c r="AN549" s="19"/>
      <c r="AO549" s="19">
        <f t="shared" si="1181"/>
        <v>5520.0000000000009</v>
      </c>
      <c r="AP549" s="19">
        <f t="shared" si="1218"/>
        <v>5520.0000000000009</v>
      </c>
      <c r="AQ549" s="19"/>
      <c r="AR549" s="19">
        <f t="shared" si="1182"/>
        <v>5520.0000000000009</v>
      </c>
      <c r="AS549" s="19">
        <f t="shared" si="1219"/>
        <v>5520.0000000000009</v>
      </c>
      <c r="AT549" s="19"/>
      <c r="AU549" s="19">
        <f t="shared" si="1183"/>
        <v>5520.0000000000009</v>
      </c>
      <c r="AV549" s="19"/>
      <c r="AW549" s="32"/>
      <c r="AX549" s="23"/>
      <c r="AY549" s="2"/>
    </row>
    <row r="550" spans="1:51" ht="62.4" x14ac:dyDescent="0.3">
      <c r="A550" s="49" t="s">
        <v>146</v>
      </c>
      <c r="B550" s="45"/>
      <c r="C550" s="49"/>
      <c r="D550" s="49"/>
      <c r="E550" s="15" t="s">
        <v>1079</v>
      </c>
      <c r="F550" s="19">
        <f t="shared" ref="F550:K550" si="1247">F551+F558+F562</f>
        <v>3100.6000000000004</v>
      </c>
      <c r="G550" s="19">
        <f t="shared" si="1247"/>
        <v>3100.6000000000004</v>
      </c>
      <c r="H550" s="19">
        <f t="shared" si="1247"/>
        <v>3100.6000000000004</v>
      </c>
      <c r="I550" s="19">
        <f t="shared" si="1247"/>
        <v>0</v>
      </c>
      <c r="J550" s="19">
        <f t="shared" si="1247"/>
        <v>0</v>
      </c>
      <c r="K550" s="19">
        <f t="shared" si="1247"/>
        <v>0</v>
      </c>
      <c r="L550" s="19">
        <f t="shared" si="1164"/>
        <v>3100.6000000000004</v>
      </c>
      <c r="M550" s="19">
        <f t="shared" si="1165"/>
        <v>3100.6000000000004</v>
      </c>
      <c r="N550" s="19">
        <f t="shared" si="1166"/>
        <v>3100.6000000000004</v>
      </c>
      <c r="O550" s="19">
        <f t="shared" ref="O550:Q550" si="1248">O551+O558+O562</f>
        <v>0</v>
      </c>
      <c r="P550" s="19">
        <f t="shared" si="1248"/>
        <v>0</v>
      </c>
      <c r="Q550" s="19">
        <f t="shared" si="1248"/>
        <v>0</v>
      </c>
      <c r="R550" s="19">
        <f t="shared" si="1139"/>
        <v>3100.6000000000004</v>
      </c>
      <c r="S550" s="19">
        <f t="shared" si="1140"/>
        <v>3100.6000000000004</v>
      </c>
      <c r="T550" s="19">
        <f t="shared" si="1141"/>
        <v>3100.6000000000004</v>
      </c>
      <c r="U550" s="19">
        <f t="shared" ref="U550:AV550" si="1249">U551+U558+U562</f>
        <v>0</v>
      </c>
      <c r="V550" s="19">
        <f t="shared" si="1142"/>
        <v>3100.6000000000004</v>
      </c>
      <c r="W550" s="19">
        <f t="shared" si="1143"/>
        <v>3100.6000000000004</v>
      </c>
      <c r="X550" s="19">
        <f t="shared" si="1144"/>
        <v>3100.6000000000004</v>
      </c>
      <c r="Y550" s="19">
        <f t="shared" ref="Y550:AA550" si="1250">Y551+Y558+Y562</f>
        <v>0</v>
      </c>
      <c r="Z550" s="19">
        <f t="shared" si="1250"/>
        <v>0</v>
      </c>
      <c r="AA550" s="19">
        <f t="shared" si="1250"/>
        <v>0</v>
      </c>
      <c r="AB550" s="19">
        <f t="shared" ref="AB550:AB613" si="1251">V550+Y550</f>
        <v>3100.6000000000004</v>
      </c>
      <c r="AC550" s="19">
        <f t="shared" ref="AC550:AC613" si="1252">W550+Z550</f>
        <v>3100.6000000000004</v>
      </c>
      <c r="AD550" s="19">
        <f t="shared" ref="AD550:AD613" si="1253">X550+AA550</f>
        <v>3100.6000000000004</v>
      </c>
      <c r="AE550" s="19">
        <f t="shared" ref="AE550:AF550" si="1254">AE551+AE558+AE562</f>
        <v>0</v>
      </c>
      <c r="AF550" s="19">
        <f t="shared" si="1254"/>
        <v>0</v>
      </c>
      <c r="AG550" s="19">
        <f t="shared" si="1135"/>
        <v>3100.6000000000004</v>
      </c>
      <c r="AH550" s="19">
        <f t="shared" si="1136"/>
        <v>3100.6000000000004</v>
      </c>
      <c r="AI550" s="19">
        <f t="shared" si="1137"/>
        <v>3100.6000000000004</v>
      </c>
      <c r="AJ550" s="19">
        <f t="shared" ref="AJ550:AL550" si="1255">AJ551+AJ558+AJ562</f>
        <v>186.666</v>
      </c>
      <c r="AK550" s="19">
        <f t="shared" si="1255"/>
        <v>0</v>
      </c>
      <c r="AL550" s="19">
        <f t="shared" si="1255"/>
        <v>0</v>
      </c>
      <c r="AM550" s="19">
        <f t="shared" si="1217"/>
        <v>3287.2660000000005</v>
      </c>
      <c r="AN550" s="19">
        <f t="shared" ref="AN550" si="1256">AN551+AN558+AN562</f>
        <v>0</v>
      </c>
      <c r="AO550" s="19">
        <f t="shared" si="1181"/>
        <v>3287.2660000000005</v>
      </c>
      <c r="AP550" s="19">
        <f t="shared" si="1218"/>
        <v>3100.6000000000004</v>
      </c>
      <c r="AQ550" s="19">
        <f t="shared" ref="AQ550" si="1257">AQ551+AQ558+AQ562</f>
        <v>0</v>
      </c>
      <c r="AR550" s="19">
        <f t="shared" si="1182"/>
        <v>3100.6000000000004</v>
      </c>
      <c r="AS550" s="19">
        <f t="shared" si="1219"/>
        <v>3100.6000000000004</v>
      </c>
      <c r="AT550" s="19">
        <f t="shared" ref="AT550" si="1258">AT551+AT558+AT562</f>
        <v>0</v>
      </c>
      <c r="AU550" s="19">
        <f t="shared" si="1183"/>
        <v>3100.6000000000004</v>
      </c>
      <c r="AV550" s="19">
        <f t="shared" si="1249"/>
        <v>0</v>
      </c>
      <c r="AW550" s="32"/>
      <c r="AX550" s="23"/>
      <c r="AY550" s="2"/>
    </row>
    <row r="551" spans="1:51" ht="31.2" x14ac:dyDescent="0.3">
      <c r="A551" s="49" t="s">
        <v>143</v>
      </c>
      <c r="B551" s="45"/>
      <c r="C551" s="49"/>
      <c r="D551" s="49"/>
      <c r="E551" s="15" t="s">
        <v>683</v>
      </c>
      <c r="F551" s="19">
        <f t="shared" ref="F551:K551" si="1259">F552+F555</f>
        <v>2631.3</v>
      </c>
      <c r="G551" s="19">
        <f t="shared" si="1259"/>
        <v>2631.3</v>
      </c>
      <c r="H551" s="19">
        <f t="shared" si="1259"/>
        <v>2631.3</v>
      </c>
      <c r="I551" s="19">
        <f t="shared" si="1259"/>
        <v>0</v>
      </c>
      <c r="J551" s="19">
        <f t="shared" si="1259"/>
        <v>0</v>
      </c>
      <c r="K551" s="19">
        <f t="shared" si="1259"/>
        <v>0</v>
      </c>
      <c r="L551" s="19">
        <f t="shared" si="1164"/>
        <v>2631.3</v>
      </c>
      <c r="M551" s="19">
        <f t="shared" si="1165"/>
        <v>2631.3</v>
      </c>
      <c r="N551" s="19">
        <f t="shared" si="1166"/>
        <v>2631.3</v>
      </c>
      <c r="O551" s="19">
        <f t="shared" ref="O551:Q551" si="1260">O552+O555</f>
        <v>0</v>
      </c>
      <c r="P551" s="19">
        <f t="shared" si="1260"/>
        <v>0</v>
      </c>
      <c r="Q551" s="19">
        <f t="shared" si="1260"/>
        <v>0</v>
      </c>
      <c r="R551" s="19">
        <f t="shared" si="1139"/>
        <v>2631.3</v>
      </c>
      <c r="S551" s="19">
        <f t="shared" si="1140"/>
        <v>2631.3</v>
      </c>
      <c r="T551" s="19">
        <f t="shared" si="1141"/>
        <v>2631.3</v>
      </c>
      <c r="U551" s="19">
        <f t="shared" ref="U551:AV551" si="1261">U552+U555</f>
        <v>0</v>
      </c>
      <c r="V551" s="19">
        <f t="shared" si="1142"/>
        <v>2631.3</v>
      </c>
      <c r="W551" s="19">
        <f t="shared" si="1143"/>
        <v>2631.3</v>
      </c>
      <c r="X551" s="19">
        <f t="shared" si="1144"/>
        <v>2631.3</v>
      </c>
      <c r="Y551" s="19">
        <f t="shared" ref="Y551:AA551" si="1262">Y552+Y555</f>
        <v>0</v>
      </c>
      <c r="Z551" s="19">
        <f t="shared" si="1262"/>
        <v>0</v>
      </c>
      <c r="AA551" s="19">
        <f t="shared" si="1262"/>
        <v>0</v>
      </c>
      <c r="AB551" s="19">
        <f t="shared" si="1251"/>
        <v>2631.3</v>
      </c>
      <c r="AC551" s="19">
        <f t="shared" si="1252"/>
        <v>2631.3</v>
      </c>
      <c r="AD551" s="19">
        <f t="shared" si="1253"/>
        <v>2631.3</v>
      </c>
      <c r="AE551" s="19">
        <f t="shared" ref="AE551:AF551" si="1263">AE552+AE555</f>
        <v>0</v>
      </c>
      <c r="AF551" s="19">
        <f t="shared" si="1263"/>
        <v>0</v>
      </c>
      <c r="AG551" s="19">
        <f t="shared" si="1135"/>
        <v>2631.3</v>
      </c>
      <c r="AH551" s="19">
        <f t="shared" si="1136"/>
        <v>2631.3</v>
      </c>
      <c r="AI551" s="19">
        <f t="shared" si="1137"/>
        <v>2631.3</v>
      </c>
      <c r="AJ551" s="19">
        <f t="shared" ref="AJ551:AL551" si="1264">AJ552+AJ555</f>
        <v>129.24</v>
      </c>
      <c r="AK551" s="19">
        <f t="shared" si="1264"/>
        <v>0</v>
      </c>
      <c r="AL551" s="19">
        <f t="shared" si="1264"/>
        <v>0</v>
      </c>
      <c r="AM551" s="19">
        <f t="shared" si="1217"/>
        <v>2760.54</v>
      </c>
      <c r="AN551" s="19">
        <f t="shared" ref="AN551" si="1265">AN552+AN555</f>
        <v>0</v>
      </c>
      <c r="AO551" s="19">
        <f t="shared" si="1181"/>
        <v>2760.54</v>
      </c>
      <c r="AP551" s="19">
        <f t="shared" si="1218"/>
        <v>2631.3</v>
      </c>
      <c r="AQ551" s="19">
        <f t="shared" ref="AQ551" si="1266">AQ552+AQ555</f>
        <v>0</v>
      </c>
      <c r="AR551" s="19">
        <f t="shared" si="1182"/>
        <v>2631.3</v>
      </c>
      <c r="AS551" s="19">
        <f t="shared" si="1219"/>
        <v>2631.3</v>
      </c>
      <c r="AT551" s="19">
        <f t="shared" ref="AT551" si="1267">AT552+AT555</f>
        <v>0</v>
      </c>
      <c r="AU551" s="19">
        <f t="shared" si="1183"/>
        <v>2631.3</v>
      </c>
      <c r="AV551" s="19">
        <f t="shared" si="1261"/>
        <v>0</v>
      </c>
      <c r="AW551" s="32"/>
      <c r="AX551" s="23"/>
      <c r="AY551" s="2"/>
    </row>
    <row r="552" spans="1:51" ht="31.2" x14ac:dyDescent="0.3">
      <c r="A552" s="49" t="s">
        <v>143</v>
      </c>
      <c r="B552" s="45">
        <v>200</v>
      </c>
      <c r="C552" s="49"/>
      <c r="D552" s="49"/>
      <c r="E552" s="15" t="s">
        <v>578</v>
      </c>
      <c r="F552" s="19">
        <f t="shared" ref="F552:K553" si="1268">F553</f>
        <v>1513.3</v>
      </c>
      <c r="G552" s="19">
        <f t="shared" si="1268"/>
        <v>1513.3</v>
      </c>
      <c r="H552" s="19">
        <f t="shared" si="1268"/>
        <v>1513.3</v>
      </c>
      <c r="I552" s="19">
        <f t="shared" si="1268"/>
        <v>0</v>
      </c>
      <c r="J552" s="19">
        <f t="shared" si="1268"/>
        <v>0</v>
      </c>
      <c r="K552" s="19">
        <f t="shared" si="1268"/>
        <v>0</v>
      </c>
      <c r="L552" s="19">
        <f t="shared" si="1164"/>
        <v>1513.3</v>
      </c>
      <c r="M552" s="19">
        <f t="shared" si="1165"/>
        <v>1513.3</v>
      </c>
      <c r="N552" s="19">
        <f t="shared" si="1166"/>
        <v>1513.3</v>
      </c>
      <c r="O552" s="19">
        <f t="shared" ref="O552:Q553" si="1269">O553</f>
        <v>0</v>
      </c>
      <c r="P552" s="19">
        <f t="shared" si="1269"/>
        <v>0</v>
      </c>
      <c r="Q552" s="19">
        <f t="shared" si="1269"/>
        <v>0</v>
      </c>
      <c r="R552" s="19">
        <f t="shared" si="1139"/>
        <v>1513.3</v>
      </c>
      <c r="S552" s="19">
        <f t="shared" si="1140"/>
        <v>1513.3</v>
      </c>
      <c r="T552" s="19">
        <f t="shared" si="1141"/>
        <v>1513.3</v>
      </c>
      <c r="U552" s="19">
        <f t="shared" ref="U552:AV553" si="1270">U553</f>
        <v>0</v>
      </c>
      <c r="V552" s="19">
        <f t="shared" si="1142"/>
        <v>1513.3</v>
      </c>
      <c r="W552" s="19">
        <f t="shared" si="1143"/>
        <v>1513.3</v>
      </c>
      <c r="X552" s="19">
        <f t="shared" si="1144"/>
        <v>1513.3</v>
      </c>
      <c r="Y552" s="19">
        <f t="shared" si="1270"/>
        <v>0</v>
      </c>
      <c r="Z552" s="19">
        <f t="shared" si="1270"/>
        <v>0</v>
      </c>
      <c r="AA552" s="19">
        <f t="shared" si="1270"/>
        <v>0</v>
      </c>
      <c r="AB552" s="19">
        <f t="shared" si="1251"/>
        <v>1513.3</v>
      </c>
      <c r="AC552" s="19">
        <f t="shared" si="1252"/>
        <v>1513.3</v>
      </c>
      <c r="AD552" s="19">
        <f t="shared" si="1253"/>
        <v>1513.3</v>
      </c>
      <c r="AE552" s="19">
        <f t="shared" si="1270"/>
        <v>0</v>
      </c>
      <c r="AF552" s="19">
        <f t="shared" si="1270"/>
        <v>0</v>
      </c>
      <c r="AG552" s="19">
        <f t="shared" si="1135"/>
        <v>1513.3</v>
      </c>
      <c r="AH552" s="19">
        <f t="shared" si="1136"/>
        <v>1513.3</v>
      </c>
      <c r="AI552" s="19">
        <f t="shared" si="1137"/>
        <v>1513.3</v>
      </c>
      <c r="AJ552" s="19">
        <f t="shared" si="1270"/>
        <v>0</v>
      </c>
      <c r="AK552" s="19">
        <f t="shared" si="1270"/>
        <v>0</v>
      </c>
      <c r="AL552" s="19">
        <f t="shared" si="1270"/>
        <v>0</v>
      </c>
      <c r="AM552" s="19">
        <f t="shared" si="1217"/>
        <v>1513.3</v>
      </c>
      <c r="AN552" s="19">
        <f t="shared" si="1270"/>
        <v>0</v>
      </c>
      <c r="AO552" s="19">
        <f t="shared" si="1181"/>
        <v>1513.3</v>
      </c>
      <c r="AP552" s="19">
        <f t="shared" si="1218"/>
        <v>1513.3</v>
      </c>
      <c r="AQ552" s="19">
        <f t="shared" si="1270"/>
        <v>0</v>
      </c>
      <c r="AR552" s="19">
        <f t="shared" si="1182"/>
        <v>1513.3</v>
      </c>
      <c r="AS552" s="19">
        <f t="shared" si="1219"/>
        <v>1513.3</v>
      </c>
      <c r="AT552" s="19">
        <f t="shared" si="1270"/>
        <v>0</v>
      </c>
      <c r="AU552" s="19">
        <f t="shared" si="1183"/>
        <v>1513.3</v>
      </c>
      <c r="AV552" s="19">
        <f t="shared" si="1270"/>
        <v>0</v>
      </c>
      <c r="AW552" s="32"/>
      <c r="AX552" s="23"/>
      <c r="AY552" s="2"/>
    </row>
    <row r="553" spans="1:51" ht="46.8" x14ac:dyDescent="0.3">
      <c r="A553" s="49" t="s">
        <v>143</v>
      </c>
      <c r="B553" s="45">
        <v>240</v>
      </c>
      <c r="C553" s="49"/>
      <c r="D553" s="49"/>
      <c r="E553" s="15" t="s">
        <v>586</v>
      </c>
      <c r="F553" s="19">
        <f t="shared" si="1268"/>
        <v>1513.3</v>
      </c>
      <c r="G553" s="19">
        <f t="shared" si="1268"/>
        <v>1513.3</v>
      </c>
      <c r="H553" s="19">
        <f t="shared" si="1268"/>
        <v>1513.3</v>
      </c>
      <c r="I553" s="19">
        <f t="shared" si="1268"/>
        <v>0</v>
      </c>
      <c r="J553" s="19">
        <f t="shared" si="1268"/>
        <v>0</v>
      </c>
      <c r="K553" s="19">
        <f t="shared" si="1268"/>
        <v>0</v>
      </c>
      <c r="L553" s="19">
        <f t="shared" si="1164"/>
        <v>1513.3</v>
      </c>
      <c r="M553" s="19">
        <f t="shared" si="1165"/>
        <v>1513.3</v>
      </c>
      <c r="N553" s="19">
        <f t="shared" si="1166"/>
        <v>1513.3</v>
      </c>
      <c r="O553" s="19">
        <f t="shared" si="1269"/>
        <v>0</v>
      </c>
      <c r="P553" s="19">
        <f t="shared" si="1269"/>
        <v>0</v>
      </c>
      <c r="Q553" s="19">
        <f t="shared" si="1269"/>
        <v>0</v>
      </c>
      <c r="R553" s="19">
        <f t="shared" si="1139"/>
        <v>1513.3</v>
      </c>
      <c r="S553" s="19">
        <f t="shared" si="1140"/>
        <v>1513.3</v>
      </c>
      <c r="T553" s="19">
        <f t="shared" si="1141"/>
        <v>1513.3</v>
      </c>
      <c r="U553" s="19">
        <f t="shared" si="1270"/>
        <v>0</v>
      </c>
      <c r="V553" s="19">
        <f t="shared" si="1142"/>
        <v>1513.3</v>
      </c>
      <c r="W553" s="19">
        <f t="shared" si="1143"/>
        <v>1513.3</v>
      </c>
      <c r="X553" s="19">
        <f t="shared" si="1144"/>
        <v>1513.3</v>
      </c>
      <c r="Y553" s="19">
        <f t="shared" si="1270"/>
        <v>0</v>
      </c>
      <c r="Z553" s="19">
        <f t="shared" si="1270"/>
        <v>0</v>
      </c>
      <c r="AA553" s="19">
        <f t="shared" si="1270"/>
        <v>0</v>
      </c>
      <c r="AB553" s="19">
        <f t="shared" si="1251"/>
        <v>1513.3</v>
      </c>
      <c r="AC553" s="19">
        <f t="shared" si="1252"/>
        <v>1513.3</v>
      </c>
      <c r="AD553" s="19">
        <f t="shared" si="1253"/>
        <v>1513.3</v>
      </c>
      <c r="AE553" s="19">
        <f t="shared" si="1270"/>
        <v>0</v>
      </c>
      <c r="AF553" s="19">
        <f t="shared" si="1270"/>
        <v>0</v>
      </c>
      <c r="AG553" s="19">
        <f t="shared" si="1135"/>
        <v>1513.3</v>
      </c>
      <c r="AH553" s="19">
        <f t="shared" si="1136"/>
        <v>1513.3</v>
      </c>
      <c r="AI553" s="19">
        <f t="shared" si="1137"/>
        <v>1513.3</v>
      </c>
      <c r="AJ553" s="19">
        <f t="shared" si="1270"/>
        <v>0</v>
      </c>
      <c r="AK553" s="19">
        <f t="shared" si="1270"/>
        <v>0</v>
      </c>
      <c r="AL553" s="19">
        <f t="shared" si="1270"/>
        <v>0</v>
      </c>
      <c r="AM553" s="19">
        <f t="shared" si="1217"/>
        <v>1513.3</v>
      </c>
      <c r="AN553" s="19">
        <f t="shared" si="1270"/>
        <v>0</v>
      </c>
      <c r="AO553" s="19">
        <f t="shared" si="1181"/>
        <v>1513.3</v>
      </c>
      <c r="AP553" s="19">
        <f t="shared" si="1218"/>
        <v>1513.3</v>
      </c>
      <c r="AQ553" s="19">
        <f t="shared" si="1270"/>
        <v>0</v>
      </c>
      <c r="AR553" s="19">
        <f t="shared" si="1182"/>
        <v>1513.3</v>
      </c>
      <c r="AS553" s="19">
        <f t="shared" si="1219"/>
        <v>1513.3</v>
      </c>
      <c r="AT553" s="19">
        <f t="shared" si="1270"/>
        <v>0</v>
      </c>
      <c r="AU553" s="19">
        <f t="shared" si="1183"/>
        <v>1513.3</v>
      </c>
      <c r="AV553" s="19">
        <f t="shared" si="1270"/>
        <v>0</v>
      </c>
      <c r="AW553" s="32"/>
      <c r="AX553" s="23"/>
      <c r="AY553" s="2"/>
    </row>
    <row r="554" spans="1:51" x14ac:dyDescent="0.3">
      <c r="A554" s="49" t="s">
        <v>143</v>
      </c>
      <c r="B554" s="45">
        <v>240</v>
      </c>
      <c r="C554" s="49" t="s">
        <v>61</v>
      </c>
      <c r="D554" s="49" t="s">
        <v>142</v>
      </c>
      <c r="E554" s="15" t="s">
        <v>569</v>
      </c>
      <c r="F554" s="19">
        <v>1513.3</v>
      </c>
      <c r="G554" s="19">
        <v>1513.3</v>
      </c>
      <c r="H554" s="19">
        <v>1513.3</v>
      </c>
      <c r="I554" s="19"/>
      <c r="J554" s="19"/>
      <c r="K554" s="19"/>
      <c r="L554" s="19">
        <f t="shared" si="1164"/>
        <v>1513.3</v>
      </c>
      <c r="M554" s="19">
        <f t="shared" si="1165"/>
        <v>1513.3</v>
      </c>
      <c r="N554" s="19">
        <f t="shared" si="1166"/>
        <v>1513.3</v>
      </c>
      <c r="O554" s="19"/>
      <c r="P554" s="19"/>
      <c r="Q554" s="19"/>
      <c r="R554" s="19">
        <f t="shared" si="1139"/>
        <v>1513.3</v>
      </c>
      <c r="S554" s="19">
        <f t="shared" si="1140"/>
        <v>1513.3</v>
      </c>
      <c r="T554" s="19">
        <f t="shared" si="1141"/>
        <v>1513.3</v>
      </c>
      <c r="U554" s="19"/>
      <c r="V554" s="19">
        <f t="shared" si="1142"/>
        <v>1513.3</v>
      </c>
      <c r="W554" s="19">
        <f t="shared" si="1143"/>
        <v>1513.3</v>
      </c>
      <c r="X554" s="19">
        <f t="shared" si="1144"/>
        <v>1513.3</v>
      </c>
      <c r="Y554" s="19"/>
      <c r="Z554" s="19"/>
      <c r="AA554" s="19"/>
      <c r="AB554" s="19">
        <f t="shared" si="1251"/>
        <v>1513.3</v>
      </c>
      <c r="AC554" s="19">
        <f t="shared" si="1252"/>
        <v>1513.3</v>
      </c>
      <c r="AD554" s="19">
        <f t="shared" si="1253"/>
        <v>1513.3</v>
      </c>
      <c r="AE554" s="19"/>
      <c r="AF554" s="19"/>
      <c r="AG554" s="19">
        <f t="shared" ref="AG554:AG617" si="1271">AB554+AE554</f>
        <v>1513.3</v>
      </c>
      <c r="AH554" s="19">
        <f t="shared" ref="AH554:AH617" si="1272">AC554+AF554</f>
        <v>1513.3</v>
      </c>
      <c r="AI554" s="19">
        <f t="shared" ref="AI554:AI617" si="1273">AD554</f>
        <v>1513.3</v>
      </c>
      <c r="AJ554" s="19"/>
      <c r="AK554" s="19"/>
      <c r="AL554" s="19"/>
      <c r="AM554" s="19">
        <f t="shared" si="1217"/>
        <v>1513.3</v>
      </c>
      <c r="AN554" s="19"/>
      <c r="AO554" s="19">
        <f t="shared" si="1181"/>
        <v>1513.3</v>
      </c>
      <c r="AP554" s="19">
        <f t="shared" si="1218"/>
        <v>1513.3</v>
      </c>
      <c r="AQ554" s="19"/>
      <c r="AR554" s="19">
        <f t="shared" si="1182"/>
        <v>1513.3</v>
      </c>
      <c r="AS554" s="19">
        <f t="shared" si="1219"/>
        <v>1513.3</v>
      </c>
      <c r="AT554" s="19"/>
      <c r="AU554" s="19">
        <f t="shared" si="1183"/>
        <v>1513.3</v>
      </c>
      <c r="AV554" s="19"/>
      <c r="AW554" s="32"/>
      <c r="AX554" s="23"/>
      <c r="AY554" s="2"/>
    </row>
    <row r="555" spans="1:51" ht="46.8" x14ac:dyDescent="0.3">
      <c r="A555" s="49" t="s">
        <v>143</v>
      </c>
      <c r="B555" s="45">
        <v>600</v>
      </c>
      <c r="C555" s="49"/>
      <c r="D555" s="49"/>
      <c r="E555" s="15" t="s">
        <v>581</v>
      </c>
      <c r="F555" s="19">
        <f t="shared" ref="F555:K556" si="1274">F556</f>
        <v>1118</v>
      </c>
      <c r="G555" s="19">
        <f t="shared" si="1274"/>
        <v>1118</v>
      </c>
      <c r="H555" s="19">
        <f t="shared" si="1274"/>
        <v>1118</v>
      </c>
      <c r="I555" s="19">
        <f t="shared" si="1274"/>
        <v>0</v>
      </c>
      <c r="J555" s="19">
        <f t="shared" si="1274"/>
        <v>0</v>
      </c>
      <c r="K555" s="19">
        <f t="shared" si="1274"/>
        <v>0</v>
      </c>
      <c r="L555" s="19">
        <f t="shared" si="1164"/>
        <v>1118</v>
      </c>
      <c r="M555" s="19">
        <f t="shared" si="1165"/>
        <v>1118</v>
      </c>
      <c r="N555" s="19">
        <f t="shared" si="1166"/>
        <v>1118</v>
      </c>
      <c r="O555" s="19">
        <f t="shared" ref="O555:Q556" si="1275">O556</f>
        <v>0</v>
      </c>
      <c r="P555" s="19">
        <f t="shared" si="1275"/>
        <v>0</v>
      </c>
      <c r="Q555" s="19">
        <f t="shared" si="1275"/>
        <v>0</v>
      </c>
      <c r="R555" s="19">
        <f t="shared" ref="R555:R618" si="1276">L555+O555</f>
        <v>1118</v>
      </c>
      <c r="S555" s="19">
        <f t="shared" ref="S555:S618" si="1277">M555+P555</f>
        <v>1118</v>
      </c>
      <c r="T555" s="19">
        <f t="shared" ref="T555:T618" si="1278">N555+Q555</f>
        <v>1118</v>
      </c>
      <c r="U555" s="19">
        <f t="shared" ref="U555:AV556" si="1279">U556</f>
        <v>0</v>
      </c>
      <c r="V555" s="19">
        <f t="shared" ref="V555:V618" si="1280">R555+U555</f>
        <v>1118</v>
      </c>
      <c r="W555" s="19">
        <f t="shared" ref="W555:W618" si="1281">S555</f>
        <v>1118</v>
      </c>
      <c r="X555" s="19">
        <f t="shared" ref="X555:X618" si="1282">T555</f>
        <v>1118</v>
      </c>
      <c r="Y555" s="19">
        <f t="shared" si="1279"/>
        <v>0</v>
      </c>
      <c r="Z555" s="19">
        <f t="shared" si="1279"/>
        <v>0</v>
      </c>
      <c r="AA555" s="19">
        <f t="shared" si="1279"/>
        <v>0</v>
      </c>
      <c r="AB555" s="19">
        <f t="shared" si="1251"/>
        <v>1118</v>
      </c>
      <c r="AC555" s="19">
        <f t="shared" si="1252"/>
        <v>1118</v>
      </c>
      <c r="AD555" s="19">
        <f t="shared" si="1253"/>
        <v>1118</v>
      </c>
      <c r="AE555" s="19">
        <f t="shared" si="1279"/>
        <v>0</v>
      </c>
      <c r="AF555" s="19">
        <f t="shared" si="1279"/>
        <v>0</v>
      </c>
      <c r="AG555" s="19">
        <f t="shared" si="1271"/>
        <v>1118</v>
      </c>
      <c r="AH555" s="19">
        <f t="shared" si="1272"/>
        <v>1118</v>
      </c>
      <c r="AI555" s="19">
        <f t="shared" si="1273"/>
        <v>1118</v>
      </c>
      <c r="AJ555" s="19">
        <f t="shared" si="1279"/>
        <v>129.24</v>
      </c>
      <c r="AK555" s="19">
        <f t="shared" si="1279"/>
        <v>0</v>
      </c>
      <c r="AL555" s="19">
        <f t="shared" si="1279"/>
        <v>0</v>
      </c>
      <c r="AM555" s="19">
        <f t="shared" si="1217"/>
        <v>1247.24</v>
      </c>
      <c r="AN555" s="19">
        <f t="shared" si="1279"/>
        <v>0</v>
      </c>
      <c r="AO555" s="19">
        <f t="shared" si="1181"/>
        <v>1247.24</v>
      </c>
      <c r="AP555" s="19">
        <f t="shared" si="1218"/>
        <v>1118</v>
      </c>
      <c r="AQ555" s="19">
        <f t="shared" si="1279"/>
        <v>0</v>
      </c>
      <c r="AR555" s="19">
        <f t="shared" si="1182"/>
        <v>1118</v>
      </c>
      <c r="AS555" s="19">
        <f t="shared" si="1219"/>
        <v>1118</v>
      </c>
      <c r="AT555" s="19">
        <f t="shared" si="1279"/>
        <v>0</v>
      </c>
      <c r="AU555" s="19">
        <f t="shared" si="1183"/>
        <v>1118</v>
      </c>
      <c r="AV555" s="19">
        <f t="shared" si="1279"/>
        <v>0</v>
      </c>
      <c r="AW555" s="32"/>
      <c r="AX555" s="23"/>
      <c r="AY555" s="2"/>
    </row>
    <row r="556" spans="1:51" x14ac:dyDescent="0.3">
      <c r="A556" s="49" t="s">
        <v>143</v>
      </c>
      <c r="B556" s="45">
        <v>620</v>
      </c>
      <c r="C556" s="49"/>
      <c r="D556" s="49"/>
      <c r="E556" s="15" t="s">
        <v>596</v>
      </c>
      <c r="F556" s="19">
        <f t="shared" si="1274"/>
        <v>1118</v>
      </c>
      <c r="G556" s="19">
        <f t="shared" si="1274"/>
        <v>1118</v>
      </c>
      <c r="H556" s="19">
        <f t="shared" si="1274"/>
        <v>1118</v>
      </c>
      <c r="I556" s="19">
        <f t="shared" si="1274"/>
        <v>0</v>
      </c>
      <c r="J556" s="19">
        <f t="shared" si="1274"/>
        <v>0</v>
      </c>
      <c r="K556" s="19">
        <f t="shared" si="1274"/>
        <v>0</v>
      </c>
      <c r="L556" s="19">
        <f t="shared" si="1164"/>
        <v>1118</v>
      </c>
      <c r="M556" s="19">
        <f t="shared" si="1165"/>
        <v>1118</v>
      </c>
      <c r="N556" s="19">
        <f t="shared" si="1166"/>
        <v>1118</v>
      </c>
      <c r="O556" s="19">
        <f t="shared" si="1275"/>
        <v>0</v>
      </c>
      <c r="P556" s="19">
        <f t="shared" si="1275"/>
        <v>0</v>
      </c>
      <c r="Q556" s="19">
        <f t="shared" si="1275"/>
        <v>0</v>
      </c>
      <c r="R556" s="19">
        <f t="shared" si="1276"/>
        <v>1118</v>
      </c>
      <c r="S556" s="19">
        <f t="shared" si="1277"/>
        <v>1118</v>
      </c>
      <c r="T556" s="19">
        <f t="shared" si="1278"/>
        <v>1118</v>
      </c>
      <c r="U556" s="19">
        <f t="shared" si="1279"/>
        <v>0</v>
      </c>
      <c r="V556" s="19">
        <f t="shared" si="1280"/>
        <v>1118</v>
      </c>
      <c r="W556" s="19">
        <f t="shared" si="1281"/>
        <v>1118</v>
      </c>
      <c r="X556" s="19">
        <f t="shared" si="1282"/>
        <v>1118</v>
      </c>
      <c r="Y556" s="19">
        <f t="shared" si="1279"/>
        <v>0</v>
      </c>
      <c r="Z556" s="19">
        <f t="shared" si="1279"/>
        <v>0</v>
      </c>
      <c r="AA556" s="19">
        <f t="shared" si="1279"/>
        <v>0</v>
      </c>
      <c r="AB556" s="19">
        <f t="shared" si="1251"/>
        <v>1118</v>
      </c>
      <c r="AC556" s="19">
        <f t="shared" si="1252"/>
        <v>1118</v>
      </c>
      <c r="AD556" s="19">
        <f t="shared" si="1253"/>
        <v>1118</v>
      </c>
      <c r="AE556" s="19">
        <f t="shared" si="1279"/>
        <v>0</v>
      </c>
      <c r="AF556" s="19">
        <f t="shared" si="1279"/>
        <v>0</v>
      </c>
      <c r="AG556" s="19">
        <f t="shared" si="1271"/>
        <v>1118</v>
      </c>
      <c r="AH556" s="19">
        <f t="shared" si="1272"/>
        <v>1118</v>
      </c>
      <c r="AI556" s="19">
        <f t="shared" si="1273"/>
        <v>1118</v>
      </c>
      <c r="AJ556" s="19">
        <f t="shared" si="1279"/>
        <v>129.24</v>
      </c>
      <c r="AK556" s="19">
        <f t="shared" si="1279"/>
        <v>0</v>
      </c>
      <c r="AL556" s="19">
        <f t="shared" si="1279"/>
        <v>0</v>
      </c>
      <c r="AM556" s="19">
        <f t="shared" si="1217"/>
        <v>1247.24</v>
      </c>
      <c r="AN556" s="19">
        <f t="shared" si="1279"/>
        <v>0</v>
      </c>
      <c r="AO556" s="19">
        <f t="shared" si="1181"/>
        <v>1247.24</v>
      </c>
      <c r="AP556" s="19">
        <f t="shared" si="1218"/>
        <v>1118</v>
      </c>
      <c r="AQ556" s="19">
        <f t="shared" si="1279"/>
        <v>0</v>
      </c>
      <c r="AR556" s="19">
        <f t="shared" si="1182"/>
        <v>1118</v>
      </c>
      <c r="AS556" s="19">
        <f t="shared" si="1219"/>
        <v>1118</v>
      </c>
      <c r="AT556" s="19">
        <f t="shared" si="1279"/>
        <v>0</v>
      </c>
      <c r="AU556" s="19">
        <f t="shared" si="1183"/>
        <v>1118</v>
      </c>
      <c r="AV556" s="19">
        <f t="shared" si="1279"/>
        <v>0</v>
      </c>
      <c r="AW556" s="32"/>
      <c r="AX556" s="23"/>
      <c r="AY556" s="2"/>
    </row>
    <row r="557" spans="1:51" x14ac:dyDescent="0.3">
      <c r="A557" s="49" t="s">
        <v>143</v>
      </c>
      <c r="B557" s="45">
        <v>620</v>
      </c>
      <c r="C557" s="49" t="s">
        <v>24</v>
      </c>
      <c r="D557" s="49" t="s">
        <v>5</v>
      </c>
      <c r="E557" s="15" t="s">
        <v>563</v>
      </c>
      <c r="F557" s="19">
        <v>1118</v>
      </c>
      <c r="G557" s="19">
        <v>1118</v>
      </c>
      <c r="H557" s="19">
        <v>1118</v>
      </c>
      <c r="I557" s="19"/>
      <c r="J557" s="19"/>
      <c r="K557" s="19"/>
      <c r="L557" s="19">
        <f t="shared" si="1164"/>
        <v>1118</v>
      </c>
      <c r="M557" s="19">
        <f t="shared" si="1165"/>
        <v>1118</v>
      </c>
      <c r="N557" s="19">
        <f t="shared" si="1166"/>
        <v>1118</v>
      </c>
      <c r="O557" s="19"/>
      <c r="P557" s="19"/>
      <c r="Q557" s="19"/>
      <c r="R557" s="19">
        <f t="shared" si="1276"/>
        <v>1118</v>
      </c>
      <c r="S557" s="19">
        <f t="shared" si="1277"/>
        <v>1118</v>
      </c>
      <c r="T557" s="19">
        <f t="shared" si="1278"/>
        <v>1118</v>
      </c>
      <c r="U557" s="19"/>
      <c r="V557" s="19">
        <f t="shared" si="1280"/>
        <v>1118</v>
      </c>
      <c r="W557" s="19">
        <f t="shared" si="1281"/>
        <v>1118</v>
      </c>
      <c r="X557" s="19">
        <f t="shared" si="1282"/>
        <v>1118</v>
      </c>
      <c r="Y557" s="19"/>
      <c r="Z557" s="19"/>
      <c r="AA557" s="19"/>
      <c r="AB557" s="19">
        <f t="shared" si="1251"/>
        <v>1118</v>
      </c>
      <c r="AC557" s="19">
        <f t="shared" si="1252"/>
        <v>1118</v>
      </c>
      <c r="AD557" s="19">
        <f t="shared" si="1253"/>
        <v>1118</v>
      </c>
      <c r="AE557" s="19"/>
      <c r="AF557" s="19"/>
      <c r="AG557" s="19">
        <f t="shared" si="1271"/>
        <v>1118</v>
      </c>
      <c r="AH557" s="19">
        <f t="shared" si="1272"/>
        <v>1118</v>
      </c>
      <c r="AI557" s="19">
        <f t="shared" si="1273"/>
        <v>1118</v>
      </c>
      <c r="AJ557" s="19">
        <v>129.24</v>
      </c>
      <c r="AK557" s="19"/>
      <c r="AL557" s="19"/>
      <c r="AM557" s="19">
        <f t="shared" si="1217"/>
        <v>1247.24</v>
      </c>
      <c r="AN557" s="19"/>
      <c r="AO557" s="19">
        <f t="shared" si="1181"/>
        <v>1247.24</v>
      </c>
      <c r="AP557" s="19">
        <f t="shared" si="1218"/>
        <v>1118</v>
      </c>
      <c r="AQ557" s="19"/>
      <c r="AR557" s="19">
        <f t="shared" si="1182"/>
        <v>1118</v>
      </c>
      <c r="AS557" s="19">
        <f t="shared" si="1219"/>
        <v>1118</v>
      </c>
      <c r="AT557" s="19"/>
      <c r="AU557" s="19">
        <f t="shared" si="1183"/>
        <v>1118</v>
      </c>
      <c r="AV557" s="19"/>
      <c r="AW557" s="32"/>
      <c r="AX557" s="23"/>
      <c r="AY557" s="2"/>
    </row>
    <row r="558" spans="1:51" ht="62.4" x14ac:dyDescent="0.3">
      <c r="A558" s="49" t="s">
        <v>144</v>
      </c>
      <c r="B558" s="45"/>
      <c r="C558" s="49"/>
      <c r="D558" s="49"/>
      <c r="E558" s="15" t="s">
        <v>684</v>
      </c>
      <c r="F558" s="19">
        <f t="shared" ref="F558:K560" si="1283">F559</f>
        <v>181.9</v>
      </c>
      <c r="G558" s="19">
        <f t="shared" si="1283"/>
        <v>181.9</v>
      </c>
      <c r="H558" s="19">
        <f t="shared" si="1283"/>
        <v>181.9</v>
      </c>
      <c r="I558" s="19">
        <f t="shared" si="1283"/>
        <v>0</v>
      </c>
      <c r="J558" s="19">
        <f t="shared" si="1283"/>
        <v>0</v>
      </c>
      <c r="K558" s="19">
        <f t="shared" si="1283"/>
        <v>0</v>
      </c>
      <c r="L558" s="19">
        <f t="shared" si="1164"/>
        <v>181.9</v>
      </c>
      <c r="M558" s="19">
        <f t="shared" si="1165"/>
        <v>181.9</v>
      </c>
      <c r="N558" s="19">
        <f t="shared" si="1166"/>
        <v>181.9</v>
      </c>
      <c r="O558" s="19">
        <f t="shared" ref="O558:Q560" si="1284">O559</f>
        <v>0</v>
      </c>
      <c r="P558" s="19">
        <f t="shared" si="1284"/>
        <v>0</v>
      </c>
      <c r="Q558" s="19">
        <f t="shared" si="1284"/>
        <v>0</v>
      </c>
      <c r="R558" s="19">
        <f t="shared" si="1276"/>
        <v>181.9</v>
      </c>
      <c r="S558" s="19">
        <f t="shared" si="1277"/>
        <v>181.9</v>
      </c>
      <c r="T558" s="19">
        <f t="shared" si="1278"/>
        <v>181.9</v>
      </c>
      <c r="U558" s="19">
        <f t="shared" ref="U558:AV560" si="1285">U559</f>
        <v>0</v>
      </c>
      <c r="V558" s="19">
        <f t="shared" si="1280"/>
        <v>181.9</v>
      </c>
      <c r="W558" s="19">
        <f t="shared" si="1281"/>
        <v>181.9</v>
      </c>
      <c r="X558" s="19">
        <f t="shared" si="1282"/>
        <v>181.9</v>
      </c>
      <c r="Y558" s="19">
        <f t="shared" si="1285"/>
        <v>0</v>
      </c>
      <c r="Z558" s="19">
        <f t="shared" si="1285"/>
        <v>0</v>
      </c>
      <c r="AA558" s="19">
        <f t="shared" si="1285"/>
        <v>0</v>
      </c>
      <c r="AB558" s="19">
        <f t="shared" si="1251"/>
        <v>181.9</v>
      </c>
      <c r="AC558" s="19">
        <f t="shared" si="1252"/>
        <v>181.9</v>
      </c>
      <c r="AD558" s="19">
        <f t="shared" si="1253"/>
        <v>181.9</v>
      </c>
      <c r="AE558" s="19">
        <f t="shared" si="1285"/>
        <v>0</v>
      </c>
      <c r="AF558" s="19">
        <f t="shared" si="1285"/>
        <v>0</v>
      </c>
      <c r="AG558" s="19">
        <f t="shared" si="1271"/>
        <v>181.9</v>
      </c>
      <c r="AH558" s="19">
        <f t="shared" si="1272"/>
        <v>181.9</v>
      </c>
      <c r="AI558" s="19">
        <f t="shared" si="1273"/>
        <v>181.9</v>
      </c>
      <c r="AJ558" s="19">
        <f t="shared" si="1285"/>
        <v>0</v>
      </c>
      <c r="AK558" s="19">
        <f t="shared" si="1285"/>
        <v>0</v>
      </c>
      <c r="AL558" s="19">
        <f t="shared" si="1285"/>
        <v>0</v>
      </c>
      <c r="AM558" s="19">
        <f t="shared" si="1217"/>
        <v>181.9</v>
      </c>
      <c r="AN558" s="19">
        <f t="shared" si="1285"/>
        <v>0</v>
      </c>
      <c r="AO558" s="19">
        <f t="shared" si="1181"/>
        <v>181.9</v>
      </c>
      <c r="AP558" s="19">
        <f t="shared" si="1218"/>
        <v>181.9</v>
      </c>
      <c r="AQ558" s="19">
        <f t="shared" si="1285"/>
        <v>0</v>
      </c>
      <c r="AR558" s="19">
        <f t="shared" si="1182"/>
        <v>181.9</v>
      </c>
      <c r="AS558" s="19">
        <f t="shared" si="1219"/>
        <v>181.9</v>
      </c>
      <c r="AT558" s="19">
        <f t="shared" si="1285"/>
        <v>0</v>
      </c>
      <c r="AU558" s="19">
        <f t="shared" si="1183"/>
        <v>181.9</v>
      </c>
      <c r="AV558" s="19">
        <f t="shared" si="1285"/>
        <v>0</v>
      </c>
      <c r="AW558" s="32"/>
      <c r="AX558" s="23"/>
      <c r="AY558" s="2"/>
    </row>
    <row r="559" spans="1:51" ht="46.8" x14ac:dyDescent="0.3">
      <c r="A559" s="49" t="s">
        <v>144</v>
      </c>
      <c r="B559" s="45">
        <v>600</v>
      </c>
      <c r="C559" s="49"/>
      <c r="D559" s="49"/>
      <c r="E559" s="15" t="s">
        <v>581</v>
      </c>
      <c r="F559" s="19">
        <f t="shared" si="1283"/>
        <v>181.9</v>
      </c>
      <c r="G559" s="19">
        <f t="shared" si="1283"/>
        <v>181.9</v>
      </c>
      <c r="H559" s="19">
        <f t="shared" si="1283"/>
        <v>181.9</v>
      </c>
      <c r="I559" s="19">
        <f t="shared" si="1283"/>
        <v>0</v>
      </c>
      <c r="J559" s="19">
        <f t="shared" si="1283"/>
        <v>0</v>
      </c>
      <c r="K559" s="19">
        <f t="shared" si="1283"/>
        <v>0</v>
      </c>
      <c r="L559" s="19">
        <f t="shared" si="1164"/>
        <v>181.9</v>
      </c>
      <c r="M559" s="19">
        <f t="shared" si="1165"/>
        <v>181.9</v>
      </c>
      <c r="N559" s="19">
        <f t="shared" si="1166"/>
        <v>181.9</v>
      </c>
      <c r="O559" s="19">
        <f t="shared" si="1284"/>
        <v>0</v>
      </c>
      <c r="P559" s="19">
        <f t="shared" si="1284"/>
        <v>0</v>
      </c>
      <c r="Q559" s="19">
        <f t="shared" si="1284"/>
        <v>0</v>
      </c>
      <c r="R559" s="19">
        <f t="shared" si="1276"/>
        <v>181.9</v>
      </c>
      <c r="S559" s="19">
        <f t="shared" si="1277"/>
        <v>181.9</v>
      </c>
      <c r="T559" s="19">
        <f t="shared" si="1278"/>
        <v>181.9</v>
      </c>
      <c r="U559" s="19">
        <f t="shared" si="1285"/>
        <v>0</v>
      </c>
      <c r="V559" s="19">
        <f t="shared" si="1280"/>
        <v>181.9</v>
      </c>
      <c r="W559" s="19">
        <f t="shared" si="1281"/>
        <v>181.9</v>
      </c>
      <c r="X559" s="19">
        <f t="shared" si="1282"/>
        <v>181.9</v>
      </c>
      <c r="Y559" s="19">
        <f t="shared" si="1285"/>
        <v>0</v>
      </c>
      <c r="Z559" s="19">
        <f t="shared" si="1285"/>
        <v>0</v>
      </c>
      <c r="AA559" s="19">
        <f t="shared" si="1285"/>
        <v>0</v>
      </c>
      <c r="AB559" s="19">
        <f t="shared" si="1251"/>
        <v>181.9</v>
      </c>
      <c r="AC559" s="19">
        <f t="shared" si="1252"/>
        <v>181.9</v>
      </c>
      <c r="AD559" s="19">
        <f t="shared" si="1253"/>
        <v>181.9</v>
      </c>
      <c r="AE559" s="19">
        <f t="shared" si="1285"/>
        <v>0</v>
      </c>
      <c r="AF559" s="19">
        <f t="shared" si="1285"/>
        <v>0</v>
      </c>
      <c r="AG559" s="19">
        <f t="shared" si="1271"/>
        <v>181.9</v>
      </c>
      <c r="AH559" s="19">
        <f t="shared" si="1272"/>
        <v>181.9</v>
      </c>
      <c r="AI559" s="19">
        <f t="shared" si="1273"/>
        <v>181.9</v>
      </c>
      <c r="AJ559" s="19">
        <f t="shared" si="1285"/>
        <v>0</v>
      </c>
      <c r="AK559" s="19">
        <f t="shared" si="1285"/>
        <v>0</v>
      </c>
      <c r="AL559" s="19">
        <f t="shared" si="1285"/>
        <v>0</v>
      </c>
      <c r="AM559" s="19">
        <f t="shared" si="1217"/>
        <v>181.9</v>
      </c>
      <c r="AN559" s="19">
        <f t="shared" si="1285"/>
        <v>0</v>
      </c>
      <c r="AO559" s="19">
        <f t="shared" si="1181"/>
        <v>181.9</v>
      </c>
      <c r="AP559" s="19">
        <f t="shared" si="1218"/>
        <v>181.9</v>
      </c>
      <c r="AQ559" s="19">
        <f t="shared" si="1285"/>
        <v>0</v>
      </c>
      <c r="AR559" s="19">
        <f t="shared" si="1182"/>
        <v>181.9</v>
      </c>
      <c r="AS559" s="19">
        <f t="shared" si="1219"/>
        <v>181.9</v>
      </c>
      <c r="AT559" s="19">
        <f t="shared" si="1285"/>
        <v>0</v>
      </c>
      <c r="AU559" s="19">
        <f t="shared" si="1183"/>
        <v>181.9</v>
      </c>
      <c r="AV559" s="19">
        <f t="shared" si="1285"/>
        <v>0</v>
      </c>
      <c r="AW559" s="32"/>
      <c r="AX559" s="23"/>
      <c r="AY559" s="2"/>
    </row>
    <row r="560" spans="1:51" ht="46.8" x14ac:dyDescent="0.3">
      <c r="A560" s="49" t="s">
        <v>144</v>
      </c>
      <c r="B560" s="45">
        <v>630</v>
      </c>
      <c r="C560" s="49"/>
      <c r="D560" s="49"/>
      <c r="E560" s="15" t="s">
        <v>597</v>
      </c>
      <c r="F560" s="19">
        <f t="shared" si="1283"/>
        <v>181.9</v>
      </c>
      <c r="G560" s="19">
        <f t="shared" si="1283"/>
        <v>181.9</v>
      </c>
      <c r="H560" s="19">
        <f t="shared" si="1283"/>
        <v>181.9</v>
      </c>
      <c r="I560" s="19">
        <f t="shared" si="1283"/>
        <v>0</v>
      </c>
      <c r="J560" s="19">
        <f t="shared" si="1283"/>
        <v>0</v>
      </c>
      <c r="K560" s="19">
        <f t="shared" si="1283"/>
        <v>0</v>
      </c>
      <c r="L560" s="19">
        <f t="shared" si="1164"/>
        <v>181.9</v>
      </c>
      <c r="M560" s="19">
        <f t="shared" si="1165"/>
        <v>181.9</v>
      </c>
      <c r="N560" s="19">
        <f t="shared" si="1166"/>
        <v>181.9</v>
      </c>
      <c r="O560" s="19">
        <f t="shared" si="1284"/>
        <v>0</v>
      </c>
      <c r="P560" s="19">
        <f t="shared" si="1284"/>
        <v>0</v>
      </c>
      <c r="Q560" s="19">
        <f t="shared" si="1284"/>
        <v>0</v>
      </c>
      <c r="R560" s="19">
        <f t="shared" si="1276"/>
        <v>181.9</v>
      </c>
      <c r="S560" s="19">
        <f t="shared" si="1277"/>
        <v>181.9</v>
      </c>
      <c r="T560" s="19">
        <f t="shared" si="1278"/>
        <v>181.9</v>
      </c>
      <c r="U560" s="19">
        <f t="shared" si="1285"/>
        <v>0</v>
      </c>
      <c r="V560" s="19">
        <f t="shared" si="1280"/>
        <v>181.9</v>
      </c>
      <c r="W560" s="19">
        <f t="shared" si="1281"/>
        <v>181.9</v>
      </c>
      <c r="X560" s="19">
        <f t="shared" si="1282"/>
        <v>181.9</v>
      </c>
      <c r="Y560" s="19">
        <f t="shared" si="1285"/>
        <v>0</v>
      </c>
      <c r="Z560" s="19">
        <f t="shared" si="1285"/>
        <v>0</v>
      </c>
      <c r="AA560" s="19">
        <f t="shared" si="1285"/>
        <v>0</v>
      </c>
      <c r="AB560" s="19">
        <f t="shared" si="1251"/>
        <v>181.9</v>
      </c>
      <c r="AC560" s="19">
        <f t="shared" si="1252"/>
        <v>181.9</v>
      </c>
      <c r="AD560" s="19">
        <f t="shared" si="1253"/>
        <v>181.9</v>
      </c>
      <c r="AE560" s="19">
        <f t="shared" si="1285"/>
        <v>0</v>
      </c>
      <c r="AF560" s="19">
        <f t="shared" si="1285"/>
        <v>0</v>
      </c>
      <c r="AG560" s="19">
        <f t="shared" si="1271"/>
        <v>181.9</v>
      </c>
      <c r="AH560" s="19">
        <f t="shared" si="1272"/>
        <v>181.9</v>
      </c>
      <c r="AI560" s="19">
        <f t="shared" si="1273"/>
        <v>181.9</v>
      </c>
      <c r="AJ560" s="19">
        <f t="shared" si="1285"/>
        <v>0</v>
      </c>
      <c r="AK560" s="19">
        <f t="shared" si="1285"/>
        <v>0</v>
      </c>
      <c r="AL560" s="19">
        <f t="shared" si="1285"/>
        <v>0</v>
      </c>
      <c r="AM560" s="19">
        <f t="shared" si="1217"/>
        <v>181.9</v>
      </c>
      <c r="AN560" s="19">
        <f t="shared" si="1285"/>
        <v>0</v>
      </c>
      <c r="AO560" s="19">
        <f t="shared" si="1181"/>
        <v>181.9</v>
      </c>
      <c r="AP560" s="19">
        <f t="shared" si="1218"/>
        <v>181.9</v>
      </c>
      <c r="AQ560" s="19">
        <f t="shared" si="1285"/>
        <v>0</v>
      </c>
      <c r="AR560" s="19">
        <f t="shared" si="1182"/>
        <v>181.9</v>
      </c>
      <c r="AS560" s="19">
        <f t="shared" si="1219"/>
        <v>181.9</v>
      </c>
      <c r="AT560" s="19">
        <f t="shared" si="1285"/>
        <v>0</v>
      </c>
      <c r="AU560" s="19">
        <f t="shared" si="1183"/>
        <v>181.9</v>
      </c>
      <c r="AV560" s="19">
        <f t="shared" si="1285"/>
        <v>0</v>
      </c>
      <c r="AW560" s="32"/>
      <c r="AX560" s="23"/>
      <c r="AY560" s="2"/>
    </row>
    <row r="561" spans="1:51" x14ac:dyDescent="0.3">
      <c r="A561" s="49" t="s">
        <v>144</v>
      </c>
      <c r="B561" s="45">
        <v>630</v>
      </c>
      <c r="C561" s="49" t="s">
        <v>61</v>
      </c>
      <c r="D561" s="49" t="s">
        <v>142</v>
      </c>
      <c r="E561" s="15" t="s">
        <v>569</v>
      </c>
      <c r="F561" s="19">
        <v>181.9</v>
      </c>
      <c r="G561" s="19">
        <v>181.9</v>
      </c>
      <c r="H561" s="19">
        <v>181.9</v>
      </c>
      <c r="I561" s="19"/>
      <c r="J561" s="19"/>
      <c r="K561" s="19"/>
      <c r="L561" s="19">
        <f t="shared" si="1164"/>
        <v>181.9</v>
      </c>
      <c r="M561" s="19">
        <f t="shared" si="1165"/>
        <v>181.9</v>
      </c>
      <c r="N561" s="19">
        <f t="shared" si="1166"/>
        <v>181.9</v>
      </c>
      <c r="O561" s="19"/>
      <c r="P561" s="19"/>
      <c r="Q561" s="19"/>
      <c r="R561" s="19">
        <f t="shared" si="1276"/>
        <v>181.9</v>
      </c>
      <c r="S561" s="19">
        <f t="shared" si="1277"/>
        <v>181.9</v>
      </c>
      <c r="T561" s="19">
        <f t="shared" si="1278"/>
        <v>181.9</v>
      </c>
      <c r="U561" s="19"/>
      <c r="V561" s="19">
        <f t="shared" si="1280"/>
        <v>181.9</v>
      </c>
      <c r="W561" s="19">
        <f t="shared" si="1281"/>
        <v>181.9</v>
      </c>
      <c r="X561" s="19">
        <f t="shared" si="1282"/>
        <v>181.9</v>
      </c>
      <c r="Y561" s="19"/>
      <c r="Z561" s="19"/>
      <c r="AA561" s="19"/>
      <c r="AB561" s="19">
        <f t="shared" si="1251"/>
        <v>181.9</v>
      </c>
      <c r="AC561" s="19">
        <f t="shared" si="1252"/>
        <v>181.9</v>
      </c>
      <c r="AD561" s="19">
        <f t="shared" si="1253"/>
        <v>181.9</v>
      </c>
      <c r="AE561" s="19"/>
      <c r="AF561" s="19"/>
      <c r="AG561" s="19">
        <f t="shared" si="1271"/>
        <v>181.9</v>
      </c>
      <c r="AH561" s="19">
        <f t="shared" si="1272"/>
        <v>181.9</v>
      </c>
      <c r="AI561" s="19">
        <f t="shared" si="1273"/>
        <v>181.9</v>
      </c>
      <c r="AJ561" s="19"/>
      <c r="AK561" s="19"/>
      <c r="AL561" s="19"/>
      <c r="AM561" s="19">
        <f t="shared" si="1217"/>
        <v>181.9</v>
      </c>
      <c r="AN561" s="19"/>
      <c r="AO561" s="19">
        <f t="shared" si="1181"/>
        <v>181.9</v>
      </c>
      <c r="AP561" s="19">
        <f t="shared" si="1218"/>
        <v>181.9</v>
      </c>
      <c r="AQ561" s="19"/>
      <c r="AR561" s="19">
        <f t="shared" si="1182"/>
        <v>181.9</v>
      </c>
      <c r="AS561" s="19">
        <f t="shared" si="1219"/>
        <v>181.9</v>
      </c>
      <c r="AT561" s="19"/>
      <c r="AU561" s="19">
        <f t="shared" si="1183"/>
        <v>181.9</v>
      </c>
      <c r="AV561" s="19"/>
      <c r="AW561" s="32"/>
      <c r="AX561" s="23"/>
      <c r="AY561" s="2"/>
    </row>
    <row r="562" spans="1:51" x14ac:dyDescent="0.3">
      <c r="A562" s="49" t="s">
        <v>145</v>
      </c>
      <c r="B562" s="45"/>
      <c r="C562" s="49"/>
      <c r="D562" s="49"/>
      <c r="E562" s="15" t="s">
        <v>1080</v>
      </c>
      <c r="F562" s="19">
        <f t="shared" ref="F562:K564" si="1286">F563</f>
        <v>287.39999999999998</v>
      </c>
      <c r="G562" s="19">
        <f t="shared" si="1286"/>
        <v>287.39999999999998</v>
      </c>
      <c r="H562" s="19">
        <f t="shared" si="1286"/>
        <v>287.39999999999998</v>
      </c>
      <c r="I562" s="19">
        <f t="shared" si="1286"/>
        <v>0</v>
      </c>
      <c r="J562" s="19">
        <f t="shared" si="1286"/>
        <v>0</v>
      </c>
      <c r="K562" s="19">
        <f t="shared" si="1286"/>
        <v>0</v>
      </c>
      <c r="L562" s="19">
        <f t="shared" si="1164"/>
        <v>287.39999999999998</v>
      </c>
      <c r="M562" s="19">
        <f t="shared" si="1165"/>
        <v>287.39999999999998</v>
      </c>
      <c r="N562" s="19">
        <f t="shared" si="1166"/>
        <v>287.39999999999998</v>
      </c>
      <c r="O562" s="19">
        <f t="shared" ref="O562:Q564" si="1287">O563</f>
        <v>0</v>
      </c>
      <c r="P562" s="19">
        <f t="shared" si="1287"/>
        <v>0</v>
      </c>
      <c r="Q562" s="19">
        <f t="shared" si="1287"/>
        <v>0</v>
      </c>
      <c r="R562" s="19">
        <f t="shared" si="1276"/>
        <v>287.39999999999998</v>
      </c>
      <c r="S562" s="19">
        <f t="shared" si="1277"/>
        <v>287.39999999999998</v>
      </c>
      <c r="T562" s="19">
        <f t="shared" si="1278"/>
        <v>287.39999999999998</v>
      </c>
      <c r="U562" s="19">
        <f t="shared" ref="U562:AV564" si="1288">U563</f>
        <v>0</v>
      </c>
      <c r="V562" s="19">
        <f t="shared" si="1280"/>
        <v>287.39999999999998</v>
      </c>
      <c r="W562" s="19">
        <f t="shared" si="1281"/>
        <v>287.39999999999998</v>
      </c>
      <c r="X562" s="19">
        <f t="shared" si="1282"/>
        <v>287.39999999999998</v>
      </c>
      <c r="Y562" s="19">
        <f t="shared" si="1288"/>
        <v>0</v>
      </c>
      <c r="Z562" s="19">
        <f t="shared" si="1288"/>
        <v>0</v>
      </c>
      <c r="AA562" s="19">
        <f t="shared" si="1288"/>
        <v>0</v>
      </c>
      <c r="AB562" s="19">
        <f t="shared" si="1251"/>
        <v>287.39999999999998</v>
      </c>
      <c r="AC562" s="19">
        <f t="shared" si="1252"/>
        <v>287.39999999999998</v>
      </c>
      <c r="AD562" s="19">
        <f t="shared" si="1253"/>
        <v>287.39999999999998</v>
      </c>
      <c r="AE562" s="19">
        <f t="shared" si="1288"/>
        <v>0</v>
      </c>
      <c r="AF562" s="19">
        <f t="shared" si="1288"/>
        <v>0</v>
      </c>
      <c r="AG562" s="19">
        <f t="shared" si="1271"/>
        <v>287.39999999999998</v>
      </c>
      <c r="AH562" s="19">
        <f t="shared" si="1272"/>
        <v>287.39999999999998</v>
      </c>
      <c r="AI562" s="19">
        <f t="shared" si="1273"/>
        <v>287.39999999999998</v>
      </c>
      <c r="AJ562" s="19">
        <f t="shared" si="1288"/>
        <v>57.426000000000002</v>
      </c>
      <c r="AK562" s="19">
        <f t="shared" si="1288"/>
        <v>0</v>
      </c>
      <c r="AL562" s="19">
        <f t="shared" si="1288"/>
        <v>0</v>
      </c>
      <c r="AM562" s="19">
        <f t="shared" si="1217"/>
        <v>344.82599999999996</v>
      </c>
      <c r="AN562" s="19">
        <f t="shared" si="1288"/>
        <v>0</v>
      </c>
      <c r="AO562" s="19">
        <f t="shared" si="1181"/>
        <v>344.82599999999996</v>
      </c>
      <c r="AP562" s="19">
        <f t="shared" si="1218"/>
        <v>287.39999999999998</v>
      </c>
      <c r="AQ562" s="19">
        <f t="shared" si="1288"/>
        <v>0</v>
      </c>
      <c r="AR562" s="19">
        <f t="shared" si="1182"/>
        <v>287.39999999999998</v>
      </c>
      <c r="AS562" s="19">
        <f t="shared" si="1219"/>
        <v>287.39999999999998</v>
      </c>
      <c r="AT562" s="19">
        <f t="shared" si="1288"/>
        <v>0</v>
      </c>
      <c r="AU562" s="19">
        <f t="shared" si="1183"/>
        <v>287.39999999999998</v>
      </c>
      <c r="AV562" s="19">
        <f t="shared" si="1288"/>
        <v>0</v>
      </c>
      <c r="AW562" s="32"/>
      <c r="AX562" s="23"/>
      <c r="AY562" s="2"/>
    </row>
    <row r="563" spans="1:51" ht="31.2" x14ac:dyDescent="0.3">
      <c r="A563" s="49" t="s">
        <v>145</v>
      </c>
      <c r="B563" s="45">
        <v>300</v>
      </c>
      <c r="C563" s="49"/>
      <c r="D563" s="49"/>
      <c r="E563" s="15" t="s">
        <v>579</v>
      </c>
      <c r="F563" s="19">
        <f t="shared" si="1286"/>
        <v>287.39999999999998</v>
      </c>
      <c r="G563" s="19">
        <f t="shared" si="1286"/>
        <v>287.39999999999998</v>
      </c>
      <c r="H563" s="19">
        <f t="shared" si="1286"/>
        <v>287.39999999999998</v>
      </c>
      <c r="I563" s="19">
        <f t="shared" si="1286"/>
        <v>0</v>
      </c>
      <c r="J563" s="19">
        <f t="shared" si="1286"/>
        <v>0</v>
      </c>
      <c r="K563" s="19">
        <f t="shared" si="1286"/>
        <v>0</v>
      </c>
      <c r="L563" s="19">
        <f t="shared" si="1164"/>
        <v>287.39999999999998</v>
      </c>
      <c r="M563" s="19">
        <f t="shared" si="1165"/>
        <v>287.39999999999998</v>
      </c>
      <c r="N563" s="19">
        <f t="shared" si="1166"/>
        <v>287.39999999999998</v>
      </c>
      <c r="O563" s="19">
        <f t="shared" si="1287"/>
        <v>0</v>
      </c>
      <c r="P563" s="19">
        <f t="shared" si="1287"/>
        <v>0</v>
      </c>
      <c r="Q563" s="19">
        <f t="shared" si="1287"/>
        <v>0</v>
      </c>
      <c r="R563" s="19">
        <f t="shared" si="1276"/>
        <v>287.39999999999998</v>
      </c>
      <c r="S563" s="19">
        <f t="shared" si="1277"/>
        <v>287.39999999999998</v>
      </c>
      <c r="T563" s="19">
        <f t="shared" si="1278"/>
        <v>287.39999999999998</v>
      </c>
      <c r="U563" s="19">
        <f t="shared" si="1288"/>
        <v>0</v>
      </c>
      <c r="V563" s="19">
        <f t="shared" si="1280"/>
        <v>287.39999999999998</v>
      </c>
      <c r="W563" s="19">
        <f t="shared" si="1281"/>
        <v>287.39999999999998</v>
      </c>
      <c r="X563" s="19">
        <f t="shared" si="1282"/>
        <v>287.39999999999998</v>
      </c>
      <c r="Y563" s="19">
        <f t="shared" si="1288"/>
        <v>0</v>
      </c>
      <c r="Z563" s="19">
        <f t="shared" si="1288"/>
        <v>0</v>
      </c>
      <c r="AA563" s="19">
        <f t="shared" si="1288"/>
        <v>0</v>
      </c>
      <c r="AB563" s="19">
        <f t="shared" si="1251"/>
        <v>287.39999999999998</v>
      </c>
      <c r="AC563" s="19">
        <f t="shared" si="1252"/>
        <v>287.39999999999998</v>
      </c>
      <c r="AD563" s="19">
        <f t="shared" si="1253"/>
        <v>287.39999999999998</v>
      </c>
      <c r="AE563" s="19">
        <f t="shared" si="1288"/>
        <v>0</v>
      </c>
      <c r="AF563" s="19">
        <f t="shared" si="1288"/>
        <v>0</v>
      </c>
      <c r="AG563" s="19">
        <f t="shared" si="1271"/>
        <v>287.39999999999998</v>
      </c>
      <c r="AH563" s="19">
        <f t="shared" si="1272"/>
        <v>287.39999999999998</v>
      </c>
      <c r="AI563" s="19">
        <f t="shared" si="1273"/>
        <v>287.39999999999998</v>
      </c>
      <c r="AJ563" s="19">
        <f t="shared" si="1288"/>
        <v>57.426000000000002</v>
      </c>
      <c r="AK563" s="19">
        <f t="shared" si="1288"/>
        <v>0</v>
      </c>
      <c r="AL563" s="19">
        <f t="shared" si="1288"/>
        <v>0</v>
      </c>
      <c r="AM563" s="19">
        <f t="shared" si="1217"/>
        <v>344.82599999999996</v>
      </c>
      <c r="AN563" s="19">
        <f t="shared" si="1288"/>
        <v>0</v>
      </c>
      <c r="AO563" s="19">
        <f t="shared" si="1181"/>
        <v>344.82599999999996</v>
      </c>
      <c r="AP563" s="19">
        <f t="shared" si="1218"/>
        <v>287.39999999999998</v>
      </c>
      <c r="AQ563" s="19">
        <f t="shared" si="1288"/>
        <v>0</v>
      </c>
      <c r="AR563" s="19">
        <f t="shared" si="1182"/>
        <v>287.39999999999998</v>
      </c>
      <c r="AS563" s="19">
        <f t="shared" si="1219"/>
        <v>287.39999999999998</v>
      </c>
      <c r="AT563" s="19">
        <f t="shared" si="1288"/>
        <v>0</v>
      </c>
      <c r="AU563" s="19">
        <f t="shared" si="1183"/>
        <v>287.39999999999998</v>
      </c>
      <c r="AV563" s="19">
        <f t="shared" si="1288"/>
        <v>0</v>
      </c>
      <c r="AW563" s="32"/>
      <c r="AX563" s="23"/>
      <c r="AY563" s="2"/>
    </row>
    <row r="564" spans="1:51" x14ac:dyDescent="0.3">
      <c r="A564" s="49" t="s">
        <v>145</v>
      </c>
      <c r="B564" s="45">
        <v>350</v>
      </c>
      <c r="C564" s="49"/>
      <c r="D564" s="49"/>
      <c r="E564" s="15" t="s">
        <v>591</v>
      </c>
      <c r="F564" s="19">
        <f t="shared" si="1286"/>
        <v>287.39999999999998</v>
      </c>
      <c r="G564" s="19">
        <f t="shared" si="1286"/>
        <v>287.39999999999998</v>
      </c>
      <c r="H564" s="19">
        <f t="shared" si="1286"/>
        <v>287.39999999999998</v>
      </c>
      <c r="I564" s="19">
        <f t="shared" si="1286"/>
        <v>0</v>
      </c>
      <c r="J564" s="19">
        <f t="shared" si="1286"/>
        <v>0</v>
      </c>
      <c r="K564" s="19">
        <f t="shared" si="1286"/>
        <v>0</v>
      </c>
      <c r="L564" s="19">
        <f t="shared" si="1164"/>
        <v>287.39999999999998</v>
      </c>
      <c r="M564" s="19">
        <f t="shared" si="1165"/>
        <v>287.39999999999998</v>
      </c>
      <c r="N564" s="19">
        <f t="shared" si="1166"/>
        <v>287.39999999999998</v>
      </c>
      <c r="O564" s="19">
        <f t="shared" si="1287"/>
        <v>0</v>
      </c>
      <c r="P564" s="19">
        <f t="shared" si="1287"/>
        <v>0</v>
      </c>
      <c r="Q564" s="19">
        <f t="shared" si="1287"/>
        <v>0</v>
      </c>
      <c r="R564" s="19">
        <f t="shared" si="1276"/>
        <v>287.39999999999998</v>
      </c>
      <c r="S564" s="19">
        <f t="shared" si="1277"/>
        <v>287.39999999999998</v>
      </c>
      <c r="T564" s="19">
        <f t="shared" si="1278"/>
        <v>287.39999999999998</v>
      </c>
      <c r="U564" s="19">
        <f t="shared" si="1288"/>
        <v>0</v>
      </c>
      <c r="V564" s="19">
        <f t="shared" si="1280"/>
        <v>287.39999999999998</v>
      </c>
      <c r="W564" s="19">
        <f t="shared" si="1281"/>
        <v>287.39999999999998</v>
      </c>
      <c r="X564" s="19">
        <f t="shared" si="1282"/>
        <v>287.39999999999998</v>
      </c>
      <c r="Y564" s="19">
        <f t="shared" si="1288"/>
        <v>0</v>
      </c>
      <c r="Z564" s="19">
        <f t="shared" si="1288"/>
        <v>0</v>
      </c>
      <c r="AA564" s="19">
        <f t="shared" si="1288"/>
        <v>0</v>
      </c>
      <c r="AB564" s="19">
        <f t="shared" si="1251"/>
        <v>287.39999999999998</v>
      </c>
      <c r="AC564" s="19">
        <f t="shared" si="1252"/>
        <v>287.39999999999998</v>
      </c>
      <c r="AD564" s="19">
        <f t="shared" si="1253"/>
        <v>287.39999999999998</v>
      </c>
      <c r="AE564" s="19">
        <f t="shared" si="1288"/>
        <v>0</v>
      </c>
      <c r="AF564" s="19">
        <f t="shared" si="1288"/>
        <v>0</v>
      </c>
      <c r="AG564" s="19">
        <f t="shared" si="1271"/>
        <v>287.39999999999998</v>
      </c>
      <c r="AH564" s="19">
        <f t="shared" si="1272"/>
        <v>287.39999999999998</v>
      </c>
      <c r="AI564" s="19">
        <f t="shared" si="1273"/>
        <v>287.39999999999998</v>
      </c>
      <c r="AJ564" s="19">
        <f t="shared" si="1288"/>
        <v>57.426000000000002</v>
      </c>
      <c r="AK564" s="19">
        <f t="shared" si="1288"/>
        <v>0</v>
      </c>
      <c r="AL564" s="19">
        <f t="shared" si="1288"/>
        <v>0</v>
      </c>
      <c r="AM564" s="19">
        <f t="shared" si="1217"/>
        <v>344.82599999999996</v>
      </c>
      <c r="AN564" s="19">
        <f t="shared" si="1288"/>
        <v>0</v>
      </c>
      <c r="AO564" s="19">
        <f t="shared" si="1181"/>
        <v>344.82599999999996</v>
      </c>
      <c r="AP564" s="19">
        <f t="shared" si="1218"/>
        <v>287.39999999999998</v>
      </c>
      <c r="AQ564" s="19">
        <f t="shared" si="1288"/>
        <v>0</v>
      </c>
      <c r="AR564" s="19">
        <f t="shared" si="1182"/>
        <v>287.39999999999998</v>
      </c>
      <c r="AS564" s="19">
        <f t="shared" si="1219"/>
        <v>287.39999999999998</v>
      </c>
      <c r="AT564" s="19">
        <f t="shared" si="1288"/>
        <v>0</v>
      </c>
      <c r="AU564" s="19">
        <f t="shared" si="1183"/>
        <v>287.39999999999998</v>
      </c>
      <c r="AV564" s="19">
        <f t="shared" si="1288"/>
        <v>0</v>
      </c>
      <c r="AW564" s="32"/>
      <c r="AX564" s="23"/>
      <c r="AY564" s="2"/>
    </row>
    <row r="565" spans="1:51" x14ac:dyDescent="0.3">
      <c r="A565" s="49" t="s">
        <v>145</v>
      </c>
      <c r="B565" s="45">
        <v>350</v>
      </c>
      <c r="C565" s="49" t="s">
        <v>61</v>
      </c>
      <c r="D565" s="49" t="s">
        <v>20</v>
      </c>
      <c r="E565" s="15" t="s">
        <v>567</v>
      </c>
      <c r="F565" s="19">
        <v>287.39999999999998</v>
      </c>
      <c r="G565" s="19">
        <v>287.39999999999998</v>
      </c>
      <c r="H565" s="19">
        <v>287.39999999999998</v>
      </c>
      <c r="I565" s="19"/>
      <c r="J565" s="19"/>
      <c r="K565" s="19"/>
      <c r="L565" s="19">
        <f t="shared" si="1164"/>
        <v>287.39999999999998</v>
      </c>
      <c r="M565" s="19">
        <f t="shared" si="1165"/>
        <v>287.39999999999998</v>
      </c>
      <c r="N565" s="19">
        <f t="shared" si="1166"/>
        <v>287.39999999999998</v>
      </c>
      <c r="O565" s="19"/>
      <c r="P565" s="19"/>
      <c r="Q565" s="19"/>
      <c r="R565" s="19">
        <f t="shared" si="1276"/>
        <v>287.39999999999998</v>
      </c>
      <c r="S565" s="19">
        <f t="shared" si="1277"/>
        <v>287.39999999999998</v>
      </c>
      <c r="T565" s="19">
        <f t="shared" si="1278"/>
        <v>287.39999999999998</v>
      </c>
      <c r="U565" s="19"/>
      <c r="V565" s="19">
        <f t="shared" si="1280"/>
        <v>287.39999999999998</v>
      </c>
      <c r="W565" s="19">
        <f t="shared" si="1281"/>
        <v>287.39999999999998</v>
      </c>
      <c r="X565" s="19">
        <f t="shared" si="1282"/>
        <v>287.39999999999998</v>
      </c>
      <c r="Y565" s="19"/>
      <c r="Z565" s="19"/>
      <c r="AA565" s="19"/>
      <c r="AB565" s="19">
        <f t="shared" si="1251"/>
        <v>287.39999999999998</v>
      </c>
      <c r="AC565" s="19">
        <f t="shared" si="1252"/>
        <v>287.39999999999998</v>
      </c>
      <c r="AD565" s="19">
        <f t="shared" si="1253"/>
        <v>287.39999999999998</v>
      </c>
      <c r="AE565" s="19"/>
      <c r="AF565" s="19"/>
      <c r="AG565" s="19">
        <f t="shared" si="1271"/>
        <v>287.39999999999998</v>
      </c>
      <c r="AH565" s="19">
        <f t="shared" si="1272"/>
        <v>287.39999999999998</v>
      </c>
      <c r="AI565" s="19">
        <f t="shared" si="1273"/>
        <v>287.39999999999998</v>
      </c>
      <c r="AJ565" s="19">
        <v>57.426000000000002</v>
      </c>
      <c r="AK565" s="19"/>
      <c r="AL565" s="19"/>
      <c r="AM565" s="19">
        <f t="shared" si="1217"/>
        <v>344.82599999999996</v>
      </c>
      <c r="AN565" s="19"/>
      <c r="AO565" s="19">
        <f t="shared" si="1181"/>
        <v>344.82599999999996</v>
      </c>
      <c r="AP565" s="19">
        <f t="shared" si="1218"/>
        <v>287.39999999999998</v>
      </c>
      <c r="AQ565" s="19"/>
      <c r="AR565" s="19">
        <f t="shared" si="1182"/>
        <v>287.39999999999998</v>
      </c>
      <c r="AS565" s="19">
        <f t="shared" si="1219"/>
        <v>287.39999999999998</v>
      </c>
      <c r="AT565" s="19"/>
      <c r="AU565" s="19">
        <f t="shared" si="1183"/>
        <v>287.39999999999998</v>
      </c>
      <c r="AV565" s="19"/>
      <c r="AW565" s="32"/>
      <c r="AX565" s="23"/>
      <c r="AY565" s="2"/>
    </row>
    <row r="566" spans="1:51" s="11" customFormat="1" ht="31.2" x14ac:dyDescent="0.3">
      <c r="A566" s="10" t="s">
        <v>149</v>
      </c>
      <c r="B566" s="17"/>
      <c r="C566" s="10"/>
      <c r="D566" s="10"/>
      <c r="E566" s="16" t="s">
        <v>1081</v>
      </c>
      <c r="F566" s="18">
        <f t="shared" ref="F566:K566" si="1289">F567</f>
        <v>19684.8</v>
      </c>
      <c r="G566" s="18">
        <f t="shared" si="1289"/>
        <v>22139.9</v>
      </c>
      <c r="H566" s="18">
        <f t="shared" si="1289"/>
        <v>26219.9</v>
      </c>
      <c r="I566" s="18">
        <f t="shared" si="1289"/>
        <v>0</v>
      </c>
      <c r="J566" s="18">
        <f t="shared" si="1289"/>
        <v>0</v>
      </c>
      <c r="K566" s="18">
        <f t="shared" si="1289"/>
        <v>0</v>
      </c>
      <c r="L566" s="18">
        <f t="shared" si="1164"/>
        <v>19684.8</v>
      </c>
      <c r="M566" s="18">
        <f t="shared" si="1165"/>
        <v>22139.9</v>
      </c>
      <c r="N566" s="18">
        <f t="shared" si="1166"/>
        <v>26219.9</v>
      </c>
      <c r="O566" s="18">
        <f t="shared" ref="O566:Q566" si="1290">O567</f>
        <v>0</v>
      </c>
      <c r="P566" s="18">
        <f t="shared" si="1290"/>
        <v>0</v>
      </c>
      <c r="Q566" s="18">
        <f t="shared" si="1290"/>
        <v>0</v>
      </c>
      <c r="R566" s="18">
        <f t="shared" si="1276"/>
        <v>19684.8</v>
      </c>
      <c r="S566" s="18">
        <f t="shared" si="1277"/>
        <v>22139.9</v>
      </c>
      <c r="T566" s="18">
        <f t="shared" si="1278"/>
        <v>26219.9</v>
      </c>
      <c r="U566" s="18">
        <f t="shared" ref="U566:AV566" si="1291">U567</f>
        <v>0</v>
      </c>
      <c r="V566" s="18">
        <f t="shared" si="1280"/>
        <v>19684.8</v>
      </c>
      <c r="W566" s="18">
        <f t="shared" si="1281"/>
        <v>22139.9</v>
      </c>
      <c r="X566" s="18">
        <f t="shared" si="1282"/>
        <v>26219.9</v>
      </c>
      <c r="Y566" s="18">
        <f t="shared" si="1291"/>
        <v>0</v>
      </c>
      <c r="Z566" s="18">
        <f t="shared" si="1291"/>
        <v>0</v>
      </c>
      <c r="AA566" s="18">
        <f t="shared" si="1291"/>
        <v>0</v>
      </c>
      <c r="AB566" s="18">
        <f t="shared" si="1251"/>
        <v>19684.8</v>
      </c>
      <c r="AC566" s="18">
        <f t="shared" si="1252"/>
        <v>22139.9</v>
      </c>
      <c r="AD566" s="18">
        <f t="shared" si="1253"/>
        <v>26219.9</v>
      </c>
      <c r="AE566" s="18">
        <f t="shared" si="1291"/>
        <v>0</v>
      </c>
      <c r="AF566" s="18">
        <f t="shared" si="1291"/>
        <v>0</v>
      </c>
      <c r="AG566" s="18">
        <f t="shared" si="1271"/>
        <v>19684.8</v>
      </c>
      <c r="AH566" s="18">
        <f t="shared" si="1272"/>
        <v>22139.9</v>
      </c>
      <c r="AI566" s="18">
        <f t="shared" si="1273"/>
        <v>26219.9</v>
      </c>
      <c r="AJ566" s="18">
        <f t="shared" si="1291"/>
        <v>0</v>
      </c>
      <c r="AK566" s="18">
        <f t="shared" si="1291"/>
        <v>0</v>
      </c>
      <c r="AL566" s="18">
        <f t="shared" si="1291"/>
        <v>0</v>
      </c>
      <c r="AM566" s="18">
        <f t="shared" si="1217"/>
        <v>19684.8</v>
      </c>
      <c r="AN566" s="18">
        <f t="shared" si="1291"/>
        <v>0</v>
      </c>
      <c r="AO566" s="18">
        <f t="shared" si="1181"/>
        <v>19684.8</v>
      </c>
      <c r="AP566" s="18">
        <f t="shared" si="1218"/>
        <v>22139.9</v>
      </c>
      <c r="AQ566" s="18">
        <f t="shared" si="1291"/>
        <v>0</v>
      </c>
      <c r="AR566" s="18">
        <f t="shared" si="1182"/>
        <v>22139.9</v>
      </c>
      <c r="AS566" s="18">
        <f t="shared" si="1219"/>
        <v>26219.9</v>
      </c>
      <c r="AT566" s="18">
        <f t="shared" si="1291"/>
        <v>0</v>
      </c>
      <c r="AU566" s="18">
        <f t="shared" si="1183"/>
        <v>26219.9</v>
      </c>
      <c r="AV566" s="18">
        <f t="shared" si="1291"/>
        <v>0</v>
      </c>
      <c r="AW566" s="31"/>
      <c r="AX566" s="26"/>
    </row>
    <row r="567" spans="1:51" ht="78" x14ac:dyDescent="0.3">
      <c r="A567" s="49" t="s">
        <v>150</v>
      </c>
      <c r="B567" s="45"/>
      <c r="C567" s="49"/>
      <c r="D567" s="49"/>
      <c r="E567" s="15" t="s">
        <v>1082</v>
      </c>
      <c r="F567" s="19">
        <f t="shared" ref="F567:K567" si="1292">F568+F579</f>
        <v>19684.8</v>
      </c>
      <c r="G567" s="19">
        <f t="shared" si="1292"/>
        <v>22139.9</v>
      </c>
      <c r="H567" s="19">
        <f t="shared" si="1292"/>
        <v>26219.9</v>
      </c>
      <c r="I567" s="19">
        <f t="shared" si="1292"/>
        <v>0</v>
      </c>
      <c r="J567" s="19">
        <f t="shared" si="1292"/>
        <v>0</v>
      </c>
      <c r="K567" s="19">
        <f t="shared" si="1292"/>
        <v>0</v>
      </c>
      <c r="L567" s="19">
        <f t="shared" si="1164"/>
        <v>19684.8</v>
      </c>
      <c r="M567" s="19">
        <f t="shared" si="1165"/>
        <v>22139.9</v>
      </c>
      <c r="N567" s="19">
        <f t="shared" si="1166"/>
        <v>26219.9</v>
      </c>
      <c r="O567" s="19">
        <f t="shared" ref="O567:Q567" si="1293">O568+O579</f>
        <v>0</v>
      </c>
      <c r="P567" s="19">
        <f t="shared" si="1293"/>
        <v>0</v>
      </c>
      <c r="Q567" s="19">
        <f t="shared" si="1293"/>
        <v>0</v>
      </c>
      <c r="R567" s="19">
        <f t="shared" si="1276"/>
        <v>19684.8</v>
      </c>
      <c r="S567" s="19">
        <f t="shared" si="1277"/>
        <v>22139.9</v>
      </c>
      <c r="T567" s="19">
        <f t="shared" si="1278"/>
        <v>26219.9</v>
      </c>
      <c r="U567" s="19">
        <f t="shared" ref="U567:AV567" si="1294">U568+U579</f>
        <v>0</v>
      </c>
      <c r="V567" s="19">
        <f t="shared" si="1280"/>
        <v>19684.8</v>
      </c>
      <c r="W567" s="19">
        <f t="shared" si="1281"/>
        <v>22139.9</v>
      </c>
      <c r="X567" s="19">
        <f t="shared" si="1282"/>
        <v>26219.9</v>
      </c>
      <c r="Y567" s="19">
        <f t="shared" ref="Y567:AA567" si="1295">Y568+Y579</f>
        <v>0</v>
      </c>
      <c r="Z567" s="19">
        <f t="shared" si="1295"/>
        <v>0</v>
      </c>
      <c r="AA567" s="19">
        <f t="shared" si="1295"/>
        <v>0</v>
      </c>
      <c r="AB567" s="19">
        <f t="shared" si="1251"/>
        <v>19684.8</v>
      </c>
      <c r="AC567" s="19">
        <f t="shared" si="1252"/>
        <v>22139.9</v>
      </c>
      <c r="AD567" s="19">
        <f t="shared" si="1253"/>
        <v>26219.9</v>
      </c>
      <c r="AE567" s="19">
        <f t="shared" ref="AE567:AF567" si="1296">AE568+AE579</f>
        <v>0</v>
      </c>
      <c r="AF567" s="19">
        <f t="shared" si="1296"/>
        <v>0</v>
      </c>
      <c r="AG567" s="19">
        <f t="shared" si="1271"/>
        <v>19684.8</v>
      </c>
      <c r="AH567" s="19">
        <f t="shared" si="1272"/>
        <v>22139.9</v>
      </c>
      <c r="AI567" s="19">
        <f t="shared" si="1273"/>
        <v>26219.9</v>
      </c>
      <c r="AJ567" s="19">
        <f t="shared" ref="AJ567:AL567" si="1297">AJ568+AJ579</f>
        <v>0</v>
      </c>
      <c r="AK567" s="19">
        <f t="shared" si="1297"/>
        <v>0</v>
      </c>
      <c r="AL567" s="19">
        <f t="shared" si="1297"/>
        <v>0</v>
      </c>
      <c r="AM567" s="19">
        <f t="shared" si="1217"/>
        <v>19684.8</v>
      </c>
      <c r="AN567" s="19">
        <f t="shared" ref="AN567" si="1298">AN568+AN579</f>
        <v>0</v>
      </c>
      <c r="AO567" s="19">
        <f t="shared" si="1181"/>
        <v>19684.8</v>
      </c>
      <c r="AP567" s="19">
        <f t="shared" si="1218"/>
        <v>22139.9</v>
      </c>
      <c r="AQ567" s="19">
        <f t="shared" ref="AQ567" si="1299">AQ568+AQ579</f>
        <v>0</v>
      </c>
      <c r="AR567" s="19">
        <f t="shared" si="1182"/>
        <v>22139.9</v>
      </c>
      <c r="AS567" s="19">
        <f t="shared" si="1219"/>
        <v>26219.9</v>
      </c>
      <c r="AT567" s="19">
        <f t="shared" ref="AT567" si="1300">AT568+AT579</f>
        <v>0</v>
      </c>
      <c r="AU567" s="19">
        <f t="shared" si="1183"/>
        <v>26219.9</v>
      </c>
      <c r="AV567" s="19">
        <f t="shared" si="1294"/>
        <v>0</v>
      </c>
      <c r="AW567" s="32"/>
      <c r="AX567" s="23"/>
      <c r="AY567" s="2"/>
    </row>
    <row r="568" spans="1:51" ht="46.8" x14ac:dyDescent="0.3">
      <c r="A568" s="49" t="s">
        <v>147</v>
      </c>
      <c r="B568" s="45"/>
      <c r="C568" s="49"/>
      <c r="D568" s="49"/>
      <c r="E568" s="15" t="s">
        <v>685</v>
      </c>
      <c r="F568" s="19">
        <f t="shared" ref="F568:K568" si="1301">F569</f>
        <v>18344.099999999999</v>
      </c>
      <c r="G568" s="19">
        <f t="shared" si="1301"/>
        <v>20799.2</v>
      </c>
      <c r="H568" s="19">
        <f t="shared" si="1301"/>
        <v>24879.200000000001</v>
      </c>
      <c r="I568" s="19">
        <f t="shared" si="1301"/>
        <v>0</v>
      </c>
      <c r="J568" s="19">
        <f t="shared" si="1301"/>
        <v>0</v>
      </c>
      <c r="K568" s="19">
        <f t="shared" si="1301"/>
        <v>0</v>
      </c>
      <c r="L568" s="19">
        <f t="shared" si="1164"/>
        <v>18344.099999999999</v>
      </c>
      <c r="M568" s="19">
        <f t="shared" si="1165"/>
        <v>20799.2</v>
      </c>
      <c r="N568" s="19">
        <f t="shared" si="1166"/>
        <v>24879.200000000001</v>
      </c>
      <c r="O568" s="19">
        <f t="shared" ref="O568:Q568" si="1302">O569</f>
        <v>0</v>
      </c>
      <c r="P568" s="19">
        <f t="shared" si="1302"/>
        <v>0</v>
      </c>
      <c r="Q568" s="19">
        <f t="shared" si="1302"/>
        <v>0</v>
      </c>
      <c r="R568" s="19">
        <f t="shared" si="1276"/>
        <v>18344.099999999999</v>
      </c>
      <c r="S568" s="19">
        <f t="shared" si="1277"/>
        <v>20799.2</v>
      </c>
      <c r="T568" s="19">
        <f t="shared" si="1278"/>
        <v>24879.200000000001</v>
      </c>
      <c r="U568" s="19">
        <f t="shared" ref="U568:AV568" si="1303">U569</f>
        <v>0</v>
      </c>
      <c r="V568" s="19">
        <f t="shared" si="1280"/>
        <v>18344.099999999999</v>
      </c>
      <c r="W568" s="19">
        <f t="shared" si="1281"/>
        <v>20799.2</v>
      </c>
      <c r="X568" s="19">
        <f t="shared" si="1282"/>
        <v>24879.200000000001</v>
      </c>
      <c r="Y568" s="19">
        <f t="shared" si="1303"/>
        <v>0</v>
      </c>
      <c r="Z568" s="19">
        <f t="shared" si="1303"/>
        <v>0</v>
      </c>
      <c r="AA568" s="19">
        <f t="shared" si="1303"/>
        <v>0</v>
      </c>
      <c r="AB568" s="19">
        <f t="shared" si="1251"/>
        <v>18344.099999999999</v>
      </c>
      <c r="AC568" s="19">
        <f t="shared" si="1252"/>
        <v>20799.2</v>
      </c>
      <c r="AD568" s="19">
        <f t="shared" si="1253"/>
        <v>24879.200000000001</v>
      </c>
      <c r="AE568" s="19">
        <f t="shared" si="1303"/>
        <v>0</v>
      </c>
      <c r="AF568" s="19">
        <f t="shared" si="1303"/>
        <v>0</v>
      </c>
      <c r="AG568" s="19">
        <f t="shared" si="1271"/>
        <v>18344.099999999999</v>
      </c>
      <c r="AH568" s="19">
        <f t="shared" si="1272"/>
        <v>20799.2</v>
      </c>
      <c r="AI568" s="19">
        <f t="shared" si="1273"/>
        <v>24879.200000000001</v>
      </c>
      <c r="AJ568" s="19">
        <f t="shared" si="1303"/>
        <v>0</v>
      </c>
      <c r="AK568" s="19">
        <f t="shared" si="1303"/>
        <v>0</v>
      </c>
      <c r="AL568" s="19">
        <f t="shared" si="1303"/>
        <v>0</v>
      </c>
      <c r="AM568" s="19">
        <f t="shared" si="1217"/>
        <v>18344.099999999999</v>
      </c>
      <c r="AN568" s="19">
        <f t="shared" si="1303"/>
        <v>0</v>
      </c>
      <c r="AO568" s="19">
        <f t="shared" si="1181"/>
        <v>18344.099999999999</v>
      </c>
      <c r="AP568" s="19">
        <f t="shared" si="1218"/>
        <v>20799.2</v>
      </c>
      <c r="AQ568" s="19">
        <f t="shared" si="1303"/>
        <v>0</v>
      </c>
      <c r="AR568" s="19">
        <f t="shared" si="1182"/>
        <v>20799.2</v>
      </c>
      <c r="AS568" s="19">
        <f t="shared" si="1219"/>
        <v>24879.200000000001</v>
      </c>
      <c r="AT568" s="19">
        <f t="shared" si="1303"/>
        <v>0</v>
      </c>
      <c r="AU568" s="19">
        <f t="shared" si="1183"/>
        <v>24879.200000000001</v>
      </c>
      <c r="AV568" s="19">
        <f t="shared" si="1303"/>
        <v>0</v>
      </c>
      <c r="AW568" s="32"/>
      <c r="AX568" s="23"/>
      <c r="AY568" s="2"/>
    </row>
    <row r="569" spans="1:51" ht="46.8" x14ac:dyDescent="0.3">
      <c r="A569" s="49" t="s">
        <v>147</v>
      </c>
      <c r="B569" s="45">
        <v>600</v>
      </c>
      <c r="C569" s="49"/>
      <c r="D569" s="49"/>
      <c r="E569" s="15" t="s">
        <v>581</v>
      </c>
      <c r="F569" s="19">
        <f t="shared" ref="F569:K569" si="1304">F570+F574</f>
        <v>18344.099999999999</v>
      </c>
      <c r="G569" s="19">
        <f t="shared" si="1304"/>
        <v>20799.2</v>
      </c>
      <c r="H569" s="19">
        <f t="shared" si="1304"/>
        <v>24879.200000000001</v>
      </c>
      <c r="I569" s="19">
        <f t="shared" si="1304"/>
        <v>0</v>
      </c>
      <c r="J569" s="19">
        <f t="shared" si="1304"/>
        <v>0</v>
      </c>
      <c r="K569" s="19">
        <f t="shared" si="1304"/>
        <v>0</v>
      </c>
      <c r="L569" s="19">
        <f t="shared" si="1164"/>
        <v>18344.099999999999</v>
      </c>
      <c r="M569" s="19">
        <f t="shared" si="1165"/>
        <v>20799.2</v>
      </c>
      <c r="N569" s="19">
        <f t="shared" si="1166"/>
        <v>24879.200000000001</v>
      </c>
      <c r="O569" s="19">
        <f t="shared" ref="O569:Q569" si="1305">O570+O574</f>
        <v>0</v>
      </c>
      <c r="P569" s="19">
        <f t="shared" si="1305"/>
        <v>0</v>
      </c>
      <c r="Q569" s="19">
        <f t="shared" si="1305"/>
        <v>0</v>
      </c>
      <c r="R569" s="19">
        <f t="shared" si="1276"/>
        <v>18344.099999999999</v>
      </c>
      <c r="S569" s="19">
        <f t="shared" si="1277"/>
        <v>20799.2</v>
      </c>
      <c r="T569" s="19">
        <f t="shared" si="1278"/>
        <v>24879.200000000001</v>
      </c>
      <c r="U569" s="19">
        <f t="shared" ref="U569:AV569" si="1306">U570+U574</f>
        <v>0</v>
      </c>
      <c r="V569" s="19">
        <f t="shared" si="1280"/>
        <v>18344.099999999999</v>
      </c>
      <c r="W569" s="19">
        <f t="shared" si="1281"/>
        <v>20799.2</v>
      </c>
      <c r="X569" s="19">
        <f t="shared" si="1282"/>
        <v>24879.200000000001</v>
      </c>
      <c r="Y569" s="19">
        <f t="shared" ref="Y569:AA569" si="1307">Y570+Y574</f>
        <v>0</v>
      </c>
      <c r="Z569" s="19">
        <f t="shared" si="1307"/>
        <v>0</v>
      </c>
      <c r="AA569" s="19">
        <f t="shared" si="1307"/>
        <v>0</v>
      </c>
      <c r="AB569" s="19">
        <f t="shared" si="1251"/>
        <v>18344.099999999999</v>
      </c>
      <c r="AC569" s="19">
        <f t="shared" si="1252"/>
        <v>20799.2</v>
      </c>
      <c r="AD569" s="19">
        <f t="shared" si="1253"/>
        <v>24879.200000000001</v>
      </c>
      <c r="AE569" s="19">
        <f t="shared" ref="AE569:AF569" si="1308">AE570+AE574</f>
        <v>0</v>
      </c>
      <c r="AF569" s="19">
        <f t="shared" si="1308"/>
        <v>0</v>
      </c>
      <c r="AG569" s="19">
        <f t="shared" si="1271"/>
        <v>18344.099999999999</v>
      </c>
      <c r="AH569" s="19">
        <f t="shared" si="1272"/>
        <v>20799.2</v>
      </c>
      <c r="AI569" s="19">
        <f t="shared" si="1273"/>
        <v>24879.200000000001</v>
      </c>
      <c r="AJ569" s="19">
        <f t="shared" ref="AJ569:AL569" si="1309">AJ570+AJ574</f>
        <v>0</v>
      </c>
      <c r="AK569" s="19">
        <f t="shared" si="1309"/>
        <v>0</v>
      </c>
      <c r="AL569" s="19">
        <f t="shared" si="1309"/>
        <v>0</v>
      </c>
      <c r="AM569" s="19">
        <f t="shared" si="1217"/>
        <v>18344.099999999999</v>
      </c>
      <c r="AN569" s="19">
        <f t="shared" ref="AN569" si="1310">AN570+AN574</f>
        <v>0</v>
      </c>
      <c r="AO569" s="19">
        <f t="shared" si="1181"/>
        <v>18344.099999999999</v>
      </c>
      <c r="AP569" s="19">
        <f t="shared" si="1218"/>
        <v>20799.2</v>
      </c>
      <c r="AQ569" s="19">
        <f t="shared" ref="AQ569" si="1311">AQ570+AQ574</f>
        <v>0</v>
      </c>
      <c r="AR569" s="19">
        <f t="shared" si="1182"/>
        <v>20799.2</v>
      </c>
      <c r="AS569" s="19">
        <f t="shared" si="1219"/>
        <v>24879.200000000001</v>
      </c>
      <c r="AT569" s="19">
        <f t="shared" ref="AT569" si="1312">AT570+AT574</f>
        <v>0</v>
      </c>
      <c r="AU569" s="19">
        <f t="shared" si="1183"/>
        <v>24879.200000000001</v>
      </c>
      <c r="AV569" s="19">
        <f t="shared" si="1306"/>
        <v>0</v>
      </c>
      <c r="AW569" s="32"/>
      <c r="AX569" s="23"/>
      <c r="AY569" s="2"/>
    </row>
    <row r="570" spans="1:51" x14ac:dyDescent="0.3">
      <c r="A570" s="49" t="s">
        <v>147</v>
      </c>
      <c r="B570" s="45">
        <v>610</v>
      </c>
      <c r="C570" s="49"/>
      <c r="D570" s="49"/>
      <c r="E570" s="15" t="s">
        <v>595</v>
      </c>
      <c r="F570" s="19">
        <f t="shared" ref="F570:K570" si="1313">F571+F572+F573</f>
        <v>5927.4</v>
      </c>
      <c r="G570" s="19">
        <f t="shared" si="1313"/>
        <v>5876.2</v>
      </c>
      <c r="H570" s="19">
        <f t="shared" si="1313"/>
        <v>363.3</v>
      </c>
      <c r="I570" s="19">
        <f t="shared" si="1313"/>
        <v>0</v>
      </c>
      <c r="J570" s="19">
        <f t="shared" si="1313"/>
        <v>0</v>
      </c>
      <c r="K570" s="19">
        <f t="shared" si="1313"/>
        <v>0</v>
      </c>
      <c r="L570" s="19">
        <f t="shared" si="1164"/>
        <v>5927.4</v>
      </c>
      <c r="M570" s="19">
        <f t="shared" si="1165"/>
        <v>5876.2</v>
      </c>
      <c r="N570" s="19">
        <f t="shared" si="1166"/>
        <v>363.3</v>
      </c>
      <c r="O570" s="19">
        <f t="shared" ref="O570:Q570" si="1314">O571+O572+O573</f>
        <v>0</v>
      </c>
      <c r="P570" s="19">
        <f t="shared" si="1314"/>
        <v>0</v>
      </c>
      <c r="Q570" s="19">
        <f t="shared" si="1314"/>
        <v>0</v>
      </c>
      <c r="R570" s="19">
        <f t="shared" si="1276"/>
        <v>5927.4</v>
      </c>
      <c r="S570" s="19">
        <f t="shared" si="1277"/>
        <v>5876.2</v>
      </c>
      <c r="T570" s="19">
        <f t="shared" si="1278"/>
        <v>363.3</v>
      </c>
      <c r="U570" s="19">
        <f t="shared" ref="U570:AV570" si="1315">U571+U572+U573</f>
        <v>0</v>
      </c>
      <c r="V570" s="19">
        <f t="shared" si="1280"/>
        <v>5927.4</v>
      </c>
      <c r="W570" s="19">
        <f t="shared" si="1281"/>
        <v>5876.2</v>
      </c>
      <c r="X570" s="19">
        <f t="shared" si="1282"/>
        <v>363.3</v>
      </c>
      <c r="Y570" s="19">
        <f t="shared" ref="Y570:AA570" si="1316">Y571+Y572+Y573</f>
        <v>0</v>
      </c>
      <c r="Z570" s="19">
        <f t="shared" si="1316"/>
        <v>0</v>
      </c>
      <c r="AA570" s="19">
        <f t="shared" si="1316"/>
        <v>0</v>
      </c>
      <c r="AB570" s="19">
        <f t="shared" si="1251"/>
        <v>5927.4</v>
      </c>
      <c r="AC570" s="19">
        <f t="shared" si="1252"/>
        <v>5876.2</v>
      </c>
      <c r="AD570" s="19">
        <f t="shared" si="1253"/>
        <v>363.3</v>
      </c>
      <c r="AE570" s="19">
        <f t="shared" ref="AE570:AF570" si="1317">AE571+AE572+AE573</f>
        <v>0</v>
      </c>
      <c r="AF570" s="19">
        <f t="shared" si="1317"/>
        <v>0</v>
      </c>
      <c r="AG570" s="19">
        <f t="shared" si="1271"/>
        <v>5927.4</v>
      </c>
      <c r="AH570" s="19">
        <f t="shared" si="1272"/>
        <v>5876.2</v>
      </c>
      <c r="AI570" s="19">
        <f t="shared" si="1273"/>
        <v>363.3</v>
      </c>
      <c r="AJ570" s="19">
        <f t="shared" ref="AJ570:AL570" si="1318">AJ571+AJ572+AJ573</f>
        <v>0</v>
      </c>
      <c r="AK570" s="19">
        <f t="shared" si="1318"/>
        <v>0</v>
      </c>
      <c r="AL570" s="19">
        <f t="shared" si="1318"/>
        <v>0</v>
      </c>
      <c r="AM570" s="19">
        <f t="shared" si="1217"/>
        <v>5927.4</v>
      </c>
      <c r="AN570" s="19">
        <f t="shared" ref="AN570" si="1319">AN571+AN572+AN573</f>
        <v>0</v>
      </c>
      <c r="AO570" s="19">
        <f t="shared" si="1181"/>
        <v>5927.4</v>
      </c>
      <c r="AP570" s="19">
        <f t="shared" si="1218"/>
        <v>5876.2</v>
      </c>
      <c r="AQ570" s="19">
        <f t="shared" ref="AQ570" si="1320">AQ571+AQ572+AQ573</f>
        <v>0</v>
      </c>
      <c r="AR570" s="19">
        <f t="shared" si="1182"/>
        <v>5876.2</v>
      </c>
      <c r="AS570" s="19">
        <f t="shared" si="1219"/>
        <v>363.3</v>
      </c>
      <c r="AT570" s="19">
        <f t="shared" ref="AT570" si="1321">AT571+AT572+AT573</f>
        <v>0</v>
      </c>
      <c r="AU570" s="19">
        <f t="shared" si="1183"/>
        <v>363.3</v>
      </c>
      <c r="AV570" s="19">
        <f t="shared" si="1315"/>
        <v>0</v>
      </c>
      <c r="AW570" s="32"/>
      <c r="AX570" s="23"/>
      <c r="AY570" s="2"/>
    </row>
    <row r="571" spans="1:51" x14ac:dyDescent="0.3">
      <c r="A571" s="49" t="s">
        <v>147</v>
      </c>
      <c r="B571" s="45">
        <v>610</v>
      </c>
      <c r="C571" s="49" t="s">
        <v>28</v>
      </c>
      <c r="D571" s="49" t="s">
        <v>112</v>
      </c>
      <c r="E571" s="15" t="s">
        <v>558</v>
      </c>
      <c r="F571" s="19">
        <v>2613.1999999999998</v>
      </c>
      <c r="G571" s="19">
        <v>4506.8999999999996</v>
      </c>
      <c r="H571" s="19">
        <v>0</v>
      </c>
      <c r="I571" s="19"/>
      <c r="J571" s="19"/>
      <c r="K571" s="19"/>
      <c r="L571" s="19">
        <f t="shared" ref="L571:L634" si="1322">F571+I571</f>
        <v>2613.1999999999998</v>
      </c>
      <c r="M571" s="19">
        <f t="shared" ref="M571:M634" si="1323">G571+J571</f>
        <v>4506.8999999999996</v>
      </c>
      <c r="N571" s="19">
        <f t="shared" ref="N571:N634" si="1324">H571+K571</f>
        <v>0</v>
      </c>
      <c r="O571" s="19"/>
      <c r="P571" s="19"/>
      <c r="Q571" s="19"/>
      <c r="R571" s="19">
        <f t="shared" si="1276"/>
        <v>2613.1999999999998</v>
      </c>
      <c r="S571" s="19">
        <f t="shared" si="1277"/>
        <v>4506.8999999999996</v>
      </c>
      <c r="T571" s="19">
        <f t="shared" si="1278"/>
        <v>0</v>
      </c>
      <c r="U571" s="19"/>
      <c r="V571" s="19">
        <f t="shared" si="1280"/>
        <v>2613.1999999999998</v>
      </c>
      <c r="W571" s="19">
        <f t="shared" si="1281"/>
        <v>4506.8999999999996</v>
      </c>
      <c r="X571" s="19">
        <f t="shared" si="1282"/>
        <v>0</v>
      </c>
      <c r="Y571" s="19"/>
      <c r="Z571" s="19"/>
      <c r="AA571" s="19"/>
      <c r="AB571" s="19">
        <f t="shared" si="1251"/>
        <v>2613.1999999999998</v>
      </c>
      <c r="AC571" s="19">
        <f t="shared" si="1252"/>
        <v>4506.8999999999996</v>
      </c>
      <c r="AD571" s="19">
        <f t="shared" si="1253"/>
        <v>0</v>
      </c>
      <c r="AE571" s="19"/>
      <c r="AF571" s="19"/>
      <c r="AG571" s="19">
        <f t="shared" si="1271"/>
        <v>2613.1999999999998</v>
      </c>
      <c r="AH571" s="19">
        <f t="shared" si="1272"/>
        <v>4506.8999999999996</v>
      </c>
      <c r="AI571" s="19">
        <f t="shared" si="1273"/>
        <v>0</v>
      </c>
      <c r="AJ571" s="19"/>
      <c r="AK571" s="19"/>
      <c r="AL571" s="19"/>
      <c r="AM571" s="19">
        <f t="shared" si="1217"/>
        <v>2613.1999999999998</v>
      </c>
      <c r="AN571" s="19"/>
      <c r="AO571" s="19">
        <f t="shared" si="1181"/>
        <v>2613.1999999999998</v>
      </c>
      <c r="AP571" s="19">
        <f t="shared" si="1218"/>
        <v>4506.8999999999996</v>
      </c>
      <c r="AQ571" s="19"/>
      <c r="AR571" s="19">
        <f t="shared" si="1182"/>
        <v>4506.8999999999996</v>
      </c>
      <c r="AS571" s="19">
        <f t="shared" si="1219"/>
        <v>0</v>
      </c>
      <c r="AT571" s="19"/>
      <c r="AU571" s="19">
        <f t="shared" si="1183"/>
        <v>0</v>
      </c>
      <c r="AV571" s="19"/>
      <c r="AW571" s="32"/>
      <c r="AX571" s="23"/>
      <c r="AY571" s="2"/>
    </row>
    <row r="572" spans="1:51" x14ac:dyDescent="0.3">
      <c r="A572" s="49" t="s">
        <v>147</v>
      </c>
      <c r="B572" s="45">
        <v>610</v>
      </c>
      <c r="C572" s="49" t="s">
        <v>24</v>
      </c>
      <c r="D572" s="49" t="s">
        <v>5</v>
      </c>
      <c r="E572" s="15" t="s">
        <v>563</v>
      </c>
      <c r="F572" s="19">
        <v>1830.3</v>
      </c>
      <c r="G572" s="19">
        <v>1369.3</v>
      </c>
      <c r="H572" s="19">
        <v>363.3</v>
      </c>
      <c r="I572" s="19"/>
      <c r="J572" s="19"/>
      <c r="K572" s="19"/>
      <c r="L572" s="19">
        <f t="shared" si="1322"/>
        <v>1830.3</v>
      </c>
      <c r="M572" s="19">
        <f t="shared" si="1323"/>
        <v>1369.3</v>
      </c>
      <c r="N572" s="19">
        <f t="shared" si="1324"/>
        <v>363.3</v>
      </c>
      <c r="O572" s="19"/>
      <c r="P572" s="19"/>
      <c r="Q572" s="19"/>
      <c r="R572" s="19">
        <f t="shared" si="1276"/>
        <v>1830.3</v>
      </c>
      <c r="S572" s="19">
        <f t="shared" si="1277"/>
        <v>1369.3</v>
      </c>
      <c r="T572" s="19">
        <f t="shared" si="1278"/>
        <v>363.3</v>
      </c>
      <c r="U572" s="19"/>
      <c r="V572" s="19">
        <f t="shared" si="1280"/>
        <v>1830.3</v>
      </c>
      <c r="W572" s="19">
        <f t="shared" si="1281"/>
        <v>1369.3</v>
      </c>
      <c r="X572" s="19">
        <f t="shared" si="1282"/>
        <v>363.3</v>
      </c>
      <c r="Y572" s="19"/>
      <c r="Z572" s="19"/>
      <c r="AA572" s="19"/>
      <c r="AB572" s="19">
        <f t="shared" si="1251"/>
        <v>1830.3</v>
      </c>
      <c r="AC572" s="19">
        <f t="shared" si="1252"/>
        <v>1369.3</v>
      </c>
      <c r="AD572" s="19">
        <f t="shared" si="1253"/>
        <v>363.3</v>
      </c>
      <c r="AE572" s="19"/>
      <c r="AF572" s="19"/>
      <c r="AG572" s="19">
        <f t="shared" si="1271"/>
        <v>1830.3</v>
      </c>
      <c r="AH572" s="19">
        <f t="shared" si="1272"/>
        <v>1369.3</v>
      </c>
      <c r="AI572" s="19">
        <f t="shared" si="1273"/>
        <v>363.3</v>
      </c>
      <c r="AJ572" s="19"/>
      <c r="AK572" s="19"/>
      <c r="AL572" s="19"/>
      <c r="AM572" s="19">
        <f t="shared" si="1217"/>
        <v>1830.3</v>
      </c>
      <c r="AN572" s="19"/>
      <c r="AO572" s="19">
        <f t="shared" si="1181"/>
        <v>1830.3</v>
      </c>
      <c r="AP572" s="19">
        <f t="shared" si="1218"/>
        <v>1369.3</v>
      </c>
      <c r="AQ572" s="19"/>
      <c r="AR572" s="19">
        <f t="shared" si="1182"/>
        <v>1369.3</v>
      </c>
      <c r="AS572" s="19">
        <f t="shared" si="1219"/>
        <v>363.3</v>
      </c>
      <c r="AT572" s="19"/>
      <c r="AU572" s="19">
        <f t="shared" si="1183"/>
        <v>363.3</v>
      </c>
      <c r="AV572" s="19"/>
      <c r="AW572" s="32"/>
      <c r="AX572" s="23"/>
      <c r="AY572" s="2"/>
    </row>
    <row r="573" spans="1:51" x14ac:dyDescent="0.3">
      <c r="A573" s="49" t="s">
        <v>147</v>
      </c>
      <c r="B573" s="45">
        <v>610</v>
      </c>
      <c r="C573" s="49" t="s">
        <v>105</v>
      </c>
      <c r="D573" s="49" t="s">
        <v>5</v>
      </c>
      <c r="E573" s="15" t="s">
        <v>570</v>
      </c>
      <c r="F573" s="19">
        <v>1483.9</v>
      </c>
      <c r="G573" s="19">
        <v>0</v>
      </c>
      <c r="H573" s="19">
        <v>0</v>
      </c>
      <c r="I573" s="19"/>
      <c r="J573" s="19"/>
      <c r="K573" s="19"/>
      <c r="L573" s="19">
        <f t="shared" si="1322"/>
        <v>1483.9</v>
      </c>
      <c r="M573" s="19">
        <f t="shared" si="1323"/>
        <v>0</v>
      </c>
      <c r="N573" s="19">
        <f t="shared" si="1324"/>
        <v>0</v>
      </c>
      <c r="O573" s="19"/>
      <c r="P573" s="19"/>
      <c r="Q573" s="19"/>
      <c r="R573" s="19">
        <f t="shared" si="1276"/>
        <v>1483.9</v>
      </c>
      <c r="S573" s="19">
        <f t="shared" si="1277"/>
        <v>0</v>
      </c>
      <c r="T573" s="19">
        <f t="shared" si="1278"/>
        <v>0</v>
      </c>
      <c r="U573" s="19"/>
      <c r="V573" s="19">
        <f t="shared" si="1280"/>
        <v>1483.9</v>
      </c>
      <c r="W573" s="19">
        <f t="shared" si="1281"/>
        <v>0</v>
      </c>
      <c r="X573" s="19">
        <f t="shared" si="1282"/>
        <v>0</v>
      </c>
      <c r="Y573" s="19"/>
      <c r="Z573" s="19"/>
      <c r="AA573" s="19"/>
      <c r="AB573" s="19">
        <f t="shared" si="1251"/>
        <v>1483.9</v>
      </c>
      <c r="AC573" s="19">
        <f t="shared" si="1252"/>
        <v>0</v>
      </c>
      <c r="AD573" s="19">
        <f t="shared" si="1253"/>
        <v>0</v>
      </c>
      <c r="AE573" s="19"/>
      <c r="AF573" s="19"/>
      <c r="AG573" s="19">
        <f t="shared" si="1271"/>
        <v>1483.9</v>
      </c>
      <c r="AH573" s="19">
        <f t="shared" si="1272"/>
        <v>0</v>
      </c>
      <c r="AI573" s="19">
        <f t="shared" si="1273"/>
        <v>0</v>
      </c>
      <c r="AJ573" s="19"/>
      <c r="AK573" s="19"/>
      <c r="AL573" s="19"/>
      <c r="AM573" s="19">
        <f t="shared" si="1217"/>
        <v>1483.9</v>
      </c>
      <c r="AN573" s="19"/>
      <c r="AO573" s="19">
        <f t="shared" si="1181"/>
        <v>1483.9</v>
      </c>
      <c r="AP573" s="19">
        <f t="shared" si="1218"/>
        <v>0</v>
      </c>
      <c r="AQ573" s="19"/>
      <c r="AR573" s="19">
        <f t="shared" si="1182"/>
        <v>0</v>
      </c>
      <c r="AS573" s="19">
        <f t="shared" si="1219"/>
        <v>0</v>
      </c>
      <c r="AT573" s="19"/>
      <c r="AU573" s="19">
        <f t="shared" si="1183"/>
        <v>0</v>
      </c>
      <c r="AV573" s="19"/>
      <c r="AW573" s="32"/>
      <c r="AX573" s="23"/>
      <c r="AY573" s="2"/>
    </row>
    <row r="574" spans="1:51" x14ac:dyDescent="0.3">
      <c r="A574" s="49" t="s">
        <v>147</v>
      </c>
      <c r="B574" s="45">
        <v>620</v>
      </c>
      <c r="C574" s="49"/>
      <c r="D574" s="49"/>
      <c r="E574" s="15" t="s">
        <v>596</v>
      </c>
      <c r="F574" s="19">
        <f t="shared" ref="F574:K574" si="1325">F575+F576+F577+F578</f>
        <v>12416.7</v>
      </c>
      <c r="G574" s="19">
        <f t="shared" si="1325"/>
        <v>14923</v>
      </c>
      <c r="H574" s="19">
        <f t="shared" si="1325"/>
        <v>24515.9</v>
      </c>
      <c r="I574" s="19">
        <f t="shared" si="1325"/>
        <v>0</v>
      </c>
      <c r="J574" s="19">
        <f t="shared" si="1325"/>
        <v>0</v>
      </c>
      <c r="K574" s="19">
        <f t="shared" si="1325"/>
        <v>0</v>
      </c>
      <c r="L574" s="19">
        <f t="shared" si="1322"/>
        <v>12416.7</v>
      </c>
      <c r="M574" s="19">
        <f t="shared" si="1323"/>
        <v>14923</v>
      </c>
      <c r="N574" s="19">
        <f t="shared" si="1324"/>
        <v>24515.9</v>
      </c>
      <c r="O574" s="19">
        <f t="shared" ref="O574:Q574" si="1326">O575+O576+O577+O578</f>
        <v>0</v>
      </c>
      <c r="P574" s="19">
        <f t="shared" si="1326"/>
        <v>0</v>
      </c>
      <c r="Q574" s="19">
        <f t="shared" si="1326"/>
        <v>0</v>
      </c>
      <c r="R574" s="19">
        <f t="shared" si="1276"/>
        <v>12416.7</v>
      </c>
      <c r="S574" s="19">
        <f t="shared" si="1277"/>
        <v>14923</v>
      </c>
      <c r="T574" s="19">
        <f t="shared" si="1278"/>
        <v>24515.9</v>
      </c>
      <c r="U574" s="19">
        <f t="shared" ref="U574:AV574" si="1327">U575+U576+U577+U578</f>
        <v>0</v>
      </c>
      <c r="V574" s="19">
        <f t="shared" si="1280"/>
        <v>12416.7</v>
      </c>
      <c r="W574" s="19">
        <f t="shared" si="1281"/>
        <v>14923</v>
      </c>
      <c r="X574" s="19">
        <f t="shared" si="1282"/>
        <v>24515.9</v>
      </c>
      <c r="Y574" s="19">
        <f t="shared" ref="Y574:AA574" si="1328">Y575+Y576+Y577+Y578</f>
        <v>0</v>
      </c>
      <c r="Z574" s="19">
        <f t="shared" si="1328"/>
        <v>0</v>
      </c>
      <c r="AA574" s="19">
        <f t="shared" si="1328"/>
        <v>0</v>
      </c>
      <c r="AB574" s="19">
        <f t="shared" si="1251"/>
        <v>12416.7</v>
      </c>
      <c r="AC574" s="19">
        <f t="shared" si="1252"/>
        <v>14923</v>
      </c>
      <c r="AD574" s="19">
        <f t="shared" si="1253"/>
        <v>24515.9</v>
      </c>
      <c r="AE574" s="19">
        <f t="shared" ref="AE574:AF574" si="1329">AE575+AE576+AE577+AE578</f>
        <v>0</v>
      </c>
      <c r="AF574" s="19">
        <f t="shared" si="1329"/>
        <v>0</v>
      </c>
      <c r="AG574" s="19">
        <f t="shared" si="1271"/>
        <v>12416.7</v>
      </c>
      <c r="AH574" s="19">
        <f t="shared" si="1272"/>
        <v>14923</v>
      </c>
      <c r="AI574" s="19">
        <f t="shared" si="1273"/>
        <v>24515.9</v>
      </c>
      <c r="AJ574" s="19">
        <f t="shared" ref="AJ574:AL574" si="1330">AJ575+AJ576+AJ577+AJ578</f>
        <v>0</v>
      </c>
      <c r="AK574" s="19">
        <f t="shared" si="1330"/>
        <v>0</v>
      </c>
      <c r="AL574" s="19">
        <f t="shared" si="1330"/>
        <v>0</v>
      </c>
      <c r="AM574" s="19">
        <f t="shared" si="1217"/>
        <v>12416.7</v>
      </c>
      <c r="AN574" s="19">
        <f t="shared" ref="AN574" si="1331">AN575+AN576+AN577+AN578</f>
        <v>0</v>
      </c>
      <c r="AO574" s="19">
        <f t="shared" si="1181"/>
        <v>12416.7</v>
      </c>
      <c r="AP574" s="19">
        <f t="shared" si="1218"/>
        <v>14923</v>
      </c>
      <c r="AQ574" s="19">
        <f t="shared" ref="AQ574" si="1332">AQ575+AQ576+AQ577+AQ578</f>
        <v>0</v>
      </c>
      <c r="AR574" s="19">
        <f t="shared" si="1182"/>
        <v>14923</v>
      </c>
      <c r="AS574" s="19">
        <f t="shared" si="1219"/>
        <v>24515.9</v>
      </c>
      <c r="AT574" s="19">
        <f t="shared" ref="AT574" si="1333">AT575+AT576+AT577+AT578</f>
        <v>0</v>
      </c>
      <c r="AU574" s="19">
        <f t="shared" si="1183"/>
        <v>24515.9</v>
      </c>
      <c r="AV574" s="19">
        <f t="shared" si="1327"/>
        <v>0</v>
      </c>
      <c r="AW574" s="32"/>
      <c r="AX574" s="23"/>
      <c r="AY574" s="2"/>
    </row>
    <row r="575" spans="1:51" x14ac:dyDescent="0.3">
      <c r="A575" s="49" t="s">
        <v>147</v>
      </c>
      <c r="B575" s="45">
        <v>620</v>
      </c>
      <c r="C575" s="49" t="s">
        <v>28</v>
      </c>
      <c r="D575" s="49" t="s">
        <v>112</v>
      </c>
      <c r="E575" s="15" t="s">
        <v>558</v>
      </c>
      <c r="F575" s="19">
        <v>10790.1</v>
      </c>
      <c r="G575" s="19">
        <v>12298.9</v>
      </c>
      <c r="H575" s="19">
        <v>13112.5</v>
      </c>
      <c r="I575" s="19"/>
      <c r="J575" s="19"/>
      <c r="K575" s="19"/>
      <c r="L575" s="19">
        <f t="shared" si="1322"/>
        <v>10790.1</v>
      </c>
      <c r="M575" s="19">
        <f t="shared" si="1323"/>
        <v>12298.9</v>
      </c>
      <c r="N575" s="19">
        <f t="shared" si="1324"/>
        <v>13112.5</v>
      </c>
      <c r="O575" s="19"/>
      <c r="P575" s="19"/>
      <c r="Q575" s="19"/>
      <c r="R575" s="19">
        <f t="shared" si="1276"/>
        <v>10790.1</v>
      </c>
      <c r="S575" s="19">
        <f t="shared" si="1277"/>
        <v>12298.9</v>
      </c>
      <c r="T575" s="19">
        <f t="shared" si="1278"/>
        <v>13112.5</v>
      </c>
      <c r="U575" s="19"/>
      <c r="V575" s="19">
        <f t="shared" si="1280"/>
        <v>10790.1</v>
      </c>
      <c r="W575" s="19">
        <f t="shared" si="1281"/>
        <v>12298.9</v>
      </c>
      <c r="X575" s="19">
        <f t="shared" si="1282"/>
        <v>13112.5</v>
      </c>
      <c r="Y575" s="19"/>
      <c r="Z575" s="19"/>
      <c r="AA575" s="19"/>
      <c r="AB575" s="19">
        <f t="shared" si="1251"/>
        <v>10790.1</v>
      </c>
      <c r="AC575" s="19">
        <f t="shared" si="1252"/>
        <v>12298.9</v>
      </c>
      <c r="AD575" s="19">
        <f t="shared" si="1253"/>
        <v>13112.5</v>
      </c>
      <c r="AE575" s="19"/>
      <c r="AF575" s="19"/>
      <c r="AG575" s="19">
        <f t="shared" si="1271"/>
        <v>10790.1</v>
      </c>
      <c r="AH575" s="19">
        <f t="shared" si="1272"/>
        <v>12298.9</v>
      </c>
      <c r="AI575" s="19">
        <f t="shared" si="1273"/>
        <v>13112.5</v>
      </c>
      <c r="AJ575" s="19"/>
      <c r="AK575" s="19"/>
      <c r="AL575" s="19"/>
      <c r="AM575" s="19">
        <f t="shared" si="1217"/>
        <v>10790.1</v>
      </c>
      <c r="AN575" s="19"/>
      <c r="AO575" s="19">
        <f t="shared" si="1181"/>
        <v>10790.1</v>
      </c>
      <c r="AP575" s="19">
        <f t="shared" si="1218"/>
        <v>12298.9</v>
      </c>
      <c r="AQ575" s="19"/>
      <c r="AR575" s="19">
        <f t="shared" si="1182"/>
        <v>12298.9</v>
      </c>
      <c r="AS575" s="19">
        <f t="shared" si="1219"/>
        <v>13112.5</v>
      </c>
      <c r="AT575" s="19"/>
      <c r="AU575" s="19">
        <f t="shared" si="1183"/>
        <v>13112.5</v>
      </c>
      <c r="AV575" s="19"/>
      <c r="AW575" s="32"/>
      <c r="AX575" s="23"/>
      <c r="AY575" s="2"/>
    </row>
    <row r="576" spans="1:51" x14ac:dyDescent="0.3">
      <c r="A576" s="49" t="s">
        <v>147</v>
      </c>
      <c r="B576" s="45">
        <v>620</v>
      </c>
      <c r="C576" s="49" t="s">
        <v>28</v>
      </c>
      <c r="D576" s="49" t="s">
        <v>20</v>
      </c>
      <c r="E576" s="15" t="s">
        <v>559</v>
      </c>
      <c r="F576" s="19">
        <v>0</v>
      </c>
      <c r="G576" s="19">
        <v>0</v>
      </c>
      <c r="H576" s="19">
        <v>4730.8999999999996</v>
      </c>
      <c r="I576" s="19"/>
      <c r="J576" s="19"/>
      <c r="K576" s="19"/>
      <c r="L576" s="19">
        <f t="shared" si="1322"/>
        <v>0</v>
      </c>
      <c r="M576" s="19">
        <f t="shared" si="1323"/>
        <v>0</v>
      </c>
      <c r="N576" s="19">
        <f t="shared" si="1324"/>
        <v>4730.8999999999996</v>
      </c>
      <c r="O576" s="19"/>
      <c r="P576" s="19"/>
      <c r="Q576" s="19"/>
      <c r="R576" s="19">
        <f t="shared" si="1276"/>
        <v>0</v>
      </c>
      <c r="S576" s="19">
        <f t="shared" si="1277"/>
        <v>0</v>
      </c>
      <c r="T576" s="19">
        <f t="shared" si="1278"/>
        <v>4730.8999999999996</v>
      </c>
      <c r="U576" s="19"/>
      <c r="V576" s="19">
        <f t="shared" si="1280"/>
        <v>0</v>
      </c>
      <c r="W576" s="19">
        <f t="shared" si="1281"/>
        <v>0</v>
      </c>
      <c r="X576" s="19">
        <f t="shared" si="1282"/>
        <v>4730.8999999999996</v>
      </c>
      <c r="Y576" s="19"/>
      <c r="Z576" s="19"/>
      <c r="AA576" s="19"/>
      <c r="AB576" s="19">
        <f t="shared" si="1251"/>
        <v>0</v>
      </c>
      <c r="AC576" s="19">
        <f t="shared" si="1252"/>
        <v>0</v>
      </c>
      <c r="AD576" s="19">
        <f t="shared" si="1253"/>
        <v>4730.8999999999996</v>
      </c>
      <c r="AE576" s="19"/>
      <c r="AF576" s="19"/>
      <c r="AG576" s="19">
        <f t="shared" si="1271"/>
        <v>0</v>
      </c>
      <c r="AH576" s="19">
        <f t="shared" si="1272"/>
        <v>0</v>
      </c>
      <c r="AI576" s="19">
        <f t="shared" si="1273"/>
        <v>4730.8999999999996</v>
      </c>
      <c r="AJ576" s="19"/>
      <c r="AK576" s="19"/>
      <c r="AL576" s="19"/>
      <c r="AM576" s="19">
        <f t="shared" si="1217"/>
        <v>0</v>
      </c>
      <c r="AN576" s="19"/>
      <c r="AO576" s="19">
        <f t="shared" si="1181"/>
        <v>0</v>
      </c>
      <c r="AP576" s="19">
        <f t="shared" si="1218"/>
        <v>0</v>
      </c>
      <c r="AQ576" s="19"/>
      <c r="AR576" s="19">
        <f t="shared" si="1182"/>
        <v>0</v>
      </c>
      <c r="AS576" s="19">
        <f t="shared" si="1219"/>
        <v>4730.8999999999996</v>
      </c>
      <c r="AT576" s="19"/>
      <c r="AU576" s="19">
        <f t="shared" si="1183"/>
        <v>4730.8999999999996</v>
      </c>
      <c r="AV576" s="19"/>
      <c r="AW576" s="32"/>
      <c r="AX576" s="23"/>
      <c r="AY576" s="2"/>
    </row>
    <row r="577" spans="1:51" x14ac:dyDescent="0.3">
      <c r="A577" s="49" t="s">
        <v>147</v>
      </c>
      <c r="B577" s="45">
        <v>620</v>
      </c>
      <c r="C577" s="49" t="s">
        <v>24</v>
      </c>
      <c r="D577" s="49" t="s">
        <v>5</v>
      </c>
      <c r="E577" s="15" t="s">
        <v>563</v>
      </c>
      <c r="F577" s="19">
        <v>1626.6</v>
      </c>
      <c r="G577" s="19">
        <v>1140.2</v>
      </c>
      <c r="H577" s="19">
        <v>5188.6000000000004</v>
      </c>
      <c r="I577" s="19"/>
      <c r="J577" s="19"/>
      <c r="K577" s="19"/>
      <c r="L577" s="19">
        <f t="shared" si="1322"/>
        <v>1626.6</v>
      </c>
      <c r="M577" s="19">
        <f t="shared" si="1323"/>
        <v>1140.2</v>
      </c>
      <c r="N577" s="19">
        <f t="shared" si="1324"/>
        <v>5188.6000000000004</v>
      </c>
      <c r="O577" s="19"/>
      <c r="P577" s="19"/>
      <c r="Q577" s="19"/>
      <c r="R577" s="19">
        <f t="shared" si="1276"/>
        <v>1626.6</v>
      </c>
      <c r="S577" s="19">
        <f t="shared" si="1277"/>
        <v>1140.2</v>
      </c>
      <c r="T577" s="19">
        <f t="shared" si="1278"/>
        <v>5188.6000000000004</v>
      </c>
      <c r="U577" s="19"/>
      <c r="V577" s="19">
        <f t="shared" si="1280"/>
        <v>1626.6</v>
      </c>
      <c r="W577" s="19">
        <f t="shared" si="1281"/>
        <v>1140.2</v>
      </c>
      <c r="X577" s="19">
        <f t="shared" si="1282"/>
        <v>5188.6000000000004</v>
      </c>
      <c r="Y577" s="19"/>
      <c r="Z577" s="19"/>
      <c r="AA577" s="19"/>
      <c r="AB577" s="19">
        <f t="shared" si="1251"/>
        <v>1626.6</v>
      </c>
      <c r="AC577" s="19">
        <f t="shared" si="1252"/>
        <v>1140.2</v>
      </c>
      <c r="AD577" s="19">
        <f t="shared" si="1253"/>
        <v>5188.6000000000004</v>
      </c>
      <c r="AE577" s="19"/>
      <c r="AF577" s="19"/>
      <c r="AG577" s="19">
        <f t="shared" si="1271"/>
        <v>1626.6</v>
      </c>
      <c r="AH577" s="19">
        <f t="shared" si="1272"/>
        <v>1140.2</v>
      </c>
      <c r="AI577" s="19">
        <f t="shared" si="1273"/>
        <v>5188.6000000000004</v>
      </c>
      <c r="AJ577" s="19"/>
      <c r="AK577" s="19"/>
      <c r="AL577" s="19"/>
      <c r="AM577" s="19">
        <f t="shared" si="1217"/>
        <v>1626.6</v>
      </c>
      <c r="AN577" s="19"/>
      <c r="AO577" s="19">
        <f t="shared" ref="AO577:AO640" si="1334">AM577+AN577</f>
        <v>1626.6</v>
      </c>
      <c r="AP577" s="19">
        <f t="shared" si="1218"/>
        <v>1140.2</v>
      </c>
      <c r="AQ577" s="19"/>
      <c r="AR577" s="19">
        <f t="shared" ref="AR577:AR640" si="1335">AP577+AQ577</f>
        <v>1140.2</v>
      </c>
      <c r="AS577" s="19">
        <f t="shared" si="1219"/>
        <v>5188.6000000000004</v>
      </c>
      <c r="AT577" s="19"/>
      <c r="AU577" s="19">
        <f t="shared" ref="AU577:AU640" si="1336">AS577+AT577</f>
        <v>5188.6000000000004</v>
      </c>
      <c r="AV577" s="19"/>
      <c r="AW577" s="32"/>
      <c r="AX577" s="23"/>
      <c r="AY577" s="2"/>
    </row>
    <row r="578" spans="1:51" x14ac:dyDescent="0.3">
      <c r="A578" s="49" t="s">
        <v>147</v>
      </c>
      <c r="B578" s="45">
        <v>620</v>
      </c>
      <c r="C578" s="49" t="s">
        <v>105</v>
      </c>
      <c r="D578" s="49" t="s">
        <v>5</v>
      </c>
      <c r="E578" s="15" t="s">
        <v>570</v>
      </c>
      <c r="F578" s="19">
        <v>0</v>
      </c>
      <c r="G578" s="19">
        <v>1483.9</v>
      </c>
      <c r="H578" s="19">
        <v>1483.9</v>
      </c>
      <c r="I578" s="19"/>
      <c r="J578" s="19"/>
      <c r="K578" s="19"/>
      <c r="L578" s="19">
        <f t="shared" si="1322"/>
        <v>0</v>
      </c>
      <c r="M578" s="19">
        <f t="shared" si="1323"/>
        <v>1483.9</v>
      </c>
      <c r="N578" s="19">
        <f t="shared" si="1324"/>
        <v>1483.9</v>
      </c>
      <c r="O578" s="19"/>
      <c r="P578" s="19"/>
      <c r="Q578" s="19"/>
      <c r="R578" s="19">
        <f t="shared" si="1276"/>
        <v>0</v>
      </c>
      <c r="S578" s="19">
        <f t="shared" si="1277"/>
        <v>1483.9</v>
      </c>
      <c r="T578" s="19">
        <f t="shared" si="1278"/>
        <v>1483.9</v>
      </c>
      <c r="U578" s="19"/>
      <c r="V578" s="19">
        <f t="shared" si="1280"/>
        <v>0</v>
      </c>
      <c r="W578" s="19">
        <f t="shared" si="1281"/>
        <v>1483.9</v>
      </c>
      <c r="X578" s="19">
        <f t="shared" si="1282"/>
        <v>1483.9</v>
      </c>
      <c r="Y578" s="19"/>
      <c r="Z578" s="19"/>
      <c r="AA578" s="19"/>
      <c r="AB578" s="19">
        <f t="shared" si="1251"/>
        <v>0</v>
      </c>
      <c r="AC578" s="19">
        <f t="shared" si="1252"/>
        <v>1483.9</v>
      </c>
      <c r="AD578" s="19">
        <f t="shared" si="1253"/>
        <v>1483.9</v>
      </c>
      <c r="AE578" s="19"/>
      <c r="AF578" s="19"/>
      <c r="AG578" s="19">
        <f t="shared" si="1271"/>
        <v>0</v>
      </c>
      <c r="AH578" s="19">
        <f t="shared" si="1272"/>
        <v>1483.9</v>
      </c>
      <c r="AI578" s="19">
        <f t="shared" si="1273"/>
        <v>1483.9</v>
      </c>
      <c r="AJ578" s="19"/>
      <c r="AK578" s="19"/>
      <c r="AL578" s="19"/>
      <c r="AM578" s="19">
        <f t="shared" si="1217"/>
        <v>0</v>
      </c>
      <c r="AN578" s="19"/>
      <c r="AO578" s="19">
        <f t="shared" si="1334"/>
        <v>0</v>
      </c>
      <c r="AP578" s="19">
        <f t="shared" si="1218"/>
        <v>1483.9</v>
      </c>
      <c r="AQ578" s="19"/>
      <c r="AR578" s="19">
        <f t="shared" si="1335"/>
        <v>1483.9</v>
      </c>
      <c r="AS578" s="19">
        <f t="shared" si="1219"/>
        <v>1483.9</v>
      </c>
      <c r="AT578" s="19"/>
      <c r="AU578" s="19">
        <f t="shared" si="1336"/>
        <v>1483.9</v>
      </c>
      <c r="AV578" s="19"/>
      <c r="AW578" s="32"/>
      <c r="AX578" s="23"/>
      <c r="AY578" s="2"/>
    </row>
    <row r="579" spans="1:51" x14ac:dyDescent="0.3">
      <c r="A579" s="49" t="s">
        <v>148</v>
      </c>
      <c r="B579" s="45"/>
      <c r="C579" s="49"/>
      <c r="D579" s="49"/>
      <c r="E579" s="15" t="s">
        <v>686</v>
      </c>
      <c r="F579" s="19">
        <f t="shared" ref="F579:K581" si="1337">F580</f>
        <v>1340.7</v>
      </c>
      <c r="G579" s="19">
        <f t="shared" si="1337"/>
        <v>1340.7</v>
      </c>
      <c r="H579" s="19">
        <f t="shared" si="1337"/>
        <v>1340.7</v>
      </c>
      <c r="I579" s="19">
        <f t="shared" si="1337"/>
        <v>0</v>
      </c>
      <c r="J579" s="19">
        <f t="shared" si="1337"/>
        <v>0</v>
      </c>
      <c r="K579" s="19">
        <f t="shared" si="1337"/>
        <v>0</v>
      </c>
      <c r="L579" s="19">
        <f t="shared" si="1322"/>
        <v>1340.7</v>
      </c>
      <c r="M579" s="19">
        <f t="shared" si="1323"/>
        <v>1340.7</v>
      </c>
      <c r="N579" s="19">
        <f t="shared" si="1324"/>
        <v>1340.7</v>
      </c>
      <c r="O579" s="19">
        <f t="shared" ref="O579:Q581" si="1338">O580</f>
        <v>0</v>
      </c>
      <c r="P579" s="19">
        <f t="shared" si="1338"/>
        <v>0</v>
      </c>
      <c r="Q579" s="19">
        <f t="shared" si="1338"/>
        <v>0</v>
      </c>
      <c r="R579" s="19">
        <f t="shared" si="1276"/>
        <v>1340.7</v>
      </c>
      <c r="S579" s="19">
        <f t="shared" si="1277"/>
        <v>1340.7</v>
      </c>
      <c r="T579" s="19">
        <f t="shared" si="1278"/>
        <v>1340.7</v>
      </c>
      <c r="U579" s="19">
        <f t="shared" ref="U579:AV581" si="1339">U580</f>
        <v>0</v>
      </c>
      <c r="V579" s="19">
        <f t="shared" si="1280"/>
        <v>1340.7</v>
      </c>
      <c r="W579" s="19">
        <f t="shared" si="1281"/>
        <v>1340.7</v>
      </c>
      <c r="X579" s="19">
        <f t="shared" si="1282"/>
        <v>1340.7</v>
      </c>
      <c r="Y579" s="19">
        <f t="shared" si="1339"/>
        <v>0</v>
      </c>
      <c r="Z579" s="19">
        <f t="shared" si="1339"/>
        <v>0</v>
      </c>
      <c r="AA579" s="19">
        <f t="shared" si="1339"/>
        <v>0</v>
      </c>
      <c r="AB579" s="19">
        <f t="shared" si="1251"/>
        <v>1340.7</v>
      </c>
      <c r="AC579" s="19">
        <f t="shared" si="1252"/>
        <v>1340.7</v>
      </c>
      <c r="AD579" s="19">
        <f t="shared" si="1253"/>
        <v>1340.7</v>
      </c>
      <c r="AE579" s="19">
        <f t="shared" si="1339"/>
        <v>0</v>
      </c>
      <c r="AF579" s="19">
        <f t="shared" si="1339"/>
        <v>0</v>
      </c>
      <c r="AG579" s="19">
        <f t="shared" si="1271"/>
        <v>1340.7</v>
      </c>
      <c r="AH579" s="19">
        <f t="shared" si="1272"/>
        <v>1340.7</v>
      </c>
      <c r="AI579" s="19">
        <f t="shared" si="1273"/>
        <v>1340.7</v>
      </c>
      <c r="AJ579" s="19">
        <f t="shared" si="1339"/>
        <v>0</v>
      </c>
      <c r="AK579" s="19">
        <f t="shared" si="1339"/>
        <v>0</v>
      </c>
      <c r="AL579" s="19">
        <f t="shared" si="1339"/>
        <v>0</v>
      </c>
      <c r="AM579" s="19">
        <f t="shared" si="1217"/>
        <v>1340.7</v>
      </c>
      <c r="AN579" s="19">
        <f t="shared" si="1339"/>
        <v>0</v>
      </c>
      <c r="AO579" s="19">
        <f t="shared" si="1334"/>
        <v>1340.7</v>
      </c>
      <c r="AP579" s="19">
        <f t="shared" si="1218"/>
        <v>1340.7</v>
      </c>
      <c r="AQ579" s="19">
        <f t="shared" si="1339"/>
        <v>0</v>
      </c>
      <c r="AR579" s="19">
        <f t="shared" si="1335"/>
        <v>1340.7</v>
      </c>
      <c r="AS579" s="19">
        <f t="shared" si="1219"/>
        <v>1340.7</v>
      </c>
      <c r="AT579" s="19">
        <f t="shared" si="1339"/>
        <v>0</v>
      </c>
      <c r="AU579" s="19">
        <f t="shared" si="1336"/>
        <v>1340.7</v>
      </c>
      <c r="AV579" s="19">
        <f t="shared" si="1339"/>
        <v>0</v>
      </c>
      <c r="AW579" s="32"/>
      <c r="AX579" s="23"/>
      <c r="AY579" s="2"/>
    </row>
    <row r="580" spans="1:51" ht="31.2" x14ac:dyDescent="0.3">
      <c r="A580" s="49" t="s">
        <v>148</v>
      </c>
      <c r="B580" s="45">
        <v>200</v>
      </c>
      <c r="C580" s="49"/>
      <c r="D580" s="49"/>
      <c r="E580" s="15" t="s">
        <v>578</v>
      </c>
      <c r="F580" s="19">
        <f t="shared" si="1337"/>
        <v>1340.7</v>
      </c>
      <c r="G580" s="19">
        <f t="shared" si="1337"/>
        <v>1340.7</v>
      </c>
      <c r="H580" s="19">
        <f t="shared" si="1337"/>
        <v>1340.7</v>
      </c>
      <c r="I580" s="19">
        <f t="shared" si="1337"/>
        <v>0</v>
      </c>
      <c r="J580" s="19">
        <f t="shared" si="1337"/>
        <v>0</v>
      </c>
      <c r="K580" s="19">
        <f t="shared" si="1337"/>
        <v>0</v>
      </c>
      <c r="L580" s="19">
        <f t="shared" si="1322"/>
        <v>1340.7</v>
      </c>
      <c r="M580" s="19">
        <f t="shared" si="1323"/>
        <v>1340.7</v>
      </c>
      <c r="N580" s="19">
        <f t="shared" si="1324"/>
        <v>1340.7</v>
      </c>
      <c r="O580" s="19">
        <f t="shared" si="1338"/>
        <v>0</v>
      </c>
      <c r="P580" s="19">
        <f t="shared" si="1338"/>
        <v>0</v>
      </c>
      <c r="Q580" s="19">
        <f t="shared" si="1338"/>
        <v>0</v>
      </c>
      <c r="R580" s="19">
        <f t="shared" si="1276"/>
        <v>1340.7</v>
      </c>
      <c r="S580" s="19">
        <f t="shared" si="1277"/>
        <v>1340.7</v>
      </c>
      <c r="T580" s="19">
        <f t="shared" si="1278"/>
        <v>1340.7</v>
      </c>
      <c r="U580" s="19">
        <f t="shared" si="1339"/>
        <v>0</v>
      </c>
      <c r="V580" s="19">
        <f t="shared" si="1280"/>
        <v>1340.7</v>
      </c>
      <c r="W580" s="19">
        <f t="shared" si="1281"/>
        <v>1340.7</v>
      </c>
      <c r="X580" s="19">
        <f t="shared" si="1282"/>
        <v>1340.7</v>
      </c>
      <c r="Y580" s="19">
        <f t="shared" si="1339"/>
        <v>0</v>
      </c>
      <c r="Z580" s="19">
        <f t="shared" si="1339"/>
        <v>0</v>
      </c>
      <c r="AA580" s="19">
        <f t="shared" si="1339"/>
        <v>0</v>
      </c>
      <c r="AB580" s="19">
        <f t="shared" si="1251"/>
        <v>1340.7</v>
      </c>
      <c r="AC580" s="19">
        <f t="shared" si="1252"/>
        <v>1340.7</v>
      </c>
      <c r="AD580" s="19">
        <f t="shared" si="1253"/>
        <v>1340.7</v>
      </c>
      <c r="AE580" s="19">
        <f t="shared" si="1339"/>
        <v>0</v>
      </c>
      <c r="AF580" s="19">
        <f t="shared" si="1339"/>
        <v>0</v>
      </c>
      <c r="AG580" s="19">
        <f t="shared" si="1271"/>
        <v>1340.7</v>
      </c>
      <c r="AH580" s="19">
        <f t="shared" si="1272"/>
        <v>1340.7</v>
      </c>
      <c r="AI580" s="19">
        <f t="shared" si="1273"/>
        <v>1340.7</v>
      </c>
      <c r="AJ580" s="19">
        <f t="shared" si="1339"/>
        <v>0</v>
      </c>
      <c r="AK580" s="19">
        <f t="shared" si="1339"/>
        <v>0</v>
      </c>
      <c r="AL580" s="19">
        <f t="shared" si="1339"/>
        <v>0</v>
      </c>
      <c r="AM580" s="19">
        <f t="shared" si="1217"/>
        <v>1340.7</v>
      </c>
      <c r="AN580" s="19">
        <f t="shared" si="1339"/>
        <v>0</v>
      </c>
      <c r="AO580" s="19">
        <f t="shared" si="1334"/>
        <v>1340.7</v>
      </c>
      <c r="AP580" s="19">
        <f t="shared" si="1218"/>
        <v>1340.7</v>
      </c>
      <c r="AQ580" s="19">
        <f t="shared" si="1339"/>
        <v>0</v>
      </c>
      <c r="AR580" s="19">
        <f t="shared" si="1335"/>
        <v>1340.7</v>
      </c>
      <c r="AS580" s="19">
        <f t="shared" si="1219"/>
        <v>1340.7</v>
      </c>
      <c r="AT580" s="19">
        <f t="shared" si="1339"/>
        <v>0</v>
      </c>
      <c r="AU580" s="19">
        <f t="shared" si="1336"/>
        <v>1340.7</v>
      </c>
      <c r="AV580" s="19">
        <f t="shared" si="1339"/>
        <v>0</v>
      </c>
      <c r="AW580" s="32"/>
      <c r="AX580" s="23"/>
      <c r="AY580" s="2"/>
    </row>
    <row r="581" spans="1:51" ht="46.8" x14ac:dyDescent="0.3">
      <c r="A581" s="49" t="s">
        <v>148</v>
      </c>
      <c r="B581" s="45">
        <v>240</v>
      </c>
      <c r="C581" s="49"/>
      <c r="D581" s="49"/>
      <c r="E581" s="15" t="s">
        <v>586</v>
      </c>
      <c r="F581" s="19">
        <f t="shared" si="1337"/>
        <v>1340.7</v>
      </c>
      <c r="G581" s="19">
        <f t="shared" si="1337"/>
        <v>1340.7</v>
      </c>
      <c r="H581" s="19">
        <f t="shared" si="1337"/>
        <v>1340.7</v>
      </c>
      <c r="I581" s="19">
        <f t="shared" si="1337"/>
        <v>0</v>
      </c>
      <c r="J581" s="19">
        <f t="shared" si="1337"/>
        <v>0</v>
      </c>
      <c r="K581" s="19">
        <f t="shared" si="1337"/>
        <v>0</v>
      </c>
      <c r="L581" s="19">
        <f t="shared" si="1322"/>
        <v>1340.7</v>
      </c>
      <c r="M581" s="19">
        <f t="shared" si="1323"/>
        <v>1340.7</v>
      </c>
      <c r="N581" s="19">
        <f t="shared" si="1324"/>
        <v>1340.7</v>
      </c>
      <c r="O581" s="19">
        <f t="shared" si="1338"/>
        <v>0</v>
      </c>
      <c r="P581" s="19">
        <f t="shared" si="1338"/>
        <v>0</v>
      </c>
      <c r="Q581" s="19">
        <f t="shared" si="1338"/>
        <v>0</v>
      </c>
      <c r="R581" s="19">
        <f t="shared" si="1276"/>
        <v>1340.7</v>
      </c>
      <c r="S581" s="19">
        <f t="shared" si="1277"/>
        <v>1340.7</v>
      </c>
      <c r="T581" s="19">
        <f t="shared" si="1278"/>
        <v>1340.7</v>
      </c>
      <c r="U581" s="19">
        <f t="shared" si="1339"/>
        <v>0</v>
      </c>
      <c r="V581" s="19">
        <f t="shared" si="1280"/>
        <v>1340.7</v>
      </c>
      <c r="W581" s="19">
        <f t="shared" si="1281"/>
        <v>1340.7</v>
      </c>
      <c r="X581" s="19">
        <f t="shared" si="1282"/>
        <v>1340.7</v>
      </c>
      <c r="Y581" s="19">
        <f t="shared" si="1339"/>
        <v>0</v>
      </c>
      <c r="Z581" s="19">
        <f t="shared" si="1339"/>
        <v>0</v>
      </c>
      <c r="AA581" s="19">
        <f t="shared" si="1339"/>
        <v>0</v>
      </c>
      <c r="AB581" s="19">
        <f t="shared" si="1251"/>
        <v>1340.7</v>
      </c>
      <c r="AC581" s="19">
        <f t="shared" si="1252"/>
        <v>1340.7</v>
      </c>
      <c r="AD581" s="19">
        <f t="shared" si="1253"/>
        <v>1340.7</v>
      </c>
      <c r="AE581" s="19">
        <f t="shared" si="1339"/>
        <v>0</v>
      </c>
      <c r="AF581" s="19">
        <f t="shared" si="1339"/>
        <v>0</v>
      </c>
      <c r="AG581" s="19">
        <f t="shared" si="1271"/>
        <v>1340.7</v>
      </c>
      <c r="AH581" s="19">
        <f t="shared" si="1272"/>
        <v>1340.7</v>
      </c>
      <c r="AI581" s="19">
        <f t="shared" si="1273"/>
        <v>1340.7</v>
      </c>
      <c r="AJ581" s="19">
        <f t="shared" si="1339"/>
        <v>0</v>
      </c>
      <c r="AK581" s="19">
        <f t="shared" si="1339"/>
        <v>0</v>
      </c>
      <c r="AL581" s="19">
        <f t="shared" si="1339"/>
        <v>0</v>
      </c>
      <c r="AM581" s="19">
        <f t="shared" si="1217"/>
        <v>1340.7</v>
      </c>
      <c r="AN581" s="19">
        <f t="shared" si="1339"/>
        <v>0</v>
      </c>
      <c r="AO581" s="19">
        <f t="shared" si="1334"/>
        <v>1340.7</v>
      </c>
      <c r="AP581" s="19">
        <f t="shared" si="1218"/>
        <v>1340.7</v>
      </c>
      <c r="AQ581" s="19">
        <f t="shared" si="1339"/>
        <v>0</v>
      </c>
      <c r="AR581" s="19">
        <f t="shared" si="1335"/>
        <v>1340.7</v>
      </c>
      <c r="AS581" s="19">
        <f t="shared" si="1219"/>
        <v>1340.7</v>
      </c>
      <c r="AT581" s="19">
        <f t="shared" si="1339"/>
        <v>0</v>
      </c>
      <c r="AU581" s="19">
        <f t="shared" si="1336"/>
        <v>1340.7</v>
      </c>
      <c r="AV581" s="19">
        <f t="shared" si="1339"/>
        <v>0</v>
      </c>
      <c r="AW581" s="32"/>
      <c r="AX581" s="23"/>
      <c r="AY581" s="2"/>
    </row>
    <row r="582" spans="1:51" x14ac:dyDescent="0.3">
      <c r="A582" s="49" t="s">
        <v>148</v>
      </c>
      <c r="B582" s="45">
        <v>240</v>
      </c>
      <c r="C582" s="49" t="s">
        <v>61</v>
      </c>
      <c r="D582" s="49" t="s">
        <v>142</v>
      </c>
      <c r="E582" s="15" t="s">
        <v>569</v>
      </c>
      <c r="F582" s="19">
        <v>1340.7</v>
      </c>
      <c r="G582" s="19">
        <v>1340.7</v>
      </c>
      <c r="H582" s="19">
        <v>1340.7</v>
      </c>
      <c r="I582" s="19"/>
      <c r="J582" s="19"/>
      <c r="K582" s="19"/>
      <c r="L582" s="19">
        <f t="shared" si="1322"/>
        <v>1340.7</v>
      </c>
      <c r="M582" s="19">
        <f t="shared" si="1323"/>
        <v>1340.7</v>
      </c>
      <c r="N582" s="19">
        <f t="shared" si="1324"/>
        <v>1340.7</v>
      </c>
      <c r="O582" s="19"/>
      <c r="P582" s="19"/>
      <c r="Q582" s="19"/>
      <c r="R582" s="19">
        <f t="shared" si="1276"/>
        <v>1340.7</v>
      </c>
      <c r="S582" s="19">
        <f t="shared" si="1277"/>
        <v>1340.7</v>
      </c>
      <c r="T582" s="19">
        <f t="shared" si="1278"/>
        <v>1340.7</v>
      </c>
      <c r="U582" s="19"/>
      <c r="V582" s="19">
        <f t="shared" si="1280"/>
        <v>1340.7</v>
      </c>
      <c r="W582" s="19">
        <f t="shared" si="1281"/>
        <v>1340.7</v>
      </c>
      <c r="X582" s="19">
        <f t="shared" si="1282"/>
        <v>1340.7</v>
      </c>
      <c r="Y582" s="19"/>
      <c r="Z582" s="19"/>
      <c r="AA582" s="19"/>
      <c r="AB582" s="19">
        <f t="shared" si="1251"/>
        <v>1340.7</v>
      </c>
      <c r="AC582" s="19">
        <f t="shared" si="1252"/>
        <v>1340.7</v>
      </c>
      <c r="AD582" s="19">
        <f t="shared" si="1253"/>
        <v>1340.7</v>
      </c>
      <c r="AE582" s="19"/>
      <c r="AF582" s="19"/>
      <c r="AG582" s="19">
        <f t="shared" si="1271"/>
        <v>1340.7</v>
      </c>
      <c r="AH582" s="19">
        <f t="shared" si="1272"/>
        <v>1340.7</v>
      </c>
      <c r="AI582" s="19">
        <f t="shared" si="1273"/>
        <v>1340.7</v>
      </c>
      <c r="AJ582" s="19"/>
      <c r="AK582" s="19"/>
      <c r="AL582" s="19"/>
      <c r="AM582" s="19">
        <f t="shared" si="1217"/>
        <v>1340.7</v>
      </c>
      <c r="AN582" s="19"/>
      <c r="AO582" s="19">
        <f t="shared" si="1334"/>
        <v>1340.7</v>
      </c>
      <c r="AP582" s="19">
        <f t="shared" si="1218"/>
        <v>1340.7</v>
      </c>
      <c r="AQ582" s="19"/>
      <c r="AR582" s="19">
        <f t="shared" si="1335"/>
        <v>1340.7</v>
      </c>
      <c r="AS582" s="19">
        <f t="shared" si="1219"/>
        <v>1340.7</v>
      </c>
      <c r="AT582" s="19"/>
      <c r="AU582" s="19">
        <f t="shared" si="1336"/>
        <v>1340.7</v>
      </c>
      <c r="AV582" s="19"/>
      <c r="AW582" s="32"/>
      <c r="AX582" s="23"/>
      <c r="AY582" s="2"/>
    </row>
    <row r="583" spans="1:51" s="11" customFormat="1" ht="31.2" x14ac:dyDescent="0.3">
      <c r="A583" s="10" t="s">
        <v>153</v>
      </c>
      <c r="B583" s="17"/>
      <c r="C583" s="10"/>
      <c r="D583" s="10"/>
      <c r="E583" s="16" t="s">
        <v>1083</v>
      </c>
      <c r="F583" s="18">
        <f>F584+F592+F597</f>
        <v>33578.400000000001</v>
      </c>
      <c r="G583" s="18">
        <f>G584+G592+G597</f>
        <v>33578.400000000001</v>
      </c>
      <c r="H583" s="18">
        <f>H584+H592+H597</f>
        <v>33578.400000000001</v>
      </c>
      <c r="I583" s="18">
        <f t="shared" ref="I583:K583" si="1340">I584+I592+I597</f>
        <v>0</v>
      </c>
      <c r="J583" s="18">
        <f t="shared" si="1340"/>
        <v>0</v>
      </c>
      <c r="K583" s="18">
        <f t="shared" si="1340"/>
        <v>0</v>
      </c>
      <c r="L583" s="18">
        <f t="shared" si="1322"/>
        <v>33578.400000000001</v>
      </c>
      <c r="M583" s="18">
        <f t="shared" si="1323"/>
        <v>33578.400000000001</v>
      </c>
      <c r="N583" s="18">
        <f t="shared" si="1324"/>
        <v>33578.400000000001</v>
      </c>
      <c r="O583" s="18">
        <f t="shared" ref="O583:Q583" si="1341">O584+O592+O597</f>
        <v>0</v>
      </c>
      <c r="P583" s="18">
        <f t="shared" si="1341"/>
        <v>0</v>
      </c>
      <c r="Q583" s="18">
        <f t="shared" si="1341"/>
        <v>0</v>
      </c>
      <c r="R583" s="18">
        <f t="shared" si="1276"/>
        <v>33578.400000000001</v>
      </c>
      <c r="S583" s="18">
        <f t="shared" si="1277"/>
        <v>33578.400000000001</v>
      </c>
      <c r="T583" s="18">
        <f t="shared" si="1278"/>
        <v>33578.400000000001</v>
      </c>
      <c r="U583" s="18">
        <f>U584+U592+U597</f>
        <v>0</v>
      </c>
      <c r="V583" s="18">
        <f t="shared" si="1280"/>
        <v>33578.400000000001</v>
      </c>
      <c r="W583" s="18">
        <f t="shared" si="1281"/>
        <v>33578.400000000001</v>
      </c>
      <c r="X583" s="18">
        <f t="shared" si="1282"/>
        <v>33578.400000000001</v>
      </c>
      <c r="Y583" s="18">
        <f t="shared" ref="Y583:AA583" si="1342">Y584+Y592+Y597</f>
        <v>0</v>
      </c>
      <c r="Z583" s="18">
        <f t="shared" si="1342"/>
        <v>0</v>
      </c>
      <c r="AA583" s="18">
        <f t="shared" si="1342"/>
        <v>0</v>
      </c>
      <c r="AB583" s="18">
        <f t="shared" si="1251"/>
        <v>33578.400000000001</v>
      </c>
      <c r="AC583" s="18">
        <f t="shared" si="1252"/>
        <v>33578.400000000001</v>
      </c>
      <c r="AD583" s="18">
        <f t="shared" si="1253"/>
        <v>33578.400000000001</v>
      </c>
      <c r="AE583" s="18">
        <f t="shared" ref="AE583:AF583" si="1343">AE584+AE592+AE597</f>
        <v>0</v>
      </c>
      <c r="AF583" s="18">
        <f t="shared" si="1343"/>
        <v>0</v>
      </c>
      <c r="AG583" s="18">
        <f t="shared" si="1271"/>
        <v>33578.400000000001</v>
      </c>
      <c r="AH583" s="18">
        <f t="shared" si="1272"/>
        <v>33578.400000000001</v>
      </c>
      <c r="AI583" s="18">
        <f t="shared" si="1273"/>
        <v>33578.400000000001</v>
      </c>
      <c r="AJ583" s="18">
        <f>AJ584+AJ592+AJ597</f>
        <v>0</v>
      </c>
      <c r="AK583" s="18">
        <f>AK584+AK592+AK597</f>
        <v>0</v>
      </c>
      <c r="AL583" s="18">
        <f>AL584+AL592+AL597</f>
        <v>0</v>
      </c>
      <c r="AM583" s="18">
        <f t="shared" si="1217"/>
        <v>33578.400000000001</v>
      </c>
      <c r="AN583" s="18">
        <f>AN584+AN592+AN597</f>
        <v>0</v>
      </c>
      <c r="AO583" s="18">
        <f t="shared" si="1334"/>
        <v>33578.400000000001</v>
      </c>
      <c r="AP583" s="18">
        <f t="shared" si="1218"/>
        <v>33578.400000000001</v>
      </c>
      <c r="AQ583" s="18">
        <f>AQ584+AQ592+AQ597</f>
        <v>0</v>
      </c>
      <c r="AR583" s="18">
        <f t="shared" si="1335"/>
        <v>33578.400000000001</v>
      </c>
      <c r="AS583" s="18">
        <f t="shared" si="1219"/>
        <v>33578.400000000001</v>
      </c>
      <c r="AT583" s="18">
        <f>AT584+AT592+AT597</f>
        <v>0</v>
      </c>
      <c r="AU583" s="18">
        <f t="shared" si="1336"/>
        <v>33578.400000000001</v>
      </c>
      <c r="AV583" s="18">
        <f>AV584+AV592+AV597</f>
        <v>0</v>
      </c>
      <c r="AW583" s="31"/>
      <c r="AX583" s="26"/>
    </row>
    <row r="584" spans="1:51" ht="62.4" x14ac:dyDescent="0.3">
      <c r="A584" s="49" t="s">
        <v>154</v>
      </c>
      <c r="B584" s="45"/>
      <c r="C584" s="49"/>
      <c r="D584" s="49"/>
      <c r="E584" s="15" t="s">
        <v>934</v>
      </c>
      <c r="F584" s="19">
        <f t="shared" ref="F584:K584" si="1344">F585</f>
        <v>31510.600000000002</v>
      </c>
      <c r="G584" s="19">
        <f t="shared" si="1344"/>
        <v>31510.600000000002</v>
      </c>
      <c r="H584" s="19">
        <f t="shared" si="1344"/>
        <v>31510.600000000002</v>
      </c>
      <c r="I584" s="19">
        <f t="shared" si="1344"/>
        <v>0</v>
      </c>
      <c r="J584" s="19">
        <f t="shared" si="1344"/>
        <v>0</v>
      </c>
      <c r="K584" s="19">
        <f t="shared" si="1344"/>
        <v>0</v>
      </c>
      <c r="L584" s="19">
        <f t="shared" si="1322"/>
        <v>31510.600000000002</v>
      </c>
      <c r="M584" s="19">
        <f t="shared" si="1323"/>
        <v>31510.600000000002</v>
      </c>
      <c r="N584" s="19">
        <f t="shared" si="1324"/>
        <v>31510.600000000002</v>
      </c>
      <c r="O584" s="19">
        <f t="shared" ref="O584:Q584" si="1345">O585</f>
        <v>0</v>
      </c>
      <c r="P584" s="19">
        <f t="shared" si="1345"/>
        <v>0</v>
      </c>
      <c r="Q584" s="19">
        <f t="shared" si="1345"/>
        <v>0</v>
      </c>
      <c r="R584" s="19">
        <f t="shared" si="1276"/>
        <v>31510.600000000002</v>
      </c>
      <c r="S584" s="19">
        <f t="shared" si="1277"/>
        <v>31510.600000000002</v>
      </c>
      <c r="T584" s="19">
        <f t="shared" si="1278"/>
        <v>31510.600000000002</v>
      </c>
      <c r="U584" s="19">
        <f t="shared" ref="U584:AV584" si="1346">U585</f>
        <v>0</v>
      </c>
      <c r="V584" s="19">
        <f t="shared" si="1280"/>
        <v>31510.600000000002</v>
      </c>
      <c r="W584" s="19">
        <f t="shared" si="1281"/>
        <v>31510.600000000002</v>
      </c>
      <c r="X584" s="19">
        <f t="shared" si="1282"/>
        <v>31510.600000000002</v>
      </c>
      <c r="Y584" s="19">
        <f t="shared" si="1346"/>
        <v>0</v>
      </c>
      <c r="Z584" s="19">
        <f t="shared" si="1346"/>
        <v>0</v>
      </c>
      <c r="AA584" s="19">
        <f t="shared" si="1346"/>
        <v>0</v>
      </c>
      <c r="AB584" s="19">
        <f t="shared" si="1251"/>
        <v>31510.600000000002</v>
      </c>
      <c r="AC584" s="19">
        <f t="shared" si="1252"/>
        <v>31510.600000000002</v>
      </c>
      <c r="AD584" s="19">
        <f t="shared" si="1253"/>
        <v>31510.600000000002</v>
      </c>
      <c r="AE584" s="19">
        <f t="shared" si="1346"/>
        <v>0</v>
      </c>
      <c r="AF584" s="19">
        <f t="shared" si="1346"/>
        <v>0</v>
      </c>
      <c r="AG584" s="19">
        <f t="shared" si="1271"/>
        <v>31510.600000000002</v>
      </c>
      <c r="AH584" s="19">
        <f t="shared" si="1272"/>
        <v>31510.600000000002</v>
      </c>
      <c r="AI584" s="19">
        <f t="shared" si="1273"/>
        <v>31510.600000000002</v>
      </c>
      <c r="AJ584" s="19">
        <f t="shared" si="1346"/>
        <v>0</v>
      </c>
      <c r="AK584" s="19">
        <f t="shared" si="1346"/>
        <v>0</v>
      </c>
      <c r="AL584" s="19">
        <f t="shared" si="1346"/>
        <v>0</v>
      </c>
      <c r="AM584" s="19">
        <f t="shared" si="1217"/>
        <v>31510.600000000002</v>
      </c>
      <c r="AN584" s="19">
        <f t="shared" si="1346"/>
        <v>0</v>
      </c>
      <c r="AO584" s="19">
        <f t="shared" si="1334"/>
        <v>31510.600000000002</v>
      </c>
      <c r="AP584" s="19">
        <f t="shared" si="1218"/>
        <v>31510.600000000002</v>
      </c>
      <c r="AQ584" s="19">
        <f t="shared" si="1346"/>
        <v>0</v>
      </c>
      <c r="AR584" s="19">
        <f t="shared" si="1335"/>
        <v>31510.600000000002</v>
      </c>
      <c r="AS584" s="19">
        <f t="shared" si="1219"/>
        <v>31510.600000000002</v>
      </c>
      <c r="AT584" s="19">
        <f t="shared" si="1346"/>
        <v>0</v>
      </c>
      <c r="AU584" s="19">
        <f t="shared" si="1336"/>
        <v>31510.600000000002</v>
      </c>
      <c r="AV584" s="19">
        <f t="shared" si="1346"/>
        <v>0</v>
      </c>
      <c r="AW584" s="32"/>
      <c r="AX584" s="23"/>
      <c r="AY584" s="2"/>
    </row>
    <row r="585" spans="1:51" ht="46.8" x14ac:dyDescent="0.3">
      <c r="A585" s="49" t="s">
        <v>152</v>
      </c>
      <c r="B585" s="45"/>
      <c r="C585" s="49"/>
      <c r="D585" s="49"/>
      <c r="E585" s="15" t="s">
        <v>687</v>
      </c>
      <c r="F585" s="19">
        <f t="shared" ref="F585:K585" si="1347">F586+F589</f>
        <v>31510.600000000002</v>
      </c>
      <c r="G585" s="19">
        <f t="shared" si="1347"/>
        <v>31510.600000000002</v>
      </c>
      <c r="H585" s="19">
        <f t="shared" si="1347"/>
        <v>31510.600000000002</v>
      </c>
      <c r="I585" s="19">
        <f t="shared" si="1347"/>
        <v>0</v>
      </c>
      <c r="J585" s="19">
        <f t="shared" si="1347"/>
        <v>0</v>
      </c>
      <c r="K585" s="19">
        <f t="shared" si="1347"/>
        <v>0</v>
      </c>
      <c r="L585" s="19">
        <f t="shared" si="1322"/>
        <v>31510.600000000002</v>
      </c>
      <c r="M585" s="19">
        <f t="shared" si="1323"/>
        <v>31510.600000000002</v>
      </c>
      <c r="N585" s="19">
        <f t="shared" si="1324"/>
        <v>31510.600000000002</v>
      </c>
      <c r="O585" s="19">
        <f t="shared" ref="O585:Q585" si="1348">O586+O589</f>
        <v>0</v>
      </c>
      <c r="P585" s="19">
        <f t="shared" si="1348"/>
        <v>0</v>
      </c>
      <c r="Q585" s="19">
        <f t="shared" si="1348"/>
        <v>0</v>
      </c>
      <c r="R585" s="19">
        <f t="shared" si="1276"/>
        <v>31510.600000000002</v>
      </c>
      <c r="S585" s="19">
        <f t="shared" si="1277"/>
        <v>31510.600000000002</v>
      </c>
      <c r="T585" s="19">
        <f t="shared" si="1278"/>
        <v>31510.600000000002</v>
      </c>
      <c r="U585" s="19">
        <f t="shared" ref="U585:AV585" si="1349">U586+U589</f>
        <v>0</v>
      </c>
      <c r="V585" s="19">
        <f t="shared" si="1280"/>
        <v>31510.600000000002</v>
      </c>
      <c r="W585" s="19">
        <f t="shared" si="1281"/>
        <v>31510.600000000002</v>
      </c>
      <c r="X585" s="19">
        <f t="shared" si="1282"/>
        <v>31510.600000000002</v>
      </c>
      <c r="Y585" s="19">
        <f t="shared" ref="Y585:AA585" si="1350">Y586+Y589</f>
        <v>0</v>
      </c>
      <c r="Z585" s="19">
        <f t="shared" si="1350"/>
        <v>0</v>
      </c>
      <c r="AA585" s="19">
        <f t="shared" si="1350"/>
        <v>0</v>
      </c>
      <c r="AB585" s="19">
        <f t="shared" si="1251"/>
        <v>31510.600000000002</v>
      </c>
      <c r="AC585" s="19">
        <f t="shared" si="1252"/>
        <v>31510.600000000002</v>
      </c>
      <c r="AD585" s="19">
        <f t="shared" si="1253"/>
        <v>31510.600000000002</v>
      </c>
      <c r="AE585" s="19">
        <f t="shared" ref="AE585:AF585" si="1351">AE586+AE589</f>
        <v>0</v>
      </c>
      <c r="AF585" s="19">
        <f t="shared" si="1351"/>
        <v>0</v>
      </c>
      <c r="AG585" s="19">
        <f t="shared" si="1271"/>
        <v>31510.600000000002</v>
      </c>
      <c r="AH585" s="19">
        <f t="shared" si="1272"/>
        <v>31510.600000000002</v>
      </c>
      <c r="AI585" s="19">
        <f t="shared" si="1273"/>
        <v>31510.600000000002</v>
      </c>
      <c r="AJ585" s="19">
        <f t="shared" ref="AJ585:AL585" si="1352">AJ586+AJ589</f>
        <v>0</v>
      </c>
      <c r="AK585" s="19">
        <f t="shared" si="1352"/>
        <v>0</v>
      </c>
      <c r="AL585" s="19">
        <f t="shared" si="1352"/>
        <v>0</v>
      </c>
      <c r="AM585" s="19">
        <f t="shared" si="1217"/>
        <v>31510.600000000002</v>
      </c>
      <c r="AN585" s="19">
        <f t="shared" ref="AN585" si="1353">AN586+AN589</f>
        <v>0</v>
      </c>
      <c r="AO585" s="19">
        <f t="shared" si="1334"/>
        <v>31510.600000000002</v>
      </c>
      <c r="AP585" s="19">
        <f t="shared" si="1218"/>
        <v>31510.600000000002</v>
      </c>
      <c r="AQ585" s="19">
        <f t="shared" ref="AQ585" si="1354">AQ586+AQ589</f>
        <v>0</v>
      </c>
      <c r="AR585" s="19">
        <f t="shared" si="1335"/>
        <v>31510.600000000002</v>
      </c>
      <c r="AS585" s="19">
        <f t="shared" si="1219"/>
        <v>31510.600000000002</v>
      </c>
      <c r="AT585" s="19">
        <f t="shared" ref="AT585" si="1355">AT586+AT589</f>
        <v>0</v>
      </c>
      <c r="AU585" s="19">
        <f t="shared" si="1336"/>
        <v>31510.600000000002</v>
      </c>
      <c r="AV585" s="19">
        <f t="shared" si="1349"/>
        <v>0</v>
      </c>
      <c r="AW585" s="32"/>
      <c r="AX585" s="23"/>
      <c r="AY585" s="2"/>
    </row>
    <row r="586" spans="1:51" ht="93.6" x14ac:dyDescent="0.3">
      <c r="A586" s="49" t="s">
        <v>152</v>
      </c>
      <c r="B586" s="45">
        <v>100</v>
      </c>
      <c r="C586" s="49"/>
      <c r="D586" s="49"/>
      <c r="E586" s="15" t="s">
        <v>577</v>
      </c>
      <c r="F586" s="19">
        <f t="shared" ref="F586:K587" si="1356">F587</f>
        <v>29343.9</v>
      </c>
      <c r="G586" s="19">
        <f t="shared" si="1356"/>
        <v>29343.9</v>
      </c>
      <c r="H586" s="19">
        <f t="shared" si="1356"/>
        <v>29343.9</v>
      </c>
      <c r="I586" s="19">
        <f t="shared" si="1356"/>
        <v>0</v>
      </c>
      <c r="J586" s="19">
        <f t="shared" si="1356"/>
        <v>0</v>
      </c>
      <c r="K586" s="19">
        <f t="shared" si="1356"/>
        <v>0</v>
      </c>
      <c r="L586" s="19">
        <f t="shared" si="1322"/>
        <v>29343.9</v>
      </c>
      <c r="M586" s="19">
        <f t="shared" si="1323"/>
        <v>29343.9</v>
      </c>
      <c r="N586" s="19">
        <f t="shared" si="1324"/>
        <v>29343.9</v>
      </c>
      <c r="O586" s="19">
        <f t="shared" ref="O586:Q587" si="1357">O587</f>
        <v>0</v>
      </c>
      <c r="P586" s="19">
        <f t="shared" si="1357"/>
        <v>0</v>
      </c>
      <c r="Q586" s="19">
        <f t="shared" si="1357"/>
        <v>0</v>
      </c>
      <c r="R586" s="19">
        <f t="shared" si="1276"/>
        <v>29343.9</v>
      </c>
      <c r="S586" s="19">
        <f t="shared" si="1277"/>
        <v>29343.9</v>
      </c>
      <c r="T586" s="19">
        <f t="shared" si="1278"/>
        <v>29343.9</v>
      </c>
      <c r="U586" s="19">
        <f t="shared" ref="U586:AV587" si="1358">U587</f>
        <v>0</v>
      </c>
      <c r="V586" s="19">
        <f t="shared" si="1280"/>
        <v>29343.9</v>
      </c>
      <c r="W586" s="19">
        <f t="shared" si="1281"/>
        <v>29343.9</v>
      </c>
      <c r="X586" s="19">
        <f t="shared" si="1282"/>
        <v>29343.9</v>
      </c>
      <c r="Y586" s="19">
        <f t="shared" si="1358"/>
        <v>0</v>
      </c>
      <c r="Z586" s="19">
        <f t="shared" si="1358"/>
        <v>0</v>
      </c>
      <c r="AA586" s="19">
        <f t="shared" si="1358"/>
        <v>0</v>
      </c>
      <c r="AB586" s="19">
        <f t="shared" si="1251"/>
        <v>29343.9</v>
      </c>
      <c r="AC586" s="19">
        <f t="shared" si="1252"/>
        <v>29343.9</v>
      </c>
      <c r="AD586" s="19">
        <f t="shared" si="1253"/>
        <v>29343.9</v>
      </c>
      <c r="AE586" s="19">
        <f t="shared" si="1358"/>
        <v>0</v>
      </c>
      <c r="AF586" s="19">
        <f t="shared" si="1358"/>
        <v>0</v>
      </c>
      <c r="AG586" s="19">
        <f t="shared" si="1271"/>
        <v>29343.9</v>
      </c>
      <c r="AH586" s="19">
        <f t="shared" si="1272"/>
        <v>29343.9</v>
      </c>
      <c r="AI586" s="19">
        <f t="shared" si="1273"/>
        <v>29343.9</v>
      </c>
      <c r="AJ586" s="19">
        <f t="shared" si="1358"/>
        <v>0</v>
      </c>
      <c r="AK586" s="19">
        <f t="shared" si="1358"/>
        <v>0</v>
      </c>
      <c r="AL586" s="19">
        <f t="shared" si="1358"/>
        <v>0</v>
      </c>
      <c r="AM586" s="19">
        <f t="shared" si="1217"/>
        <v>29343.9</v>
      </c>
      <c r="AN586" s="19">
        <f t="shared" si="1358"/>
        <v>0</v>
      </c>
      <c r="AO586" s="19">
        <f t="shared" si="1334"/>
        <v>29343.9</v>
      </c>
      <c r="AP586" s="19">
        <f t="shared" si="1218"/>
        <v>29343.9</v>
      </c>
      <c r="AQ586" s="19">
        <f t="shared" si="1358"/>
        <v>0</v>
      </c>
      <c r="AR586" s="19">
        <f t="shared" si="1335"/>
        <v>29343.9</v>
      </c>
      <c r="AS586" s="19">
        <f t="shared" si="1219"/>
        <v>29343.9</v>
      </c>
      <c r="AT586" s="19">
        <f t="shared" si="1358"/>
        <v>0</v>
      </c>
      <c r="AU586" s="19">
        <f t="shared" si="1336"/>
        <v>29343.9</v>
      </c>
      <c r="AV586" s="19">
        <f t="shared" si="1358"/>
        <v>0</v>
      </c>
      <c r="AW586" s="32"/>
      <c r="AX586" s="23"/>
      <c r="AY586" s="2"/>
    </row>
    <row r="587" spans="1:51" ht="31.2" x14ac:dyDescent="0.3">
      <c r="A587" s="49" t="s">
        <v>152</v>
      </c>
      <c r="B587" s="45">
        <v>120</v>
      </c>
      <c r="C587" s="49"/>
      <c r="D587" s="49"/>
      <c r="E587" s="15" t="s">
        <v>585</v>
      </c>
      <c r="F587" s="19">
        <f t="shared" si="1356"/>
        <v>29343.9</v>
      </c>
      <c r="G587" s="19">
        <f t="shared" si="1356"/>
        <v>29343.9</v>
      </c>
      <c r="H587" s="19">
        <f t="shared" si="1356"/>
        <v>29343.9</v>
      </c>
      <c r="I587" s="19">
        <f t="shared" si="1356"/>
        <v>0</v>
      </c>
      <c r="J587" s="19">
        <f t="shared" si="1356"/>
        <v>0</v>
      </c>
      <c r="K587" s="19">
        <f t="shared" si="1356"/>
        <v>0</v>
      </c>
      <c r="L587" s="19">
        <f t="shared" si="1322"/>
        <v>29343.9</v>
      </c>
      <c r="M587" s="19">
        <f t="shared" si="1323"/>
        <v>29343.9</v>
      </c>
      <c r="N587" s="19">
        <f t="shared" si="1324"/>
        <v>29343.9</v>
      </c>
      <c r="O587" s="19">
        <f t="shared" si="1357"/>
        <v>0</v>
      </c>
      <c r="P587" s="19">
        <f t="shared" si="1357"/>
        <v>0</v>
      </c>
      <c r="Q587" s="19">
        <f t="shared" si="1357"/>
        <v>0</v>
      </c>
      <c r="R587" s="19">
        <f t="shared" si="1276"/>
        <v>29343.9</v>
      </c>
      <c r="S587" s="19">
        <f t="shared" si="1277"/>
        <v>29343.9</v>
      </c>
      <c r="T587" s="19">
        <f t="shared" si="1278"/>
        <v>29343.9</v>
      </c>
      <c r="U587" s="19">
        <f t="shared" si="1358"/>
        <v>0</v>
      </c>
      <c r="V587" s="19">
        <f t="shared" si="1280"/>
        <v>29343.9</v>
      </c>
      <c r="W587" s="19">
        <f t="shared" si="1281"/>
        <v>29343.9</v>
      </c>
      <c r="X587" s="19">
        <f t="shared" si="1282"/>
        <v>29343.9</v>
      </c>
      <c r="Y587" s="19">
        <f t="shared" si="1358"/>
        <v>0</v>
      </c>
      <c r="Z587" s="19">
        <f t="shared" si="1358"/>
        <v>0</v>
      </c>
      <c r="AA587" s="19">
        <f t="shared" si="1358"/>
        <v>0</v>
      </c>
      <c r="AB587" s="19">
        <f t="shared" si="1251"/>
        <v>29343.9</v>
      </c>
      <c r="AC587" s="19">
        <f t="shared" si="1252"/>
        <v>29343.9</v>
      </c>
      <c r="AD587" s="19">
        <f t="shared" si="1253"/>
        <v>29343.9</v>
      </c>
      <c r="AE587" s="19">
        <f t="shared" si="1358"/>
        <v>0</v>
      </c>
      <c r="AF587" s="19">
        <f t="shared" si="1358"/>
        <v>0</v>
      </c>
      <c r="AG587" s="19">
        <f t="shared" si="1271"/>
        <v>29343.9</v>
      </c>
      <c r="AH587" s="19">
        <f t="shared" si="1272"/>
        <v>29343.9</v>
      </c>
      <c r="AI587" s="19">
        <f t="shared" si="1273"/>
        <v>29343.9</v>
      </c>
      <c r="AJ587" s="19">
        <f t="shared" si="1358"/>
        <v>0</v>
      </c>
      <c r="AK587" s="19">
        <f t="shared" si="1358"/>
        <v>0</v>
      </c>
      <c r="AL587" s="19">
        <f t="shared" si="1358"/>
        <v>0</v>
      </c>
      <c r="AM587" s="19">
        <f t="shared" si="1217"/>
        <v>29343.9</v>
      </c>
      <c r="AN587" s="19">
        <f t="shared" si="1358"/>
        <v>0</v>
      </c>
      <c r="AO587" s="19">
        <f t="shared" si="1334"/>
        <v>29343.9</v>
      </c>
      <c r="AP587" s="19">
        <f t="shared" si="1218"/>
        <v>29343.9</v>
      </c>
      <c r="AQ587" s="19">
        <f t="shared" si="1358"/>
        <v>0</v>
      </c>
      <c r="AR587" s="19">
        <f t="shared" si="1335"/>
        <v>29343.9</v>
      </c>
      <c r="AS587" s="19">
        <f t="shared" si="1219"/>
        <v>29343.9</v>
      </c>
      <c r="AT587" s="19">
        <f t="shared" si="1358"/>
        <v>0</v>
      </c>
      <c r="AU587" s="19">
        <f t="shared" si="1336"/>
        <v>29343.9</v>
      </c>
      <c r="AV587" s="19">
        <f t="shared" si="1358"/>
        <v>0</v>
      </c>
      <c r="AW587" s="32"/>
      <c r="AX587" s="23"/>
      <c r="AY587" s="2"/>
    </row>
    <row r="588" spans="1:51" ht="62.4" x14ac:dyDescent="0.3">
      <c r="A588" s="49" t="s">
        <v>152</v>
      </c>
      <c r="B588" s="45">
        <v>120</v>
      </c>
      <c r="C588" s="49" t="s">
        <v>5</v>
      </c>
      <c r="D588" s="49" t="s">
        <v>151</v>
      </c>
      <c r="E588" s="15" t="s">
        <v>539</v>
      </c>
      <c r="F588" s="19">
        <v>29343.9</v>
      </c>
      <c r="G588" s="19">
        <v>29343.9</v>
      </c>
      <c r="H588" s="19">
        <v>29343.9</v>
      </c>
      <c r="I588" s="19"/>
      <c r="J588" s="19"/>
      <c r="K588" s="19"/>
      <c r="L588" s="19">
        <f t="shared" si="1322"/>
        <v>29343.9</v>
      </c>
      <c r="M588" s="19">
        <f t="shared" si="1323"/>
        <v>29343.9</v>
      </c>
      <c r="N588" s="19">
        <f t="shared" si="1324"/>
        <v>29343.9</v>
      </c>
      <c r="O588" s="19"/>
      <c r="P588" s="19"/>
      <c r="Q588" s="19"/>
      <c r="R588" s="19">
        <f t="shared" si="1276"/>
        <v>29343.9</v>
      </c>
      <c r="S588" s="19">
        <f t="shared" si="1277"/>
        <v>29343.9</v>
      </c>
      <c r="T588" s="19">
        <f t="shared" si="1278"/>
        <v>29343.9</v>
      </c>
      <c r="U588" s="19"/>
      <c r="V588" s="19">
        <f t="shared" si="1280"/>
        <v>29343.9</v>
      </c>
      <c r="W588" s="19">
        <f t="shared" si="1281"/>
        <v>29343.9</v>
      </c>
      <c r="X588" s="19">
        <f t="shared" si="1282"/>
        <v>29343.9</v>
      </c>
      <c r="Y588" s="19"/>
      <c r="Z588" s="19"/>
      <c r="AA588" s="19"/>
      <c r="AB588" s="19">
        <f t="shared" si="1251"/>
        <v>29343.9</v>
      </c>
      <c r="AC588" s="19">
        <f t="shared" si="1252"/>
        <v>29343.9</v>
      </c>
      <c r="AD588" s="19">
        <f t="shared" si="1253"/>
        <v>29343.9</v>
      </c>
      <c r="AE588" s="19"/>
      <c r="AF588" s="19"/>
      <c r="AG588" s="19">
        <f t="shared" si="1271"/>
        <v>29343.9</v>
      </c>
      <c r="AH588" s="19">
        <f t="shared" si="1272"/>
        <v>29343.9</v>
      </c>
      <c r="AI588" s="19">
        <f t="shared" si="1273"/>
        <v>29343.9</v>
      </c>
      <c r="AJ588" s="19"/>
      <c r="AK588" s="19"/>
      <c r="AL588" s="19"/>
      <c r="AM588" s="19">
        <f t="shared" si="1217"/>
        <v>29343.9</v>
      </c>
      <c r="AN588" s="19"/>
      <c r="AO588" s="19">
        <f t="shared" si="1334"/>
        <v>29343.9</v>
      </c>
      <c r="AP588" s="19">
        <f t="shared" si="1218"/>
        <v>29343.9</v>
      </c>
      <c r="AQ588" s="19"/>
      <c r="AR588" s="19">
        <f t="shared" si="1335"/>
        <v>29343.9</v>
      </c>
      <c r="AS588" s="19">
        <f t="shared" si="1219"/>
        <v>29343.9</v>
      </c>
      <c r="AT588" s="19"/>
      <c r="AU588" s="19">
        <f t="shared" si="1336"/>
        <v>29343.9</v>
      </c>
      <c r="AV588" s="19"/>
      <c r="AW588" s="32"/>
      <c r="AX588" s="23"/>
      <c r="AY588" s="2"/>
    </row>
    <row r="589" spans="1:51" ht="31.2" x14ac:dyDescent="0.3">
      <c r="A589" s="49" t="s">
        <v>152</v>
      </c>
      <c r="B589" s="45">
        <v>200</v>
      </c>
      <c r="C589" s="49"/>
      <c r="D589" s="49"/>
      <c r="E589" s="15" t="s">
        <v>578</v>
      </c>
      <c r="F589" s="19">
        <f t="shared" ref="F589:K590" si="1359">F590</f>
        <v>2166.6999999999998</v>
      </c>
      <c r="G589" s="19">
        <f t="shared" si="1359"/>
        <v>2166.6999999999998</v>
      </c>
      <c r="H589" s="19">
        <f t="shared" si="1359"/>
        <v>2166.6999999999998</v>
      </c>
      <c r="I589" s="19">
        <f t="shared" si="1359"/>
        <v>0</v>
      </c>
      <c r="J589" s="19">
        <f t="shared" si="1359"/>
        <v>0</v>
      </c>
      <c r="K589" s="19">
        <f t="shared" si="1359"/>
        <v>0</v>
      </c>
      <c r="L589" s="19">
        <f t="shared" si="1322"/>
        <v>2166.6999999999998</v>
      </c>
      <c r="M589" s="19">
        <f t="shared" si="1323"/>
        <v>2166.6999999999998</v>
      </c>
      <c r="N589" s="19">
        <f t="shared" si="1324"/>
        <v>2166.6999999999998</v>
      </c>
      <c r="O589" s="19">
        <f t="shared" ref="O589:Q590" si="1360">O590</f>
        <v>0</v>
      </c>
      <c r="P589" s="19">
        <f t="shared" si="1360"/>
        <v>0</v>
      </c>
      <c r="Q589" s="19">
        <f t="shared" si="1360"/>
        <v>0</v>
      </c>
      <c r="R589" s="19">
        <f t="shared" si="1276"/>
        <v>2166.6999999999998</v>
      </c>
      <c r="S589" s="19">
        <f t="shared" si="1277"/>
        <v>2166.6999999999998</v>
      </c>
      <c r="T589" s="19">
        <f t="shared" si="1278"/>
        <v>2166.6999999999998</v>
      </c>
      <c r="U589" s="19">
        <f t="shared" ref="U589:AV590" si="1361">U590</f>
        <v>0</v>
      </c>
      <c r="V589" s="19">
        <f t="shared" si="1280"/>
        <v>2166.6999999999998</v>
      </c>
      <c r="W589" s="19">
        <f t="shared" si="1281"/>
        <v>2166.6999999999998</v>
      </c>
      <c r="X589" s="19">
        <f t="shared" si="1282"/>
        <v>2166.6999999999998</v>
      </c>
      <c r="Y589" s="19">
        <f t="shared" si="1361"/>
        <v>0</v>
      </c>
      <c r="Z589" s="19">
        <f t="shared" si="1361"/>
        <v>0</v>
      </c>
      <c r="AA589" s="19">
        <f t="shared" si="1361"/>
        <v>0</v>
      </c>
      <c r="AB589" s="19">
        <f t="shared" si="1251"/>
        <v>2166.6999999999998</v>
      </c>
      <c r="AC589" s="19">
        <f t="shared" si="1252"/>
        <v>2166.6999999999998</v>
      </c>
      <c r="AD589" s="19">
        <f t="shared" si="1253"/>
        <v>2166.6999999999998</v>
      </c>
      <c r="AE589" s="19">
        <f t="shared" si="1361"/>
        <v>0</v>
      </c>
      <c r="AF589" s="19">
        <f t="shared" si="1361"/>
        <v>0</v>
      </c>
      <c r="AG589" s="19">
        <f t="shared" si="1271"/>
        <v>2166.6999999999998</v>
      </c>
      <c r="AH589" s="19">
        <f t="shared" si="1272"/>
        <v>2166.6999999999998</v>
      </c>
      <c r="AI589" s="19">
        <f t="shared" si="1273"/>
        <v>2166.6999999999998</v>
      </c>
      <c r="AJ589" s="19">
        <f t="shared" si="1361"/>
        <v>0</v>
      </c>
      <c r="AK589" s="19">
        <f t="shared" si="1361"/>
        <v>0</v>
      </c>
      <c r="AL589" s="19">
        <f t="shared" si="1361"/>
        <v>0</v>
      </c>
      <c r="AM589" s="19">
        <f t="shared" si="1217"/>
        <v>2166.6999999999998</v>
      </c>
      <c r="AN589" s="19">
        <f t="shared" si="1361"/>
        <v>0</v>
      </c>
      <c r="AO589" s="19">
        <f t="shared" si="1334"/>
        <v>2166.6999999999998</v>
      </c>
      <c r="AP589" s="19">
        <f t="shared" si="1218"/>
        <v>2166.6999999999998</v>
      </c>
      <c r="AQ589" s="19">
        <f t="shared" si="1361"/>
        <v>0</v>
      </c>
      <c r="AR589" s="19">
        <f t="shared" si="1335"/>
        <v>2166.6999999999998</v>
      </c>
      <c r="AS589" s="19">
        <f t="shared" si="1219"/>
        <v>2166.6999999999998</v>
      </c>
      <c r="AT589" s="19">
        <f t="shared" si="1361"/>
        <v>0</v>
      </c>
      <c r="AU589" s="19">
        <f t="shared" si="1336"/>
        <v>2166.6999999999998</v>
      </c>
      <c r="AV589" s="19">
        <f t="shared" si="1361"/>
        <v>0</v>
      </c>
      <c r="AW589" s="32"/>
      <c r="AX589" s="23"/>
      <c r="AY589" s="2"/>
    </row>
    <row r="590" spans="1:51" ht="46.8" x14ac:dyDescent="0.3">
      <c r="A590" s="49" t="s">
        <v>152</v>
      </c>
      <c r="B590" s="45">
        <v>240</v>
      </c>
      <c r="C590" s="49"/>
      <c r="D590" s="49"/>
      <c r="E590" s="15" t="s">
        <v>586</v>
      </c>
      <c r="F590" s="19">
        <f t="shared" si="1359"/>
        <v>2166.6999999999998</v>
      </c>
      <c r="G590" s="19">
        <f t="shared" si="1359"/>
        <v>2166.6999999999998</v>
      </c>
      <c r="H590" s="19">
        <f t="shared" si="1359"/>
        <v>2166.6999999999998</v>
      </c>
      <c r="I590" s="19">
        <f t="shared" si="1359"/>
        <v>0</v>
      </c>
      <c r="J590" s="19">
        <f t="shared" si="1359"/>
        <v>0</v>
      </c>
      <c r="K590" s="19">
        <f t="shared" si="1359"/>
        <v>0</v>
      </c>
      <c r="L590" s="19">
        <f t="shared" si="1322"/>
        <v>2166.6999999999998</v>
      </c>
      <c r="M590" s="19">
        <f t="shared" si="1323"/>
        <v>2166.6999999999998</v>
      </c>
      <c r="N590" s="19">
        <f t="shared" si="1324"/>
        <v>2166.6999999999998</v>
      </c>
      <c r="O590" s="19">
        <f t="shared" si="1360"/>
        <v>0</v>
      </c>
      <c r="P590" s="19">
        <f t="shared" si="1360"/>
        <v>0</v>
      </c>
      <c r="Q590" s="19">
        <f t="shared" si="1360"/>
        <v>0</v>
      </c>
      <c r="R590" s="19">
        <f t="shared" si="1276"/>
        <v>2166.6999999999998</v>
      </c>
      <c r="S590" s="19">
        <f t="shared" si="1277"/>
        <v>2166.6999999999998</v>
      </c>
      <c r="T590" s="19">
        <f t="shared" si="1278"/>
        <v>2166.6999999999998</v>
      </c>
      <c r="U590" s="19">
        <f t="shared" si="1361"/>
        <v>0</v>
      </c>
      <c r="V590" s="19">
        <f t="shared" si="1280"/>
        <v>2166.6999999999998</v>
      </c>
      <c r="W590" s="19">
        <f t="shared" si="1281"/>
        <v>2166.6999999999998</v>
      </c>
      <c r="X590" s="19">
        <f t="shared" si="1282"/>
        <v>2166.6999999999998</v>
      </c>
      <c r="Y590" s="19">
        <f t="shared" si="1361"/>
        <v>0</v>
      </c>
      <c r="Z590" s="19">
        <f t="shared" si="1361"/>
        <v>0</v>
      </c>
      <c r="AA590" s="19">
        <f t="shared" si="1361"/>
        <v>0</v>
      </c>
      <c r="AB590" s="19">
        <f t="shared" si="1251"/>
        <v>2166.6999999999998</v>
      </c>
      <c r="AC590" s="19">
        <f t="shared" si="1252"/>
        <v>2166.6999999999998</v>
      </c>
      <c r="AD590" s="19">
        <f t="shared" si="1253"/>
        <v>2166.6999999999998</v>
      </c>
      <c r="AE590" s="19">
        <f t="shared" si="1361"/>
        <v>0</v>
      </c>
      <c r="AF590" s="19">
        <f t="shared" si="1361"/>
        <v>0</v>
      </c>
      <c r="AG590" s="19">
        <f t="shared" si="1271"/>
        <v>2166.6999999999998</v>
      </c>
      <c r="AH590" s="19">
        <f t="shared" si="1272"/>
        <v>2166.6999999999998</v>
      </c>
      <c r="AI590" s="19">
        <f t="shared" si="1273"/>
        <v>2166.6999999999998</v>
      </c>
      <c r="AJ590" s="19">
        <f t="shared" si="1361"/>
        <v>0</v>
      </c>
      <c r="AK590" s="19">
        <f t="shared" si="1361"/>
        <v>0</v>
      </c>
      <c r="AL590" s="19">
        <f t="shared" si="1361"/>
        <v>0</v>
      </c>
      <c r="AM590" s="19">
        <f t="shared" si="1217"/>
        <v>2166.6999999999998</v>
      </c>
      <c r="AN590" s="19">
        <f t="shared" si="1361"/>
        <v>0</v>
      </c>
      <c r="AO590" s="19">
        <f t="shared" si="1334"/>
        <v>2166.6999999999998</v>
      </c>
      <c r="AP590" s="19">
        <f t="shared" si="1218"/>
        <v>2166.6999999999998</v>
      </c>
      <c r="AQ590" s="19">
        <f t="shared" si="1361"/>
        <v>0</v>
      </c>
      <c r="AR590" s="19">
        <f t="shared" si="1335"/>
        <v>2166.6999999999998</v>
      </c>
      <c r="AS590" s="19">
        <f t="shared" si="1219"/>
        <v>2166.6999999999998</v>
      </c>
      <c r="AT590" s="19">
        <f t="shared" si="1361"/>
        <v>0</v>
      </c>
      <c r="AU590" s="19">
        <f t="shared" si="1336"/>
        <v>2166.6999999999998</v>
      </c>
      <c r="AV590" s="19">
        <f t="shared" si="1361"/>
        <v>0</v>
      </c>
      <c r="AW590" s="32"/>
      <c r="AX590" s="23"/>
      <c r="AY590" s="2"/>
    </row>
    <row r="591" spans="1:51" ht="62.4" x14ac:dyDescent="0.3">
      <c r="A591" s="49" t="s">
        <v>152</v>
      </c>
      <c r="B591" s="45">
        <v>240</v>
      </c>
      <c r="C591" s="49" t="s">
        <v>5</v>
      </c>
      <c r="D591" s="49" t="s">
        <v>151</v>
      </c>
      <c r="E591" s="15" t="s">
        <v>539</v>
      </c>
      <c r="F591" s="19">
        <v>2166.6999999999998</v>
      </c>
      <c r="G591" s="19">
        <v>2166.6999999999998</v>
      </c>
      <c r="H591" s="19">
        <v>2166.6999999999998</v>
      </c>
      <c r="I591" s="19"/>
      <c r="J591" s="19"/>
      <c r="K591" s="19"/>
      <c r="L591" s="19">
        <f t="shared" si="1322"/>
        <v>2166.6999999999998</v>
      </c>
      <c r="M591" s="19">
        <f t="shared" si="1323"/>
        <v>2166.6999999999998</v>
      </c>
      <c r="N591" s="19">
        <f t="shared" si="1324"/>
        <v>2166.6999999999998</v>
      </c>
      <c r="O591" s="19"/>
      <c r="P591" s="19"/>
      <c r="Q591" s="19"/>
      <c r="R591" s="19">
        <f t="shared" si="1276"/>
        <v>2166.6999999999998</v>
      </c>
      <c r="S591" s="19">
        <f t="shared" si="1277"/>
        <v>2166.6999999999998</v>
      </c>
      <c r="T591" s="19">
        <f t="shared" si="1278"/>
        <v>2166.6999999999998</v>
      </c>
      <c r="U591" s="19"/>
      <c r="V591" s="19">
        <f t="shared" si="1280"/>
        <v>2166.6999999999998</v>
      </c>
      <c r="W591" s="19">
        <f t="shared" si="1281"/>
        <v>2166.6999999999998</v>
      </c>
      <c r="X591" s="19">
        <f t="shared" si="1282"/>
        <v>2166.6999999999998</v>
      </c>
      <c r="Y591" s="19"/>
      <c r="Z591" s="19"/>
      <c r="AA591" s="19"/>
      <c r="AB591" s="19">
        <f t="shared" si="1251"/>
        <v>2166.6999999999998</v>
      </c>
      <c r="AC591" s="19">
        <f t="shared" si="1252"/>
        <v>2166.6999999999998</v>
      </c>
      <c r="AD591" s="19">
        <f t="shared" si="1253"/>
        <v>2166.6999999999998</v>
      </c>
      <c r="AE591" s="19"/>
      <c r="AF591" s="19"/>
      <c r="AG591" s="19">
        <f t="shared" si="1271"/>
        <v>2166.6999999999998</v>
      </c>
      <c r="AH591" s="19">
        <f t="shared" si="1272"/>
        <v>2166.6999999999998</v>
      </c>
      <c r="AI591" s="19">
        <f t="shared" si="1273"/>
        <v>2166.6999999999998</v>
      </c>
      <c r="AJ591" s="19"/>
      <c r="AK591" s="19"/>
      <c r="AL591" s="19"/>
      <c r="AM591" s="19">
        <f t="shared" si="1217"/>
        <v>2166.6999999999998</v>
      </c>
      <c r="AN591" s="19"/>
      <c r="AO591" s="19">
        <f t="shared" si="1334"/>
        <v>2166.6999999999998</v>
      </c>
      <c r="AP591" s="19">
        <f t="shared" si="1218"/>
        <v>2166.6999999999998</v>
      </c>
      <c r="AQ591" s="19"/>
      <c r="AR591" s="19">
        <f t="shared" si="1335"/>
        <v>2166.6999999999998</v>
      </c>
      <c r="AS591" s="19">
        <f t="shared" si="1219"/>
        <v>2166.6999999999998</v>
      </c>
      <c r="AT591" s="19"/>
      <c r="AU591" s="19">
        <f t="shared" si="1336"/>
        <v>2166.6999999999998</v>
      </c>
      <c r="AV591" s="19"/>
      <c r="AW591" s="32"/>
      <c r="AX591" s="23"/>
      <c r="AY591" s="2"/>
    </row>
    <row r="592" spans="1:51" ht="31.2" x14ac:dyDescent="0.3">
      <c r="A592" s="49" t="s">
        <v>156</v>
      </c>
      <c r="B592" s="45"/>
      <c r="C592" s="49"/>
      <c r="D592" s="49"/>
      <c r="E592" s="15" t="s">
        <v>935</v>
      </c>
      <c r="F592" s="19">
        <f>F593</f>
        <v>489.4</v>
      </c>
      <c r="G592" s="19">
        <f t="shared" ref="G592:AV595" si="1362">G593</f>
        <v>489.4</v>
      </c>
      <c r="H592" s="19">
        <f t="shared" si="1362"/>
        <v>489.4</v>
      </c>
      <c r="I592" s="19">
        <f t="shared" si="1362"/>
        <v>0</v>
      </c>
      <c r="J592" s="19">
        <f t="shared" si="1362"/>
        <v>0</v>
      </c>
      <c r="K592" s="19">
        <f t="shared" si="1362"/>
        <v>0</v>
      </c>
      <c r="L592" s="19">
        <f t="shared" si="1322"/>
        <v>489.4</v>
      </c>
      <c r="M592" s="19">
        <f t="shared" si="1323"/>
        <v>489.4</v>
      </c>
      <c r="N592" s="19">
        <f t="shared" si="1324"/>
        <v>489.4</v>
      </c>
      <c r="O592" s="19">
        <f t="shared" si="1362"/>
        <v>0</v>
      </c>
      <c r="P592" s="19">
        <f t="shared" si="1362"/>
        <v>0</v>
      </c>
      <c r="Q592" s="19">
        <f t="shared" si="1362"/>
        <v>0</v>
      </c>
      <c r="R592" s="19">
        <f t="shared" si="1276"/>
        <v>489.4</v>
      </c>
      <c r="S592" s="19">
        <f t="shared" si="1277"/>
        <v>489.4</v>
      </c>
      <c r="T592" s="19">
        <f t="shared" si="1278"/>
        <v>489.4</v>
      </c>
      <c r="U592" s="19">
        <f t="shared" si="1362"/>
        <v>0</v>
      </c>
      <c r="V592" s="19">
        <f t="shared" si="1280"/>
        <v>489.4</v>
      </c>
      <c r="W592" s="19">
        <f t="shared" si="1281"/>
        <v>489.4</v>
      </c>
      <c r="X592" s="19">
        <f t="shared" si="1282"/>
        <v>489.4</v>
      </c>
      <c r="Y592" s="19">
        <f t="shared" si="1362"/>
        <v>0</v>
      </c>
      <c r="Z592" s="19">
        <f t="shared" si="1362"/>
        <v>0</v>
      </c>
      <c r="AA592" s="19">
        <f t="shared" si="1362"/>
        <v>0</v>
      </c>
      <c r="AB592" s="19">
        <f t="shared" si="1251"/>
        <v>489.4</v>
      </c>
      <c r="AC592" s="19">
        <f t="shared" si="1252"/>
        <v>489.4</v>
      </c>
      <c r="AD592" s="19">
        <f t="shared" si="1253"/>
        <v>489.4</v>
      </c>
      <c r="AE592" s="19">
        <f t="shared" si="1362"/>
        <v>0</v>
      </c>
      <c r="AF592" s="19">
        <f t="shared" si="1362"/>
        <v>0</v>
      </c>
      <c r="AG592" s="19">
        <f t="shared" si="1271"/>
        <v>489.4</v>
      </c>
      <c r="AH592" s="19">
        <f t="shared" si="1272"/>
        <v>489.4</v>
      </c>
      <c r="AI592" s="19">
        <f t="shared" si="1273"/>
        <v>489.4</v>
      </c>
      <c r="AJ592" s="19">
        <f t="shared" si="1362"/>
        <v>0</v>
      </c>
      <c r="AK592" s="19">
        <f t="shared" si="1362"/>
        <v>0</v>
      </c>
      <c r="AL592" s="19">
        <f t="shared" si="1362"/>
        <v>0</v>
      </c>
      <c r="AM592" s="19">
        <f t="shared" si="1217"/>
        <v>489.4</v>
      </c>
      <c r="AN592" s="19">
        <f t="shared" si="1362"/>
        <v>0</v>
      </c>
      <c r="AO592" s="19">
        <f t="shared" si="1334"/>
        <v>489.4</v>
      </c>
      <c r="AP592" s="19">
        <f t="shared" si="1218"/>
        <v>489.4</v>
      </c>
      <c r="AQ592" s="19">
        <f t="shared" si="1362"/>
        <v>0</v>
      </c>
      <c r="AR592" s="19">
        <f t="shared" si="1335"/>
        <v>489.4</v>
      </c>
      <c r="AS592" s="19">
        <f t="shared" si="1219"/>
        <v>489.4</v>
      </c>
      <c r="AT592" s="19">
        <f t="shared" si="1362"/>
        <v>0</v>
      </c>
      <c r="AU592" s="19">
        <f t="shared" si="1336"/>
        <v>489.4</v>
      </c>
      <c r="AV592" s="19">
        <f t="shared" si="1362"/>
        <v>0</v>
      </c>
      <c r="AW592" s="32"/>
      <c r="AX592" s="23"/>
      <c r="AY592" s="2"/>
    </row>
    <row r="593" spans="1:51" ht="31.2" x14ac:dyDescent="0.3">
      <c r="A593" s="49" t="s">
        <v>155</v>
      </c>
      <c r="B593" s="45"/>
      <c r="C593" s="49"/>
      <c r="D593" s="49"/>
      <c r="E593" s="15" t="s">
        <v>688</v>
      </c>
      <c r="F593" s="19">
        <f t="shared" ref="F593:H595" si="1363">F594</f>
        <v>489.4</v>
      </c>
      <c r="G593" s="19">
        <f t="shared" si="1363"/>
        <v>489.4</v>
      </c>
      <c r="H593" s="19">
        <f t="shared" si="1363"/>
        <v>489.4</v>
      </c>
      <c r="I593" s="19">
        <f t="shared" si="1362"/>
        <v>0</v>
      </c>
      <c r="J593" s="19">
        <f t="shared" si="1362"/>
        <v>0</v>
      </c>
      <c r="K593" s="19">
        <f t="shared" si="1362"/>
        <v>0</v>
      </c>
      <c r="L593" s="19">
        <f t="shared" si="1322"/>
        <v>489.4</v>
      </c>
      <c r="M593" s="19">
        <f t="shared" si="1323"/>
        <v>489.4</v>
      </c>
      <c r="N593" s="19">
        <f t="shared" si="1324"/>
        <v>489.4</v>
      </c>
      <c r="O593" s="19">
        <f t="shared" si="1362"/>
        <v>0</v>
      </c>
      <c r="P593" s="19">
        <f t="shared" si="1362"/>
        <v>0</v>
      </c>
      <c r="Q593" s="19">
        <f t="shared" si="1362"/>
        <v>0</v>
      </c>
      <c r="R593" s="19">
        <f t="shared" si="1276"/>
        <v>489.4</v>
      </c>
      <c r="S593" s="19">
        <f t="shared" si="1277"/>
        <v>489.4</v>
      </c>
      <c r="T593" s="19">
        <f t="shared" si="1278"/>
        <v>489.4</v>
      </c>
      <c r="U593" s="19">
        <f t="shared" ref="U593:AV595" si="1364">U594</f>
        <v>0</v>
      </c>
      <c r="V593" s="19">
        <f t="shared" si="1280"/>
        <v>489.4</v>
      </c>
      <c r="W593" s="19">
        <f t="shared" si="1281"/>
        <v>489.4</v>
      </c>
      <c r="X593" s="19">
        <f t="shared" si="1282"/>
        <v>489.4</v>
      </c>
      <c r="Y593" s="19">
        <f t="shared" si="1364"/>
        <v>0</v>
      </c>
      <c r="Z593" s="19">
        <f t="shared" si="1364"/>
        <v>0</v>
      </c>
      <c r="AA593" s="19">
        <f t="shared" si="1364"/>
        <v>0</v>
      </c>
      <c r="AB593" s="19">
        <f t="shared" si="1251"/>
        <v>489.4</v>
      </c>
      <c r="AC593" s="19">
        <f t="shared" si="1252"/>
        <v>489.4</v>
      </c>
      <c r="AD593" s="19">
        <f t="shared" si="1253"/>
        <v>489.4</v>
      </c>
      <c r="AE593" s="19">
        <f t="shared" si="1364"/>
        <v>0</v>
      </c>
      <c r="AF593" s="19">
        <f t="shared" si="1364"/>
        <v>0</v>
      </c>
      <c r="AG593" s="19">
        <f t="shared" si="1271"/>
        <v>489.4</v>
      </c>
      <c r="AH593" s="19">
        <f t="shared" si="1272"/>
        <v>489.4</v>
      </c>
      <c r="AI593" s="19">
        <f t="shared" si="1273"/>
        <v>489.4</v>
      </c>
      <c r="AJ593" s="19">
        <f t="shared" si="1364"/>
        <v>0</v>
      </c>
      <c r="AK593" s="19">
        <f t="shared" si="1364"/>
        <v>0</v>
      </c>
      <c r="AL593" s="19">
        <f t="shared" si="1364"/>
        <v>0</v>
      </c>
      <c r="AM593" s="19">
        <f t="shared" si="1217"/>
        <v>489.4</v>
      </c>
      <c r="AN593" s="19">
        <f t="shared" si="1364"/>
        <v>0</v>
      </c>
      <c r="AO593" s="19">
        <f t="shared" si="1334"/>
        <v>489.4</v>
      </c>
      <c r="AP593" s="19">
        <f t="shared" si="1218"/>
        <v>489.4</v>
      </c>
      <c r="AQ593" s="19">
        <f t="shared" si="1364"/>
        <v>0</v>
      </c>
      <c r="AR593" s="19">
        <f t="shared" si="1335"/>
        <v>489.4</v>
      </c>
      <c r="AS593" s="19">
        <f t="shared" si="1219"/>
        <v>489.4</v>
      </c>
      <c r="AT593" s="19">
        <f t="shared" si="1364"/>
        <v>0</v>
      </c>
      <c r="AU593" s="19">
        <f t="shared" si="1336"/>
        <v>489.4</v>
      </c>
      <c r="AV593" s="19">
        <f t="shared" si="1364"/>
        <v>0</v>
      </c>
      <c r="AW593" s="32"/>
      <c r="AX593" s="23"/>
      <c r="AY593" s="2"/>
    </row>
    <row r="594" spans="1:51" ht="46.8" x14ac:dyDescent="0.3">
      <c r="A594" s="49" t="s">
        <v>155</v>
      </c>
      <c r="B594" s="45">
        <v>600</v>
      </c>
      <c r="C594" s="49"/>
      <c r="D594" s="49"/>
      <c r="E594" s="15" t="s">
        <v>581</v>
      </c>
      <c r="F594" s="19">
        <f t="shared" si="1363"/>
        <v>489.4</v>
      </c>
      <c r="G594" s="19">
        <f t="shared" si="1363"/>
        <v>489.4</v>
      </c>
      <c r="H594" s="19">
        <f t="shared" si="1363"/>
        <v>489.4</v>
      </c>
      <c r="I594" s="19">
        <f t="shared" si="1362"/>
        <v>0</v>
      </c>
      <c r="J594" s="19">
        <f t="shared" si="1362"/>
        <v>0</v>
      </c>
      <c r="K594" s="19">
        <f t="shared" si="1362"/>
        <v>0</v>
      </c>
      <c r="L594" s="19">
        <f t="shared" si="1322"/>
        <v>489.4</v>
      </c>
      <c r="M594" s="19">
        <f t="shared" si="1323"/>
        <v>489.4</v>
      </c>
      <c r="N594" s="19">
        <f t="shared" si="1324"/>
        <v>489.4</v>
      </c>
      <c r="O594" s="19">
        <f t="shared" si="1362"/>
        <v>0</v>
      </c>
      <c r="P594" s="19">
        <f t="shared" si="1362"/>
        <v>0</v>
      </c>
      <c r="Q594" s="19">
        <f t="shared" si="1362"/>
        <v>0</v>
      </c>
      <c r="R594" s="19">
        <f t="shared" si="1276"/>
        <v>489.4</v>
      </c>
      <c r="S594" s="19">
        <f t="shared" si="1277"/>
        <v>489.4</v>
      </c>
      <c r="T594" s="19">
        <f t="shared" si="1278"/>
        <v>489.4</v>
      </c>
      <c r="U594" s="19">
        <f t="shared" si="1364"/>
        <v>0</v>
      </c>
      <c r="V594" s="19">
        <f t="shared" si="1280"/>
        <v>489.4</v>
      </c>
      <c r="W594" s="19">
        <f t="shared" si="1281"/>
        <v>489.4</v>
      </c>
      <c r="X594" s="19">
        <f t="shared" si="1282"/>
        <v>489.4</v>
      </c>
      <c r="Y594" s="19">
        <f t="shared" si="1364"/>
        <v>0</v>
      </c>
      <c r="Z594" s="19">
        <f t="shared" si="1364"/>
        <v>0</v>
      </c>
      <c r="AA594" s="19">
        <f t="shared" si="1364"/>
        <v>0</v>
      </c>
      <c r="AB594" s="19">
        <f t="shared" si="1251"/>
        <v>489.4</v>
      </c>
      <c r="AC594" s="19">
        <f t="shared" si="1252"/>
        <v>489.4</v>
      </c>
      <c r="AD594" s="19">
        <f t="shared" si="1253"/>
        <v>489.4</v>
      </c>
      <c r="AE594" s="19">
        <f t="shared" si="1364"/>
        <v>0</v>
      </c>
      <c r="AF594" s="19">
        <f t="shared" si="1364"/>
        <v>0</v>
      </c>
      <c r="AG594" s="19">
        <f t="shared" si="1271"/>
        <v>489.4</v>
      </c>
      <c r="AH594" s="19">
        <f t="shared" si="1272"/>
        <v>489.4</v>
      </c>
      <c r="AI594" s="19">
        <f t="shared" si="1273"/>
        <v>489.4</v>
      </c>
      <c r="AJ594" s="19">
        <f t="shared" si="1364"/>
        <v>0</v>
      </c>
      <c r="AK594" s="19">
        <f t="shared" si="1364"/>
        <v>0</v>
      </c>
      <c r="AL594" s="19">
        <f t="shared" si="1364"/>
        <v>0</v>
      </c>
      <c r="AM594" s="19">
        <f t="shared" ref="AM594:AM657" si="1365">AG594+AJ594</f>
        <v>489.4</v>
      </c>
      <c r="AN594" s="19">
        <f t="shared" si="1364"/>
        <v>0</v>
      </c>
      <c r="AO594" s="19">
        <f t="shared" si="1334"/>
        <v>489.4</v>
      </c>
      <c r="AP594" s="19">
        <f t="shared" ref="AP594:AP657" si="1366">AH594+AK594</f>
        <v>489.4</v>
      </c>
      <c r="AQ594" s="19">
        <f t="shared" si="1364"/>
        <v>0</v>
      </c>
      <c r="AR594" s="19">
        <f t="shared" si="1335"/>
        <v>489.4</v>
      </c>
      <c r="AS594" s="19">
        <f t="shared" ref="AS594:AS657" si="1367">AI594+AL594</f>
        <v>489.4</v>
      </c>
      <c r="AT594" s="19">
        <f t="shared" si="1364"/>
        <v>0</v>
      </c>
      <c r="AU594" s="19">
        <f t="shared" si="1336"/>
        <v>489.4</v>
      </c>
      <c r="AV594" s="19">
        <f t="shared" si="1364"/>
        <v>0</v>
      </c>
      <c r="AW594" s="32"/>
      <c r="AX594" s="23"/>
      <c r="AY594" s="2"/>
    </row>
    <row r="595" spans="1:51" x14ac:dyDescent="0.3">
      <c r="A595" s="49" t="s">
        <v>155</v>
      </c>
      <c r="B595" s="45">
        <v>610</v>
      </c>
      <c r="C595" s="49"/>
      <c r="D595" s="49"/>
      <c r="E595" s="15" t="s">
        <v>595</v>
      </c>
      <c r="F595" s="19">
        <f t="shared" si="1363"/>
        <v>489.4</v>
      </c>
      <c r="G595" s="19">
        <f t="shared" si="1363"/>
        <v>489.4</v>
      </c>
      <c r="H595" s="19">
        <f t="shared" si="1363"/>
        <v>489.4</v>
      </c>
      <c r="I595" s="19">
        <f t="shared" si="1362"/>
        <v>0</v>
      </c>
      <c r="J595" s="19">
        <f t="shared" si="1362"/>
        <v>0</v>
      </c>
      <c r="K595" s="19">
        <f t="shared" si="1362"/>
        <v>0</v>
      </c>
      <c r="L595" s="19">
        <f t="shared" si="1322"/>
        <v>489.4</v>
      </c>
      <c r="M595" s="19">
        <f t="shared" si="1323"/>
        <v>489.4</v>
      </c>
      <c r="N595" s="19">
        <f t="shared" si="1324"/>
        <v>489.4</v>
      </c>
      <c r="O595" s="19">
        <f t="shared" si="1362"/>
        <v>0</v>
      </c>
      <c r="P595" s="19">
        <f t="shared" si="1362"/>
        <v>0</v>
      </c>
      <c r="Q595" s="19">
        <f t="shared" si="1362"/>
        <v>0</v>
      </c>
      <c r="R595" s="19">
        <f t="shared" si="1276"/>
        <v>489.4</v>
      </c>
      <c r="S595" s="19">
        <f t="shared" si="1277"/>
        <v>489.4</v>
      </c>
      <c r="T595" s="19">
        <f t="shared" si="1278"/>
        <v>489.4</v>
      </c>
      <c r="U595" s="19">
        <f t="shared" si="1364"/>
        <v>0</v>
      </c>
      <c r="V595" s="19">
        <f t="shared" si="1280"/>
        <v>489.4</v>
      </c>
      <c r="W595" s="19">
        <f t="shared" si="1281"/>
        <v>489.4</v>
      </c>
      <c r="X595" s="19">
        <f t="shared" si="1282"/>
        <v>489.4</v>
      </c>
      <c r="Y595" s="19">
        <f t="shared" si="1364"/>
        <v>0</v>
      </c>
      <c r="Z595" s="19">
        <f t="shared" si="1364"/>
        <v>0</v>
      </c>
      <c r="AA595" s="19">
        <f t="shared" si="1364"/>
        <v>0</v>
      </c>
      <c r="AB595" s="19">
        <f t="shared" si="1251"/>
        <v>489.4</v>
      </c>
      <c r="AC595" s="19">
        <f t="shared" si="1252"/>
        <v>489.4</v>
      </c>
      <c r="AD595" s="19">
        <f t="shared" si="1253"/>
        <v>489.4</v>
      </c>
      <c r="AE595" s="19">
        <f t="shared" si="1364"/>
        <v>0</v>
      </c>
      <c r="AF595" s="19">
        <f t="shared" si="1364"/>
        <v>0</v>
      </c>
      <c r="AG595" s="19">
        <f t="shared" si="1271"/>
        <v>489.4</v>
      </c>
      <c r="AH595" s="19">
        <f t="shared" si="1272"/>
        <v>489.4</v>
      </c>
      <c r="AI595" s="19">
        <f t="shared" si="1273"/>
        <v>489.4</v>
      </c>
      <c r="AJ595" s="19">
        <f t="shared" si="1364"/>
        <v>0</v>
      </c>
      <c r="AK595" s="19">
        <f t="shared" si="1364"/>
        <v>0</v>
      </c>
      <c r="AL595" s="19">
        <f t="shared" si="1364"/>
        <v>0</v>
      </c>
      <c r="AM595" s="19">
        <f t="shared" si="1365"/>
        <v>489.4</v>
      </c>
      <c r="AN595" s="19">
        <f t="shared" si="1364"/>
        <v>0</v>
      </c>
      <c r="AO595" s="19">
        <f t="shared" si="1334"/>
        <v>489.4</v>
      </c>
      <c r="AP595" s="19">
        <f t="shared" si="1366"/>
        <v>489.4</v>
      </c>
      <c r="AQ595" s="19">
        <f t="shared" si="1364"/>
        <v>0</v>
      </c>
      <c r="AR595" s="19">
        <f t="shared" si="1335"/>
        <v>489.4</v>
      </c>
      <c r="AS595" s="19">
        <f t="shared" si="1367"/>
        <v>489.4</v>
      </c>
      <c r="AT595" s="19">
        <f t="shared" si="1364"/>
        <v>0</v>
      </c>
      <c r="AU595" s="19">
        <f t="shared" si="1336"/>
        <v>489.4</v>
      </c>
      <c r="AV595" s="19">
        <f t="shared" si="1364"/>
        <v>0</v>
      </c>
      <c r="AW595" s="32"/>
      <c r="AX595" s="23"/>
      <c r="AY595" s="2"/>
    </row>
    <row r="596" spans="1:51" x14ac:dyDescent="0.3">
      <c r="A596" s="49" t="s">
        <v>155</v>
      </c>
      <c r="B596" s="45">
        <v>610</v>
      </c>
      <c r="C596" s="49" t="s">
        <v>28</v>
      </c>
      <c r="D596" s="49" t="s">
        <v>30</v>
      </c>
      <c r="E596" s="15" t="s">
        <v>562</v>
      </c>
      <c r="F596" s="19">
        <v>489.4</v>
      </c>
      <c r="G596" s="19">
        <v>489.4</v>
      </c>
      <c r="H596" s="19">
        <v>489.4</v>
      </c>
      <c r="I596" s="19"/>
      <c r="J596" s="19"/>
      <c r="K596" s="19"/>
      <c r="L596" s="19">
        <f t="shared" si="1322"/>
        <v>489.4</v>
      </c>
      <c r="M596" s="19">
        <f t="shared" si="1323"/>
        <v>489.4</v>
      </c>
      <c r="N596" s="19">
        <f t="shared" si="1324"/>
        <v>489.4</v>
      </c>
      <c r="O596" s="19"/>
      <c r="P596" s="19"/>
      <c r="Q596" s="19"/>
      <c r="R596" s="19">
        <f t="shared" si="1276"/>
        <v>489.4</v>
      </c>
      <c r="S596" s="19">
        <f t="shared" si="1277"/>
        <v>489.4</v>
      </c>
      <c r="T596" s="19">
        <f t="shared" si="1278"/>
        <v>489.4</v>
      </c>
      <c r="U596" s="19"/>
      <c r="V596" s="19">
        <f t="shared" si="1280"/>
        <v>489.4</v>
      </c>
      <c r="W596" s="19">
        <f t="shared" si="1281"/>
        <v>489.4</v>
      </c>
      <c r="X596" s="19">
        <f t="shared" si="1282"/>
        <v>489.4</v>
      </c>
      <c r="Y596" s="19"/>
      <c r="Z596" s="19"/>
      <c r="AA596" s="19"/>
      <c r="AB596" s="19">
        <f t="shared" si="1251"/>
        <v>489.4</v>
      </c>
      <c r="AC596" s="19">
        <f t="shared" si="1252"/>
        <v>489.4</v>
      </c>
      <c r="AD596" s="19">
        <f t="shared" si="1253"/>
        <v>489.4</v>
      </c>
      <c r="AE596" s="19"/>
      <c r="AF596" s="19"/>
      <c r="AG596" s="19">
        <f t="shared" si="1271"/>
        <v>489.4</v>
      </c>
      <c r="AH596" s="19">
        <f t="shared" si="1272"/>
        <v>489.4</v>
      </c>
      <c r="AI596" s="19">
        <f t="shared" si="1273"/>
        <v>489.4</v>
      </c>
      <c r="AJ596" s="19"/>
      <c r="AK596" s="19"/>
      <c r="AL596" s="19"/>
      <c r="AM596" s="19">
        <f t="shared" si="1365"/>
        <v>489.4</v>
      </c>
      <c r="AN596" s="19"/>
      <c r="AO596" s="19">
        <f t="shared" si="1334"/>
        <v>489.4</v>
      </c>
      <c r="AP596" s="19">
        <f t="shared" si="1366"/>
        <v>489.4</v>
      </c>
      <c r="AQ596" s="19"/>
      <c r="AR596" s="19">
        <f t="shared" si="1335"/>
        <v>489.4</v>
      </c>
      <c r="AS596" s="19">
        <f t="shared" si="1367"/>
        <v>489.4</v>
      </c>
      <c r="AT596" s="19"/>
      <c r="AU596" s="19">
        <f t="shared" si="1336"/>
        <v>489.4</v>
      </c>
      <c r="AV596" s="19"/>
      <c r="AW596" s="32"/>
      <c r="AX596" s="23"/>
      <c r="AY596" s="2"/>
    </row>
    <row r="597" spans="1:51" ht="62.4" x14ac:dyDescent="0.3">
      <c r="A597" s="49" t="s">
        <v>158</v>
      </c>
      <c r="B597" s="45"/>
      <c r="C597" s="49"/>
      <c r="D597" s="49"/>
      <c r="E597" s="15" t="s">
        <v>1084</v>
      </c>
      <c r="F597" s="19">
        <f t="shared" ref="F597:K597" si="1368">F598</f>
        <v>1578.3999999999999</v>
      </c>
      <c r="G597" s="19">
        <f t="shared" si="1368"/>
        <v>1578.3999999999999</v>
      </c>
      <c r="H597" s="19">
        <f t="shared" si="1368"/>
        <v>1578.3999999999999</v>
      </c>
      <c r="I597" s="19">
        <f t="shared" si="1368"/>
        <v>0</v>
      </c>
      <c r="J597" s="19">
        <f t="shared" si="1368"/>
        <v>0</v>
      </c>
      <c r="K597" s="19">
        <f t="shared" si="1368"/>
        <v>0</v>
      </c>
      <c r="L597" s="19">
        <f t="shared" si="1322"/>
        <v>1578.3999999999999</v>
      </c>
      <c r="M597" s="19">
        <f t="shared" si="1323"/>
        <v>1578.3999999999999</v>
      </c>
      <c r="N597" s="19">
        <f t="shared" si="1324"/>
        <v>1578.3999999999999</v>
      </c>
      <c r="O597" s="19">
        <f t="shared" ref="O597:Q597" si="1369">O598</f>
        <v>0</v>
      </c>
      <c r="P597" s="19">
        <f t="shared" si="1369"/>
        <v>0</v>
      </c>
      <c r="Q597" s="19">
        <f t="shared" si="1369"/>
        <v>0</v>
      </c>
      <c r="R597" s="19">
        <f t="shared" si="1276"/>
        <v>1578.3999999999999</v>
      </c>
      <c r="S597" s="19">
        <f t="shared" si="1277"/>
        <v>1578.3999999999999</v>
      </c>
      <c r="T597" s="19">
        <f t="shared" si="1278"/>
        <v>1578.3999999999999</v>
      </c>
      <c r="U597" s="19">
        <f t="shared" ref="U597:AV597" si="1370">U598</f>
        <v>0</v>
      </c>
      <c r="V597" s="19">
        <f t="shared" si="1280"/>
        <v>1578.3999999999999</v>
      </c>
      <c r="W597" s="19">
        <f t="shared" si="1281"/>
        <v>1578.3999999999999</v>
      </c>
      <c r="X597" s="19">
        <f t="shared" si="1282"/>
        <v>1578.3999999999999</v>
      </c>
      <c r="Y597" s="19">
        <f t="shared" si="1370"/>
        <v>0</v>
      </c>
      <c r="Z597" s="19">
        <f t="shared" si="1370"/>
        <v>0</v>
      </c>
      <c r="AA597" s="19">
        <f t="shared" si="1370"/>
        <v>0</v>
      </c>
      <c r="AB597" s="19">
        <f t="shared" si="1251"/>
        <v>1578.3999999999999</v>
      </c>
      <c r="AC597" s="19">
        <f t="shared" si="1252"/>
        <v>1578.3999999999999</v>
      </c>
      <c r="AD597" s="19">
        <f t="shared" si="1253"/>
        <v>1578.3999999999999</v>
      </c>
      <c r="AE597" s="19">
        <f t="shared" si="1370"/>
        <v>0</v>
      </c>
      <c r="AF597" s="19">
        <f t="shared" si="1370"/>
        <v>0</v>
      </c>
      <c r="AG597" s="19">
        <f t="shared" si="1271"/>
        <v>1578.3999999999999</v>
      </c>
      <c r="AH597" s="19">
        <f t="shared" si="1272"/>
        <v>1578.3999999999999</v>
      </c>
      <c r="AI597" s="19">
        <f t="shared" si="1273"/>
        <v>1578.3999999999999</v>
      </c>
      <c r="AJ597" s="19">
        <f t="shared" si="1370"/>
        <v>0</v>
      </c>
      <c r="AK597" s="19">
        <f t="shared" si="1370"/>
        <v>0</v>
      </c>
      <c r="AL597" s="19">
        <f t="shared" si="1370"/>
        <v>0</v>
      </c>
      <c r="AM597" s="19">
        <f t="shared" si="1365"/>
        <v>1578.3999999999999</v>
      </c>
      <c r="AN597" s="19">
        <f t="shared" si="1370"/>
        <v>0</v>
      </c>
      <c r="AO597" s="19">
        <f t="shared" si="1334"/>
        <v>1578.3999999999999</v>
      </c>
      <c r="AP597" s="19">
        <f t="shared" si="1366"/>
        <v>1578.3999999999999</v>
      </c>
      <c r="AQ597" s="19">
        <f t="shared" si="1370"/>
        <v>0</v>
      </c>
      <c r="AR597" s="19">
        <f t="shared" si="1335"/>
        <v>1578.3999999999999</v>
      </c>
      <c r="AS597" s="19">
        <f t="shared" si="1367"/>
        <v>1578.3999999999999</v>
      </c>
      <c r="AT597" s="19">
        <f t="shared" si="1370"/>
        <v>0</v>
      </c>
      <c r="AU597" s="19">
        <f t="shared" si="1336"/>
        <v>1578.3999999999999</v>
      </c>
      <c r="AV597" s="19">
        <f t="shared" si="1370"/>
        <v>0</v>
      </c>
      <c r="AW597" s="32"/>
      <c r="AX597" s="23"/>
      <c r="AY597" s="2"/>
    </row>
    <row r="598" spans="1:51" ht="46.8" x14ac:dyDescent="0.3">
      <c r="A598" s="49" t="s">
        <v>157</v>
      </c>
      <c r="B598" s="45"/>
      <c r="C598" s="49"/>
      <c r="D598" s="49"/>
      <c r="E598" s="15" t="s">
        <v>811</v>
      </c>
      <c r="F598" s="19">
        <f t="shared" ref="F598:K598" si="1371">F599+F602</f>
        <v>1578.3999999999999</v>
      </c>
      <c r="G598" s="19">
        <f t="shared" si="1371"/>
        <v>1578.3999999999999</v>
      </c>
      <c r="H598" s="19">
        <f t="shared" si="1371"/>
        <v>1578.3999999999999</v>
      </c>
      <c r="I598" s="19">
        <f t="shared" si="1371"/>
        <v>0</v>
      </c>
      <c r="J598" s="19">
        <f t="shared" si="1371"/>
        <v>0</v>
      </c>
      <c r="K598" s="19">
        <f t="shared" si="1371"/>
        <v>0</v>
      </c>
      <c r="L598" s="19">
        <f t="shared" si="1322"/>
        <v>1578.3999999999999</v>
      </c>
      <c r="M598" s="19">
        <f t="shared" si="1323"/>
        <v>1578.3999999999999</v>
      </c>
      <c r="N598" s="19">
        <f t="shared" si="1324"/>
        <v>1578.3999999999999</v>
      </c>
      <c r="O598" s="19">
        <f t="shared" ref="O598:Q598" si="1372">O599+O602</f>
        <v>0</v>
      </c>
      <c r="P598" s="19">
        <f t="shared" si="1372"/>
        <v>0</v>
      </c>
      <c r="Q598" s="19">
        <f t="shared" si="1372"/>
        <v>0</v>
      </c>
      <c r="R598" s="19">
        <f t="shared" si="1276"/>
        <v>1578.3999999999999</v>
      </c>
      <c r="S598" s="19">
        <f t="shared" si="1277"/>
        <v>1578.3999999999999</v>
      </c>
      <c r="T598" s="19">
        <f t="shared" si="1278"/>
        <v>1578.3999999999999</v>
      </c>
      <c r="U598" s="19">
        <f t="shared" ref="U598:AV598" si="1373">U599+U602</f>
        <v>0</v>
      </c>
      <c r="V598" s="19">
        <f t="shared" si="1280"/>
        <v>1578.3999999999999</v>
      </c>
      <c r="W598" s="19">
        <f t="shared" si="1281"/>
        <v>1578.3999999999999</v>
      </c>
      <c r="X598" s="19">
        <f t="shared" si="1282"/>
        <v>1578.3999999999999</v>
      </c>
      <c r="Y598" s="19">
        <f t="shared" ref="Y598:AA598" si="1374">Y599+Y602</f>
        <v>0</v>
      </c>
      <c r="Z598" s="19">
        <f t="shared" si="1374"/>
        <v>0</v>
      </c>
      <c r="AA598" s="19">
        <f t="shared" si="1374"/>
        <v>0</v>
      </c>
      <c r="AB598" s="19">
        <f t="shared" si="1251"/>
        <v>1578.3999999999999</v>
      </c>
      <c r="AC598" s="19">
        <f t="shared" si="1252"/>
        <v>1578.3999999999999</v>
      </c>
      <c r="AD598" s="19">
        <f t="shared" si="1253"/>
        <v>1578.3999999999999</v>
      </c>
      <c r="AE598" s="19">
        <f t="shared" ref="AE598:AF598" si="1375">AE599+AE602</f>
        <v>0</v>
      </c>
      <c r="AF598" s="19">
        <f t="shared" si="1375"/>
        <v>0</v>
      </c>
      <c r="AG598" s="19">
        <f t="shared" si="1271"/>
        <v>1578.3999999999999</v>
      </c>
      <c r="AH598" s="19">
        <f t="shared" si="1272"/>
        <v>1578.3999999999999</v>
      </c>
      <c r="AI598" s="19">
        <f t="shared" si="1273"/>
        <v>1578.3999999999999</v>
      </c>
      <c r="AJ598" s="19">
        <f t="shared" ref="AJ598:AL598" si="1376">AJ599+AJ602</f>
        <v>0</v>
      </c>
      <c r="AK598" s="19">
        <f t="shared" si="1376"/>
        <v>0</v>
      </c>
      <c r="AL598" s="19">
        <f t="shared" si="1376"/>
        <v>0</v>
      </c>
      <c r="AM598" s="19">
        <f t="shared" si="1365"/>
        <v>1578.3999999999999</v>
      </c>
      <c r="AN598" s="19">
        <f t="shared" ref="AN598" si="1377">AN599+AN602</f>
        <v>0</v>
      </c>
      <c r="AO598" s="19">
        <f t="shared" si="1334"/>
        <v>1578.3999999999999</v>
      </c>
      <c r="AP598" s="19">
        <f t="shared" si="1366"/>
        <v>1578.3999999999999</v>
      </c>
      <c r="AQ598" s="19">
        <f t="shared" ref="AQ598" si="1378">AQ599+AQ602</f>
        <v>0</v>
      </c>
      <c r="AR598" s="19">
        <f t="shared" si="1335"/>
        <v>1578.3999999999999</v>
      </c>
      <c r="AS598" s="19">
        <f t="shared" si="1367"/>
        <v>1578.3999999999999</v>
      </c>
      <c r="AT598" s="19">
        <f t="shared" ref="AT598" si="1379">AT599+AT602</f>
        <v>0</v>
      </c>
      <c r="AU598" s="19">
        <f t="shared" si="1336"/>
        <v>1578.3999999999999</v>
      </c>
      <c r="AV598" s="19">
        <f t="shared" si="1373"/>
        <v>0</v>
      </c>
      <c r="AW598" s="32"/>
      <c r="AX598" s="23"/>
      <c r="AY598" s="2"/>
    </row>
    <row r="599" spans="1:51" ht="31.2" x14ac:dyDescent="0.3">
      <c r="A599" s="49" t="s">
        <v>157</v>
      </c>
      <c r="B599" s="45">
        <v>200</v>
      </c>
      <c r="C599" s="49"/>
      <c r="D599" s="49"/>
      <c r="E599" s="15" t="s">
        <v>578</v>
      </c>
      <c r="F599" s="19">
        <f t="shared" ref="F599:K600" si="1380">F600</f>
        <v>159.80000000000001</v>
      </c>
      <c r="G599" s="19">
        <f t="shared" si="1380"/>
        <v>159.80000000000001</v>
      </c>
      <c r="H599" s="19">
        <f t="shared" si="1380"/>
        <v>159.80000000000001</v>
      </c>
      <c r="I599" s="19">
        <f t="shared" si="1380"/>
        <v>0</v>
      </c>
      <c r="J599" s="19">
        <f t="shared" si="1380"/>
        <v>0</v>
      </c>
      <c r="K599" s="19">
        <f t="shared" si="1380"/>
        <v>0</v>
      </c>
      <c r="L599" s="19">
        <f t="shared" si="1322"/>
        <v>159.80000000000001</v>
      </c>
      <c r="M599" s="19">
        <f t="shared" si="1323"/>
        <v>159.80000000000001</v>
      </c>
      <c r="N599" s="19">
        <f t="shared" si="1324"/>
        <v>159.80000000000001</v>
      </c>
      <c r="O599" s="19">
        <f t="shared" ref="O599:Q600" si="1381">O600</f>
        <v>0</v>
      </c>
      <c r="P599" s="19">
        <f t="shared" si="1381"/>
        <v>0</v>
      </c>
      <c r="Q599" s="19">
        <f t="shared" si="1381"/>
        <v>0</v>
      </c>
      <c r="R599" s="19">
        <f t="shared" si="1276"/>
        <v>159.80000000000001</v>
      </c>
      <c r="S599" s="19">
        <f t="shared" si="1277"/>
        <v>159.80000000000001</v>
      </c>
      <c r="T599" s="19">
        <f t="shared" si="1278"/>
        <v>159.80000000000001</v>
      </c>
      <c r="U599" s="19">
        <f t="shared" ref="U599:AV600" si="1382">U600</f>
        <v>0</v>
      </c>
      <c r="V599" s="19">
        <f t="shared" si="1280"/>
        <v>159.80000000000001</v>
      </c>
      <c r="W599" s="19">
        <f t="shared" si="1281"/>
        <v>159.80000000000001</v>
      </c>
      <c r="X599" s="19">
        <f t="shared" si="1282"/>
        <v>159.80000000000001</v>
      </c>
      <c r="Y599" s="19">
        <f t="shared" si="1382"/>
        <v>0</v>
      </c>
      <c r="Z599" s="19">
        <f t="shared" si="1382"/>
        <v>0</v>
      </c>
      <c r="AA599" s="19">
        <f t="shared" si="1382"/>
        <v>0</v>
      </c>
      <c r="AB599" s="19">
        <f t="shared" si="1251"/>
        <v>159.80000000000001</v>
      </c>
      <c r="AC599" s="19">
        <f t="shared" si="1252"/>
        <v>159.80000000000001</v>
      </c>
      <c r="AD599" s="19">
        <f t="shared" si="1253"/>
        <v>159.80000000000001</v>
      </c>
      <c r="AE599" s="19">
        <f t="shared" si="1382"/>
        <v>0</v>
      </c>
      <c r="AF599" s="19">
        <f t="shared" si="1382"/>
        <v>0</v>
      </c>
      <c r="AG599" s="19">
        <f t="shared" si="1271"/>
        <v>159.80000000000001</v>
      </c>
      <c r="AH599" s="19">
        <f t="shared" si="1272"/>
        <v>159.80000000000001</v>
      </c>
      <c r="AI599" s="19">
        <f t="shared" si="1273"/>
        <v>159.80000000000001</v>
      </c>
      <c r="AJ599" s="19">
        <f t="shared" si="1382"/>
        <v>0</v>
      </c>
      <c r="AK599" s="19">
        <f t="shared" si="1382"/>
        <v>0</v>
      </c>
      <c r="AL599" s="19">
        <f t="shared" si="1382"/>
        <v>0</v>
      </c>
      <c r="AM599" s="19">
        <f t="shared" si="1365"/>
        <v>159.80000000000001</v>
      </c>
      <c r="AN599" s="19">
        <f t="shared" si="1382"/>
        <v>0</v>
      </c>
      <c r="AO599" s="19">
        <f t="shared" si="1334"/>
        <v>159.80000000000001</v>
      </c>
      <c r="AP599" s="19">
        <f t="shared" si="1366"/>
        <v>159.80000000000001</v>
      </c>
      <c r="AQ599" s="19">
        <f t="shared" si="1382"/>
        <v>0</v>
      </c>
      <c r="AR599" s="19">
        <f t="shared" si="1335"/>
        <v>159.80000000000001</v>
      </c>
      <c r="AS599" s="19">
        <f t="shared" si="1367"/>
        <v>159.80000000000001</v>
      </c>
      <c r="AT599" s="19">
        <f t="shared" si="1382"/>
        <v>0</v>
      </c>
      <c r="AU599" s="19">
        <f t="shared" si="1336"/>
        <v>159.80000000000001</v>
      </c>
      <c r="AV599" s="19">
        <f t="shared" si="1382"/>
        <v>0</v>
      </c>
      <c r="AW599" s="32"/>
      <c r="AX599" s="23"/>
      <c r="AY599" s="2"/>
    </row>
    <row r="600" spans="1:51" ht="46.8" x14ac:dyDescent="0.3">
      <c r="A600" s="49" t="s">
        <v>157</v>
      </c>
      <c r="B600" s="45">
        <v>240</v>
      </c>
      <c r="C600" s="49"/>
      <c r="D600" s="49"/>
      <c r="E600" s="15" t="s">
        <v>586</v>
      </c>
      <c r="F600" s="19">
        <f t="shared" si="1380"/>
        <v>159.80000000000001</v>
      </c>
      <c r="G600" s="19">
        <f t="shared" si="1380"/>
        <v>159.80000000000001</v>
      </c>
      <c r="H600" s="19">
        <f t="shared" si="1380"/>
        <v>159.80000000000001</v>
      </c>
      <c r="I600" s="19">
        <f t="shared" si="1380"/>
        <v>0</v>
      </c>
      <c r="J600" s="19">
        <f t="shared" si="1380"/>
        <v>0</v>
      </c>
      <c r="K600" s="19">
        <f t="shared" si="1380"/>
        <v>0</v>
      </c>
      <c r="L600" s="19">
        <f t="shared" si="1322"/>
        <v>159.80000000000001</v>
      </c>
      <c r="M600" s="19">
        <f t="shared" si="1323"/>
        <v>159.80000000000001</v>
      </c>
      <c r="N600" s="19">
        <f t="shared" si="1324"/>
        <v>159.80000000000001</v>
      </c>
      <c r="O600" s="19">
        <f t="shared" si="1381"/>
        <v>0</v>
      </c>
      <c r="P600" s="19">
        <f t="shared" si="1381"/>
        <v>0</v>
      </c>
      <c r="Q600" s="19">
        <f t="shared" si="1381"/>
        <v>0</v>
      </c>
      <c r="R600" s="19">
        <f t="shared" si="1276"/>
        <v>159.80000000000001</v>
      </c>
      <c r="S600" s="19">
        <f t="shared" si="1277"/>
        <v>159.80000000000001</v>
      </c>
      <c r="T600" s="19">
        <f t="shared" si="1278"/>
        <v>159.80000000000001</v>
      </c>
      <c r="U600" s="19">
        <f t="shared" si="1382"/>
        <v>0</v>
      </c>
      <c r="V600" s="19">
        <f t="shared" si="1280"/>
        <v>159.80000000000001</v>
      </c>
      <c r="W600" s="19">
        <f t="shared" si="1281"/>
        <v>159.80000000000001</v>
      </c>
      <c r="X600" s="19">
        <f t="shared" si="1282"/>
        <v>159.80000000000001</v>
      </c>
      <c r="Y600" s="19">
        <f t="shared" si="1382"/>
        <v>0</v>
      </c>
      <c r="Z600" s="19">
        <f t="shared" si="1382"/>
        <v>0</v>
      </c>
      <c r="AA600" s="19">
        <f t="shared" si="1382"/>
        <v>0</v>
      </c>
      <c r="AB600" s="19">
        <f t="shared" si="1251"/>
        <v>159.80000000000001</v>
      </c>
      <c r="AC600" s="19">
        <f t="shared" si="1252"/>
        <v>159.80000000000001</v>
      </c>
      <c r="AD600" s="19">
        <f t="shared" si="1253"/>
        <v>159.80000000000001</v>
      </c>
      <c r="AE600" s="19">
        <f t="shared" si="1382"/>
        <v>0</v>
      </c>
      <c r="AF600" s="19">
        <f t="shared" si="1382"/>
        <v>0</v>
      </c>
      <c r="AG600" s="19">
        <f t="shared" si="1271"/>
        <v>159.80000000000001</v>
      </c>
      <c r="AH600" s="19">
        <f t="shared" si="1272"/>
        <v>159.80000000000001</v>
      </c>
      <c r="AI600" s="19">
        <f t="shared" si="1273"/>
        <v>159.80000000000001</v>
      </c>
      <c r="AJ600" s="19">
        <f t="shared" si="1382"/>
        <v>0</v>
      </c>
      <c r="AK600" s="19">
        <f t="shared" si="1382"/>
        <v>0</v>
      </c>
      <c r="AL600" s="19">
        <f t="shared" si="1382"/>
        <v>0</v>
      </c>
      <c r="AM600" s="19">
        <f t="shared" si="1365"/>
        <v>159.80000000000001</v>
      </c>
      <c r="AN600" s="19">
        <f t="shared" si="1382"/>
        <v>0</v>
      </c>
      <c r="AO600" s="19">
        <f t="shared" si="1334"/>
        <v>159.80000000000001</v>
      </c>
      <c r="AP600" s="19">
        <f t="shared" si="1366"/>
        <v>159.80000000000001</v>
      </c>
      <c r="AQ600" s="19">
        <f t="shared" si="1382"/>
        <v>0</v>
      </c>
      <c r="AR600" s="19">
        <f t="shared" si="1335"/>
        <v>159.80000000000001</v>
      </c>
      <c r="AS600" s="19">
        <f t="shared" si="1367"/>
        <v>159.80000000000001</v>
      </c>
      <c r="AT600" s="19">
        <f t="shared" si="1382"/>
        <v>0</v>
      </c>
      <c r="AU600" s="19">
        <f t="shared" si="1336"/>
        <v>159.80000000000001</v>
      </c>
      <c r="AV600" s="19">
        <f t="shared" si="1382"/>
        <v>0</v>
      </c>
      <c r="AW600" s="32"/>
      <c r="AX600" s="23"/>
      <c r="AY600" s="2"/>
    </row>
    <row r="601" spans="1:51" x14ac:dyDescent="0.3">
      <c r="A601" s="49" t="s">
        <v>157</v>
      </c>
      <c r="B601" s="45">
        <v>240</v>
      </c>
      <c r="C601" s="49" t="s">
        <v>61</v>
      </c>
      <c r="D601" s="49" t="s">
        <v>142</v>
      </c>
      <c r="E601" s="15" t="s">
        <v>569</v>
      </c>
      <c r="F601" s="19">
        <v>159.80000000000001</v>
      </c>
      <c r="G601" s="19">
        <v>159.80000000000001</v>
      </c>
      <c r="H601" s="19">
        <v>159.80000000000001</v>
      </c>
      <c r="I601" s="19"/>
      <c r="J601" s="19"/>
      <c r="K601" s="19"/>
      <c r="L601" s="19">
        <f t="shared" si="1322"/>
        <v>159.80000000000001</v>
      </c>
      <c r="M601" s="19">
        <f t="shared" si="1323"/>
        <v>159.80000000000001</v>
      </c>
      <c r="N601" s="19">
        <f t="shared" si="1324"/>
        <v>159.80000000000001</v>
      </c>
      <c r="O601" s="19"/>
      <c r="P601" s="19"/>
      <c r="Q601" s="19"/>
      <c r="R601" s="19">
        <f t="shared" si="1276"/>
        <v>159.80000000000001</v>
      </c>
      <c r="S601" s="19">
        <f t="shared" si="1277"/>
        <v>159.80000000000001</v>
      </c>
      <c r="T601" s="19">
        <f t="shared" si="1278"/>
        <v>159.80000000000001</v>
      </c>
      <c r="U601" s="19"/>
      <c r="V601" s="19">
        <f t="shared" si="1280"/>
        <v>159.80000000000001</v>
      </c>
      <c r="W601" s="19">
        <f t="shared" si="1281"/>
        <v>159.80000000000001</v>
      </c>
      <c r="X601" s="19">
        <f t="shared" si="1282"/>
        <v>159.80000000000001</v>
      </c>
      <c r="Y601" s="19"/>
      <c r="Z601" s="19"/>
      <c r="AA601" s="19"/>
      <c r="AB601" s="19">
        <f t="shared" si="1251"/>
        <v>159.80000000000001</v>
      </c>
      <c r="AC601" s="19">
        <f t="shared" si="1252"/>
        <v>159.80000000000001</v>
      </c>
      <c r="AD601" s="19">
        <f t="shared" si="1253"/>
        <v>159.80000000000001</v>
      </c>
      <c r="AE601" s="19"/>
      <c r="AF601" s="19"/>
      <c r="AG601" s="19">
        <f t="shared" si="1271"/>
        <v>159.80000000000001</v>
      </c>
      <c r="AH601" s="19">
        <f t="shared" si="1272"/>
        <v>159.80000000000001</v>
      </c>
      <c r="AI601" s="19">
        <f t="shared" si="1273"/>
        <v>159.80000000000001</v>
      </c>
      <c r="AJ601" s="19"/>
      <c r="AK601" s="19"/>
      <c r="AL601" s="19"/>
      <c r="AM601" s="19">
        <f t="shared" si="1365"/>
        <v>159.80000000000001</v>
      </c>
      <c r="AN601" s="19"/>
      <c r="AO601" s="19">
        <f t="shared" si="1334"/>
        <v>159.80000000000001</v>
      </c>
      <c r="AP601" s="19">
        <f t="shared" si="1366"/>
        <v>159.80000000000001</v>
      </c>
      <c r="AQ601" s="19"/>
      <c r="AR601" s="19">
        <f t="shared" si="1335"/>
        <v>159.80000000000001</v>
      </c>
      <c r="AS601" s="19">
        <f t="shared" si="1367"/>
        <v>159.80000000000001</v>
      </c>
      <c r="AT601" s="19"/>
      <c r="AU601" s="19">
        <f t="shared" si="1336"/>
        <v>159.80000000000001</v>
      </c>
      <c r="AV601" s="19"/>
      <c r="AW601" s="32"/>
      <c r="AX601" s="23"/>
      <c r="AY601" s="2"/>
    </row>
    <row r="602" spans="1:51" ht="46.8" x14ac:dyDescent="0.3">
      <c r="A602" s="49" t="s">
        <v>157</v>
      </c>
      <c r="B602" s="45">
        <v>600</v>
      </c>
      <c r="C602" s="49"/>
      <c r="D602" s="49"/>
      <c r="E602" s="15" t="s">
        <v>581</v>
      </c>
      <c r="F602" s="19">
        <f t="shared" ref="F602:K603" si="1383">F603</f>
        <v>1418.6</v>
      </c>
      <c r="G602" s="19">
        <f t="shared" si="1383"/>
        <v>1418.6</v>
      </c>
      <c r="H602" s="19">
        <f t="shared" si="1383"/>
        <v>1418.6</v>
      </c>
      <c r="I602" s="19">
        <f t="shared" si="1383"/>
        <v>0</v>
      </c>
      <c r="J602" s="19">
        <f t="shared" si="1383"/>
        <v>0</v>
      </c>
      <c r="K602" s="19">
        <f t="shared" si="1383"/>
        <v>0</v>
      </c>
      <c r="L602" s="19">
        <f t="shared" si="1322"/>
        <v>1418.6</v>
      </c>
      <c r="M602" s="19">
        <f t="shared" si="1323"/>
        <v>1418.6</v>
      </c>
      <c r="N602" s="19">
        <f t="shared" si="1324"/>
        <v>1418.6</v>
      </c>
      <c r="O602" s="19">
        <f t="shared" ref="O602:Q603" si="1384">O603</f>
        <v>0</v>
      </c>
      <c r="P602" s="19">
        <f t="shared" si="1384"/>
        <v>0</v>
      </c>
      <c r="Q602" s="19">
        <f t="shared" si="1384"/>
        <v>0</v>
      </c>
      <c r="R602" s="19">
        <f t="shared" si="1276"/>
        <v>1418.6</v>
      </c>
      <c r="S602" s="19">
        <f t="shared" si="1277"/>
        <v>1418.6</v>
      </c>
      <c r="T602" s="19">
        <f t="shared" si="1278"/>
        <v>1418.6</v>
      </c>
      <c r="U602" s="19">
        <f t="shared" ref="U602:AV603" si="1385">U603</f>
        <v>0</v>
      </c>
      <c r="V602" s="19">
        <f t="shared" si="1280"/>
        <v>1418.6</v>
      </c>
      <c r="W602" s="19">
        <f t="shared" si="1281"/>
        <v>1418.6</v>
      </c>
      <c r="X602" s="19">
        <f t="shared" si="1282"/>
        <v>1418.6</v>
      </c>
      <c r="Y602" s="19">
        <f t="shared" si="1385"/>
        <v>0</v>
      </c>
      <c r="Z602" s="19">
        <f t="shared" si="1385"/>
        <v>0</v>
      </c>
      <c r="AA602" s="19">
        <f t="shared" si="1385"/>
        <v>0</v>
      </c>
      <c r="AB602" s="19">
        <f t="shared" si="1251"/>
        <v>1418.6</v>
      </c>
      <c r="AC602" s="19">
        <f t="shared" si="1252"/>
        <v>1418.6</v>
      </c>
      <c r="AD602" s="19">
        <f t="shared" si="1253"/>
        <v>1418.6</v>
      </c>
      <c r="AE602" s="19">
        <f t="shared" si="1385"/>
        <v>0</v>
      </c>
      <c r="AF602" s="19">
        <f t="shared" si="1385"/>
        <v>0</v>
      </c>
      <c r="AG602" s="19">
        <f t="shared" si="1271"/>
        <v>1418.6</v>
      </c>
      <c r="AH602" s="19">
        <f t="shared" si="1272"/>
        <v>1418.6</v>
      </c>
      <c r="AI602" s="19">
        <f t="shared" si="1273"/>
        <v>1418.6</v>
      </c>
      <c r="AJ602" s="19">
        <f t="shared" si="1385"/>
        <v>0</v>
      </c>
      <c r="AK602" s="19">
        <f t="shared" si="1385"/>
        <v>0</v>
      </c>
      <c r="AL602" s="19">
        <f t="shared" si="1385"/>
        <v>0</v>
      </c>
      <c r="AM602" s="19">
        <f t="shared" si="1365"/>
        <v>1418.6</v>
      </c>
      <c r="AN602" s="19">
        <f t="shared" si="1385"/>
        <v>0</v>
      </c>
      <c r="AO602" s="19">
        <f t="shared" si="1334"/>
        <v>1418.6</v>
      </c>
      <c r="AP602" s="19">
        <f t="shared" si="1366"/>
        <v>1418.6</v>
      </c>
      <c r="AQ602" s="19">
        <f t="shared" si="1385"/>
        <v>0</v>
      </c>
      <c r="AR602" s="19">
        <f t="shared" si="1335"/>
        <v>1418.6</v>
      </c>
      <c r="AS602" s="19">
        <f t="shared" si="1367"/>
        <v>1418.6</v>
      </c>
      <c r="AT602" s="19">
        <f t="shared" si="1385"/>
        <v>0</v>
      </c>
      <c r="AU602" s="19">
        <f t="shared" si="1336"/>
        <v>1418.6</v>
      </c>
      <c r="AV602" s="19">
        <f t="shared" si="1385"/>
        <v>0</v>
      </c>
      <c r="AW602" s="32"/>
      <c r="AX602" s="23"/>
      <c r="AY602" s="2"/>
    </row>
    <row r="603" spans="1:51" ht="46.8" x14ac:dyDescent="0.3">
      <c r="A603" s="49" t="s">
        <v>157</v>
      </c>
      <c r="B603" s="45">
        <v>630</v>
      </c>
      <c r="C603" s="49"/>
      <c r="D603" s="49"/>
      <c r="E603" s="15" t="s">
        <v>597</v>
      </c>
      <c r="F603" s="19">
        <f t="shared" si="1383"/>
        <v>1418.6</v>
      </c>
      <c r="G603" s="19">
        <f t="shared" si="1383"/>
        <v>1418.6</v>
      </c>
      <c r="H603" s="19">
        <f t="shared" si="1383"/>
        <v>1418.6</v>
      </c>
      <c r="I603" s="19">
        <f t="shared" si="1383"/>
        <v>0</v>
      </c>
      <c r="J603" s="19">
        <f t="shared" si="1383"/>
        <v>0</v>
      </c>
      <c r="K603" s="19">
        <f t="shared" si="1383"/>
        <v>0</v>
      </c>
      <c r="L603" s="19">
        <f t="shared" si="1322"/>
        <v>1418.6</v>
      </c>
      <c r="M603" s="19">
        <f t="shared" si="1323"/>
        <v>1418.6</v>
      </c>
      <c r="N603" s="19">
        <f t="shared" si="1324"/>
        <v>1418.6</v>
      </c>
      <c r="O603" s="19">
        <f t="shared" si="1384"/>
        <v>0</v>
      </c>
      <c r="P603" s="19">
        <f t="shared" si="1384"/>
        <v>0</v>
      </c>
      <c r="Q603" s="19">
        <f t="shared" si="1384"/>
        <v>0</v>
      </c>
      <c r="R603" s="19">
        <f t="shared" si="1276"/>
        <v>1418.6</v>
      </c>
      <c r="S603" s="19">
        <f t="shared" si="1277"/>
        <v>1418.6</v>
      </c>
      <c r="T603" s="19">
        <f t="shared" si="1278"/>
        <v>1418.6</v>
      </c>
      <c r="U603" s="19">
        <f t="shared" si="1385"/>
        <v>0</v>
      </c>
      <c r="V603" s="19">
        <f t="shared" si="1280"/>
        <v>1418.6</v>
      </c>
      <c r="W603" s="19">
        <f t="shared" si="1281"/>
        <v>1418.6</v>
      </c>
      <c r="X603" s="19">
        <f t="shared" si="1282"/>
        <v>1418.6</v>
      </c>
      <c r="Y603" s="19">
        <f t="shared" si="1385"/>
        <v>0</v>
      </c>
      <c r="Z603" s="19">
        <f t="shared" si="1385"/>
        <v>0</v>
      </c>
      <c r="AA603" s="19">
        <f t="shared" si="1385"/>
        <v>0</v>
      </c>
      <c r="AB603" s="19">
        <f t="shared" si="1251"/>
        <v>1418.6</v>
      </c>
      <c r="AC603" s="19">
        <f t="shared" si="1252"/>
        <v>1418.6</v>
      </c>
      <c r="AD603" s="19">
        <f t="shared" si="1253"/>
        <v>1418.6</v>
      </c>
      <c r="AE603" s="19">
        <f t="shared" si="1385"/>
        <v>0</v>
      </c>
      <c r="AF603" s="19">
        <f t="shared" si="1385"/>
        <v>0</v>
      </c>
      <c r="AG603" s="19">
        <f t="shared" si="1271"/>
        <v>1418.6</v>
      </c>
      <c r="AH603" s="19">
        <f t="shared" si="1272"/>
        <v>1418.6</v>
      </c>
      <c r="AI603" s="19">
        <f t="shared" si="1273"/>
        <v>1418.6</v>
      </c>
      <c r="AJ603" s="19">
        <f t="shared" si="1385"/>
        <v>0</v>
      </c>
      <c r="AK603" s="19">
        <f t="shared" si="1385"/>
        <v>0</v>
      </c>
      <c r="AL603" s="19">
        <f t="shared" si="1385"/>
        <v>0</v>
      </c>
      <c r="AM603" s="19">
        <f t="shared" si="1365"/>
        <v>1418.6</v>
      </c>
      <c r="AN603" s="19">
        <f t="shared" si="1385"/>
        <v>0</v>
      </c>
      <c r="AO603" s="19">
        <f t="shared" si="1334"/>
        <v>1418.6</v>
      </c>
      <c r="AP603" s="19">
        <f t="shared" si="1366"/>
        <v>1418.6</v>
      </c>
      <c r="AQ603" s="19">
        <f t="shared" si="1385"/>
        <v>0</v>
      </c>
      <c r="AR603" s="19">
        <f t="shared" si="1335"/>
        <v>1418.6</v>
      </c>
      <c r="AS603" s="19">
        <f t="shared" si="1367"/>
        <v>1418.6</v>
      </c>
      <c r="AT603" s="19">
        <f t="shared" si="1385"/>
        <v>0</v>
      </c>
      <c r="AU603" s="19">
        <f t="shared" si="1336"/>
        <v>1418.6</v>
      </c>
      <c r="AV603" s="19">
        <f t="shared" si="1385"/>
        <v>0</v>
      </c>
      <c r="AW603" s="32"/>
      <c r="AX603" s="23"/>
      <c r="AY603" s="2"/>
    </row>
    <row r="604" spans="1:51" x14ac:dyDescent="0.3">
      <c r="A604" s="49" t="s">
        <v>157</v>
      </c>
      <c r="B604" s="45">
        <v>630</v>
      </c>
      <c r="C604" s="49" t="s">
        <v>61</v>
      </c>
      <c r="D604" s="49" t="s">
        <v>142</v>
      </c>
      <c r="E604" s="15" t="s">
        <v>569</v>
      </c>
      <c r="F604" s="19">
        <v>1418.6</v>
      </c>
      <c r="G604" s="19">
        <v>1418.6</v>
      </c>
      <c r="H604" s="19">
        <v>1418.6</v>
      </c>
      <c r="I604" s="19"/>
      <c r="J604" s="19"/>
      <c r="K604" s="19"/>
      <c r="L604" s="19">
        <f t="shared" si="1322"/>
        <v>1418.6</v>
      </c>
      <c r="M604" s="19">
        <f t="shared" si="1323"/>
        <v>1418.6</v>
      </c>
      <c r="N604" s="19">
        <f t="shared" si="1324"/>
        <v>1418.6</v>
      </c>
      <c r="O604" s="19"/>
      <c r="P604" s="19"/>
      <c r="Q604" s="19"/>
      <c r="R604" s="19">
        <f t="shared" si="1276"/>
        <v>1418.6</v>
      </c>
      <c r="S604" s="19">
        <f t="shared" si="1277"/>
        <v>1418.6</v>
      </c>
      <c r="T604" s="19">
        <f t="shared" si="1278"/>
        <v>1418.6</v>
      </c>
      <c r="U604" s="19"/>
      <c r="V604" s="19">
        <f t="shared" si="1280"/>
        <v>1418.6</v>
      </c>
      <c r="W604" s="19">
        <f t="shared" si="1281"/>
        <v>1418.6</v>
      </c>
      <c r="X604" s="19">
        <f t="shared" si="1282"/>
        <v>1418.6</v>
      </c>
      <c r="Y604" s="19"/>
      <c r="Z604" s="19"/>
      <c r="AA604" s="19"/>
      <c r="AB604" s="19">
        <f t="shared" si="1251"/>
        <v>1418.6</v>
      </c>
      <c r="AC604" s="19">
        <f t="shared" si="1252"/>
        <v>1418.6</v>
      </c>
      <c r="AD604" s="19">
        <f t="shared" si="1253"/>
        <v>1418.6</v>
      </c>
      <c r="AE604" s="19"/>
      <c r="AF604" s="19"/>
      <c r="AG604" s="19">
        <f t="shared" si="1271"/>
        <v>1418.6</v>
      </c>
      <c r="AH604" s="19">
        <f t="shared" si="1272"/>
        <v>1418.6</v>
      </c>
      <c r="AI604" s="19">
        <f t="shared" si="1273"/>
        <v>1418.6</v>
      </c>
      <c r="AJ604" s="19"/>
      <c r="AK604" s="19"/>
      <c r="AL604" s="19"/>
      <c r="AM604" s="19">
        <f t="shared" si="1365"/>
        <v>1418.6</v>
      </c>
      <c r="AN604" s="19"/>
      <c r="AO604" s="19">
        <f t="shared" si="1334"/>
        <v>1418.6</v>
      </c>
      <c r="AP604" s="19">
        <f t="shared" si="1366"/>
        <v>1418.6</v>
      </c>
      <c r="AQ604" s="19"/>
      <c r="AR604" s="19">
        <f t="shared" si="1335"/>
        <v>1418.6</v>
      </c>
      <c r="AS604" s="19">
        <f t="shared" si="1367"/>
        <v>1418.6</v>
      </c>
      <c r="AT604" s="19"/>
      <c r="AU604" s="19">
        <f t="shared" si="1336"/>
        <v>1418.6</v>
      </c>
      <c r="AV604" s="19"/>
      <c r="AW604" s="32"/>
      <c r="AX604" s="23"/>
      <c r="AY604" s="2"/>
    </row>
    <row r="605" spans="1:51" s="11" customFormat="1" ht="31.2" x14ac:dyDescent="0.3">
      <c r="A605" s="10" t="s">
        <v>160</v>
      </c>
      <c r="B605" s="17"/>
      <c r="C605" s="10"/>
      <c r="D605" s="10"/>
      <c r="E605" s="16" t="s">
        <v>1085</v>
      </c>
      <c r="F605" s="18">
        <f>F606+F623+F641+F649</f>
        <v>253840.8</v>
      </c>
      <c r="G605" s="18">
        <f>G606+G623+G641+G649</f>
        <v>253840.8</v>
      </c>
      <c r="H605" s="18">
        <f>H606+H623+H641+H649</f>
        <v>253840.8</v>
      </c>
      <c r="I605" s="18">
        <f t="shared" ref="I605:K605" si="1386">I606+I623+I641+I649</f>
        <v>0</v>
      </c>
      <c r="J605" s="18">
        <f t="shared" si="1386"/>
        <v>0</v>
      </c>
      <c r="K605" s="18">
        <f t="shared" si="1386"/>
        <v>0</v>
      </c>
      <c r="L605" s="18">
        <f t="shared" si="1322"/>
        <v>253840.8</v>
      </c>
      <c r="M605" s="18">
        <f t="shared" si="1323"/>
        <v>253840.8</v>
      </c>
      <c r="N605" s="18">
        <f t="shared" si="1324"/>
        <v>253840.8</v>
      </c>
      <c r="O605" s="18">
        <f t="shared" ref="O605:Q605" si="1387">O606+O623+O641+O649</f>
        <v>0</v>
      </c>
      <c r="P605" s="18">
        <f t="shared" si="1387"/>
        <v>0</v>
      </c>
      <c r="Q605" s="18">
        <f t="shared" si="1387"/>
        <v>0</v>
      </c>
      <c r="R605" s="18">
        <f t="shared" si="1276"/>
        <v>253840.8</v>
      </c>
      <c r="S605" s="18">
        <f t="shared" si="1277"/>
        <v>253840.8</v>
      </c>
      <c r="T605" s="18">
        <f t="shared" si="1278"/>
        <v>253840.8</v>
      </c>
      <c r="U605" s="18">
        <f>U606+U623+U641+U649</f>
        <v>0</v>
      </c>
      <c r="V605" s="18">
        <f t="shared" si="1280"/>
        <v>253840.8</v>
      </c>
      <c r="W605" s="18">
        <f t="shared" si="1281"/>
        <v>253840.8</v>
      </c>
      <c r="X605" s="18">
        <f t="shared" si="1282"/>
        <v>253840.8</v>
      </c>
      <c r="Y605" s="18">
        <f t="shared" ref="Y605:AA605" si="1388">Y606+Y623+Y641+Y649</f>
        <v>0</v>
      </c>
      <c r="Z605" s="18">
        <f t="shared" si="1388"/>
        <v>0</v>
      </c>
      <c r="AA605" s="18">
        <f t="shared" si="1388"/>
        <v>0</v>
      </c>
      <c r="AB605" s="18">
        <f t="shared" si="1251"/>
        <v>253840.8</v>
      </c>
      <c r="AC605" s="18">
        <f t="shared" si="1252"/>
        <v>253840.8</v>
      </c>
      <c r="AD605" s="18">
        <f t="shared" si="1253"/>
        <v>253840.8</v>
      </c>
      <c r="AE605" s="18">
        <f t="shared" ref="AE605:AF605" si="1389">AE606+AE623+AE641+AE649</f>
        <v>0</v>
      </c>
      <c r="AF605" s="18">
        <f t="shared" si="1389"/>
        <v>0</v>
      </c>
      <c r="AG605" s="18">
        <f t="shared" si="1271"/>
        <v>253840.8</v>
      </c>
      <c r="AH605" s="18">
        <f t="shared" si="1272"/>
        <v>253840.8</v>
      </c>
      <c r="AI605" s="18">
        <f t="shared" si="1273"/>
        <v>253840.8</v>
      </c>
      <c r="AJ605" s="18">
        <f>AJ606+AJ623+AJ641+AJ649</f>
        <v>0</v>
      </c>
      <c r="AK605" s="18">
        <f>AK606+AK623+AK641+AK649</f>
        <v>0</v>
      </c>
      <c r="AL605" s="18">
        <f>AL606+AL623+AL641+AL649</f>
        <v>0</v>
      </c>
      <c r="AM605" s="18">
        <f t="shared" si="1365"/>
        <v>253840.8</v>
      </c>
      <c r="AN605" s="18">
        <f>AN606+AN623+AN641+AN649</f>
        <v>0</v>
      </c>
      <c r="AO605" s="18">
        <f t="shared" si="1334"/>
        <v>253840.8</v>
      </c>
      <c r="AP605" s="18">
        <f t="shared" si="1366"/>
        <v>253840.8</v>
      </c>
      <c r="AQ605" s="18">
        <f>AQ606+AQ623+AQ641+AQ649</f>
        <v>0</v>
      </c>
      <c r="AR605" s="18">
        <f t="shared" si="1335"/>
        <v>253840.8</v>
      </c>
      <c r="AS605" s="18">
        <f t="shared" si="1367"/>
        <v>253840.8</v>
      </c>
      <c r="AT605" s="18">
        <f>AT606+AT623+AT641+AT649</f>
        <v>0</v>
      </c>
      <c r="AU605" s="18">
        <f t="shared" si="1336"/>
        <v>253840.8</v>
      </c>
      <c r="AV605" s="18">
        <f>AV606+AV623+AV641+AV649</f>
        <v>0</v>
      </c>
      <c r="AW605" s="31"/>
      <c r="AX605" s="26"/>
    </row>
    <row r="606" spans="1:51" ht="62.4" x14ac:dyDescent="0.3">
      <c r="A606" s="49" t="s">
        <v>161</v>
      </c>
      <c r="B606" s="45"/>
      <c r="C606" s="49"/>
      <c r="D606" s="49"/>
      <c r="E606" s="15" t="s">
        <v>1086</v>
      </c>
      <c r="F606" s="19">
        <f t="shared" ref="F606:K606" si="1390">F607</f>
        <v>193124.9</v>
      </c>
      <c r="G606" s="19">
        <f t="shared" si="1390"/>
        <v>193124.9</v>
      </c>
      <c r="H606" s="19">
        <f t="shared" si="1390"/>
        <v>193124.9</v>
      </c>
      <c r="I606" s="19">
        <f t="shared" si="1390"/>
        <v>0</v>
      </c>
      <c r="J606" s="19">
        <f t="shared" si="1390"/>
        <v>0</v>
      </c>
      <c r="K606" s="19">
        <f t="shared" si="1390"/>
        <v>0</v>
      </c>
      <c r="L606" s="19">
        <f t="shared" si="1322"/>
        <v>193124.9</v>
      </c>
      <c r="M606" s="19">
        <f t="shared" si="1323"/>
        <v>193124.9</v>
      </c>
      <c r="N606" s="19">
        <f t="shared" si="1324"/>
        <v>193124.9</v>
      </c>
      <c r="O606" s="19">
        <f t="shared" ref="O606:Q606" si="1391">O607</f>
        <v>0</v>
      </c>
      <c r="P606" s="19">
        <f t="shared" si="1391"/>
        <v>0</v>
      </c>
      <c r="Q606" s="19">
        <f t="shared" si="1391"/>
        <v>0</v>
      </c>
      <c r="R606" s="19">
        <f t="shared" si="1276"/>
        <v>193124.9</v>
      </c>
      <c r="S606" s="19">
        <f t="shared" si="1277"/>
        <v>193124.9</v>
      </c>
      <c r="T606" s="19">
        <f t="shared" si="1278"/>
        <v>193124.9</v>
      </c>
      <c r="U606" s="19">
        <f t="shared" ref="U606:AV606" si="1392">U607</f>
        <v>0</v>
      </c>
      <c r="V606" s="19">
        <f t="shared" si="1280"/>
        <v>193124.9</v>
      </c>
      <c r="W606" s="19">
        <f t="shared" si="1281"/>
        <v>193124.9</v>
      </c>
      <c r="X606" s="19">
        <f t="shared" si="1282"/>
        <v>193124.9</v>
      </c>
      <c r="Y606" s="19">
        <f t="shared" si="1392"/>
        <v>0</v>
      </c>
      <c r="Z606" s="19">
        <f t="shared" si="1392"/>
        <v>0</v>
      </c>
      <c r="AA606" s="19">
        <f t="shared" si="1392"/>
        <v>0</v>
      </c>
      <c r="AB606" s="19">
        <f t="shared" si="1251"/>
        <v>193124.9</v>
      </c>
      <c r="AC606" s="19">
        <f t="shared" si="1252"/>
        <v>193124.9</v>
      </c>
      <c r="AD606" s="19">
        <f t="shared" si="1253"/>
        <v>193124.9</v>
      </c>
      <c r="AE606" s="19">
        <f t="shared" si="1392"/>
        <v>0</v>
      </c>
      <c r="AF606" s="19">
        <f t="shared" si="1392"/>
        <v>0</v>
      </c>
      <c r="AG606" s="19">
        <f t="shared" si="1271"/>
        <v>193124.9</v>
      </c>
      <c r="AH606" s="19">
        <f t="shared" si="1272"/>
        <v>193124.9</v>
      </c>
      <c r="AI606" s="19">
        <f t="shared" si="1273"/>
        <v>193124.9</v>
      </c>
      <c r="AJ606" s="19">
        <f t="shared" si="1392"/>
        <v>0</v>
      </c>
      <c r="AK606" s="19">
        <f t="shared" si="1392"/>
        <v>0</v>
      </c>
      <c r="AL606" s="19">
        <f t="shared" si="1392"/>
        <v>0</v>
      </c>
      <c r="AM606" s="19">
        <f t="shared" si="1365"/>
        <v>193124.9</v>
      </c>
      <c r="AN606" s="19">
        <f t="shared" si="1392"/>
        <v>0</v>
      </c>
      <c r="AO606" s="19">
        <f t="shared" si="1334"/>
        <v>193124.9</v>
      </c>
      <c r="AP606" s="19">
        <f t="shared" si="1366"/>
        <v>193124.9</v>
      </c>
      <c r="AQ606" s="19">
        <f t="shared" si="1392"/>
        <v>0</v>
      </c>
      <c r="AR606" s="19">
        <f t="shared" si="1335"/>
        <v>193124.9</v>
      </c>
      <c r="AS606" s="19">
        <f t="shared" si="1367"/>
        <v>193124.9</v>
      </c>
      <c r="AT606" s="19">
        <f t="shared" si="1392"/>
        <v>0</v>
      </c>
      <c r="AU606" s="19">
        <f t="shared" si="1336"/>
        <v>193124.9</v>
      </c>
      <c r="AV606" s="19">
        <f t="shared" si="1392"/>
        <v>0</v>
      </c>
      <c r="AW606" s="32"/>
      <c r="AX606" s="23"/>
      <c r="AY606" s="2"/>
    </row>
    <row r="607" spans="1:51" ht="31.2" x14ac:dyDescent="0.3">
      <c r="A607" s="49" t="s">
        <v>159</v>
      </c>
      <c r="B607" s="45"/>
      <c r="C607" s="49"/>
      <c r="D607" s="49"/>
      <c r="E607" s="15" t="s">
        <v>689</v>
      </c>
      <c r="F607" s="19">
        <f t="shared" ref="F607:K607" si="1393">F608+F611+F614+F617+F620</f>
        <v>193124.9</v>
      </c>
      <c r="G607" s="19">
        <f t="shared" si="1393"/>
        <v>193124.9</v>
      </c>
      <c r="H607" s="19">
        <f t="shared" si="1393"/>
        <v>193124.9</v>
      </c>
      <c r="I607" s="19">
        <f t="shared" si="1393"/>
        <v>0</v>
      </c>
      <c r="J607" s="19">
        <f t="shared" si="1393"/>
        <v>0</v>
      </c>
      <c r="K607" s="19">
        <f t="shared" si="1393"/>
        <v>0</v>
      </c>
      <c r="L607" s="19">
        <f t="shared" si="1322"/>
        <v>193124.9</v>
      </c>
      <c r="M607" s="19">
        <f t="shared" si="1323"/>
        <v>193124.9</v>
      </c>
      <c r="N607" s="19">
        <f t="shared" si="1324"/>
        <v>193124.9</v>
      </c>
      <c r="O607" s="19">
        <f t="shared" ref="O607:Q607" si="1394">O608+O611+O614+O617+O620</f>
        <v>0</v>
      </c>
      <c r="P607" s="19">
        <f t="shared" si="1394"/>
        <v>0</v>
      </c>
      <c r="Q607" s="19">
        <f t="shared" si="1394"/>
        <v>0</v>
      </c>
      <c r="R607" s="19">
        <f t="shared" si="1276"/>
        <v>193124.9</v>
      </c>
      <c r="S607" s="19">
        <f t="shared" si="1277"/>
        <v>193124.9</v>
      </c>
      <c r="T607" s="19">
        <f t="shared" si="1278"/>
        <v>193124.9</v>
      </c>
      <c r="U607" s="19">
        <f t="shared" ref="U607:AV607" si="1395">U608+U611+U614+U617+U620</f>
        <v>0</v>
      </c>
      <c r="V607" s="19">
        <f t="shared" si="1280"/>
        <v>193124.9</v>
      </c>
      <c r="W607" s="19">
        <f t="shared" si="1281"/>
        <v>193124.9</v>
      </c>
      <c r="X607" s="19">
        <f t="shared" si="1282"/>
        <v>193124.9</v>
      </c>
      <c r="Y607" s="19">
        <f t="shared" ref="Y607:AA607" si="1396">Y608+Y611+Y614+Y617+Y620</f>
        <v>0</v>
      </c>
      <c r="Z607" s="19">
        <f t="shared" si="1396"/>
        <v>0</v>
      </c>
      <c r="AA607" s="19">
        <f t="shared" si="1396"/>
        <v>0</v>
      </c>
      <c r="AB607" s="19">
        <f t="shared" si="1251"/>
        <v>193124.9</v>
      </c>
      <c r="AC607" s="19">
        <f t="shared" si="1252"/>
        <v>193124.9</v>
      </c>
      <c r="AD607" s="19">
        <f t="shared" si="1253"/>
        <v>193124.9</v>
      </c>
      <c r="AE607" s="19">
        <f t="shared" ref="AE607:AF607" si="1397">AE608+AE611+AE614+AE617+AE620</f>
        <v>0</v>
      </c>
      <c r="AF607" s="19">
        <f t="shared" si="1397"/>
        <v>0</v>
      </c>
      <c r="AG607" s="19">
        <f t="shared" si="1271"/>
        <v>193124.9</v>
      </c>
      <c r="AH607" s="19">
        <f t="shared" si="1272"/>
        <v>193124.9</v>
      </c>
      <c r="AI607" s="19">
        <f t="shared" si="1273"/>
        <v>193124.9</v>
      </c>
      <c r="AJ607" s="19">
        <f t="shared" ref="AJ607:AL607" si="1398">AJ608+AJ611+AJ614+AJ617+AJ620</f>
        <v>0</v>
      </c>
      <c r="AK607" s="19">
        <f t="shared" si="1398"/>
        <v>0</v>
      </c>
      <c r="AL607" s="19">
        <f t="shared" si="1398"/>
        <v>0</v>
      </c>
      <c r="AM607" s="19">
        <f t="shared" si="1365"/>
        <v>193124.9</v>
      </c>
      <c r="AN607" s="19">
        <f t="shared" ref="AN607" si="1399">AN608+AN611+AN614+AN617+AN620</f>
        <v>0</v>
      </c>
      <c r="AO607" s="19">
        <f t="shared" si="1334"/>
        <v>193124.9</v>
      </c>
      <c r="AP607" s="19">
        <f t="shared" si="1366"/>
        <v>193124.9</v>
      </c>
      <c r="AQ607" s="19">
        <f t="shared" ref="AQ607" si="1400">AQ608+AQ611+AQ614+AQ617+AQ620</f>
        <v>0</v>
      </c>
      <c r="AR607" s="19">
        <f t="shared" si="1335"/>
        <v>193124.9</v>
      </c>
      <c r="AS607" s="19">
        <f t="shared" si="1367"/>
        <v>193124.9</v>
      </c>
      <c r="AT607" s="19">
        <f t="shared" ref="AT607" si="1401">AT608+AT611+AT614+AT617+AT620</f>
        <v>0</v>
      </c>
      <c r="AU607" s="19">
        <f t="shared" si="1336"/>
        <v>193124.9</v>
      </c>
      <c r="AV607" s="19">
        <f t="shared" si="1395"/>
        <v>0</v>
      </c>
      <c r="AW607" s="32"/>
      <c r="AX607" s="23"/>
      <c r="AY607" s="2"/>
    </row>
    <row r="608" spans="1:51" ht="93.6" x14ac:dyDescent="0.3">
      <c r="A608" s="49" t="s">
        <v>159</v>
      </c>
      <c r="B608" s="45">
        <v>100</v>
      </c>
      <c r="C608" s="49"/>
      <c r="D608" s="49"/>
      <c r="E608" s="15" t="s">
        <v>577</v>
      </c>
      <c r="F608" s="19">
        <f t="shared" ref="F608:K609" si="1402">F609</f>
        <v>3937.5</v>
      </c>
      <c r="G608" s="19">
        <f t="shared" si="1402"/>
        <v>3937.0999999999995</v>
      </c>
      <c r="H608" s="19">
        <f t="shared" si="1402"/>
        <v>3936</v>
      </c>
      <c r="I608" s="19">
        <f t="shared" si="1402"/>
        <v>0</v>
      </c>
      <c r="J608" s="19">
        <f t="shared" si="1402"/>
        <v>0</v>
      </c>
      <c r="K608" s="19">
        <f t="shared" si="1402"/>
        <v>0</v>
      </c>
      <c r="L608" s="19">
        <f t="shared" si="1322"/>
        <v>3937.5</v>
      </c>
      <c r="M608" s="19">
        <f t="shared" si="1323"/>
        <v>3937.0999999999995</v>
      </c>
      <c r="N608" s="19">
        <f t="shared" si="1324"/>
        <v>3936</v>
      </c>
      <c r="O608" s="19">
        <f t="shared" ref="O608:Q609" si="1403">O609</f>
        <v>0</v>
      </c>
      <c r="P608" s="19">
        <f t="shared" si="1403"/>
        <v>0</v>
      </c>
      <c r="Q608" s="19">
        <f t="shared" si="1403"/>
        <v>0</v>
      </c>
      <c r="R608" s="19">
        <f t="shared" si="1276"/>
        <v>3937.5</v>
      </c>
      <c r="S608" s="19">
        <f t="shared" si="1277"/>
        <v>3937.0999999999995</v>
      </c>
      <c r="T608" s="19">
        <f t="shared" si="1278"/>
        <v>3936</v>
      </c>
      <c r="U608" s="19">
        <f t="shared" ref="U608:AV609" si="1404">U609</f>
        <v>0</v>
      </c>
      <c r="V608" s="19">
        <f t="shared" si="1280"/>
        <v>3937.5</v>
      </c>
      <c r="W608" s="19">
        <f t="shared" si="1281"/>
        <v>3937.0999999999995</v>
      </c>
      <c r="X608" s="19">
        <f t="shared" si="1282"/>
        <v>3936</v>
      </c>
      <c r="Y608" s="19">
        <f t="shared" si="1404"/>
        <v>0</v>
      </c>
      <c r="Z608" s="19">
        <f t="shared" si="1404"/>
        <v>0</v>
      </c>
      <c r="AA608" s="19">
        <f t="shared" si="1404"/>
        <v>0</v>
      </c>
      <c r="AB608" s="19">
        <f t="shared" si="1251"/>
        <v>3937.5</v>
      </c>
      <c r="AC608" s="19">
        <f t="shared" si="1252"/>
        <v>3937.0999999999995</v>
      </c>
      <c r="AD608" s="19">
        <f t="shared" si="1253"/>
        <v>3936</v>
      </c>
      <c r="AE608" s="19">
        <f t="shared" si="1404"/>
        <v>0</v>
      </c>
      <c r="AF608" s="19">
        <f t="shared" si="1404"/>
        <v>0</v>
      </c>
      <c r="AG608" s="19">
        <f t="shared" si="1271"/>
        <v>3937.5</v>
      </c>
      <c r="AH608" s="19">
        <f t="shared" si="1272"/>
        <v>3937.0999999999995</v>
      </c>
      <c r="AI608" s="19">
        <f t="shared" si="1273"/>
        <v>3936</v>
      </c>
      <c r="AJ608" s="19">
        <f t="shared" si="1404"/>
        <v>0</v>
      </c>
      <c r="AK608" s="19">
        <f t="shared" si="1404"/>
        <v>0</v>
      </c>
      <c r="AL608" s="19">
        <f t="shared" si="1404"/>
        <v>0</v>
      </c>
      <c r="AM608" s="19">
        <f t="shared" si="1365"/>
        <v>3937.5</v>
      </c>
      <c r="AN608" s="19">
        <f t="shared" si="1404"/>
        <v>0</v>
      </c>
      <c r="AO608" s="19">
        <f t="shared" si="1334"/>
        <v>3937.5</v>
      </c>
      <c r="AP608" s="19">
        <f t="shared" si="1366"/>
        <v>3937.0999999999995</v>
      </c>
      <c r="AQ608" s="19">
        <f t="shared" si="1404"/>
        <v>0</v>
      </c>
      <c r="AR608" s="19">
        <f t="shared" si="1335"/>
        <v>3937.0999999999995</v>
      </c>
      <c r="AS608" s="19">
        <f t="shared" si="1367"/>
        <v>3936</v>
      </c>
      <c r="AT608" s="19">
        <f t="shared" si="1404"/>
        <v>0</v>
      </c>
      <c r="AU608" s="19">
        <f t="shared" si="1336"/>
        <v>3936</v>
      </c>
      <c r="AV608" s="19">
        <f t="shared" si="1404"/>
        <v>0</v>
      </c>
      <c r="AW608" s="32"/>
      <c r="AX608" s="23"/>
      <c r="AY608" s="2"/>
    </row>
    <row r="609" spans="1:51" ht="31.2" x14ac:dyDescent="0.3">
      <c r="A609" s="49" t="s">
        <v>159</v>
      </c>
      <c r="B609" s="45">
        <v>120</v>
      </c>
      <c r="C609" s="49"/>
      <c r="D609" s="49"/>
      <c r="E609" s="15" t="s">
        <v>585</v>
      </c>
      <c r="F609" s="19">
        <f t="shared" si="1402"/>
        <v>3937.5</v>
      </c>
      <c r="G609" s="19">
        <f t="shared" si="1402"/>
        <v>3937.0999999999995</v>
      </c>
      <c r="H609" s="19">
        <f t="shared" si="1402"/>
        <v>3936</v>
      </c>
      <c r="I609" s="19">
        <f t="shared" si="1402"/>
        <v>0</v>
      </c>
      <c r="J609" s="19">
        <f t="shared" si="1402"/>
        <v>0</v>
      </c>
      <c r="K609" s="19">
        <f t="shared" si="1402"/>
        <v>0</v>
      </c>
      <c r="L609" s="19">
        <f t="shared" si="1322"/>
        <v>3937.5</v>
      </c>
      <c r="M609" s="19">
        <f t="shared" si="1323"/>
        <v>3937.0999999999995</v>
      </c>
      <c r="N609" s="19">
        <f t="shared" si="1324"/>
        <v>3936</v>
      </c>
      <c r="O609" s="19">
        <f t="shared" si="1403"/>
        <v>0</v>
      </c>
      <c r="P609" s="19">
        <f t="shared" si="1403"/>
        <v>0</v>
      </c>
      <c r="Q609" s="19">
        <f t="shared" si="1403"/>
        <v>0</v>
      </c>
      <c r="R609" s="19">
        <f t="shared" si="1276"/>
        <v>3937.5</v>
      </c>
      <c r="S609" s="19">
        <f t="shared" si="1277"/>
        <v>3937.0999999999995</v>
      </c>
      <c r="T609" s="19">
        <f t="shared" si="1278"/>
        <v>3936</v>
      </c>
      <c r="U609" s="19">
        <f t="shared" si="1404"/>
        <v>0</v>
      </c>
      <c r="V609" s="19">
        <f t="shared" si="1280"/>
        <v>3937.5</v>
      </c>
      <c r="W609" s="19">
        <f t="shared" si="1281"/>
        <v>3937.0999999999995</v>
      </c>
      <c r="X609" s="19">
        <f t="shared" si="1282"/>
        <v>3936</v>
      </c>
      <c r="Y609" s="19">
        <f t="shared" si="1404"/>
        <v>0</v>
      </c>
      <c r="Z609" s="19">
        <f t="shared" si="1404"/>
        <v>0</v>
      </c>
      <c r="AA609" s="19">
        <f t="shared" si="1404"/>
        <v>0</v>
      </c>
      <c r="AB609" s="19">
        <f t="shared" si="1251"/>
        <v>3937.5</v>
      </c>
      <c r="AC609" s="19">
        <f t="shared" si="1252"/>
        <v>3937.0999999999995</v>
      </c>
      <c r="AD609" s="19">
        <f t="shared" si="1253"/>
        <v>3936</v>
      </c>
      <c r="AE609" s="19">
        <f t="shared" si="1404"/>
        <v>0</v>
      </c>
      <c r="AF609" s="19">
        <f t="shared" si="1404"/>
        <v>0</v>
      </c>
      <c r="AG609" s="19">
        <f t="shared" si="1271"/>
        <v>3937.5</v>
      </c>
      <c r="AH609" s="19">
        <f t="shared" si="1272"/>
        <v>3937.0999999999995</v>
      </c>
      <c r="AI609" s="19">
        <f t="shared" si="1273"/>
        <v>3936</v>
      </c>
      <c r="AJ609" s="19">
        <f t="shared" si="1404"/>
        <v>0</v>
      </c>
      <c r="AK609" s="19">
        <f t="shared" si="1404"/>
        <v>0</v>
      </c>
      <c r="AL609" s="19">
        <f t="shared" si="1404"/>
        <v>0</v>
      </c>
      <c r="AM609" s="19">
        <f t="shared" si="1365"/>
        <v>3937.5</v>
      </c>
      <c r="AN609" s="19">
        <f t="shared" si="1404"/>
        <v>0</v>
      </c>
      <c r="AO609" s="19">
        <f t="shared" si="1334"/>
        <v>3937.5</v>
      </c>
      <c r="AP609" s="19">
        <f t="shared" si="1366"/>
        <v>3937.0999999999995</v>
      </c>
      <c r="AQ609" s="19">
        <f t="shared" si="1404"/>
        <v>0</v>
      </c>
      <c r="AR609" s="19">
        <f t="shared" si="1335"/>
        <v>3937.0999999999995</v>
      </c>
      <c r="AS609" s="19">
        <f t="shared" si="1367"/>
        <v>3936</v>
      </c>
      <c r="AT609" s="19">
        <f t="shared" si="1404"/>
        <v>0</v>
      </c>
      <c r="AU609" s="19">
        <f t="shared" si="1336"/>
        <v>3936</v>
      </c>
      <c r="AV609" s="19">
        <f t="shared" si="1404"/>
        <v>0</v>
      </c>
      <c r="AW609" s="32"/>
      <c r="AX609" s="23"/>
      <c r="AY609" s="2"/>
    </row>
    <row r="610" spans="1:51" x14ac:dyDescent="0.3">
      <c r="A610" s="49" t="s">
        <v>159</v>
      </c>
      <c r="B610" s="45">
        <v>120</v>
      </c>
      <c r="C610" s="49" t="s">
        <v>61</v>
      </c>
      <c r="D610" s="49" t="s">
        <v>142</v>
      </c>
      <c r="E610" s="15" t="s">
        <v>569</v>
      </c>
      <c r="F610" s="19">
        <v>3937.5</v>
      </c>
      <c r="G610" s="19">
        <v>3937.0999999999995</v>
      </c>
      <c r="H610" s="19">
        <v>3936</v>
      </c>
      <c r="I610" s="19"/>
      <c r="J610" s="19"/>
      <c r="K610" s="19"/>
      <c r="L610" s="19">
        <f t="shared" si="1322"/>
        <v>3937.5</v>
      </c>
      <c r="M610" s="19">
        <f t="shared" si="1323"/>
        <v>3937.0999999999995</v>
      </c>
      <c r="N610" s="19">
        <f t="shared" si="1324"/>
        <v>3936</v>
      </c>
      <c r="O610" s="19"/>
      <c r="P610" s="19"/>
      <c r="Q610" s="19"/>
      <c r="R610" s="19">
        <f t="shared" si="1276"/>
        <v>3937.5</v>
      </c>
      <c r="S610" s="19">
        <f t="shared" si="1277"/>
        <v>3937.0999999999995</v>
      </c>
      <c r="T610" s="19">
        <f t="shared" si="1278"/>
        <v>3936</v>
      </c>
      <c r="U610" s="19"/>
      <c r="V610" s="19">
        <f t="shared" si="1280"/>
        <v>3937.5</v>
      </c>
      <c r="W610" s="19">
        <f t="shared" si="1281"/>
        <v>3937.0999999999995</v>
      </c>
      <c r="X610" s="19">
        <f t="shared" si="1282"/>
        <v>3936</v>
      </c>
      <c r="Y610" s="19"/>
      <c r="Z610" s="19"/>
      <c r="AA610" s="19"/>
      <c r="AB610" s="19">
        <f t="shared" si="1251"/>
        <v>3937.5</v>
      </c>
      <c r="AC610" s="19">
        <f t="shared" si="1252"/>
        <v>3937.0999999999995</v>
      </c>
      <c r="AD610" s="19">
        <f t="shared" si="1253"/>
        <v>3936</v>
      </c>
      <c r="AE610" s="19"/>
      <c r="AF610" s="19"/>
      <c r="AG610" s="19">
        <f t="shared" si="1271"/>
        <v>3937.5</v>
      </c>
      <c r="AH610" s="19">
        <f t="shared" si="1272"/>
        <v>3937.0999999999995</v>
      </c>
      <c r="AI610" s="19">
        <f t="shared" si="1273"/>
        <v>3936</v>
      </c>
      <c r="AJ610" s="19"/>
      <c r="AK610" s="19"/>
      <c r="AL610" s="19"/>
      <c r="AM610" s="19">
        <f t="shared" si="1365"/>
        <v>3937.5</v>
      </c>
      <c r="AN610" s="19"/>
      <c r="AO610" s="19">
        <f t="shared" si="1334"/>
        <v>3937.5</v>
      </c>
      <c r="AP610" s="19">
        <f t="shared" si="1366"/>
        <v>3937.0999999999995</v>
      </c>
      <c r="AQ610" s="19"/>
      <c r="AR610" s="19">
        <f t="shared" si="1335"/>
        <v>3937.0999999999995</v>
      </c>
      <c r="AS610" s="19">
        <f t="shared" si="1367"/>
        <v>3936</v>
      </c>
      <c r="AT610" s="19"/>
      <c r="AU610" s="19">
        <f t="shared" si="1336"/>
        <v>3936</v>
      </c>
      <c r="AV610" s="19"/>
      <c r="AW610" s="32"/>
      <c r="AX610" s="23"/>
      <c r="AY610" s="2"/>
    </row>
    <row r="611" spans="1:51" ht="31.2" x14ac:dyDescent="0.3">
      <c r="A611" s="49" t="s">
        <v>159</v>
      </c>
      <c r="B611" s="45">
        <v>200</v>
      </c>
      <c r="C611" s="49"/>
      <c r="D611" s="49"/>
      <c r="E611" s="15" t="s">
        <v>578</v>
      </c>
      <c r="F611" s="19">
        <f t="shared" ref="F611:K612" si="1405">F612</f>
        <v>1687.4</v>
      </c>
      <c r="G611" s="19">
        <f t="shared" si="1405"/>
        <v>1687.8</v>
      </c>
      <c r="H611" s="19">
        <f t="shared" si="1405"/>
        <v>1688.9</v>
      </c>
      <c r="I611" s="19">
        <f t="shared" si="1405"/>
        <v>0</v>
      </c>
      <c r="J611" s="19">
        <f t="shared" si="1405"/>
        <v>0</v>
      </c>
      <c r="K611" s="19">
        <f t="shared" si="1405"/>
        <v>0</v>
      </c>
      <c r="L611" s="19">
        <f t="shared" si="1322"/>
        <v>1687.4</v>
      </c>
      <c r="M611" s="19">
        <f t="shared" si="1323"/>
        <v>1687.8</v>
      </c>
      <c r="N611" s="19">
        <f t="shared" si="1324"/>
        <v>1688.9</v>
      </c>
      <c r="O611" s="19">
        <f t="shared" ref="O611:Q612" si="1406">O612</f>
        <v>0</v>
      </c>
      <c r="P611" s="19">
        <f t="shared" si="1406"/>
        <v>0</v>
      </c>
      <c r="Q611" s="19">
        <f t="shared" si="1406"/>
        <v>0</v>
      </c>
      <c r="R611" s="19">
        <f t="shared" si="1276"/>
        <v>1687.4</v>
      </c>
      <c r="S611" s="19">
        <f t="shared" si="1277"/>
        <v>1687.8</v>
      </c>
      <c r="T611" s="19">
        <f t="shared" si="1278"/>
        <v>1688.9</v>
      </c>
      <c r="U611" s="19">
        <f t="shared" ref="U611:AV612" si="1407">U612</f>
        <v>0</v>
      </c>
      <c r="V611" s="19">
        <f t="shared" si="1280"/>
        <v>1687.4</v>
      </c>
      <c r="W611" s="19">
        <f t="shared" si="1281"/>
        <v>1687.8</v>
      </c>
      <c r="X611" s="19">
        <f t="shared" si="1282"/>
        <v>1688.9</v>
      </c>
      <c r="Y611" s="19">
        <f t="shared" si="1407"/>
        <v>0</v>
      </c>
      <c r="Z611" s="19">
        <f t="shared" si="1407"/>
        <v>0</v>
      </c>
      <c r="AA611" s="19">
        <f t="shared" si="1407"/>
        <v>0</v>
      </c>
      <c r="AB611" s="19">
        <f t="shared" si="1251"/>
        <v>1687.4</v>
      </c>
      <c r="AC611" s="19">
        <f t="shared" si="1252"/>
        <v>1687.8</v>
      </c>
      <c r="AD611" s="19">
        <f t="shared" si="1253"/>
        <v>1688.9</v>
      </c>
      <c r="AE611" s="19">
        <f t="shared" si="1407"/>
        <v>0</v>
      </c>
      <c r="AF611" s="19">
        <f t="shared" si="1407"/>
        <v>0</v>
      </c>
      <c r="AG611" s="19">
        <f t="shared" si="1271"/>
        <v>1687.4</v>
      </c>
      <c r="AH611" s="19">
        <f t="shared" si="1272"/>
        <v>1687.8</v>
      </c>
      <c r="AI611" s="19">
        <f t="shared" si="1273"/>
        <v>1688.9</v>
      </c>
      <c r="AJ611" s="19">
        <f t="shared" si="1407"/>
        <v>0</v>
      </c>
      <c r="AK611" s="19">
        <f t="shared" si="1407"/>
        <v>0</v>
      </c>
      <c r="AL611" s="19">
        <f t="shared" si="1407"/>
        <v>0</v>
      </c>
      <c r="AM611" s="19">
        <f t="shared" si="1365"/>
        <v>1687.4</v>
      </c>
      <c r="AN611" s="19">
        <f t="shared" si="1407"/>
        <v>0</v>
      </c>
      <c r="AO611" s="19">
        <f t="shared" si="1334"/>
        <v>1687.4</v>
      </c>
      <c r="AP611" s="19">
        <f t="shared" si="1366"/>
        <v>1687.8</v>
      </c>
      <c r="AQ611" s="19">
        <f t="shared" si="1407"/>
        <v>0</v>
      </c>
      <c r="AR611" s="19">
        <f t="shared" si="1335"/>
        <v>1687.8</v>
      </c>
      <c r="AS611" s="19">
        <f t="shared" si="1367"/>
        <v>1688.9</v>
      </c>
      <c r="AT611" s="19">
        <f t="shared" si="1407"/>
        <v>0</v>
      </c>
      <c r="AU611" s="19">
        <f t="shared" si="1336"/>
        <v>1688.9</v>
      </c>
      <c r="AV611" s="19">
        <f t="shared" si="1407"/>
        <v>0</v>
      </c>
      <c r="AW611" s="32"/>
      <c r="AX611" s="23"/>
      <c r="AY611" s="2"/>
    </row>
    <row r="612" spans="1:51" ht="46.8" x14ac:dyDescent="0.3">
      <c r="A612" s="49" t="s">
        <v>159</v>
      </c>
      <c r="B612" s="45">
        <v>240</v>
      </c>
      <c r="C612" s="49"/>
      <c r="D612" s="49"/>
      <c r="E612" s="15" t="s">
        <v>586</v>
      </c>
      <c r="F612" s="19">
        <f t="shared" si="1405"/>
        <v>1687.4</v>
      </c>
      <c r="G612" s="19">
        <f t="shared" si="1405"/>
        <v>1687.8</v>
      </c>
      <c r="H612" s="19">
        <f t="shared" si="1405"/>
        <v>1688.9</v>
      </c>
      <c r="I612" s="19">
        <f t="shared" si="1405"/>
        <v>0</v>
      </c>
      <c r="J612" s="19">
        <f t="shared" si="1405"/>
        <v>0</v>
      </c>
      <c r="K612" s="19">
        <f t="shared" si="1405"/>
        <v>0</v>
      </c>
      <c r="L612" s="19">
        <f t="shared" si="1322"/>
        <v>1687.4</v>
      </c>
      <c r="M612" s="19">
        <f t="shared" si="1323"/>
        <v>1687.8</v>
      </c>
      <c r="N612" s="19">
        <f t="shared" si="1324"/>
        <v>1688.9</v>
      </c>
      <c r="O612" s="19">
        <f t="shared" si="1406"/>
        <v>0</v>
      </c>
      <c r="P612" s="19">
        <f t="shared" si="1406"/>
        <v>0</v>
      </c>
      <c r="Q612" s="19">
        <f t="shared" si="1406"/>
        <v>0</v>
      </c>
      <c r="R612" s="19">
        <f t="shared" si="1276"/>
        <v>1687.4</v>
      </c>
      <c r="S612" s="19">
        <f t="shared" si="1277"/>
        <v>1687.8</v>
      </c>
      <c r="T612" s="19">
        <f t="shared" si="1278"/>
        <v>1688.9</v>
      </c>
      <c r="U612" s="19">
        <f t="shared" si="1407"/>
        <v>0</v>
      </c>
      <c r="V612" s="19">
        <f t="shared" si="1280"/>
        <v>1687.4</v>
      </c>
      <c r="W612" s="19">
        <f t="shared" si="1281"/>
        <v>1687.8</v>
      </c>
      <c r="X612" s="19">
        <f t="shared" si="1282"/>
        <v>1688.9</v>
      </c>
      <c r="Y612" s="19">
        <f t="shared" si="1407"/>
        <v>0</v>
      </c>
      <c r="Z612" s="19">
        <f t="shared" si="1407"/>
        <v>0</v>
      </c>
      <c r="AA612" s="19">
        <f t="shared" si="1407"/>
        <v>0</v>
      </c>
      <c r="AB612" s="19">
        <f t="shared" si="1251"/>
        <v>1687.4</v>
      </c>
      <c r="AC612" s="19">
        <f t="shared" si="1252"/>
        <v>1687.8</v>
      </c>
      <c r="AD612" s="19">
        <f t="shared" si="1253"/>
        <v>1688.9</v>
      </c>
      <c r="AE612" s="19">
        <f t="shared" si="1407"/>
        <v>0</v>
      </c>
      <c r="AF612" s="19">
        <f t="shared" si="1407"/>
        <v>0</v>
      </c>
      <c r="AG612" s="19">
        <f t="shared" si="1271"/>
        <v>1687.4</v>
      </c>
      <c r="AH612" s="19">
        <f t="shared" si="1272"/>
        <v>1687.8</v>
      </c>
      <c r="AI612" s="19">
        <f t="shared" si="1273"/>
        <v>1688.9</v>
      </c>
      <c r="AJ612" s="19">
        <f t="shared" si="1407"/>
        <v>0</v>
      </c>
      <c r="AK612" s="19">
        <f t="shared" si="1407"/>
        <v>0</v>
      </c>
      <c r="AL612" s="19">
        <f t="shared" si="1407"/>
        <v>0</v>
      </c>
      <c r="AM612" s="19">
        <f t="shared" si="1365"/>
        <v>1687.4</v>
      </c>
      <c r="AN612" s="19">
        <f t="shared" si="1407"/>
        <v>0</v>
      </c>
      <c r="AO612" s="19">
        <f t="shared" si="1334"/>
        <v>1687.4</v>
      </c>
      <c r="AP612" s="19">
        <f t="shared" si="1366"/>
        <v>1687.8</v>
      </c>
      <c r="AQ612" s="19">
        <f t="shared" si="1407"/>
        <v>0</v>
      </c>
      <c r="AR612" s="19">
        <f t="shared" si="1335"/>
        <v>1687.8</v>
      </c>
      <c r="AS612" s="19">
        <f t="shared" si="1367"/>
        <v>1688.9</v>
      </c>
      <c r="AT612" s="19">
        <f t="shared" si="1407"/>
        <v>0</v>
      </c>
      <c r="AU612" s="19">
        <f t="shared" si="1336"/>
        <v>1688.9</v>
      </c>
      <c r="AV612" s="19">
        <f t="shared" si="1407"/>
        <v>0</v>
      </c>
      <c r="AW612" s="32"/>
      <c r="AX612" s="23"/>
      <c r="AY612" s="2"/>
    </row>
    <row r="613" spans="1:51" x14ac:dyDescent="0.3">
      <c r="A613" s="49" t="s">
        <v>159</v>
      </c>
      <c r="B613" s="45">
        <v>240</v>
      </c>
      <c r="C613" s="49" t="s">
        <v>61</v>
      </c>
      <c r="D613" s="49" t="s">
        <v>142</v>
      </c>
      <c r="E613" s="15" t="s">
        <v>569</v>
      </c>
      <c r="F613" s="19">
        <v>1687.4</v>
      </c>
      <c r="G613" s="19">
        <v>1687.8</v>
      </c>
      <c r="H613" s="19">
        <v>1688.9</v>
      </c>
      <c r="I613" s="19"/>
      <c r="J613" s="19"/>
      <c r="K613" s="19"/>
      <c r="L613" s="19">
        <f t="shared" si="1322"/>
        <v>1687.4</v>
      </c>
      <c r="M613" s="19">
        <f t="shared" si="1323"/>
        <v>1687.8</v>
      </c>
      <c r="N613" s="19">
        <f t="shared" si="1324"/>
        <v>1688.9</v>
      </c>
      <c r="O613" s="19"/>
      <c r="P613" s="19"/>
      <c r="Q613" s="19"/>
      <c r="R613" s="19">
        <f t="shared" si="1276"/>
        <v>1687.4</v>
      </c>
      <c r="S613" s="19">
        <f t="shared" si="1277"/>
        <v>1687.8</v>
      </c>
      <c r="T613" s="19">
        <f t="shared" si="1278"/>
        <v>1688.9</v>
      </c>
      <c r="U613" s="19"/>
      <c r="V613" s="19">
        <f t="shared" si="1280"/>
        <v>1687.4</v>
      </c>
      <c r="W613" s="19">
        <f t="shared" si="1281"/>
        <v>1687.8</v>
      </c>
      <c r="X613" s="19">
        <f t="shared" si="1282"/>
        <v>1688.9</v>
      </c>
      <c r="Y613" s="19"/>
      <c r="Z613" s="19"/>
      <c r="AA613" s="19"/>
      <c r="AB613" s="19">
        <f t="shared" si="1251"/>
        <v>1687.4</v>
      </c>
      <c r="AC613" s="19">
        <f t="shared" si="1252"/>
        <v>1687.8</v>
      </c>
      <c r="AD613" s="19">
        <f t="shared" si="1253"/>
        <v>1688.9</v>
      </c>
      <c r="AE613" s="19"/>
      <c r="AF613" s="19"/>
      <c r="AG613" s="19">
        <f t="shared" si="1271"/>
        <v>1687.4</v>
      </c>
      <c r="AH613" s="19">
        <f t="shared" si="1272"/>
        <v>1687.8</v>
      </c>
      <c r="AI613" s="19">
        <f t="shared" si="1273"/>
        <v>1688.9</v>
      </c>
      <c r="AJ613" s="19"/>
      <c r="AK613" s="19"/>
      <c r="AL613" s="19"/>
      <c r="AM613" s="19">
        <f t="shared" si="1365"/>
        <v>1687.4</v>
      </c>
      <c r="AN613" s="19"/>
      <c r="AO613" s="19">
        <f t="shared" si="1334"/>
        <v>1687.4</v>
      </c>
      <c r="AP613" s="19">
        <f t="shared" si="1366"/>
        <v>1687.8</v>
      </c>
      <c r="AQ613" s="19"/>
      <c r="AR613" s="19">
        <f t="shared" si="1335"/>
        <v>1687.8</v>
      </c>
      <c r="AS613" s="19">
        <f t="shared" si="1367"/>
        <v>1688.9</v>
      </c>
      <c r="AT613" s="19"/>
      <c r="AU613" s="19">
        <f t="shared" si="1336"/>
        <v>1688.9</v>
      </c>
      <c r="AV613" s="19"/>
      <c r="AW613" s="32"/>
      <c r="AX613" s="23"/>
      <c r="AY613" s="2"/>
    </row>
    <row r="614" spans="1:51" ht="31.2" x14ac:dyDescent="0.3">
      <c r="A614" s="49" t="s">
        <v>159</v>
      </c>
      <c r="B614" s="45">
        <v>300</v>
      </c>
      <c r="C614" s="49"/>
      <c r="D614" s="49"/>
      <c r="E614" s="15" t="s">
        <v>579</v>
      </c>
      <c r="F614" s="19">
        <f t="shared" ref="F614:K615" si="1408">F615</f>
        <v>24669.4</v>
      </c>
      <c r="G614" s="19">
        <f t="shared" si="1408"/>
        <v>24669.4</v>
      </c>
      <c r="H614" s="19">
        <f t="shared" si="1408"/>
        <v>24669.4</v>
      </c>
      <c r="I614" s="19">
        <f t="shared" si="1408"/>
        <v>0</v>
      </c>
      <c r="J614" s="19">
        <f t="shared" si="1408"/>
        <v>0</v>
      </c>
      <c r="K614" s="19">
        <f t="shared" si="1408"/>
        <v>0</v>
      </c>
      <c r="L614" s="19">
        <f t="shared" si="1322"/>
        <v>24669.4</v>
      </c>
      <c r="M614" s="19">
        <f t="shared" si="1323"/>
        <v>24669.4</v>
      </c>
      <c r="N614" s="19">
        <f t="shared" si="1324"/>
        <v>24669.4</v>
      </c>
      <c r="O614" s="19">
        <f t="shared" ref="O614:Q615" si="1409">O615</f>
        <v>0</v>
      </c>
      <c r="P614" s="19">
        <f t="shared" si="1409"/>
        <v>0</v>
      </c>
      <c r="Q614" s="19">
        <f t="shared" si="1409"/>
        <v>0</v>
      </c>
      <c r="R614" s="19">
        <f t="shared" si="1276"/>
        <v>24669.4</v>
      </c>
      <c r="S614" s="19">
        <f t="shared" si="1277"/>
        <v>24669.4</v>
      </c>
      <c r="T614" s="19">
        <f t="shared" si="1278"/>
        <v>24669.4</v>
      </c>
      <c r="U614" s="19">
        <f t="shared" ref="U614:AV615" si="1410">U615</f>
        <v>0</v>
      </c>
      <c r="V614" s="19">
        <f t="shared" si="1280"/>
        <v>24669.4</v>
      </c>
      <c r="W614" s="19">
        <f t="shared" si="1281"/>
        <v>24669.4</v>
      </c>
      <c r="X614" s="19">
        <f t="shared" si="1282"/>
        <v>24669.4</v>
      </c>
      <c r="Y614" s="19">
        <f t="shared" si="1410"/>
        <v>0</v>
      </c>
      <c r="Z614" s="19">
        <f t="shared" si="1410"/>
        <v>0</v>
      </c>
      <c r="AA614" s="19">
        <f t="shared" si="1410"/>
        <v>0</v>
      </c>
      <c r="AB614" s="19">
        <f t="shared" ref="AB614:AB683" si="1411">V614+Y614</f>
        <v>24669.4</v>
      </c>
      <c r="AC614" s="19">
        <f t="shared" ref="AC614:AC683" si="1412">W614+Z614</f>
        <v>24669.4</v>
      </c>
      <c r="AD614" s="19">
        <f t="shared" ref="AD614:AD683" si="1413">X614+AA614</f>
        <v>24669.4</v>
      </c>
      <c r="AE614" s="19">
        <f t="shared" si="1410"/>
        <v>0</v>
      </c>
      <c r="AF614" s="19">
        <f t="shared" si="1410"/>
        <v>0</v>
      </c>
      <c r="AG614" s="19">
        <f t="shared" si="1271"/>
        <v>24669.4</v>
      </c>
      <c r="AH614" s="19">
        <f t="shared" si="1272"/>
        <v>24669.4</v>
      </c>
      <c r="AI614" s="19">
        <f t="shared" si="1273"/>
        <v>24669.4</v>
      </c>
      <c r="AJ614" s="19">
        <f t="shared" si="1410"/>
        <v>0</v>
      </c>
      <c r="AK614" s="19">
        <f t="shared" si="1410"/>
        <v>0</v>
      </c>
      <c r="AL614" s="19">
        <f t="shared" si="1410"/>
        <v>0</v>
      </c>
      <c r="AM614" s="19">
        <f t="shared" si="1365"/>
        <v>24669.4</v>
      </c>
      <c r="AN614" s="19">
        <f t="shared" si="1410"/>
        <v>0</v>
      </c>
      <c r="AO614" s="19">
        <f t="shared" si="1334"/>
        <v>24669.4</v>
      </c>
      <c r="AP614" s="19">
        <f t="shared" si="1366"/>
        <v>24669.4</v>
      </c>
      <c r="AQ614" s="19">
        <f t="shared" si="1410"/>
        <v>0</v>
      </c>
      <c r="AR614" s="19">
        <f t="shared" si="1335"/>
        <v>24669.4</v>
      </c>
      <c r="AS614" s="19">
        <f t="shared" si="1367"/>
        <v>24669.4</v>
      </c>
      <c r="AT614" s="19">
        <f t="shared" si="1410"/>
        <v>0</v>
      </c>
      <c r="AU614" s="19">
        <f t="shared" si="1336"/>
        <v>24669.4</v>
      </c>
      <c r="AV614" s="19">
        <f t="shared" si="1410"/>
        <v>0</v>
      </c>
      <c r="AW614" s="32"/>
      <c r="AX614" s="23"/>
      <c r="AY614" s="2"/>
    </row>
    <row r="615" spans="1:51" ht="31.2" x14ac:dyDescent="0.3">
      <c r="A615" s="49" t="s">
        <v>159</v>
      </c>
      <c r="B615" s="45">
        <v>320</v>
      </c>
      <c r="C615" s="49"/>
      <c r="D615" s="49"/>
      <c r="E615" s="15" t="s">
        <v>588</v>
      </c>
      <c r="F615" s="19">
        <f t="shared" si="1408"/>
        <v>24669.4</v>
      </c>
      <c r="G615" s="19">
        <f t="shared" si="1408"/>
        <v>24669.4</v>
      </c>
      <c r="H615" s="19">
        <f t="shared" si="1408"/>
        <v>24669.4</v>
      </c>
      <c r="I615" s="19">
        <f t="shared" si="1408"/>
        <v>0</v>
      </c>
      <c r="J615" s="19">
        <f t="shared" si="1408"/>
        <v>0</v>
      </c>
      <c r="K615" s="19">
        <f t="shared" si="1408"/>
        <v>0</v>
      </c>
      <c r="L615" s="19">
        <f t="shared" si="1322"/>
        <v>24669.4</v>
      </c>
      <c r="M615" s="19">
        <f t="shared" si="1323"/>
        <v>24669.4</v>
      </c>
      <c r="N615" s="19">
        <f t="shared" si="1324"/>
        <v>24669.4</v>
      </c>
      <c r="O615" s="19">
        <f t="shared" si="1409"/>
        <v>0</v>
      </c>
      <c r="P615" s="19">
        <f t="shared" si="1409"/>
        <v>0</v>
      </c>
      <c r="Q615" s="19">
        <f t="shared" si="1409"/>
        <v>0</v>
      </c>
      <c r="R615" s="19">
        <f t="shared" si="1276"/>
        <v>24669.4</v>
      </c>
      <c r="S615" s="19">
        <f t="shared" si="1277"/>
        <v>24669.4</v>
      </c>
      <c r="T615" s="19">
        <f t="shared" si="1278"/>
        <v>24669.4</v>
      </c>
      <c r="U615" s="19">
        <f t="shared" si="1410"/>
        <v>0</v>
      </c>
      <c r="V615" s="19">
        <f t="shared" si="1280"/>
        <v>24669.4</v>
      </c>
      <c r="W615" s="19">
        <f t="shared" si="1281"/>
        <v>24669.4</v>
      </c>
      <c r="X615" s="19">
        <f t="shared" si="1282"/>
        <v>24669.4</v>
      </c>
      <c r="Y615" s="19">
        <f t="shared" si="1410"/>
        <v>0</v>
      </c>
      <c r="Z615" s="19">
        <f t="shared" si="1410"/>
        <v>0</v>
      </c>
      <c r="AA615" s="19">
        <f t="shared" si="1410"/>
        <v>0</v>
      </c>
      <c r="AB615" s="19">
        <f t="shared" si="1411"/>
        <v>24669.4</v>
      </c>
      <c r="AC615" s="19">
        <f t="shared" si="1412"/>
        <v>24669.4</v>
      </c>
      <c r="AD615" s="19">
        <f t="shared" si="1413"/>
        <v>24669.4</v>
      </c>
      <c r="AE615" s="19">
        <f t="shared" si="1410"/>
        <v>0</v>
      </c>
      <c r="AF615" s="19">
        <f t="shared" si="1410"/>
        <v>0</v>
      </c>
      <c r="AG615" s="19">
        <f t="shared" si="1271"/>
        <v>24669.4</v>
      </c>
      <c r="AH615" s="19">
        <f t="shared" si="1272"/>
        <v>24669.4</v>
      </c>
      <c r="AI615" s="19">
        <f t="shared" si="1273"/>
        <v>24669.4</v>
      </c>
      <c r="AJ615" s="19">
        <f t="shared" si="1410"/>
        <v>0</v>
      </c>
      <c r="AK615" s="19">
        <f t="shared" si="1410"/>
        <v>0</v>
      </c>
      <c r="AL615" s="19">
        <f t="shared" si="1410"/>
        <v>0</v>
      </c>
      <c r="AM615" s="19">
        <f t="shared" si="1365"/>
        <v>24669.4</v>
      </c>
      <c r="AN615" s="19">
        <f t="shared" si="1410"/>
        <v>0</v>
      </c>
      <c r="AO615" s="19">
        <f t="shared" si="1334"/>
        <v>24669.4</v>
      </c>
      <c r="AP615" s="19">
        <f t="shared" si="1366"/>
        <v>24669.4</v>
      </c>
      <c r="AQ615" s="19">
        <f t="shared" si="1410"/>
        <v>0</v>
      </c>
      <c r="AR615" s="19">
        <f t="shared" si="1335"/>
        <v>24669.4</v>
      </c>
      <c r="AS615" s="19">
        <f t="shared" si="1367"/>
        <v>24669.4</v>
      </c>
      <c r="AT615" s="19">
        <f t="shared" si="1410"/>
        <v>0</v>
      </c>
      <c r="AU615" s="19">
        <f t="shared" si="1336"/>
        <v>24669.4</v>
      </c>
      <c r="AV615" s="19">
        <f t="shared" si="1410"/>
        <v>0</v>
      </c>
      <c r="AW615" s="32"/>
      <c r="AX615" s="23"/>
      <c r="AY615" s="2"/>
    </row>
    <row r="616" spans="1:51" x14ac:dyDescent="0.3">
      <c r="A616" s="49" t="s">
        <v>159</v>
      </c>
      <c r="B616" s="45">
        <v>320</v>
      </c>
      <c r="C616" s="49" t="s">
        <v>28</v>
      </c>
      <c r="D616" s="49" t="s">
        <v>28</v>
      </c>
      <c r="E616" s="15" t="s">
        <v>561</v>
      </c>
      <c r="F616" s="19">
        <v>24669.4</v>
      </c>
      <c r="G616" s="19">
        <v>24669.4</v>
      </c>
      <c r="H616" s="19">
        <v>24669.4</v>
      </c>
      <c r="I616" s="19"/>
      <c r="J616" s="19"/>
      <c r="K616" s="19"/>
      <c r="L616" s="19">
        <f t="shared" si="1322"/>
        <v>24669.4</v>
      </c>
      <c r="M616" s="19">
        <f t="shared" si="1323"/>
        <v>24669.4</v>
      </c>
      <c r="N616" s="19">
        <f t="shared" si="1324"/>
        <v>24669.4</v>
      </c>
      <c r="O616" s="19"/>
      <c r="P616" s="19"/>
      <c r="Q616" s="19"/>
      <c r="R616" s="19">
        <f t="shared" si="1276"/>
        <v>24669.4</v>
      </c>
      <c r="S616" s="19">
        <f t="shared" si="1277"/>
        <v>24669.4</v>
      </c>
      <c r="T616" s="19">
        <f t="shared" si="1278"/>
        <v>24669.4</v>
      </c>
      <c r="U616" s="19"/>
      <c r="V616" s="19">
        <f t="shared" si="1280"/>
        <v>24669.4</v>
      </c>
      <c r="W616" s="19">
        <f t="shared" si="1281"/>
        <v>24669.4</v>
      </c>
      <c r="X616" s="19">
        <f t="shared" si="1282"/>
        <v>24669.4</v>
      </c>
      <c r="Y616" s="19"/>
      <c r="Z616" s="19"/>
      <c r="AA616" s="19"/>
      <c r="AB616" s="19">
        <f t="shared" si="1411"/>
        <v>24669.4</v>
      </c>
      <c r="AC616" s="19">
        <f t="shared" si="1412"/>
        <v>24669.4</v>
      </c>
      <c r="AD616" s="19">
        <f t="shared" si="1413"/>
        <v>24669.4</v>
      </c>
      <c r="AE616" s="19"/>
      <c r="AF616" s="19"/>
      <c r="AG616" s="19">
        <f t="shared" si="1271"/>
        <v>24669.4</v>
      </c>
      <c r="AH616" s="19">
        <f t="shared" si="1272"/>
        <v>24669.4</v>
      </c>
      <c r="AI616" s="19">
        <f t="shared" si="1273"/>
        <v>24669.4</v>
      </c>
      <c r="AJ616" s="19"/>
      <c r="AK616" s="19"/>
      <c r="AL616" s="19"/>
      <c r="AM616" s="19">
        <f t="shared" si="1365"/>
        <v>24669.4</v>
      </c>
      <c r="AN616" s="19"/>
      <c r="AO616" s="19">
        <f t="shared" si="1334"/>
        <v>24669.4</v>
      </c>
      <c r="AP616" s="19">
        <f t="shared" si="1366"/>
        <v>24669.4</v>
      </c>
      <c r="AQ616" s="19"/>
      <c r="AR616" s="19">
        <f t="shared" si="1335"/>
        <v>24669.4</v>
      </c>
      <c r="AS616" s="19">
        <f t="shared" si="1367"/>
        <v>24669.4</v>
      </c>
      <c r="AT616" s="19"/>
      <c r="AU616" s="19">
        <f t="shared" si="1336"/>
        <v>24669.4</v>
      </c>
      <c r="AV616" s="19"/>
      <c r="AW616" s="32"/>
      <c r="AX616" s="23"/>
      <c r="AY616" s="2"/>
    </row>
    <row r="617" spans="1:51" ht="46.8" x14ac:dyDescent="0.3">
      <c r="A617" s="49" t="s">
        <v>159</v>
      </c>
      <c r="B617" s="45">
        <v>600</v>
      </c>
      <c r="C617" s="49"/>
      <c r="D617" s="49"/>
      <c r="E617" s="15" t="s">
        <v>581</v>
      </c>
      <c r="F617" s="19">
        <f t="shared" ref="F617:K618" si="1414">F618</f>
        <v>21570.3</v>
      </c>
      <c r="G617" s="19">
        <f t="shared" si="1414"/>
        <v>21570.3</v>
      </c>
      <c r="H617" s="19">
        <f t="shared" si="1414"/>
        <v>21570.3</v>
      </c>
      <c r="I617" s="19">
        <f t="shared" si="1414"/>
        <v>0</v>
      </c>
      <c r="J617" s="19">
        <f t="shared" si="1414"/>
        <v>0</v>
      </c>
      <c r="K617" s="19">
        <f t="shared" si="1414"/>
        <v>0</v>
      </c>
      <c r="L617" s="19">
        <f t="shared" si="1322"/>
        <v>21570.3</v>
      </c>
      <c r="M617" s="19">
        <f t="shared" si="1323"/>
        <v>21570.3</v>
      </c>
      <c r="N617" s="19">
        <f t="shared" si="1324"/>
        <v>21570.3</v>
      </c>
      <c r="O617" s="19">
        <f t="shared" ref="O617:Q618" si="1415">O618</f>
        <v>0</v>
      </c>
      <c r="P617" s="19">
        <f t="shared" si="1415"/>
        <v>0</v>
      </c>
      <c r="Q617" s="19">
        <f t="shared" si="1415"/>
        <v>0</v>
      </c>
      <c r="R617" s="19">
        <f t="shared" si="1276"/>
        <v>21570.3</v>
      </c>
      <c r="S617" s="19">
        <f t="shared" si="1277"/>
        <v>21570.3</v>
      </c>
      <c r="T617" s="19">
        <f t="shared" si="1278"/>
        <v>21570.3</v>
      </c>
      <c r="U617" s="19">
        <f t="shared" ref="U617:AV618" si="1416">U618</f>
        <v>0</v>
      </c>
      <c r="V617" s="19">
        <f t="shared" si="1280"/>
        <v>21570.3</v>
      </c>
      <c r="W617" s="19">
        <f t="shared" si="1281"/>
        <v>21570.3</v>
      </c>
      <c r="X617" s="19">
        <f t="shared" si="1282"/>
        <v>21570.3</v>
      </c>
      <c r="Y617" s="19">
        <f t="shared" si="1416"/>
        <v>0</v>
      </c>
      <c r="Z617" s="19">
        <f t="shared" si="1416"/>
        <v>0</v>
      </c>
      <c r="AA617" s="19">
        <f t="shared" si="1416"/>
        <v>0</v>
      </c>
      <c r="AB617" s="19">
        <f t="shared" si="1411"/>
        <v>21570.3</v>
      </c>
      <c r="AC617" s="19">
        <f t="shared" si="1412"/>
        <v>21570.3</v>
      </c>
      <c r="AD617" s="19">
        <f t="shared" si="1413"/>
        <v>21570.3</v>
      </c>
      <c r="AE617" s="19">
        <f t="shared" si="1416"/>
        <v>0</v>
      </c>
      <c r="AF617" s="19">
        <f t="shared" si="1416"/>
        <v>0</v>
      </c>
      <c r="AG617" s="19">
        <f t="shared" si="1271"/>
        <v>21570.3</v>
      </c>
      <c r="AH617" s="19">
        <f t="shared" si="1272"/>
        <v>21570.3</v>
      </c>
      <c r="AI617" s="19">
        <f t="shared" si="1273"/>
        <v>21570.3</v>
      </c>
      <c r="AJ617" s="19">
        <f t="shared" si="1416"/>
        <v>0</v>
      </c>
      <c r="AK617" s="19">
        <f t="shared" si="1416"/>
        <v>0</v>
      </c>
      <c r="AL617" s="19">
        <f t="shared" si="1416"/>
        <v>0</v>
      </c>
      <c r="AM617" s="19">
        <f t="shared" si="1365"/>
        <v>21570.3</v>
      </c>
      <c r="AN617" s="19">
        <f t="shared" si="1416"/>
        <v>0</v>
      </c>
      <c r="AO617" s="19">
        <f t="shared" si="1334"/>
        <v>21570.3</v>
      </c>
      <c r="AP617" s="19">
        <f t="shared" si="1366"/>
        <v>21570.3</v>
      </c>
      <c r="AQ617" s="19">
        <f t="shared" si="1416"/>
        <v>0</v>
      </c>
      <c r="AR617" s="19">
        <f t="shared" si="1335"/>
        <v>21570.3</v>
      </c>
      <c r="AS617" s="19">
        <f t="shared" si="1367"/>
        <v>21570.3</v>
      </c>
      <c r="AT617" s="19">
        <f t="shared" si="1416"/>
        <v>0</v>
      </c>
      <c r="AU617" s="19">
        <f t="shared" si="1336"/>
        <v>21570.3</v>
      </c>
      <c r="AV617" s="19">
        <f t="shared" si="1416"/>
        <v>0</v>
      </c>
      <c r="AW617" s="32"/>
      <c r="AX617" s="23"/>
      <c r="AY617" s="2"/>
    </row>
    <row r="618" spans="1:51" ht="46.8" x14ac:dyDescent="0.3">
      <c r="A618" s="49" t="s">
        <v>159</v>
      </c>
      <c r="B618" s="45">
        <v>630</v>
      </c>
      <c r="C618" s="49"/>
      <c r="D618" s="49"/>
      <c r="E618" s="15" t="s">
        <v>597</v>
      </c>
      <c r="F618" s="19">
        <f t="shared" si="1414"/>
        <v>21570.3</v>
      </c>
      <c r="G618" s="19">
        <f t="shared" si="1414"/>
        <v>21570.3</v>
      </c>
      <c r="H618" s="19">
        <f t="shared" si="1414"/>
        <v>21570.3</v>
      </c>
      <c r="I618" s="19">
        <f t="shared" si="1414"/>
        <v>0</v>
      </c>
      <c r="J618" s="19">
        <f t="shared" si="1414"/>
        <v>0</v>
      </c>
      <c r="K618" s="19">
        <f t="shared" si="1414"/>
        <v>0</v>
      </c>
      <c r="L618" s="19">
        <f t="shared" si="1322"/>
        <v>21570.3</v>
      </c>
      <c r="M618" s="19">
        <f t="shared" si="1323"/>
        <v>21570.3</v>
      </c>
      <c r="N618" s="19">
        <f t="shared" si="1324"/>
        <v>21570.3</v>
      </c>
      <c r="O618" s="19">
        <f t="shared" si="1415"/>
        <v>0</v>
      </c>
      <c r="P618" s="19">
        <f t="shared" si="1415"/>
        <v>0</v>
      </c>
      <c r="Q618" s="19">
        <f t="shared" si="1415"/>
        <v>0</v>
      </c>
      <c r="R618" s="19">
        <f t="shared" si="1276"/>
        <v>21570.3</v>
      </c>
      <c r="S618" s="19">
        <f t="shared" si="1277"/>
        <v>21570.3</v>
      </c>
      <c r="T618" s="19">
        <f t="shared" si="1278"/>
        <v>21570.3</v>
      </c>
      <c r="U618" s="19">
        <f t="shared" si="1416"/>
        <v>0</v>
      </c>
      <c r="V618" s="19">
        <f t="shared" si="1280"/>
        <v>21570.3</v>
      </c>
      <c r="W618" s="19">
        <f t="shared" si="1281"/>
        <v>21570.3</v>
      </c>
      <c r="X618" s="19">
        <f t="shared" si="1282"/>
        <v>21570.3</v>
      </c>
      <c r="Y618" s="19">
        <f t="shared" si="1416"/>
        <v>0</v>
      </c>
      <c r="Z618" s="19">
        <f t="shared" si="1416"/>
        <v>0</v>
      </c>
      <c r="AA618" s="19">
        <f t="shared" si="1416"/>
        <v>0</v>
      </c>
      <c r="AB618" s="19">
        <f t="shared" si="1411"/>
        <v>21570.3</v>
      </c>
      <c r="AC618" s="19">
        <f t="shared" si="1412"/>
        <v>21570.3</v>
      </c>
      <c r="AD618" s="19">
        <f t="shared" si="1413"/>
        <v>21570.3</v>
      </c>
      <c r="AE618" s="19">
        <f t="shared" si="1416"/>
        <v>0</v>
      </c>
      <c r="AF618" s="19">
        <f t="shared" si="1416"/>
        <v>0</v>
      </c>
      <c r="AG618" s="19">
        <f t="shared" ref="AG618:AG687" si="1417">AB618+AE618</f>
        <v>21570.3</v>
      </c>
      <c r="AH618" s="19">
        <f t="shared" ref="AH618:AH687" si="1418">AC618+AF618</f>
        <v>21570.3</v>
      </c>
      <c r="AI618" s="19">
        <f t="shared" ref="AI618:AI687" si="1419">AD618</f>
        <v>21570.3</v>
      </c>
      <c r="AJ618" s="19">
        <f t="shared" si="1416"/>
        <v>0</v>
      </c>
      <c r="AK618" s="19">
        <f t="shared" si="1416"/>
        <v>0</v>
      </c>
      <c r="AL618" s="19">
        <f t="shared" si="1416"/>
        <v>0</v>
      </c>
      <c r="AM618" s="19">
        <f t="shared" si="1365"/>
        <v>21570.3</v>
      </c>
      <c r="AN618" s="19">
        <f t="shared" si="1416"/>
        <v>0</v>
      </c>
      <c r="AO618" s="19">
        <f t="shared" si="1334"/>
        <v>21570.3</v>
      </c>
      <c r="AP618" s="19">
        <f t="shared" si="1366"/>
        <v>21570.3</v>
      </c>
      <c r="AQ618" s="19">
        <f t="shared" si="1416"/>
        <v>0</v>
      </c>
      <c r="AR618" s="19">
        <f t="shared" si="1335"/>
        <v>21570.3</v>
      </c>
      <c r="AS618" s="19">
        <f t="shared" si="1367"/>
        <v>21570.3</v>
      </c>
      <c r="AT618" s="19">
        <f t="shared" si="1416"/>
        <v>0</v>
      </c>
      <c r="AU618" s="19">
        <f t="shared" si="1336"/>
        <v>21570.3</v>
      </c>
      <c r="AV618" s="19">
        <f t="shared" si="1416"/>
        <v>0</v>
      </c>
      <c r="AW618" s="32"/>
      <c r="AX618" s="23"/>
      <c r="AY618" s="2"/>
    </row>
    <row r="619" spans="1:51" x14ac:dyDescent="0.3">
      <c r="A619" s="49" t="s">
        <v>159</v>
      </c>
      <c r="B619" s="45">
        <v>630</v>
      </c>
      <c r="C619" s="49" t="s">
        <v>28</v>
      </c>
      <c r="D619" s="49" t="s">
        <v>28</v>
      </c>
      <c r="E619" s="15" t="s">
        <v>561</v>
      </c>
      <c r="F619" s="19">
        <v>21570.3</v>
      </c>
      <c r="G619" s="19">
        <v>21570.3</v>
      </c>
      <c r="H619" s="19">
        <v>21570.3</v>
      </c>
      <c r="I619" s="19"/>
      <c r="J619" s="19"/>
      <c r="K619" s="19"/>
      <c r="L619" s="19">
        <f t="shared" si="1322"/>
        <v>21570.3</v>
      </c>
      <c r="M619" s="19">
        <f t="shared" si="1323"/>
        <v>21570.3</v>
      </c>
      <c r="N619" s="19">
        <f t="shared" si="1324"/>
        <v>21570.3</v>
      </c>
      <c r="O619" s="19"/>
      <c r="P619" s="19"/>
      <c r="Q619" s="19"/>
      <c r="R619" s="19">
        <f t="shared" ref="R619:R688" si="1420">L619+O619</f>
        <v>21570.3</v>
      </c>
      <c r="S619" s="19">
        <f t="shared" ref="S619:S688" si="1421">M619+P619</f>
        <v>21570.3</v>
      </c>
      <c r="T619" s="19">
        <f t="shared" ref="T619:T688" si="1422">N619+Q619</f>
        <v>21570.3</v>
      </c>
      <c r="U619" s="19"/>
      <c r="V619" s="19">
        <f t="shared" ref="V619:V688" si="1423">R619+U619</f>
        <v>21570.3</v>
      </c>
      <c r="W619" s="19">
        <f t="shared" ref="W619:W688" si="1424">S619</f>
        <v>21570.3</v>
      </c>
      <c r="X619" s="19">
        <f t="shared" ref="X619:X688" si="1425">T619</f>
        <v>21570.3</v>
      </c>
      <c r="Y619" s="19"/>
      <c r="Z619" s="19"/>
      <c r="AA619" s="19"/>
      <c r="AB619" s="19">
        <f t="shared" si="1411"/>
        <v>21570.3</v>
      </c>
      <c r="AC619" s="19">
        <f t="shared" si="1412"/>
        <v>21570.3</v>
      </c>
      <c r="AD619" s="19">
        <f t="shared" si="1413"/>
        <v>21570.3</v>
      </c>
      <c r="AE619" s="19"/>
      <c r="AF619" s="19"/>
      <c r="AG619" s="19">
        <f t="shared" si="1417"/>
        <v>21570.3</v>
      </c>
      <c r="AH619" s="19">
        <f t="shared" si="1418"/>
        <v>21570.3</v>
      </c>
      <c r="AI619" s="19">
        <f t="shared" si="1419"/>
        <v>21570.3</v>
      </c>
      <c r="AJ619" s="19"/>
      <c r="AK619" s="19"/>
      <c r="AL619" s="19"/>
      <c r="AM619" s="19">
        <f t="shared" si="1365"/>
        <v>21570.3</v>
      </c>
      <c r="AN619" s="19"/>
      <c r="AO619" s="19">
        <f t="shared" si="1334"/>
        <v>21570.3</v>
      </c>
      <c r="AP619" s="19">
        <f t="shared" si="1366"/>
        <v>21570.3</v>
      </c>
      <c r="AQ619" s="19"/>
      <c r="AR619" s="19">
        <f t="shared" si="1335"/>
        <v>21570.3</v>
      </c>
      <c r="AS619" s="19">
        <f t="shared" si="1367"/>
        <v>21570.3</v>
      </c>
      <c r="AT619" s="19"/>
      <c r="AU619" s="19">
        <f t="shared" si="1336"/>
        <v>21570.3</v>
      </c>
      <c r="AV619" s="19"/>
      <c r="AW619" s="32"/>
      <c r="AX619" s="23"/>
      <c r="AY619" s="2"/>
    </row>
    <row r="620" spans="1:51" x14ac:dyDescent="0.3">
      <c r="A620" s="49" t="s">
        <v>159</v>
      </c>
      <c r="B620" s="45">
        <v>800</v>
      </c>
      <c r="C620" s="49"/>
      <c r="D620" s="49"/>
      <c r="E620" s="15" t="s">
        <v>583</v>
      </c>
      <c r="F620" s="19">
        <f t="shared" ref="F620:K621" si="1426">F621</f>
        <v>141260.29999999999</v>
      </c>
      <c r="G620" s="19">
        <f t="shared" si="1426"/>
        <v>141260.29999999999</v>
      </c>
      <c r="H620" s="19">
        <f t="shared" si="1426"/>
        <v>141260.29999999999</v>
      </c>
      <c r="I620" s="19">
        <f t="shared" si="1426"/>
        <v>0</v>
      </c>
      <c r="J620" s="19">
        <f t="shared" si="1426"/>
        <v>0</v>
      </c>
      <c r="K620" s="19">
        <f t="shared" si="1426"/>
        <v>0</v>
      </c>
      <c r="L620" s="19">
        <f t="shared" si="1322"/>
        <v>141260.29999999999</v>
      </c>
      <c r="M620" s="19">
        <f t="shared" si="1323"/>
        <v>141260.29999999999</v>
      </c>
      <c r="N620" s="19">
        <f t="shared" si="1324"/>
        <v>141260.29999999999</v>
      </c>
      <c r="O620" s="19">
        <f t="shared" ref="O620:Q621" si="1427">O621</f>
        <v>0</v>
      </c>
      <c r="P620" s="19">
        <f t="shared" si="1427"/>
        <v>0</v>
      </c>
      <c r="Q620" s="19">
        <f t="shared" si="1427"/>
        <v>0</v>
      </c>
      <c r="R620" s="19">
        <f t="shared" si="1420"/>
        <v>141260.29999999999</v>
      </c>
      <c r="S620" s="19">
        <f t="shared" si="1421"/>
        <v>141260.29999999999</v>
      </c>
      <c r="T620" s="19">
        <f t="shared" si="1422"/>
        <v>141260.29999999999</v>
      </c>
      <c r="U620" s="19">
        <f t="shared" ref="U620:AV621" si="1428">U621</f>
        <v>0</v>
      </c>
      <c r="V620" s="19">
        <f t="shared" si="1423"/>
        <v>141260.29999999999</v>
      </c>
      <c r="W620" s="19">
        <f t="shared" si="1424"/>
        <v>141260.29999999999</v>
      </c>
      <c r="X620" s="19">
        <f t="shared" si="1425"/>
        <v>141260.29999999999</v>
      </c>
      <c r="Y620" s="19">
        <f t="shared" si="1428"/>
        <v>0</v>
      </c>
      <c r="Z620" s="19">
        <f t="shared" si="1428"/>
        <v>0</v>
      </c>
      <c r="AA620" s="19">
        <f t="shared" si="1428"/>
        <v>0</v>
      </c>
      <c r="AB620" s="19">
        <f t="shared" si="1411"/>
        <v>141260.29999999999</v>
      </c>
      <c r="AC620" s="19">
        <f t="shared" si="1412"/>
        <v>141260.29999999999</v>
      </c>
      <c r="AD620" s="19">
        <f t="shared" si="1413"/>
        <v>141260.29999999999</v>
      </c>
      <c r="AE620" s="19">
        <f t="shared" si="1428"/>
        <v>0</v>
      </c>
      <c r="AF620" s="19">
        <f t="shared" si="1428"/>
        <v>0</v>
      </c>
      <c r="AG620" s="19">
        <f t="shared" si="1417"/>
        <v>141260.29999999999</v>
      </c>
      <c r="AH620" s="19">
        <f t="shared" si="1418"/>
        <v>141260.29999999999</v>
      </c>
      <c r="AI620" s="19">
        <f t="shared" si="1419"/>
        <v>141260.29999999999</v>
      </c>
      <c r="AJ620" s="19">
        <f t="shared" si="1428"/>
        <v>0</v>
      </c>
      <c r="AK620" s="19">
        <f t="shared" si="1428"/>
        <v>0</v>
      </c>
      <c r="AL620" s="19">
        <f t="shared" si="1428"/>
        <v>0</v>
      </c>
      <c r="AM620" s="19">
        <f t="shared" si="1365"/>
        <v>141260.29999999999</v>
      </c>
      <c r="AN620" s="19">
        <f t="shared" si="1428"/>
        <v>0</v>
      </c>
      <c r="AO620" s="19">
        <f t="shared" si="1334"/>
        <v>141260.29999999999</v>
      </c>
      <c r="AP620" s="19">
        <f t="shared" si="1366"/>
        <v>141260.29999999999</v>
      </c>
      <c r="AQ620" s="19">
        <f t="shared" si="1428"/>
        <v>0</v>
      </c>
      <c r="AR620" s="19">
        <f t="shared" si="1335"/>
        <v>141260.29999999999</v>
      </c>
      <c r="AS620" s="19">
        <f t="shared" si="1367"/>
        <v>141260.29999999999</v>
      </c>
      <c r="AT620" s="19">
        <f t="shared" si="1428"/>
        <v>0</v>
      </c>
      <c r="AU620" s="19">
        <f t="shared" si="1336"/>
        <v>141260.29999999999</v>
      </c>
      <c r="AV620" s="19">
        <f t="shared" si="1428"/>
        <v>0</v>
      </c>
      <c r="AW620" s="32"/>
      <c r="AX620" s="23"/>
      <c r="AY620" s="2"/>
    </row>
    <row r="621" spans="1:51" ht="78" x14ac:dyDescent="0.3">
      <c r="A621" s="49" t="s">
        <v>159</v>
      </c>
      <c r="B621" s="45">
        <v>810</v>
      </c>
      <c r="C621" s="49"/>
      <c r="D621" s="49"/>
      <c r="E621" s="15" t="s">
        <v>599</v>
      </c>
      <c r="F621" s="19">
        <f t="shared" si="1426"/>
        <v>141260.29999999999</v>
      </c>
      <c r="G621" s="19">
        <f t="shared" si="1426"/>
        <v>141260.29999999999</v>
      </c>
      <c r="H621" s="19">
        <f t="shared" si="1426"/>
        <v>141260.29999999999</v>
      </c>
      <c r="I621" s="19">
        <f t="shared" si="1426"/>
        <v>0</v>
      </c>
      <c r="J621" s="19">
        <f t="shared" si="1426"/>
        <v>0</v>
      </c>
      <c r="K621" s="19">
        <f t="shared" si="1426"/>
        <v>0</v>
      </c>
      <c r="L621" s="19">
        <f t="shared" si="1322"/>
        <v>141260.29999999999</v>
      </c>
      <c r="M621" s="19">
        <f t="shared" si="1323"/>
        <v>141260.29999999999</v>
      </c>
      <c r="N621" s="19">
        <f t="shared" si="1324"/>
        <v>141260.29999999999</v>
      </c>
      <c r="O621" s="19">
        <f t="shared" si="1427"/>
        <v>0</v>
      </c>
      <c r="P621" s="19">
        <f t="shared" si="1427"/>
        <v>0</v>
      </c>
      <c r="Q621" s="19">
        <f t="shared" si="1427"/>
        <v>0</v>
      </c>
      <c r="R621" s="19">
        <f t="shared" si="1420"/>
        <v>141260.29999999999</v>
      </c>
      <c r="S621" s="19">
        <f t="shared" si="1421"/>
        <v>141260.29999999999</v>
      </c>
      <c r="T621" s="19">
        <f t="shared" si="1422"/>
        <v>141260.29999999999</v>
      </c>
      <c r="U621" s="19">
        <f t="shared" si="1428"/>
        <v>0</v>
      </c>
      <c r="V621" s="19">
        <f t="shared" si="1423"/>
        <v>141260.29999999999</v>
      </c>
      <c r="W621" s="19">
        <f t="shared" si="1424"/>
        <v>141260.29999999999</v>
      </c>
      <c r="X621" s="19">
        <f t="shared" si="1425"/>
        <v>141260.29999999999</v>
      </c>
      <c r="Y621" s="19">
        <f t="shared" si="1428"/>
        <v>0</v>
      </c>
      <c r="Z621" s="19">
        <f t="shared" si="1428"/>
        <v>0</v>
      </c>
      <c r="AA621" s="19">
        <f t="shared" si="1428"/>
        <v>0</v>
      </c>
      <c r="AB621" s="19">
        <f t="shared" si="1411"/>
        <v>141260.29999999999</v>
      </c>
      <c r="AC621" s="19">
        <f t="shared" si="1412"/>
        <v>141260.29999999999</v>
      </c>
      <c r="AD621" s="19">
        <f t="shared" si="1413"/>
        <v>141260.29999999999</v>
      </c>
      <c r="AE621" s="19">
        <f t="shared" si="1428"/>
        <v>0</v>
      </c>
      <c r="AF621" s="19">
        <f t="shared" si="1428"/>
        <v>0</v>
      </c>
      <c r="AG621" s="19">
        <f t="shared" si="1417"/>
        <v>141260.29999999999</v>
      </c>
      <c r="AH621" s="19">
        <f t="shared" si="1418"/>
        <v>141260.29999999999</v>
      </c>
      <c r="AI621" s="19">
        <f t="shared" si="1419"/>
        <v>141260.29999999999</v>
      </c>
      <c r="AJ621" s="19">
        <f t="shared" si="1428"/>
        <v>0</v>
      </c>
      <c r="AK621" s="19">
        <f t="shared" si="1428"/>
        <v>0</v>
      </c>
      <c r="AL621" s="19">
        <f t="shared" si="1428"/>
        <v>0</v>
      </c>
      <c r="AM621" s="19">
        <f t="shared" si="1365"/>
        <v>141260.29999999999</v>
      </c>
      <c r="AN621" s="19">
        <f t="shared" si="1428"/>
        <v>0</v>
      </c>
      <c r="AO621" s="19">
        <f t="shared" si="1334"/>
        <v>141260.29999999999</v>
      </c>
      <c r="AP621" s="19">
        <f t="shared" si="1366"/>
        <v>141260.29999999999</v>
      </c>
      <c r="AQ621" s="19">
        <f t="shared" si="1428"/>
        <v>0</v>
      </c>
      <c r="AR621" s="19">
        <f t="shared" si="1335"/>
        <v>141260.29999999999</v>
      </c>
      <c r="AS621" s="19">
        <f t="shared" si="1367"/>
        <v>141260.29999999999</v>
      </c>
      <c r="AT621" s="19">
        <f t="shared" si="1428"/>
        <v>0</v>
      </c>
      <c r="AU621" s="19">
        <f t="shared" si="1336"/>
        <v>141260.29999999999</v>
      </c>
      <c r="AV621" s="19">
        <f t="shared" si="1428"/>
        <v>0</v>
      </c>
      <c r="AW621" s="32"/>
      <c r="AX621" s="23"/>
      <c r="AY621" s="2"/>
    </row>
    <row r="622" spans="1:51" x14ac:dyDescent="0.3">
      <c r="A622" s="49" t="s">
        <v>159</v>
      </c>
      <c r="B622" s="45">
        <v>810</v>
      </c>
      <c r="C622" s="49" t="s">
        <v>28</v>
      </c>
      <c r="D622" s="49" t="s">
        <v>28</v>
      </c>
      <c r="E622" s="15" t="s">
        <v>561</v>
      </c>
      <c r="F622" s="19">
        <v>141260.29999999999</v>
      </c>
      <c r="G622" s="19">
        <v>141260.29999999999</v>
      </c>
      <c r="H622" s="19">
        <v>141260.29999999999</v>
      </c>
      <c r="I622" s="19"/>
      <c r="J622" s="19"/>
      <c r="K622" s="19"/>
      <c r="L622" s="19">
        <f t="shared" si="1322"/>
        <v>141260.29999999999</v>
      </c>
      <c r="M622" s="19">
        <f t="shared" si="1323"/>
        <v>141260.29999999999</v>
      </c>
      <c r="N622" s="19">
        <f t="shared" si="1324"/>
        <v>141260.29999999999</v>
      </c>
      <c r="O622" s="19"/>
      <c r="P622" s="19"/>
      <c r="Q622" s="19"/>
      <c r="R622" s="19">
        <f t="shared" si="1420"/>
        <v>141260.29999999999</v>
      </c>
      <c r="S622" s="19">
        <f t="shared" si="1421"/>
        <v>141260.29999999999</v>
      </c>
      <c r="T622" s="19">
        <f t="shared" si="1422"/>
        <v>141260.29999999999</v>
      </c>
      <c r="U622" s="19"/>
      <c r="V622" s="19">
        <f t="shared" si="1423"/>
        <v>141260.29999999999</v>
      </c>
      <c r="W622" s="19">
        <f t="shared" si="1424"/>
        <v>141260.29999999999</v>
      </c>
      <c r="X622" s="19">
        <f t="shared" si="1425"/>
        <v>141260.29999999999</v>
      </c>
      <c r="Y622" s="19"/>
      <c r="Z622" s="19"/>
      <c r="AA622" s="19"/>
      <c r="AB622" s="19">
        <f t="shared" si="1411"/>
        <v>141260.29999999999</v>
      </c>
      <c r="AC622" s="19">
        <f t="shared" si="1412"/>
        <v>141260.29999999999</v>
      </c>
      <c r="AD622" s="19">
        <f t="shared" si="1413"/>
        <v>141260.29999999999</v>
      </c>
      <c r="AE622" s="19"/>
      <c r="AF622" s="19"/>
      <c r="AG622" s="19">
        <f t="shared" si="1417"/>
        <v>141260.29999999999</v>
      </c>
      <c r="AH622" s="19">
        <f t="shared" si="1418"/>
        <v>141260.29999999999</v>
      </c>
      <c r="AI622" s="19">
        <f t="shared" si="1419"/>
        <v>141260.29999999999</v>
      </c>
      <c r="AJ622" s="19"/>
      <c r="AK622" s="19"/>
      <c r="AL622" s="19"/>
      <c r="AM622" s="19">
        <f t="shared" si="1365"/>
        <v>141260.29999999999</v>
      </c>
      <c r="AN622" s="19"/>
      <c r="AO622" s="19">
        <f t="shared" si="1334"/>
        <v>141260.29999999999</v>
      </c>
      <c r="AP622" s="19">
        <f t="shared" si="1366"/>
        <v>141260.29999999999</v>
      </c>
      <c r="AQ622" s="19"/>
      <c r="AR622" s="19">
        <f t="shared" si="1335"/>
        <v>141260.29999999999</v>
      </c>
      <c r="AS622" s="19">
        <f t="shared" si="1367"/>
        <v>141260.29999999999</v>
      </c>
      <c r="AT622" s="19"/>
      <c r="AU622" s="19">
        <f t="shared" si="1336"/>
        <v>141260.29999999999</v>
      </c>
      <c r="AV622" s="19"/>
      <c r="AW622" s="32"/>
      <c r="AX622" s="23"/>
      <c r="AY622" s="2"/>
    </row>
    <row r="623" spans="1:51" ht="46.8" x14ac:dyDescent="0.3">
      <c r="A623" s="49" t="s">
        <v>165</v>
      </c>
      <c r="B623" s="45"/>
      <c r="C623" s="49"/>
      <c r="D623" s="49"/>
      <c r="E623" s="15" t="s">
        <v>1087</v>
      </c>
      <c r="F623" s="19">
        <f>F624+F630+F634</f>
        <v>50593.9</v>
      </c>
      <c r="G623" s="19">
        <f t="shared" ref="G623:AV623" si="1429">G624+G630+G634</f>
        <v>50593.9</v>
      </c>
      <c r="H623" s="19">
        <f t="shared" si="1429"/>
        <v>50593.9</v>
      </c>
      <c r="I623" s="19">
        <f t="shared" ref="I623:K623" si="1430">I624+I630+I634</f>
        <v>0</v>
      </c>
      <c r="J623" s="19">
        <f t="shared" si="1430"/>
        <v>0</v>
      </c>
      <c r="K623" s="19">
        <f t="shared" si="1430"/>
        <v>0</v>
      </c>
      <c r="L623" s="19">
        <f t="shared" si="1322"/>
        <v>50593.9</v>
      </c>
      <c r="M623" s="19">
        <f t="shared" si="1323"/>
        <v>50593.9</v>
      </c>
      <c r="N623" s="19">
        <f t="shared" si="1324"/>
        <v>50593.9</v>
      </c>
      <c r="O623" s="19">
        <f t="shared" ref="O623:Q623" si="1431">O624+O630+O634</f>
        <v>0</v>
      </c>
      <c r="P623" s="19">
        <f t="shared" si="1431"/>
        <v>0</v>
      </c>
      <c r="Q623" s="19">
        <f t="shared" si="1431"/>
        <v>0</v>
      </c>
      <c r="R623" s="19">
        <f t="shared" si="1420"/>
        <v>50593.9</v>
      </c>
      <c r="S623" s="19">
        <f t="shared" si="1421"/>
        <v>50593.9</v>
      </c>
      <c r="T623" s="19">
        <f t="shared" si="1422"/>
        <v>50593.9</v>
      </c>
      <c r="U623" s="19">
        <f t="shared" ref="U623" si="1432">U624+U630+U634</f>
        <v>0</v>
      </c>
      <c r="V623" s="19">
        <f t="shared" si="1423"/>
        <v>50593.9</v>
      </c>
      <c r="W623" s="19">
        <f t="shared" si="1424"/>
        <v>50593.9</v>
      </c>
      <c r="X623" s="19">
        <f t="shared" si="1425"/>
        <v>50593.9</v>
      </c>
      <c r="Y623" s="19">
        <f t="shared" ref="Y623:AA623" si="1433">Y624+Y630+Y634</f>
        <v>0</v>
      </c>
      <c r="Z623" s="19">
        <f t="shared" si="1433"/>
        <v>0</v>
      </c>
      <c r="AA623" s="19">
        <f t="shared" si="1433"/>
        <v>0</v>
      </c>
      <c r="AB623" s="19">
        <f t="shared" si="1411"/>
        <v>50593.9</v>
      </c>
      <c r="AC623" s="19">
        <f t="shared" si="1412"/>
        <v>50593.9</v>
      </c>
      <c r="AD623" s="19">
        <f t="shared" si="1413"/>
        <v>50593.9</v>
      </c>
      <c r="AE623" s="19">
        <f t="shared" ref="AE623:AF623" si="1434">AE624+AE630+AE634</f>
        <v>0</v>
      </c>
      <c r="AF623" s="19">
        <f t="shared" si="1434"/>
        <v>0</v>
      </c>
      <c r="AG623" s="19">
        <f t="shared" si="1417"/>
        <v>50593.9</v>
      </c>
      <c r="AH623" s="19">
        <f t="shared" si="1418"/>
        <v>50593.9</v>
      </c>
      <c r="AI623" s="19">
        <f t="shared" si="1419"/>
        <v>50593.9</v>
      </c>
      <c r="AJ623" s="19">
        <f t="shared" ref="AJ623:AL623" si="1435">AJ624+AJ630+AJ634</f>
        <v>0</v>
      </c>
      <c r="AK623" s="19">
        <f t="shared" si="1435"/>
        <v>0</v>
      </c>
      <c r="AL623" s="19">
        <f t="shared" si="1435"/>
        <v>0</v>
      </c>
      <c r="AM623" s="19">
        <f t="shared" si="1365"/>
        <v>50593.9</v>
      </c>
      <c r="AN623" s="19">
        <f t="shared" ref="AN623" si="1436">AN624+AN630+AN634</f>
        <v>0</v>
      </c>
      <c r="AO623" s="19">
        <f t="shared" si="1334"/>
        <v>50593.9</v>
      </c>
      <c r="AP623" s="19">
        <f t="shared" si="1366"/>
        <v>50593.9</v>
      </c>
      <c r="AQ623" s="19">
        <f t="shared" ref="AQ623" si="1437">AQ624+AQ630+AQ634</f>
        <v>0</v>
      </c>
      <c r="AR623" s="19">
        <f t="shared" si="1335"/>
        <v>50593.9</v>
      </c>
      <c r="AS623" s="19">
        <f t="shared" si="1367"/>
        <v>50593.9</v>
      </c>
      <c r="AT623" s="19">
        <f t="shared" ref="AT623" si="1438">AT624+AT630+AT634</f>
        <v>0</v>
      </c>
      <c r="AU623" s="19">
        <f t="shared" si="1336"/>
        <v>50593.9</v>
      </c>
      <c r="AV623" s="19">
        <f t="shared" si="1429"/>
        <v>0</v>
      </c>
      <c r="AW623" s="32"/>
      <c r="AX623" s="23"/>
      <c r="AY623" s="2"/>
    </row>
    <row r="624" spans="1:51" ht="46.8" x14ac:dyDescent="0.3">
      <c r="A624" s="49" t="s">
        <v>162</v>
      </c>
      <c r="B624" s="45"/>
      <c r="C624" s="49"/>
      <c r="D624" s="49"/>
      <c r="E624" s="15" t="s">
        <v>627</v>
      </c>
      <c r="F624" s="19">
        <f t="shared" ref="F624:K624" si="1439">F625</f>
        <v>46931.700000000004</v>
      </c>
      <c r="G624" s="19">
        <f t="shared" si="1439"/>
        <v>46931.700000000004</v>
      </c>
      <c r="H624" s="19">
        <f t="shared" si="1439"/>
        <v>46931.700000000004</v>
      </c>
      <c r="I624" s="19">
        <f t="shared" si="1439"/>
        <v>0</v>
      </c>
      <c r="J624" s="19">
        <f t="shared" si="1439"/>
        <v>0</v>
      </c>
      <c r="K624" s="19">
        <f t="shared" si="1439"/>
        <v>0</v>
      </c>
      <c r="L624" s="19">
        <f t="shared" si="1322"/>
        <v>46931.700000000004</v>
      </c>
      <c r="M624" s="19">
        <f t="shared" si="1323"/>
        <v>46931.700000000004</v>
      </c>
      <c r="N624" s="19">
        <f t="shared" si="1324"/>
        <v>46931.700000000004</v>
      </c>
      <c r="O624" s="19">
        <f t="shared" ref="O624:Q624" si="1440">O625</f>
        <v>0</v>
      </c>
      <c r="P624" s="19">
        <f t="shared" si="1440"/>
        <v>0</v>
      </c>
      <c r="Q624" s="19">
        <f t="shared" si="1440"/>
        <v>0</v>
      </c>
      <c r="R624" s="19">
        <f t="shared" si="1420"/>
        <v>46931.700000000004</v>
      </c>
      <c r="S624" s="19">
        <f t="shared" si="1421"/>
        <v>46931.700000000004</v>
      </c>
      <c r="T624" s="19">
        <f t="shared" si="1422"/>
        <v>46931.700000000004</v>
      </c>
      <c r="U624" s="19">
        <f t="shared" ref="U624:AV624" si="1441">U625</f>
        <v>0</v>
      </c>
      <c r="V624" s="19">
        <f t="shared" si="1423"/>
        <v>46931.700000000004</v>
      </c>
      <c r="W624" s="19">
        <f t="shared" si="1424"/>
        <v>46931.700000000004</v>
      </c>
      <c r="X624" s="19">
        <f t="shared" si="1425"/>
        <v>46931.700000000004</v>
      </c>
      <c r="Y624" s="19">
        <f t="shared" si="1441"/>
        <v>0</v>
      </c>
      <c r="Z624" s="19">
        <f t="shared" si="1441"/>
        <v>0</v>
      </c>
      <c r="AA624" s="19">
        <f t="shared" si="1441"/>
        <v>0</v>
      </c>
      <c r="AB624" s="19">
        <f t="shared" si="1411"/>
        <v>46931.700000000004</v>
      </c>
      <c r="AC624" s="19">
        <f t="shared" si="1412"/>
        <v>46931.700000000004</v>
      </c>
      <c r="AD624" s="19">
        <f t="shared" si="1413"/>
        <v>46931.700000000004</v>
      </c>
      <c r="AE624" s="19">
        <f t="shared" si="1441"/>
        <v>0</v>
      </c>
      <c r="AF624" s="19">
        <f t="shared" si="1441"/>
        <v>0</v>
      </c>
      <c r="AG624" s="19">
        <f t="shared" si="1417"/>
        <v>46931.700000000004</v>
      </c>
      <c r="AH624" s="19">
        <f t="shared" si="1418"/>
        <v>46931.700000000004</v>
      </c>
      <c r="AI624" s="19">
        <f t="shared" si="1419"/>
        <v>46931.700000000004</v>
      </c>
      <c r="AJ624" s="19">
        <f t="shared" si="1441"/>
        <v>0</v>
      </c>
      <c r="AK624" s="19">
        <f t="shared" si="1441"/>
        <v>0</v>
      </c>
      <c r="AL624" s="19">
        <f t="shared" si="1441"/>
        <v>0</v>
      </c>
      <c r="AM624" s="19">
        <f t="shared" si="1365"/>
        <v>46931.700000000004</v>
      </c>
      <c r="AN624" s="19">
        <f t="shared" si="1441"/>
        <v>0</v>
      </c>
      <c r="AO624" s="19">
        <f t="shared" si="1334"/>
        <v>46931.700000000004</v>
      </c>
      <c r="AP624" s="19">
        <f t="shared" si="1366"/>
        <v>46931.700000000004</v>
      </c>
      <c r="AQ624" s="19">
        <f t="shared" si="1441"/>
        <v>0</v>
      </c>
      <c r="AR624" s="19">
        <f t="shared" si="1335"/>
        <v>46931.700000000004</v>
      </c>
      <c r="AS624" s="19">
        <f t="shared" si="1367"/>
        <v>46931.700000000004</v>
      </c>
      <c r="AT624" s="19">
        <f t="shared" si="1441"/>
        <v>0</v>
      </c>
      <c r="AU624" s="19">
        <f t="shared" si="1336"/>
        <v>46931.700000000004</v>
      </c>
      <c r="AV624" s="19">
        <f t="shared" si="1441"/>
        <v>0</v>
      </c>
      <c r="AW624" s="32"/>
      <c r="AX624" s="23"/>
      <c r="AY624" s="2"/>
    </row>
    <row r="625" spans="1:51" ht="46.8" x14ac:dyDescent="0.3">
      <c r="A625" s="49" t="s">
        <v>162</v>
      </c>
      <c r="B625" s="45">
        <v>600</v>
      </c>
      <c r="C625" s="49"/>
      <c r="D625" s="49"/>
      <c r="E625" s="15" t="s">
        <v>581</v>
      </c>
      <c r="F625" s="19">
        <f t="shared" ref="F625:K625" si="1442">F626+F628</f>
        <v>46931.700000000004</v>
      </c>
      <c r="G625" s="19">
        <f t="shared" si="1442"/>
        <v>46931.700000000004</v>
      </c>
      <c r="H625" s="19">
        <f t="shared" si="1442"/>
        <v>46931.700000000004</v>
      </c>
      <c r="I625" s="19">
        <f t="shared" si="1442"/>
        <v>0</v>
      </c>
      <c r="J625" s="19">
        <f t="shared" si="1442"/>
        <v>0</v>
      </c>
      <c r="K625" s="19">
        <f t="shared" si="1442"/>
        <v>0</v>
      </c>
      <c r="L625" s="19">
        <f t="shared" si="1322"/>
        <v>46931.700000000004</v>
      </c>
      <c r="M625" s="19">
        <f t="shared" si="1323"/>
        <v>46931.700000000004</v>
      </c>
      <c r="N625" s="19">
        <f t="shared" si="1324"/>
        <v>46931.700000000004</v>
      </c>
      <c r="O625" s="19">
        <f t="shared" ref="O625:Q625" si="1443">O626+O628</f>
        <v>0</v>
      </c>
      <c r="P625" s="19">
        <f t="shared" si="1443"/>
        <v>0</v>
      </c>
      <c r="Q625" s="19">
        <f t="shared" si="1443"/>
        <v>0</v>
      </c>
      <c r="R625" s="19">
        <f t="shared" si="1420"/>
        <v>46931.700000000004</v>
      </c>
      <c r="S625" s="19">
        <f t="shared" si="1421"/>
        <v>46931.700000000004</v>
      </c>
      <c r="T625" s="19">
        <f t="shared" si="1422"/>
        <v>46931.700000000004</v>
      </c>
      <c r="U625" s="19">
        <f t="shared" ref="U625:AV625" si="1444">U626+U628</f>
        <v>0</v>
      </c>
      <c r="V625" s="19">
        <f t="shared" si="1423"/>
        <v>46931.700000000004</v>
      </c>
      <c r="W625" s="19">
        <f t="shared" si="1424"/>
        <v>46931.700000000004</v>
      </c>
      <c r="X625" s="19">
        <f t="shared" si="1425"/>
        <v>46931.700000000004</v>
      </c>
      <c r="Y625" s="19">
        <f t="shared" ref="Y625:AA625" si="1445">Y626+Y628</f>
        <v>0</v>
      </c>
      <c r="Z625" s="19">
        <f t="shared" si="1445"/>
        <v>0</v>
      </c>
      <c r="AA625" s="19">
        <f t="shared" si="1445"/>
        <v>0</v>
      </c>
      <c r="AB625" s="19">
        <f t="shared" si="1411"/>
        <v>46931.700000000004</v>
      </c>
      <c r="AC625" s="19">
        <f t="shared" si="1412"/>
        <v>46931.700000000004</v>
      </c>
      <c r="AD625" s="19">
        <f t="shared" si="1413"/>
        <v>46931.700000000004</v>
      </c>
      <c r="AE625" s="19">
        <f t="shared" ref="AE625:AF625" si="1446">AE626+AE628</f>
        <v>0</v>
      </c>
      <c r="AF625" s="19">
        <f t="shared" si="1446"/>
        <v>0</v>
      </c>
      <c r="AG625" s="19">
        <f t="shared" si="1417"/>
        <v>46931.700000000004</v>
      </c>
      <c r="AH625" s="19">
        <f t="shared" si="1418"/>
        <v>46931.700000000004</v>
      </c>
      <c r="AI625" s="19">
        <f t="shared" si="1419"/>
        <v>46931.700000000004</v>
      </c>
      <c r="AJ625" s="19">
        <f t="shared" ref="AJ625:AL625" si="1447">AJ626+AJ628</f>
        <v>0</v>
      </c>
      <c r="AK625" s="19">
        <f t="shared" si="1447"/>
        <v>0</v>
      </c>
      <c r="AL625" s="19">
        <f t="shared" si="1447"/>
        <v>0</v>
      </c>
      <c r="AM625" s="19">
        <f t="shared" si="1365"/>
        <v>46931.700000000004</v>
      </c>
      <c r="AN625" s="19">
        <f t="shared" ref="AN625" si="1448">AN626+AN628</f>
        <v>0</v>
      </c>
      <c r="AO625" s="19">
        <f t="shared" si="1334"/>
        <v>46931.700000000004</v>
      </c>
      <c r="AP625" s="19">
        <f t="shared" si="1366"/>
        <v>46931.700000000004</v>
      </c>
      <c r="AQ625" s="19">
        <f t="shared" ref="AQ625" si="1449">AQ626+AQ628</f>
        <v>0</v>
      </c>
      <c r="AR625" s="19">
        <f t="shared" si="1335"/>
        <v>46931.700000000004</v>
      </c>
      <c r="AS625" s="19">
        <f t="shared" si="1367"/>
        <v>46931.700000000004</v>
      </c>
      <c r="AT625" s="19">
        <f t="shared" ref="AT625" si="1450">AT626+AT628</f>
        <v>0</v>
      </c>
      <c r="AU625" s="19">
        <f t="shared" si="1336"/>
        <v>46931.700000000004</v>
      </c>
      <c r="AV625" s="19">
        <f t="shared" si="1444"/>
        <v>0</v>
      </c>
      <c r="AW625" s="32"/>
      <c r="AX625" s="23"/>
      <c r="AY625" s="2"/>
    </row>
    <row r="626" spans="1:51" x14ac:dyDescent="0.3">
      <c r="A626" s="49" t="s">
        <v>162</v>
      </c>
      <c r="B626" s="45">
        <v>610</v>
      </c>
      <c r="C626" s="49"/>
      <c r="D626" s="49"/>
      <c r="E626" s="15" t="s">
        <v>595</v>
      </c>
      <c r="F626" s="19">
        <f t="shared" ref="F626:K626" si="1451">F627</f>
        <v>4809.8</v>
      </c>
      <c r="G626" s="19">
        <f t="shared" si="1451"/>
        <v>4809.8</v>
      </c>
      <c r="H626" s="19">
        <f t="shared" si="1451"/>
        <v>4809.8</v>
      </c>
      <c r="I626" s="19">
        <f t="shared" si="1451"/>
        <v>0</v>
      </c>
      <c r="J626" s="19">
        <f t="shared" si="1451"/>
        <v>0</v>
      </c>
      <c r="K626" s="19">
        <f t="shared" si="1451"/>
        <v>0</v>
      </c>
      <c r="L626" s="19">
        <f t="shared" si="1322"/>
        <v>4809.8</v>
      </c>
      <c r="M626" s="19">
        <f t="shared" si="1323"/>
        <v>4809.8</v>
      </c>
      <c r="N626" s="19">
        <f t="shared" si="1324"/>
        <v>4809.8</v>
      </c>
      <c r="O626" s="19">
        <f t="shared" ref="O626:Q626" si="1452">O627</f>
        <v>0</v>
      </c>
      <c r="P626" s="19">
        <f t="shared" si="1452"/>
        <v>0</v>
      </c>
      <c r="Q626" s="19">
        <f t="shared" si="1452"/>
        <v>0</v>
      </c>
      <c r="R626" s="19">
        <f t="shared" si="1420"/>
        <v>4809.8</v>
      </c>
      <c r="S626" s="19">
        <f t="shared" si="1421"/>
        <v>4809.8</v>
      </c>
      <c r="T626" s="19">
        <f t="shared" si="1422"/>
        <v>4809.8</v>
      </c>
      <c r="U626" s="19">
        <f t="shared" ref="U626:AV626" si="1453">U627</f>
        <v>0</v>
      </c>
      <c r="V626" s="19">
        <f t="shared" si="1423"/>
        <v>4809.8</v>
      </c>
      <c r="W626" s="19">
        <f t="shared" si="1424"/>
        <v>4809.8</v>
      </c>
      <c r="X626" s="19">
        <f t="shared" si="1425"/>
        <v>4809.8</v>
      </c>
      <c r="Y626" s="19">
        <f t="shared" si="1453"/>
        <v>0</v>
      </c>
      <c r="Z626" s="19">
        <f t="shared" si="1453"/>
        <v>0</v>
      </c>
      <c r="AA626" s="19">
        <f t="shared" si="1453"/>
        <v>0</v>
      </c>
      <c r="AB626" s="19">
        <f t="shared" si="1411"/>
        <v>4809.8</v>
      </c>
      <c r="AC626" s="19">
        <f t="shared" si="1412"/>
        <v>4809.8</v>
      </c>
      <c r="AD626" s="19">
        <f t="shared" si="1413"/>
        <v>4809.8</v>
      </c>
      <c r="AE626" s="19">
        <f t="shared" si="1453"/>
        <v>0</v>
      </c>
      <c r="AF626" s="19">
        <f t="shared" si="1453"/>
        <v>0</v>
      </c>
      <c r="AG626" s="19">
        <f t="shared" si="1417"/>
        <v>4809.8</v>
      </c>
      <c r="AH626" s="19">
        <f t="shared" si="1418"/>
        <v>4809.8</v>
      </c>
      <c r="AI626" s="19">
        <f t="shared" si="1419"/>
        <v>4809.8</v>
      </c>
      <c r="AJ626" s="19">
        <f t="shared" si="1453"/>
        <v>0</v>
      </c>
      <c r="AK626" s="19">
        <f t="shared" si="1453"/>
        <v>0</v>
      </c>
      <c r="AL626" s="19">
        <f t="shared" si="1453"/>
        <v>0</v>
      </c>
      <c r="AM626" s="19">
        <f t="shared" si="1365"/>
        <v>4809.8</v>
      </c>
      <c r="AN626" s="19">
        <f t="shared" si="1453"/>
        <v>0</v>
      </c>
      <c r="AO626" s="19">
        <f t="shared" si="1334"/>
        <v>4809.8</v>
      </c>
      <c r="AP626" s="19">
        <f t="shared" si="1366"/>
        <v>4809.8</v>
      </c>
      <c r="AQ626" s="19">
        <f t="shared" si="1453"/>
        <v>0</v>
      </c>
      <c r="AR626" s="19">
        <f t="shared" si="1335"/>
        <v>4809.8</v>
      </c>
      <c r="AS626" s="19">
        <f t="shared" si="1367"/>
        <v>4809.8</v>
      </c>
      <c r="AT626" s="19">
        <f t="shared" si="1453"/>
        <v>0</v>
      </c>
      <c r="AU626" s="19">
        <f t="shared" si="1336"/>
        <v>4809.8</v>
      </c>
      <c r="AV626" s="19">
        <f t="shared" si="1453"/>
        <v>0</v>
      </c>
      <c r="AW626" s="32"/>
      <c r="AX626" s="23"/>
      <c r="AY626" s="2"/>
    </row>
    <row r="627" spans="1:51" x14ac:dyDescent="0.3">
      <c r="A627" s="49" t="s">
        <v>162</v>
      </c>
      <c r="B627" s="45">
        <v>610</v>
      </c>
      <c r="C627" s="49" t="s">
        <v>28</v>
      </c>
      <c r="D627" s="49" t="s">
        <v>28</v>
      </c>
      <c r="E627" s="15" t="s">
        <v>561</v>
      </c>
      <c r="F627" s="19">
        <v>4809.8</v>
      </c>
      <c r="G627" s="19">
        <v>4809.8</v>
      </c>
      <c r="H627" s="19">
        <v>4809.8</v>
      </c>
      <c r="I627" s="19"/>
      <c r="J627" s="19"/>
      <c r="K627" s="19"/>
      <c r="L627" s="19">
        <f t="shared" si="1322"/>
        <v>4809.8</v>
      </c>
      <c r="M627" s="19">
        <f t="shared" si="1323"/>
        <v>4809.8</v>
      </c>
      <c r="N627" s="19">
        <f t="shared" si="1324"/>
        <v>4809.8</v>
      </c>
      <c r="O627" s="19"/>
      <c r="P627" s="19"/>
      <c r="Q627" s="19"/>
      <c r="R627" s="19">
        <f t="shared" si="1420"/>
        <v>4809.8</v>
      </c>
      <c r="S627" s="19">
        <f t="shared" si="1421"/>
        <v>4809.8</v>
      </c>
      <c r="T627" s="19">
        <f t="shared" si="1422"/>
        <v>4809.8</v>
      </c>
      <c r="U627" s="19"/>
      <c r="V627" s="19">
        <f t="shared" si="1423"/>
        <v>4809.8</v>
      </c>
      <c r="W627" s="19">
        <f t="shared" si="1424"/>
        <v>4809.8</v>
      </c>
      <c r="X627" s="19">
        <f t="shared" si="1425"/>
        <v>4809.8</v>
      </c>
      <c r="Y627" s="19"/>
      <c r="Z627" s="19"/>
      <c r="AA627" s="19"/>
      <c r="AB627" s="19">
        <f t="shared" si="1411"/>
        <v>4809.8</v>
      </c>
      <c r="AC627" s="19">
        <f t="shared" si="1412"/>
        <v>4809.8</v>
      </c>
      <c r="AD627" s="19">
        <f t="shared" si="1413"/>
        <v>4809.8</v>
      </c>
      <c r="AE627" s="19"/>
      <c r="AF627" s="19"/>
      <c r="AG627" s="19">
        <f t="shared" si="1417"/>
        <v>4809.8</v>
      </c>
      <c r="AH627" s="19">
        <f t="shared" si="1418"/>
        <v>4809.8</v>
      </c>
      <c r="AI627" s="19">
        <f t="shared" si="1419"/>
        <v>4809.8</v>
      </c>
      <c r="AJ627" s="19"/>
      <c r="AK627" s="19"/>
      <c r="AL627" s="19"/>
      <c r="AM627" s="19">
        <f t="shared" si="1365"/>
        <v>4809.8</v>
      </c>
      <c r="AN627" s="19"/>
      <c r="AO627" s="19">
        <f t="shared" si="1334"/>
        <v>4809.8</v>
      </c>
      <c r="AP627" s="19">
        <f t="shared" si="1366"/>
        <v>4809.8</v>
      </c>
      <c r="AQ627" s="19"/>
      <c r="AR627" s="19">
        <f t="shared" si="1335"/>
        <v>4809.8</v>
      </c>
      <c r="AS627" s="19">
        <f t="shared" si="1367"/>
        <v>4809.8</v>
      </c>
      <c r="AT627" s="19"/>
      <c r="AU627" s="19">
        <f t="shared" si="1336"/>
        <v>4809.8</v>
      </c>
      <c r="AV627" s="19"/>
      <c r="AW627" s="32"/>
      <c r="AX627" s="23"/>
      <c r="AY627" s="2"/>
    </row>
    <row r="628" spans="1:51" x14ac:dyDescent="0.3">
      <c r="A628" s="49" t="s">
        <v>162</v>
      </c>
      <c r="B628" s="45">
        <v>620</v>
      </c>
      <c r="C628" s="49"/>
      <c r="D628" s="49"/>
      <c r="E628" s="15" t="s">
        <v>596</v>
      </c>
      <c r="F628" s="19">
        <f t="shared" ref="F628:K628" si="1454">F629</f>
        <v>42121.9</v>
      </c>
      <c r="G628" s="19">
        <f t="shared" si="1454"/>
        <v>42121.9</v>
      </c>
      <c r="H628" s="19">
        <f t="shared" si="1454"/>
        <v>42121.9</v>
      </c>
      <c r="I628" s="19">
        <f t="shared" si="1454"/>
        <v>0</v>
      </c>
      <c r="J628" s="19">
        <f t="shared" si="1454"/>
        <v>0</v>
      </c>
      <c r="K628" s="19">
        <f t="shared" si="1454"/>
        <v>0</v>
      </c>
      <c r="L628" s="19">
        <f t="shared" si="1322"/>
        <v>42121.9</v>
      </c>
      <c r="M628" s="19">
        <f t="shared" si="1323"/>
        <v>42121.9</v>
      </c>
      <c r="N628" s="19">
        <f t="shared" si="1324"/>
        <v>42121.9</v>
      </c>
      <c r="O628" s="19">
        <f t="shared" ref="O628:Q628" si="1455">O629</f>
        <v>0</v>
      </c>
      <c r="P628" s="19">
        <f t="shared" si="1455"/>
        <v>0</v>
      </c>
      <c r="Q628" s="19">
        <f t="shared" si="1455"/>
        <v>0</v>
      </c>
      <c r="R628" s="19">
        <f t="shared" si="1420"/>
        <v>42121.9</v>
      </c>
      <c r="S628" s="19">
        <f t="shared" si="1421"/>
        <v>42121.9</v>
      </c>
      <c r="T628" s="19">
        <f t="shared" si="1422"/>
        <v>42121.9</v>
      </c>
      <c r="U628" s="19">
        <f t="shared" ref="U628:AV628" si="1456">U629</f>
        <v>0</v>
      </c>
      <c r="V628" s="19">
        <f t="shared" si="1423"/>
        <v>42121.9</v>
      </c>
      <c r="W628" s="19">
        <f t="shared" si="1424"/>
        <v>42121.9</v>
      </c>
      <c r="X628" s="19">
        <f t="shared" si="1425"/>
        <v>42121.9</v>
      </c>
      <c r="Y628" s="19">
        <f t="shared" si="1456"/>
        <v>0</v>
      </c>
      <c r="Z628" s="19">
        <f t="shared" si="1456"/>
        <v>0</v>
      </c>
      <c r="AA628" s="19">
        <f t="shared" si="1456"/>
        <v>0</v>
      </c>
      <c r="AB628" s="19">
        <f t="shared" si="1411"/>
        <v>42121.9</v>
      </c>
      <c r="AC628" s="19">
        <f t="shared" si="1412"/>
        <v>42121.9</v>
      </c>
      <c r="AD628" s="19">
        <f t="shared" si="1413"/>
        <v>42121.9</v>
      </c>
      <c r="AE628" s="19">
        <f t="shared" si="1456"/>
        <v>0</v>
      </c>
      <c r="AF628" s="19">
        <f t="shared" si="1456"/>
        <v>0</v>
      </c>
      <c r="AG628" s="19">
        <f t="shared" si="1417"/>
        <v>42121.9</v>
      </c>
      <c r="AH628" s="19">
        <f t="shared" si="1418"/>
        <v>42121.9</v>
      </c>
      <c r="AI628" s="19">
        <f t="shared" si="1419"/>
        <v>42121.9</v>
      </c>
      <c r="AJ628" s="19">
        <f t="shared" si="1456"/>
        <v>0</v>
      </c>
      <c r="AK628" s="19">
        <f t="shared" si="1456"/>
        <v>0</v>
      </c>
      <c r="AL628" s="19">
        <f t="shared" si="1456"/>
        <v>0</v>
      </c>
      <c r="AM628" s="19">
        <f t="shared" si="1365"/>
        <v>42121.9</v>
      </c>
      <c r="AN628" s="19">
        <f t="shared" si="1456"/>
        <v>0</v>
      </c>
      <c r="AO628" s="19">
        <f t="shared" si="1334"/>
        <v>42121.9</v>
      </c>
      <c r="AP628" s="19">
        <f t="shared" si="1366"/>
        <v>42121.9</v>
      </c>
      <c r="AQ628" s="19">
        <f t="shared" si="1456"/>
        <v>0</v>
      </c>
      <c r="AR628" s="19">
        <f t="shared" si="1335"/>
        <v>42121.9</v>
      </c>
      <c r="AS628" s="19">
        <f t="shared" si="1367"/>
        <v>42121.9</v>
      </c>
      <c r="AT628" s="19">
        <f t="shared" si="1456"/>
        <v>0</v>
      </c>
      <c r="AU628" s="19">
        <f t="shared" si="1336"/>
        <v>42121.9</v>
      </c>
      <c r="AV628" s="19">
        <f t="shared" si="1456"/>
        <v>0</v>
      </c>
      <c r="AW628" s="32"/>
      <c r="AX628" s="23"/>
      <c r="AY628" s="2"/>
    </row>
    <row r="629" spans="1:51" x14ac:dyDescent="0.3">
      <c r="A629" s="49" t="s">
        <v>162</v>
      </c>
      <c r="B629" s="45">
        <v>620</v>
      </c>
      <c r="C629" s="49" t="s">
        <v>28</v>
      </c>
      <c r="D629" s="49" t="s">
        <v>28</v>
      </c>
      <c r="E629" s="15" t="s">
        <v>561</v>
      </c>
      <c r="F629" s="19">
        <v>42121.9</v>
      </c>
      <c r="G629" s="19">
        <v>42121.9</v>
      </c>
      <c r="H629" s="19">
        <v>42121.9</v>
      </c>
      <c r="I629" s="19"/>
      <c r="J629" s="19"/>
      <c r="K629" s="19"/>
      <c r="L629" s="19">
        <f t="shared" si="1322"/>
        <v>42121.9</v>
      </c>
      <c r="M629" s="19">
        <f t="shared" si="1323"/>
        <v>42121.9</v>
      </c>
      <c r="N629" s="19">
        <f t="shared" si="1324"/>
        <v>42121.9</v>
      </c>
      <c r="O629" s="19"/>
      <c r="P629" s="19"/>
      <c r="Q629" s="19"/>
      <c r="R629" s="19">
        <f t="shared" si="1420"/>
        <v>42121.9</v>
      </c>
      <c r="S629" s="19">
        <f t="shared" si="1421"/>
        <v>42121.9</v>
      </c>
      <c r="T629" s="19">
        <f t="shared" si="1422"/>
        <v>42121.9</v>
      </c>
      <c r="U629" s="19"/>
      <c r="V629" s="19">
        <f t="shared" si="1423"/>
        <v>42121.9</v>
      </c>
      <c r="W629" s="19">
        <f t="shared" si="1424"/>
        <v>42121.9</v>
      </c>
      <c r="X629" s="19">
        <f t="shared" si="1425"/>
        <v>42121.9</v>
      </c>
      <c r="Y629" s="19"/>
      <c r="Z629" s="19"/>
      <c r="AA629" s="19"/>
      <c r="AB629" s="19">
        <f t="shared" si="1411"/>
        <v>42121.9</v>
      </c>
      <c r="AC629" s="19">
        <f t="shared" si="1412"/>
        <v>42121.9</v>
      </c>
      <c r="AD629" s="19">
        <f t="shared" si="1413"/>
        <v>42121.9</v>
      </c>
      <c r="AE629" s="19"/>
      <c r="AF629" s="19"/>
      <c r="AG629" s="19">
        <f t="shared" si="1417"/>
        <v>42121.9</v>
      </c>
      <c r="AH629" s="19">
        <f t="shared" si="1418"/>
        <v>42121.9</v>
      </c>
      <c r="AI629" s="19">
        <f t="shared" si="1419"/>
        <v>42121.9</v>
      </c>
      <c r="AJ629" s="19"/>
      <c r="AK629" s="19"/>
      <c r="AL629" s="19"/>
      <c r="AM629" s="19">
        <f t="shared" si="1365"/>
        <v>42121.9</v>
      </c>
      <c r="AN629" s="19"/>
      <c r="AO629" s="19">
        <f t="shared" si="1334"/>
        <v>42121.9</v>
      </c>
      <c r="AP629" s="19">
        <f t="shared" si="1366"/>
        <v>42121.9</v>
      </c>
      <c r="AQ629" s="19"/>
      <c r="AR629" s="19">
        <f t="shared" si="1335"/>
        <v>42121.9</v>
      </c>
      <c r="AS629" s="19">
        <f t="shared" si="1367"/>
        <v>42121.9</v>
      </c>
      <c r="AT629" s="19"/>
      <c r="AU629" s="19">
        <f t="shared" si="1336"/>
        <v>42121.9</v>
      </c>
      <c r="AV629" s="19"/>
      <c r="AW629" s="32"/>
      <c r="AX629" s="23"/>
      <c r="AY629" s="2"/>
    </row>
    <row r="630" spans="1:51" ht="31.2" x14ac:dyDescent="0.3">
      <c r="A630" s="49" t="s">
        <v>163</v>
      </c>
      <c r="B630" s="45"/>
      <c r="C630" s="49"/>
      <c r="D630" s="49"/>
      <c r="E630" s="15" t="s">
        <v>690</v>
      </c>
      <c r="F630" s="19">
        <f t="shared" ref="F630:K632" si="1457">F631</f>
        <v>92.5</v>
      </c>
      <c r="G630" s="19">
        <f t="shared" si="1457"/>
        <v>92.5</v>
      </c>
      <c r="H630" s="19">
        <f t="shared" si="1457"/>
        <v>92.5</v>
      </c>
      <c r="I630" s="19">
        <f t="shared" si="1457"/>
        <v>0</v>
      </c>
      <c r="J630" s="19">
        <f t="shared" si="1457"/>
        <v>0</v>
      </c>
      <c r="K630" s="19">
        <f t="shared" si="1457"/>
        <v>0</v>
      </c>
      <c r="L630" s="19">
        <f t="shared" si="1322"/>
        <v>92.5</v>
      </c>
      <c r="M630" s="19">
        <f t="shared" si="1323"/>
        <v>92.5</v>
      </c>
      <c r="N630" s="19">
        <f t="shared" si="1324"/>
        <v>92.5</v>
      </c>
      <c r="O630" s="19">
        <f t="shared" ref="O630:Q632" si="1458">O631</f>
        <v>0</v>
      </c>
      <c r="P630" s="19">
        <f t="shared" si="1458"/>
        <v>0</v>
      </c>
      <c r="Q630" s="19">
        <f t="shared" si="1458"/>
        <v>0</v>
      </c>
      <c r="R630" s="19">
        <f t="shared" si="1420"/>
        <v>92.5</v>
      </c>
      <c r="S630" s="19">
        <f t="shared" si="1421"/>
        <v>92.5</v>
      </c>
      <c r="T630" s="19">
        <f t="shared" si="1422"/>
        <v>92.5</v>
      </c>
      <c r="U630" s="19">
        <f t="shared" ref="U630:AV632" si="1459">U631</f>
        <v>0</v>
      </c>
      <c r="V630" s="19">
        <f t="shared" si="1423"/>
        <v>92.5</v>
      </c>
      <c r="W630" s="19">
        <f t="shared" si="1424"/>
        <v>92.5</v>
      </c>
      <c r="X630" s="19">
        <f t="shared" si="1425"/>
        <v>92.5</v>
      </c>
      <c r="Y630" s="19">
        <f t="shared" si="1459"/>
        <v>0</v>
      </c>
      <c r="Z630" s="19">
        <f t="shared" si="1459"/>
        <v>0</v>
      </c>
      <c r="AA630" s="19">
        <f t="shared" si="1459"/>
        <v>0</v>
      </c>
      <c r="AB630" s="19">
        <f t="shared" si="1411"/>
        <v>92.5</v>
      </c>
      <c r="AC630" s="19">
        <f t="shared" si="1412"/>
        <v>92.5</v>
      </c>
      <c r="AD630" s="19">
        <f t="shared" si="1413"/>
        <v>92.5</v>
      </c>
      <c r="AE630" s="19">
        <f t="shared" si="1459"/>
        <v>0</v>
      </c>
      <c r="AF630" s="19">
        <f t="shared" si="1459"/>
        <v>0</v>
      </c>
      <c r="AG630" s="19">
        <f t="shared" si="1417"/>
        <v>92.5</v>
      </c>
      <c r="AH630" s="19">
        <f t="shared" si="1418"/>
        <v>92.5</v>
      </c>
      <c r="AI630" s="19">
        <f t="shared" si="1419"/>
        <v>92.5</v>
      </c>
      <c r="AJ630" s="19">
        <f t="shared" si="1459"/>
        <v>0</v>
      </c>
      <c r="AK630" s="19">
        <f t="shared" si="1459"/>
        <v>0</v>
      </c>
      <c r="AL630" s="19">
        <f t="shared" si="1459"/>
        <v>0</v>
      </c>
      <c r="AM630" s="19">
        <f t="shared" si="1365"/>
        <v>92.5</v>
      </c>
      <c r="AN630" s="19">
        <f t="shared" si="1459"/>
        <v>0</v>
      </c>
      <c r="AO630" s="19">
        <f t="shared" si="1334"/>
        <v>92.5</v>
      </c>
      <c r="AP630" s="19">
        <f t="shared" si="1366"/>
        <v>92.5</v>
      </c>
      <c r="AQ630" s="19">
        <f t="shared" si="1459"/>
        <v>0</v>
      </c>
      <c r="AR630" s="19">
        <f t="shared" si="1335"/>
        <v>92.5</v>
      </c>
      <c r="AS630" s="19">
        <f t="shared" si="1367"/>
        <v>92.5</v>
      </c>
      <c r="AT630" s="19">
        <f t="shared" si="1459"/>
        <v>0</v>
      </c>
      <c r="AU630" s="19">
        <f t="shared" si="1336"/>
        <v>92.5</v>
      </c>
      <c r="AV630" s="19">
        <f t="shared" si="1459"/>
        <v>0</v>
      </c>
      <c r="AW630" s="32"/>
      <c r="AX630" s="23"/>
      <c r="AY630" s="2"/>
    </row>
    <row r="631" spans="1:51" ht="31.2" x14ac:dyDescent="0.3">
      <c r="A631" s="49" t="s">
        <v>163</v>
      </c>
      <c r="B631" s="45">
        <v>200</v>
      </c>
      <c r="C631" s="49"/>
      <c r="D631" s="49"/>
      <c r="E631" s="15" t="s">
        <v>578</v>
      </c>
      <c r="F631" s="19">
        <f t="shared" si="1457"/>
        <v>92.5</v>
      </c>
      <c r="G631" s="19">
        <f t="shared" si="1457"/>
        <v>92.5</v>
      </c>
      <c r="H631" s="19">
        <f t="shared" si="1457"/>
        <v>92.5</v>
      </c>
      <c r="I631" s="19">
        <f t="shared" si="1457"/>
        <v>0</v>
      </c>
      <c r="J631" s="19">
        <f t="shared" si="1457"/>
        <v>0</v>
      </c>
      <c r="K631" s="19">
        <f t="shared" si="1457"/>
        <v>0</v>
      </c>
      <c r="L631" s="19">
        <f t="shared" si="1322"/>
        <v>92.5</v>
      </c>
      <c r="M631" s="19">
        <f t="shared" si="1323"/>
        <v>92.5</v>
      </c>
      <c r="N631" s="19">
        <f t="shared" si="1324"/>
        <v>92.5</v>
      </c>
      <c r="O631" s="19">
        <f t="shared" si="1458"/>
        <v>0</v>
      </c>
      <c r="P631" s="19">
        <f t="shared" si="1458"/>
        <v>0</v>
      </c>
      <c r="Q631" s="19">
        <f t="shared" si="1458"/>
        <v>0</v>
      </c>
      <c r="R631" s="19">
        <f t="shared" si="1420"/>
        <v>92.5</v>
      </c>
      <c r="S631" s="19">
        <f t="shared" si="1421"/>
        <v>92.5</v>
      </c>
      <c r="T631" s="19">
        <f t="shared" si="1422"/>
        <v>92.5</v>
      </c>
      <c r="U631" s="19">
        <f t="shared" si="1459"/>
        <v>0</v>
      </c>
      <c r="V631" s="19">
        <f t="shared" si="1423"/>
        <v>92.5</v>
      </c>
      <c r="W631" s="19">
        <f t="shared" si="1424"/>
        <v>92.5</v>
      </c>
      <c r="X631" s="19">
        <f t="shared" si="1425"/>
        <v>92.5</v>
      </c>
      <c r="Y631" s="19">
        <f t="shared" si="1459"/>
        <v>0</v>
      </c>
      <c r="Z631" s="19">
        <f t="shared" si="1459"/>
        <v>0</v>
      </c>
      <c r="AA631" s="19">
        <f t="shared" si="1459"/>
        <v>0</v>
      </c>
      <c r="AB631" s="19">
        <f t="shared" si="1411"/>
        <v>92.5</v>
      </c>
      <c r="AC631" s="19">
        <f t="shared" si="1412"/>
        <v>92.5</v>
      </c>
      <c r="AD631" s="19">
        <f t="shared" si="1413"/>
        <v>92.5</v>
      </c>
      <c r="AE631" s="19">
        <f t="shared" si="1459"/>
        <v>0</v>
      </c>
      <c r="AF631" s="19">
        <f t="shared" si="1459"/>
        <v>0</v>
      </c>
      <c r="AG631" s="19">
        <f t="shared" si="1417"/>
        <v>92.5</v>
      </c>
      <c r="AH631" s="19">
        <f t="shared" si="1418"/>
        <v>92.5</v>
      </c>
      <c r="AI631" s="19">
        <f t="shared" si="1419"/>
        <v>92.5</v>
      </c>
      <c r="AJ631" s="19">
        <f t="shared" si="1459"/>
        <v>0</v>
      </c>
      <c r="AK631" s="19">
        <f t="shared" si="1459"/>
        <v>0</v>
      </c>
      <c r="AL631" s="19">
        <f t="shared" si="1459"/>
        <v>0</v>
      </c>
      <c r="AM631" s="19">
        <f t="shared" si="1365"/>
        <v>92.5</v>
      </c>
      <c r="AN631" s="19">
        <f t="shared" si="1459"/>
        <v>0</v>
      </c>
      <c r="AO631" s="19">
        <f t="shared" si="1334"/>
        <v>92.5</v>
      </c>
      <c r="AP631" s="19">
        <f t="shared" si="1366"/>
        <v>92.5</v>
      </c>
      <c r="AQ631" s="19">
        <f t="shared" si="1459"/>
        <v>0</v>
      </c>
      <c r="AR631" s="19">
        <f t="shared" si="1335"/>
        <v>92.5</v>
      </c>
      <c r="AS631" s="19">
        <f t="shared" si="1367"/>
        <v>92.5</v>
      </c>
      <c r="AT631" s="19">
        <f t="shared" si="1459"/>
        <v>0</v>
      </c>
      <c r="AU631" s="19">
        <f t="shared" si="1336"/>
        <v>92.5</v>
      </c>
      <c r="AV631" s="19">
        <f t="shared" si="1459"/>
        <v>0</v>
      </c>
      <c r="AW631" s="32"/>
      <c r="AX631" s="23"/>
      <c r="AY631" s="2"/>
    </row>
    <row r="632" spans="1:51" ht="46.8" x14ac:dyDescent="0.3">
      <c r="A632" s="49" t="s">
        <v>163</v>
      </c>
      <c r="B632" s="45">
        <v>240</v>
      </c>
      <c r="C632" s="49"/>
      <c r="D632" s="49"/>
      <c r="E632" s="15" t="s">
        <v>586</v>
      </c>
      <c r="F632" s="19">
        <f t="shared" si="1457"/>
        <v>92.5</v>
      </c>
      <c r="G632" s="19">
        <f t="shared" si="1457"/>
        <v>92.5</v>
      </c>
      <c r="H632" s="19">
        <f t="shared" si="1457"/>
        <v>92.5</v>
      </c>
      <c r="I632" s="19">
        <f t="shared" si="1457"/>
        <v>0</v>
      </c>
      <c r="J632" s="19">
        <f t="shared" si="1457"/>
        <v>0</v>
      </c>
      <c r="K632" s="19">
        <f t="shared" si="1457"/>
        <v>0</v>
      </c>
      <c r="L632" s="19">
        <f t="shared" si="1322"/>
        <v>92.5</v>
      </c>
      <c r="M632" s="19">
        <f t="shared" si="1323"/>
        <v>92.5</v>
      </c>
      <c r="N632" s="19">
        <f t="shared" si="1324"/>
        <v>92.5</v>
      </c>
      <c r="O632" s="19">
        <f t="shared" si="1458"/>
        <v>0</v>
      </c>
      <c r="P632" s="19">
        <f t="shared" si="1458"/>
        <v>0</v>
      </c>
      <c r="Q632" s="19">
        <f t="shared" si="1458"/>
        <v>0</v>
      </c>
      <c r="R632" s="19">
        <f t="shared" si="1420"/>
        <v>92.5</v>
      </c>
      <c r="S632" s="19">
        <f t="shared" si="1421"/>
        <v>92.5</v>
      </c>
      <c r="T632" s="19">
        <f t="shared" si="1422"/>
        <v>92.5</v>
      </c>
      <c r="U632" s="19">
        <f t="shared" si="1459"/>
        <v>0</v>
      </c>
      <c r="V632" s="19">
        <f t="shared" si="1423"/>
        <v>92.5</v>
      </c>
      <c r="W632" s="19">
        <f t="shared" si="1424"/>
        <v>92.5</v>
      </c>
      <c r="X632" s="19">
        <f t="shared" si="1425"/>
        <v>92.5</v>
      </c>
      <c r="Y632" s="19">
        <f t="shared" si="1459"/>
        <v>0</v>
      </c>
      <c r="Z632" s="19">
        <f t="shared" si="1459"/>
        <v>0</v>
      </c>
      <c r="AA632" s="19">
        <f t="shared" si="1459"/>
        <v>0</v>
      </c>
      <c r="AB632" s="19">
        <f t="shared" si="1411"/>
        <v>92.5</v>
      </c>
      <c r="AC632" s="19">
        <f t="shared" si="1412"/>
        <v>92.5</v>
      </c>
      <c r="AD632" s="19">
        <f t="shared" si="1413"/>
        <v>92.5</v>
      </c>
      <c r="AE632" s="19">
        <f t="shared" si="1459"/>
        <v>0</v>
      </c>
      <c r="AF632" s="19">
        <f t="shared" si="1459"/>
        <v>0</v>
      </c>
      <c r="AG632" s="19">
        <f t="shared" si="1417"/>
        <v>92.5</v>
      </c>
      <c r="AH632" s="19">
        <f t="shared" si="1418"/>
        <v>92.5</v>
      </c>
      <c r="AI632" s="19">
        <f t="shared" si="1419"/>
        <v>92.5</v>
      </c>
      <c r="AJ632" s="19">
        <f t="shared" si="1459"/>
        <v>0</v>
      </c>
      <c r="AK632" s="19">
        <f t="shared" si="1459"/>
        <v>0</v>
      </c>
      <c r="AL632" s="19">
        <f t="shared" si="1459"/>
        <v>0</v>
      </c>
      <c r="AM632" s="19">
        <f t="shared" si="1365"/>
        <v>92.5</v>
      </c>
      <c r="AN632" s="19">
        <f t="shared" si="1459"/>
        <v>0</v>
      </c>
      <c r="AO632" s="19">
        <f t="shared" si="1334"/>
        <v>92.5</v>
      </c>
      <c r="AP632" s="19">
        <f t="shared" si="1366"/>
        <v>92.5</v>
      </c>
      <c r="AQ632" s="19">
        <f t="shared" si="1459"/>
        <v>0</v>
      </c>
      <c r="AR632" s="19">
        <f t="shared" si="1335"/>
        <v>92.5</v>
      </c>
      <c r="AS632" s="19">
        <f t="shared" si="1367"/>
        <v>92.5</v>
      </c>
      <c r="AT632" s="19">
        <f t="shared" si="1459"/>
        <v>0</v>
      </c>
      <c r="AU632" s="19">
        <f t="shared" si="1336"/>
        <v>92.5</v>
      </c>
      <c r="AV632" s="19">
        <f t="shared" si="1459"/>
        <v>0</v>
      </c>
      <c r="AW632" s="32"/>
      <c r="AX632" s="23"/>
      <c r="AY632" s="2"/>
    </row>
    <row r="633" spans="1:51" x14ac:dyDescent="0.3">
      <c r="A633" s="49" t="s">
        <v>163</v>
      </c>
      <c r="B633" s="45">
        <v>240</v>
      </c>
      <c r="C633" s="49" t="s">
        <v>28</v>
      </c>
      <c r="D633" s="49" t="s">
        <v>28</v>
      </c>
      <c r="E633" s="15" t="s">
        <v>561</v>
      </c>
      <c r="F633" s="19">
        <v>92.5</v>
      </c>
      <c r="G633" s="19">
        <v>92.5</v>
      </c>
      <c r="H633" s="19">
        <v>92.5</v>
      </c>
      <c r="I633" s="19"/>
      <c r="J633" s="19"/>
      <c r="K633" s="19"/>
      <c r="L633" s="19">
        <f t="shared" si="1322"/>
        <v>92.5</v>
      </c>
      <c r="M633" s="19">
        <f t="shared" si="1323"/>
        <v>92.5</v>
      </c>
      <c r="N633" s="19">
        <f t="shared" si="1324"/>
        <v>92.5</v>
      </c>
      <c r="O633" s="19"/>
      <c r="P633" s="19"/>
      <c r="Q633" s="19"/>
      <c r="R633" s="19">
        <f t="shared" si="1420"/>
        <v>92.5</v>
      </c>
      <c r="S633" s="19">
        <f t="shared" si="1421"/>
        <v>92.5</v>
      </c>
      <c r="T633" s="19">
        <f t="shared" si="1422"/>
        <v>92.5</v>
      </c>
      <c r="U633" s="19"/>
      <c r="V633" s="19">
        <f t="shared" si="1423"/>
        <v>92.5</v>
      </c>
      <c r="W633" s="19">
        <f t="shared" si="1424"/>
        <v>92.5</v>
      </c>
      <c r="X633" s="19">
        <f t="shared" si="1425"/>
        <v>92.5</v>
      </c>
      <c r="Y633" s="19"/>
      <c r="Z633" s="19"/>
      <c r="AA633" s="19"/>
      <c r="AB633" s="19">
        <f t="shared" si="1411"/>
        <v>92.5</v>
      </c>
      <c r="AC633" s="19">
        <f t="shared" si="1412"/>
        <v>92.5</v>
      </c>
      <c r="AD633" s="19">
        <f t="shared" si="1413"/>
        <v>92.5</v>
      </c>
      <c r="AE633" s="19"/>
      <c r="AF633" s="19"/>
      <c r="AG633" s="19">
        <f t="shared" si="1417"/>
        <v>92.5</v>
      </c>
      <c r="AH633" s="19">
        <f t="shared" si="1418"/>
        <v>92.5</v>
      </c>
      <c r="AI633" s="19">
        <f t="shared" si="1419"/>
        <v>92.5</v>
      </c>
      <c r="AJ633" s="19"/>
      <c r="AK633" s="19"/>
      <c r="AL633" s="19"/>
      <c r="AM633" s="19">
        <f t="shared" si="1365"/>
        <v>92.5</v>
      </c>
      <c r="AN633" s="19"/>
      <c r="AO633" s="19">
        <f t="shared" si="1334"/>
        <v>92.5</v>
      </c>
      <c r="AP633" s="19">
        <f t="shared" si="1366"/>
        <v>92.5</v>
      </c>
      <c r="AQ633" s="19"/>
      <c r="AR633" s="19">
        <f t="shared" si="1335"/>
        <v>92.5</v>
      </c>
      <c r="AS633" s="19">
        <f t="shared" si="1367"/>
        <v>92.5</v>
      </c>
      <c r="AT633" s="19"/>
      <c r="AU633" s="19">
        <f t="shared" si="1336"/>
        <v>92.5</v>
      </c>
      <c r="AV633" s="19"/>
      <c r="AW633" s="32"/>
      <c r="AX633" s="23"/>
      <c r="AY633" s="2"/>
    </row>
    <row r="634" spans="1:51" ht="62.4" x14ac:dyDescent="0.3">
      <c r="A634" s="49" t="s">
        <v>164</v>
      </c>
      <c r="B634" s="45"/>
      <c r="C634" s="49"/>
      <c r="D634" s="49"/>
      <c r="E634" s="15" t="s">
        <v>819</v>
      </c>
      <c r="F634" s="19">
        <f>F638+F635</f>
        <v>3569.7</v>
      </c>
      <c r="G634" s="19">
        <f t="shared" ref="G634:AV634" si="1460">G638+G635</f>
        <v>3569.7</v>
      </c>
      <c r="H634" s="19">
        <f t="shared" si="1460"/>
        <v>3569.7</v>
      </c>
      <c r="I634" s="19">
        <f t="shared" ref="I634:K634" si="1461">I638+I635</f>
        <v>0</v>
      </c>
      <c r="J634" s="19">
        <f t="shared" si="1461"/>
        <v>0</v>
      </c>
      <c r="K634" s="19">
        <f t="shared" si="1461"/>
        <v>0</v>
      </c>
      <c r="L634" s="19">
        <f t="shared" si="1322"/>
        <v>3569.7</v>
      </c>
      <c r="M634" s="19">
        <f t="shared" si="1323"/>
        <v>3569.7</v>
      </c>
      <c r="N634" s="19">
        <f t="shared" si="1324"/>
        <v>3569.7</v>
      </c>
      <c r="O634" s="19">
        <f t="shared" ref="O634:Q634" si="1462">O638+O635</f>
        <v>0</v>
      </c>
      <c r="P634" s="19">
        <f t="shared" si="1462"/>
        <v>0</v>
      </c>
      <c r="Q634" s="19">
        <f t="shared" si="1462"/>
        <v>0</v>
      </c>
      <c r="R634" s="19">
        <f t="shared" si="1420"/>
        <v>3569.7</v>
      </c>
      <c r="S634" s="19">
        <f t="shared" si="1421"/>
        <v>3569.7</v>
      </c>
      <c r="T634" s="19">
        <f t="shared" si="1422"/>
        <v>3569.7</v>
      </c>
      <c r="U634" s="19">
        <f t="shared" ref="U634" si="1463">U638+U635</f>
        <v>0</v>
      </c>
      <c r="V634" s="19">
        <f t="shared" si="1423"/>
        <v>3569.7</v>
      </c>
      <c r="W634" s="19">
        <f t="shared" si="1424"/>
        <v>3569.7</v>
      </c>
      <c r="X634" s="19">
        <f t="shared" si="1425"/>
        <v>3569.7</v>
      </c>
      <c r="Y634" s="19">
        <f t="shared" ref="Y634:AA634" si="1464">Y638+Y635</f>
        <v>0</v>
      </c>
      <c r="Z634" s="19">
        <f t="shared" si="1464"/>
        <v>0</v>
      </c>
      <c r="AA634" s="19">
        <f t="shared" si="1464"/>
        <v>0</v>
      </c>
      <c r="AB634" s="19">
        <f t="shared" si="1411"/>
        <v>3569.7</v>
      </c>
      <c r="AC634" s="19">
        <f t="shared" si="1412"/>
        <v>3569.7</v>
      </c>
      <c r="AD634" s="19">
        <f t="shared" si="1413"/>
        <v>3569.7</v>
      </c>
      <c r="AE634" s="19">
        <f t="shared" ref="AE634:AF634" si="1465">AE638+AE635</f>
        <v>0</v>
      </c>
      <c r="AF634" s="19">
        <f t="shared" si="1465"/>
        <v>0</v>
      </c>
      <c r="AG634" s="19">
        <f t="shared" si="1417"/>
        <v>3569.7</v>
      </c>
      <c r="AH634" s="19">
        <f t="shared" si="1418"/>
        <v>3569.7</v>
      </c>
      <c r="AI634" s="19">
        <f t="shared" si="1419"/>
        <v>3569.7</v>
      </c>
      <c r="AJ634" s="19">
        <f t="shared" ref="AJ634:AL634" si="1466">AJ638+AJ635</f>
        <v>0</v>
      </c>
      <c r="AK634" s="19">
        <f t="shared" si="1466"/>
        <v>0</v>
      </c>
      <c r="AL634" s="19">
        <f t="shared" si="1466"/>
        <v>0</v>
      </c>
      <c r="AM634" s="19">
        <f t="shared" si="1365"/>
        <v>3569.7</v>
      </c>
      <c r="AN634" s="19">
        <f t="shared" ref="AN634" si="1467">AN638+AN635</f>
        <v>0</v>
      </c>
      <c r="AO634" s="19">
        <f t="shared" si="1334"/>
        <v>3569.7</v>
      </c>
      <c r="AP634" s="19">
        <f t="shared" si="1366"/>
        <v>3569.7</v>
      </c>
      <c r="AQ634" s="19">
        <f t="shared" ref="AQ634" si="1468">AQ638+AQ635</f>
        <v>0</v>
      </c>
      <c r="AR634" s="19">
        <f t="shared" si="1335"/>
        <v>3569.7</v>
      </c>
      <c r="AS634" s="19">
        <f t="shared" si="1367"/>
        <v>3569.7</v>
      </c>
      <c r="AT634" s="19">
        <f t="shared" ref="AT634" si="1469">AT638+AT635</f>
        <v>0</v>
      </c>
      <c r="AU634" s="19">
        <f t="shared" si="1336"/>
        <v>3569.7</v>
      </c>
      <c r="AV634" s="19">
        <f t="shared" si="1460"/>
        <v>0</v>
      </c>
      <c r="AW634" s="32"/>
      <c r="AX634" s="23"/>
      <c r="AY634" s="2"/>
    </row>
    <row r="635" spans="1:51" ht="46.8" x14ac:dyDescent="0.3">
      <c r="A635" s="49" t="s">
        <v>164</v>
      </c>
      <c r="B635" s="45">
        <v>600</v>
      </c>
      <c r="C635" s="49"/>
      <c r="D635" s="49"/>
      <c r="E635" s="15" t="s">
        <v>581</v>
      </c>
      <c r="F635" s="19">
        <f>F636</f>
        <v>1978.2</v>
      </c>
      <c r="G635" s="19">
        <f t="shared" ref="G635:AV636" si="1470">G636</f>
        <v>1978.2</v>
      </c>
      <c r="H635" s="19">
        <f t="shared" si="1470"/>
        <v>1978.2</v>
      </c>
      <c r="I635" s="19">
        <f t="shared" si="1470"/>
        <v>0</v>
      </c>
      <c r="J635" s="19">
        <f t="shared" si="1470"/>
        <v>0</v>
      </c>
      <c r="K635" s="19">
        <f t="shared" si="1470"/>
        <v>0</v>
      </c>
      <c r="L635" s="19">
        <f t="shared" ref="L635:L704" si="1471">F635+I635</f>
        <v>1978.2</v>
      </c>
      <c r="M635" s="19">
        <f t="shared" ref="M635:M704" si="1472">G635+J635</f>
        <v>1978.2</v>
      </c>
      <c r="N635" s="19">
        <f t="shared" ref="N635:N704" si="1473">H635+K635</f>
        <v>1978.2</v>
      </c>
      <c r="O635" s="19">
        <f t="shared" si="1470"/>
        <v>0</v>
      </c>
      <c r="P635" s="19">
        <f t="shared" si="1470"/>
        <v>0</v>
      </c>
      <c r="Q635" s="19">
        <f t="shared" si="1470"/>
        <v>0</v>
      </c>
      <c r="R635" s="19">
        <f t="shared" si="1420"/>
        <v>1978.2</v>
      </c>
      <c r="S635" s="19">
        <f t="shared" si="1421"/>
        <v>1978.2</v>
      </c>
      <c r="T635" s="19">
        <f t="shared" si="1422"/>
        <v>1978.2</v>
      </c>
      <c r="U635" s="19">
        <f t="shared" si="1470"/>
        <v>0</v>
      </c>
      <c r="V635" s="19">
        <f t="shared" si="1423"/>
        <v>1978.2</v>
      </c>
      <c r="W635" s="19">
        <f t="shared" si="1424"/>
        <v>1978.2</v>
      </c>
      <c r="X635" s="19">
        <f t="shared" si="1425"/>
        <v>1978.2</v>
      </c>
      <c r="Y635" s="19">
        <f t="shared" si="1470"/>
        <v>0</v>
      </c>
      <c r="Z635" s="19">
        <f t="shared" si="1470"/>
        <v>0</v>
      </c>
      <c r="AA635" s="19">
        <f t="shared" si="1470"/>
        <v>0</v>
      </c>
      <c r="AB635" s="19">
        <f t="shared" si="1411"/>
        <v>1978.2</v>
      </c>
      <c r="AC635" s="19">
        <f t="shared" si="1412"/>
        <v>1978.2</v>
      </c>
      <c r="AD635" s="19">
        <f t="shared" si="1413"/>
        <v>1978.2</v>
      </c>
      <c r="AE635" s="19">
        <f t="shared" si="1470"/>
        <v>0</v>
      </c>
      <c r="AF635" s="19">
        <f t="shared" si="1470"/>
        <v>0</v>
      </c>
      <c r="AG635" s="19">
        <f t="shared" si="1417"/>
        <v>1978.2</v>
      </c>
      <c r="AH635" s="19">
        <f t="shared" si="1418"/>
        <v>1978.2</v>
      </c>
      <c r="AI635" s="19">
        <f t="shared" si="1419"/>
        <v>1978.2</v>
      </c>
      <c r="AJ635" s="19">
        <f t="shared" si="1470"/>
        <v>0</v>
      </c>
      <c r="AK635" s="19">
        <f t="shared" si="1470"/>
        <v>0</v>
      </c>
      <c r="AL635" s="19">
        <f t="shared" si="1470"/>
        <v>0</v>
      </c>
      <c r="AM635" s="19">
        <f t="shared" si="1365"/>
        <v>1978.2</v>
      </c>
      <c r="AN635" s="19">
        <f t="shared" si="1470"/>
        <v>0</v>
      </c>
      <c r="AO635" s="19">
        <f t="shared" si="1334"/>
        <v>1978.2</v>
      </c>
      <c r="AP635" s="19">
        <f t="shared" si="1366"/>
        <v>1978.2</v>
      </c>
      <c r="AQ635" s="19">
        <f t="shared" si="1470"/>
        <v>0</v>
      </c>
      <c r="AR635" s="19">
        <f t="shared" si="1335"/>
        <v>1978.2</v>
      </c>
      <c r="AS635" s="19">
        <f t="shared" si="1367"/>
        <v>1978.2</v>
      </c>
      <c r="AT635" s="19">
        <f t="shared" si="1470"/>
        <v>0</v>
      </c>
      <c r="AU635" s="19">
        <f t="shared" si="1336"/>
        <v>1978.2</v>
      </c>
      <c r="AV635" s="19">
        <f t="shared" si="1470"/>
        <v>0</v>
      </c>
      <c r="AW635" s="32"/>
      <c r="AX635" s="23"/>
      <c r="AY635" s="2"/>
    </row>
    <row r="636" spans="1:51" ht="46.8" x14ac:dyDescent="0.3">
      <c r="A636" s="49" t="s">
        <v>164</v>
      </c>
      <c r="B636" s="45">
        <v>630</v>
      </c>
      <c r="C636" s="49"/>
      <c r="D636" s="49"/>
      <c r="E636" s="15" t="s">
        <v>597</v>
      </c>
      <c r="F636" s="19">
        <f>F637</f>
        <v>1978.2</v>
      </c>
      <c r="G636" s="19">
        <f t="shared" si="1470"/>
        <v>1978.2</v>
      </c>
      <c r="H636" s="19">
        <f t="shared" si="1470"/>
        <v>1978.2</v>
      </c>
      <c r="I636" s="19">
        <f t="shared" si="1470"/>
        <v>0</v>
      </c>
      <c r="J636" s="19">
        <f t="shared" si="1470"/>
        <v>0</v>
      </c>
      <c r="K636" s="19">
        <f t="shared" si="1470"/>
        <v>0</v>
      </c>
      <c r="L636" s="19">
        <f t="shared" si="1471"/>
        <v>1978.2</v>
      </c>
      <c r="M636" s="19">
        <f t="shared" si="1472"/>
        <v>1978.2</v>
      </c>
      <c r="N636" s="19">
        <f t="shared" si="1473"/>
        <v>1978.2</v>
      </c>
      <c r="O636" s="19">
        <f t="shared" si="1470"/>
        <v>0</v>
      </c>
      <c r="P636" s="19">
        <f t="shared" si="1470"/>
        <v>0</v>
      </c>
      <c r="Q636" s="19">
        <f t="shared" si="1470"/>
        <v>0</v>
      </c>
      <c r="R636" s="19">
        <f t="shared" si="1420"/>
        <v>1978.2</v>
      </c>
      <c r="S636" s="19">
        <f t="shared" si="1421"/>
        <v>1978.2</v>
      </c>
      <c r="T636" s="19">
        <f t="shared" si="1422"/>
        <v>1978.2</v>
      </c>
      <c r="U636" s="19">
        <f t="shared" si="1470"/>
        <v>0</v>
      </c>
      <c r="V636" s="19">
        <f t="shared" si="1423"/>
        <v>1978.2</v>
      </c>
      <c r="W636" s="19">
        <f t="shared" si="1424"/>
        <v>1978.2</v>
      </c>
      <c r="X636" s="19">
        <f t="shared" si="1425"/>
        <v>1978.2</v>
      </c>
      <c r="Y636" s="19">
        <f t="shared" si="1470"/>
        <v>0</v>
      </c>
      <c r="Z636" s="19">
        <f t="shared" si="1470"/>
        <v>0</v>
      </c>
      <c r="AA636" s="19">
        <f t="shared" si="1470"/>
        <v>0</v>
      </c>
      <c r="AB636" s="19">
        <f t="shared" si="1411"/>
        <v>1978.2</v>
      </c>
      <c r="AC636" s="19">
        <f t="shared" si="1412"/>
        <v>1978.2</v>
      </c>
      <c r="AD636" s="19">
        <f t="shared" si="1413"/>
        <v>1978.2</v>
      </c>
      <c r="AE636" s="19">
        <f t="shared" si="1470"/>
        <v>0</v>
      </c>
      <c r="AF636" s="19">
        <f t="shared" si="1470"/>
        <v>0</v>
      </c>
      <c r="AG636" s="19">
        <f t="shared" si="1417"/>
        <v>1978.2</v>
      </c>
      <c r="AH636" s="19">
        <f t="shared" si="1418"/>
        <v>1978.2</v>
      </c>
      <c r="AI636" s="19">
        <f t="shared" si="1419"/>
        <v>1978.2</v>
      </c>
      <c r="AJ636" s="19">
        <f t="shared" si="1470"/>
        <v>0</v>
      </c>
      <c r="AK636" s="19">
        <f t="shared" si="1470"/>
        <v>0</v>
      </c>
      <c r="AL636" s="19">
        <f t="shared" si="1470"/>
        <v>0</v>
      </c>
      <c r="AM636" s="19">
        <f t="shared" si="1365"/>
        <v>1978.2</v>
      </c>
      <c r="AN636" s="19">
        <f t="shared" si="1470"/>
        <v>0</v>
      </c>
      <c r="AO636" s="19">
        <f t="shared" si="1334"/>
        <v>1978.2</v>
      </c>
      <c r="AP636" s="19">
        <f t="shared" si="1366"/>
        <v>1978.2</v>
      </c>
      <c r="AQ636" s="19">
        <f t="shared" si="1470"/>
        <v>0</v>
      </c>
      <c r="AR636" s="19">
        <f t="shared" si="1335"/>
        <v>1978.2</v>
      </c>
      <c r="AS636" s="19">
        <f t="shared" si="1367"/>
        <v>1978.2</v>
      </c>
      <c r="AT636" s="19">
        <f t="shared" si="1470"/>
        <v>0</v>
      </c>
      <c r="AU636" s="19">
        <f t="shared" si="1336"/>
        <v>1978.2</v>
      </c>
      <c r="AV636" s="19">
        <f t="shared" si="1470"/>
        <v>0</v>
      </c>
      <c r="AW636" s="32"/>
      <c r="AX636" s="23"/>
      <c r="AY636" s="2"/>
    </row>
    <row r="637" spans="1:51" x14ac:dyDescent="0.3">
      <c r="A637" s="49" t="s">
        <v>164</v>
      </c>
      <c r="B637" s="45">
        <v>630</v>
      </c>
      <c r="C637" s="49" t="s">
        <v>28</v>
      </c>
      <c r="D637" s="49" t="s">
        <v>28</v>
      </c>
      <c r="E637" s="15" t="s">
        <v>561</v>
      </c>
      <c r="F637" s="19">
        <v>1978.2</v>
      </c>
      <c r="G637" s="19">
        <v>1978.2</v>
      </c>
      <c r="H637" s="19">
        <v>1978.2</v>
      </c>
      <c r="I637" s="19"/>
      <c r="J637" s="19"/>
      <c r="K637" s="19"/>
      <c r="L637" s="19">
        <f t="shared" si="1471"/>
        <v>1978.2</v>
      </c>
      <c r="M637" s="19">
        <f t="shared" si="1472"/>
        <v>1978.2</v>
      </c>
      <c r="N637" s="19">
        <f t="shared" si="1473"/>
        <v>1978.2</v>
      </c>
      <c r="O637" s="19"/>
      <c r="P637" s="19"/>
      <c r="Q637" s="19"/>
      <c r="R637" s="19">
        <f t="shared" si="1420"/>
        <v>1978.2</v>
      </c>
      <c r="S637" s="19">
        <f t="shared" si="1421"/>
        <v>1978.2</v>
      </c>
      <c r="T637" s="19">
        <f t="shared" si="1422"/>
        <v>1978.2</v>
      </c>
      <c r="U637" s="19"/>
      <c r="V637" s="19">
        <f t="shared" si="1423"/>
        <v>1978.2</v>
      </c>
      <c r="W637" s="19">
        <f t="shared" si="1424"/>
        <v>1978.2</v>
      </c>
      <c r="X637" s="19">
        <f t="shared" si="1425"/>
        <v>1978.2</v>
      </c>
      <c r="Y637" s="19"/>
      <c r="Z637" s="19"/>
      <c r="AA637" s="19"/>
      <c r="AB637" s="19">
        <f t="shared" si="1411"/>
        <v>1978.2</v>
      </c>
      <c r="AC637" s="19">
        <f t="shared" si="1412"/>
        <v>1978.2</v>
      </c>
      <c r="AD637" s="19">
        <f t="shared" si="1413"/>
        <v>1978.2</v>
      </c>
      <c r="AE637" s="19"/>
      <c r="AF637" s="19"/>
      <c r="AG637" s="19">
        <f t="shared" si="1417"/>
        <v>1978.2</v>
      </c>
      <c r="AH637" s="19">
        <f t="shared" si="1418"/>
        <v>1978.2</v>
      </c>
      <c r="AI637" s="19">
        <f t="shared" si="1419"/>
        <v>1978.2</v>
      </c>
      <c r="AJ637" s="19"/>
      <c r="AK637" s="19"/>
      <c r="AL637" s="19"/>
      <c r="AM637" s="19">
        <f t="shared" si="1365"/>
        <v>1978.2</v>
      </c>
      <c r="AN637" s="19"/>
      <c r="AO637" s="19">
        <f t="shared" si="1334"/>
        <v>1978.2</v>
      </c>
      <c r="AP637" s="19">
        <f t="shared" si="1366"/>
        <v>1978.2</v>
      </c>
      <c r="AQ637" s="19"/>
      <c r="AR637" s="19">
        <f t="shared" si="1335"/>
        <v>1978.2</v>
      </c>
      <c r="AS637" s="19">
        <f t="shared" si="1367"/>
        <v>1978.2</v>
      </c>
      <c r="AT637" s="19"/>
      <c r="AU637" s="19">
        <f t="shared" si="1336"/>
        <v>1978.2</v>
      </c>
      <c r="AV637" s="19"/>
      <c r="AW637" s="32"/>
      <c r="AX637" s="23"/>
      <c r="AY637" s="2"/>
    </row>
    <row r="638" spans="1:51" x14ac:dyDescent="0.3">
      <c r="A638" s="49" t="s">
        <v>164</v>
      </c>
      <c r="B638" s="45">
        <v>800</v>
      </c>
      <c r="C638" s="49"/>
      <c r="D638" s="49"/>
      <c r="E638" s="15" t="s">
        <v>583</v>
      </c>
      <c r="F638" s="19">
        <f t="shared" ref="F638:K639" si="1474">F639</f>
        <v>1591.5</v>
      </c>
      <c r="G638" s="19">
        <f t="shared" si="1474"/>
        <v>1591.5</v>
      </c>
      <c r="H638" s="19">
        <f t="shared" si="1474"/>
        <v>1591.5</v>
      </c>
      <c r="I638" s="19">
        <f t="shared" si="1474"/>
        <v>0</v>
      </c>
      <c r="J638" s="19">
        <f t="shared" si="1474"/>
        <v>0</v>
      </c>
      <c r="K638" s="19">
        <f t="shared" si="1474"/>
        <v>0</v>
      </c>
      <c r="L638" s="19">
        <f t="shared" si="1471"/>
        <v>1591.5</v>
      </c>
      <c r="M638" s="19">
        <f t="shared" si="1472"/>
        <v>1591.5</v>
      </c>
      <c r="N638" s="19">
        <f t="shared" si="1473"/>
        <v>1591.5</v>
      </c>
      <c r="O638" s="19">
        <f t="shared" ref="O638:Q639" si="1475">O639</f>
        <v>0</v>
      </c>
      <c r="P638" s="19">
        <f t="shared" si="1475"/>
        <v>0</v>
      </c>
      <c r="Q638" s="19">
        <f t="shared" si="1475"/>
        <v>0</v>
      </c>
      <c r="R638" s="19">
        <f t="shared" si="1420"/>
        <v>1591.5</v>
      </c>
      <c r="S638" s="19">
        <f t="shared" si="1421"/>
        <v>1591.5</v>
      </c>
      <c r="T638" s="19">
        <f t="shared" si="1422"/>
        <v>1591.5</v>
      </c>
      <c r="U638" s="19">
        <f t="shared" ref="U638:AV639" si="1476">U639</f>
        <v>0</v>
      </c>
      <c r="V638" s="19">
        <f t="shared" si="1423"/>
        <v>1591.5</v>
      </c>
      <c r="W638" s="19">
        <f t="shared" si="1424"/>
        <v>1591.5</v>
      </c>
      <c r="X638" s="19">
        <f t="shared" si="1425"/>
        <v>1591.5</v>
      </c>
      <c r="Y638" s="19">
        <f t="shared" si="1476"/>
        <v>0</v>
      </c>
      <c r="Z638" s="19">
        <f t="shared" si="1476"/>
        <v>0</v>
      </c>
      <c r="AA638" s="19">
        <f t="shared" si="1476"/>
        <v>0</v>
      </c>
      <c r="AB638" s="19">
        <f t="shared" si="1411"/>
        <v>1591.5</v>
      </c>
      <c r="AC638" s="19">
        <f t="shared" si="1412"/>
        <v>1591.5</v>
      </c>
      <c r="AD638" s="19">
        <f t="shared" si="1413"/>
        <v>1591.5</v>
      </c>
      <c r="AE638" s="19">
        <f t="shared" si="1476"/>
        <v>0</v>
      </c>
      <c r="AF638" s="19">
        <f t="shared" si="1476"/>
        <v>0</v>
      </c>
      <c r="AG638" s="19">
        <f t="shared" si="1417"/>
        <v>1591.5</v>
      </c>
      <c r="AH638" s="19">
        <f t="shared" si="1418"/>
        <v>1591.5</v>
      </c>
      <c r="AI638" s="19">
        <f t="shared" si="1419"/>
        <v>1591.5</v>
      </c>
      <c r="AJ638" s="19">
        <f t="shared" si="1476"/>
        <v>0</v>
      </c>
      <c r="AK638" s="19">
        <f t="shared" si="1476"/>
        <v>0</v>
      </c>
      <c r="AL638" s="19">
        <f t="shared" si="1476"/>
        <v>0</v>
      </c>
      <c r="AM638" s="19">
        <f t="shared" si="1365"/>
        <v>1591.5</v>
      </c>
      <c r="AN638" s="19">
        <f t="shared" si="1476"/>
        <v>0</v>
      </c>
      <c r="AO638" s="19">
        <f t="shared" si="1334"/>
        <v>1591.5</v>
      </c>
      <c r="AP638" s="19">
        <f t="shared" si="1366"/>
        <v>1591.5</v>
      </c>
      <c r="AQ638" s="19">
        <f t="shared" si="1476"/>
        <v>0</v>
      </c>
      <c r="AR638" s="19">
        <f t="shared" si="1335"/>
        <v>1591.5</v>
      </c>
      <c r="AS638" s="19">
        <f t="shared" si="1367"/>
        <v>1591.5</v>
      </c>
      <c r="AT638" s="19">
        <f t="shared" si="1476"/>
        <v>0</v>
      </c>
      <c r="AU638" s="19">
        <f t="shared" si="1336"/>
        <v>1591.5</v>
      </c>
      <c r="AV638" s="19">
        <f t="shared" si="1476"/>
        <v>0</v>
      </c>
      <c r="AW638" s="32"/>
      <c r="AX638" s="23"/>
      <c r="AY638" s="2"/>
    </row>
    <row r="639" spans="1:51" ht="78" x14ac:dyDescent="0.3">
      <c r="A639" s="49" t="s">
        <v>164</v>
      </c>
      <c r="B639" s="45">
        <v>810</v>
      </c>
      <c r="C639" s="49"/>
      <c r="D639" s="49"/>
      <c r="E639" s="15" t="s">
        <v>599</v>
      </c>
      <c r="F639" s="19">
        <f t="shared" si="1474"/>
        <v>1591.5</v>
      </c>
      <c r="G639" s="19">
        <f t="shared" si="1474"/>
        <v>1591.5</v>
      </c>
      <c r="H639" s="19">
        <f t="shared" si="1474"/>
        <v>1591.5</v>
      </c>
      <c r="I639" s="19">
        <f t="shared" si="1474"/>
        <v>0</v>
      </c>
      <c r="J639" s="19">
        <f t="shared" si="1474"/>
        <v>0</v>
      </c>
      <c r="K639" s="19">
        <f t="shared" si="1474"/>
        <v>0</v>
      </c>
      <c r="L639" s="19">
        <f t="shared" si="1471"/>
        <v>1591.5</v>
      </c>
      <c r="M639" s="19">
        <f t="shared" si="1472"/>
        <v>1591.5</v>
      </c>
      <c r="N639" s="19">
        <f t="shared" si="1473"/>
        <v>1591.5</v>
      </c>
      <c r="O639" s="19">
        <f t="shared" si="1475"/>
        <v>0</v>
      </c>
      <c r="P639" s="19">
        <f t="shared" si="1475"/>
        <v>0</v>
      </c>
      <c r="Q639" s="19">
        <f t="shared" si="1475"/>
        <v>0</v>
      </c>
      <c r="R639" s="19">
        <f t="shared" si="1420"/>
        <v>1591.5</v>
      </c>
      <c r="S639" s="19">
        <f t="shared" si="1421"/>
        <v>1591.5</v>
      </c>
      <c r="T639" s="19">
        <f t="shared" si="1422"/>
        <v>1591.5</v>
      </c>
      <c r="U639" s="19">
        <f t="shared" si="1476"/>
        <v>0</v>
      </c>
      <c r="V639" s="19">
        <f t="shared" si="1423"/>
        <v>1591.5</v>
      </c>
      <c r="W639" s="19">
        <f t="shared" si="1424"/>
        <v>1591.5</v>
      </c>
      <c r="X639" s="19">
        <f t="shared" si="1425"/>
        <v>1591.5</v>
      </c>
      <c r="Y639" s="19">
        <f t="shared" si="1476"/>
        <v>0</v>
      </c>
      <c r="Z639" s="19">
        <f t="shared" si="1476"/>
        <v>0</v>
      </c>
      <c r="AA639" s="19">
        <f t="shared" si="1476"/>
        <v>0</v>
      </c>
      <c r="AB639" s="19">
        <f t="shared" si="1411"/>
        <v>1591.5</v>
      </c>
      <c r="AC639" s="19">
        <f t="shared" si="1412"/>
        <v>1591.5</v>
      </c>
      <c r="AD639" s="19">
        <f t="shared" si="1413"/>
        <v>1591.5</v>
      </c>
      <c r="AE639" s="19">
        <f t="shared" si="1476"/>
        <v>0</v>
      </c>
      <c r="AF639" s="19">
        <f t="shared" si="1476"/>
        <v>0</v>
      </c>
      <c r="AG639" s="19">
        <f t="shared" si="1417"/>
        <v>1591.5</v>
      </c>
      <c r="AH639" s="19">
        <f t="shared" si="1418"/>
        <v>1591.5</v>
      </c>
      <c r="AI639" s="19">
        <f t="shared" si="1419"/>
        <v>1591.5</v>
      </c>
      <c r="AJ639" s="19">
        <f t="shared" si="1476"/>
        <v>0</v>
      </c>
      <c r="AK639" s="19">
        <f t="shared" si="1476"/>
        <v>0</v>
      </c>
      <c r="AL639" s="19">
        <f t="shared" si="1476"/>
        <v>0</v>
      </c>
      <c r="AM639" s="19">
        <f t="shared" si="1365"/>
        <v>1591.5</v>
      </c>
      <c r="AN639" s="19">
        <f t="shared" si="1476"/>
        <v>0</v>
      </c>
      <c r="AO639" s="19">
        <f t="shared" si="1334"/>
        <v>1591.5</v>
      </c>
      <c r="AP639" s="19">
        <f t="shared" si="1366"/>
        <v>1591.5</v>
      </c>
      <c r="AQ639" s="19">
        <f t="shared" si="1476"/>
        <v>0</v>
      </c>
      <c r="AR639" s="19">
        <f t="shared" si="1335"/>
        <v>1591.5</v>
      </c>
      <c r="AS639" s="19">
        <f t="shared" si="1367"/>
        <v>1591.5</v>
      </c>
      <c r="AT639" s="19">
        <f t="shared" si="1476"/>
        <v>0</v>
      </c>
      <c r="AU639" s="19">
        <f t="shared" si="1336"/>
        <v>1591.5</v>
      </c>
      <c r="AV639" s="19">
        <f t="shared" si="1476"/>
        <v>0</v>
      </c>
      <c r="AW639" s="32"/>
      <c r="AX639" s="23"/>
      <c r="AY639" s="2"/>
    </row>
    <row r="640" spans="1:51" x14ac:dyDescent="0.3">
      <c r="A640" s="49" t="s">
        <v>164</v>
      </c>
      <c r="B640" s="45">
        <v>810</v>
      </c>
      <c r="C640" s="49" t="s">
        <v>28</v>
      </c>
      <c r="D640" s="49" t="s">
        <v>28</v>
      </c>
      <c r="E640" s="15" t="s">
        <v>561</v>
      </c>
      <c r="F640" s="19">
        <v>1591.5</v>
      </c>
      <c r="G640" s="19">
        <v>1591.5</v>
      </c>
      <c r="H640" s="19">
        <v>1591.5</v>
      </c>
      <c r="I640" s="19"/>
      <c r="J640" s="19"/>
      <c r="K640" s="19"/>
      <c r="L640" s="19">
        <f t="shared" si="1471"/>
        <v>1591.5</v>
      </c>
      <c r="M640" s="19">
        <f t="shared" si="1472"/>
        <v>1591.5</v>
      </c>
      <c r="N640" s="19">
        <f t="shared" si="1473"/>
        <v>1591.5</v>
      </c>
      <c r="O640" s="19"/>
      <c r="P640" s="19"/>
      <c r="Q640" s="19"/>
      <c r="R640" s="19">
        <f t="shared" si="1420"/>
        <v>1591.5</v>
      </c>
      <c r="S640" s="19">
        <f t="shared" si="1421"/>
        <v>1591.5</v>
      </c>
      <c r="T640" s="19">
        <f t="shared" si="1422"/>
        <v>1591.5</v>
      </c>
      <c r="U640" s="19"/>
      <c r="V640" s="19">
        <f t="shared" si="1423"/>
        <v>1591.5</v>
      </c>
      <c r="W640" s="19">
        <f t="shared" si="1424"/>
        <v>1591.5</v>
      </c>
      <c r="X640" s="19">
        <f t="shared" si="1425"/>
        <v>1591.5</v>
      </c>
      <c r="Y640" s="19"/>
      <c r="Z640" s="19"/>
      <c r="AA640" s="19"/>
      <c r="AB640" s="19">
        <f t="shared" si="1411"/>
        <v>1591.5</v>
      </c>
      <c r="AC640" s="19">
        <f t="shared" si="1412"/>
        <v>1591.5</v>
      </c>
      <c r="AD640" s="19">
        <f t="shared" si="1413"/>
        <v>1591.5</v>
      </c>
      <c r="AE640" s="19"/>
      <c r="AF640" s="19"/>
      <c r="AG640" s="19">
        <f t="shared" si="1417"/>
        <v>1591.5</v>
      </c>
      <c r="AH640" s="19">
        <f t="shared" si="1418"/>
        <v>1591.5</v>
      </c>
      <c r="AI640" s="19">
        <f t="shared" si="1419"/>
        <v>1591.5</v>
      </c>
      <c r="AJ640" s="19"/>
      <c r="AK640" s="19"/>
      <c r="AL640" s="19"/>
      <c r="AM640" s="19">
        <f t="shared" si="1365"/>
        <v>1591.5</v>
      </c>
      <c r="AN640" s="19"/>
      <c r="AO640" s="19">
        <f t="shared" si="1334"/>
        <v>1591.5</v>
      </c>
      <c r="AP640" s="19">
        <f t="shared" si="1366"/>
        <v>1591.5</v>
      </c>
      <c r="AQ640" s="19"/>
      <c r="AR640" s="19">
        <f t="shared" si="1335"/>
        <v>1591.5</v>
      </c>
      <c r="AS640" s="19">
        <f t="shared" si="1367"/>
        <v>1591.5</v>
      </c>
      <c r="AT640" s="19"/>
      <c r="AU640" s="19">
        <f t="shared" si="1336"/>
        <v>1591.5</v>
      </c>
      <c r="AV640" s="19"/>
      <c r="AW640" s="32"/>
      <c r="AX640" s="23"/>
      <c r="AY640" s="2"/>
    </row>
    <row r="641" spans="1:51" ht="62.4" x14ac:dyDescent="0.3">
      <c r="A641" s="49" t="s">
        <v>167</v>
      </c>
      <c r="B641" s="45"/>
      <c r="C641" s="49"/>
      <c r="D641" s="49"/>
      <c r="E641" s="15" t="s">
        <v>1088</v>
      </c>
      <c r="F641" s="19">
        <f t="shared" ref="F641:K641" si="1477">F642</f>
        <v>8722</v>
      </c>
      <c r="G641" s="19">
        <f t="shared" si="1477"/>
        <v>8722</v>
      </c>
      <c r="H641" s="19">
        <f t="shared" si="1477"/>
        <v>8722</v>
      </c>
      <c r="I641" s="19">
        <f t="shared" si="1477"/>
        <v>0</v>
      </c>
      <c r="J641" s="19">
        <f t="shared" si="1477"/>
        <v>0</v>
      </c>
      <c r="K641" s="19">
        <f t="shared" si="1477"/>
        <v>0</v>
      </c>
      <c r="L641" s="19">
        <f t="shared" si="1471"/>
        <v>8722</v>
      </c>
      <c r="M641" s="19">
        <f t="shared" si="1472"/>
        <v>8722</v>
      </c>
      <c r="N641" s="19">
        <f t="shared" si="1473"/>
        <v>8722</v>
      </c>
      <c r="O641" s="19">
        <f t="shared" ref="O641:Q641" si="1478">O642</f>
        <v>0</v>
      </c>
      <c r="P641" s="19">
        <f t="shared" si="1478"/>
        <v>0</v>
      </c>
      <c r="Q641" s="19">
        <f t="shared" si="1478"/>
        <v>0</v>
      </c>
      <c r="R641" s="19">
        <f t="shared" si="1420"/>
        <v>8722</v>
      </c>
      <c r="S641" s="19">
        <f t="shared" si="1421"/>
        <v>8722</v>
      </c>
      <c r="T641" s="19">
        <f t="shared" si="1422"/>
        <v>8722</v>
      </c>
      <c r="U641" s="19">
        <f t="shared" ref="U641:AV641" si="1479">U642</f>
        <v>0</v>
      </c>
      <c r="V641" s="19">
        <f t="shared" si="1423"/>
        <v>8722</v>
      </c>
      <c r="W641" s="19">
        <f t="shared" si="1424"/>
        <v>8722</v>
      </c>
      <c r="X641" s="19">
        <f t="shared" si="1425"/>
        <v>8722</v>
      </c>
      <c r="Y641" s="19">
        <f t="shared" si="1479"/>
        <v>0</v>
      </c>
      <c r="Z641" s="19">
        <f t="shared" si="1479"/>
        <v>0</v>
      </c>
      <c r="AA641" s="19">
        <f t="shared" si="1479"/>
        <v>0</v>
      </c>
      <c r="AB641" s="19">
        <f t="shared" si="1411"/>
        <v>8722</v>
      </c>
      <c r="AC641" s="19">
        <f t="shared" si="1412"/>
        <v>8722</v>
      </c>
      <c r="AD641" s="19">
        <f t="shared" si="1413"/>
        <v>8722</v>
      </c>
      <c r="AE641" s="19">
        <f t="shared" si="1479"/>
        <v>0</v>
      </c>
      <c r="AF641" s="19">
        <f t="shared" si="1479"/>
        <v>0</v>
      </c>
      <c r="AG641" s="19">
        <f t="shared" si="1417"/>
        <v>8722</v>
      </c>
      <c r="AH641" s="19">
        <f t="shared" si="1418"/>
        <v>8722</v>
      </c>
      <c r="AI641" s="19">
        <f t="shared" si="1419"/>
        <v>8722</v>
      </c>
      <c r="AJ641" s="19">
        <f t="shared" si="1479"/>
        <v>0</v>
      </c>
      <c r="AK641" s="19">
        <f t="shared" si="1479"/>
        <v>0</v>
      </c>
      <c r="AL641" s="19">
        <f t="shared" si="1479"/>
        <v>0</v>
      </c>
      <c r="AM641" s="19">
        <f t="shared" si="1365"/>
        <v>8722</v>
      </c>
      <c r="AN641" s="19">
        <f t="shared" si="1479"/>
        <v>0</v>
      </c>
      <c r="AO641" s="19">
        <f t="shared" ref="AO641:AO670" si="1480">AM641+AN641</f>
        <v>8722</v>
      </c>
      <c r="AP641" s="19">
        <f t="shared" si="1366"/>
        <v>8722</v>
      </c>
      <c r="AQ641" s="19">
        <f t="shared" si="1479"/>
        <v>0</v>
      </c>
      <c r="AR641" s="19">
        <f t="shared" ref="AR641:AR670" si="1481">AP641+AQ641</f>
        <v>8722</v>
      </c>
      <c r="AS641" s="19">
        <f t="shared" si="1367"/>
        <v>8722</v>
      </c>
      <c r="AT641" s="19">
        <f t="shared" si="1479"/>
        <v>0</v>
      </c>
      <c r="AU641" s="19">
        <f t="shared" ref="AU641:AU670" si="1482">AS641+AT641</f>
        <v>8722</v>
      </c>
      <c r="AV641" s="19">
        <f t="shared" si="1479"/>
        <v>0</v>
      </c>
      <c r="AW641" s="32"/>
      <c r="AX641" s="23"/>
      <c r="AY641" s="2"/>
    </row>
    <row r="642" spans="1:51" ht="46.8" x14ac:dyDescent="0.3">
      <c r="A642" s="49" t="s">
        <v>166</v>
      </c>
      <c r="B642" s="45"/>
      <c r="C642" s="49"/>
      <c r="D642" s="49"/>
      <c r="E642" s="15" t="s">
        <v>691</v>
      </c>
      <c r="F642" s="19">
        <f t="shared" ref="F642:K642" si="1483">F643+F646</f>
        <v>8722</v>
      </c>
      <c r="G642" s="19">
        <f t="shared" si="1483"/>
        <v>8722</v>
      </c>
      <c r="H642" s="19">
        <f t="shared" si="1483"/>
        <v>8722</v>
      </c>
      <c r="I642" s="19">
        <f t="shared" si="1483"/>
        <v>0</v>
      </c>
      <c r="J642" s="19">
        <f t="shared" si="1483"/>
        <v>0</v>
      </c>
      <c r="K642" s="19">
        <f t="shared" si="1483"/>
        <v>0</v>
      </c>
      <c r="L642" s="19">
        <f t="shared" si="1471"/>
        <v>8722</v>
      </c>
      <c r="M642" s="19">
        <f t="shared" si="1472"/>
        <v>8722</v>
      </c>
      <c r="N642" s="19">
        <f t="shared" si="1473"/>
        <v>8722</v>
      </c>
      <c r="O642" s="19">
        <f t="shared" ref="O642:Q642" si="1484">O643+O646</f>
        <v>0</v>
      </c>
      <c r="P642" s="19">
        <f t="shared" si="1484"/>
        <v>0</v>
      </c>
      <c r="Q642" s="19">
        <f t="shared" si="1484"/>
        <v>0</v>
      </c>
      <c r="R642" s="19">
        <f t="shared" si="1420"/>
        <v>8722</v>
      </c>
      <c r="S642" s="19">
        <f t="shared" si="1421"/>
        <v>8722</v>
      </c>
      <c r="T642" s="19">
        <f t="shared" si="1422"/>
        <v>8722</v>
      </c>
      <c r="U642" s="19">
        <f t="shared" ref="U642:AV642" si="1485">U643+U646</f>
        <v>0</v>
      </c>
      <c r="V642" s="19">
        <f t="shared" si="1423"/>
        <v>8722</v>
      </c>
      <c r="W642" s="19">
        <f t="shared" si="1424"/>
        <v>8722</v>
      </c>
      <c r="X642" s="19">
        <f t="shared" si="1425"/>
        <v>8722</v>
      </c>
      <c r="Y642" s="19">
        <f t="shared" ref="Y642:AA642" si="1486">Y643+Y646</f>
        <v>0</v>
      </c>
      <c r="Z642" s="19">
        <f t="shared" si="1486"/>
        <v>0</v>
      </c>
      <c r="AA642" s="19">
        <f t="shared" si="1486"/>
        <v>0</v>
      </c>
      <c r="AB642" s="19">
        <f t="shared" si="1411"/>
        <v>8722</v>
      </c>
      <c r="AC642" s="19">
        <f t="shared" si="1412"/>
        <v>8722</v>
      </c>
      <c r="AD642" s="19">
        <f t="shared" si="1413"/>
        <v>8722</v>
      </c>
      <c r="AE642" s="19">
        <f t="shared" ref="AE642:AF642" si="1487">AE643+AE646</f>
        <v>0</v>
      </c>
      <c r="AF642" s="19">
        <f t="shared" si="1487"/>
        <v>0</v>
      </c>
      <c r="AG642" s="19">
        <f t="shared" si="1417"/>
        <v>8722</v>
      </c>
      <c r="AH642" s="19">
        <f t="shared" si="1418"/>
        <v>8722</v>
      </c>
      <c r="AI642" s="19">
        <f t="shared" si="1419"/>
        <v>8722</v>
      </c>
      <c r="AJ642" s="19">
        <f t="shared" ref="AJ642:AL642" si="1488">AJ643+AJ646</f>
        <v>0</v>
      </c>
      <c r="AK642" s="19">
        <f t="shared" si="1488"/>
        <v>0</v>
      </c>
      <c r="AL642" s="19">
        <f t="shared" si="1488"/>
        <v>0</v>
      </c>
      <c r="AM642" s="19">
        <f t="shared" si="1365"/>
        <v>8722</v>
      </c>
      <c r="AN642" s="19">
        <f t="shared" ref="AN642" si="1489">AN643+AN646</f>
        <v>0</v>
      </c>
      <c r="AO642" s="19">
        <f t="shared" si="1480"/>
        <v>8722</v>
      </c>
      <c r="AP642" s="19">
        <f t="shared" si="1366"/>
        <v>8722</v>
      </c>
      <c r="AQ642" s="19">
        <f t="shared" ref="AQ642" si="1490">AQ643+AQ646</f>
        <v>0</v>
      </c>
      <c r="AR642" s="19">
        <f t="shared" si="1481"/>
        <v>8722</v>
      </c>
      <c r="AS642" s="19">
        <f t="shared" si="1367"/>
        <v>8722</v>
      </c>
      <c r="AT642" s="19">
        <f t="shared" ref="AT642" si="1491">AT643+AT646</f>
        <v>0</v>
      </c>
      <c r="AU642" s="19">
        <f t="shared" si="1482"/>
        <v>8722</v>
      </c>
      <c r="AV642" s="19">
        <f t="shared" si="1485"/>
        <v>0</v>
      </c>
      <c r="AW642" s="32"/>
      <c r="AX642" s="23"/>
      <c r="AY642" s="2"/>
    </row>
    <row r="643" spans="1:51" ht="46.8" x14ac:dyDescent="0.3">
      <c r="A643" s="49" t="s">
        <v>166</v>
      </c>
      <c r="B643" s="45">
        <v>600</v>
      </c>
      <c r="C643" s="49"/>
      <c r="D643" s="49"/>
      <c r="E643" s="15" t="s">
        <v>581</v>
      </c>
      <c r="F643" s="19">
        <f t="shared" ref="F643:K644" si="1492">F644</f>
        <v>1314.1</v>
      </c>
      <c r="G643" s="19">
        <f t="shared" si="1492"/>
        <v>1314.1</v>
      </c>
      <c r="H643" s="19">
        <f t="shared" si="1492"/>
        <v>1314.1</v>
      </c>
      <c r="I643" s="19">
        <f t="shared" si="1492"/>
        <v>0</v>
      </c>
      <c r="J643" s="19">
        <f t="shared" si="1492"/>
        <v>0</v>
      </c>
      <c r="K643" s="19">
        <f t="shared" si="1492"/>
        <v>0</v>
      </c>
      <c r="L643" s="19">
        <f t="shared" si="1471"/>
        <v>1314.1</v>
      </c>
      <c r="M643" s="19">
        <f t="shared" si="1472"/>
        <v>1314.1</v>
      </c>
      <c r="N643" s="19">
        <f t="shared" si="1473"/>
        <v>1314.1</v>
      </c>
      <c r="O643" s="19">
        <f t="shared" ref="O643:Q644" si="1493">O644</f>
        <v>0</v>
      </c>
      <c r="P643" s="19">
        <f t="shared" si="1493"/>
        <v>0</v>
      </c>
      <c r="Q643" s="19">
        <f t="shared" si="1493"/>
        <v>0</v>
      </c>
      <c r="R643" s="19">
        <f t="shared" si="1420"/>
        <v>1314.1</v>
      </c>
      <c r="S643" s="19">
        <f t="shared" si="1421"/>
        <v>1314.1</v>
      </c>
      <c r="T643" s="19">
        <f t="shared" si="1422"/>
        <v>1314.1</v>
      </c>
      <c r="U643" s="19">
        <f t="shared" ref="U643:AV644" si="1494">U644</f>
        <v>0</v>
      </c>
      <c r="V643" s="19">
        <f t="shared" si="1423"/>
        <v>1314.1</v>
      </c>
      <c r="W643" s="19">
        <f t="shared" si="1424"/>
        <v>1314.1</v>
      </c>
      <c r="X643" s="19">
        <f t="shared" si="1425"/>
        <v>1314.1</v>
      </c>
      <c r="Y643" s="19">
        <f t="shared" si="1494"/>
        <v>0</v>
      </c>
      <c r="Z643" s="19">
        <f t="shared" si="1494"/>
        <v>0</v>
      </c>
      <c r="AA643" s="19">
        <f t="shared" si="1494"/>
        <v>0</v>
      </c>
      <c r="AB643" s="19">
        <f t="shared" si="1411"/>
        <v>1314.1</v>
      </c>
      <c r="AC643" s="19">
        <f t="shared" si="1412"/>
        <v>1314.1</v>
      </c>
      <c r="AD643" s="19">
        <f t="shared" si="1413"/>
        <v>1314.1</v>
      </c>
      <c r="AE643" s="19">
        <f t="shared" si="1494"/>
        <v>0</v>
      </c>
      <c r="AF643" s="19">
        <f t="shared" si="1494"/>
        <v>0</v>
      </c>
      <c r="AG643" s="19">
        <f t="shared" si="1417"/>
        <v>1314.1</v>
      </c>
      <c r="AH643" s="19">
        <f t="shared" si="1418"/>
        <v>1314.1</v>
      </c>
      <c r="AI643" s="19">
        <f t="shared" si="1419"/>
        <v>1314.1</v>
      </c>
      <c r="AJ643" s="19">
        <f t="shared" si="1494"/>
        <v>0</v>
      </c>
      <c r="AK643" s="19">
        <f t="shared" si="1494"/>
        <v>0</v>
      </c>
      <c r="AL643" s="19">
        <f t="shared" si="1494"/>
        <v>0</v>
      </c>
      <c r="AM643" s="19">
        <f t="shared" si="1365"/>
        <v>1314.1</v>
      </c>
      <c r="AN643" s="19">
        <f t="shared" si="1494"/>
        <v>0</v>
      </c>
      <c r="AO643" s="19">
        <f t="shared" si="1480"/>
        <v>1314.1</v>
      </c>
      <c r="AP643" s="19">
        <f t="shared" si="1366"/>
        <v>1314.1</v>
      </c>
      <c r="AQ643" s="19">
        <f t="shared" si="1494"/>
        <v>0</v>
      </c>
      <c r="AR643" s="19">
        <f t="shared" si="1481"/>
        <v>1314.1</v>
      </c>
      <c r="AS643" s="19">
        <f t="shared" si="1367"/>
        <v>1314.1</v>
      </c>
      <c r="AT643" s="19">
        <f t="shared" si="1494"/>
        <v>0</v>
      </c>
      <c r="AU643" s="19">
        <f t="shared" si="1482"/>
        <v>1314.1</v>
      </c>
      <c r="AV643" s="19">
        <f t="shared" si="1494"/>
        <v>0</v>
      </c>
      <c r="AW643" s="32"/>
      <c r="AX643" s="23"/>
      <c r="AY643" s="2"/>
    </row>
    <row r="644" spans="1:51" ht="46.8" x14ac:dyDescent="0.3">
      <c r="A644" s="49" t="s">
        <v>166</v>
      </c>
      <c r="B644" s="45">
        <v>630</v>
      </c>
      <c r="C644" s="49"/>
      <c r="D644" s="49"/>
      <c r="E644" s="15" t="s">
        <v>597</v>
      </c>
      <c r="F644" s="19">
        <f t="shared" si="1492"/>
        <v>1314.1</v>
      </c>
      <c r="G644" s="19">
        <f t="shared" si="1492"/>
        <v>1314.1</v>
      </c>
      <c r="H644" s="19">
        <f t="shared" si="1492"/>
        <v>1314.1</v>
      </c>
      <c r="I644" s="19">
        <f t="shared" si="1492"/>
        <v>0</v>
      </c>
      <c r="J644" s="19">
        <f t="shared" si="1492"/>
        <v>0</v>
      </c>
      <c r="K644" s="19">
        <f t="shared" si="1492"/>
        <v>0</v>
      </c>
      <c r="L644" s="19">
        <f t="shared" si="1471"/>
        <v>1314.1</v>
      </c>
      <c r="M644" s="19">
        <f t="shared" si="1472"/>
        <v>1314.1</v>
      </c>
      <c r="N644" s="19">
        <f t="shared" si="1473"/>
        <v>1314.1</v>
      </c>
      <c r="O644" s="19">
        <f t="shared" si="1493"/>
        <v>0</v>
      </c>
      <c r="P644" s="19">
        <f t="shared" si="1493"/>
        <v>0</v>
      </c>
      <c r="Q644" s="19">
        <f t="shared" si="1493"/>
        <v>0</v>
      </c>
      <c r="R644" s="19">
        <f t="shared" si="1420"/>
        <v>1314.1</v>
      </c>
      <c r="S644" s="19">
        <f t="shared" si="1421"/>
        <v>1314.1</v>
      </c>
      <c r="T644" s="19">
        <f t="shared" si="1422"/>
        <v>1314.1</v>
      </c>
      <c r="U644" s="19">
        <f t="shared" si="1494"/>
        <v>0</v>
      </c>
      <c r="V644" s="19">
        <f t="shared" si="1423"/>
        <v>1314.1</v>
      </c>
      <c r="W644" s="19">
        <f t="shared" si="1424"/>
        <v>1314.1</v>
      </c>
      <c r="X644" s="19">
        <f t="shared" si="1425"/>
        <v>1314.1</v>
      </c>
      <c r="Y644" s="19">
        <f t="shared" si="1494"/>
        <v>0</v>
      </c>
      <c r="Z644" s="19">
        <f t="shared" si="1494"/>
        <v>0</v>
      </c>
      <c r="AA644" s="19">
        <f t="shared" si="1494"/>
        <v>0</v>
      </c>
      <c r="AB644" s="19">
        <f t="shared" si="1411"/>
        <v>1314.1</v>
      </c>
      <c r="AC644" s="19">
        <f t="shared" si="1412"/>
        <v>1314.1</v>
      </c>
      <c r="AD644" s="19">
        <f t="shared" si="1413"/>
        <v>1314.1</v>
      </c>
      <c r="AE644" s="19">
        <f t="shared" si="1494"/>
        <v>0</v>
      </c>
      <c r="AF644" s="19">
        <f t="shared" si="1494"/>
        <v>0</v>
      </c>
      <c r="AG644" s="19">
        <f t="shared" si="1417"/>
        <v>1314.1</v>
      </c>
      <c r="AH644" s="19">
        <f t="shared" si="1418"/>
        <v>1314.1</v>
      </c>
      <c r="AI644" s="19">
        <f t="shared" si="1419"/>
        <v>1314.1</v>
      </c>
      <c r="AJ644" s="19">
        <f t="shared" si="1494"/>
        <v>0</v>
      </c>
      <c r="AK644" s="19">
        <f t="shared" si="1494"/>
        <v>0</v>
      </c>
      <c r="AL644" s="19">
        <f t="shared" si="1494"/>
        <v>0</v>
      </c>
      <c r="AM644" s="19">
        <f t="shared" si="1365"/>
        <v>1314.1</v>
      </c>
      <c r="AN644" s="19">
        <f t="shared" si="1494"/>
        <v>0</v>
      </c>
      <c r="AO644" s="19">
        <f t="shared" si="1480"/>
        <v>1314.1</v>
      </c>
      <c r="AP644" s="19">
        <f t="shared" si="1366"/>
        <v>1314.1</v>
      </c>
      <c r="AQ644" s="19">
        <f t="shared" si="1494"/>
        <v>0</v>
      </c>
      <c r="AR644" s="19">
        <f t="shared" si="1481"/>
        <v>1314.1</v>
      </c>
      <c r="AS644" s="19">
        <f t="shared" si="1367"/>
        <v>1314.1</v>
      </c>
      <c r="AT644" s="19">
        <f t="shared" si="1494"/>
        <v>0</v>
      </c>
      <c r="AU644" s="19">
        <f t="shared" si="1482"/>
        <v>1314.1</v>
      </c>
      <c r="AV644" s="19">
        <f t="shared" si="1494"/>
        <v>0</v>
      </c>
      <c r="AW644" s="32"/>
      <c r="AX644" s="23"/>
      <c r="AY644" s="2"/>
    </row>
    <row r="645" spans="1:51" x14ac:dyDescent="0.3">
      <c r="A645" s="49" t="s">
        <v>166</v>
      </c>
      <c r="B645" s="45">
        <v>630</v>
      </c>
      <c r="C645" s="49" t="s">
        <v>28</v>
      </c>
      <c r="D645" s="49" t="s">
        <v>28</v>
      </c>
      <c r="E645" s="15" t="s">
        <v>561</v>
      </c>
      <c r="F645" s="19">
        <v>1314.1</v>
      </c>
      <c r="G645" s="19">
        <v>1314.1</v>
      </c>
      <c r="H645" s="19">
        <v>1314.1</v>
      </c>
      <c r="I645" s="19"/>
      <c r="J645" s="19"/>
      <c r="K645" s="19"/>
      <c r="L645" s="19">
        <f t="shared" si="1471"/>
        <v>1314.1</v>
      </c>
      <c r="M645" s="19">
        <f t="shared" si="1472"/>
        <v>1314.1</v>
      </c>
      <c r="N645" s="19">
        <f t="shared" si="1473"/>
        <v>1314.1</v>
      </c>
      <c r="O645" s="19"/>
      <c r="P645" s="19"/>
      <c r="Q645" s="19"/>
      <c r="R645" s="19">
        <f t="shared" si="1420"/>
        <v>1314.1</v>
      </c>
      <c r="S645" s="19">
        <f t="shared" si="1421"/>
        <v>1314.1</v>
      </c>
      <c r="T645" s="19">
        <f t="shared" si="1422"/>
        <v>1314.1</v>
      </c>
      <c r="U645" s="19"/>
      <c r="V645" s="19">
        <f t="shared" si="1423"/>
        <v>1314.1</v>
      </c>
      <c r="W645" s="19">
        <f t="shared" si="1424"/>
        <v>1314.1</v>
      </c>
      <c r="X645" s="19">
        <f t="shared" si="1425"/>
        <v>1314.1</v>
      </c>
      <c r="Y645" s="19"/>
      <c r="Z645" s="19"/>
      <c r="AA645" s="19"/>
      <c r="AB645" s="19">
        <f t="shared" si="1411"/>
        <v>1314.1</v>
      </c>
      <c r="AC645" s="19">
        <f t="shared" si="1412"/>
        <v>1314.1</v>
      </c>
      <c r="AD645" s="19">
        <f t="shared" si="1413"/>
        <v>1314.1</v>
      </c>
      <c r="AE645" s="19"/>
      <c r="AF645" s="19"/>
      <c r="AG645" s="19">
        <f t="shared" si="1417"/>
        <v>1314.1</v>
      </c>
      <c r="AH645" s="19">
        <f t="shared" si="1418"/>
        <v>1314.1</v>
      </c>
      <c r="AI645" s="19">
        <f t="shared" si="1419"/>
        <v>1314.1</v>
      </c>
      <c r="AJ645" s="19"/>
      <c r="AK645" s="19"/>
      <c r="AL645" s="19"/>
      <c r="AM645" s="19">
        <f t="shared" si="1365"/>
        <v>1314.1</v>
      </c>
      <c r="AN645" s="19"/>
      <c r="AO645" s="19">
        <f t="shared" si="1480"/>
        <v>1314.1</v>
      </c>
      <c r="AP645" s="19">
        <f t="shared" si="1366"/>
        <v>1314.1</v>
      </c>
      <c r="AQ645" s="19"/>
      <c r="AR645" s="19">
        <f t="shared" si="1481"/>
        <v>1314.1</v>
      </c>
      <c r="AS645" s="19">
        <f t="shared" si="1367"/>
        <v>1314.1</v>
      </c>
      <c r="AT645" s="19"/>
      <c r="AU645" s="19">
        <f t="shared" si="1482"/>
        <v>1314.1</v>
      </c>
      <c r="AV645" s="19"/>
      <c r="AW645" s="32"/>
      <c r="AX645" s="23"/>
      <c r="AY645" s="2"/>
    </row>
    <row r="646" spans="1:51" x14ac:dyDescent="0.3">
      <c r="A646" s="49" t="s">
        <v>166</v>
      </c>
      <c r="B646" s="45">
        <v>800</v>
      </c>
      <c r="C646" s="49"/>
      <c r="D646" s="49"/>
      <c r="E646" s="15" t="s">
        <v>583</v>
      </c>
      <c r="F646" s="19">
        <f t="shared" ref="F646:K647" si="1495">F647</f>
        <v>7407.9</v>
      </c>
      <c r="G646" s="19">
        <f t="shared" si="1495"/>
        <v>7407.9</v>
      </c>
      <c r="H646" s="19">
        <f t="shared" si="1495"/>
        <v>7407.9</v>
      </c>
      <c r="I646" s="19">
        <f t="shared" si="1495"/>
        <v>0</v>
      </c>
      <c r="J646" s="19">
        <f t="shared" si="1495"/>
        <v>0</v>
      </c>
      <c r="K646" s="19">
        <f t="shared" si="1495"/>
        <v>0</v>
      </c>
      <c r="L646" s="19">
        <f t="shared" si="1471"/>
        <v>7407.9</v>
      </c>
      <c r="M646" s="19">
        <f t="shared" si="1472"/>
        <v>7407.9</v>
      </c>
      <c r="N646" s="19">
        <f t="shared" si="1473"/>
        <v>7407.9</v>
      </c>
      <c r="O646" s="19">
        <f t="shared" ref="O646:Q647" si="1496">O647</f>
        <v>0</v>
      </c>
      <c r="P646" s="19">
        <f t="shared" si="1496"/>
        <v>0</v>
      </c>
      <c r="Q646" s="19">
        <f t="shared" si="1496"/>
        <v>0</v>
      </c>
      <c r="R646" s="19">
        <f t="shared" si="1420"/>
        <v>7407.9</v>
      </c>
      <c r="S646" s="19">
        <f t="shared" si="1421"/>
        <v>7407.9</v>
      </c>
      <c r="T646" s="19">
        <f t="shared" si="1422"/>
        <v>7407.9</v>
      </c>
      <c r="U646" s="19">
        <f t="shared" ref="U646:AV647" si="1497">U647</f>
        <v>0</v>
      </c>
      <c r="V646" s="19">
        <f t="shared" si="1423"/>
        <v>7407.9</v>
      </c>
      <c r="W646" s="19">
        <f t="shared" si="1424"/>
        <v>7407.9</v>
      </c>
      <c r="X646" s="19">
        <f t="shared" si="1425"/>
        <v>7407.9</v>
      </c>
      <c r="Y646" s="19">
        <f t="shared" si="1497"/>
        <v>0</v>
      </c>
      <c r="Z646" s="19">
        <f t="shared" si="1497"/>
        <v>0</v>
      </c>
      <c r="AA646" s="19">
        <f t="shared" si="1497"/>
        <v>0</v>
      </c>
      <c r="AB646" s="19">
        <f t="shared" si="1411"/>
        <v>7407.9</v>
      </c>
      <c r="AC646" s="19">
        <f t="shared" si="1412"/>
        <v>7407.9</v>
      </c>
      <c r="AD646" s="19">
        <f t="shared" si="1413"/>
        <v>7407.9</v>
      </c>
      <c r="AE646" s="19">
        <f t="shared" si="1497"/>
        <v>0</v>
      </c>
      <c r="AF646" s="19">
        <f t="shared" si="1497"/>
        <v>0</v>
      </c>
      <c r="AG646" s="19">
        <f t="shared" si="1417"/>
        <v>7407.9</v>
      </c>
      <c r="AH646" s="19">
        <f t="shared" si="1418"/>
        <v>7407.9</v>
      </c>
      <c r="AI646" s="19">
        <f t="shared" si="1419"/>
        <v>7407.9</v>
      </c>
      <c r="AJ646" s="19">
        <f t="shared" si="1497"/>
        <v>0</v>
      </c>
      <c r="AK646" s="19">
        <f t="shared" si="1497"/>
        <v>0</v>
      </c>
      <c r="AL646" s="19">
        <f t="shared" si="1497"/>
        <v>0</v>
      </c>
      <c r="AM646" s="19">
        <f t="shared" si="1365"/>
        <v>7407.9</v>
      </c>
      <c r="AN646" s="19">
        <f t="shared" si="1497"/>
        <v>0</v>
      </c>
      <c r="AO646" s="19">
        <f t="shared" si="1480"/>
        <v>7407.9</v>
      </c>
      <c r="AP646" s="19">
        <f t="shared" si="1366"/>
        <v>7407.9</v>
      </c>
      <c r="AQ646" s="19">
        <f t="shared" si="1497"/>
        <v>0</v>
      </c>
      <c r="AR646" s="19">
        <f t="shared" si="1481"/>
        <v>7407.9</v>
      </c>
      <c r="AS646" s="19">
        <f t="shared" si="1367"/>
        <v>7407.9</v>
      </c>
      <c r="AT646" s="19">
        <f t="shared" si="1497"/>
        <v>0</v>
      </c>
      <c r="AU646" s="19">
        <f t="shared" si="1482"/>
        <v>7407.9</v>
      </c>
      <c r="AV646" s="19">
        <f t="shared" si="1497"/>
        <v>0</v>
      </c>
      <c r="AW646" s="32"/>
      <c r="AX646" s="23"/>
      <c r="AY646" s="2"/>
    </row>
    <row r="647" spans="1:51" ht="78" x14ac:dyDescent="0.3">
      <c r="A647" s="49" t="s">
        <v>166</v>
      </c>
      <c r="B647" s="45">
        <v>810</v>
      </c>
      <c r="C647" s="49"/>
      <c r="D647" s="49"/>
      <c r="E647" s="15" t="s">
        <v>599</v>
      </c>
      <c r="F647" s="19">
        <f t="shared" si="1495"/>
        <v>7407.9</v>
      </c>
      <c r="G647" s="19">
        <f t="shared" si="1495"/>
        <v>7407.9</v>
      </c>
      <c r="H647" s="19">
        <f t="shared" si="1495"/>
        <v>7407.9</v>
      </c>
      <c r="I647" s="19">
        <f t="shared" si="1495"/>
        <v>0</v>
      </c>
      <c r="J647" s="19">
        <f t="shared" si="1495"/>
        <v>0</v>
      </c>
      <c r="K647" s="19">
        <f t="shared" si="1495"/>
        <v>0</v>
      </c>
      <c r="L647" s="19">
        <f t="shared" si="1471"/>
        <v>7407.9</v>
      </c>
      <c r="M647" s="19">
        <f t="shared" si="1472"/>
        <v>7407.9</v>
      </c>
      <c r="N647" s="19">
        <f t="shared" si="1473"/>
        <v>7407.9</v>
      </c>
      <c r="O647" s="19">
        <f t="shared" si="1496"/>
        <v>0</v>
      </c>
      <c r="P647" s="19">
        <f t="shared" si="1496"/>
        <v>0</v>
      </c>
      <c r="Q647" s="19">
        <f t="shared" si="1496"/>
        <v>0</v>
      </c>
      <c r="R647" s="19">
        <f t="shared" si="1420"/>
        <v>7407.9</v>
      </c>
      <c r="S647" s="19">
        <f t="shared" si="1421"/>
        <v>7407.9</v>
      </c>
      <c r="T647" s="19">
        <f t="shared" si="1422"/>
        <v>7407.9</v>
      </c>
      <c r="U647" s="19">
        <f t="shared" si="1497"/>
        <v>0</v>
      </c>
      <c r="V647" s="19">
        <f t="shared" si="1423"/>
        <v>7407.9</v>
      </c>
      <c r="W647" s="19">
        <f t="shared" si="1424"/>
        <v>7407.9</v>
      </c>
      <c r="X647" s="19">
        <f t="shared" si="1425"/>
        <v>7407.9</v>
      </c>
      <c r="Y647" s="19">
        <f t="shared" si="1497"/>
        <v>0</v>
      </c>
      <c r="Z647" s="19">
        <f t="shared" si="1497"/>
        <v>0</v>
      </c>
      <c r="AA647" s="19">
        <f t="shared" si="1497"/>
        <v>0</v>
      </c>
      <c r="AB647" s="19">
        <f t="shared" si="1411"/>
        <v>7407.9</v>
      </c>
      <c r="AC647" s="19">
        <f t="shared" si="1412"/>
        <v>7407.9</v>
      </c>
      <c r="AD647" s="19">
        <f t="shared" si="1413"/>
        <v>7407.9</v>
      </c>
      <c r="AE647" s="19">
        <f t="shared" si="1497"/>
        <v>0</v>
      </c>
      <c r="AF647" s="19">
        <f t="shared" si="1497"/>
        <v>0</v>
      </c>
      <c r="AG647" s="19">
        <f t="shared" si="1417"/>
        <v>7407.9</v>
      </c>
      <c r="AH647" s="19">
        <f t="shared" si="1418"/>
        <v>7407.9</v>
      </c>
      <c r="AI647" s="19">
        <f t="shared" si="1419"/>
        <v>7407.9</v>
      </c>
      <c r="AJ647" s="19">
        <f t="shared" si="1497"/>
        <v>0</v>
      </c>
      <c r="AK647" s="19">
        <f t="shared" si="1497"/>
        <v>0</v>
      </c>
      <c r="AL647" s="19">
        <f t="shared" si="1497"/>
        <v>0</v>
      </c>
      <c r="AM647" s="19">
        <f t="shared" si="1365"/>
        <v>7407.9</v>
      </c>
      <c r="AN647" s="19">
        <f t="shared" si="1497"/>
        <v>0</v>
      </c>
      <c r="AO647" s="19">
        <f t="shared" si="1480"/>
        <v>7407.9</v>
      </c>
      <c r="AP647" s="19">
        <f t="shared" si="1366"/>
        <v>7407.9</v>
      </c>
      <c r="AQ647" s="19">
        <f t="shared" si="1497"/>
        <v>0</v>
      </c>
      <c r="AR647" s="19">
        <f t="shared" si="1481"/>
        <v>7407.9</v>
      </c>
      <c r="AS647" s="19">
        <f t="shared" si="1367"/>
        <v>7407.9</v>
      </c>
      <c r="AT647" s="19">
        <f t="shared" si="1497"/>
        <v>0</v>
      </c>
      <c r="AU647" s="19">
        <f t="shared" si="1482"/>
        <v>7407.9</v>
      </c>
      <c r="AV647" s="19">
        <f t="shared" si="1497"/>
        <v>0</v>
      </c>
      <c r="AW647" s="32"/>
      <c r="AX647" s="23"/>
      <c r="AY647" s="2"/>
    </row>
    <row r="648" spans="1:51" x14ac:dyDescent="0.3">
      <c r="A648" s="49" t="s">
        <v>166</v>
      </c>
      <c r="B648" s="45">
        <v>810</v>
      </c>
      <c r="C648" s="49" t="s">
        <v>28</v>
      </c>
      <c r="D648" s="49" t="s">
        <v>28</v>
      </c>
      <c r="E648" s="15" t="s">
        <v>561</v>
      </c>
      <c r="F648" s="19">
        <v>7407.9</v>
      </c>
      <c r="G648" s="19">
        <v>7407.9</v>
      </c>
      <c r="H648" s="19">
        <v>7407.9</v>
      </c>
      <c r="I648" s="19"/>
      <c r="J648" s="19"/>
      <c r="K648" s="19"/>
      <c r="L648" s="19">
        <f t="shared" si="1471"/>
        <v>7407.9</v>
      </c>
      <c r="M648" s="19">
        <f t="shared" si="1472"/>
        <v>7407.9</v>
      </c>
      <c r="N648" s="19">
        <f t="shared" si="1473"/>
        <v>7407.9</v>
      </c>
      <c r="O648" s="19"/>
      <c r="P648" s="19"/>
      <c r="Q648" s="19"/>
      <c r="R648" s="19">
        <f t="shared" si="1420"/>
        <v>7407.9</v>
      </c>
      <c r="S648" s="19">
        <f t="shared" si="1421"/>
        <v>7407.9</v>
      </c>
      <c r="T648" s="19">
        <f t="shared" si="1422"/>
        <v>7407.9</v>
      </c>
      <c r="U648" s="19"/>
      <c r="V648" s="19">
        <f t="shared" si="1423"/>
        <v>7407.9</v>
      </c>
      <c r="W648" s="19">
        <f t="shared" si="1424"/>
        <v>7407.9</v>
      </c>
      <c r="X648" s="19">
        <f t="shared" si="1425"/>
        <v>7407.9</v>
      </c>
      <c r="Y648" s="19"/>
      <c r="Z648" s="19"/>
      <c r="AA648" s="19"/>
      <c r="AB648" s="19">
        <f t="shared" si="1411"/>
        <v>7407.9</v>
      </c>
      <c r="AC648" s="19">
        <f t="shared" si="1412"/>
        <v>7407.9</v>
      </c>
      <c r="AD648" s="19">
        <f t="shared" si="1413"/>
        <v>7407.9</v>
      </c>
      <c r="AE648" s="19"/>
      <c r="AF648" s="19"/>
      <c r="AG648" s="19">
        <f t="shared" si="1417"/>
        <v>7407.9</v>
      </c>
      <c r="AH648" s="19">
        <f t="shared" si="1418"/>
        <v>7407.9</v>
      </c>
      <c r="AI648" s="19">
        <f t="shared" si="1419"/>
        <v>7407.9</v>
      </c>
      <c r="AJ648" s="19"/>
      <c r="AK648" s="19"/>
      <c r="AL648" s="19"/>
      <c r="AM648" s="19">
        <f t="shared" si="1365"/>
        <v>7407.9</v>
      </c>
      <c r="AN648" s="19"/>
      <c r="AO648" s="19">
        <f t="shared" si="1480"/>
        <v>7407.9</v>
      </c>
      <c r="AP648" s="19">
        <f t="shared" si="1366"/>
        <v>7407.9</v>
      </c>
      <c r="AQ648" s="19"/>
      <c r="AR648" s="19">
        <f t="shared" si="1481"/>
        <v>7407.9</v>
      </c>
      <c r="AS648" s="19">
        <f t="shared" si="1367"/>
        <v>7407.9</v>
      </c>
      <c r="AT648" s="19"/>
      <c r="AU648" s="19">
        <f t="shared" si="1482"/>
        <v>7407.9</v>
      </c>
      <c r="AV648" s="19"/>
      <c r="AW648" s="32"/>
      <c r="AX648" s="23"/>
      <c r="AY648" s="2"/>
    </row>
    <row r="649" spans="1:51" ht="62.4" x14ac:dyDescent="0.3">
      <c r="A649" s="49" t="s">
        <v>169</v>
      </c>
      <c r="B649" s="45"/>
      <c r="C649" s="49"/>
      <c r="D649" s="49"/>
      <c r="E649" s="15" t="s">
        <v>1089</v>
      </c>
      <c r="F649" s="19">
        <f t="shared" ref="F649:K652" si="1498">F650</f>
        <v>1400</v>
      </c>
      <c r="G649" s="19">
        <f t="shared" si="1498"/>
        <v>1400</v>
      </c>
      <c r="H649" s="19">
        <f t="shared" si="1498"/>
        <v>1400</v>
      </c>
      <c r="I649" s="19">
        <f t="shared" si="1498"/>
        <v>0</v>
      </c>
      <c r="J649" s="19">
        <f t="shared" si="1498"/>
        <v>0</v>
      </c>
      <c r="K649" s="19">
        <f t="shared" si="1498"/>
        <v>0</v>
      </c>
      <c r="L649" s="19">
        <f t="shared" si="1471"/>
        <v>1400</v>
      </c>
      <c r="M649" s="19">
        <f t="shared" si="1472"/>
        <v>1400</v>
      </c>
      <c r="N649" s="19">
        <f t="shared" si="1473"/>
        <v>1400</v>
      </c>
      <c r="O649" s="19">
        <f t="shared" ref="O649:Q652" si="1499">O650</f>
        <v>0</v>
      </c>
      <c r="P649" s="19">
        <f t="shared" si="1499"/>
        <v>0</v>
      </c>
      <c r="Q649" s="19">
        <f t="shared" si="1499"/>
        <v>0</v>
      </c>
      <c r="R649" s="19">
        <f t="shared" si="1420"/>
        <v>1400</v>
      </c>
      <c r="S649" s="19">
        <f t="shared" si="1421"/>
        <v>1400</v>
      </c>
      <c r="T649" s="19">
        <f t="shared" si="1422"/>
        <v>1400</v>
      </c>
      <c r="U649" s="19">
        <f t="shared" ref="U649:AV652" si="1500">U650</f>
        <v>0</v>
      </c>
      <c r="V649" s="19">
        <f t="shared" si="1423"/>
        <v>1400</v>
      </c>
      <c r="W649" s="19">
        <f t="shared" si="1424"/>
        <v>1400</v>
      </c>
      <c r="X649" s="19">
        <f t="shared" si="1425"/>
        <v>1400</v>
      </c>
      <c r="Y649" s="19">
        <f t="shared" si="1500"/>
        <v>0</v>
      </c>
      <c r="Z649" s="19">
        <f t="shared" si="1500"/>
        <v>0</v>
      </c>
      <c r="AA649" s="19">
        <f t="shared" si="1500"/>
        <v>0</v>
      </c>
      <c r="AB649" s="19">
        <f t="shared" si="1411"/>
        <v>1400</v>
      </c>
      <c r="AC649" s="19">
        <f t="shared" si="1412"/>
        <v>1400</v>
      </c>
      <c r="AD649" s="19">
        <f t="shared" si="1413"/>
        <v>1400</v>
      </c>
      <c r="AE649" s="19">
        <f t="shared" si="1500"/>
        <v>0</v>
      </c>
      <c r="AF649" s="19">
        <f t="shared" si="1500"/>
        <v>0</v>
      </c>
      <c r="AG649" s="19">
        <f t="shared" si="1417"/>
        <v>1400</v>
      </c>
      <c r="AH649" s="19">
        <f t="shared" si="1418"/>
        <v>1400</v>
      </c>
      <c r="AI649" s="19">
        <f t="shared" si="1419"/>
        <v>1400</v>
      </c>
      <c r="AJ649" s="19">
        <f t="shared" si="1500"/>
        <v>0</v>
      </c>
      <c r="AK649" s="19">
        <f t="shared" si="1500"/>
        <v>0</v>
      </c>
      <c r="AL649" s="19">
        <f t="shared" si="1500"/>
        <v>0</v>
      </c>
      <c r="AM649" s="19">
        <f t="shared" si="1365"/>
        <v>1400</v>
      </c>
      <c r="AN649" s="19">
        <f t="shared" si="1500"/>
        <v>0</v>
      </c>
      <c r="AO649" s="19">
        <f t="shared" si="1480"/>
        <v>1400</v>
      </c>
      <c r="AP649" s="19">
        <f t="shared" si="1366"/>
        <v>1400</v>
      </c>
      <c r="AQ649" s="19">
        <f t="shared" si="1500"/>
        <v>0</v>
      </c>
      <c r="AR649" s="19">
        <f t="shared" si="1481"/>
        <v>1400</v>
      </c>
      <c r="AS649" s="19">
        <f t="shared" si="1367"/>
        <v>1400</v>
      </c>
      <c r="AT649" s="19">
        <f t="shared" si="1500"/>
        <v>0</v>
      </c>
      <c r="AU649" s="19">
        <f t="shared" si="1482"/>
        <v>1400</v>
      </c>
      <c r="AV649" s="19">
        <f t="shared" si="1500"/>
        <v>0</v>
      </c>
      <c r="AW649" s="32"/>
      <c r="AX649" s="23"/>
      <c r="AY649" s="2"/>
    </row>
    <row r="650" spans="1:51" ht="31.2" x14ac:dyDescent="0.3">
      <c r="A650" s="49" t="s">
        <v>168</v>
      </c>
      <c r="B650" s="45"/>
      <c r="C650" s="49"/>
      <c r="D650" s="49"/>
      <c r="E650" s="15" t="s">
        <v>692</v>
      </c>
      <c r="F650" s="19">
        <f t="shared" si="1498"/>
        <v>1400</v>
      </c>
      <c r="G650" s="19">
        <f t="shared" si="1498"/>
        <v>1400</v>
      </c>
      <c r="H650" s="19">
        <f t="shared" si="1498"/>
        <v>1400</v>
      </c>
      <c r="I650" s="19">
        <f t="shared" si="1498"/>
        <v>0</v>
      </c>
      <c r="J650" s="19">
        <f t="shared" si="1498"/>
        <v>0</v>
      </c>
      <c r="K650" s="19">
        <f t="shared" si="1498"/>
        <v>0</v>
      </c>
      <c r="L650" s="19">
        <f t="shared" si="1471"/>
        <v>1400</v>
      </c>
      <c r="M650" s="19">
        <f t="shared" si="1472"/>
        <v>1400</v>
      </c>
      <c r="N650" s="19">
        <f t="shared" si="1473"/>
        <v>1400</v>
      </c>
      <c r="O650" s="19">
        <f t="shared" si="1499"/>
        <v>0</v>
      </c>
      <c r="P650" s="19">
        <f t="shared" si="1499"/>
        <v>0</v>
      </c>
      <c r="Q650" s="19">
        <f t="shared" si="1499"/>
        <v>0</v>
      </c>
      <c r="R650" s="19">
        <f t="shared" si="1420"/>
        <v>1400</v>
      </c>
      <c r="S650" s="19">
        <f t="shared" si="1421"/>
        <v>1400</v>
      </c>
      <c r="T650" s="19">
        <f t="shared" si="1422"/>
        <v>1400</v>
      </c>
      <c r="U650" s="19">
        <f t="shared" si="1500"/>
        <v>0</v>
      </c>
      <c r="V650" s="19">
        <f t="shared" si="1423"/>
        <v>1400</v>
      </c>
      <c r="W650" s="19">
        <f t="shared" si="1424"/>
        <v>1400</v>
      </c>
      <c r="X650" s="19">
        <f t="shared" si="1425"/>
        <v>1400</v>
      </c>
      <c r="Y650" s="19">
        <f t="shared" si="1500"/>
        <v>0</v>
      </c>
      <c r="Z650" s="19">
        <f t="shared" si="1500"/>
        <v>0</v>
      </c>
      <c r="AA650" s="19">
        <f t="shared" si="1500"/>
        <v>0</v>
      </c>
      <c r="AB650" s="19">
        <f t="shared" si="1411"/>
        <v>1400</v>
      </c>
      <c r="AC650" s="19">
        <f t="shared" si="1412"/>
        <v>1400</v>
      </c>
      <c r="AD650" s="19">
        <f t="shared" si="1413"/>
        <v>1400</v>
      </c>
      <c r="AE650" s="19">
        <f t="shared" si="1500"/>
        <v>0</v>
      </c>
      <c r="AF650" s="19">
        <f t="shared" si="1500"/>
        <v>0</v>
      </c>
      <c r="AG650" s="19">
        <f t="shared" si="1417"/>
        <v>1400</v>
      </c>
      <c r="AH650" s="19">
        <f t="shared" si="1418"/>
        <v>1400</v>
      </c>
      <c r="AI650" s="19">
        <f t="shared" si="1419"/>
        <v>1400</v>
      </c>
      <c r="AJ650" s="19">
        <f t="shared" si="1500"/>
        <v>0</v>
      </c>
      <c r="AK650" s="19">
        <f t="shared" si="1500"/>
        <v>0</v>
      </c>
      <c r="AL650" s="19">
        <f t="shared" si="1500"/>
        <v>0</v>
      </c>
      <c r="AM650" s="19">
        <f t="shared" si="1365"/>
        <v>1400</v>
      </c>
      <c r="AN650" s="19">
        <f t="shared" si="1500"/>
        <v>0</v>
      </c>
      <c r="AO650" s="19">
        <f t="shared" si="1480"/>
        <v>1400</v>
      </c>
      <c r="AP650" s="19">
        <f t="shared" si="1366"/>
        <v>1400</v>
      </c>
      <c r="AQ650" s="19">
        <f t="shared" si="1500"/>
        <v>0</v>
      </c>
      <c r="AR650" s="19">
        <f t="shared" si="1481"/>
        <v>1400</v>
      </c>
      <c r="AS650" s="19">
        <f t="shared" si="1367"/>
        <v>1400</v>
      </c>
      <c r="AT650" s="19">
        <f t="shared" si="1500"/>
        <v>0</v>
      </c>
      <c r="AU650" s="19">
        <f t="shared" si="1482"/>
        <v>1400</v>
      </c>
      <c r="AV650" s="19">
        <f t="shared" si="1500"/>
        <v>0</v>
      </c>
      <c r="AW650" s="32"/>
      <c r="AX650" s="23"/>
      <c r="AY650" s="2"/>
    </row>
    <row r="651" spans="1:51" ht="31.2" x14ac:dyDescent="0.3">
      <c r="A651" s="49" t="s">
        <v>168</v>
      </c>
      <c r="B651" s="45">
        <v>200</v>
      </c>
      <c r="C651" s="49"/>
      <c r="D651" s="49"/>
      <c r="E651" s="15" t="s">
        <v>578</v>
      </c>
      <c r="F651" s="19">
        <f t="shared" si="1498"/>
        <v>1400</v>
      </c>
      <c r="G651" s="19">
        <f t="shared" si="1498"/>
        <v>1400</v>
      </c>
      <c r="H651" s="19">
        <f t="shared" si="1498"/>
        <v>1400</v>
      </c>
      <c r="I651" s="19">
        <f t="shared" si="1498"/>
        <v>0</v>
      </c>
      <c r="J651" s="19">
        <f t="shared" si="1498"/>
        <v>0</v>
      </c>
      <c r="K651" s="19">
        <f t="shared" si="1498"/>
        <v>0</v>
      </c>
      <c r="L651" s="19">
        <f t="shared" si="1471"/>
        <v>1400</v>
      </c>
      <c r="M651" s="19">
        <f t="shared" si="1472"/>
        <v>1400</v>
      </c>
      <c r="N651" s="19">
        <f t="shared" si="1473"/>
        <v>1400</v>
      </c>
      <c r="O651" s="19">
        <f t="shared" si="1499"/>
        <v>0</v>
      </c>
      <c r="P651" s="19">
        <f t="shared" si="1499"/>
        <v>0</v>
      </c>
      <c r="Q651" s="19">
        <f t="shared" si="1499"/>
        <v>0</v>
      </c>
      <c r="R651" s="19">
        <f t="shared" si="1420"/>
        <v>1400</v>
      </c>
      <c r="S651" s="19">
        <f t="shared" si="1421"/>
        <v>1400</v>
      </c>
      <c r="T651" s="19">
        <f t="shared" si="1422"/>
        <v>1400</v>
      </c>
      <c r="U651" s="19">
        <f t="shared" si="1500"/>
        <v>0</v>
      </c>
      <c r="V651" s="19">
        <f t="shared" si="1423"/>
        <v>1400</v>
      </c>
      <c r="W651" s="19">
        <f t="shared" si="1424"/>
        <v>1400</v>
      </c>
      <c r="X651" s="19">
        <f t="shared" si="1425"/>
        <v>1400</v>
      </c>
      <c r="Y651" s="19">
        <f t="shared" si="1500"/>
        <v>0</v>
      </c>
      <c r="Z651" s="19">
        <f t="shared" si="1500"/>
        <v>0</v>
      </c>
      <c r="AA651" s="19">
        <f t="shared" si="1500"/>
        <v>0</v>
      </c>
      <c r="AB651" s="19">
        <f t="shared" si="1411"/>
        <v>1400</v>
      </c>
      <c r="AC651" s="19">
        <f t="shared" si="1412"/>
        <v>1400</v>
      </c>
      <c r="AD651" s="19">
        <f t="shared" si="1413"/>
        <v>1400</v>
      </c>
      <c r="AE651" s="19">
        <f t="shared" si="1500"/>
        <v>0</v>
      </c>
      <c r="AF651" s="19">
        <f t="shared" si="1500"/>
        <v>0</v>
      </c>
      <c r="AG651" s="19">
        <f t="shared" si="1417"/>
        <v>1400</v>
      </c>
      <c r="AH651" s="19">
        <f t="shared" si="1418"/>
        <v>1400</v>
      </c>
      <c r="AI651" s="19">
        <f t="shared" si="1419"/>
        <v>1400</v>
      </c>
      <c r="AJ651" s="19">
        <f t="shared" si="1500"/>
        <v>0</v>
      </c>
      <c r="AK651" s="19">
        <f t="shared" si="1500"/>
        <v>0</v>
      </c>
      <c r="AL651" s="19">
        <f t="shared" si="1500"/>
        <v>0</v>
      </c>
      <c r="AM651" s="19">
        <f t="shared" si="1365"/>
        <v>1400</v>
      </c>
      <c r="AN651" s="19">
        <f t="shared" si="1500"/>
        <v>0</v>
      </c>
      <c r="AO651" s="19">
        <f t="shared" si="1480"/>
        <v>1400</v>
      </c>
      <c r="AP651" s="19">
        <f t="shared" si="1366"/>
        <v>1400</v>
      </c>
      <c r="AQ651" s="19">
        <f t="shared" si="1500"/>
        <v>0</v>
      </c>
      <c r="AR651" s="19">
        <f t="shared" si="1481"/>
        <v>1400</v>
      </c>
      <c r="AS651" s="19">
        <f t="shared" si="1367"/>
        <v>1400</v>
      </c>
      <c r="AT651" s="19">
        <f t="shared" si="1500"/>
        <v>0</v>
      </c>
      <c r="AU651" s="19">
        <f t="shared" si="1482"/>
        <v>1400</v>
      </c>
      <c r="AV651" s="19">
        <f t="shared" si="1500"/>
        <v>0</v>
      </c>
      <c r="AW651" s="32"/>
      <c r="AX651" s="23"/>
      <c r="AY651" s="2"/>
    </row>
    <row r="652" spans="1:51" ht="46.8" x14ac:dyDescent="0.3">
      <c r="A652" s="49" t="s">
        <v>168</v>
      </c>
      <c r="B652" s="45">
        <v>240</v>
      </c>
      <c r="C652" s="49"/>
      <c r="D652" s="49"/>
      <c r="E652" s="15" t="s">
        <v>586</v>
      </c>
      <c r="F652" s="19">
        <f t="shared" si="1498"/>
        <v>1400</v>
      </c>
      <c r="G652" s="19">
        <f t="shared" si="1498"/>
        <v>1400</v>
      </c>
      <c r="H652" s="19">
        <f t="shared" si="1498"/>
        <v>1400</v>
      </c>
      <c r="I652" s="19">
        <f t="shared" si="1498"/>
        <v>0</v>
      </c>
      <c r="J652" s="19">
        <f t="shared" si="1498"/>
        <v>0</v>
      </c>
      <c r="K652" s="19">
        <f t="shared" si="1498"/>
        <v>0</v>
      </c>
      <c r="L652" s="19">
        <f t="shared" si="1471"/>
        <v>1400</v>
      </c>
      <c r="M652" s="19">
        <f t="shared" si="1472"/>
        <v>1400</v>
      </c>
      <c r="N652" s="19">
        <f t="shared" si="1473"/>
        <v>1400</v>
      </c>
      <c r="O652" s="19">
        <f t="shared" si="1499"/>
        <v>0</v>
      </c>
      <c r="P652" s="19">
        <f t="shared" si="1499"/>
        <v>0</v>
      </c>
      <c r="Q652" s="19">
        <f t="shared" si="1499"/>
        <v>0</v>
      </c>
      <c r="R652" s="19">
        <f t="shared" si="1420"/>
        <v>1400</v>
      </c>
      <c r="S652" s="19">
        <f t="shared" si="1421"/>
        <v>1400</v>
      </c>
      <c r="T652" s="19">
        <f t="shared" si="1422"/>
        <v>1400</v>
      </c>
      <c r="U652" s="19">
        <f t="shared" si="1500"/>
        <v>0</v>
      </c>
      <c r="V652" s="19">
        <f t="shared" si="1423"/>
        <v>1400</v>
      </c>
      <c r="W652" s="19">
        <f t="shared" si="1424"/>
        <v>1400</v>
      </c>
      <c r="X652" s="19">
        <f t="shared" si="1425"/>
        <v>1400</v>
      </c>
      <c r="Y652" s="19">
        <f t="shared" si="1500"/>
        <v>0</v>
      </c>
      <c r="Z652" s="19">
        <f t="shared" si="1500"/>
        <v>0</v>
      </c>
      <c r="AA652" s="19">
        <f t="shared" si="1500"/>
        <v>0</v>
      </c>
      <c r="AB652" s="19">
        <f t="shared" si="1411"/>
        <v>1400</v>
      </c>
      <c r="AC652" s="19">
        <f t="shared" si="1412"/>
        <v>1400</v>
      </c>
      <c r="AD652" s="19">
        <f t="shared" si="1413"/>
        <v>1400</v>
      </c>
      <c r="AE652" s="19">
        <f t="shared" si="1500"/>
        <v>0</v>
      </c>
      <c r="AF652" s="19">
        <f t="shared" si="1500"/>
        <v>0</v>
      </c>
      <c r="AG652" s="19">
        <f t="shared" si="1417"/>
        <v>1400</v>
      </c>
      <c r="AH652" s="19">
        <f t="shared" si="1418"/>
        <v>1400</v>
      </c>
      <c r="AI652" s="19">
        <f t="shared" si="1419"/>
        <v>1400</v>
      </c>
      <c r="AJ652" s="19">
        <f t="shared" si="1500"/>
        <v>0</v>
      </c>
      <c r="AK652" s="19">
        <f t="shared" si="1500"/>
        <v>0</v>
      </c>
      <c r="AL652" s="19">
        <f t="shared" si="1500"/>
        <v>0</v>
      </c>
      <c r="AM652" s="19">
        <f t="shared" si="1365"/>
        <v>1400</v>
      </c>
      <c r="AN652" s="19">
        <f t="shared" si="1500"/>
        <v>0</v>
      </c>
      <c r="AO652" s="19">
        <f t="shared" si="1480"/>
        <v>1400</v>
      </c>
      <c r="AP652" s="19">
        <f t="shared" si="1366"/>
        <v>1400</v>
      </c>
      <c r="AQ652" s="19">
        <f t="shared" si="1500"/>
        <v>0</v>
      </c>
      <c r="AR652" s="19">
        <f t="shared" si="1481"/>
        <v>1400</v>
      </c>
      <c r="AS652" s="19">
        <f t="shared" si="1367"/>
        <v>1400</v>
      </c>
      <c r="AT652" s="19">
        <f t="shared" si="1500"/>
        <v>0</v>
      </c>
      <c r="AU652" s="19">
        <f t="shared" si="1482"/>
        <v>1400</v>
      </c>
      <c r="AV652" s="19">
        <f t="shared" si="1500"/>
        <v>0</v>
      </c>
      <c r="AW652" s="32"/>
      <c r="AX652" s="23"/>
      <c r="AY652" s="2"/>
    </row>
    <row r="653" spans="1:51" x14ac:dyDescent="0.3">
      <c r="A653" s="49" t="s">
        <v>168</v>
      </c>
      <c r="B653" s="45">
        <v>240</v>
      </c>
      <c r="C653" s="49" t="s">
        <v>28</v>
      </c>
      <c r="D653" s="49" t="s">
        <v>28</v>
      </c>
      <c r="E653" s="15" t="s">
        <v>561</v>
      </c>
      <c r="F653" s="19">
        <v>1400</v>
      </c>
      <c r="G653" s="19">
        <v>1400</v>
      </c>
      <c r="H653" s="19">
        <v>1400</v>
      </c>
      <c r="I653" s="19"/>
      <c r="J653" s="19"/>
      <c r="K653" s="19"/>
      <c r="L653" s="19">
        <f t="shared" si="1471"/>
        <v>1400</v>
      </c>
      <c r="M653" s="19">
        <f t="shared" si="1472"/>
        <v>1400</v>
      </c>
      <c r="N653" s="19">
        <f t="shared" si="1473"/>
        <v>1400</v>
      </c>
      <c r="O653" s="19"/>
      <c r="P653" s="19"/>
      <c r="Q653" s="19"/>
      <c r="R653" s="19">
        <f t="shared" si="1420"/>
        <v>1400</v>
      </c>
      <c r="S653" s="19">
        <f t="shared" si="1421"/>
        <v>1400</v>
      </c>
      <c r="T653" s="19">
        <f t="shared" si="1422"/>
        <v>1400</v>
      </c>
      <c r="U653" s="19"/>
      <c r="V653" s="19">
        <f t="shared" si="1423"/>
        <v>1400</v>
      </c>
      <c r="W653" s="19">
        <f t="shared" si="1424"/>
        <v>1400</v>
      </c>
      <c r="X653" s="19">
        <f t="shared" si="1425"/>
        <v>1400</v>
      </c>
      <c r="Y653" s="19"/>
      <c r="Z653" s="19"/>
      <c r="AA653" s="19"/>
      <c r="AB653" s="19">
        <f t="shared" si="1411"/>
        <v>1400</v>
      </c>
      <c r="AC653" s="19">
        <f t="shared" si="1412"/>
        <v>1400</v>
      </c>
      <c r="AD653" s="19">
        <f t="shared" si="1413"/>
        <v>1400</v>
      </c>
      <c r="AE653" s="19"/>
      <c r="AF653" s="19"/>
      <c r="AG653" s="19">
        <f t="shared" si="1417"/>
        <v>1400</v>
      </c>
      <c r="AH653" s="19">
        <f t="shared" si="1418"/>
        <v>1400</v>
      </c>
      <c r="AI653" s="19">
        <f t="shared" si="1419"/>
        <v>1400</v>
      </c>
      <c r="AJ653" s="19"/>
      <c r="AK653" s="19"/>
      <c r="AL653" s="19"/>
      <c r="AM653" s="19">
        <f t="shared" si="1365"/>
        <v>1400</v>
      </c>
      <c r="AN653" s="19"/>
      <c r="AO653" s="19">
        <f t="shared" si="1480"/>
        <v>1400</v>
      </c>
      <c r="AP653" s="19">
        <f t="shared" si="1366"/>
        <v>1400</v>
      </c>
      <c r="AQ653" s="19"/>
      <c r="AR653" s="19">
        <f t="shared" si="1481"/>
        <v>1400</v>
      </c>
      <c r="AS653" s="19">
        <f t="shared" si="1367"/>
        <v>1400</v>
      </c>
      <c r="AT653" s="19"/>
      <c r="AU653" s="19">
        <f t="shared" si="1482"/>
        <v>1400</v>
      </c>
      <c r="AV653" s="19"/>
      <c r="AW653" s="32"/>
      <c r="AX653" s="23"/>
      <c r="AY653" s="2"/>
    </row>
    <row r="654" spans="1:51" s="9" customFormat="1" ht="31.2" x14ac:dyDescent="0.3">
      <c r="A654" s="8" t="s">
        <v>172</v>
      </c>
      <c r="B654" s="14"/>
      <c r="C654" s="8"/>
      <c r="D654" s="8"/>
      <c r="E654" s="48" t="s">
        <v>1090</v>
      </c>
      <c r="F654" s="12">
        <f>F655+F699+F768+F799+F861</f>
        <v>11755595.700000001</v>
      </c>
      <c r="G654" s="12">
        <f>G655+G699+G768+G799+G861</f>
        <v>12583591.100000001</v>
      </c>
      <c r="H654" s="12">
        <f>H655+H699+H768+H799+H861</f>
        <v>12653838.100000001</v>
      </c>
      <c r="I654" s="12">
        <f t="shared" ref="I654:K654" si="1501">I655+I699+I768+I799+I861</f>
        <v>-393.40000000000055</v>
      </c>
      <c r="J654" s="12">
        <f t="shared" si="1501"/>
        <v>-348.10000000000036</v>
      </c>
      <c r="K654" s="12">
        <f t="shared" si="1501"/>
        <v>-348.10000000000036</v>
      </c>
      <c r="L654" s="12">
        <f t="shared" si="1471"/>
        <v>11755202.300000001</v>
      </c>
      <c r="M654" s="12">
        <f t="shared" si="1472"/>
        <v>12583243.000000002</v>
      </c>
      <c r="N654" s="12">
        <f t="shared" si="1473"/>
        <v>12653490.000000002</v>
      </c>
      <c r="O654" s="12">
        <f t="shared" ref="O654:Q654" si="1502">O655+O699+O768+O799+O861</f>
        <v>102.422</v>
      </c>
      <c r="P654" s="12">
        <f t="shared" si="1502"/>
        <v>0</v>
      </c>
      <c r="Q654" s="12">
        <f t="shared" si="1502"/>
        <v>0</v>
      </c>
      <c r="R654" s="12">
        <f t="shared" si="1420"/>
        <v>11755304.722000001</v>
      </c>
      <c r="S654" s="12">
        <f t="shared" si="1421"/>
        <v>12583243.000000002</v>
      </c>
      <c r="T654" s="12">
        <f t="shared" si="1422"/>
        <v>12653490.000000002</v>
      </c>
      <c r="U654" s="12">
        <f>U655+U699+U768+U799+U861</f>
        <v>0</v>
      </c>
      <c r="V654" s="12">
        <f t="shared" si="1423"/>
        <v>11755304.722000001</v>
      </c>
      <c r="W654" s="12">
        <f t="shared" si="1424"/>
        <v>12583243.000000002</v>
      </c>
      <c r="X654" s="12">
        <f t="shared" si="1425"/>
        <v>12653490.000000002</v>
      </c>
      <c r="Y654" s="12">
        <f t="shared" ref="Y654:AA654" si="1503">Y655+Y699+Y768+Y799+Y861</f>
        <v>0</v>
      </c>
      <c r="Z654" s="12">
        <f t="shared" si="1503"/>
        <v>0</v>
      </c>
      <c r="AA654" s="12">
        <f t="shared" si="1503"/>
        <v>0</v>
      </c>
      <c r="AB654" s="12">
        <f t="shared" si="1411"/>
        <v>11755304.722000001</v>
      </c>
      <c r="AC654" s="12">
        <f t="shared" si="1412"/>
        <v>12583243.000000002</v>
      </c>
      <c r="AD654" s="12">
        <f t="shared" si="1413"/>
        <v>12653490.000000002</v>
      </c>
      <c r="AE654" s="12">
        <f t="shared" ref="AE654:AF654" si="1504">AE655+AE699+AE768+AE799+AE861</f>
        <v>0</v>
      </c>
      <c r="AF654" s="12">
        <f t="shared" si="1504"/>
        <v>0</v>
      </c>
      <c r="AG654" s="12">
        <f t="shared" si="1417"/>
        <v>11755304.722000001</v>
      </c>
      <c r="AH654" s="12">
        <f t="shared" si="1418"/>
        <v>12583243.000000002</v>
      </c>
      <c r="AI654" s="12">
        <f t="shared" si="1419"/>
        <v>12653490.000000002</v>
      </c>
      <c r="AJ654" s="12">
        <f>AJ655+AJ699+AJ768+AJ799+AJ861</f>
        <v>26378.328000000001</v>
      </c>
      <c r="AK654" s="12">
        <f>AK655+AK699+AK768+AK799+AK861</f>
        <v>0</v>
      </c>
      <c r="AL654" s="12">
        <f>AL655+AL699+AL768+AL799+AL861</f>
        <v>0</v>
      </c>
      <c r="AM654" s="12">
        <f t="shared" si="1365"/>
        <v>11781683.050000001</v>
      </c>
      <c r="AN654" s="12">
        <f>AN655+AN699+AN768+AN799+AN861</f>
        <v>0</v>
      </c>
      <c r="AO654" s="12">
        <f t="shared" si="1480"/>
        <v>11781683.050000001</v>
      </c>
      <c r="AP654" s="12">
        <f t="shared" si="1366"/>
        <v>12583243.000000002</v>
      </c>
      <c r="AQ654" s="12">
        <f>AQ655+AQ699+AQ768+AQ799+AQ861</f>
        <v>0</v>
      </c>
      <c r="AR654" s="12">
        <f t="shared" si="1481"/>
        <v>12583243.000000002</v>
      </c>
      <c r="AS654" s="12">
        <f t="shared" si="1367"/>
        <v>12653490.000000002</v>
      </c>
      <c r="AT654" s="12">
        <f>AT655+AT699+AT768+AT799+AT861</f>
        <v>0</v>
      </c>
      <c r="AU654" s="12">
        <f t="shared" si="1482"/>
        <v>12653490.000000002</v>
      </c>
      <c r="AV654" s="12">
        <f>AV655+AV699+AV768+AV799+AV861</f>
        <v>0</v>
      </c>
      <c r="AW654" s="22"/>
      <c r="AX654" s="25"/>
    </row>
    <row r="655" spans="1:51" s="11" customFormat="1" ht="31.2" x14ac:dyDescent="0.3">
      <c r="A655" s="10" t="s">
        <v>173</v>
      </c>
      <c r="B655" s="17"/>
      <c r="C655" s="10"/>
      <c r="D655" s="10"/>
      <c r="E655" s="16" t="s">
        <v>1091</v>
      </c>
      <c r="F655" s="18">
        <f t="shared" ref="F655:K655" si="1505">F656+F675</f>
        <v>5120418.5</v>
      </c>
      <c r="G655" s="18">
        <f t="shared" si="1505"/>
        <v>5543741.3000000007</v>
      </c>
      <c r="H655" s="18">
        <f t="shared" si="1505"/>
        <v>5573406.1000000015</v>
      </c>
      <c r="I655" s="18">
        <f t="shared" si="1505"/>
        <v>-7531.6</v>
      </c>
      <c r="J655" s="18">
        <f t="shared" si="1505"/>
        <v>-7486.3</v>
      </c>
      <c r="K655" s="18">
        <f t="shared" si="1505"/>
        <v>-7486.3</v>
      </c>
      <c r="L655" s="18">
        <f t="shared" si="1471"/>
        <v>5112886.9000000004</v>
      </c>
      <c r="M655" s="18">
        <f t="shared" si="1472"/>
        <v>5536255.0000000009</v>
      </c>
      <c r="N655" s="18">
        <f t="shared" si="1473"/>
        <v>5565919.8000000017</v>
      </c>
      <c r="O655" s="18">
        <f t="shared" ref="O655:Q655" si="1506">O656+O675</f>
        <v>0</v>
      </c>
      <c r="P655" s="18">
        <f t="shared" si="1506"/>
        <v>0</v>
      </c>
      <c r="Q655" s="18">
        <f t="shared" si="1506"/>
        <v>0</v>
      </c>
      <c r="R655" s="18">
        <f t="shared" si="1420"/>
        <v>5112886.9000000004</v>
      </c>
      <c r="S655" s="18">
        <f t="shared" si="1421"/>
        <v>5536255.0000000009</v>
      </c>
      <c r="T655" s="18">
        <f t="shared" si="1422"/>
        <v>5565919.8000000017</v>
      </c>
      <c r="U655" s="18">
        <f t="shared" ref="U655:AV655" si="1507">U656+U675</f>
        <v>0</v>
      </c>
      <c r="V655" s="18">
        <f t="shared" si="1423"/>
        <v>5112886.9000000004</v>
      </c>
      <c r="W655" s="18">
        <f t="shared" si="1424"/>
        <v>5536255.0000000009</v>
      </c>
      <c r="X655" s="18">
        <f t="shared" si="1425"/>
        <v>5565919.8000000017</v>
      </c>
      <c r="Y655" s="18">
        <f t="shared" ref="Y655:AA655" si="1508">Y656+Y675</f>
        <v>0</v>
      </c>
      <c r="Z655" s="18">
        <f t="shared" si="1508"/>
        <v>0</v>
      </c>
      <c r="AA655" s="18">
        <f t="shared" si="1508"/>
        <v>0</v>
      </c>
      <c r="AB655" s="18">
        <f t="shared" si="1411"/>
        <v>5112886.9000000004</v>
      </c>
      <c r="AC655" s="18">
        <f t="shared" si="1412"/>
        <v>5536255.0000000009</v>
      </c>
      <c r="AD655" s="18">
        <f t="shared" si="1413"/>
        <v>5565919.8000000017</v>
      </c>
      <c r="AE655" s="18">
        <f t="shared" ref="AE655:AF655" si="1509">AE656+AE675</f>
        <v>0</v>
      </c>
      <c r="AF655" s="18">
        <f t="shared" si="1509"/>
        <v>0</v>
      </c>
      <c r="AG655" s="18">
        <f t="shared" si="1417"/>
        <v>5112886.9000000004</v>
      </c>
      <c r="AH655" s="18">
        <f t="shared" si="1418"/>
        <v>5536255.0000000009</v>
      </c>
      <c r="AI655" s="18">
        <f t="shared" si="1419"/>
        <v>5565919.8000000017</v>
      </c>
      <c r="AJ655" s="18">
        <f t="shared" ref="AJ655:AL655" si="1510">AJ656+AJ675</f>
        <v>10558.54</v>
      </c>
      <c r="AK655" s="18">
        <f t="shared" si="1510"/>
        <v>0</v>
      </c>
      <c r="AL655" s="18">
        <f t="shared" si="1510"/>
        <v>0</v>
      </c>
      <c r="AM655" s="18">
        <f t="shared" si="1365"/>
        <v>5123445.4400000004</v>
      </c>
      <c r="AN655" s="18">
        <f t="shared" ref="AN655" si="1511">AN656+AN675</f>
        <v>0</v>
      </c>
      <c r="AO655" s="18">
        <f t="shared" si="1480"/>
        <v>5123445.4400000004</v>
      </c>
      <c r="AP655" s="18">
        <f t="shared" si="1366"/>
        <v>5536255.0000000009</v>
      </c>
      <c r="AQ655" s="18">
        <f t="shared" ref="AQ655" si="1512">AQ656+AQ675</f>
        <v>0</v>
      </c>
      <c r="AR655" s="18">
        <f t="shared" si="1481"/>
        <v>5536255.0000000009</v>
      </c>
      <c r="AS655" s="18">
        <f t="shared" si="1367"/>
        <v>5565919.8000000017</v>
      </c>
      <c r="AT655" s="18">
        <f t="shared" ref="AT655" si="1513">AT656+AT675</f>
        <v>0</v>
      </c>
      <c r="AU655" s="18">
        <f t="shared" si="1482"/>
        <v>5565919.8000000017</v>
      </c>
      <c r="AV655" s="18">
        <f t="shared" si="1507"/>
        <v>0</v>
      </c>
      <c r="AW655" s="31"/>
      <c r="AX655" s="26"/>
    </row>
    <row r="656" spans="1:51" ht="62.4" x14ac:dyDescent="0.3">
      <c r="A656" s="49" t="s">
        <v>174</v>
      </c>
      <c r="B656" s="45"/>
      <c r="C656" s="49"/>
      <c r="D656" s="49"/>
      <c r="E656" s="15" t="s">
        <v>1092</v>
      </c>
      <c r="F656" s="19">
        <f t="shared" ref="F656:K656" si="1514">F657+F663</f>
        <v>1292847.1000000001</v>
      </c>
      <c r="G656" s="19">
        <f t="shared" si="1514"/>
        <v>1277098.1000000001</v>
      </c>
      <c r="H656" s="19">
        <f t="shared" si="1514"/>
        <v>1277098.1000000001</v>
      </c>
      <c r="I656" s="19">
        <f t="shared" si="1514"/>
        <v>-7531.6</v>
      </c>
      <c r="J656" s="19">
        <f t="shared" si="1514"/>
        <v>-7486.3</v>
      </c>
      <c r="K656" s="19">
        <f t="shared" si="1514"/>
        <v>-7486.3</v>
      </c>
      <c r="L656" s="19">
        <f t="shared" si="1471"/>
        <v>1285315.5</v>
      </c>
      <c r="M656" s="19">
        <f t="shared" si="1472"/>
        <v>1269611.8</v>
      </c>
      <c r="N656" s="19">
        <f t="shared" si="1473"/>
        <v>1269611.8</v>
      </c>
      <c r="O656" s="19">
        <f t="shared" ref="O656:Q656" si="1515">O657+O663</f>
        <v>0</v>
      </c>
      <c r="P656" s="19">
        <f t="shared" si="1515"/>
        <v>0</v>
      </c>
      <c r="Q656" s="19">
        <f t="shared" si="1515"/>
        <v>0</v>
      </c>
      <c r="R656" s="19">
        <f t="shared" si="1420"/>
        <v>1285315.5</v>
      </c>
      <c r="S656" s="19">
        <f t="shared" si="1421"/>
        <v>1269611.8</v>
      </c>
      <c r="T656" s="19">
        <f t="shared" si="1422"/>
        <v>1269611.8</v>
      </c>
      <c r="U656" s="19">
        <f t="shared" ref="U656" si="1516">U657+U663</f>
        <v>0</v>
      </c>
      <c r="V656" s="19">
        <f t="shared" si="1423"/>
        <v>1285315.5</v>
      </c>
      <c r="W656" s="19">
        <f t="shared" si="1424"/>
        <v>1269611.8</v>
      </c>
      <c r="X656" s="19">
        <f t="shared" si="1425"/>
        <v>1269611.8</v>
      </c>
      <c r="Y656" s="19">
        <f t="shared" ref="Y656:AA656" si="1517">Y657+Y663</f>
        <v>0</v>
      </c>
      <c r="Z656" s="19">
        <f t="shared" si="1517"/>
        <v>0</v>
      </c>
      <c r="AA656" s="19">
        <f t="shared" si="1517"/>
        <v>0</v>
      </c>
      <c r="AB656" s="19">
        <f t="shared" si="1411"/>
        <v>1285315.5</v>
      </c>
      <c r="AC656" s="19">
        <f t="shared" si="1412"/>
        <v>1269611.8</v>
      </c>
      <c r="AD656" s="19">
        <f t="shared" si="1413"/>
        <v>1269611.8</v>
      </c>
      <c r="AE656" s="19">
        <f t="shared" ref="AE656:AF656" si="1518">AE657+AE663</f>
        <v>0</v>
      </c>
      <c r="AF656" s="19">
        <f t="shared" si="1518"/>
        <v>0</v>
      </c>
      <c r="AG656" s="19">
        <f t="shared" si="1417"/>
        <v>1285315.5</v>
      </c>
      <c r="AH656" s="19">
        <f t="shared" si="1418"/>
        <v>1269611.8</v>
      </c>
      <c r="AI656" s="19">
        <f t="shared" si="1419"/>
        <v>1269611.8</v>
      </c>
      <c r="AJ656" s="19">
        <f>AJ657+AJ663+AJ669</f>
        <v>10558.54</v>
      </c>
      <c r="AK656" s="19">
        <f t="shared" ref="AK656:AV656" si="1519">AK657+AK663+AK669</f>
        <v>0</v>
      </c>
      <c r="AL656" s="19">
        <f t="shared" si="1519"/>
        <v>0</v>
      </c>
      <c r="AM656" s="19">
        <f t="shared" si="1365"/>
        <v>1295874.04</v>
      </c>
      <c r="AN656" s="19">
        <f t="shared" ref="AN656" si="1520">AN657+AN663+AN669</f>
        <v>0</v>
      </c>
      <c r="AO656" s="19">
        <f t="shared" si="1480"/>
        <v>1295874.04</v>
      </c>
      <c r="AP656" s="19">
        <f t="shared" si="1366"/>
        <v>1269611.8</v>
      </c>
      <c r="AQ656" s="19">
        <f t="shared" ref="AQ656" si="1521">AQ657+AQ663+AQ669</f>
        <v>0</v>
      </c>
      <c r="AR656" s="19">
        <f t="shared" si="1481"/>
        <v>1269611.8</v>
      </c>
      <c r="AS656" s="19">
        <f t="shared" si="1367"/>
        <v>1269611.8</v>
      </c>
      <c r="AT656" s="19">
        <f t="shared" ref="AT656" si="1522">AT657+AT663+AT669</f>
        <v>0</v>
      </c>
      <c r="AU656" s="19">
        <f t="shared" si="1482"/>
        <v>1269611.8</v>
      </c>
      <c r="AV656" s="19">
        <f t="shared" si="1519"/>
        <v>0</v>
      </c>
      <c r="AW656" s="32"/>
      <c r="AX656" s="23"/>
      <c r="AY656" s="2"/>
    </row>
    <row r="657" spans="1:51" ht="46.8" x14ac:dyDescent="0.3">
      <c r="A657" s="49" t="s">
        <v>170</v>
      </c>
      <c r="B657" s="45"/>
      <c r="C657" s="49"/>
      <c r="D657" s="49"/>
      <c r="E657" s="15" t="s">
        <v>627</v>
      </c>
      <c r="F657" s="19">
        <f t="shared" ref="F657:K657" si="1523">F658</f>
        <v>1245883.3</v>
      </c>
      <c r="G657" s="19">
        <f t="shared" si="1523"/>
        <v>1230134.3</v>
      </c>
      <c r="H657" s="19">
        <f t="shared" si="1523"/>
        <v>1230134.3</v>
      </c>
      <c r="I657" s="19">
        <f t="shared" si="1523"/>
        <v>-310.8</v>
      </c>
      <c r="J657" s="19">
        <f t="shared" si="1523"/>
        <v>-310.8</v>
      </c>
      <c r="K657" s="19">
        <f t="shared" si="1523"/>
        <v>-310.8</v>
      </c>
      <c r="L657" s="19">
        <f t="shared" si="1471"/>
        <v>1245572.5</v>
      </c>
      <c r="M657" s="19">
        <f t="shared" si="1472"/>
        <v>1229823.5</v>
      </c>
      <c r="N657" s="19">
        <f t="shared" si="1473"/>
        <v>1229823.5</v>
      </c>
      <c r="O657" s="19">
        <f t="shared" ref="O657:Q657" si="1524">O658</f>
        <v>0</v>
      </c>
      <c r="P657" s="19">
        <f t="shared" si="1524"/>
        <v>0</v>
      </c>
      <c r="Q657" s="19">
        <f t="shared" si="1524"/>
        <v>0</v>
      </c>
      <c r="R657" s="19">
        <f t="shared" si="1420"/>
        <v>1245572.5</v>
      </c>
      <c r="S657" s="19">
        <f t="shared" si="1421"/>
        <v>1229823.5</v>
      </c>
      <c r="T657" s="19">
        <f t="shared" si="1422"/>
        <v>1229823.5</v>
      </c>
      <c r="U657" s="19">
        <f t="shared" ref="U657:AV657" si="1525">U658</f>
        <v>0</v>
      </c>
      <c r="V657" s="19">
        <f t="shared" si="1423"/>
        <v>1245572.5</v>
      </c>
      <c r="W657" s="19">
        <f t="shared" si="1424"/>
        <v>1229823.5</v>
      </c>
      <c r="X657" s="19">
        <f t="shared" si="1425"/>
        <v>1229823.5</v>
      </c>
      <c r="Y657" s="19">
        <f t="shared" si="1525"/>
        <v>0</v>
      </c>
      <c r="Z657" s="19">
        <f t="shared" si="1525"/>
        <v>0</v>
      </c>
      <c r="AA657" s="19">
        <f t="shared" si="1525"/>
        <v>0</v>
      </c>
      <c r="AB657" s="19">
        <f t="shared" si="1411"/>
        <v>1245572.5</v>
      </c>
      <c r="AC657" s="19">
        <f t="shared" si="1412"/>
        <v>1229823.5</v>
      </c>
      <c r="AD657" s="19">
        <f t="shared" si="1413"/>
        <v>1229823.5</v>
      </c>
      <c r="AE657" s="19">
        <f t="shared" si="1525"/>
        <v>0</v>
      </c>
      <c r="AF657" s="19">
        <f t="shared" si="1525"/>
        <v>0</v>
      </c>
      <c r="AG657" s="19">
        <f t="shared" si="1417"/>
        <v>1245572.5</v>
      </c>
      <c r="AH657" s="19">
        <f t="shared" si="1418"/>
        <v>1229823.5</v>
      </c>
      <c r="AI657" s="19">
        <f t="shared" si="1419"/>
        <v>1229823.5</v>
      </c>
      <c r="AJ657" s="19">
        <f t="shared" si="1525"/>
        <v>0</v>
      </c>
      <c r="AK657" s="19">
        <f t="shared" si="1525"/>
        <v>0</v>
      </c>
      <c r="AL657" s="19">
        <f t="shared" si="1525"/>
        <v>0</v>
      </c>
      <c r="AM657" s="19">
        <f t="shared" si="1365"/>
        <v>1245572.5</v>
      </c>
      <c r="AN657" s="19">
        <f t="shared" si="1525"/>
        <v>0</v>
      </c>
      <c r="AO657" s="19">
        <f t="shared" si="1480"/>
        <v>1245572.5</v>
      </c>
      <c r="AP657" s="19">
        <f t="shared" si="1366"/>
        <v>1229823.5</v>
      </c>
      <c r="AQ657" s="19">
        <f t="shared" si="1525"/>
        <v>0</v>
      </c>
      <c r="AR657" s="19">
        <f t="shared" si="1481"/>
        <v>1229823.5</v>
      </c>
      <c r="AS657" s="19">
        <f t="shared" si="1367"/>
        <v>1229823.5</v>
      </c>
      <c r="AT657" s="19">
        <f t="shared" si="1525"/>
        <v>0</v>
      </c>
      <c r="AU657" s="19">
        <f t="shared" si="1482"/>
        <v>1229823.5</v>
      </c>
      <c r="AV657" s="19">
        <f t="shared" si="1525"/>
        <v>0</v>
      </c>
      <c r="AW657" s="32"/>
      <c r="AX657" s="23"/>
      <c r="AY657" s="2"/>
    </row>
    <row r="658" spans="1:51" ht="46.8" x14ac:dyDescent="0.3">
      <c r="A658" s="49" t="s">
        <v>170</v>
      </c>
      <c r="B658" s="45">
        <v>600</v>
      </c>
      <c r="C658" s="49"/>
      <c r="D658" s="49"/>
      <c r="E658" s="15" t="s">
        <v>581</v>
      </c>
      <c r="F658" s="19">
        <f t="shared" ref="F658:K658" si="1526">F659+F661</f>
        <v>1245883.3</v>
      </c>
      <c r="G658" s="19">
        <f t="shared" si="1526"/>
        <v>1230134.3</v>
      </c>
      <c r="H658" s="19">
        <f t="shared" si="1526"/>
        <v>1230134.3</v>
      </c>
      <c r="I658" s="19">
        <f t="shared" si="1526"/>
        <v>-310.8</v>
      </c>
      <c r="J658" s="19">
        <f t="shared" si="1526"/>
        <v>-310.8</v>
      </c>
      <c r="K658" s="19">
        <f t="shared" si="1526"/>
        <v>-310.8</v>
      </c>
      <c r="L658" s="19">
        <f t="shared" si="1471"/>
        <v>1245572.5</v>
      </c>
      <c r="M658" s="19">
        <f t="shared" si="1472"/>
        <v>1229823.5</v>
      </c>
      <c r="N658" s="19">
        <f t="shared" si="1473"/>
        <v>1229823.5</v>
      </c>
      <c r="O658" s="19">
        <f t="shared" ref="O658:Q658" si="1527">O659+O661</f>
        <v>0</v>
      </c>
      <c r="P658" s="19">
        <f t="shared" si="1527"/>
        <v>0</v>
      </c>
      <c r="Q658" s="19">
        <f t="shared" si="1527"/>
        <v>0</v>
      </c>
      <c r="R658" s="19">
        <f t="shared" si="1420"/>
        <v>1245572.5</v>
      </c>
      <c r="S658" s="19">
        <f t="shared" si="1421"/>
        <v>1229823.5</v>
      </c>
      <c r="T658" s="19">
        <f t="shared" si="1422"/>
        <v>1229823.5</v>
      </c>
      <c r="U658" s="19">
        <f t="shared" ref="U658:AV658" si="1528">U659+U661</f>
        <v>0</v>
      </c>
      <c r="V658" s="19">
        <f t="shared" si="1423"/>
        <v>1245572.5</v>
      </c>
      <c r="W658" s="19">
        <f t="shared" si="1424"/>
        <v>1229823.5</v>
      </c>
      <c r="X658" s="19">
        <f t="shared" si="1425"/>
        <v>1229823.5</v>
      </c>
      <c r="Y658" s="19">
        <f t="shared" ref="Y658:AA658" si="1529">Y659+Y661</f>
        <v>0</v>
      </c>
      <c r="Z658" s="19">
        <f t="shared" si="1529"/>
        <v>0</v>
      </c>
      <c r="AA658" s="19">
        <f t="shared" si="1529"/>
        <v>0</v>
      </c>
      <c r="AB658" s="19">
        <f t="shared" si="1411"/>
        <v>1245572.5</v>
      </c>
      <c r="AC658" s="19">
        <f t="shared" si="1412"/>
        <v>1229823.5</v>
      </c>
      <c r="AD658" s="19">
        <f t="shared" si="1413"/>
        <v>1229823.5</v>
      </c>
      <c r="AE658" s="19">
        <f t="shared" ref="AE658:AF658" si="1530">AE659+AE661</f>
        <v>0</v>
      </c>
      <c r="AF658" s="19">
        <f t="shared" si="1530"/>
        <v>0</v>
      </c>
      <c r="AG658" s="19">
        <f t="shared" si="1417"/>
        <v>1245572.5</v>
      </c>
      <c r="AH658" s="19">
        <f t="shared" si="1418"/>
        <v>1229823.5</v>
      </c>
      <c r="AI658" s="19">
        <f t="shared" si="1419"/>
        <v>1229823.5</v>
      </c>
      <c r="AJ658" s="19">
        <f t="shared" ref="AJ658:AL658" si="1531">AJ659+AJ661</f>
        <v>0</v>
      </c>
      <c r="AK658" s="19">
        <f t="shared" si="1531"/>
        <v>0</v>
      </c>
      <c r="AL658" s="19">
        <f t="shared" si="1531"/>
        <v>0</v>
      </c>
      <c r="AM658" s="19">
        <f t="shared" ref="AM658:AM721" si="1532">AG658+AJ658</f>
        <v>1245572.5</v>
      </c>
      <c r="AN658" s="19">
        <f t="shared" ref="AN658" si="1533">AN659+AN661</f>
        <v>0</v>
      </c>
      <c r="AO658" s="19">
        <f t="shared" si="1480"/>
        <v>1245572.5</v>
      </c>
      <c r="AP658" s="19">
        <f t="shared" ref="AP658:AP721" si="1534">AH658+AK658</f>
        <v>1229823.5</v>
      </c>
      <c r="AQ658" s="19">
        <f t="shared" ref="AQ658" si="1535">AQ659+AQ661</f>
        <v>0</v>
      </c>
      <c r="AR658" s="19">
        <f t="shared" si="1481"/>
        <v>1229823.5</v>
      </c>
      <c r="AS658" s="19">
        <f t="shared" ref="AS658:AS721" si="1536">AI658+AL658</f>
        <v>1229823.5</v>
      </c>
      <c r="AT658" s="19">
        <f t="shared" ref="AT658" si="1537">AT659+AT661</f>
        <v>0</v>
      </c>
      <c r="AU658" s="19">
        <f t="shared" si="1482"/>
        <v>1229823.5</v>
      </c>
      <c r="AV658" s="19">
        <f t="shared" si="1528"/>
        <v>0</v>
      </c>
      <c r="AW658" s="32"/>
      <c r="AX658" s="23"/>
      <c r="AY658" s="2"/>
    </row>
    <row r="659" spans="1:51" x14ac:dyDescent="0.3">
      <c r="A659" s="49" t="s">
        <v>170</v>
      </c>
      <c r="B659" s="45">
        <v>610</v>
      </c>
      <c r="C659" s="49"/>
      <c r="D659" s="49"/>
      <c r="E659" s="15" t="s">
        <v>595</v>
      </c>
      <c r="F659" s="19">
        <f t="shared" ref="F659:K659" si="1538">F660</f>
        <v>28450.799999999999</v>
      </c>
      <c r="G659" s="19">
        <f t="shared" si="1538"/>
        <v>28324.3</v>
      </c>
      <c r="H659" s="19">
        <f t="shared" si="1538"/>
        <v>28324.3</v>
      </c>
      <c r="I659" s="19">
        <f t="shared" si="1538"/>
        <v>0</v>
      </c>
      <c r="J659" s="19">
        <f t="shared" si="1538"/>
        <v>0</v>
      </c>
      <c r="K659" s="19">
        <f t="shared" si="1538"/>
        <v>0</v>
      </c>
      <c r="L659" s="19">
        <f t="shared" si="1471"/>
        <v>28450.799999999999</v>
      </c>
      <c r="M659" s="19">
        <f t="shared" si="1472"/>
        <v>28324.3</v>
      </c>
      <c r="N659" s="19">
        <f t="shared" si="1473"/>
        <v>28324.3</v>
      </c>
      <c r="O659" s="19">
        <f t="shared" ref="O659:Q659" si="1539">O660</f>
        <v>0</v>
      </c>
      <c r="P659" s="19">
        <f t="shared" si="1539"/>
        <v>0</v>
      </c>
      <c r="Q659" s="19">
        <f t="shared" si="1539"/>
        <v>0</v>
      </c>
      <c r="R659" s="19">
        <f t="shared" si="1420"/>
        <v>28450.799999999999</v>
      </c>
      <c r="S659" s="19">
        <f t="shared" si="1421"/>
        <v>28324.3</v>
      </c>
      <c r="T659" s="19">
        <f t="shared" si="1422"/>
        <v>28324.3</v>
      </c>
      <c r="U659" s="19">
        <f t="shared" ref="U659:AV659" si="1540">U660</f>
        <v>0</v>
      </c>
      <c r="V659" s="19">
        <f t="shared" si="1423"/>
        <v>28450.799999999999</v>
      </c>
      <c r="W659" s="19">
        <f t="shared" si="1424"/>
        <v>28324.3</v>
      </c>
      <c r="X659" s="19">
        <f t="shared" si="1425"/>
        <v>28324.3</v>
      </c>
      <c r="Y659" s="19">
        <f t="shared" si="1540"/>
        <v>0</v>
      </c>
      <c r="Z659" s="19">
        <f t="shared" si="1540"/>
        <v>0</v>
      </c>
      <c r="AA659" s="19">
        <f t="shared" si="1540"/>
        <v>0</v>
      </c>
      <c r="AB659" s="19">
        <f t="shared" si="1411"/>
        <v>28450.799999999999</v>
      </c>
      <c r="AC659" s="19">
        <f t="shared" si="1412"/>
        <v>28324.3</v>
      </c>
      <c r="AD659" s="19">
        <f t="shared" si="1413"/>
        <v>28324.3</v>
      </c>
      <c r="AE659" s="19">
        <f t="shared" si="1540"/>
        <v>0</v>
      </c>
      <c r="AF659" s="19">
        <f t="shared" si="1540"/>
        <v>0</v>
      </c>
      <c r="AG659" s="19">
        <f t="shared" si="1417"/>
        <v>28450.799999999999</v>
      </c>
      <c r="AH659" s="19">
        <f t="shared" si="1418"/>
        <v>28324.3</v>
      </c>
      <c r="AI659" s="19">
        <f t="shared" si="1419"/>
        <v>28324.3</v>
      </c>
      <c r="AJ659" s="19">
        <f t="shared" si="1540"/>
        <v>0</v>
      </c>
      <c r="AK659" s="19">
        <f t="shared" si="1540"/>
        <v>0</v>
      </c>
      <c r="AL659" s="19">
        <f t="shared" si="1540"/>
        <v>0</v>
      </c>
      <c r="AM659" s="19">
        <f t="shared" si="1532"/>
        <v>28450.799999999999</v>
      </c>
      <c r="AN659" s="19">
        <f t="shared" si="1540"/>
        <v>0</v>
      </c>
      <c r="AO659" s="19">
        <f t="shared" si="1480"/>
        <v>28450.799999999999</v>
      </c>
      <c r="AP659" s="19">
        <f t="shared" si="1534"/>
        <v>28324.3</v>
      </c>
      <c r="AQ659" s="19">
        <f t="shared" si="1540"/>
        <v>0</v>
      </c>
      <c r="AR659" s="19">
        <f t="shared" si="1481"/>
        <v>28324.3</v>
      </c>
      <c r="AS659" s="19">
        <f t="shared" si="1536"/>
        <v>28324.3</v>
      </c>
      <c r="AT659" s="19">
        <f t="shared" si="1540"/>
        <v>0</v>
      </c>
      <c r="AU659" s="19">
        <f t="shared" si="1482"/>
        <v>28324.3</v>
      </c>
      <c r="AV659" s="19">
        <f t="shared" si="1540"/>
        <v>0</v>
      </c>
      <c r="AW659" s="32"/>
      <c r="AX659" s="23"/>
      <c r="AY659" s="2"/>
    </row>
    <row r="660" spans="1:51" x14ac:dyDescent="0.3">
      <c r="A660" s="49" t="s">
        <v>170</v>
      </c>
      <c r="B660" s="45">
        <v>610</v>
      </c>
      <c r="C660" s="49" t="s">
        <v>28</v>
      </c>
      <c r="D660" s="49" t="s">
        <v>5</v>
      </c>
      <c r="E660" s="15" t="s">
        <v>557</v>
      </c>
      <c r="F660" s="19">
        <v>28450.799999999999</v>
      </c>
      <c r="G660" s="19">
        <v>28324.3</v>
      </c>
      <c r="H660" s="19">
        <v>28324.3</v>
      </c>
      <c r="I660" s="19"/>
      <c r="J660" s="19"/>
      <c r="K660" s="19"/>
      <c r="L660" s="19">
        <f t="shared" si="1471"/>
        <v>28450.799999999999</v>
      </c>
      <c r="M660" s="19">
        <f t="shared" si="1472"/>
        <v>28324.3</v>
      </c>
      <c r="N660" s="19">
        <f t="shared" si="1473"/>
        <v>28324.3</v>
      </c>
      <c r="O660" s="19"/>
      <c r="P660" s="19"/>
      <c r="Q660" s="19"/>
      <c r="R660" s="19">
        <f t="shared" si="1420"/>
        <v>28450.799999999999</v>
      </c>
      <c r="S660" s="19">
        <f t="shared" si="1421"/>
        <v>28324.3</v>
      </c>
      <c r="T660" s="19">
        <f t="shared" si="1422"/>
        <v>28324.3</v>
      </c>
      <c r="U660" s="19"/>
      <c r="V660" s="19">
        <f t="shared" si="1423"/>
        <v>28450.799999999999</v>
      </c>
      <c r="W660" s="19">
        <f t="shared" si="1424"/>
        <v>28324.3</v>
      </c>
      <c r="X660" s="19">
        <f t="shared" si="1425"/>
        <v>28324.3</v>
      </c>
      <c r="Y660" s="19"/>
      <c r="Z660" s="19"/>
      <c r="AA660" s="19"/>
      <c r="AB660" s="19">
        <f t="shared" si="1411"/>
        <v>28450.799999999999</v>
      </c>
      <c r="AC660" s="19">
        <f t="shared" si="1412"/>
        <v>28324.3</v>
      </c>
      <c r="AD660" s="19">
        <f t="shared" si="1413"/>
        <v>28324.3</v>
      </c>
      <c r="AE660" s="19"/>
      <c r="AF660" s="19"/>
      <c r="AG660" s="19">
        <f t="shared" si="1417"/>
        <v>28450.799999999999</v>
      </c>
      <c r="AH660" s="19">
        <f t="shared" si="1418"/>
        <v>28324.3</v>
      </c>
      <c r="AI660" s="19">
        <f t="shared" si="1419"/>
        <v>28324.3</v>
      </c>
      <c r="AJ660" s="19"/>
      <c r="AK660" s="19"/>
      <c r="AL660" s="19"/>
      <c r="AM660" s="19">
        <f t="shared" si="1532"/>
        <v>28450.799999999999</v>
      </c>
      <c r="AN660" s="19"/>
      <c r="AO660" s="19">
        <f t="shared" si="1480"/>
        <v>28450.799999999999</v>
      </c>
      <c r="AP660" s="19">
        <f t="shared" si="1534"/>
        <v>28324.3</v>
      </c>
      <c r="AQ660" s="19"/>
      <c r="AR660" s="19">
        <f t="shared" si="1481"/>
        <v>28324.3</v>
      </c>
      <c r="AS660" s="19">
        <f t="shared" si="1536"/>
        <v>28324.3</v>
      </c>
      <c r="AT660" s="19"/>
      <c r="AU660" s="19">
        <f t="shared" si="1482"/>
        <v>28324.3</v>
      </c>
      <c r="AV660" s="19"/>
      <c r="AW660" s="32"/>
      <c r="AX660" s="23"/>
      <c r="AY660" s="2"/>
    </row>
    <row r="661" spans="1:51" x14ac:dyDescent="0.3">
      <c r="A661" s="49" t="s">
        <v>170</v>
      </c>
      <c r="B661" s="45">
        <v>620</v>
      </c>
      <c r="C661" s="49"/>
      <c r="D661" s="49"/>
      <c r="E661" s="15" t="s">
        <v>596</v>
      </c>
      <c r="F661" s="19">
        <f t="shared" ref="F661:K661" si="1541">F662</f>
        <v>1217432.5</v>
      </c>
      <c r="G661" s="19">
        <f t="shared" si="1541"/>
        <v>1201810</v>
      </c>
      <c r="H661" s="19">
        <f t="shared" si="1541"/>
        <v>1201810</v>
      </c>
      <c r="I661" s="19">
        <f t="shared" si="1541"/>
        <v>-310.8</v>
      </c>
      <c r="J661" s="19">
        <f t="shared" si="1541"/>
        <v>-310.8</v>
      </c>
      <c r="K661" s="19">
        <f t="shared" si="1541"/>
        <v>-310.8</v>
      </c>
      <c r="L661" s="19">
        <f t="shared" si="1471"/>
        <v>1217121.7</v>
      </c>
      <c r="M661" s="19">
        <f t="shared" si="1472"/>
        <v>1201499.2</v>
      </c>
      <c r="N661" s="19">
        <f t="shared" si="1473"/>
        <v>1201499.2</v>
      </c>
      <c r="O661" s="19">
        <f t="shared" ref="O661:Q661" si="1542">O662</f>
        <v>0</v>
      </c>
      <c r="P661" s="19">
        <f t="shared" si="1542"/>
        <v>0</v>
      </c>
      <c r="Q661" s="19">
        <f t="shared" si="1542"/>
        <v>0</v>
      </c>
      <c r="R661" s="19">
        <f t="shared" si="1420"/>
        <v>1217121.7</v>
      </c>
      <c r="S661" s="19">
        <f t="shared" si="1421"/>
        <v>1201499.2</v>
      </c>
      <c r="T661" s="19">
        <f t="shared" si="1422"/>
        <v>1201499.2</v>
      </c>
      <c r="U661" s="19">
        <f t="shared" ref="U661:AV661" si="1543">U662</f>
        <v>0</v>
      </c>
      <c r="V661" s="19">
        <f t="shared" si="1423"/>
        <v>1217121.7</v>
      </c>
      <c r="W661" s="19">
        <f t="shared" si="1424"/>
        <v>1201499.2</v>
      </c>
      <c r="X661" s="19">
        <f t="shared" si="1425"/>
        <v>1201499.2</v>
      </c>
      <c r="Y661" s="19">
        <f t="shared" si="1543"/>
        <v>0</v>
      </c>
      <c r="Z661" s="19">
        <f t="shared" si="1543"/>
        <v>0</v>
      </c>
      <c r="AA661" s="19">
        <f t="shared" si="1543"/>
        <v>0</v>
      </c>
      <c r="AB661" s="19">
        <f t="shared" si="1411"/>
        <v>1217121.7</v>
      </c>
      <c r="AC661" s="19">
        <f t="shared" si="1412"/>
        <v>1201499.2</v>
      </c>
      <c r="AD661" s="19">
        <f t="shared" si="1413"/>
        <v>1201499.2</v>
      </c>
      <c r="AE661" s="19">
        <f t="shared" si="1543"/>
        <v>0</v>
      </c>
      <c r="AF661" s="19">
        <f t="shared" si="1543"/>
        <v>0</v>
      </c>
      <c r="AG661" s="19">
        <f t="shared" si="1417"/>
        <v>1217121.7</v>
      </c>
      <c r="AH661" s="19">
        <f t="shared" si="1418"/>
        <v>1201499.2</v>
      </c>
      <c r="AI661" s="19">
        <f t="shared" si="1419"/>
        <v>1201499.2</v>
      </c>
      <c r="AJ661" s="19">
        <f t="shared" si="1543"/>
        <v>0</v>
      </c>
      <c r="AK661" s="19">
        <f t="shared" si="1543"/>
        <v>0</v>
      </c>
      <c r="AL661" s="19">
        <f t="shared" si="1543"/>
        <v>0</v>
      </c>
      <c r="AM661" s="19">
        <f t="shared" si="1532"/>
        <v>1217121.7</v>
      </c>
      <c r="AN661" s="19">
        <f t="shared" si="1543"/>
        <v>0</v>
      </c>
      <c r="AO661" s="19">
        <f t="shared" si="1480"/>
        <v>1217121.7</v>
      </c>
      <c r="AP661" s="19">
        <f t="shared" si="1534"/>
        <v>1201499.2</v>
      </c>
      <c r="AQ661" s="19">
        <f t="shared" si="1543"/>
        <v>0</v>
      </c>
      <c r="AR661" s="19">
        <f t="shared" si="1481"/>
        <v>1201499.2</v>
      </c>
      <c r="AS661" s="19">
        <f t="shared" si="1536"/>
        <v>1201499.2</v>
      </c>
      <c r="AT661" s="19">
        <f t="shared" si="1543"/>
        <v>0</v>
      </c>
      <c r="AU661" s="19">
        <f t="shared" si="1482"/>
        <v>1201499.2</v>
      </c>
      <c r="AV661" s="19">
        <f t="shared" si="1543"/>
        <v>0</v>
      </c>
      <c r="AW661" s="32"/>
      <c r="AX661" s="23"/>
      <c r="AY661" s="2"/>
    </row>
    <row r="662" spans="1:51" x14ac:dyDescent="0.3">
      <c r="A662" s="49" t="s">
        <v>170</v>
      </c>
      <c r="B662" s="45">
        <v>620</v>
      </c>
      <c r="C662" s="49" t="s">
        <v>28</v>
      </c>
      <c r="D662" s="49" t="s">
        <v>5</v>
      </c>
      <c r="E662" s="15" t="s">
        <v>557</v>
      </c>
      <c r="F662" s="19">
        <v>1217432.5</v>
      </c>
      <c r="G662" s="19">
        <v>1201810</v>
      </c>
      <c r="H662" s="19">
        <v>1201810</v>
      </c>
      <c r="I662" s="19">
        <v>-310.8</v>
      </c>
      <c r="J662" s="19">
        <v>-310.8</v>
      </c>
      <c r="K662" s="19">
        <v>-310.8</v>
      </c>
      <c r="L662" s="19">
        <f t="shared" si="1471"/>
        <v>1217121.7</v>
      </c>
      <c r="M662" s="19">
        <f t="shared" si="1472"/>
        <v>1201499.2</v>
      </c>
      <c r="N662" s="19">
        <f t="shared" si="1473"/>
        <v>1201499.2</v>
      </c>
      <c r="O662" s="19"/>
      <c r="P662" s="19"/>
      <c r="Q662" s="19"/>
      <c r="R662" s="19">
        <f t="shared" si="1420"/>
        <v>1217121.7</v>
      </c>
      <c r="S662" s="19">
        <f t="shared" si="1421"/>
        <v>1201499.2</v>
      </c>
      <c r="T662" s="19">
        <f t="shared" si="1422"/>
        <v>1201499.2</v>
      </c>
      <c r="U662" s="19"/>
      <c r="V662" s="19">
        <f t="shared" si="1423"/>
        <v>1217121.7</v>
      </c>
      <c r="W662" s="19">
        <f t="shared" si="1424"/>
        <v>1201499.2</v>
      </c>
      <c r="X662" s="19">
        <f t="shared" si="1425"/>
        <v>1201499.2</v>
      </c>
      <c r="Y662" s="19"/>
      <c r="Z662" s="19"/>
      <c r="AA662" s="19"/>
      <c r="AB662" s="19">
        <f t="shared" si="1411"/>
        <v>1217121.7</v>
      </c>
      <c r="AC662" s="19">
        <f t="shared" si="1412"/>
        <v>1201499.2</v>
      </c>
      <c r="AD662" s="19">
        <f t="shared" si="1413"/>
        <v>1201499.2</v>
      </c>
      <c r="AE662" s="19"/>
      <c r="AF662" s="19"/>
      <c r="AG662" s="19">
        <f t="shared" si="1417"/>
        <v>1217121.7</v>
      </c>
      <c r="AH662" s="19">
        <f t="shared" si="1418"/>
        <v>1201499.2</v>
      </c>
      <c r="AI662" s="19">
        <f t="shared" si="1419"/>
        <v>1201499.2</v>
      </c>
      <c r="AJ662" s="19"/>
      <c r="AK662" s="19"/>
      <c r="AL662" s="19"/>
      <c r="AM662" s="19">
        <f t="shared" si="1532"/>
        <v>1217121.7</v>
      </c>
      <c r="AN662" s="19"/>
      <c r="AO662" s="19">
        <f t="shared" si="1480"/>
        <v>1217121.7</v>
      </c>
      <c r="AP662" s="19">
        <f t="shared" si="1534"/>
        <v>1201499.2</v>
      </c>
      <c r="AQ662" s="19"/>
      <c r="AR662" s="19">
        <f t="shared" si="1481"/>
        <v>1201499.2</v>
      </c>
      <c r="AS662" s="19">
        <f t="shared" si="1536"/>
        <v>1201499.2</v>
      </c>
      <c r="AT662" s="19"/>
      <c r="AU662" s="19">
        <f t="shared" si="1482"/>
        <v>1201499.2</v>
      </c>
      <c r="AV662" s="19"/>
      <c r="AW662" s="32"/>
      <c r="AX662" s="23" t="s">
        <v>1285</v>
      </c>
      <c r="AY662" s="2"/>
    </row>
    <row r="663" spans="1:51" ht="31.2" x14ac:dyDescent="0.3">
      <c r="A663" s="49" t="s">
        <v>171</v>
      </c>
      <c r="B663" s="45"/>
      <c r="C663" s="49"/>
      <c r="D663" s="49"/>
      <c r="E663" s="15" t="s">
        <v>693</v>
      </c>
      <c r="F663" s="19">
        <f t="shared" ref="F663:K663" si="1544">F664</f>
        <v>46963.8</v>
      </c>
      <c r="G663" s="19">
        <f t="shared" si="1544"/>
        <v>46963.8</v>
      </c>
      <c r="H663" s="19">
        <f t="shared" si="1544"/>
        <v>46963.8</v>
      </c>
      <c r="I663" s="19">
        <f t="shared" si="1544"/>
        <v>-7220.8</v>
      </c>
      <c r="J663" s="19">
        <f t="shared" si="1544"/>
        <v>-7175.5</v>
      </c>
      <c r="K663" s="19">
        <f t="shared" si="1544"/>
        <v>-7175.5</v>
      </c>
      <c r="L663" s="19">
        <f t="shared" si="1471"/>
        <v>39743</v>
      </c>
      <c r="M663" s="19">
        <f t="shared" si="1472"/>
        <v>39788.300000000003</v>
      </c>
      <c r="N663" s="19">
        <f t="shared" si="1473"/>
        <v>39788.300000000003</v>
      </c>
      <c r="O663" s="19">
        <f t="shared" ref="O663:Q663" si="1545">O664</f>
        <v>0</v>
      </c>
      <c r="P663" s="19">
        <f t="shared" si="1545"/>
        <v>0</v>
      </c>
      <c r="Q663" s="19">
        <f t="shared" si="1545"/>
        <v>0</v>
      </c>
      <c r="R663" s="19">
        <f t="shared" si="1420"/>
        <v>39743</v>
      </c>
      <c r="S663" s="19">
        <f t="shared" si="1421"/>
        <v>39788.300000000003</v>
      </c>
      <c r="T663" s="19">
        <f t="shared" si="1422"/>
        <v>39788.300000000003</v>
      </c>
      <c r="U663" s="19">
        <f t="shared" ref="U663:AV663" si="1546">U664</f>
        <v>0</v>
      </c>
      <c r="V663" s="19">
        <f t="shared" si="1423"/>
        <v>39743</v>
      </c>
      <c r="W663" s="19">
        <f t="shared" si="1424"/>
        <v>39788.300000000003</v>
      </c>
      <c r="X663" s="19">
        <f t="shared" si="1425"/>
        <v>39788.300000000003</v>
      </c>
      <c r="Y663" s="19">
        <f t="shared" si="1546"/>
        <v>0</v>
      </c>
      <c r="Z663" s="19">
        <f t="shared" si="1546"/>
        <v>0</v>
      </c>
      <c r="AA663" s="19">
        <f t="shared" si="1546"/>
        <v>0</v>
      </c>
      <c r="AB663" s="19">
        <f t="shared" si="1411"/>
        <v>39743</v>
      </c>
      <c r="AC663" s="19">
        <f t="shared" si="1412"/>
        <v>39788.300000000003</v>
      </c>
      <c r="AD663" s="19">
        <f t="shared" si="1413"/>
        <v>39788.300000000003</v>
      </c>
      <c r="AE663" s="19">
        <f t="shared" si="1546"/>
        <v>0</v>
      </c>
      <c r="AF663" s="19">
        <f t="shared" si="1546"/>
        <v>0</v>
      </c>
      <c r="AG663" s="19">
        <f t="shared" si="1417"/>
        <v>39743</v>
      </c>
      <c r="AH663" s="19">
        <f t="shared" si="1418"/>
        <v>39788.300000000003</v>
      </c>
      <c r="AI663" s="19">
        <f t="shared" si="1419"/>
        <v>39788.300000000003</v>
      </c>
      <c r="AJ663" s="19">
        <f t="shared" si="1546"/>
        <v>0</v>
      </c>
      <c r="AK663" s="19">
        <f t="shared" si="1546"/>
        <v>0</v>
      </c>
      <c r="AL663" s="19">
        <f t="shared" si="1546"/>
        <v>0</v>
      </c>
      <c r="AM663" s="19">
        <f t="shared" si="1532"/>
        <v>39743</v>
      </c>
      <c r="AN663" s="19">
        <f t="shared" si="1546"/>
        <v>0</v>
      </c>
      <c r="AO663" s="19">
        <f t="shared" si="1480"/>
        <v>39743</v>
      </c>
      <c r="AP663" s="19">
        <f t="shared" si="1534"/>
        <v>39788.300000000003</v>
      </c>
      <c r="AQ663" s="19">
        <f t="shared" si="1546"/>
        <v>0</v>
      </c>
      <c r="AR663" s="19">
        <f t="shared" si="1481"/>
        <v>39788.300000000003</v>
      </c>
      <c r="AS663" s="19">
        <f t="shared" si="1536"/>
        <v>39788.300000000003</v>
      </c>
      <c r="AT663" s="19">
        <f t="shared" si="1546"/>
        <v>0</v>
      </c>
      <c r="AU663" s="19">
        <f t="shared" si="1482"/>
        <v>39788.300000000003</v>
      </c>
      <c r="AV663" s="19">
        <f t="shared" si="1546"/>
        <v>0</v>
      </c>
      <c r="AW663" s="32"/>
      <c r="AX663" s="23"/>
      <c r="AY663" s="2"/>
    </row>
    <row r="664" spans="1:51" ht="46.8" x14ac:dyDescent="0.3">
      <c r="A664" s="49" t="s">
        <v>171</v>
      </c>
      <c r="B664" s="45">
        <v>600</v>
      </c>
      <c r="C664" s="49"/>
      <c r="D664" s="49"/>
      <c r="E664" s="15" t="s">
        <v>581</v>
      </c>
      <c r="F664" s="19">
        <f t="shared" ref="F664:K664" si="1547">F665+F667</f>
        <v>46963.8</v>
      </c>
      <c r="G664" s="19">
        <f t="shared" si="1547"/>
        <v>46963.8</v>
      </c>
      <c r="H664" s="19">
        <f t="shared" si="1547"/>
        <v>46963.8</v>
      </c>
      <c r="I664" s="19">
        <f t="shared" si="1547"/>
        <v>-7220.8</v>
      </c>
      <c r="J664" s="19">
        <f t="shared" si="1547"/>
        <v>-7175.5</v>
      </c>
      <c r="K664" s="19">
        <f t="shared" si="1547"/>
        <v>-7175.5</v>
      </c>
      <c r="L664" s="19">
        <f t="shared" si="1471"/>
        <v>39743</v>
      </c>
      <c r="M664" s="19">
        <f t="shared" si="1472"/>
        <v>39788.300000000003</v>
      </c>
      <c r="N664" s="19">
        <f t="shared" si="1473"/>
        <v>39788.300000000003</v>
      </c>
      <c r="O664" s="19">
        <f t="shared" ref="O664:Q664" si="1548">O665+O667</f>
        <v>0</v>
      </c>
      <c r="P664" s="19">
        <f t="shared" si="1548"/>
        <v>0</v>
      </c>
      <c r="Q664" s="19">
        <f t="shared" si="1548"/>
        <v>0</v>
      </c>
      <c r="R664" s="19">
        <f t="shared" si="1420"/>
        <v>39743</v>
      </c>
      <c r="S664" s="19">
        <f t="shared" si="1421"/>
        <v>39788.300000000003</v>
      </c>
      <c r="T664" s="19">
        <f t="shared" si="1422"/>
        <v>39788.300000000003</v>
      </c>
      <c r="U664" s="19">
        <f t="shared" ref="U664:AV664" si="1549">U665+U667</f>
        <v>0</v>
      </c>
      <c r="V664" s="19">
        <f t="shared" si="1423"/>
        <v>39743</v>
      </c>
      <c r="W664" s="19">
        <f t="shared" si="1424"/>
        <v>39788.300000000003</v>
      </c>
      <c r="X664" s="19">
        <f t="shared" si="1425"/>
        <v>39788.300000000003</v>
      </c>
      <c r="Y664" s="19">
        <f t="shared" ref="Y664:AA664" si="1550">Y665+Y667</f>
        <v>0</v>
      </c>
      <c r="Z664" s="19">
        <f t="shared" si="1550"/>
        <v>0</v>
      </c>
      <c r="AA664" s="19">
        <f t="shared" si="1550"/>
        <v>0</v>
      </c>
      <c r="AB664" s="19">
        <f t="shared" si="1411"/>
        <v>39743</v>
      </c>
      <c r="AC664" s="19">
        <f t="shared" si="1412"/>
        <v>39788.300000000003</v>
      </c>
      <c r="AD664" s="19">
        <f t="shared" si="1413"/>
        <v>39788.300000000003</v>
      </c>
      <c r="AE664" s="19">
        <f t="shared" ref="AE664:AF664" si="1551">AE665+AE667</f>
        <v>0</v>
      </c>
      <c r="AF664" s="19">
        <f t="shared" si="1551"/>
        <v>0</v>
      </c>
      <c r="AG664" s="19">
        <f t="shared" si="1417"/>
        <v>39743</v>
      </c>
      <c r="AH664" s="19">
        <f t="shared" si="1418"/>
        <v>39788.300000000003</v>
      </c>
      <c r="AI664" s="19">
        <f t="shared" si="1419"/>
        <v>39788.300000000003</v>
      </c>
      <c r="AJ664" s="19">
        <f t="shared" ref="AJ664:AL664" si="1552">AJ665+AJ667</f>
        <v>0</v>
      </c>
      <c r="AK664" s="19">
        <f t="shared" si="1552"/>
        <v>0</v>
      </c>
      <c r="AL664" s="19">
        <f t="shared" si="1552"/>
        <v>0</v>
      </c>
      <c r="AM664" s="19">
        <f t="shared" si="1532"/>
        <v>39743</v>
      </c>
      <c r="AN664" s="19">
        <f t="shared" ref="AN664" si="1553">AN665+AN667</f>
        <v>0</v>
      </c>
      <c r="AO664" s="19">
        <f t="shared" si="1480"/>
        <v>39743</v>
      </c>
      <c r="AP664" s="19">
        <f t="shared" si="1534"/>
        <v>39788.300000000003</v>
      </c>
      <c r="AQ664" s="19">
        <f t="shared" ref="AQ664" si="1554">AQ665+AQ667</f>
        <v>0</v>
      </c>
      <c r="AR664" s="19">
        <f t="shared" si="1481"/>
        <v>39788.300000000003</v>
      </c>
      <c r="AS664" s="19">
        <f t="shared" si="1536"/>
        <v>39788.300000000003</v>
      </c>
      <c r="AT664" s="19">
        <f t="shared" ref="AT664" si="1555">AT665+AT667</f>
        <v>0</v>
      </c>
      <c r="AU664" s="19">
        <f t="shared" si="1482"/>
        <v>39788.300000000003</v>
      </c>
      <c r="AV664" s="19">
        <f t="shared" si="1549"/>
        <v>0</v>
      </c>
      <c r="AW664" s="32"/>
      <c r="AX664" s="23"/>
      <c r="AY664" s="2"/>
    </row>
    <row r="665" spans="1:51" x14ac:dyDescent="0.3">
      <c r="A665" s="49" t="s">
        <v>171</v>
      </c>
      <c r="B665" s="45">
        <v>610</v>
      </c>
      <c r="C665" s="49"/>
      <c r="D665" s="49"/>
      <c r="E665" s="15" t="s">
        <v>595</v>
      </c>
      <c r="F665" s="19">
        <f t="shared" ref="F665:K665" si="1556">F666</f>
        <v>19869.2</v>
      </c>
      <c r="G665" s="19">
        <f t="shared" si="1556"/>
        <v>19869.2</v>
      </c>
      <c r="H665" s="19">
        <f t="shared" si="1556"/>
        <v>19869.2</v>
      </c>
      <c r="I665" s="19">
        <f t="shared" si="1556"/>
        <v>-7194.8</v>
      </c>
      <c r="J665" s="19">
        <f t="shared" si="1556"/>
        <v>-7175.5</v>
      </c>
      <c r="K665" s="19">
        <f t="shared" si="1556"/>
        <v>-7175.5</v>
      </c>
      <c r="L665" s="19">
        <f t="shared" si="1471"/>
        <v>12674.400000000001</v>
      </c>
      <c r="M665" s="19">
        <f t="shared" si="1472"/>
        <v>12693.7</v>
      </c>
      <c r="N665" s="19">
        <f t="shared" si="1473"/>
        <v>12693.7</v>
      </c>
      <c r="O665" s="19">
        <f t="shared" ref="O665:Q665" si="1557">O666</f>
        <v>0</v>
      </c>
      <c r="P665" s="19">
        <f t="shared" si="1557"/>
        <v>0</v>
      </c>
      <c r="Q665" s="19">
        <f t="shared" si="1557"/>
        <v>0</v>
      </c>
      <c r="R665" s="19">
        <f t="shared" si="1420"/>
        <v>12674.400000000001</v>
      </c>
      <c r="S665" s="19">
        <f t="shared" si="1421"/>
        <v>12693.7</v>
      </c>
      <c r="T665" s="19">
        <f t="shared" si="1422"/>
        <v>12693.7</v>
      </c>
      <c r="U665" s="19">
        <f t="shared" ref="U665:AV665" si="1558">U666</f>
        <v>0</v>
      </c>
      <c r="V665" s="19">
        <f t="shared" si="1423"/>
        <v>12674.400000000001</v>
      </c>
      <c r="W665" s="19">
        <f t="shared" si="1424"/>
        <v>12693.7</v>
      </c>
      <c r="X665" s="19">
        <f t="shared" si="1425"/>
        <v>12693.7</v>
      </c>
      <c r="Y665" s="19">
        <f t="shared" si="1558"/>
        <v>0</v>
      </c>
      <c r="Z665" s="19">
        <f t="shared" si="1558"/>
        <v>0</v>
      </c>
      <c r="AA665" s="19">
        <f t="shared" si="1558"/>
        <v>0</v>
      </c>
      <c r="AB665" s="19">
        <f t="shared" si="1411"/>
        <v>12674.400000000001</v>
      </c>
      <c r="AC665" s="19">
        <f t="shared" si="1412"/>
        <v>12693.7</v>
      </c>
      <c r="AD665" s="19">
        <f t="shared" si="1413"/>
        <v>12693.7</v>
      </c>
      <c r="AE665" s="19">
        <f t="shared" si="1558"/>
        <v>0</v>
      </c>
      <c r="AF665" s="19">
        <f t="shared" si="1558"/>
        <v>0</v>
      </c>
      <c r="AG665" s="19">
        <f t="shared" si="1417"/>
        <v>12674.400000000001</v>
      </c>
      <c r="AH665" s="19">
        <f t="shared" si="1418"/>
        <v>12693.7</v>
      </c>
      <c r="AI665" s="19">
        <f t="shared" si="1419"/>
        <v>12693.7</v>
      </c>
      <c r="AJ665" s="19">
        <f t="shared" si="1558"/>
        <v>0</v>
      </c>
      <c r="AK665" s="19">
        <f t="shared" si="1558"/>
        <v>0</v>
      </c>
      <c r="AL665" s="19">
        <f t="shared" si="1558"/>
        <v>0</v>
      </c>
      <c r="AM665" s="19">
        <f t="shared" si="1532"/>
        <v>12674.400000000001</v>
      </c>
      <c r="AN665" s="19">
        <f t="shared" si="1558"/>
        <v>0</v>
      </c>
      <c r="AO665" s="19">
        <f t="shared" si="1480"/>
        <v>12674.400000000001</v>
      </c>
      <c r="AP665" s="19">
        <f t="shared" si="1534"/>
        <v>12693.7</v>
      </c>
      <c r="AQ665" s="19">
        <f t="shared" si="1558"/>
        <v>0</v>
      </c>
      <c r="AR665" s="19">
        <f t="shared" si="1481"/>
        <v>12693.7</v>
      </c>
      <c r="AS665" s="19">
        <f t="shared" si="1536"/>
        <v>12693.7</v>
      </c>
      <c r="AT665" s="19">
        <f t="shared" si="1558"/>
        <v>0</v>
      </c>
      <c r="AU665" s="19">
        <f t="shared" si="1482"/>
        <v>12693.7</v>
      </c>
      <c r="AV665" s="19">
        <f t="shared" si="1558"/>
        <v>0</v>
      </c>
      <c r="AW665" s="32"/>
      <c r="AX665" s="23"/>
      <c r="AY665" s="2"/>
    </row>
    <row r="666" spans="1:51" x14ac:dyDescent="0.3">
      <c r="A666" s="49" t="s">
        <v>171</v>
      </c>
      <c r="B666" s="45">
        <v>610</v>
      </c>
      <c r="C666" s="49" t="s">
        <v>28</v>
      </c>
      <c r="D666" s="49" t="s">
        <v>5</v>
      </c>
      <c r="E666" s="15" t="s">
        <v>557</v>
      </c>
      <c r="F666" s="19">
        <v>19869.2</v>
      </c>
      <c r="G666" s="19">
        <v>19869.2</v>
      </c>
      <c r="H666" s="19">
        <v>19869.2</v>
      </c>
      <c r="I666" s="19">
        <f>-19.3-7175.5</f>
        <v>-7194.8</v>
      </c>
      <c r="J666" s="19">
        <v>-7175.5</v>
      </c>
      <c r="K666" s="19">
        <v>-7175.5</v>
      </c>
      <c r="L666" s="19">
        <f t="shared" si="1471"/>
        <v>12674.400000000001</v>
      </c>
      <c r="M666" s="19">
        <f t="shared" si="1472"/>
        <v>12693.7</v>
      </c>
      <c r="N666" s="19">
        <f t="shared" si="1473"/>
        <v>12693.7</v>
      </c>
      <c r="O666" s="19"/>
      <c r="P666" s="19"/>
      <c r="Q666" s="19"/>
      <c r="R666" s="19">
        <f t="shared" si="1420"/>
        <v>12674.400000000001</v>
      </c>
      <c r="S666" s="19">
        <f t="shared" si="1421"/>
        <v>12693.7</v>
      </c>
      <c r="T666" s="19">
        <f t="shared" si="1422"/>
        <v>12693.7</v>
      </c>
      <c r="U666" s="19"/>
      <c r="V666" s="19">
        <f t="shared" si="1423"/>
        <v>12674.400000000001</v>
      </c>
      <c r="W666" s="19">
        <f t="shared" si="1424"/>
        <v>12693.7</v>
      </c>
      <c r="X666" s="19">
        <f t="shared" si="1425"/>
        <v>12693.7</v>
      </c>
      <c r="Y666" s="19"/>
      <c r="Z666" s="19"/>
      <c r="AA666" s="19"/>
      <c r="AB666" s="19">
        <f t="shared" si="1411"/>
        <v>12674.400000000001</v>
      </c>
      <c r="AC666" s="19">
        <f t="shared" si="1412"/>
        <v>12693.7</v>
      </c>
      <c r="AD666" s="19">
        <f t="shared" si="1413"/>
        <v>12693.7</v>
      </c>
      <c r="AE666" s="19"/>
      <c r="AF666" s="19"/>
      <c r="AG666" s="19">
        <f t="shared" si="1417"/>
        <v>12674.400000000001</v>
      </c>
      <c r="AH666" s="19">
        <f t="shared" si="1418"/>
        <v>12693.7</v>
      </c>
      <c r="AI666" s="19">
        <f t="shared" si="1419"/>
        <v>12693.7</v>
      </c>
      <c r="AJ666" s="19"/>
      <c r="AK666" s="19"/>
      <c r="AL666" s="19"/>
      <c r="AM666" s="19">
        <f t="shared" si="1532"/>
        <v>12674.400000000001</v>
      </c>
      <c r="AN666" s="19"/>
      <c r="AO666" s="19">
        <f t="shared" si="1480"/>
        <v>12674.400000000001</v>
      </c>
      <c r="AP666" s="19">
        <f t="shared" si="1534"/>
        <v>12693.7</v>
      </c>
      <c r="AQ666" s="19"/>
      <c r="AR666" s="19">
        <f t="shared" si="1481"/>
        <v>12693.7</v>
      </c>
      <c r="AS666" s="19">
        <f t="shared" si="1536"/>
        <v>12693.7</v>
      </c>
      <c r="AT666" s="19"/>
      <c r="AU666" s="19">
        <f t="shared" si="1482"/>
        <v>12693.7</v>
      </c>
      <c r="AV666" s="19"/>
      <c r="AW666" s="32"/>
      <c r="AX666" s="23" t="s">
        <v>1337</v>
      </c>
      <c r="AY666" s="2"/>
    </row>
    <row r="667" spans="1:51" x14ac:dyDescent="0.3">
      <c r="A667" s="49" t="s">
        <v>171</v>
      </c>
      <c r="B667" s="45">
        <v>620</v>
      </c>
      <c r="C667" s="49"/>
      <c r="D667" s="49"/>
      <c r="E667" s="15" t="s">
        <v>596</v>
      </c>
      <c r="F667" s="19">
        <f t="shared" ref="F667:K667" si="1559">F668</f>
        <v>27094.6</v>
      </c>
      <c r="G667" s="19">
        <f t="shared" si="1559"/>
        <v>27094.6</v>
      </c>
      <c r="H667" s="19">
        <f t="shared" si="1559"/>
        <v>27094.6</v>
      </c>
      <c r="I667" s="19">
        <f t="shared" si="1559"/>
        <v>-26</v>
      </c>
      <c r="J667" s="19">
        <f t="shared" si="1559"/>
        <v>0</v>
      </c>
      <c r="K667" s="19">
        <f t="shared" si="1559"/>
        <v>0</v>
      </c>
      <c r="L667" s="19">
        <f t="shared" si="1471"/>
        <v>27068.6</v>
      </c>
      <c r="M667" s="19">
        <f t="shared" si="1472"/>
        <v>27094.6</v>
      </c>
      <c r="N667" s="19">
        <f t="shared" si="1473"/>
        <v>27094.6</v>
      </c>
      <c r="O667" s="19">
        <f t="shared" ref="O667:Q667" si="1560">O668</f>
        <v>0</v>
      </c>
      <c r="P667" s="19">
        <f t="shared" si="1560"/>
        <v>0</v>
      </c>
      <c r="Q667" s="19">
        <f t="shared" si="1560"/>
        <v>0</v>
      </c>
      <c r="R667" s="19">
        <f t="shared" si="1420"/>
        <v>27068.6</v>
      </c>
      <c r="S667" s="19">
        <f t="shared" si="1421"/>
        <v>27094.6</v>
      </c>
      <c r="T667" s="19">
        <f t="shared" si="1422"/>
        <v>27094.6</v>
      </c>
      <c r="U667" s="19">
        <f t="shared" ref="U667:AV667" si="1561">U668</f>
        <v>0</v>
      </c>
      <c r="V667" s="19">
        <f t="shared" si="1423"/>
        <v>27068.6</v>
      </c>
      <c r="W667" s="19">
        <f t="shared" si="1424"/>
        <v>27094.6</v>
      </c>
      <c r="X667" s="19">
        <f t="shared" si="1425"/>
        <v>27094.6</v>
      </c>
      <c r="Y667" s="19">
        <f t="shared" si="1561"/>
        <v>0</v>
      </c>
      <c r="Z667" s="19">
        <f t="shared" si="1561"/>
        <v>0</v>
      </c>
      <c r="AA667" s="19">
        <f t="shared" si="1561"/>
        <v>0</v>
      </c>
      <c r="AB667" s="19">
        <f t="shared" si="1411"/>
        <v>27068.6</v>
      </c>
      <c r="AC667" s="19">
        <f t="shared" si="1412"/>
        <v>27094.6</v>
      </c>
      <c r="AD667" s="19">
        <f t="shared" si="1413"/>
        <v>27094.6</v>
      </c>
      <c r="AE667" s="19">
        <f t="shared" si="1561"/>
        <v>0</v>
      </c>
      <c r="AF667" s="19">
        <f t="shared" si="1561"/>
        <v>0</v>
      </c>
      <c r="AG667" s="19">
        <f t="shared" si="1417"/>
        <v>27068.6</v>
      </c>
      <c r="AH667" s="19">
        <f t="shared" si="1418"/>
        <v>27094.6</v>
      </c>
      <c r="AI667" s="19">
        <f t="shared" si="1419"/>
        <v>27094.6</v>
      </c>
      <c r="AJ667" s="19">
        <f t="shared" si="1561"/>
        <v>0</v>
      </c>
      <c r="AK667" s="19">
        <f t="shared" si="1561"/>
        <v>0</v>
      </c>
      <c r="AL667" s="19">
        <f t="shared" si="1561"/>
        <v>0</v>
      </c>
      <c r="AM667" s="19">
        <f t="shared" si="1532"/>
        <v>27068.6</v>
      </c>
      <c r="AN667" s="19">
        <f t="shared" si="1561"/>
        <v>0</v>
      </c>
      <c r="AO667" s="19">
        <f t="shared" si="1480"/>
        <v>27068.6</v>
      </c>
      <c r="AP667" s="19">
        <f t="shared" si="1534"/>
        <v>27094.6</v>
      </c>
      <c r="AQ667" s="19">
        <f t="shared" si="1561"/>
        <v>0</v>
      </c>
      <c r="AR667" s="19">
        <f t="shared" si="1481"/>
        <v>27094.6</v>
      </c>
      <c r="AS667" s="19">
        <f t="shared" si="1536"/>
        <v>27094.6</v>
      </c>
      <c r="AT667" s="19">
        <f t="shared" si="1561"/>
        <v>0</v>
      </c>
      <c r="AU667" s="19">
        <f t="shared" si="1482"/>
        <v>27094.6</v>
      </c>
      <c r="AV667" s="19">
        <f t="shared" si="1561"/>
        <v>0</v>
      </c>
      <c r="AW667" s="32"/>
      <c r="AX667" s="23"/>
      <c r="AY667" s="2"/>
    </row>
    <row r="668" spans="1:51" x14ac:dyDescent="0.3">
      <c r="A668" s="49" t="s">
        <v>171</v>
      </c>
      <c r="B668" s="45">
        <v>620</v>
      </c>
      <c r="C668" s="49" t="s">
        <v>28</v>
      </c>
      <c r="D668" s="49" t="s">
        <v>5</v>
      </c>
      <c r="E668" s="15" t="s">
        <v>557</v>
      </c>
      <c r="F668" s="19">
        <v>27094.6</v>
      </c>
      <c r="G668" s="19">
        <v>27094.6</v>
      </c>
      <c r="H668" s="19">
        <v>27094.6</v>
      </c>
      <c r="I668" s="19">
        <v>-26</v>
      </c>
      <c r="J668" s="19"/>
      <c r="K668" s="19"/>
      <c r="L668" s="19">
        <f t="shared" si="1471"/>
        <v>27068.6</v>
      </c>
      <c r="M668" s="19">
        <f t="shared" si="1472"/>
        <v>27094.6</v>
      </c>
      <c r="N668" s="19">
        <f t="shared" si="1473"/>
        <v>27094.6</v>
      </c>
      <c r="O668" s="19"/>
      <c r="P668" s="19"/>
      <c r="Q668" s="19"/>
      <c r="R668" s="19">
        <f t="shared" si="1420"/>
        <v>27068.6</v>
      </c>
      <c r="S668" s="19">
        <f t="shared" si="1421"/>
        <v>27094.6</v>
      </c>
      <c r="T668" s="19">
        <f t="shared" si="1422"/>
        <v>27094.6</v>
      </c>
      <c r="U668" s="19"/>
      <c r="V668" s="19">
        <f t="shared" si="1423"/>
        <v>27068.6</v>
      </c>
      <c r="W668" s="19">
        <f t="shared" si="1424"/>
        <v>27094.6</v>
      </c>
      <c r="X668" s="19">
        <f t="shared" si="1425"/>
        <v>27094.6</v>
      </c>
      <c r="Y668" s="19"/>
      <c r="Z668" s="19"/>
      <c r="AA668" s="19"/>
      <c r="AB668" s="19">
        <f t="shared" si="1411"/>
        <v>27068.6</v>
      </c>
      <c r="AC668" s="19">
        <f t="shared" si="1412"/>
        <v>27094.6</v>
      </c>
      <c r="AD668" s="19">
        <f t="shared" si="1413"/>
        <v>27094.6</v>
      </c>
      <c r="AE668" s="19"/>
      <c r="AF668" s="19"/>
      <c r="AG668" s="19">
        <f t="shared" si="1417"/>
        <v>27068.6</v>
      </c>
      <c r="AH668" s="19">
        <f t="shared" si="1418"/>
        <v>27094.6</v>
      </c>
      <c r="AI668" s="19">
        <f t="shared" si="1419"/>
        <v>27094.6</v>
      </c>
      <c r="AJ668" s="19"/>
      <c r="AK668" s="19"/>
      <c r="AL668" s="19"/>
      <c r="AM668" s="19">
        <f t="shared" si="1532"/>
        <v>27068.6</v>
      </c>
      <c r="AN668" s="19"/>
      <c r="AO668" s="19">
        <f t="shared" si="1480"/>
        <v>27068.6</v>
      </c>
      <c r="AP668" s="19">
        <f t="shared" si="1534"/>
        <v>27094.6</v>
      </c>
      <c r="AQ668" s="19"/>
      <c r="AR668" s="19">
        <f t="shared" si="1481"/>
        <v>27094.6</v>
      </c>
      <c r="AS668" s="19">
        <f t="shared" si="1536"/>
        <v>27094.6</v>
      </c>
      <c r="AT668" s="19"/>
      <c r="AU668" s="19">
        <f t="shared" si="1482"/>
        <v>27094.6</v>
      </c>
      <c r="AV668" s="19"/>
      <c r="AW668" s="32"/>
      <c r="AX668" s="23" t="s">
        <v>1286</v>
      </c>
      <c r="AY668" s="2"/>
    </row>
    <row r="669" spans="1:51" ht="78" x14ac:dyDescent="0.3">
      <c r="A669" s="49" t="s">
        <v>1473</v>
      </c>
      <c r="B669" s="45"/>
      <c r="C669" s="49"/>
      <c r="D669" s="49"/>
      <c r="E669" s="15" t="s">
        <v>1484</v>
      </c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>
        <f>AG670</f>
        <v>0</v>
      </c>
      <c r="AH669" s="19">
        <f t="shared" ref="AH669:AV669" si="1562">AH670</f>
        <v>0</v>
      </c>
      <c r="AI669" s="19">
        <f t="shared" si="1562"/>
        <v>0</v>
      </c>
      <c r="AJ669" s="19">
        <f t="shared" si="1562"/>
        <v>10558.54</v>
      </c>
      <c r="AK669" s="19">
        <f t="shared" si="1562"/>
        <v>0</v>
      </c>
      <c r="AL669" s="19">
        <f t="shared" si="1562"/>
        <v>0</v>
      </c>
      <c r="AM669" s="19">
        <f t="shared" si="1532"/>
        <v>10558.54</v>
      </c>
      <c r="AN669" s="19">
        <f t="shared" si="1562"/>
        <v>0</v>
      </c>
      <c r="AO669" s="19">
        <f t="shared" si="1480"/>
        <v>10558.54</v>
      </c>
      <c r="AP669" s="19">
        <f t="shared" si="1534"/>
        <v>0</v>
      </c>
      <c r="AQ669" s="19">
        <f t="shared" si="1562"/>
        <v>0</v>
      </c>
      <c r="AR669" s="19">
        <f t="shared" si="1481"/>
        <v>0</v>
      </c>
      <c r="AS669" s="19">
        <f t="shared" si="1536"/>
        <v>0</v>
      </c>
      <c r="AT669" s="19">
        <f t="shared" si="1562"/>
        <v>0</v>
      </c>
      <c r="AU669" s="19">
        <f t="shared" si="1482"/>
        <v>0</v>
      </c>
      <c r="AV669" s="19">
        <f t="shared" si="1562"/>
        <v>0</v>
      </c>
      <c r="AW669" s="32"/>
      <c r="AX669" s="23"/>
      <c r="AY669" s="2"/>
    </row>
    <row r="670" spans="1:51" ht="46.8" x14ac:dyDescent="0.3">
      <c r="A670" s="49" t="s">
        <v>1473</v>
      </c>
      <c r="B670" s="45">
        <v>600</v>
      </c>
      <c r="C670" s="49"/>
      <c r="D670" s="49"/>
      <c r="E670" s="15" t="s">
        <v>581</v>
      </c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>
        <f>AG671+AG673</f>
        <v>0</v>
      </c>
      <c r="AH670" s="19">
        <f t="shared" ref="AH670:AV670" si="1563">AH671+AH673</f>
        <v>0</v>
      </c>
      <c r="AI670" s="19">
        <f t="shared" si="1563"/>
        <v>0</v>
      </c>
      <c r="AJ670" s="19">
        <f t="shared" si="1563"/>
        <v>10558.54</v>
      </c>
      <c r="AK670" s="19">
        <f t="shared" si="1563"/>
        <v>0</v>
      </c>
      <c r="AL670" s="19">
        <f t="shared" si="1563"/>
        <v>0</v>
      </c>
      <c r="AM670" s="19">
        <f t="shared" si="1532"/>
        <v>10558.54</v>
      </c>
      <c r="AN670" s="19">
        <f t="shared" ref="AN670" si="1564">AN671+AN673</f>
        <v>0</v>
      </c>
      <c r="AO670" s="19">
        <f t="shared" si="1480"/>
        <v>10558.54</v>
      </c>
      <c r="AP670" s="19">
        <f t="shared" si="1534"/>
        <v>0</v>
      </c>
      <c r="AQ670" s="19">
        <f t="shared" ref="AQ670" si="1565">AQ671+AQ673</f>
        <v>0</v>
      </c>
      <c r="AR670" s="19">
        <f t="shared" si="1481"/>
        <v>0</v>
      </c>
      <c r="AS670" s="19">
        <f t="shared" si="1536"/>
        <v>0</v>
      </c>
      <c r="AT670" s="19">
        <f t="shared" ref="AT670" si="1566">AT671+AT673</f>
        <v>0</v>
      </c>
      <c r="AU670" s="19">
        <f t="shared" si="1482"/>
        <v>0</v>
      </c>
      <c r="AV670" s="19">
        <f t="shared" si="1563"/>
        <v>0</v>
      </c>
      <c r="AW670" s="32"/>
      <c r="AX670" s="23"/>
      <c r="AY670" s="2"/>
    </row>
    <row r="671" spans="1:51" hidden="1" x14ac:dyDescent="0.3">
      <c r="A671" s="36" t="s">
        <v>1473</v>
      </c>
      <c r="B671" s="33">
        <v>610</v>
      </c>
      <c r="C671" s="36"/>
      <c r="D671" s="36"/>
      <c r="E671" s="15" t="s">
        <v>595</v>
      </c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>
        <f>AG672</f>
        <v>0</v>
      </c>
      <c r="AH671" s="19">
        <f t="shared" ref="AH671:AV671" si="1567">AH672</f>
        <v>0</v>
      </c>
      <c r="AI671" s="19">
        <f t="shared" si="1567"/>
        <v>0</v>
      </c>
      <c r="AJ671" s="19">
        <f t="shared" si="1567"/>
        <v>0</v>
      </c>
      <c r="AK671" s="19">
        <f t="shared" si="1567"/>
        <v>0</v>
      </c>
      <c r="AL671" s="19">
        <f t="shared" si="1567"/>
        <v>0</v>
      </c>
      <c r="AM671" s="19">
        <f t="shared" si="1532"/>
        <v>0</v>
      </c>
      <c r="AN671" s="19">
        <f t="shared" si="1567"/>
        <v>0</v>
      </c>
      <c r="AO671" s="19"/>
      <c r="AP671" s="19">
        <f t="shared" si="1534"/>
        <v>0</v>
      </c>
      <c r="AQ671" s="19">
        <f t="shared" si="1567"/>
        <v>0</v>
      </c>
      <c r="AR671" s="19"/>
      <c r="AS671" s="19">
        <f t="shared" si="1536"/>
        <v>0</v>
      </c>
      <c r="AT671" s="19">
        <f t="shared" si="1567"/>
        <v>0</v>
      </c>
      <c r="AU671" s="19"/>
      <c r="AV671" s="19">
        <f t="shared" si="1567"/>
        <v>0</v>
      </c>
      <c r="AW671" s="32">
        <v>0</v>
      </c>
      <c r="AX671" s="23"/>
      <c r="AY671" s="2"/>
    </row>
    <row r="672" spans="1:51" hidden="1" x14ac:dyDescent="0.3">
      <c r="A672" s="36" t="s">
        <v>1473</v>
      </c>
      <c r="B672" s="33">
        <v>610</v>
      </c>
      <c r="C672" s="36" t="s">
        <v>28</v>
      </c>
      <c r="D672" s="36" t="s">
        <v>5</v>
      </c>
      <c r="E672" s="15" t="s">
        <v>557</v>
      </c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>
        <v>0</v>
      </c>
      <c r="AH672" s="19">
        <v>0</v>
      </c>
      <c r="AI672" s="19">
        <v>0</v>
      </c>
      <c r="AJ672" s="19"/>
      <c r="AK672" s="19"/>
      <c r="AL672" s="19"/>
      <c r="AM672" s="19">
        <f t="shared" si="1532"/>
        <v>0</v>
      </c>
      <c r="AN672" s="19"/>
      <c r="AO672" s="19"/>
      <c r="AP672" s="19">
        <f t="shared" si="1534"/>
        <v>0</v>
      </c>
      <c r="AQ672" s="19"/>
      <c r="AR672" s="19"/>
      <c r="AS672" s="19">
        <f t="shared" si="1536"/>
        <v>0</v>
      </c>
      <c r="AT672" s="19"/>
      <c r="AU672" s="19"/>
      <c r="AV672" s="19"/>
      <c r="AW672" s="32">
        <v>0</v>
      </c>
      <c r="AX672" s="23"/>
      <c r="AY672" s="2"/>
    </row>
    <row r="673" spans="1:51" x14ac:dyDescent="0.3">
      <c r="A673" s="49" t="s">
        <v>1473</v>
      </c>
      <c r="B673" s="45">
        <v>620</v>
      </c>
      <c r="C673" s="49"/>
      <c r="D673" s="49"/>
      <c r="E673" s="15" t="s">
        <v>596</v>
      </c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>
        <f>AG674</f>
        <v>0</v>
      </c>
      <c r="AH673" s="19">
        <f t="shared" ref="AH673:AV673" si="1568">AH674</f>
        <v>0</v>
      </c>
      <c r="AI673" s="19">
        <f t="shared" si="1568"/>
        <v>0</v>
      </c>
      <c r="AJ673" s="19">
        <f t="shared" si="1568"/>
        <v>10558.54</v>
      </c>
      <c r="AK673" s="19">
        <f t="shared" si="1568"/>
        <v>0</v>
      </c>
      <c r="AL673" s="19">
        <f t="shared" si="1568"/>
        <v>0</v>
      </c>
      <c r="AM673" s="19">
        <f t="shared" si="1532"/>
        <v>10558.54</v>
      </c>
      <c r="AN673" s="19">
        <f t="shared" si="1568"/>
        <v>0</v>
      </c>
      <c r="AO673" s="19">
        <f t="shared" ref="AO673:AO736" si="1569">AM673+AN673</f>
        <v>10558.54</v>
      </c>
      <c r="AP673" s="19">
        <f t="shared" si="1534"/>
        <v>0</v>
      </c>
      <c r="AQ673" s="19">
        <f t="shared" si="1568"/>
        <v>0</v>
      </c>
      <c r="AR673" s="19">
        <f t="shared" ref="AR673:AR736" si="1570">AP673+AQ673</f>
        <v>0</v>
      </c>
      <c r="AS673" s="19">
        <f t="shared" si="1536"/>
        <v>0</v>
      </c>
      <c r="AT673" s="19">
        <f t="shared" si="1568"/>
        <v>0</v>
      </c>
      <c r="AU673" s="19">
        <f t="shared" ref="AU673:AU736" si="1571">AS673+AT673</f>
        <v>0</v>
      </c>
      <c r="AV673" s="19">
        <f t="shared" si="1568"/>
        <v>0</v>
      </c>
      <c r="AW673" s="32"/>
      <c r="AX673" s="23"/>
      <c r="AY673" s="2"/>
    </row>
    <row r="674" spans="1:51" x14ac:dyDescent="0.3">
      <c r="A674" s="49" t="s">
        <v>1473</v>
      </c>
      <c r="B674" s="45">
        <v>620</v>
      </c>
      <c r="C674" s="49" t="s">
        <v>28</v>
      </c>
      <c r="D674" s="49" t="s">
        <v>5</v>
      </c>
      <c r="E674" s="15" t="s">
        <v>557</v>
      </c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>
        <v>0</v>
      </c>
      <c r="AH674" s="19">
        <v>0</v>
      </c>
      <c r="AI674" s="19">
        <v>0</v>
      </c>
      <c r="AJ674" s="19">
        <v>10558.54</v>
      </c>
      <c r="AK674" s="19"/>
      <c r="AL674" s="19"/>
      <c r="AM674" s="19">
        <f t="shared" si="1532"/>
        <v>10558.54</v>
      </c>
      <c r="AN674" s="19"/>
      <c r="AO674" s="19">
        <f t="shared" si="1569"/>
        <v>10558.54</v>
      </c>
      <c r="AP674" s="19">
        <f t="shared" si="1534"/>
        <v>0</v>
      </c>
      <c r="AQ674" s="19"/>
      <c r="AR674" s="19">
        <f t="shared" si="1570"/>
        <v>0</v>
      </c>
      <c r="AS674" s="19">
        <f t="shared" si="1536"/>
        <v>0</v>
      </c>
      <c r="AT674" s="19"/>
      <c r="AU674" s="19">
        <f t="shared" si="1571"/>
        <v>0</v>
      </c>
      <c r="AV674" s="19"/>
      <c r="AW674" s="32"/>
      <c r="AX674" s="23"/>
      <c r="AY674" s="2"/>
    </row>
    <row r="675" spans="1:51" ht="46.8" x14ac:dyDescent="0.3">
      <c r="A675" s="49" t="s">
        <v>177</v>
      </c>
      <c r="B675" s="45"/>
      <c r="C675" s="49"/>
      <c r="D675" s="49"/>
      <c r="E675" s="15" t="s">
        <v>1093</v>
      </c>
      <c r="F675" s="19">
        <f t="shared" ref="F675:K675" si="1572">F676+F695</f>
        <v>3827571.4</v>
      </c>
      <c r="G675" s="19">
        <f t="shared" si="1572"/>
        <v>4266643.2</v>
      </c>
      <c r="H675" s="19">
        <f t="shared" si="1572"/>
        <v>4296308.0000000009</v>
      </c>
      <c r="I675" s="19">
        <f t="shared" si="1572"/>
        <v>0</v>
      </c>
      <c r="J675" s="19">
        <f t="shared" si="1572"/>
        <v>0</v>
      </c>
      <c r="K675" s="19">
        <f t="shared" si="1572"/>
        <v>0</v>
      </c>
      <c r="L675" s="19">
        <f t="shared" si="1471"/>
        <v>3827571.4</v>
      </c>
      <c r="M675" s="19">
        <f t="shared" si="1472"/>
        <v>4266643.2</v>
      </c>
      <c r="N675" s="19">
        <f t="shared" si="1473"/>
        <v>4296308.0000000009</v>
      </c>
      <c r="O675" s="19">
        <f t="shared" ref="O675:Q675" si="1573">O676+O695</f>
        <v>0</v>
      </c>
      <c r="P675" s="19">
        <f t="shared" si="1573"/>
        <v>0</v>
      </c>
      <c r="Q675" s="19">
        <f t="shared" si="1573"/>
        <v>0</v>
      </c>
      <c r="R675" s="19">
        <f t="shared" si="1420"/>
        <v>3827571.4</v>
      </c>
      <c r="S675" s="19">
        <f t="shared" si="1421"/>
        <v>4266643.2</v>
      </c>
      <c r="T675" s="19">
        <f t="shared" si="1422"/>
        <v>4296308.0000000009</v>
      </c>
      <c r="U675" s="19">
        <f t="shared" ref="U675:AV675" si="1574">U676+U695</f>
        <v>0</v>
      </c>
      <c r="V675" s="19">
        <f t="shared" si="1423"/>
        <v>3827571.4</v>
      </c>
      <c r="W675" s="19">
        <f t="shared" si="1424"/>
        <v>4266643.2</v>
      </c>
      <c r="X675" s="19">
        <f t="shared" si="1425"/>
        <v>4296308.0000000009</v>
      </c>
      <c r="Y675" s="19">
        <f t="shared" ref="Y675:AA675" si="1575">Y676+Y695</f>
        <v>0</v>
      </c>
      <c r="Z675" s="19">
        <f t="shared" si="1575"/>
        <v>0</v>
      </c>
      <c r="AA675" s="19">
        <f t="shared" si="1575"/>
        <v>0</v>
      </c>
      <c r="AB675" s="19">
        <f t="shared" si="1411"/>
        <v>3827571.4</v>
      </c>
      <c r="AC675" s="19">
        <f t="shared" si="1412"/>
        <v>4266643.2</v>
      </c>
      <c r="AD675" s="19">
        <f t="shared" si="1413"/>
        <v>4296308.0000000009</v>
      </c>
      <c r="AE675" s="19">
        <f t="shared" ref="AE675:AF675" si="1576">AE676+AE695</f>
        <v>0</v>
      </c>
      <c r="AF675" s="19">
        <f t="shared" si="1576"/>
        <v>0</v>
      </c>
      <c r="AG675" s="19">
        <f t="shared" si="1417"/>
        <v>3827571.4</v>
      </c>
      <c r="AH675" s="19">
        <f t="shared" si="1418"/>
        <v>4266643.2</v>
      </c>
      <c r="AI675" s="19">
        <f t="shared" si="1419"/>
        <v>4296308.0000000009</v>
      </c>
      <c r="AJ675" s="19">
        <f t="shared" ref="AJ675:AL675" si="1577">AJ676+AJ695</f>
        <v>0</v>
      </c>
      <c r="AK675" s="19">
        <f t="shared" si="1577"/>
        <v>0</v>
      </c>
      <c r="AL675" s="19">
        <f t="shared" si="1577"/>
        <v>0</v>
      </c>
      <c r="AM675" s="19">
        <f t="shared" si="1532"/>
        <v>3827571.4</v>
      </c>
      <c r="AN675" s="19">
        <f t="shared" ref="AN675" si="1578">AN676+AN695</f>
        <v>0</v>
      </c>
      <c r="AO675" s="19">
        <f t="shared" si="1569"/>
        <v>3827571.4</v>
      </c>
      <c r="AP675" s="19">
        <f t="shared" si="1534"/>
        <v>4266643.2</v>
      </c>
      <c r="AQ675" s="19">
        <f t="shared" ref="AQ675" si="1579">AQ676+AQ695</f>
        <v>0</v>
      </c>
      <c r="AR675" s="19">
        <f t="shared" si="1570"/>
        <v>4266643.2</v>
      </c>
      <c r="AS675" s="19">
        <f t="shared" si="1536"/>
        <v>4296308.0000000009</v>
      </c>
      <c r="AT675" s="19">
        <f t="shared" ref="AT675" si="1580">AT676+AT695</f>
        <v>0</v>
      </c>
      <c r="AU675" s="19">
        <f t="shared" si="1571"/>
        <v>4296308.0000000009</v>
      </c>
      <c r="AV675" s="19">
        <f t="shared" si="1574"/>
        <v>0</v>
      </c>
      <c r="AW675" s="32"/>
      <c r="AX675" s="23"/>
      <c r="AY675" s="2"/>
    </row>
    <row r="676" spans="1:51" ht="46.8" x14ac:dyDescent="0.3">
      <c r="A676" s="49" t="s">
        <v>175</v>
      </c>
      <c r="B676" s="45"/>
      <c r="C676" s="49"/>
      <c r="D676" s="49"/>
      <c r="E676" s="15" t="s">
        <v>694</v>
      </c>
      <c r="F676" s="19">
        <f t="shared" ref="F676:K676" si="1581">F677+F680+F683+F686</f>
        <v>3824609.6</v>
      </c>
      <c r="G676" s="19">
        <f t="shared" si="1581"/>
        <v>4263681.4000000004</v>
      </c>
      <c r="H676" s="19">
        <f t="shared" si="1581"/>
        <v>4293346.2000000011</v>
      </c>
      <c r="I676" s="19">
        <f t="shared" si="1581"/>
        <v>0</v>
      </c>
      <c r="J676" s="19">
        <f t="shared" si="1581"/>
        <v>0</v>
      </c>
      <c r="K676" s="19">
        <f t="shared" si="1581"/>
        <v>0</v>
      </c>
      <c r="L676" s="19">
        <f t="shared" si="1471"/>
        <v>3824609.6</v>
      </c>
      <c r="M676" s="19">
        <f t="shared" si="1472"/>
        <v>4263681.4000000004</v>
      </c>
      <c r="N676" s="19">
        <f t="shared" si="1473"/>
        <v>4293346.2000000011</v>
      </c>
      <c r="O676" s="19">
        <f t="shared" ref="O676:Q676" si="1582">O677+O680+O683+O686</f>
        <v>0</v>
      </c>
      <c r="P676" s="19">
        <f t="shared" si="1582"/>
        <v>0</v>
      </c>
      <c r="Q676" s="19">
        <f t="shared" si="1582"/>
        <v>0</v>
      </c>
      <c r="R676" s="19">
        <f t="shared" si="1420"/>
        <v>3824609.6</v>
      </c>
      <c r="S676" s="19">
        <f t="shared" si="1421"/>
        <v>4263681.4000000004</v>
      </c>
      <c r="T676" s="19">
        <f t="shared" si="1422"/>
        <v>4293346.2000000011</v>
      </c>
      <c r="U676" s="19">
        <f t="shared" ref="U676:AV676" si="1583">U677+U680+U683+U686</f>
        <v>0</v>
      </c>
      <c r="V676" s="19">
        <f t="shared" si="1423"/>
        <v>3824609.6</v>
      </c>
      <c r="W676" s="19">
        <f t="shared" si="1424"/>
        <v>4263681.4000000004</v>
      </c>
      <c r="X676" s="19">
        <f t="shared" si="1425"/>
        <v>4293346.2000000011</v>
      </c>
      <c r="Y676" s="19">
        <f t="shared" ref="Y676:AA676" si="1584">Y677+Y680+Y683+Y686</f>
        <v>0</v>
      </c>
      <c r="Z676" s="19">
        <f t="shared" si="1584"/>
        <v>0</v>
      </c>
      <c r="AA676" s="19">
        <f t="shared" si="1584"/>
        <v>0</v>
      </c>
      <c r="AB676" s="19">
        <f t="shared" si="1411"/>
        <v>3824609.6</v>
      </c>
      <c r="AC676" s="19">
        <f t="shared" si="1412"/>
        <v>4263681.4000000004</v>
      </c>
      <c r="AD676" s="19">
        <f t="shared" si="1413"/>
        <v>4293346.2000000011</v>
      </c>
      <c r="AE676" s="19">
        <f t="shared" ref="AE676:AF676" si="1585">AE677+AE680+AE683+AE686</f>
        <v>0</v>
      </c>
      <c r="AF676" s="19">
        <f t="shared" si="1585"/>
        <v>0</v>
      </c>
      <c r="AG676" s="19">
        <f t="shared" si="1417"/>
        <v>3824609.6</v>
      </c>
      <c r="AH676" s="19">
        <f t="shared" si="1418"/>
        <v>4263681.4000000004</v>
      </c>
      <c r="AI676" s="19">
        <f t="shared" si="1419"/>
        <v>4293346.2000000011</v>
      </c>
      <c r="AJ676" s="19">
        <f t="shared" ref="AJ676:AL676" si="1586">AJ677+AJ680+AJ683+AJ686</f>
        <v>0</v>
      </c>
      <c r="AK676" s="19">
        <f t="shared" si="1586"/>
        <v>0</v>
      </c>
      <c r="AL676" s="19">
        <f t="shared" si="1586"/>
        <v>0</v>
      </c>
      <c r="AM676" s="19">
        <f t="shared" si="1532"/>
        <v>3824609.6</v>
      </c>
      <c r="AN676" s="19">
        <f t="shared" ref="AN676" si="1587">AN677+AN680+AN683+AN686</f>
        <v>0</v>
      </c>
      <c r="AO676" s="19">
        <f t="shared" si="1569"/>
        <v>3824609.6</v>
      </c>
      <c r="AP676" s="19">
        <f t="shared" si="1534"/>
        <v>4263681.4000000004</v>
      </c>
      <c r="AQ676" s="19">
        <f t="shared" ref="AQ676" si="1588">AQ677+AQ680+AQ683+AQ686</f>
        <v>0</v>
      </c>
      <c r="AR676" s="19">
        <f t="shared" si="1570"/>
        <v>4263681.4000000004</v>
      </c>
      <c r="AS676" s="19">
        <f t="shared" si="1536"/>
        <v>4293346.2000000011</v>
      </c>
      <c r="AT676" s="19">
        <f t="shared" ref="AT676" si="1589">AT677+AT680+AT683+AT686</f>
        <v>0</v>
      </c>
      <c r="AU676" s="19">
        <f t="shared" si="1571"/>
        <v>4293346.2000000011</v>
      </c>
      <c r="AV676" s="19">
        <f t="shared" si="1583"/>
        <v>0</v>
      </c>
      <c r="AW676" s="32"/>
      <c r="AX676" s="23"/>
      <c r="AY676" s="2"/>
    </row>
    <row r="677" spans="1:51" ht="93.6" x14ac:dyDescent="0.3">
      <c r="A677" s="49" t="s">
        <v>175</v>
      </c>
      <c r="B677" s="45">
        <v>100</v>
      </c>
      <c r="C677" s="49"/>
      <c r="D677" s="49"/>
      <c r="E677" s="15" t="s">
        <v>577</v>
      </c>
      <c r="F677" s="19">
        <f t="shared" ref="F677:K678" si="1590">F678</f>
        <v>312.5</v>
      </c>
      <c r="G677" s="19">
        <f t="shared" si="1590"/>
        <v>312.5</v>
      </c>
      <c r="H677" s="19">
        <f t="shared" si="1590"/>
        <v>312.5</v>
      </c>
      <c r="I677" s="19">
        <f t="shared" si="1590"/>
        <v>0</v>
      </c>
      <c r="J677" s="19">
        <f t="shared" si="1590"/>
        <v>0</v>
      </c>
      <c r="K677" s="19">
        <f t="shared" si="1590"/>
        <v>0</v>
      </c>
      <c r="L677" s="19">
        <f t="shared" si="1471"/>
        <v>312.5</v>
      </c>
      <c r="M677" s="19">
        <f t="shared" si="1472"/>
        <v>312.5</v>
      </c>
      <c r="N677" s="19">
        <f t="shared" si="1473"/>
        <v>312.5</v>
      </c>
      <c r="O677" s="19">
        <f t="shared" ref="O677:Q678" si="1591">O678</f>
        <v>0</v>
      </c>
      <c r="P677" s="19">
        <f t="shared" si="1591"/>
        <v>0</v>
      </c>
      <c r="Q677" s="19">
        <f t="shared" si="1591"/>
        <v>0</v>
      </c>
      <c r="R677" s="19">
        <f t="shared" si="1420"/>
        <v>312.5</v>
      </c>
      <c r="S677" s="19">
        <f t="shared" si="1421"/>
        <v>312.5</v>
      </c>
      <c r="T677" s="19">
        <f t="shared" si="1422"/>
        <v>312.5</v>
      </c>
      <c r="U677" s="19">
        <f t="shared" ref="U677:AV678" si="1592">U678</f>
        <v>0</v>
      </c>
      <c r="V677" s="19">
        <f t="shared" si="1423"/>
        <v>312.5</v>
      </c>
      <c r="W677" s="19">
        <f t="shared" si="1424"/>
        <v>312.5</v>
      </c>
      <c r="X677" s="19">
        <f t="shared" si="1425"/>
        <v>312.5</v>
      </c>
      <c r="Y677" s="19">
        <f t="shared" si="1592"/>
        <v>0</v>
      </c>
      <c r="Z677" s="19">
        <f t="shared" si="1592"/>
        <v>0</v>
      </c>
      <c r="AA677" s="19">
        <f t="shared" si="1592"/>
        <v>0</v>
      </c>
      <c r="AB677" s="19">
        <f t="shared" si="1411"/>
        <v>312.5</v>
      </c>
      <c r="AC677" s="19">
        <f t="shared" si="1412"/>
        <v>312.5</v>
      </c>
      <c r="AD677" s="19">
        <f t="shared" si="1413"/>
        <v>312.5</v>
      </c>
      <c r="AE677" s="19">
        <f t="shared" si="1592"/>
        <v>0</v>
      </c>
      <c r="AF677" s="19">
        <f t="shared" si="1592"/>
        <v>0</v>
      </c>
      <c r="AG677" s="19">
        <f t="shared" si="1417"/>
        <v>312.5</v>
      </c>
      <c r="AH677" s="19">
        <f t="shared" si="1418"/>
        <v>312.5</v>
      </c>
      <c r="AI677" s="19">
        <f t="shared" si="1419"/>
        <v>312.5</v>
      </c>
      <c r="AJ677" s="19">
        <f t="shared" si="1592"/>
        <v>0</v>
      </c>
      <c r="AK677" s="19">
        <f t="shared" si="1592"/>
        <v>0</v>
      </c>
      <c r="AL677" s="19">
        <f t="shared" si="1592"/>
        <v>0</v>
      </c>
      <c r="AM677" s="19">
        <f t="shared" si="1532"/>
        <v>312.5</v>
      </c>
      <c r="AN677" s="19">
        <f t="shared" si="1592"/>
        <v>0</v>
      </c>
      <c r="AO677" s="19">
        <f t="shared" si="1569"/>
        <v>312.5</v>
      </c>
      <c r="AP677" s="19">
        <f t="shared" si="1534"/>
        <v>312.5</v>
      </c>
      <c r="AQ677" s="19">
        <f t="shared" si="1592"/>
        <v>0</v>
      </c>
      <c r="AR677" s="19">
        <f t="shared" si="1570"/>
        <v>312.5</v>
      </c>
      <c r="AS677" s="19">
        <f t="shared" si="1536"/>
        <v>312.5</v>
      </c>
      <c r="AT677" s="19">
        <f t="shared" si="1592"/>
        <v>0</v>
      </c>
      <c r="AU677" s="19">
        <f t="shared" si="1571"/>
        <v>312.5</v>
      </c>
      <c r="AV677" s="19">
        <f t="shared" si="1592"/>
        <v>0</v>
      </c>
      <c r="AW677" s="32"/>
      <c r="AX677" s="23"/>
      <c r="AY677" s="2"/>
    </row>
    <row r="678" spans="1:51" ht="31.2" x14ac:dyDescent="0.3">
      <c r="A678" s="49" t="s">
        <v>175</v>
      </c>
      <c r="B678" s="45">
        <v>120</v>
      </c>
      <c r="C678" s="49"/>
      <c r="D678" s="49"/>
      <c r="E678" s="15" t="s">
        <v>585</v>
      </c>
      <c r="F678" s="19">
        <f t="shared" si="1590"/>
        <v>312.5</v>
      </c>
      <c r="G678" s="19">
        <f t="shared" si="1590"/>
        <v>312.5</v>
      </c>
      <c r="H678" s="19">
        <f t="shared" si="1590"/>
        <v>312.5</v>
      </c>
      <c r="I678" s="19">
        <f t="shared" si="1590"/>
        <v>0</v>
      </c>
      <c r="J678" s="19">
        <f t="shared" si="1590"/>
        <v>0</v>
      </c>
      <c r="K678" s="19">
        <f t="shared" si="1590"/>
        <v>0</v>
      </c>
      <c r="L678" s="19">
        <f t="shared" si="1471"/>
        <v>312.5</v>
      </c>
      <c r="M678" s="19">
        <f t="shared" si="1472"/>
        <v>312.5</v>
      </c>
      <c r="N678" s="19">
        <f t="shared" si="1473"/>
        <v>312.5</v>
      </c>
      <c r="O678" s="19">
        <f t="shared" si="1591"/>
        <v>0</v>
      </c>
      <c r="P678" s="19">
        <f t="shared" si="1591"/>
        <v>0</v>
      </c>
      <c r="Q678" s="19">
        <f t="shared" si="1591"/>
        <v>0</v>
      </c>
      <c r="R678" s="19">
        <f t="shared" si="1420"/>
        <v>312.5</v>
      </c>
      <c r="S678" s="19">
        <f t="shared" si="1421"/>
        <v>312.5</v>
      </c>
      <c r="T678" s="19">
        <f t="shared" si="1422"/>
        <v>312.5</v>
      </c>
      <c r="U678" s="19">
        <f t="shared" si="1592"/>
        <v>0</v>
      </c>
      <c r="V678" s="19">
        <f t="shared" si="1423"/>
        <v>312.5</v>
      </c>
      <c r="W678" s="19">
        <f t="shared" si="1424"/>
        <v>312.5</v>
      </c>
      <c r="X678" s="19">
        <f t="shared" si="1425"/>
        <v>312.5</v>
      </c>
      <c r="Y678" s="19">
        <f t="shared" si="1592"/>
        <v>0</v>
      </c>
      <c r="Z678" s="19">
        <f t="shared" si="1592"/>
        <v>0</v>
      </c>
      <c r="AA678" s="19">
        <f t="shared" si="1592"/>
        <v>0</v>
      </c>
      <c r="AB678" s="19">
        <f t="shared" si="1411"/>
        <v>312.5</v>
      </c>
      <c r="AC678" s="19">
        <f t="shared" si="1412"/>
        <v>312.5</v>
      </c>
      <c r="AD678" s="19">
        <f t="shared" si="1413"/>
        <v>312.5</v>
      </c>
      <c r="AE678" s="19">
        <f t="shared" si="1592"/>
        <v>0</v>
      </c>
      <c r="AF678" s="19">
        <f t="shared" si="1592"/>
        <v>0</v>
      </c>
      <c r="AG678" s="19">
        <f t="shared" si="1417"/>
        <v>312.5</v>
      </c>
      <c r="AH678" s="19">
        <f t="shared" si="1418"/>
        <v>312.5</v>
      </c>
      <c r="AI678" s="19">
        <f t="shared" si="1419"/>
        <v>312.5</v>
      </c>
      <c r="AJ678" s="19">
        <f t="shared" si="1592"/>
        <v>0</v>
      </c>
      <c r="AK678" s="19">
        <f t="shared" si="1592"/>
        <v>0</v>
      </c>
      <c r="AL678" s="19">
        <f t="shared" si="1592"/>
        <v>0</v>
      </c>
      <c r="AM678" s="19">
        <f t="shared" si="1532"/>
        <v>312.5</v>
      </c>
      <c r="AN678" s="19">
        <f t="shared" si="1592"/>
        <v>0</v>
      </c>
      <c r="AO678" s="19">
        <f t="shared" si="1569"/>
        <v>312.5</v>
      </c>
      <c r="AP678" s="19">
        <f t="shared" si="1534"/>
        <v>312.5</v>
      </c>
      <c r="AQ678" s="19">
        <f t="shared" si="1592"/>
        <v>0</v>
      </c>
      <c r="AR678" s="19">
        <f t="shared" si="1570"/>
        <v>312.5</v>
      </c>
      <c r="AS678" s="19">
        <f t="shared" si="1536"/>
        <v>312.5</v>
      </c>
      <c r="AT678" s="19">
        <f t="shared" si="1592"/>
        <v>0</v>
      </c>
      <c r="AU678" s="19">
        <f t="shared" si="1571"/>
        <v>312.5</v>
      </c>
      <c r="AV678" s="19">
        <f t="shared" si="1592"/>
        <v>0</v>
      </c>
      <c r="AW678" s="32"/>
      <c r="AX678" s="23"/>
      <c r="AY678" s="2"/>
    </row>
    <row r="679" spans="1:51" x14ac:dyDescent="0.3">
      <c r="A679" s="49" t="s">
        <v>175</v>
      </c>
      <c r="B679" s="45">
        <v>120</v>
      </c>
      <c r="C679" s="49" t="s">
        <v>28</v>
      </c>
      <c r="D679" s="49" t="s">
        <v>30</v>
      </c>
      <c r="E679" s="15" t="s">
        <v>562</v>
      </c>
      <c r="F679" s="19">
        <v>312.5</v>
      </c>
      <c r="G679" s="19">
        <v>312.5</v>
      </c>
      <c r="H679" s="19">
        <v>312.5</v>
      </c>
      <c r="I679" s="19"/>
      <c r="J679" s="19"/>
      <c r="K679" s="19"/>
      <c r="L679" s="19">
        <f t="shared" si="1471"/>
        <v>312.5</v>
      </c>
      <c r="M679" s="19">
        <f t="shared" si="1472"/>
        <v>312.5</v>
      </c>
      <c r="N679" s="19">
        <f t="shared" si="1473"/>
        <v>312.5</v>
      </c>
      <c r="O679" s="19"/>
      <c r="P679" s="19"/>
      <c r="Q679" s="19"/>
      <c r="R679" s="19">
        <f t="shared" si="1420"/>
        <v>312.5</v>
      </c>
      <c r="S679" s="19">
        <f t="shared" si="1421"/>
        <v>312.5</v>
      </c>
      <c r="T679" s="19">
        <f t="shared" si="1422"/>
        <v>312.5</v>
      </c>
      <c r="U679" s="19"/>
      <c r="V679" s="19">
        <f t="shared" si="1423"/>
        <v>312.5</v>
      </c>
      <c r="W679" s="19">
        <f t="shared" si="1424"/>
        <v>312.5</v>
      </c>
      <c r="X679" s="19">
        <f t="shared" si="1425"/>
        <v>312.5</v>
      </c>
      <c r="Y679" s="19"/>
      <c r="Z679" s="19"/>
      <c r="AA679" s="19"/>
      <c r="AB679" s="19">
        <f t="shared" si="1411"/>
        <v>312.5</v>
      </c>
      <c r="AC679" s="19">
        <f t="shared" si="1412"/>
        <v>312.5</v>
      </c>
      <c r="AD679" s="19">
        <f t="shared" si="1413"/>
        <v>312.5</v>
      </c>
      <c r="AE679" s="19"/>
      <c r="AF679" s="19"/>
      <c r="AG679" s="19">
        <f t="shared" si="1417"/>
        <v>312.5</v>
      </c>
      <c r="AH679" s="19">
        <f t="shared" si="1418"/>
        <v>312.5</v>
      </c>
      <c r="AI679" s="19">
        <f t="shared" si="1419"/>
        <v>312.5</v>
      </c>
      <c r="AJ679" s="19"/>
      <c r="AK679" s="19"/>
      <c r="AL679" s="19"/>
      <c r="AM679" s="19">
        <f t="shared" si="1532"/>
        <v>312.5</v>
      </c>
      <c r="AN679" s="19"/>
      <c r="AO679" s="19">
        <f t="shared" si="1569"/>
        <v>312.5</v>
      </c>
      <c r="AP679" s="19">
        <f t="shared" si="1534"/>
        <v>312.5</v>
      </c>
      <c r="AQ679" s="19"/>
      <c r="AR679" s="19">
        <f t="shared" si="1570"/>
        <v>312.5</v>
      </c>
      <c r="AS679" s="19">
        <f t="shared" si="1536"/>
        <v>312.5</v>
      </c>
      <c r="AT679" s="19"/>
      <c r="AU679" s="19">
        <f t="shared" si="1571"/>
        <v>312.5</v>
      </c>
      <c r="AV679" s="19"/>
      <c r="AW679" s="32"/>
      <c r="AX679" s="23"/>
      <c r="AY679" s="2"/>
    </row>
    <row r="680" spans="1:51" ht="31.2" x14ac:dyDescent="0.3">
      <c r="A680" s="49" t="s">
        <v>175</v>
      </c>
      <c r="B680" s="45">
        <v>200</v>
      </c>
      <c r="C680" s="49"/>
      <c r="D680" s="49"/>
      <c r="E680" s="15" t="s">
        <v>578</v>
      </c>
      <c r="F680" s="19">
        <f t="shared" ref="F680:K681" si="1593">F681</f>
        <v>250</v>
      </c>
      <c r="G680" s="19">
        <f t="shared" si="1593"/>
        <v>250</v>
      </c>
      <c r="H680" s="19">
        <f t="shared" si="1593"/>
        <v>250</v>
      </c>
      <c r="I680" s="19">
        <f t="shared" si="1593"/>
        <v>0</v>
      </c>
      <c r="J680" s="19">
        <f t="shared" si="1593"/>
        <v>0</v>
      </c>
      <c r="K680" s="19">
        <f t="shared" si="1593"/>
        <v>0</v>
      </c>
      <c r="L680" s="19">
        <f t="shared" si="1471"/>
        <v>250</v>
      </c>
      <c r="M680" s="19">
        <f t="shared" si="1472"/>
        <v>250</v>
      </c>
      <c r="N680" s="19">
        <f t="shared" si="1473"/>
        <v>250</v>
      </c>
      <c r="O680" s="19">
        <f t="shared" ref="O680:Q681" si="1594">O681</f>
        <v>0</v>
      </c>
      <c r="P680" s="19">
        <f t="shared" si="1594"/>
        <v>0</v>
      </c>
      <c r="Q680" s="19">
        <f t="shared" si="1594"/>
        <v>0</v>
      </c>
      <c r="R680" s="19">
        <f t="shared" si="1420"/>
        <v>250</v>
      </c>
      <c r="S680" s="19">
        <f t="shared" si="1421"/>
        <v>250</v>
      </c>
      <c r="T680" s="19">
        <f t="shared" si="1422"/>
        <v>250</v>
      </c>
      <c r="U680" s="19">
        <f t="shared" ref="U680:AV681" si="1595">U681</f>
        <v>0</v>
      </c>
      <c r="V680" s="19">
        <f t="shared" si="1423"/>
        <v>250</v>
      </c>
      <c r="W680" s="19">
        <f t="shared" si="1424"/>
        <v>250</v>
      </c>
      <c r="X680" s="19">
        <f t="shared" si="1425"/>
        <v>250</v>
      </c>
      <c r="Y680" s="19">
        <f t="shared" si="1595"/>
        <v>0</v>
      </c>
      <c r="Z680" s="19">
        <f t="shared" si="1595"/>
        <v>0</v>
      </c>
      <c r="AA680" s="19">
        <f t="shared" si="1595"/>
        <v>0</v>
      </c>
      <c r="AB680" s="19">
        <f t="shared" si="1411"/>
        <v>250</v>
      </c>
      <c r="AC680" s="19">
        <f t="shared" si="1412"/>
        <v>250</v>
      </c>
      <c r="AD680" s="19">
        <f t="shared" si="1413"/>
        <v>250</v>
      </c>
      <c r="AE680" s="19">
        <f t="shared" si="1595"/>
        <v>0</v>
      </c>
      <c r="AF680" s="19">
        <f t="shared" si="1595"/>
        <v>0</v>
      </c>
      <c r="AG680" s="19">
        <f t="shared" si="1417"/>
        <v>250</v>
      </c>
      <c r="AH680" s="19">
        <f t="shared" si="1418"/>
        <v>250</v>
      </c>
      <c r="AI680" s="19">
        <f t="shared" si="1419"/>
        <v>250</v>
      </c>
      <c r="AJ680" s="19">
        <f t="shared" si="1595"/>
        <v>0</v>
      </c>
      <c r="AK680" s="19">
        <f t="shared" si="1595"/>
        <v>0</v>
      </c>
      <c r="AL680" s="19">
        <f t="shared" si="1595"/>
        <v>0</v>
      </c>
      <c r="AM680" s="19">
        <f t="shared" si="1532"/>
        <v>250</v>
      </c>
      <c r="AN680" s="19">
        <f t="shared" si="1595"/>
        <v>0</v>
      </c>
      <c r="AO680" s="19">
        <f t="shared" si="1569"/>
        <v>250</v>
      </c>
      <c r="AP680" s="19">
        <f t="shared" si="1534"/>
        <v>250</v>
      </c>
      <c r="AQ680" s="19">
        <f t="shared" si="1595"/>
        <v>0</v>
      </c>
      <c r="AR680" s="19">
        <f t="shared" si="1570"/>
        <v>250</v>
      </c>
      <c r="AS680" s="19">
        <f t="shared" si="1536"/>
        <v>250</v>
      </c>
      <c r="AT680" s="19">
        <f t="shared" si="1595"/>
        <v>0</v>
      </c>
      <c r="AU680" s="19">
        <f t="shared" si="1571"/>
        <v>250</v>
      </c>
      <c r="AV680" s="19">
        <f t="shared" si="1595"/>
        <v>0</v>
      </c>
      <c r="AW680" s="32"/>
      <c r="AX680" s="23"/>
      <c r="AY680" s="2"/>
    </row>
    <row r="681" spans="1:51" ht="46.8" x14ac:dyDescent="0.3">
      <c r="A681" s="49" t="s">
        <v>175</v>
      </c>
      <c r="B681" s="45">
        <v>240</v>
      </c>
      <c r="C681" s="49"/>
      <c r="D681" s="49"/>
      <c r="E681" s="15" t="s">
        <v>586</v>
      </c>
      <c r="F681" s="19">
        <f t="shared" si="1593"/>
        <v>250</v>
      </c>
      <c r="G681" s="19">
        <f t="shared" si="1593"/>
        <v>250</v>
      </c>
      <c r="H681" s="19">
        <f t="shared" si="1593"/>
        <v>250</v>
      </c>
      <c r="I681" s="19">
        <f t="shared" si="1593"/>
        <v>0</v>
      </c>
      <c r="J681" s="19">
        <f t="shared" si="1593"/>
        <v>0</v>
      </c>
      <c r="K681" s="19">
        <f t="shared" si="1593"/>
        <v>0</v>
      </c>
      <c r="L681" s="19">
        <f t="shared" si="1471"/>
        <v>250</v>
      </c>
      <c r="M681" s="19">
        <f t="shared" si="1472"/>
        <v>250</v>
      </c>
      <c r="N681" s="19">
        <f t="shared" si="1473"/>
        <v>250</v>
      </c>
      <c r="O681" s="19">
        <f t="shared" si="1594"/>
        <v>0</v>
      </c>
      <c r="P681" s="19">
        <f t="shared" si="1594"/>
        <v>0</v>
      </c>
      <c r="Q681" s="19">
        <f t="shared" si="1594"/>
        <v>0</v>
      </c>
      <c r="R681" s="19">
        <f t="shared" si="1420"/>
        <v>250</v>
      </c>
      <c r="S681" s="19">
        <f t="shared" si="1421"/>
        <v>250</v>
      </c>
      <c r="T681" s="19">
        <f t="shared" si="1422"/>
        <v>250</v>
      </c>
      <c r="U681" s="19">
        <f t="shared" si="1595"/>
        <v>0</v>
      </c>
      <c r="V681" s="19">
        <f t="shared" si="1423"/>
        <v>250</v>
      </c>
      <c r="W681" s="19">
        <f t="shared" si="1424"/>
        <v>250</v>
      </c>
      <c r="X681" s="19">
        <f t="shared" si="1425"/>
        <v>250</v>
      </c>
      <c r="Y681" s="19">
        <f t="shared" si="1595"/>
        <v>0</v>
      </c>
      <c r="Z681" s="19">
        <f t="shared" si="1595"/>
        <v>0</v>
      </c>
      <c r="AA681" s="19">
        <f t="shared" si="1595"/>
        <v>0</v>
      </c>
      <c r="AB681" s="19">
        <f t="shared" si="1411"/>
        <v>250</v>
      </c>
      <c r="AC681" s="19">
        <f t="shared" si="1412"/>
        <v>250</v>
      </c>
      <c r="AD681" s="19">
        <f t="shared" si="1413"/>
        <v>250</v>
      </c>
      <c r="AE681" s="19">
        <f t="shared" si="1595"/>
        <v>0</v>
      </c>
      <c r="AF681" s="19">
        <f t="shared" si="1595"/>
        <v>0</v>
      </c>
      <c r="AG681" s="19">
        <f t="shared" si="1417"/>
        <v>250</v>
      </c>
      <c r="AH681" s="19">
        <f t="shared" si="1418"/>
        <v>250</v>
      </c>
      <c r="AI681" s="19">
        <f t="shared" si="1419"/>
        <v>250</v>
      </c>
      <c r="AJ681" s="19">
        <f t="shared" si="1595"/>
        <v>0</v>
      </c>
      <c r="AK681" s="19">
        <f t="shared" si="1595"/>
        <v>0</v>
      </c>
      <c r="AL681" s="19">
        <f t="shared" si="1595"/>
        <v>0</v>
      </c>
      <c r="AM681" s="19">
        <f t="shared" si="1532"/>
        <v>250</v>
      </c>
      <c r="AN681" s="19">
        <f t="shared" si="1595"/>
        <v>0</v>
      </c>
      <c r="AO681" s="19">
        <f t="shared" si="1569"/>
        <v>250</v>
      </c>
      <c r="AP681" s="19">
        <f t="shared" si="1534"/>
        <v>250</v>
      </c>
      <c r="AQ681" s="19">
        <f t="shared" si="1595"/>
        <v>0</v>
      </c>
      <c r="AR681" s="19">
        <f t="shared" si="1570"/>
        <v>250</v>
      </c>
      <c r="AS681" s="19">
        <f t="shared" si="1536"/>
        <v>250</v>
      </c>
      <c r="AT681" s="19">
        <f t="shared" si="1595"/>
        <v>0</v>
      </c>
      <c r="AU681" s="19">
        <f t="shared" si="1571"/>
        <v>250</v>
      </c>
      <c r="AV681" s="19">
        <f t="shared" si="1595"/>
        <v>0</v>
      </c>
      <c r="AW681" s="32"/>
      <c r="AX681" s="23"/>
      <c r="AY681" s="2"/>
    </row>
    <row r="682" spans="1:51" x14ac:dyDescent="0.3">
      <c r="A682" s="49" t="s">
        <v>175</v>
      </c>
      <c r="B682" s="45">
        <v>240</v>
      </c>
      <c r="C682" s="49" t="s">
        <v>28</v>
      </c>
      <c r="D682" s="49" t="s">
        <v>30</v>
      </c>
      <c r="E682" s="15" t="s">
        <v>562</v>
      </c>
      <c r="F682" s="19">
        <v>250</v>
      </c>
      <c r="G682" s="19">
        <v>250</v>
      </c>
      <c r="H682" s="19">
        <v>250</v>
      </c>
      <c r="I682" s="19"/>
      <c r="J682" s="19"/>
      <c r="K682" s="19"/>
      <c r="L682" s="19">
        <f t="shared" si="1471"/>
        <v>250</v>
      </c>
      <c r="M682" s="19">
        <f t="shared" si="1472"/>
        <v>250</v>
      </c>
      <c r="N682" s="19">
        <f t="shared" si="1473"/>
        <v>250</v>
      </c>
      <c r="O682" s="19"/>
      <c r="P682" s="19"/>
      <c r="Q682" s="19"/>
      <c r="R682" s="19">
        <f t="shared" si="1420"/>
        <v>250</v>
      </c>
      <c r="S682" s="19">
        <f t="shared" si="1421"/>
        <v>250</v>
      </c>
      <c r="T682" s="19">
        <f t="shared" si="1422"/>
        <v>250</v>
      </c>
      <c r="U682" s="19"/>
      <c r="V682" s="19">
        <f t="shared" si="1423"/>
        <v>250</v>
      </c>
      <c r="W682" s="19">
        <f t="shared" si="1424"/>
        <v>250</v>
      </c>
      <c r="X682" s="19">
        <f t="shared" si="1425"/>
        <v>250</v>
      </c>
      <c r="Y682" s="19"/>
      <c r="Z682" s="19"/>
      <c r="AA682" s="19"/>
      <c r="AB682" s="19">
        <f t="shared" si="1411"/>
        <v>250</v>
      </c>
      <c r="AC682" s="19">
        <f t="shared" si="1412"/>
        <v>250</v>
      </c>
      <c r="AD682" s="19">
        <f t="shared" si="1413"/>
        <v>250</v>
      </c>
      <c r="AE682" s="19"/>
      <c r="AF682" s="19"/>
      <c r="AG682" s="19">
        <f t="shared" si="1417"/>
        <v>250</v>
      </c>
      <c r="AH682" s="19">
        <f t="shared" si="1418"/>
        <v>250</v>
      </c>
      <c r="AI682" s="19">
        <f t="shared" si="1419"/>
        <v>250</v>
      </c>
      <c r="AJ682" s="19"/>
      <c r="AK682" s="19"/>
      <c r="AL682" s="19"/>
      <c r="AM682" s="19">
        <f t="shared" si="1532"/>
        <v>250</v>
      </c>
      <c r="AN682" s="19"/>
      <c r="AO682" s="19">
        <f t="shared" si="1569"/>
        <v>250</v>
      </c>
      <c r="AP682" s="19">
        <f t="shared" si="1534"/>
        <v>250</v>
      </c>
      <c r="AQ682" s="19"/>
      <c r="AR682" s="19">
        <f t="shared" si="1570"/>
        <v>250</v>
      </c>
      <c r="AS682" s="19">
        <f t="shared" si="1536"/>
        <v>250</v>
      </c>
      <c r="AT682" s="19"/>
      <c r="AU682" s="19">
        <f t="shared" si="1571"/>
        <v>250</v>
      </c>
      <c r="AV682" s="19"/>
      <c r="AW682" s="32"/>
      <c r="AX682" s="23"/>
      <c r="AY682" s="2"/>
    </row>
    <row r="683" spans="1:51" ht="31.2" x14ac:dyDescent="0.3">
      <c r="A683" s="49" t="s">
        <v>175</v>
      </c>
      <c r="B683" s="45">
        <v>300</v>
      </c>
      <c r="C683" s="49"/>
      <c r="D683" s="49"/>
      <c r="E683" s="15" t="s">
        <v>579</v>
      </c>
      <c r="F683" s="19">
        <f t="shared" ref="F683:K684" si="1596">F684</f>
        <v>7000</v>
      </c>
      <c r="G683" s="19">
        <f t="shared" si="1596"/>
        <v>7000</v>
      </c>
      <c r="H683" s="19">
        <f t="shared" si="1596"/>
        <v>7000</v>
      </c>
      <c r="I683" s="19">
        <f t="shared" si="1596"/>
        <v>0</v>
      </c>
      <c r="J683" s="19">
        <f t="shared" si="1596"/>
        <v>0</v>
      </c>
      <c r="K683" s="19">
        <f t="shared" si="1596"/>
        <v>0</v>
      </c>
      <c r="L683" s="19">
        <f t="shared" si="1471"/>
        <v>7000</v>
      </c>
      <c r="M683" s="19">
        <f t="shared" si="1472"/>
        <v>7000</v>
      </c>
      <c r="N683" s="19">
        <f t="shared" si="1473"/>
        <v>7000</v>
      </c>
      <c r="O683" s="19">
        <f t="shared" ref="O683:Q684" si="1597">O684</f>
        <v>0</v>
      </c>
      <c r="P683" s="19">
        <f t="shared" si="1597"/>
        <v>0</v>
      </c>
      <c r="Q683" s="19">
        <f t="shared" si="1597"/>
        <v>0</v>
      </c>
      <c r="R683" s="19">
        <f t="shared" si="1420"/>
        <v>7000</v>
      </c>
      <c r="S683" s="19">
        <f t="shared" si="1421"/>
        <v>7000</v>
      </c>
      <c r="T683" s="19">
        <f t="shared" si="1422"/>
        <v>7000</v>
      </c>
      <c r="U683" s="19">
        <f t="shared" ref="U683:AV684" si="1598">U684</f>
        <v>0</v>
      </c>
      <c r="V683" s="19">
        <f t="shared" si="1423"/>
        <v>7000</v>
      </c>
      <c r="W683" s="19">
        <f t="shared" si="1424"/>
        <v>7000</v>
      </c>
      <c r="X683" s="19">
        <f t="shared" si="1425"/>
        <v>7000</v>
      </c>
      <c r="Y683" s="19">
        <f t="shared" si="1598"/>
        <v>0</v>
      </c>
      <c r="Z683" s="19">
        <f t="shared" si="1598"/>
        <v>0</v>
      </c>
      <c r="AA683" s="19">
        <f t="shared" si="1598"/>
        <v>0</v>
      </c>
      <c r="AB683" s="19">
        <f t="shared" si="1411"/>
        <v>7000</v>
      </c>
      <c r="AC683" s="19">
        <f t="shared" si="1412"/>
        <v>7000</v>
      </c>
      <c r="AD683" s="19">
        <f t="shared" si="1413"/>
        <v>7000</v>
      </c>
      <c r="AE683" s="19">
        <f t="shared" si="1598"/>
        <v>0</v>
      </c>
      <c r="AF683" s="19">
        <f t="shared" si="1598"/>
        <v>0</v>
      </c>
      <c r="AG683" s="19">
        <f t="shared" si="1417"/>
        <v>7000</v>
      </c>
      <c r="AH683" s="19">
        <f t="shared" si="1418"/>
        <v>7000</v>
      </c>
      <c r="AI683" s="19">
        <f t="shared" si="1419"/>
        <v>7000</v>
      </c>
      <c r="AJ683" s="19">
        <f t="shared" si="1598"/>
        <v>0</v>
      </c>
      <c r="AK683" s="19">
        <f t="shared" si="1598"/>
        <v>0</v>
      </c>
      <c r="AL683" s="19">
        <f t="shared" si="1598"/>
        <v>0</v>
      </c>
      <c r="AM683" s="19">
        <f t="shared" si="1532"/>
        <v>7000</v>
      </c>
      <c r="AN683" s="19">
        <f t="shared" si="1598"/>
        <v>0</v>
      </c>
      <c r="AO683" s="19">
        <f t="shared" si="1569"/>
        <v>7000</v>
      </c>
      <c r="AP683" s="19">
        <f t="shared" si="1534"/>
        <v>7000</v>
      </c>
      <c r="AQ683" s="19">
        <f t="shared" si="1598"/>
        <v>0</v>
      </c>
      <c r="AR683" s="19">
        <f t="shared" si="1570"/>
        <v>7000</v>
      </c>
      <c r="AS683" s="19">
        <f t="shared" si="1536"/>
        <v>7000</v>
      </c>
      <c r="AT683" s="19">
        <f t="shared" si="1598"/>
        <v>0</v>
      </c>
      <c r="AU683" s="19">
        <f t="shared" si="1571"/>
        <v>7000</v>
      </c>
      <c r="AV683" s="19">
        <f t="shared" si="1598"/>
        <v>0</v>
      </c>
      <c r="AW683" s="32"/>
      <c r="AX683" s="23"/>
      <c r="AY683" s="2"/>
    </row>
    <row r="684" spans="1:51" ht="31.2" x14ac:dyDescent="0.3">
      <c r="A684" s="49" t="s">
        <v>175</v>
      </c>
      <c r="B684" s="45">
        <v>320</v>
      </c>
      <c r="C684" s="49"/>
      <c r="D684" s="49"/>
      <c r="E684" s="15" t="s">
        <v>588</v>
      </c>
      <c r="F684" s="19">
        <f t="shared" si="1596"/>
        <v>7000</v>
      </c>
      <c r="G684" s="19">
        <f t="shared" si="1596"/>
        <v>7000</v>
      </c>
      <c r="H684" s="19">
        <f t="shared" si="1596"/>
        <v>7000</v>
      </c>
      <c r="I684" s="19">
        <f t="shared" si="1596"/>
        <v>0</v>
      </c>
      <c r="J684" s="19">
        <f t="shared" si="1596"/>
        <v>0</v>
      </c>
      <c r="K684" s="19">
        <f t="shared" si="1596"/>
        <v>0</v>
      </c>
      <c r="L684" s="19">
        <f t="shared" si="1471"/>
        <v>7000</v>
      </c>
      <c r="M684" s="19">
        <f t="shared" si="1472"/>
        <v>7000</v>
      </c>
      <c r="N684" s="19">
        <f t="shared" si="1473"/>
        <v>7000</v>
      </c>
      <c r="O684" s="19">
        <f t="shared" si="1597"/>
        <v>0</v>
      </c>
      <c r="P684" s="19">
        <f t="shared" si="1597"/>
        <v>0</v>
      </c>
      <c r="Q684" s="19">
        <f t="shared" si="1597"/>
        <v>0</v>
      </c>
      <c r="R684" s="19">
        <f t="shared" si="1420"/>
        <v>7000</v>
      </c>
      <c r="S684" s="19">
        <f t="shared" si="1421"/>
        <v>7000</v>
      </c>
      <c r="T684" s="19">
        <f t="shared" si="1422"/>
        <v>7000</v>
      </c>
      <c r="U684" s="19">
        <f t="shared" si="1598"/>
        <v>0</v>
      </c>
      <c r="V684" s="19">
        <f t="shared" si="1423"/>
        <v>7000</v>
      </c>
      <c r="W684" s="19">
        <f t="shared" si="1424"/>
        <v>7000</v>
      </c>
      <c r="X684" s="19">
        <f t="shared" si="1425"/>
        <v>7000</v>
      </c>
      <c r="Y684" s="19">
        <f t="shared" si="1598"/>
        <v>0</v>
      </c>
      <c r="Z684" s="19">
        <f t="shared" si="1598"/>
        <v>0</v>
      </c>
      <c r="AA684" s="19">
        <f t="shared" si="1598"/>
        <v>0</v>
      </c>
      <c r="AB684" s="19">
        <f t="shared" ref="AB684:AB753" si="1599">V684+Y684</f>
        <v>7000</v>
      </c>
      <c r="AC684" s="19">
        <f t="shared" ref="AC684:AC753" si="1600">W684+Z684</f>
        <v>7000</v>
      </c>
      <c r="AD684" s="19">
        <f t="shared" ref="AD684:AD753" si="1601">X684+AA684</f>
        <v>7000</v>
      </c>
      <c r="AE684" s="19">
        <f t="shared" si="1598"/>
        <v>0</v>
      </c>
      <c r="AF684" s="19">
        <f t="shared" si="1598"/>
        <v>0</v>
      </c>
      <c r="AG684" s="19">
        <f t="shared" si="1417"/>
        <v>7000</v>
      </c>
      <c r="AH684" s="19">
        <f t="shared" si="1418"/>
        <v>7000</v>
      </c>
      <c r="AI684" s="19">
        <f t="shared" si="1419"/>
        <v>7000</v>
      </c>
      <c r="AJ684" s="19">
        <f t="shared" si="1598"/>
        <v>0</v>
      </c>
      <c r="AK684" s="19">
        <f t="shared" si="1598"/>
        <v>0</v>
      </c>
      <c r="AL684" s="19">
        <f t="shared" si="1598"/>
        <v>0</v>
      </c>
      <c r="AM684" s="19">
        <f t="shared" si="1532"/>
        <v>7000</v>
      </c>
      <c r="AN684" s="19">
        <f t="shared" si="1598"/>
        <v>0</v>
      </c>
      <c r="AO684" s="19">
        <f t="shared" si="1569"/>
        <v>7000</v>
      </c>
      <c r="AP684" s="19">
        <f t="shared" si="1534"/>
        <v>7000</v>
      </c>
      <c r="AQ684" s="19">
        <f t="shared" si="1598"/>
        <v>0</v>
      </c>
      <c r="AR684" s="19">
        <f t="shared" si="1570"/>
        <v>7000</v>
      </c>
      <c r="AS684" s="19">
        <f t="shared" si="1536"/>
        <v>7000</v>
      </c>
      <c r="AT684" s="19">
        <f t="shared" si="1598"/>
        <v>0</v>
      </c>
      <c r="AU684" s="19">
        <f t="shared" si="1571"/>
        <v>7000</v>
      </c>
      <c r="AV684" s="19">
        <f t="shared" si="1598"/>
        <v>0</v>
      </c>
      <c r="AW684" s="32"/>
      <c r="AX684" s="23"/>
      <c r="AY684" s="2"/>
    </row>
    <row r="685" spans="1:51" x14ac:dyDescent="0.3">
      <c r="A685" s="49" t="s">
        <v>175</v>
      </c>
      <c r="B685" s="45">
        <v>320</v>
      </c>
      <c r="C685" s="49" t="s">
        <v>61</v>
      </c>
      <c r="D685" s="49" t="s">
        <v>151</v>
      </c>
      <c r="E685" s="15" t="s">
        <v>568</v>
      </c>
      <c r="F685" s="19">
        <v>7000</v>
      </c>
      <c r="G685" s="19">
        <v>7000</v>
      </c>
      <c r="H685" s="19">
        <v>7000</v>
      </c>
      <c r="I685" s="19"/>
      <c r="J685" s="19"/>
      <c r="K685" s="19"/>
      <c r="L685" s="19">
        <f t="shared" si="1471"/>
        <v>7000</v>
      </c>
      <c r="M685" s="19">
        <f t="shared" si="1472"/>
        <v>7000</v>
      </c>
      <c r="N685" s="19">
        <f t="shared" si="1473"/>
        <v>7000</v>
      </c>
      <c r="O685" s="19"/>
      <c r="P685" s="19"/>
      <c r="Q685" s="19"/>
      <c r="R685" s="19">
        <f t="shared" si="1420"/>
        <v>7000</v>
      </c>
      <c r="S685" s="19">
        <f t="shared" si="1421"/>
        <v>7000</v>
      </c>
      <c r="T685" s="19">
        <f t="shared" si="1422"/>
        <v>7000</v>
      </c>
      <c r="U685" s="19"/>
      <c r="V685" s="19">
        <f t="shared" si="1423"/>
        <v>7000</v>
      </c>
      <c r="W685" s="19">
        <f t="shared" si="1424"/>
        <v>7000</v>
      </c>
      <c r="X685" s="19">
        <f t="shared" si="1425"/>
        <v>7000</v>
      </c>
      <c r="Y685" s="19"/>
      <c r="Z685" s="19"/>
      <c r="AA685" s="19"/>
      <c r="AB685" s="19">
        <f t="shared" si="1599"/>
        <v>7000</v>
      </c>
      <c r="AC685" s="19">
        <f t="shared" si="1600"/>
        <v>7000</v>
      </c>
      <c r="AD685" s="19">
        <f t="shared" si="1601"/>
        <v>7000</v>
      </c>
      <c r="AE685" s="19"/>
      <c r="AF685" s="19"/>
      <c r="AG685" s="19">
        <f t="shared" si="1417"/>
        <v>7000</v>
      </c>
      <c r="AH685" s="19">
        <f t="shared" si="1418"/>
        <v>7000</v>
      </c>
      <c r="AI685" s="19">
        <f t="shared" si="1419"/>
        <v>7000</v>
      </c>
      <c r="AJ685" s="19"/>
      <c r="AK685" s="19"/>
      <c r="AL685" s="19"/>
      <c r="AM685" s="19">
        <f t="shared" si="1532"/>
        <v>7000</v>
      </c>
      <c r="AN685" s="19"/>
      <c r="AO685" s="19">
        <f t="shared" si="1569"/>
        <v>7000</v>
      </c>
      <c r="AP685" s="19">
        <f t="shared" si="1534"/>
        <v>7000</v>
      </c>
      <c r="AQ685" s="19"/>
      <c r="AR685" s="19">
        <f t="shared" si="1570"/>
        <v>7000</v>
      </c>
      <c r="AS685" s="19">
        <f t="shared" si="1536"/>
        <v>7000</v>
      </c>
      <c r="AT685" s="19"/>
      <c r="AU685" s="19">
        <f t="shared" si="1571"/>
        <v>7000</v>
      </c>
      <c r="AV685" s="19"/>
      <c r="AW685" s="32"/>
      <c r="AX685" s="23"/>
      <c r="AY685" s="2"/>
    </row>
    <row r="686" spans="1:51" ht="46.8" x14ac:dyDescent="0.3">
      <c r="A686" s="49" t="s">
        <v>175</v>
      </c>
      <c r="B686" s="45">
        <v>600</v>
      </c>
      <c r="C686" s="49"/>
      <c r="D686" s="49"/>
      <c r="E686" s="15" t="s">
        <v>581</v>
      </c>
      <c r="F686" s="19">
        <f t="shared" ref="F686:K686" si="1602">F687+F691</f>
        <v>3817047.1</v>
      </c>
      <c r="G686" s="19">
        <f t="shared" si="1602"/>
        <v>4256118.9000000004</v>
      </c>
      <c r="H686" s="19">
        <f t="shared" si="1602"/>
        <v>4285783.7000000011</v>
      </c>
      <c r="I686" s="19">
        <f>I687+I691</f>
        <v>0</v>
      </c>
      <c r="J686" s="19">
        <f t="shared" si="1602"/>
        <v>0</v>
      </c>
      <c r="K686" s="19">
        <f t="shared" si="1602"/>
        <v>0</v>
      </c>
      <c r="L686" s="19">
        <f t="shared" si="1471"/>
        <v>3817047.1</v>
      </c>
      <c r="M686" s="19">
        <f t="shared" si="1472"/>
        <v>4256118.9000000004</v>
      </c>
      <c r="N686" s="19">
        <f t="shared" si="1473"/>
        <v>4285783.7000000011</v>
      </c>
      <c r="O686" s="19">
        <f t="shared" ref="O686:Q686" si="1603">O687+O691</f>
        <v>0</v>
      </c>
      <c r="P686" s="19">
        <f t="shared" si="1603"/>
        <v>0</v>
      </c>
      <c r="Q686" s="19">
        <f t="shared" si="1603"/>
        <v>0</v>
      </c>
      <c r="R686" s="19">
        <f t="shared" si="1420"/>
        <v>3817047.1</v>
      </c>
      <c r="S686" s="19">
        <f t="shared" si="1421"/>
        <v>4256118.9000000004</v>
      </c>
      <c r="T686" s="19">
        <f t="shared" si="1422"/>
        <v>4285783.7000000011</v>
      </c>
      <c r="U686" s="19">
        <f t="shared" ref="U686:AV686" si="1604">U687+U691</f>
        <v>0</v>
      </c>
      <c r="V686" s="19">
        <f t="shared" si="1423"/>
        <v>3817047.1</v>
      </c>
      <c r="W686" s="19">
        <f t="shared" si="1424"/>
        <v>4256118.9000000004</v>
      </c>
      <c r="X686" s="19">
        <f t="shared" si="1425"/>
        <v>4285783.7000000011</v>
      </c>
      <c r="Y686" s="19">
        <f t="shared" ref="Y686:AA686" si="1605">Y687+Y691</f>
        <v>0</v>
      </c>
      <c r="Z686" s="19">
        <f t="shared" si="1605"/>
        <v>0</v>
      </c>
      <c r="AA686" s="19">
        <f t="shared" si="1605"/>
        <v>0</v>
      </c>
      <c r="AB686" s="19">
        <f t="shared" si="1599"/>
        <v>3817047.1</v>
      </c>
      <c r="AC686" s="19">
        <f t="shared" si="1600"/>
        <v>4256118.9000000004</v>
      </c>
      <c r="AD686" s="19">
        <f t="shared" si="1601"/>
        <v>4285783.7000000011</v>
      </c>
      <c r="AE686" s="19">
        <f t="shared" ref="AE686:AF686" si="1606">AE687+AE691</f>
        <v>0</v>
      </c>
      <c r="AF686" s="19">
        <f t="shared" si="1606"/>
        <v>0</v>
      </c>
      <c r="AG686" s="19">
        <f t="shared" si="1417"/>
        <v>3817047.1</v>
      </c>
      <c r="AH686" s="19">
        <f t="shared" si="1418"/>
        <v>4256118.9000000004</v>
      </c>
      <c r="AI686" s="19">
        <f t="shared" si="1419"/>
        <v>4285783.7000000011</v>
      </c>
      <c r="AJ686" s="19">
        <f t="shared" ref="AJ686:AL686" si="1607">AJ687+AJ691</f>
        <v>0</v>
      </c>
      <c r="AK686" s="19">
        <f t="shared" si="1607"/>
        <v>0</v>
      </c>
      <c r="AL686" s="19">
        <f t="shared" si="1607"/>
        <v>0</v>
      </c>
      <c r="AM686" s="19">
        <f t="shared" si="1532"/>
        <v>3817047.1</v>
      </c>
      <c r="AN686" s="19">
        <f t="shared" ref="AN686" si="1608">AN687+AN691</f>
        <v>0</v>
      </c>
      <c r="AO686" s="19">
        <f t="shared" si="1569"/>
        <v>3817047.1</v>
      </c>
      <c r="AP686" s="19">
        <f t="shared" si="1534"/>
        <v>4256118.9000000004</v>
      </c>
      <c r="AQ686" s="19">
        <f t="shared" ref="AQ686" si="1609">AQ687+AQ691</f>
        <v>0</v>
      </c>
      <c r="AR686" s="19">
        <f t="shared" si="1570"/>
        <v>4256118.9000000004</v>
      </c>
      <c r="AS686" s="19">
        <f t="shared" si="1536"/>
        <v>4285783.7000000011</v>
      </c>
      <c r="AT686" s="19">
        <f t="shared" ref="AT686" si="1610">AT687+AT691</f>
        <v>0</v>
      </c>
      <c r="AU686" s="19">
        <f t="shared" si="1571"/>
        <v>4285783.7000000011</v>
      </c>
      <c r="AV686" s="19">
        <f t="shared" si="1604"/>
        <v>0</v>
      </c>
      <c r="AW686" s="32"/>
      <c r="AX686" s="23"/>
      <c r="AY686" s="2"/>
    </row>
    <row r="687" spans="1:51" x14ac:dyDescent="0.3">
      <c r="A687" s="49" t="s">
        <v>175</v>
      </c>
      <c r="B687" s="45">
        <v>610</v>
      </c>
      <c r="C687" s="49"/>
      <c r="D687" s="49"/>
      <c r="E687" s="15" t="s">
        <v>595</v>
      </c>
      <c r="F687" s="19">
        <f>F688+F689</f>
        <v>84181</v>
      </c>
      <c r="G687" s="19">
        <f t="shared" ref="G687:H687" si="1611">G688+G689</f>
        <v>91078.399999999994</v>
      </c>
      <c r="H687" s="19">
        <f t="shared" si="1611"/>
        <v>91078.399999999994</v>
      </c>
      <c r="I687" s="19">
        <f>I688+I689+I690</f>
        <v>0</v>
      </c>
      <c r="J687" s="19">
        <f t="shared" ref="J687:AV687" si="1612">J688+J689+J690</f>
        <v>0</v>
      </c>
      <c r="K687" s="19">
        <f t="shared" si="1612"/>
        <v>0</v>
      </c>
      <c r="L687" s="19">
        <f t="shared" si="1471"/>
        <v>84181</v>
      </c>
      <c r="M687" s="19">
        <f t="shared" si="1472"/>
        <v>91078.399999999994</v>
      </c>
      <c r="N687" s="19">
        <f t="shared" si="1473"/>
        <v>91078.399999999994</v>
      </c>
      <c r="O687" s="19">
        <f t="shared" ref="O687:Q687" si="1613">O688+O689+O690</f>
        <v>0</v>
      </c>
      <c r="P687" s="19">
        <f t="shared" si="1613"/>
        <v>0</v>
      </c>
      <c r="Q687" s="19">
        <f t="shared" si="1613"/>
        <v>0</v>
      </c>
      <c r="R687" s="19">
        <f t="shared" si="1420"/>
        <v>84181</v>
      </c>
      <c r="S687" s="19">
        <f t="shared" si="1421"/>
        <v>91078.399999999994</v>
      </c>
      <c r="T687" s="19">
        <f t="shared" si="1422"/>
        <v>91078.399999999994</v>
      </c>
      <c r="U687" s="19">
        <f t="shared" ref="U687" si="1614">U688+U689+U690</f>
        <v>0</v>
      </c>
      <c r="V687" s="19">
        <f t="shared" si="1423"/>
        <v>84181</v>
      </c>
      <c r="W687" s="19">
        <f t="shared" si="1424"/>
        <v>91078.399999999994</v>
      </c>
      <c r="X687" s="19">
        <f t="shared" si="1425"/>
        <v>91078.399999999994</v>
      </c>
      <c r="Y687" s="19">
        <f t="shared" ref="Y687:AA687" si="1615">Y688+Y689+Y690</f>
        <v>0</v>
      </c>
      <c r="Z687" s="19">
        <f t="shared" si="1615"/>
        <v>0</v>
      </c>
      <c r="AA687" s="19">
        <f t="shared" si="1615"/>
        <v>0</v>
      </c>
      <c r="AB687" s="19">
        <f t="shared" si="1599"/>
        <v>84181</v>
      </c>
      <c r="AC687" s="19">
        <f t="shared" si="1600"/>
        <v>91078.399999999994</v>
      </c>
      <c r="AD687" s="19">
        <f t="shared" si="1601"/>
        <v>91078.399999999994</v>
      </c>
      <c r="AE687" s="19">
        <f t="shared" ref="AE687:AF687" si="1616">AE688+AE689+AE690</f>
        <v>0</v>
      </c>
      <c r="AF687" s="19">
        <f t="shared" si="1616"/>
        <v>0</v>
      </c>
      <c r="AG687" s="19">
        <f t="shared" si="1417"/>
        <v>84181</v>
      </c>
      <c r="AH687" s="19">
        <f t="shared" si="1418"/>
        <v>91078.399999999994</v>
      </c>
      <c r="AI687" s="19">
        <f t="shared" si="1419"/>
        <v>91078.399999999994</v>
      </c>
      <c r="AJ687" s="19">
        <f t="shared" ref="AJ687:AL687" si="1617">AJ688+AJ689+AJ690</f>
        <v>0</v>
      </c>
      <c r="AK687" s="19">
        <f t="shared" si="1617"/>
        <v>0</v>
      </c>
      <c r="AL687" s="19">
        <f t="shared" si="1617"/>
        <v>0</v>
      </c>
      <c r="AM687" s="19">
        <f t="shared" si="1532"/>
        <v>84181</v>
      </c>
      <c r="AN687" s="19">
        <f t="shared" ref="AN687" si="1618">AN688+AN689+AN690</f>
        <v>0</v>
      </c>
      <c r="AO687" s="19">
        <f t="shared" si="1569"/>
        <v>84181</v>
      </c>
      <c r="AP687" s="19">
        <f t="shared" si="1534"/>
        <v>91078.399999999994</v>
      </c>
      <c r="AQ687" s="19">
        <f t="shared" ref="AQ687" si="1619">AQ688+AQ689+AQ690</f>
        <v>0</v>
      </c>
      <c r="AR687" s="19">
        <f t="shared" si="1570"/>
        <v>91078.399999999994</v>
      </c>
      <c r="AS687" s="19">
        <f t="shared" si="1536"/>
        <v>91078.399999999994</v>
      </c>
      <c r="AT687" s="19">
        <f t="shared" ref="AT687" si="1620">AT688+AT689+AT690</f>
        <v>0</v>
      </c>
      <c r="AU687" s="19">
        <f t="shared" si="1571"/>
        <v>91078.399999999994</v>
      </c>
      <c r="AV687" s="19">
        <f t="shared" si="1612"/>
        <v>0</v>
      </c>
      <c r="AW687" s="32"/>
      <c r="AX687" s="23"/>
      <c r="AY687" s="2"/>
    </row>
    <row r="688" spans="1:51" x14ac:dyDescent="0.3">
      <c r="A688" s="49" t="s">
        <v>175</v>
      </c>
      <c r="B688" s="45">
        <v>610</v>
      </c>
      <c r="C688" s="49" t="s">
        <v>28</v>
      </c>
      <c r="D688" s="49" t="s">
        <v>5</v>
      </c>
      <c r="E688" s="15" t="s">
        <v>557</v>
      </c>
      <c r="F688" s="19">
        <v>83931</v>
      </c>
      <c r="G688" s="19">
        <v>90828.4</v>
      </c>
      <c r="H688" s="19">
        <v>90828.4</v>
      </c>
      <c r="I688" s="24">
        <v>-1100</v>
      </c>
      <c r="J688" s="24">
        <v>-1100</v>
      </c>
      <c r="K688" s="24">
        <v>-1100</v>
      </c>
      <c r="L688" s="19">
        <f t="shared" si="1471"/>
        <v>82831</v>
      </c>
      <c r="M688" s="19">
        <f t="shared" si="1472"/>
        <v>89728.4</v>
      </c>
      <c r="N688" s="19">
        <f t="shared" si="1473"/>
        <v>89728.4</v>
      </c>
      <c r="O688" s="19"/>
      <c r="P688" s="19"/>
      <c r="Q688" s="19"/>
      <c r="R688" s="19">
        <f t="shared" si="1420"/>
        <v>82831</v>
      </c>
      <c r="S688" s="19">
        <f t="shared" si="1421"/>
        <v>89728.4</v>
      </c>
      <c r="T688" s="19">
        <f t="shared" si="1422"/>
        <v>89728.4</v>
      </c>
      <c r="U688" s="19"/>
      <c r="V688" s="19">
        <f t="shared" si="1423"/>
        <v>82831</v>
      </c>
      <c r="W688" s="19">
        <f t="shared" si="1424"/>
        <v>89728.4</v>
      </c>
      <c r="X688" s="19">
        <f t="shared" si="1425"/>
        <v>89728.4</v>
      </c>
      <c r="Y688" s="19"/>
      <c r="Z688" s="19"/>
      <c r="AA688" s="19"/>
      <c r="AB688" s="19">
        <f t="shared" si="1599"/>
        <v>82831</v>
      </c>
      <c r="AC688" s="19">
        <f t="shared" si="1600"/>
        <v>89728.4</v>
      </c>
      <c r="AD688" s="19">
        <f t="shared" si="1601"/>
        <v>89728.4</v>
      </c>
      <c r="AE688" s="19"/>
      <c r="AF688" s="19"/>
      <c r="AG688" s="19">
        <f t="shared" ref="AG688:AG757" si="1621">AB688+AE688</f>
        <v>82831</v>
      </c>
      <c r="AH688" s="19">
        <f t="shared" ref="AH688:AH757" si="1622">AC688+AF688</f>
        <v>89728.4</v>
      </c>
      <c r="AI688" s="19">
        <f t="shared" ref="AI688:AI757" si="1623">AD688</f>
        <v>89728.4</v>
      </c>
      <c r="AJ688" s="19"/>
      <c r="AK688" s="19"/>
      <c r="AL688" s="19"/>
      <c r="AM688" s="19">
        <f t="shared" si="1532"/>
        <v>82831</v>
      </c>
      <c r="AN688" s="19"/>
      <c r="AO688" s="19">
        <f t="shared" si="1569"/>
        <v>82831</v>
      </c>
      <c r="AP688" s="19">
        <f t="shared" si="1534"/>
        <v>89728.4</v>
      </c>
      <c r="AQ688" s="19"/>
      <c r="AR688" s="19">
        <f t="shared" si="1570"/>
        <v>89728.4</v>
      </c>
      <c r="AS688" s="19">
        <f t="shared" si="1536"/>
        <v>89728.4</v>
      </c>
      <c r="AT688" s="19"/>
      <c r="AU688" s="19">
        <f t="shared" si="1571"/>
        <v>89728.4</v>
      </c>
      <c r="AV688" s="19"/>
      <c r="AW688" s="32"/>
      <c r="AX688" s="23" t="s">
        <v>1333</v>
      </c>
      <c r="AY688" s="2"/>
    </row>
    <row r="689" spans="1:51" x14ac:dyDescent="0.3">
      <c r="A689" s="49" t="s">
        <v>175</v>
      </c>
      <c r="B689" s="45">
        <v>610</v>
      </c>
      <c r="C689" s="49" t="s">
        <v>61</v>
      </c>
      <c r="D689" s="49" t="s">
        <v>20</v>
      </c>
      <c r="E689" s="15" t="s">
        <v>567</v>
      </c>
      <c r="F689" s="19">
        <v>250</v>
      </c>
      <c r="G689" s="19">
        <v>250</v>
      </c>
      <c r="H689" s="19">
        <v>250</v>
      </c>
      <c r="I689" s="19"/>
      <c r="J689" s="19"/>
      <c r="K689" s="19"/>
      <c r="L689" s="19">
        <f t="shared" si="1471"/>
        <v>250</v>
      </c>
      <c r="M689" s="19">
        <f t="shared" si="1472"/>
        <v>250</v>
      </c>
      <c r="N689" s="19">
        <f t="shared" si="1473"/>
        <v>250</v>
      </c>
      <c r="O689" s="19"/>
      <c r="P689" s="19"/>
      <c r="Q689" s="19"/>
      <c r="R689" s="19">
        <f t="shared" ref="R689:R758" si="1624">L689+O689</f>
        <v>250</v>
      </c>
      <c r="S689" s="19">
        <f t="shared" ref="S689:S758" si="1625">M689+P689</f>
        <v>250</v>
      </c>
      <c r="T689" s="19">
        <f t="shared" ref="T689:T758" si="1626">N689+Q689</f>
        <v>250</v>
      </c>
      <c r="U689" s="19"/>
      <c r="V689" s="19">
        <f t="shared" ref="V689:V758" si="1627">R689+U689</f>
        <v>250</v>
      </c>
      <c r="W689" s="19">
        <f t="shared" ref="W689:W758" si="1628">S689</f>
        <v>250</v>
      </c>
      <c r="X689" s="19">
        <f t="shared" ref="X689:X758" si="1629">T689</f>
        <v>250</v>
      </c>
      <c r="Y689" s="19"/>
      <c r="Z689" s="19"/>
      <c r="AA689" s="19"/>
      <c r="AB689" s="19">
        <f t="shared" si="1599"/>
        <v>250</v>
      </c>
      <c r="AC689" s="19">
        <f t="shared" si="1600"/>
        <v>250</v>
      </c>
      <c r="AD689" s="19">
        <f t="shared" si="1601"/>
        <v>250</v>
      </c>
      <c r="AE689" s="19"/>
      <c r="AF689" s="19"/>
      <c r="AG689" s="19">
        <f t="shared" si="1621"/>
        <v>250</v>
      </c>
      <c r="AH689" s="19">
        <f t="shared" si="1622"/>
        <v>250</v>
      </c>
      <c r="AI689" s="19">
        <f t="shared" si="1623"/>
        <v>250</v>
      </c>
      <c r="AJ689" s="19"/>
      <c r="AK689" s="19"/>
      <c r="AL689" s="19"/>
      <c r="AM689" s="19">
        <f t="shared" si="1532"/>
        <v>250</v>
      </c>
      <c r="AN689" s="19"/>
      <c r="AO689" s="19">
        <f t="shared" si="1569"/>
        <v>250</v>
      </c>
      <c r="AP689" s="19">
        <f t="shared" si="1534"/>
        <v>250</v>
      </c>
      <c r="AQ689" s="19"/>
      <c r="AR689" s="19">
        <f t="shared" si="1570"/>
        <v>250</v>
      </c>
      <c r="AS689" s="19">
        <f t="shared" si="1536"/>
        <v>250</v>
      </c>
      <c r="AT689" s="19"/>
      <c r="AU689" s="19">
        <f t="shared" si="1571"/>
        <v>250</v>
      </c>
      <c r="AV689" s="19"/>
      <c r="AW689" s="32"/>
      <c r="AX689" s="23"/>
      <c r="AY689" s="2"/>
    </row>
    <row r="690" spans="1:51" x14ac:dyDescent="0.3">
      <c r="A690" s="49" t="s">
        <v>175</v>
      </c>
      <c r="B690" s="45">
        <v>610</v>
      </c>
      <c r="C690" s="49" t="s">
        <v>61</v>
      </c>
      <c r="D690" s="49" t="s">
        <v>151</v>
      </c>
      <c r="E690" s="15" t="s">
        <v>568</v>
      </c>
      <c r="F690" s="19"/>
      <c r="G690" s="19"/>
      <c r="H690" s="19"/>
      <c r="I690" s="19">
        <v>1100</v>
      </c>
      <c r="J690" s="19">
        <v>1100</v>
      </c>
      <c r="K690" s="19">
        <v>1100</v>
      </c>
      <c r="L690" s="19">
        <f t="shared" si="1471"/>
        <v>1100</v>
      </c>
      <c r="M690" s="19">
        <f t="shared" si="1472"/>
        <v>1100</v>
      </c>
      <c r="N690" s="19">
        <f t="shared" si="1473"/>
        <v>1100</v>
      </c>
      <c r="O690" s="19"/>
      <c r="P690" s="19"/>
      <c r="Q690" s="19"/>
      <c r="R690" s="19">
        <f t="shared" si="1624"/>
        <v>1100</v>
      </c>
      <c r="S690" s="19">
        <f t="shared" si="1625"/>
        <v>1100</v>
      </c>
      <c r="T690" s="19">
        <f t="shared" si="1626"/>
        <v>1100</v>
      </c>
      <c r="U690" s="19"/>
      <c r="V690" s="19">
        <f t="shared" si="1627"/>
        <v>1100</v>
      </c>
      <c r="W690" s="19">
        <f t="shared" si="1628"/>
        <v>1100</v>
      </c>
      <c r="X690" s="19">
        <f t="shared" si="1629"/>
        <v>1100</v>
      </c>
      <c r="Y690" s="19"/>
      <c r="Z690" s="19"/>
      <c r="AA690" s="19"/>
      <c r="AB690" s="19">
        <f t="shared" si="1599"/>
        <v>1100</v>
      </c>
      <c r="AC690" s="19">
        <f t="shared" si="1600"/>
        <v>1100</v>
      </c>
      <c r="AD690" s="19">
        <f t="shared" si="1601"/>
        <v>1100</v>
      </c>
      <c r="AE690" s="19"/>
      <c r="AF690" s="19"/>
      <c r="AG690" s="19">
        <f t="shared" si="1621"/>
        <v>1100</v>
      </c>
      <c r="AH690" s="19">
        <f t="shared" si="1622"/>
        <v>1100</v>
      </c>
      <c r="AI690" s="19">
        <f t="shared" si="1623"/>
        <v>1100</v>
      </c>
      <c r="AJ690" s="19"/>
      <c r="AK690" s="19"/>
      <c r="AL690" s="19"/>
      <c r="AM690" s="19">
        <f t="shared" si="1532"/>
        <v>1100</v>
      </c>
      <c r="AN690" s="19"/>
      <c r="AO690" s="19">
        <f t="shared" si="1569"/>
        <v>1100</v>
      </c>
      <c r="AP690" s="19">
        <f t="shared" si="1534"/>
        <v>1100</v>
      </c>
      <c r="AQ690" s="19"/>
      <c r="AR690" s="19">
        <f t="shared" si="1570"/>
        <v>1100</v>
      </c>
      <c r="AS690" s="19">
        <f t="shared" si="1536"/>
        <v>1100</v>
      </c>
      <c r="AT690" s="19"/>
      <c r="AU690" s="19">
        <f t="shared" si="1571"/>
        <v>1100</v>
      </c>
      <c r="AV690" s="19"/>
      <c r="AW690" s="32"/>
      <c r="AX690" s="23" t="s">
        <v>1334</v>
      </c>
      <c r="AY690" s="2"/>
    </row>
    <row r="691" spans="1:51" x14ac:dyDescent="0.3">
      <c r="A691" s="49" t="s">
        <v>175</v>
      </c>
      <c r="B691" s="45">
        <v>620</v>
      </c>
      <c r="C691" s="49"/>
      <c r="D691" s="49"/>
      <c r="E691" s="15" t="s">
        <v>596</v>
      </c>
      <c r="F691" s="19">
        <f t="shared" ref="F691:H691" si="1630">F692+F693</f>
        <v>3732866.1</v>
      </c>
      <c r="G691" s="19">
        <f t="shared" si="1630"/>
        <v>4165040.5</v>
      </c>
      <c r="H691" s="19">
        <f t="shared" si="1630"/>
        <v>4194705.3000000007</v>
      </c>
      <c r="I691" s="19">
        <f>I692+I693+I694</f>
        <v>0</v>
      </c>
      <c r="J691" s="19">
        <f t="shared" ref="J691:AV691" si="1631">J692+J693+J694</f>
        <v>0</v>
      </c>
      <c r="K691" s="19">
        <f t="shared" si="1631"/>
        <v>0</v>
      </c>
      <c r="L691" s="19">
        <f t="shared" si="1471"/>
        <v>3732866.1</v>
      </c>
      <c r="M691" s="19">
        <f t="shared" si="1472"/>
        <v>4165040.5</v>
      </c>
      <c r="N691" s="19">
        <f t="shared" si="1473"/>
        <v>4194705.3000000007</v>
      </c>
      <c r="O691" s="19">
        <f t="shared" ref="O691:Q691" si="1632">O692+O693+O694</f>
        <v>0</v>
      </c>
      <c r="P691" s="19">
        <f t="shared" si="1632"/>
        <v>0</v>
      </c>
      <c r="Q691" s="19">
        <f t="shared" si="1632"/>
        <v>0</v>
      </c>
      <c r="R691" s="19">
        <f t="shared" si="1624"/>
        <v>3732866.1</v>
      </c>
      <c r="S691" s="19">
        <f t="shared" si="1625"/>
        <v>4165040.5</v>
      </c>
      <c r="T691" s="19">
        <f t="shared" si="1626"/>
        <v>4194705.3000000007</v>
      </c>
      <c r="U691" s="19">
        <f t="shared" ref="U691" si="1633">U692+U693+U694</f>
        <v>0</v>
      </c>
      <c r="V691" s="19">
        <f t="shared" si="1627"/>
        <v>3732866.1</v>
      </c>
      <c r="W691" s="19">
        <f t="shared" si="1628"/>
        <v>4165040.5</v>
      </c>
      <c r="X691" s="19">
        <f t="shared" si="1629"/>
        <v>4194705.3000000007</v>
      </c>
      <c r="Y691" s="19">
        <f t="shared" ref="Y691:AA691" si="1634">Y692+Y693+Y694</f>
        <v>0</v>
      </c>
      <c r="Z691" s="19">
        <f t="shared" si="1634"/>
        <v>0</v>
      </c>
      <c r="AA691" s="19">
        <f t="shared" si="1634"/>
        <v>0</v>
      </c>
      <c r="AB691" s="19">
        <f t="shared" si="1599"/>
        <v>3732866.1</v>
      </c>
      <c r="AC691" s="19">
        <f t="shared" si="1600"/>
        <v>4165040.5</v>
      </c>
      <c r="AD691" s="19">
        <f t="shared" si="1601"/>
        <v>4194705.3000000007</v>
      </c>
      <c r="AE691" s="19">
        <f t="shared" ref="AE691:AF691" si="1635">AE692+AE693+AE694</f>
        <v>0</v>
      </c>
      <c r="AF691" s="19">
        <f t="shared" si="1635"/>
        <v>0</v>
      </c>
      <c r="AG691" s="19">
        <f t="shared" si="1621"/>
        <v>3732866.1</v>
      </c>
      <c r="AH691" s="19">
        <f t="shared" si="1622"/>
        <v>4165040.5</v>
      </c>
      <c r="AI691" s="19">
        <f t="shared" si="1623"/>
        <v>4194705.3000000007</v>
      </c>
      <c r="AJ691" s="19">
        <f t="shared" ref="AJ691:AL691" si="1636">AJ692+AJ693+AJ694</f>
        <v>0</v>
      </c>
      <c r="AK691" s="19">
        <f t="shared" si="1636"/>
        <v>0</v>
      </c>
      <c r="AL691" s="19">
        <f t="shared" si="1636"/>
        <v>0</v>
      </c>
      <c r="AM691" s="19">
        <f t="shared" si="1532"/>
        <v>3732866.1</v>
      </c>
      <c r="AN691" s="19">
        <f t="shared" ref="AN691" si="1637">AN692+AN693+AN694</f>
        <v>0</v>
      </c>
      <c r="AO691" s="19">
        <f t="shared" si="1569"/>
        <v>3732866.1</v>
      </c>
      <c r="AP691" s="19">
        <f t="shared" si="1534"/>
        <v>4165040.5</v>
      </c>
      <c r="AQ691" s="19">
        <f t="shared" ref="AQ691" si="1638">AQ692+AQ693+AQ694</f>
        <v>0</v>
      </c>
      <c r="AR691" s="19">
        <f t="shared" si="1570"/>
        <v>4165040.5</v>
      </c>
      <c r="AS691" s="19">
        <f t="shared" si="1536"/>
        <v>4194705.3000000007</v>
      </c>
      <c r="AT691" s="19">
        <f t="shared" ref="AT691" si="1639">AT692+AT693+AT694</f>
        <v>0</v>
      </c>
      <c r="AU691" s="19">
        <f t="shared" si="1571"/>
        <v>4194705.3000000007</v>
      </c>
      <c r="AV691" s="19">
        <f t="shared" si="1631"/>
        <v>0</v>
      </c>
      <c r="AW691" s="32"/>
      <c r="AX691" s="23"/>
      <c r="AY691" s="2"/>
    </row>
    <row r="692" spans="1:51" x14ac:dyDescent="0.3">
      <c r="A692" s="49" t="s">
        <v>175</v>
      </c>
      <c r="B692" s="45">
        <v>620</v>
      </c>
      <c r="C692" s="49" t="s">
        <v>28</v>
      </c>
      <c r="D692" s="49" t="s">
        <v>5</v>
      </c>
      <c r="E692" s="15" t="s">
        <v>557</v>
      </c>
      <c r="F692" s="19">
        <v>3730616.1</v>
      </c>
      <c r="G692" s="19">
        <v>4162790.5</v>
      </c>
      <c r="H692" s="19">
        <v>4192455.3000000003</v>
      </c>
      <c r="I692" s="19">
        <v>-101445.4</v>
      </c>
      <c r="J692" s="19">
        <v>-96784</v>
      </c>
      <c r="K692" s="19">
        <v>-95170.2</v>
      </c>
      <c r="L692" s="19">
        <f t="shared" si="1471"/>
        <v>3629170.7</v>
      </c>
      <c r="M692" s="19">
        <f t="shared" si="1472"/>
        <v>4066006.5</v>
      </c>
      <c r="N692" s="19">
        <f t="shared" si="1473"/>
        <v>4097285.1</v>
      </c>
      <c r="O692" s="19"/>
      <c r="P692" s="19"/>
      <c r="Q692" s="19"/>
      <c r="R692" s="19">
        <f t="shared" si="1624"/>
        <v>3629170.7</v>
      </c>
      <c r="S692" s="19">
        <f t="shared" si="1625"/>
        <v>4066006.5</v>
      </c>
      <c r="T692" s="19">
        <f t="shared" si="1626"/>
        <v>4097285.1</v>
      </c>
      <c r="U692" s="19"/>
      <c r="V692" s="19">
        <f t="shared" si="1627"/>
        <v>3629170.7</v>
      </c>
      <c r="W692" s="19">
        <f t="shared" si="1628"/>
        <v>4066006.5</v>
      </c>
      <c r="X692" s="19">
        <f t="shared" si="1629"/>
        <v>4097285.1</v>
      </c>
      <c r="Y692" s="19"/>
      <c r="Z692" s="19"/>
      <c r="AA692" s="19"/>
      <c r="AB692" s="19">
        <f t="shared" si="1599"/>
        <v>3629170.7</v>
      </c>
      <c r="AC692" s="19">
        <f t="shared" si="1600"/>
        <v>4066006.5</v>
      </c>
      <c r="AD692" s="19">
        <f t="shared" si="1601"/>
        <v>4097285.1</v>
      </c>
      <c r="AE692" s="19"/>
      <c r="AF692" s="19"/>
      <c r="AG692" s="19">
        <f t="shared" si="1621"/>
        <v>3629170.7</v>
      </c>
      <c r="AH692" s="19">
        <f t="shared" si="1622"/>
        <v>4066006.5</v>
      </c>
      <c r="AI692" s="19">
        <f t="shared" si="1623"/>
        <v>4097285.1</v>
      </c>
      <c r="AJ692" s="19"/>
      <c r="AK692" s="19"/>
      <c r="AL692" s="19"/>
      <c r="AM692" s="19">
        <f t="shared" si="1532"/>
        <v>3629170.7</v>
      </c>
      <c r="AN692" s="19"/>
      <c r="AO692" s="19">
        <f t="shared" si="1569"/>
        <v>3629170.7</v>
      </c>
      <c r="AP692" s="19">
        <f t="shared" si="1534"/>
        <v>4066006.5</v>
      </c>
      <c r="AQ692" s="19"/>
      <c r="AR692" s="19">
        <f t="shared" si="1570"/>
        <v>4066006.5</v>
      </c>
      <c r="AS692" s="19">
        <f t="shared" si="1536"/>
        <v>4097285.1</v>
      </c>
      <c r="AT692" s="19"/>
      <c r="AU692" s="19">
        <f t="shared" si="1571"/>
        <v>4097285.1</v>
      </c>
      <c r="AV692" s="19"/>
      <c r="AW692" s="32"/>
      <c r="AX692" s="23" t="s">
        <v>1335</v>
      </c>
      <c r="AY692" s="2"/>
    </row>
    <row r="693" spans="1:51" x14ac:dyDescent="0.3">
      <c r="A693" s="49" t="s">
        <v>175</v>
      </c>
      <c r="B693" s="45">
        <v>620</v>
      </c>
      <c r="C693" s="49" t="s">
        <v>61</v>
      </c>
      <c r="D693" s="49" t="s">
        <v>20</v>
      </c>
      <c r="E693" s="15" t="s">
        <v>567</v>
      </c>
      <c r="F693" s="19">
        <v>2250</v>
      </c>
      <c r="G693" s="19">
        <v>2250</v>
      </c>
      <c r="H693" s="19">
        <v>2250</v>
      </c>
      <c r="I693" s="19"/>
      <c r="J693" s="19"/>
      <c r="K693" s="19"/>
      <c r="L693" s="19">
        <f t="shared" si="1471"/>
        <v>2250</v>
      </c>
      <c r="M693" s="19">
        <f t="shared" si="1472"/>
        <v>2250</v>
      </c>
      <c r="N693" s="19">
        <f t="shared" si="1473"/>
        <v>2250</v>
      </c>
      <c r="O693" s="19"/>
      <c r="P693" s="19"/>
      <c r="Q693" s="19"/>
      <c r="R693" s="19">
        <f t="shared" si="1624"/>
        <v>2250</v>
      </c>
      <c r="S693" s="19">
        <f t="shared" si="1625"/>
        <v>2250</v>
      </c>
      <c r="T693" s="19">
        <f t="shared" si="1626"/>
        <v>2250</v>
      </c>
      <c r="U693" s="19"/>
      <c r="V693" s="19">
        <f t="shared" si="1627"/>
        <v>2250</v>
      </c>
      <c r="W693" s="19">
        <f t="shared" si="1628"/>
        <v>2250</v>
      </c>
      <c r="X693" s="19">
        <f t="shared" si="1629"/>
        <v>2250</v>
      </c>
      <c r="Y693" s="19"/>
      <c r="Z693" s="19"/>
      <c r="AA693" s="19"/>
      <c r="AB693" s="19">
        <f t="shared" si="1599"/>
        <v>2250</v>
      </c>
      <c r="AC693" s="19">
        <f t="shared" si="1600"/>
        <v>2250</v>
      </c>
      <c r="AD693" s="19">
        <f t="shared" si="1601"/>
        <v>2250</v>
      </c>
      <c r="AE693" s="19"/>
      <c r="AF693" s="19"/>
      <c r="AG693" s="19">
        <f t="shared" si="1621"/>
        <v>2250</v>
      </c>
      <c r="AH693" s="19">
        <f t="shared" si="1622"/>
        <v>2250</v>
      </c>
      <c r="AI693" s="19">
        <f t="shared" si="1623"/>
        <v>2250</v>
      </c>
      <c r="AJ693" s="19"/>
      <c r="AK693" s="19"/>
      <c r="AL693" s="19"/>
      <c r="AM693" s="19">
        <f t="shared" si="1532"/>
        <v>2250</v>
      </c>
      <c r="AN693" s="19"/>
      <c r="AO693" s="19">
        <f t="shared" si="1569"/>
        <v>2250</v>
      </c>
      <c r="AP693" s="19">
        <f t="shared" si="1534"/>
        <v>2250</v>
      </c>
      <c r="AQ693" s="19"/>
      <c r="AR693" s="19">
        <f t="shared" si="1570"/>
        <v>2250</v>
      </c>
      <c r="AS693" s="19">
        <f t="shared" si="1536"/>
        <v>2250</v>
      </c>
      <c r="AT693" s="19"/>
      <c r="AU693" s="19">
        <f t="shared" si="1571"/>
        <v>2250</v>
      </c>
      <c r="AV693" s="19"/>
      <c r="AW693" s="32"/>
      <c r="AX693" s="23"/>
      <c r="AY693" s="2"/>
    </row>
    <row r="694" spans="1:51" x14ac:dyDescent="0.3">
      <c r="A694" s="49" t="s">
        <v>175</v>
      </c>
      <c r="B694" s="45">
        <v>620</v>
      </c>
      <c r="C694" s="49" t="s">
        <v>61</v>
      </c>
      <c r="D694" s="49" t="s">
        <v>151</v>
      </c>
      <c r="E694" s="15" t="s">
        <v>568</v>
      </c>
      <c r="F694" s="19"/>
      <c r="G694" s="19"/>
      <c r="H694" s="19"/>
      <c r="I694" s="24">
        <v>101445.4</v>
      </c>
      <c r="J694" s="24">
        <v>96784</v>
      </c>
      <c r="K694" s="24">
        <v>95170.2</v>
      </c>
      <c r="L694" s="19">
        <f t="shared" si="1471"/>
        <v>101445.4</v>
      </c>
      <c r="M694" s="19">
        <f t="shared" si="1472"/>
        <v>96784</v>
      </c>
      <c r="N694" s="19">
        <f t="shared" si="1473"/>
        <v>95170.2</v>
      </c>
      <c r="O694" s="19"/>
      <c r="P694" s="19"/>
      <c r="Q694" s="19"/>
      <c r="R694" s="19">
        <f t="shared" si="1624"/>
        <v>101445.4</v>
      </c>
      <c r="S694" s="19">
        <f t="shared" si="1625"/>
        <v>96784</v>
      </c>
      <c r="T694" s="19">
        <f t="shared" si="1626"/>
        <v>95170.2</v>
      </c>
      <c r="U694" s="19"/>
      <c r="V694" s="19">
        <f t="shared" si="1627"/>
        <v>101445.4</v>
      </c>
      <c r="W694" s="19">
        <f t="shared" si="1628"/>
        <v>96784</v>
      </c>
      <c r="X694" s="19">
        <f t="shared" si="1629"/>
        <v>95170.2</v>
      </c>
      <c r="Y694" s="19"/>
      <c r="Z694" s="19"/>
      <c r="AA694" s="19"/>
      <c r="AB694" s="19">
        <f t="shared" si="1599"/>
        <v>101445.4</v>
      </c>
      <c r="AC694" s="19">
        <f t="shared" si="1600"/>
        <v>96784</v>
      </c>
      <c r="AD694" s="19">
        <f t="shared" si="1601"/>
        <v>95170.2</v>
      </c>
      <c r="AE694" s="19"/>
      <c r="AF694" s="19"/>
      <c r="AG694" s="19">
        <f t="shared" si="1621"/>
        <v>101445.4</v>
      </c>
      <c r="AH694" s="19">
        <f t="shared" si="1622"/>
        <v>96784</v>
      </c>
      <c r="AI694" s="19">
        <f t="shared" si="1623"/>
        <v>95170.2</v>
      </c>
      <c r="AJ694" s="19"/>
      <c r="AK694" s="19"/>
      <c r="AL694" s="19"/>
      <c r="AM694" s="19">
        <f t="shared" si="1532"/>
        <v>101445.4</v>
      </c>
      <c r="AN694" s="19"/>
      <c r="AO694" s="19">
        <f t="shared" si="1569"/>
        <v>101445.4</v>
      </c>
      <c r="AP694" s="19">
        <f t="shared" si="1534"/>
        <v>96784</v>
      </c>
      <c r="AQ694" s="19"/>
      <c r="AR694" s="19">
        <f t="shared" si="1570"/>
        <v>96784</v>
      </c>
      <c r="AS694" s="19">
        <f t="shared" si="1536"/>
        <v>95170.2</v>
      </c>
      <c r="AT694" s="19"/>
      <c r="AU694" s="19">
        <f t="shared" si="1571"/>
        <v>95170.2</v>
      </c>
      <c r="AV694" s="19"/>
      <c r="AW694" s="32"/>
      <c r="AX694" s="23" t="s">
        <v>1336</v>
      </c>
      <c r="AY694" s="2"/>
    </row>
    <row r="695" spans="1:51" ht="218.4" x14ac:dyDescent="0.3">
      <c r="A695" s="49" t="s">
        <v>176</v>
      </c>
      <c r="B695" s="45"/>
      <c r="C695" s="49"/>
      <c r="D695" s="49"/>
      <c r="E695" s="15" t="s">
        <v>1094</v>
      </c>
      <c r="F695" s="19">
        <f t="shared" ref="F695:K697" si="1640">F696</f>
        <v>2961.8</v>
      </c>
      <c r="G695" s="19">
        <f t="shared" si="1640"/>
        <v>2961.8</v>
      </c>
      <c r="H695" s="19">
        <f t="shared" si="1640"/>
        <v>2961.8</v>
      </c>
      <c r="I695" s="19">
        <f t="shared" si="1640"/>
        <v>0</v>
      </c>
      <c r="J695" s="19">
        <f t="shared" si="1640"/>
        <v>0</v>
      </c>
      <c r="K695" s="19">
        <f t="shared" si="1640"/>
        <v>0</v>
      </c>
      <c r="L695" s="19">
        <f t="shared" si="1471"/>
        <v>2961.8</v>
      </c>
      <c r="M695" s="19">
        <f t="shared" si="1472"/>
        <v>2961.8</v>
      </c>
      <c r="N695" s="19">
        <f t="shared" si="1473"/>
        <v>2961.8</v>
      </c>
      <c r="O695" s="19">
        <f t="shared" ref="O695:Q697" si="1641">O696</f>
        <v>0</v>
      </c>
      <c r="P695" s="19">
        <f t="shared" si="1641"/>
        <v>0</v>
      </c>
      <c r="Q695" s="19">
        <f t="shared" si="1641"/>
        <v>0</v>
      </c>
      <c r="R695" s="19">
        <f t="shared" si="1624"/>
        <v>2961.8</v>
      </c>
      <c r="S695" s="19">
        <f t="shared" si="1625"/>
        <v>2961.8</v>
      </c>
      <c r="T695" s="19">
        <f t="shared" si="1626"/>
        <v>2961.8</v>
      </c>
      <c r="U695" s="19">
        <f t="shared" ref="U695:AV697" si="1642">U696</f>
        <v>0</v>
      </c>
      <c r="V695" s="19">
        <f t="shared" si="1627"/>
        <v>2961.8</v>
      </c>
      <c r="W695" s="19">
        <f t="shared" si="1628"/>
        <v>2961.8</v>
      </c>
      <c r="X695" s="19">
        <f t="shared" si="1629"/>
        <v>2961.8</v>
      </c>
      <c r="Y695" s="19">
        <f t="shared" si="1642"/>
        <v>0</v>
      </c>
      <c r="Z695" s="19">
        <f t="shared" si="1642"/>
        <v>0</v>
      </c>
      <c r="AA695" s="19">
        <f t="shared" si="1642"/>
        <v>0</v>
      </c>
      <c r="AB695" s="19">
        <f t="shared" si="1599"/>
        <v>2961.8</v>
      </c>
      <c r="AC695" s="19">
        <f t="shared" si="1600"/>
        <v>2961.8</v>
      </c>
      <c r="AD695" s="19">
        <f t="shared" si="1601"/>
        <v>2961.8</v>
      </c>
      <c r="AE695" s="19">
        <f t="shared" si="1642"/>
        <v>0</v>
      </c>
      <c r="AF695" s="19">
        <f t="shared" si="1642"/>
        <v>0</v>
      </c>
      <c r="AG695" s="19">
        <f t="shared" si="1621"/>
        <v>2961.8</v>
      </c>
      <c r="AH695" s="19">
        <f t="shared" si="1622"/>
        <v>2961.8</v>
      </c>
      <c r="AI695" s="19">
        <f t="shared" si="1623"/>
        <v>2961.8</v>
      </c>
      <c r="AJ695" s="19">
        <f t="shared" si="1642"/>
        <v>0</v>
      </c>
      <c r="AK695" s="19">
        <f t="shared" si="1642"/>
        <v>0</v>
      </c>
      <c r="AL695" s="19">
        <f t="shared" si="1642"/>
        <v>0</v>
      </c>
      <c r="AM695" s="19">
        <f t="shared" si="1532"/>
        <v>2961.8</v>
      </c>
      <c r="AN695" s="19">
        <f t="shared" si="1642"/>
        <v>0</v>
      </c>
      <c r="AO695" s="19">
        <f t="shared" si="1569"/>
        <v>2961.8</v>
      </c>
      <c r="AP695" s="19">
        <f t="shared" si="1534"/>
        <v>2961.8</v>
      </c>
      <c r="AQ695" s="19">
        <f t="shared" si="1642"/>
        <v>0</v>
      </c>
      <c r="AR695" s="19">
        <f t="shared" si="1570"/>
        <v>2961.8</v>
      </c>
      <c r="AS695" s="19">
        <f t="shared" si="1536"/>
        <v>2961.8</v>
      </c>
      <c r="AT695" s="19">
        <f t="shared" si="1642"/>
        <v>0</v>
      </c>
      <c r="AU695" s="19">
        <f t="shared" si="1571"/>
        <v>2961.8</v>
      </c>
      <c r="AV695" s="19">
        <f t="shared" si="1642"/>
        <v>0</v>
      </c>
      <c r="AW695" s="32"/>
      <c r="AX695" s="23"/>
      <c r="AY695" s="2"/>
    </row>
    <row r="696" spans="1:51" ht="46.8" x14ac:dyDescent="0.3">
      <c r="A696" s="49" t="s">
        <v>176</v>
      </c>
      <c r="B696" s="45">
        <v>600</v>
      </c>
      <c r="C696" s="49"/>
      <c r="D696" s="49"/>
      <c r="E696" s="15" t="s">
        <v>581</v>
      </c>
      <c r="F696" s="19">
        <f t="shared" si="1640"/>
        <v>2961.8</v>
      </c>
      <c r="G696" s="19">
        <f t="shared" si="1640"/>
        <v>2961.8</v>
      </c>
      <c r="H696" s="19">
        <f t="shared" si="1640"/>
        <v>2961.8</v>
      </c>
      <c r="I696" s="19">
        <f t="shared" si="1640"/>
        <v>0</v>
      </c>
      <c r="J696" s="19">
        <f t="shared" si="1640"/>
        <v>0</v>
      </c>
      <c r="K696" s="19">
        <f t="shared" si="1640"/>
        <v>0</v>
      </c>
      <c r="L696" s="19">
        <f t="shared" si="1471"/>
        <v>2961.8</v>
      </c>
      <c r="M696" s="19">
        <f t="shared" si="1472"/>
        <v>2961.8</v>
      </c>
      <c r="N696" s="19">
        <f t="shared" si="1473"/>
        <v>2961.8</v>
      </c>
      <c r="O696" s="19">
        <f t="shared" si="1641"/>
        <v>0</v>
      </c>
      <c r="P696" s="19">
        <f t="shared" si="1641"/>
        <v>0</v>
      </c>
      <c r="Q696" s="19">
        <f t="shared" si="1641"/>
        <v>0</v>
      </c>
      <c r="R696" s="19">
        <f t="shared" si="1624"/>
        <v>2961.8</v>
      </c>
      <c r="S696" s="19">
        <f t="shared" si="1625"/>
        <v>2961.8</v>
      </c>
      <c r="T696" s="19">
        <f t="shared" si="1626"/>
        <v>2961.8</v>
      </c>
      <c r="U696" s="19">
        <f t="shared" si="1642"/>
        <v>0</v>
      </c>
      <c r="V696" s="19">
        <f t="shared" si="1627"/>
        <v>2961.8</v>
      </c>
      <c r="W696" s="19">
        <f t="shared" si="1628"/>
        <v>2961.8</v>
      </c>
      <c r="X696" s="19">
        <f t="shared" si="1629"/>
        <v>2961.8</v>
      </c>
      <c r="Y696" s="19">
        <f t="shared" si="1642"/>
        <v>0</v>
      </c>
      <c r="Z696" s="19">
        <f t="shared" si="1642"/>
        <v>0</v>
      </c>
      <c r="AA696" s="19">
        <f t="shared" si="1642"/>
        <v>0</v>
      </c>
      <c r="AB696" s="19">
        <f t="shared" si="1599"/>
        <v>2961.8</v>
      </c>
      <c r="AC696" s="19">
        <f t="shared" si="1600"/>
        <v>2961.8</v>
      </c>
      <c r="AD696" s="19">
        <f t="shared" si="1601"/>
        <v>2961.8</v>
      </c>
      <c r="AE696" s="19">
        <f t="shared" si="1642"/>
        <v>0</v>
      </c>
      <c r="AF696" s="19">
        <f t="shared" si="1642"/>
        <v>0</v>
      </c>
      <c r="AG696" s="19">
        <f t="shared" si="1621"/>
        <v>2961.8</v>
      </c>
      <c r="AH696" s="19">
        <f t="shared" si="1622"/>
        <v>2961.8</v>
      </c>
      <c r="AI696" s="19">
        <f t="shared" si="1623"/>
        <v>2961.8</v>
      </c>
      <c r="AJ696" s="19">
        <f t="shared" si="1642"/>
        <v>0</v>
      </c>
      <c r="AK696" s="19">
        <f t="shared" si="1642"/>
        <v>0</v>
      </c>
      <c r="AL696" s="19">
        <f t="shared" si="1642"/>
        <v>0</v>
      </c>
      <c r="AM696" s="19">
        <f t="shared" si="1532"/>
        <v>2961.8</v>
      </c>
      <c r="AN696" s="19">
        <f t="shared" si="1642"/>
        <v>0</v>
      </c>
      <c r="AO696" s="19">
        <f t="shared" si="1569"/>
        <v>2961.8</v>
      </c>
      <c r="AP696" s="19">
        <f t="shared" si="1534"/>
        <v>2961.8</v>
      </c>
      <c r="AQ696" s="19">
        <f t="shared" si="1642"/>
        <v>0</v>
      </c>
      <c r="AR696" s="19">
        <f t="shared" si="1570"/>
        <v>2961.8</v>
      </c>
      <c r="AS696" s="19">
        <f t="shared" si="1536"/>
        <v>2961.8</v>
      </c>
      <c r="AT696" s="19">
        <f t="shared" si="1642"/>
        <v>0</v>
      </c>
      <c r="AU696" s="19">
        <f t="shared" si="1571"/>
        <v>2961.8</v>
      </c>
      <c r="AV696" s="19">
        <f t="shared" si="1642"/>
        <v>0</v>
      </c>
      <c r="AW696" s="32"/>
      <c r="AX696" s="23"/>
      <c r="AY696" s="2"/>
    </row>
    <row r="697" spans="1:51" x14ac:dyDescent="0.3">
      <c r="A697" s="49" t="s">
        <v>176</v>
      </c>
      <c r="B697" s="45">
        <v>620</v>
      </c>
      <c r="C697" s="49"/>
      <c r="D697" s="49"/>
      <c r="E697" s="15" t="s">
        <v>596</v>
      </c>
      <c r="F697" s="19">
        <f>F698</f>
        <v>2961.8</v>
      </c>
      <c r="G697" s="19">
        <f t="shared" si="1640"/>
        <v>2961.8</v>
      </c>
      <c r="H697" s="19">
        <f t="shared" si="1640"/>
        <v>2961.8</v>
      </c>
      <c r="I697" s="19">
        <f t="shared" si="1640"/>
        <v>0</v>
      </c>
      <c r="J697" s="19">
        <f t="shared" si="1640"/>
        <v>0</v>
      </c>
      <c r="K697" s="19">
        <f t="shared" si="1640"/>
        <v>0</v>
      </c>
      <c r="L697" s="19">
        <f t="shared" si="1471"/>
        <v>2961.8</v>
      </c>
      <c r="M697" s="19">
        <f t="shared" si="1472"/>
        <v>2961.8</v>
      </c>
      <c r="N697" s="19">
        <f t="shared" si="1473"/>
        <v>2961.8</v>
      </c>
      <c r="O697" s="19">
        <f t="shared" si="1641"/>
        <v>0</v>
      </c>
      <c r="P697" s="19">
        <f t="shared" si="1641"/>
        <v>0</v>
      </c>
      <c r="Q697" s="19">
        <f t="shared" si="1641"/>
        <v>0</v>
      </c>
      <c r="R697" s="19">
        <f t="shared" si="1624"/>
        <v>2961.8</v>
      </c>
      <c r="S697" s="19">
        <f t="shared" si="1625"/>
        <v>2961.8</v>
      </c>
      <c r="T697" s="19">
        <f t="shared" si="1626"/>
        <v>2961.8</v>
      </c>
      <c r="U697" s="19">
        <f t="shared" si="1642"/>
        <v>0</v>
      </c>
      <c r="V697" s="19">
        <f t="shared" si="1627"/>
        <v>2961.8</v>
      </c>
      <c r="W697" s="19">
        <f t="shared" si="1628"/>
        <v>2961.8</v>
      </c>
      <c r="X697" s="19">
        <f t="shared" si="1629"/>
        <v>2961.8</v>
      </c>
      <c r="Y697" s="19">
        <f t="shared" si="1642"/>
        <v>0</v>
      </c>
      <c r="Z697" s="19">
        <f t="shared" si="1642"/>
        <v>0</v>
      </c>
      <c r="AA697" s="19">
        <f t="shared" si="1642"/>
        <v>0</v>
      </c>
      <c r="AB697" s="19">
        <f t="shared" si="1599"/>
        <v>2961.8</v>
      </c>
      <c r="AC697" s="19">
        <f t="shared" si="1600"/>
        <v>2961.8</v>
      </c>
      <c r="AD697" s="19">
        <f t="shared" si="1601"/>
        <v>2961.8</v>
      </c>
      <c r="AE697" s="19">
        <f t="shared" si="1642"/>
        <v>0</v>
      </c>
      <c r="AF697" s="19">
        <f t="shared" si="1642"/>
        <v>0</v>
      </c>
      <c r="AG697" s="19">
        <f t="shared" si="1621"/>
        <v>2961.8</v>
      </c>
      <c r="AH697" s="19">
        <f t="shared" si="1622"/>
        <v>2961.8</v>
      </c>
      <c r="AI697" s="19">
        <f t="shared" si="1623"/>
        <v>2961.8</v>
      </c>
      <c r="AJ697" s="19">
        <f t="shared" si="1642"/>
        <v>0</v>
      </c>
      <c r="AK697" s="19">
        <f t="shared" si="1642"/>
        <v>0</v>
      </c>
      <c r="AL697" s="19">
        <f t="shared" si="1642"/>
        <v>0</v>
      </c>
      <c r="AM697" s="19">
        <f t="shared" si="1532"/>
        <v>2961.8</v>
      </c>
      <c r="AN697" s="19">
        <f t="shared" si="1642"/>
        <v>0</v>
      </c>
      <c r="AO697" s="19">
        <f t="shared" si="1569"/>
        <v>2961.8</v>
      </c>
      <c r="AP697" s="19">
        <f t="shared" si="1534"/>
        <v>2961.8</v>
      </c>
      <c r="AQ697" s="19">
        <f t="shared" si="1642"/>
        <v>0</v>
      </c>
      <c r="AR697" s="19">
        <f t="shared" si="1570"/>
        <v>2961.8</v>
      </c>
      <c r="AS697" s="19">
        <f t="shared" si="1536"/>
        <v>2961.8</v>
      </c>
      <c r="AT697" s="19">
        <f t="shared" si="1642"/>
        <v>0</v>
      </c>
      <c r="AU697" s="19">
        <f t="shared" si="1571"/>
        <v>2961.8</v>
      </c>
      <c r="AV697" s="19">
        <f t="shared" si="1642"/>
        <v>0</v>
      </c>
      <c r="AW697" s="32"/>
      <c r="AX697" s="23"/>
      <c r="AY697" s="2"/>
    </row>
    <row r="698" spans="1:51" x14ac:dyDescent="0.3">
      <c r="A698" s="49" t="s">
        <v>176</v>
      </c>
      <c r="B698" s="45">
        <v>620</v>
      </c>
      <c r="C698" s="49" t="s">
        <v>28</v>
      </c>
      <c r="D698" s="49" t="s">
        <v>5</v>
      </c>
      <c r="E698" s="15" t="s">
        <v>557</v>
      </c>
      <c r="F698" s="19">
        <f>922.8+2039</f>
        <v>2961.8</v>
      </c>
      <c r="G698" s="19">
        <v>2961.8</v>
      </c>
      <c r="H698" s="19">
        <v>2961.8</v>
      </c>
      <c r="I698" s="19"/>
      <c r="J698" s="19"/>
      <c r="K698" s="19"/>
      <c r="L698" s="19">
        <f t="shared" si="1471"/>
        <v>2961.8</v>
      </c>
      <c r="M698" s="19">
        <f t="shared" si="1472"/>
        <v>2961.8</v>
      </c>
      <c r="N698" s="19">
        <f t="shared" si="1473"/>
        <v>2961.8</v>
      </c>
      <c r="O698" s="19"/>
      <c r="P698" s="19"/>
      <c r="Q698" s="19"/>
      <c r="R698" s="19">
        <f t="shared" si="1624"/>
        <v>2961.8</v>
      </c>
      <c r="S698" s="19">
        <f t="shared" si="1625"/>
        <v>2961.8</v>
      </c>
      <c r="T698" s="19">
        <f t="shared" si="1626"/>
        <v>2961.8</v>
      </c>
      <c r="U698" s="19"/>
      <c r="V698" s="19">
        <f t="shared" si="1627"/>
        <v>2961.8</v>
      </c>
      <c r="W698" s="19">
        <f t="shared" si="1628"/>
        <v>2961.8</v>
      </c>
      <c r="X698" s="19">
        <f t="shared" si="1629"/>
        <v>2961.8</v>
      </c>
      <c r="Y698" s="19"/>
      <c r="Z698" s="19"/>
      <c r="AA698" s="19"/>
      <c r="AB698" s="19">
        <f t="shared" si="1599"/>
        <v>2961.8</v>
      </c>
      <c r="AC698" s="19">
        <f t="shared" si="1600"/>
        <v>2961.8</v>
      </c>
      <c r="AD698" s="19">
        <f t="shared" si="1601"/>
        <v>2961.8</v>
      </c>
      <c r="AE698" s="19"/>
      <c r="AF698" s="19"/>
      <c r="AG698" s="19">
        <f t="shared" si="1621"/>
        <v>2961.8</v>
      </c>
      <c r="AH698" s="19">
        <f t="shared" si="1622"/>
        <v>2961.8</v>
      </c>
      <c r="AI698" s="19">
        <f t="shared" si="1623"/>
        <v>2961.8</v>
      </c>
      <c r="AJ698" s="19"/>
      <c r="AK698" s="19"/>
      <c r="AL698" s="19"/>
      <c r="AM698" s="19">
        <f t="shared" si="1532"/>
        <v>2961.8</v>
      </c>
      <c r="AN698" s="19"/>
      <c r="AO698" s="19">
        <f t="shared" si="1569"/>
        <v>2961.8</v>
      </c>
      <c r="AP698" s="19">
        <f t="shared" si="1534"/>
        <v>2961.8</v>
      </c>
      <c r="AQ698" s="19"/>
      <c r="AR698" s="19">
        <f t="shared" si="1570"/>
        <v>2961.8</v>
      </c>
      <c r="AS698" s="19">
        <f t="shared" si="1536"/>
        <v>2961.8</v>
      </c>
      <c r="AT698" s="19"/>
      <c r="AU698" s="19">
        <f t="shared" si="1571"/>
        <v>2961.8</v>
      </c>
      <c r="AV698" s="19"/>
      <c r="AW698" s="32"/>
      <c r="AX698" s="23"/>
      <c r="AY698" s="2"/>
    </row>
    <row r="699" spans="1:51" s="11" customFormat="1" ht="31.2" x14ac:dyDescent="0.3">
      <c r="A699" s="10" t="s">
        <v>184</v>
      </c>
      <c r="B699" s="17"/>
      <c r="C699" s="10"/>
      <c r="D699" s="10"/>
      <c r="E699" s="16" t="s">
        <v>1095</v>
      </c>
      <c r="F699" s="18">
        <f>F700+F741</f>
        <v>5471510.2999999989</v>
      </c>
      <c r="G699" s="18">
        <f>G700+G741</f>
        <v>5880075</v>
      </c>
      <c r="H699" s="18">
        <f>H700+H741</f>
        <v>5920657.1999999993</v>
      </c>
      <c r="I699" s="18">
        <f t="shared" ref="I699:K699" si="1643">I700+I741</f>
        <v>7138.2</v>
      </c>
      <c r="J699" s="18">
        <f t="shared" si="1643"/>
        <v>7138.2</v>
      </c>
      <c r="K699" s="18">
        <f t="shared" si="1643"/>
        <v>7138.2</v>
      </c>
      <c r="L699" s="18">
        <f t="shared" si="1471"/>
        <v>5478648.4999999991</v>
      </c>
      <c r="M699" s="18">
        <f t="shared" si="1472"/>
        <v>5887213.2000000002</v>
      </c>
      <c r="N699" s="18">
        <f t="shared" si="1473"/>
        <v>5927795.3999999994</v>
      </c>
      <c r="O699" s="18">
        <f t="shared" ref="O699:Q699" si="1644">O700+O741</f>
        <v>102.422</v>
      </c>
      <c r="P699" s="18">
        <f t="shared" si="1644"/>
        <v>0</v>
      </c>
      <c r="Q699" s="18">
        <f t="shared" si="1644"/>
        <v>0</v>
      </c>
      <c r="R699" s="18">
        <f t="shared" si="1624"/>
        <v>5478750.9219999993</v>
      </c>
      <c r="S699" s="18">
        <f t="shared" si="1625"/>
        <v>5887213.2000000002</v>
      </c>
      <c r="T699" s="18">
        <f t="shared" si="1626"/>
        <v>5927795.3999999994</v>
      </c>
      <c r="U699" s="18">
        <f>U700+U741</f>
        <v>0</v>
      </c>
      <c r="V699" s="18">
        <f t="shared" si="1627"/>
        <v>5478750.9219999993</v>
      </c>
      <c r="W699" s="18">
        <f t="shared" si="1628"/>
        <v>5887213.2000000002</v>
      </c>
      <c r="X699" s="18">
        <f t="shared" si="1629"/>
        <v>5927795.3999999994</v>
      </c>
      <c r="Y699" s="18">
        <f t="shared" ref="Y699:AA699" si="1645">Y700+Y741</f>
        <v>0</v>
      </c>
      <c r="Z699" s="18">
        <f t="shared" si="1645"/>
        <v>0</v>
      </c>
      <c r="AA699" s="18">
        <f t="shared" si="1645"/>
        <v>0</v>
      </c>
      <c r="AB699" s="18">
        <f t="shared" si="1599"/>
        <v>5478750.9219999993</v>
      </c>
      <c r="AC699" s="18">
        <f t="shared" si="1600"/>
        <v>5887213.2000000002</v>
      </c>
      <c r="AD699" s="18">
        <f t="shared" si="1601"/>
        <v>5927795.3999999994</v>
      </c>
      <c r="AE699" s="18">
        <f t="shared" ref="AE699:AF699" si="1646">AE700+AE741</f>
        <v>0</v>
      </c>
      <c r="AF699" s="18">
        <f t="shared" si="1646"/>
        <v>0</v>
      </c>
      <c r="AG699" s="18">
        <f t="shared" si="1621"/>
        <v>5478750.9219999993</v>
      </c>
      <c r="AH699" s="18">
        <f t="shared" si="1622"/>
        <v>5887213.2000000002</v>
      </c>
      <c r="AI699" s="18">
        <f t="shared" si="1623"/>
        <v>5927795.3999999994</v>
      </c>
      <c r="AJ699" s="18">
        <f>AJ700+AJ741</f>
        <v>17861.822</v>
      </c>
      <c r="AK699" s="18">
        <f>AK700+AK741</f>
        <v>0</v>
      </c>
      <c r="AL699" s="18">
        <f>AL700+AL741</f>
        <v>0</v>
      </c>
      <c r="AM699" s="18">
        <f t="shared" si="1532"/>
        <v>5496612.743999999</v>
      </c>
      <c r="AN699" s="18">
        <f>AN700+AN741</f>
        <v>0</v>
      </c>
      <c r="AO699" s="18">
        <f t="shared" si="1569"/>
        <v>5496612.743999999</v>
      </c>
      <c r="AP699" s="18">
        <f t="shared" si="1534"/>
        <v>5887213.2000000002</v>
      </c>
      <c r="AQ699" s="18">
        <f>AQ700+AQ741</f>
        <v>0</v>
      </c>
      <c r="AR699" s="18">
        <f t="shared" si="1570"/>
        <v>5887213.2000000002</v>
      </c>
      <c r="AS699" s="18">
        <f t="shared" si="1536"/>
        <v>5927795.3999999994</v>
      </c>
      <c r="AT699" s="18">
        <f>AT700+AT741</f>
        <v>0</v>
      </c>
      <c r="AU699" s="18">
        <f t="shared" si="1571"/>
        <v>5927795.3999999994</v>
      </c>
      <c r="AV699" s="18">
        <f>AV700+AV741</f>
        <v>0</v>
      </c>
      <c r="AW699" s="31"/>
      <c r="AX699" s="26"/>
    </row>
    <row r="700" spans="1:51" ht="62.4" x14ac:dyDescent="0.3">
      <c r="A700" s="49" t="s">
        <v>185</v>
      </c>
      <c r="B700" s="45"/>
      <c r="C700" s="49"/>
      <c r="D700" s="49"/>
      <c r="E700" s="15" t="s">
        <v>1096</v>
      </c>
      <c r="F700" s="19">
        <f>F701+F717+F721+F725+F731+F735</f>
        <v>1086455.8999999999</v>
      </c>
      <c r="G700" s="19">
        <f>G701+G717+G721+G725+G731+G735</f>
        <v>1070122.5</v>
      </c>
      <c r="H700" s="19">
        <f>H701+H717+H721+H725+H731+H735</f>
        <v>1070122.5</v>
      </c>
      <c r="I700" s="19">
        <f>I701+I717+I721+I725+I731+I735+I707</f>
        <v>7138.2</v>
      </c>
      <c r="J700" s="19">
        <f t="shared" ref="J700:K700" si="1647">J701+J717+J721+J725+J731+J735+J707</f>
        <v>7138.2</v>
      </c>
      <c r="K700" s="19">
        <f t="shared" si="1647"/>
        <v>7138.2</v>
      </c>
      <c r="L700" s="19">
        <f t="shared" si="1471"/>
        <v>1093594.0999999999</v>
      </c>
      <c r="M700" s="19">
        <f t="shared" si="1472"/>
        <v>1077260.7</v>
      </c>
      <c r="N700" s="19">
        <f t="shared" si="1473"/>
        <v>1077260.7</v>
      </c>
      <c r="O700" s="19">
        <f t="shared" ref="O700:Q700" si="1648">O701+O717+O721+O725+O731+O735+O707</f>
        <v>102.422</v>
      </c>
      <c r="P700" s="19">
        <f t="shared" si="1648"/>
        <v>0</v>
      </c>
      <c r="Q700" s="19">
        <f t="shared" si="1648"/>
        <v>0</v>
      </c>
      <c r="R700" s="19">
        <f t="shared" si="1624"/>
        <v>1093696.5219999999</v>
      </c>
      <c r="S700" s="19">
        <f t="shared" si="1625"/>
        <v>1077260.7</v>
      </c>
      <c r="T700" s="19">
        <f t="shared" si="1626"/>
        <v>1077260.7</v>
      </c>
      <c r="U700" s="19">
        <f t="shared" ref="U700" si="1649">U701+U717+U721+U725+U731+U735+U707</f>
        <v>0</v>
      </c>
      <c r="V700" s="19">
        <f t="shared" si="1627"/>
        <v>1093696.5219999999</v>
      </c>
      <c r="W700" s="19">
        <f t="shared" si="1628"/>
        <v>1077260.7</v>
      </c>
      <c r="X700" s="19">
        <f t="shared" si="1629"/>
        <v>1077260.7</v>
      </c>
      <c r="Y700" s="19">
        <f t="shared" ref="Y700:AA700" si="1650">Y701+Y717+Y721+Y725+Y731+Y735+Y707</f>
        <v>0</v>
      </c>
      <c r="Z700" s="19">
        <f t="shared" si="1650"/>
        <v>0</v>
      </c>
      <c r="AA700" s="19">
        <f t="shared" si="1650"/>
        <v>0</v>
      </c>
      <c r="AB700" s="19">
        <f t="shared" si="1599"/>
        <v>1093696.5219999999</v>
      </c>
      <c r="AC700" s="19">
        <f t="shared" si="1600"/>
        <v>1077260.7</v>
      </c>
      <c r="AD700" s="19">
        <f t="shared" si="1601"/>
        <v>1077260.7</v>
      </c>
      <c r="AE700" s="19">
        <f t="shared" ref="AE700:AF700" si="1651">AE701+AE717+AE721+AE725+AE731+AE735+AE707</f>
        <v>0</v>
      </c>
      <c r="AF700" s="19">
        <f t="shared" si="1651"/>
        <v>0</v>
      </c>
      <c r="AG700" s="19">
        <f t="shared" si="1621"/>
        <v>1093696.5219999999</v>
      </c>
      <c r="AH700" s="19">
        <f t="shared" si="1622"/>
        <v>1077260.7</v>
      </c>
      <c r="AI700" s="19">
        <f t="shared" si="1623"/>
        <v>1077260.7</v>
      </c>
      <c r="AJ700" s="19">
        <f>AJ701+AJ717+AJ721+AJ725+AJ731+AJ735+AJ707+AJ711</f>
        <v>17861.822</v>
      </c>
      <c r="AK700" s="19">
        <f t="shared" ref="AK700:AV700" si="1652">AK701+AK717+AK721+AK725+AK731+AK735+AK707+AK711</f>
        <v>0</v>
      </c>
      <c r="AL700" s="19">
        <f t="shared" si="1652"/>
        <v>0</v>
      </c>
      <c r="AM700" s="19">
        <f t="shared" si="1532"/>
        <v>1111558.3439999998</v>
      </c>
      <c r="AN700" s="19">
        <f t="shared" ref="AN700" si="1653">AN701+AN717+AN721+AN725+AN731+AN735+AN707+AN711</f>
        <v>0</v>
      </c>
      <c r="AO700" s="19">
        <f t="shared" si="1569"/>
        <v>1111558.3439999998</v>
      </c>
      <c r="AP700" s="19">
        <f t="shared" si="1534"/>
        <v>1077260.7</v>
      </c>
      <c r="AQ700" s="19">
        <f t="shared" ref="AQ700" si="1654">AQ701+AQ717+AQ721+AQ725+AQ731+AQ735+AQ707+AQ711</f>
        <v>0</v>
      </c>
      <c r="AR700" s="19">
        <f t="shared" si="1570"/>
        <v>1077260.7</v>
      </c>
      <c r="AS700" s="19">
        <f t="shared" si="1536"/>
        <v>1077260.7</v>
      </c>
      <c r="AT700" s="19">
        <f t="shared" ref="AT700" si="1655">AT701+AT717+AT721+AT725+AT731+AT735+AT707+AT711</f>
        <v>0</v>
      </c>
      <c r="AU700" s="19">
        <f t="shared" si="1571"/>
        <v>1077260.7</v>
      </c>
      <c r="AV700" s="19">
        <f t="shared" si="1652"/>
        <v>0</v>
      </c>
      <c r="AW700" s="32"/>
      <c r="AX700" s="23"/>
      <c r="AY700" s="2"/>
    </row>
    <row r="701" spans="1:51" ht="46.8" x14ac:dyDescent="0.3">
      <c r="A701" s="49" t="s">
        <v>178</v>
      </c>
      <c r="B701" s="45"/>
      <c r="C701" s="49"/>
      <c r="D701" s="49"/>
      <c r="E701" s="15" t="s">
        <v>627</v>
      </c>
      <c r="F701" s="19">
        <f t="shared" ref="F701:K701" si="1656">F702</f>
        <v>918958.89999999991</v>
      </c>
      <c r="G701" s="19">
        <f t="shared" si="1656"/>
        <v>903399.79999999993</v>
      </c>
      <c r="H701" s="19">
        <f t="shared" si="1656"/>
        <v>903399.79999999993</v>
      </c>
      <c r="I701" s="19">
        <f t="shared" si="1656"/>
        <v>0</v>
      </c>
      <c r="J701" s="19">
        <f t="shared" si="1656"/>
        <v>0</v>
      </c>
      <c r="K701" s="19">
        <f t="shared" si="1656"/>
        <v>0</v>
      </c>
      <c r="L701" s="19">
        <f t="shared" si="1471"/>
        <v>918958.89999999991</v>
      </c>
      <c r="M701" s="19">
        <f t="shared" si="1472"/>
        <v>903399.79999999993</v>
      </c>
      <c r="N701" s="19">
        <f t="shared" si="1473"/>
        <v>903399.79999999993</v>
      </c>
      <c r="O701" s="19">
        <f t="shared" ref="O701:Q701" si="1657">O702</f>
        <v>35.274999999999999</v>
      </c>
      <c r="P701" s="19">
        <f t="shared" si="1657"/>
        <v>0</v>
      </c>
      <c r="Q701" s="19">
        <f t="shared" si="1657"/>
        <v>0</v>
      </c>
      <c r="R701" s="19">
        <f t="shared" si="1624"/>
        <v>918994.17499999993</v>
      </c>
      <c r="S701" s="19">
        <f t="shared" si="1625"/>
        <v>903399.79999999993</v>
      </c>
      <c r="T701" s="19">
        <f t="shared" si="1626"/>
        <v>903399.79999999993</v>
      </c>
      <c r="U701" s="19">
        <f t="shared" ref="U701:AV701" si="1658">U702</f>
        <v>0</v>
      </c>
      <c r="V701" s="19">
        <f t="shared" si="1627"/>
        <v>918994.17499999993</v>
      </c>
      <c r="W701" s="19">
        <f t="shared" si="1628"/>
        <v>903399.79999999993</v>
      </c>
      <c r="X701" s="19">
        <f t="shared" si="1629"/>
        <v>903399.79999999993</v>
      </c>
      <c r="Y701" s="19">
        <f t="shared" si="1658"/>
        <v>0</v>
      </c>
      <c r="Z701" s="19">
        <f t="shared" si="1658"/>
        <v>0</v>
      </c>
      <c r="AA701" s="19">
        <f t="shared" si="1658"/>
        <v>0</v>
      </c>
      <c r="AB701" s="19">
        <f t="shared" si="1599"/>
        <v>918994.17499999993</v>
      </c>
      <c r="AC701" s="19">
        <f t="shared" si="1600"/>
        <v>903399.79999999993</v>
      </c>
      <c r="AD701" s="19">
        <f t="shared" si="1601"/>
        <v>903399.79999999993</v>
      </c>
      <c r="AE701" s="19">
        <f t="shared" si="1658"/>
        <v>0</v>
      </c>
      <c r="AF701" s="19">
        <f t="shared" si="1658"/>
        <v>0</v>
      </c>
      <c r="AG701" s="19">
        <f t="shared" si="1621"/>
        <v>918994.17499999993</v>
      </c>
      <c r="AH701" s="19">
        <f t="shared" si="1622"/>
        <v>903399.79999999993</v>
      </c>
      <c r="AI701" s="19">
        <f t="shared" si="1623"/>
        <v>903399.79999999993</v>
      </c>
      <c r="AJ701" s="19">
        <f t="shared" si="1658"/>
        <v>0</v>
      </c>
      <c r="AK701" s="19">
        <f t="shared" si="1658"/>
        <v>0</v>
      </c>
      <c r="AL701" s="19">
        <f t="shared" si="1658"/>
        <v>0</v>
      </c>
      <c r="AM701" s="19">
        <f t="shared" si="1532"/>
        <v>918994.17499999993</v>
      </c>
      <c r="AN701" s="19">
        <f t="shared" si="1658"/>
        <v>0</v>
      </c>
      <c r="AO701" s="19">
        <f t="shared" si="1569"/>
        <v>918994.17499999993</v>
      </c>
      <c r="AP701" s="19">
        <f t="shared" si="1534"/>
        <v>903399.79999999993</v>
      </c>
      <c r="AQ701" s="19">
        <f t="shared" si="1658"/>
        <v>0</v>
      </c>
      <c r="AR701" s="19">
        <f t="shared" si="1570"/>
        <v>903399.79999999993</v>
      </c>
      <c r="AS701" s="19">
        <f t="shared" si="1536"/>
        <v>903399.79999999993</v>
      </c>
      <c r="AT701" s="19">
        <f t="shared" si="1658"/>
        <v>0</v>
      </c>
      <c r="AU701" s="19">
        <f t="shared" si="1571"/>
        <v>903399.79999999993</v>
      </c>
      <c r="AV701" s="19">
        <f t="shared" si="1658"/>
        <v>0</v>
      </c>
      <c r="AW701" s="32"/>
      <c r="AX701" s="23"/>
      <c r="AY701" s="2"/>
    </row>
    <row r="702" spans="1:51" ht="46.8" x14ac:dyDescent="0.3">
      <c r="A702" s="49" t="s">
        <v>178</v>
      </c>
      <c r="B702" s="45">
        <v>600</v>
      </c>
      <c r="C702" s="49"/>
      <c r="D702" s="49"/>
      <c r="E702" s="15" t="s">
        <v>581</v>
      </c>
      <c r="F702" s="19">
        <f t="shared" ref="F702:K702" si="1659">F703+F705</f>
        <v>918958.89999999991</v>
      </c>
      <c r="G702" s="19">
        <f t="shared" si="1659"/>
        <v>903399.79999999993</v>
      </c>
      <c r="H702" s="19">
        <f t="shared" si="1659"/>
        <v>903399.79999999993</v>
      </c>
      <c r="I702" s="19">
        <f t="shared" si="1659"/>
        <v>0</v>
      </c>
      <c r="J702" s="19">
        <f t="shared" si="1659"/>
        <v>0</v>
      </c>
      <c r="K702" s="19">
        <f t="shared" si="1659"/>
        <v>0</v>
      </c>
      <c r="L702" s="19">
        <f t="shared" si="1471"/>
        <v>918958.89999999991</v>
      </c>
      <c r="M702" s="19">
        <f t="shared" si="1472"/>
        <v>903399.79999999993</v>
      </c>
      <c r="N702" s="19">
        <f t="shared" si="1473"/>
        <v>903399.79999999993</v>
      </c>
      <c r="O702" s="19">
        <f t="shared" ref="O702:Q702" si="1660">O703+O705</f>
        <v>35.274999999999999</v>
      </c>
      <c r="P702" s="19">
        <f t="shared" si="1660"/>
        <v>0</v>
      </c>
      <c r="Q702" s="19">
        <f t="shared" si="1660"/>
        <v>0</v>
      </c>
      <c r="R702" s="19">
        <f t="shared" si="1624"/>
        <v>918994.17499999993</v>
      </c>
      <c r="S702" s="19">
        <f t="shared" si="1625"/>
        <v>903399.79999999993</v>
      </c>
      <c r="T702" s="19">
        <f t="shared" si="1626"/>
        <v>903399.79999999993</v>
      </c>
      <c r="U702" s="19">
        <f t="shared" ref="U702:AV702" si="1661">U703+U705</f>
        <v>0</v>
      </c>
      <c r="V702" s="19">
        <f t="shared" si="1627"/>
        <v>918994.17499999993</v>
      </c>
      <c r="W702" s="19">
        <f t="shared" si="1628"/>
        <v>903399.79999999993</v>
      </c>
      <c r="X702" s="19">
        <f t="shared" si="1629"/>
        <v>903399.79999999993</v>
      </c>
      <c r="Y702" s="19">
        <f t="shared" ref="Y702:AA702" si="1662">Y703+Y705</f>
        <v>0</v>
      </c>
      <c r="Z702" s="19">
        <f t="shared" si="1662"/>
        <v>0</v>
      </c>
      <c r="AA702" s="19">
        <f t="shared" si="1662"/>
        <v>0</v>
      </c>
      <c r="AB702" s="19">
        <f t="shared" si="1599"/>
        <v>918994.17499999993</v>
      </c>
      <c r="AC702" s="19">
        <f t="shared" si="1600"/>
        <v>903399.79999999993</v>
      </c>
      <c r="AD702" s="19">
        <f t="shared" si="1601"/>
        <v>903399.79999999993</v>
      </c>
      <c r="AE702" s="19">
        <f t="shared" ref="AE702:AF702" si="1663">AE703+AE705</f>
        <v>0</v>
      </c>
      <c r="AF702" s="19">
        <f t="shared" si="1663"/>
        <v>0</v>
      </c>
      <c r="AG702" s="19">
        <f t="shared" si="1621"/>
        <v>918994.17499999993</v>
      </c>
      <c r="AH702" s="19">
        <f t="shared" si="1622"/>
        <v>903399.79999999993</v>
      </c>
      <c r="AI702" s="19">
        <f t="shared" si="1623"/>
        <v>903399.79999999993</v>
      </c>
      <c r="AJ702" s="19">
        <f t="shared" ref="AJ702:AL702" si="1664">AJ703+AJ705</f>
        <v>0</v>
      </c>
      <c r="AK702" s="19">
        <f t="shared" si="1664"/>
        <v>0</v>
      </c>
      <c r="AL702" s="19">
        <f t="shared" si="1664"/>
        <v>0</v>
      </c>
      <c r="AM702" s="19">
        <f t="shared" si="1532"/>
        <v>918994.17499999993</v>
      </c>
      <c r="AN702" s="19">
        <f t="shared" ref="AN702" si="1665">AN703+AN705</f>
        <v>0</v>
      </c>
      <c r="AO702" s="19">
        <f t="shared" si="1569"/>
        <v>918994.17499999993</v>
      </c>
      <c r="AP702" s="19">
        <f t="shared" si="1534"/>
        <v>903399.79999999993</v>
      </c>
      <c r="AQ702" s="19">
        <f t="shared" ref="AQ702" si="1666">AQ703+AQ705</f>
        <v>0</v>
      </c>
      <c r="AR702" s="19">
        <f t="shared" si="1570"/>
        <v>903399.79999999993</v>
      </c>
      <c r="AS702" s="19">
        <f t="shared" si="1536"/>
        <v>903399.79999999993</v>
      </c>
      <c r="AT702" s="19">
        <f t="shared" ref="AT702" si="1667">AT703+AT705</f>
        <v>0</v>
      </c>
      <c r="AU702" s="19">
        <f t="shared" si="1571"/>
        <v>903399.79999999993</v>
      </c>
      <c r="AV702" s="19">
        <f t="shared" si="1661"/>
        <v>0</v>
      </c>
      <c r="AW702" s="32"/>
      <c r="AX702" s="23"/>
      <c r="AY702" s="2"/>
    </row>
    <row r="703" spans="1:51" x14ac:dyDescent="0.3">
      <c r="A703" s="49" t="s">
        <v>178</v>
      </c>
      <c r="B703" s="45">
        <v>610</v>
      </c>
      <c r="C703" s="49"/>
      <c r="D703" s="49"/>
      <c r="E703" s="15" t="s">
        <v>595</v>
      </c>
      <c r="F703" s="19">
        <f t="shared" ref="F703:K703" si="1668">F704</f>
        <v>45795.7</v>
      </c>
      <c r="G703" s="19">
        <f t="shared" si="1668"/>
        <v>45452.2</v>
      </c>
      <c r="H703" s="19">
        <f t="shared" si="1668"/>
        <v>45452.2</v>
      </c>
      <c r="I703" s="19">
        <f t="shared" si="1668"/>
        <v>0</v>
      </c>
      <c r="J703" s="19">
        <f t="shared" si="1668"/>
        <v>0</v>
      </c>
      <c r="K703" s="19">
        <f t="shared" si="1668"/>
        <v>0</v>
      </c>
      <c r="L703" s="19">
        <f t="shared" si="1471"/>
        <v>45795.7</v>
      </c>
      <c r="M703" s="19">
        <f t="shared" si="1472"/>
        <v>45452.2</v>
      </c>
      <c r="N703" s="19">
        <f t="shared" si="1473"/>
        <v>45452.2</v>
      </c>
      <c r="O703" s="19">
        <f t="shared" ref="O703:Q703" si="1669">O704</f>
        <v>0</v>
      </c>
      <c r="P703" s="19">
        <f t="shared" si="1669"/>
        <v>0</v>
      </c>
      <c r="Q703" s="19">
        <f t="shared" si="1669"/>
        <v>0</v>
      </c>
      <c r="R703" s="19">
        <f t="shared" si="1624"/>
        <v>45795.7</v>
      </c>
      <c r="S703" s="19">
        <f t="shared" si="1625"/>
        <v>45452.2</v>
      </c>
      <c r="T703" s="19">
        <f t="shared" si="1626"/>
        <v>45452.2</v>
      </c>
      <c r="U703" s="19">
        <f t="shared" ref="U703:AV703" si="1670">U704</f>
        <v>0</v>
      </c>
      <c r="V703" s="19">
        <f t="shared" si="1627"/>
        <v>45795.7</v>
      </c>
      <c r="W703" s="19">
        <f t="shared" si="1628"/>
        <v>45452.2</v>
      </c>
      <c r="X703" s="19">
        <f t="shared" si="1629"/>
        <v>45452.2</v>
      </c>
      <c r="Y703" s="19">
        <f t="shared" si="1670"/>
        <v>0</v>
      </c>
      <c r="Z703" s="19">
        <f t="shared" si="1670"/>
        <v>0</v>
      </c>
      <c r="AA703" s="19">
        <f t="shared" si="1670"/>
        <v>0</v>
      </c>
      <c r="AB703" s="19">
        <f t="shared" si="1599"/>
        <v>45795.7</v>
      </c>
      <c r="AC703" s="19">
        <f t="shared" si="1600"/>
        <v>45452.2</v>
      </c>
      <c r="AD703" s="19">
        <f t="shared" si="1601"/>
        <v>45452.2</v>
      </c>
      <c r="AE703" s="19">
        <f t="shared" si="1670"/>
        <v>0</v>
      </c>
      <c r="AF703" s="19">
        <f t="shared" si="1670"/>
        <v>0</v>
      </c>
      <c r="AG703" s="19">
        <f t="shared" si="1621"/>
        <v>45795.7</v>
      </c>
      <c r="AH703" s="19">
        <f t="shared" si="1622"/>
        <v>45452.2</v>
      </c>
      <c r="AI703" s="19">
        <f t="shared" si="1623"/>
        <v>45452.2</v>
      </c>
      <c r="AJ703" s="19">
        <f t="shared" si="1670"/>
        <v>0</v>
      </c>
      <c r="AK703" s="19">
        <f t="shared" si="1670"/>
        <v>0</v>
      </c>
      <c r="AL703" s="19">
        <f t="shared" si="1670"/>
        <v>0</v>
      </c>
      <c r="AM703" s="19">
        <f t="shared" si="1532"/>
        <v>45795.7</v>
      </c>
      <c r="AN703" s="19">
        <f t="shared" si="1670"/>
        <v>0</v>
      </c>
      <c r="AO703" s="19">
        <f t="shared" si="1569"/>
        <v>45795.7</v>
      </c>
      <c r="AP703" s="19">
        <f t="shared" si="1534"/>
        <v>45452.2</v>
      </c>
      <c r="AQ703" s="19">
        <f t="shared" si="1670"/>
        <v>0</v>
      </c>
      <c r="AR703" s="19">
        <f t="shared" si="1570"/>
        <v>45452.2</v>
      </c>
      <c r="AS703" s="19">
        <f t="shared" si="1536"/>
        <v>45452.2</v>
      </c>
      <c r="AT703" s="19">
        <f t="shared" si="1670"/>
        <v>0</v>
      </c>
      <c r="AU703" s="19">
        <f t="shared" si="1571"/>
        <v>45452.2</v>
      </c>
      <c r="AV703" s="19">
        <f t="shared" si="1670"/>
        <v>0</v>
      </c>
      <c r="AW703" s="32"/>
      <c r="AX703" s="23"/>
      <c r="AY703" s="2"/>
    </row>
    <row r="704" spans="1:51" x14ac:dyDescent="0.3">
      <c r="A704" s="49" t="s">
        <v>178</v>
      </c>
      <c r="B704" s="45">
        <v>610</v>
      </c>
      <c r="C704" s="49" t="s">
        <v>28</v>
      </c>
      <c r="D704" s="49" t="s">
        <v>112</v>
      </c>
      <c r="E704" s="15" t="s">
        <v>558</v>
      </c>
      <c r="F704" s="19">
        <v>45795.7</v>
      </c>
      <c r="G704" s="19">
        <v>45452.2</v>
      </c>
      <c r="H704" s="19">
        <v>45452.2</v>
      </c>
      <c r="I704" s="19"/>
      <c r="J704" s="19"/>
      <c r="K704" s="19"/>
      <c r="L704" s="19">
        <f t="shared" si="1471"/>
        <v>45795.7</v>
      </c>
      <c r="M704" s="19">
        <f t="shared" si="1472"/>
        <v>45452.2</v>
      </c>
      <c r="N704" s="19">
        <f t="shared" si="1473"/>
        <v>45452.2</v>
      </c>
      <c r="O704" s="19"/>
      <c r="P704" s="19"/>
      <c r="Q704" s="19"/>
      <c r="R704" s="19">
        <f t="shared" si="1624"/>
        <v>45795.7</v>
      </c>
      <c r="S704" s="19">
        <f t="shared" si="1625"/>
        <v>45452.2</v>
      </c>
      <c r="T704" s="19">
        <f t="shared" si="1626"/>
        <v>45452.2</v>
      </c>
      <c r="U704" s="19"/>
      <c r="V704" s="19">
        <f t="shared" si="1627"/>
        <v>45795.7</v>
      </c>
      <c r="W704" s="19">
        <f t="shared" si="1628"/>
        <v>45452.2</v>
      </c>
      <c r="X704" s="19">
        <f t="shared" si="1629"/>
        <v>45452.2</v>
      </c>
      <c r="Y704" s="19"/>
      <c r="Z704" s="19"/>
      <c r="AA704" s="19"/>
      <c r="AB704" s="19">
        <f t="shared" si="1599"/>
        <v>45795.7</v>
      </c>
      <c r="AC704" s="19">
        <f t="shared" si="1600"/>
        <v>45452.2</v>
      </c>
      <c r="AD704" s="19">
        <f t="shared" si="1601"/>
        <v>45452.2</v>
      </c>
      <c r="AE704" s="19"/>
      <c r="AF704" s="19"/>
      <c r="AG704" s="19">
        <f t="shared" si="1621"/>
        <v>45795.7</v>
      </c>
      <c r="AH704" s="19">
        <f t="shared" si="1622"/>
        <v>45452.2</v>
      </c>
      <c r="AI704" s="19">
        <f t="shared" si="1623"/>
        <v>45452.2</v>
      </c>
      <c r="AJ704" s="19"/>
      <c r="AK704" s="19"/>
      <c r="AL704" s="19"/>
      <c r="AM704" s="19">
        <f t="shared" si="1532"/>
        <v>45795.7</v>
      </c>
      <c r="AN704" s="19"/>
      <c r="AO704" s="19">
        <f t="shared" si="1569"/>
        <v>45795.7</v>
      </c>
      <c r="AP704" s="19">
        <f t="shared" si="1534"/>
        <v>45452.2</v>
      </c>
      <c r="AQ704" s="19"/>
      <c r="AR704" s="19">
        <f t="shared" si="1570"/>
        <v>45452.2</v>
      </c>
      <c r="AS704" s="19">
        <f t="shared" si="1536"/>
        <v>45452.2</v>
      </c>
      <c r="AT704" s="19"/>
      <c r="AU704" s="19">
        <f t="shared" si="1571"/>
        <v>45452.2</v>
      </c>
      <c r="AV704" s="19"/>
      <c r="AW704" s="32"/>
      <c r="AX704" s="23"/>
      <c r="AY704" s="2"/>
    </row>
    <row r="705" spans="1:51" x14ac:dyDescent="0.3">
      <c r="A705" s="49" t="s">
        <v>178</v>
      </c>
      <c r="B705" s="45">
        <v>620</v>
      </c>
      <c r="C705" s="49"/>
      <c r="D705" s="49"/>
      <c r="E705" s="15" t="s">
        <v>596</v>
      </c>
      <c r="F705" s="19">
        <f t="shared" ref="F705:K705" si="1671">F706</f>
        <v>873163.2</v>
      </c>
      <c r="G705" s="19">
        <f t="shared" si="1671"/>
        <v>857947.6</v>
      </c>
      <c r="H705" s="19">
        <f t="shared" si="1671"/>
        <v>857947.6</v>
      </c>
      <c r="I705" s="19">
        <f t="shared" si="1671"/>
        <v>0</v>
      </c>
      <c r="J705" s="19">
        <f t="shared" si="1671"/>
        <v>0</v>
      </c>
      <c r="K705" s="19">
        <f t="shared" si="1671"/>
        <v>0</v>
      </c>
      <c r="L705" s="19">
        <f t="shared" ref="L705:L774" si="1672">F705+I705</f>
        <v>873163.2</v>
      </c>
      <c r="M705" s="19">
        <f t="shared" ref="M705:M774" si="1673">G705+J705</f>
        <v>857947.6</v>
      </c>
      <c r="N705" s="19">
        <f t="shared" ref="N705:N774" si="1674">H705+K705</f>
        <v>857947.6</v>
      </c>
      <c r="O705" s="19">
        <f t="shared" ref="O705:Q705" si="1675">O706</f>
        <v>35.274999999999999</v>
      </c>
      <c r="P705" s="19">
        <f t="shared" si="1675"/>
        <v>0</v>
      </c>
      <c r="Q705" s="19">
        <f t="shared" si="1675"/>
        <v>0</v>
      </c>
      <c r="R705" s="19">
        <f t="shared" si="1624"/>
        <v>873198.47499999998</v>
      </c>
      <c r="S705" s="19">
        <f t="shared" si="1625"/>
        <v>857947.6</v>
      </c>
      <c r="T705" s="19">
        <f t="shared" si="1626"/>
        <v>857947.6</v>
      </c>
      <c r="U705" s="19">
        <f t="shared" ref="U705:AV705" si="1676">U706</f>
        <v>0</v>
      </c>
      <c r="V705" s="19">
        <f t="shared" si="1627"/>
        <v>873198.47499999998</v>
      </c>
      <c r="W705" s="19">
        <f t="shared" si="1628"/>
        <v>857947.6</v>
      </c>
      <c r="X705" s="19">
        <f t="shared" si="1629"/>
        <v>857947.6</v>
      </c>
      <c r="Y705" s="19">
        <f t="shared" si="1676"/>
        <v>0</v>
      </c>
      <c r="Z705" s="19">
        <f t="shared" si="1676"/>
        <v>0</v>
      </c>
      <c r="AA705" s="19">
        <f t="shared" si="1676"/>
        <v>0</v>
      </c>
      <c r="AB705" s="19">
        <f t="shared" si="1599"/>
        <v>873198.47499999998</v>
      </c>
      <c r="AC705" s="19">
        <f t="shared" si="1600"/>
        <v>857947.6</v>
      </c>
      <c r="AD705" s="19">
        <f t="shared" si="1601"/>
        <v>857947.6</v>
      </c>
      <c r="AE705" s="19">
        <f t="shared" si="1676"/>
        <v>0</v>
      </c>
      <c r="AF705" s="19">
        <f t="shared" si="1676"/>
        <v>0</v>
      </c>
      <c r="AG705" s="19">
        <f t="shared" si="1621"/>
        <v>873198.47499999998</v>
      </c>
      <c r="AH705" s="19">
        <f t="shared" si="1622"/>
        <v>857947.6</v>
      </c>
      <c r="AI705" s="19">
        <f t="shared" si="1623"/>
        <v>857947.6</v>
      </c>
      <c r="AJ705" s="19">
        <f t="shared" si="1676"/>
        <v>0</v>
      </c>
      <c r="AK705" s="19">
        <f t="shared" si="1676"/>
        <v>0</v>
      </c>
      <c r="AL705" s="19">
        <f t="shared" si="1676"/>
        <v>0</v>
      </c>
      <c r="AM705" s="19">
        <f t="shared" si="1532"/>
        <v>873198.47499999998</v>
      </c>
      <c r="AN705" s="19">
        <f t="shared" si="1676"/>
        <v>0</v>
      </c>
      <c r="AO705" s="19">
        <f t="shared" si="1569"/>
        <v>873198.47499999998</v>
      </c>
      <c r="AP705" s="19">
        <f t="shared" si="1534"/>
        <v>857947.6</v>
      </c>
      <c r="AQ705" s="19">
        <f t="shared" si="1676"/>
        <v>0</v>
      </c>
      <c r="AR705" s="19">
        <f t="shared" si="1570"/>
        <v>857947.6</v>
      </c>
      <c r="AS705" s="19">
        <f t="shared" si="1536"/>
        <v>857947.6</v>
      </c>
      <c r="AT705" s="19">
        <f t="shared" si="1676"/>
        <v>0</v>
      </c>
      <c r="AU705" s="19">
        <f t="shared" si="1571"/>
        <v>857947.6</v>
      </c>
      <c r="AV705" s="19">
        <f t="shared" si="1676"/>
        <v>0</v>
      </c>
      <c r="AW705" s="32"/>
      <c r="AX705" s="23"/>
      <c r="AY705" s="2"/>
    </row>
    <row r="706" spans="1:51" x14ac:dyDescent="0.3">
      <c r="A706" s="49" t="s">
        <v>178</v>
      </c>
      <c r="B706" s="45">
        <v>620</v>
      </c>
      <c r="C706" s="49" t="s">
        <v>28</v>
      </c>
      <c r="D706" s="49" t="s">
        <v>112</v>
      </c>
      <c r="E706" s="15" t="s">
        <v>558</v>
      </c>
      <c r="F706" s="19">
        <v>873163.2</v>
      </c>
      <c r="G706" s="19">
        <v>857947.6</v>
      </c>
      <c r="H706" s="19">
        <v>857947.6</v>
      </c>
      <c r="I706" s="19"/>
      <c r="J706" s="19"/>
      <c r="K706" s="19"/>
      <c r="L706" s="19">
        <f t="shared" si="1672"/>
        <v>873163.2</v>
      </c>
      <c r="M706" s="19">
        <f t="shared" si="1673"/>
        <v>857947.6</v>
      </c>
      <c r="N706" s="19">
        <f t="shared" si="1674"/>
        <v>857947.6</v>
      </c>
      <c r="O706" s="19">
        <v>35.274999999999999</v>
      </c>
      <c r="P706" s="19"/>
      <c r="Q706" s="19"/>
      <c r="R706" s="19">
        <f t="shared" si="1624"/>
        <v>873198.47499999998</v>
      </c>
      <c r="S706" s="19">
        <f t="shared" si="1625"/>
        <v>857947.6</v>
      </c>
      <c r="T706" s="19">
        <f t="shared" si="1626"/>
        <v>857947.6</v>
      </c>
      <c r="U706" s="19"/>
      <c r="V706" s="19">
        <f t="shared" si="1627"/>
        <v>873198.47499999998</v>
      </c>
      <c r="W706" s="19">
        <f t="shared" si="1628"/>
        <v>857947.6</v>
      </c>
      <c r="X706" s="19">
        <f t="shared" si="1629"/>
        <v>857947.6</v>
      </c>
      <c r="Y706" s="19"/>
      <c r="Z706" s="19"/>
      <c r="AA706" s="19"/>
      <c r="AB706" s="19">
        <f t="shared" si="1599"/>
        <v>873198.47499999998</v>
      </c>
      <c r="AC706" s="19">
        <f t="shared" si="1600"/>
        <v>857947.6</v>
      </c>
      <c r="AD706" s="19">
        <f t="shared" si="1601"/>
        <v>857947.6</v>
      </c>
      <c r="AE706" s="19"/>
      <c r="AF706" s="19"/>
      <c r="AG706" s="19">
        <f t="shared" si="1621"/>
        <v>873198.47499999998</v>
      </c>
      <c r="AH706" s="19">
        <f t="shared" si="1622"/>
        <v>857947.6</v>
      </c>
      <c r="AI706" s="19">
        <f t="shared" si="1623"/>
        <v>857947.6</v>
      </c>
      <c r="AJ706" s="19"/>
      <c r="AK706" s="19"/>
      <c r="AL706" s="19"/>
      <c r="AM706" s="19">
        <f t="shared" si="1532"/>
        <v>873198.47499999998</v>
      </c>
      <c r="AN706" s="19"/>
      <c r="AO706" s="19">
        <f t="shared" si="1569"/>
        <v>873198.47499999998</v>
      </c>
      <c r="AP706" s="19">
        <f t="shared" si="1534"/>
        <v>857947.6</v>
      </c>
      <c r="AQ706" s="19"/>
      <c r="AR706" s="19">
        <f t="shared" si="1570"/>
        <v>857947.6</v>
      </c>
      <c r="AS706" s="19">
        <f t="shared" si="1536"/>
        <v>857947.6</v>
      </c>
      <c r="AT706" s="19"/>
      <c r="AU706" s="19">
        <f t="shared" si="1571"/>
        <v>857947.6</v>
      </c>
      <c r="AV706" s="19"/>
      <c r="AW706" s="32"/>
      <c r="AX706" s="23"/>
      <c r="AY706" s="2"/>
    </row>
    <row r="707" spans="1:51" ht="46.8" x14ac:dyDescent="0.3">
      <c r="A707" s="49" t="s">
        <v>1338</v>
      </c>
      <c r="B707" s="45"/>
      <c r="C707" s="49"/>
      <c r="D707" s="49"/>
      <c r="E707" s="15" t="s">
        <v>1340</v>
      </c>
      <c r="F707" s="19"/>
      <c r="G707" s="19"/>
      <c r="H707" s="19"/>
      <c r="I707" s="19">
        <f>I708</f>
        <v>7175.5</v>
      </c>
      <c r="J707" s="19">
        <f t="shared" ref="J707:AV709" si="1677">J708</f>
        <v>7175.5</v>
      </c>
      <c r="K707" s="19">
        <f t="shared" si="1677"/>
        <v>7175.5</v>
      </c>
      <c r="L707" s="19">
        <f t="shared" si="1672"/>
        <v>7175.5</v>
      </c>
      <c r="M707" s="19">
        <f t="shared" si="1673"/>
        <v>7175.5</v>
      </c>
      <c r="N707" s="19">
        <f t="shared" si="1674"/>
        <v>7175.5</v>
      </c>
      <c r="O707" s="19">
        <f t="shared" si="1677"/>
        <v>0</v>
      </c>
      <c r="P707" s="19">
        <f t="shared" si="1677"/>
        <v>0</v>
      </c>
      <c r="Q707" s="19">
        <f t="shared" si="1677"/>
        <v>0</v>
      </c>
      <c r="R707" s="19">
        <f t="shared" si="1624"/>
        <v>7175.5</v>
      </c>
      <c r="S707" s="19">
        <f t="shared" si="1625"/>
        <v>7175.5</v>
      </c>
      <c r="T707" s="19">
        <f t="shared" si="1626"/>
        <v>7175.5</v>
      </c>
      <c r="U707" s="19">
        <f t="shared" si="1677"/>
        <v>0</v>
      </c>
      <c r="V707" s="19">
        <f t="shared" si="1627"/>
        <v>7175.5</v>
      </c>
      <c r="W707" s="19">
        <f t="shared" si="1628"/>
        <v>7175.5</v>
      </c>
      <c r="X707" s="19">
        <f t="shared" si="1629"/>
        <v>7175.5</v>
      </c>
      <c r="Y707" s="19">
        <f t="shared" si="1677"/>
        <v>0</v>
      </c>
      <c r="Z707" s="19">
        <f t="shared" si="1677"/>
        <v>0</v>
      </c>
      <c r="AA707" s="19">
        <f t="shared" si="1677"/>
        <v>0</v>
      </c>
      <c r="AB707" s="19">
        <f t="shared" si="1599"/>
        <v>7175.5</v>
      </c>
      <c r="AC707" s="19">
        <f t="shared" si="1600"/>
        <v>7175.5</v>
      </c>
      <c r="AD707" s="19">
        <f t="shared" si="1601"/>
        <v>7175.5</v>
      </c>
      <c r="AE707" s="19">
        <f t="shared" si="1677"/>
        <v>0</v>
      </c>
      <c r="AF707" s="19">
        <f t="shared" si="1677"/>
        <v>0</v>
      </c>
      <c r="AG707" s="19">
        <f t="shared" si="1621"/>
        <v>7175.5</v>
      </c>
      <c r="AH707" s="19">
        <f t="shared" si="1622"/>
        <v>7175.5</v>
      </c>
      <c r="AI707" s="19">
        <f t="shared" si="1623"/>
        <v>7175.5</v>
      </c>
      <c r="AJ707" s="19">
        <f t="shared" si="1677"/>
        <v>0</v>
      </c>
      <c r="AK707" s="19">
        <f t="shared" si="1677"/>
        <v>0</v>
      </c>
      <c r="AL707" s="19">
        <f t="shared" si="1677"/>
        <v>0</v>
      </c>
      <c r="AM707" s="19">
        <f t="shared" si="1532"/>
        <v>7175.5</v>
      </c>
      <c r="AN707" s="19">
        <f t="shared" si="1677"/>
        <v>0</v>
      </c>
      <c r="AO707" s="19">
        <f t="shared" si="1569"/>
        <v>7175.5</v>
      </c>
      <c r="AP707" s="19">
        <f t="shared" si="1534"/>
        <v>7175.5</v>
      </c>
      <c r="AQ707" s="19">
        <f t="shared" si="1677"/>
        <v>0</v>
      </c>
      <c r="AR707" s="19">
        <f t="shared" si="1570"/>
        <v>7175.5</v>
      </c>
      <c r="AS707" s="19">
        <f t="shared" si="1536"/>
        <v>7175.5</v>
      </c>
      <c r="AT707" s="19">
        <f t="shared" si="1677"/>
        <v>0</v>
      </c>
      <c r="AU707" s="19">
        <f t="shared" si="1571"/>
        <v>7175.5</v>
      </c>
      <c r="AV707" s="19">
        <f t="shared" si="1677"/>
        <v>0</v>
      </c>
      <c r="AW707" s="32"/>
      <c r="AX707" s="23"/>
      <c r="AY707" s="2"/>
    </row>
    <row r="708" spans="1:51" ht="46.8" x14ac:dyDescent="0.3">
      <c r="A708" s="49" t="s">
        <v>1338</v>
      </c>
      <c r="B708" s="45">
        <v>600</v>
      </c>
      <c r="C708" s="49"/>
      <c r="D708" s="49"/>
      <c r="E708" s="15" t="s">
        <v>581</v>
      </c>
      <c r="F708" s="19"/>
      <c r="G708" s="19"/>
      <c r="H708" s="19"/>
      <c r="I708" s="19">
        <f>I709</f>
        <v>7175.5</v>
      </c>
      <c r="J708" s="19">
        <f t="shared" si="1677"/>
        <v>7175.5</v>
      </c>
      <c r="K708" s="19">
        <f t="shared" si="1677"/>
        <v>7175.5</v>
      </c>
      <c r="L708" s="19">
        <f t="shared" si="1672"/>
        <v>7175.5</v>
      </c>
      <c r="M708" s="19">
        <f t="shared" si="1673"/>
        <v>7175.5</v>
      </c>
      <c r="N708" s="19">
        <f t="shared" si="1674"/>
        <v>7175.5</v>
      </c>
      <c r="O708" s="19">
        <f t="shared" si="1677"/>
        <v>0</v>
      </c>
      <c r="P708" s="19">
        <f t="shared" si="1677"/>
        <v>0</v>
      </c>
      <c r="Q708" s="19">
        <f t="shared" si="1677"/>
        <v>0</v>
      </c>
      <c r="R708" s="19">
        <f t="shared" si="1624"/>
        <v>7175.5</v>
      </c>
      <c r="S708" s="19">
        <f t="shared" si="1625"/>
        <v>7175.5</v>
      </c>
      <c r="T708" s="19">
        <f t="shared" si="1626"/>
        <v>7175.5</v>
      </c>
      <c r="U708" s="19">
        <f t="shared" si="1677"/>
        <v>0</v>
      </c>
      <c r="V708" s="19">
        <f t="shared" si="1627"/>
        <v>7175.5</v>
      </c>
      <c r="W708" s="19">
        <f t="shared" si="1628"/>
        <v>7175.5</v>
      </c>
      <c r="X708" s="19">
        <f t="shared" si="1629"/>
        <v>7175.5</v>
      </c>
      <c r="Y708" s="19">
        <f t="shared" si="1677"/>
        <v>0</v>
      </c>
      <c r="Z708" s="19">
        <f t="shared" si="1677"/>
        <v>0</v>
      </c>
      <c r="AA708" s="19">
        <f t="shared" si="1677"/>
        <v>0</v>
      </c>
      <c r="AB708" s="19">
        <f t="shared" si="1599"/>
        <v>7175.5</v>
      </c>
      <c r="AC708" s="19">
        <f t="shared" si="1600"/>
        <v>7175.5</v>
      </c>
      <c r="AD708" s="19">
        <f t="shared" si="1601"/>
        <v>7175.5</v>
      </c>
      <c r="AE708" s="19">
        <f t="shared" si="1677"/>
        <v>0</v>
      </c>
      <c r="AF708" s="19">
        <f t="shared" si="1677"/>
        <v>0</v>
      </c>
      <c r="AG708" s="19">
        <f t="shared" si="1621"/>
        <v>7175.5</v>
      </c>
      <c r="AH708" s="19">
        <f t="shared" si="1622"/>
        <v>7175.5</v>
      </c>
      <c r="AI708" s="19">
        <f t="shared" si="1623"/>
        <v>7175.5</v>
      </c>
      <c r="AJ708" s="19">
        <f t="shared" si="1677"/>
        <v>0</v>
      </c>
      <c r="AK708" s="19">
        <f t="shared" si="1677"/>
        <v>0</v>
      </c>
      <c r="AL708" s="19">
        <f t="shared" si="1677"/>
        <v>0</v>
      </c>
      <c r="AM708" s="19">
        <f t="shared" si="1532"/>
        <v>7175.5</v>
      </c>
      <c r="AN708" s="19">
        <f t="shared" si="1677"/>
        <v>0</v>
      </c>
      <c r="AO708" s="19">
        <f t="shared" si="1569"/>
        <v>7175.5</v>
      </c>
      <c r="AP708" s="19">
        <f t="shared" si="1534"/>
        <v>7175.5</v>
      </c>
      <c r="AQ708" s="19">
        <f t="shared" si="1677"/>
        <v>0</v>
      </c>
      <c r="AR708" s="19">
        <f t="shared" si="1570"/>
        <v>7175.5</v>
      </c>
      <c r="AS708" s="19">
        <f t="shared" si="1536"/>
        <v>7175.5</v>
      </c>
      <c r="AT708" s="19">
        <f t="shared" si="1677"/>
        <v>0</v>
      </c>
      <c r="AU708" s="19">
        <f t="shared" si="1571"/>
        <v>7175.5</v>
      </c>
      <c r="AV708" s="19">
        <f t="shared" si="1677"/>
        <v>0</v>
      </c>
      <c r="AW708" s="32"/>
      <c r="AX708" s="23"/>
      <c r="AY708" s="2"/>
    </row>
    <row r="709" spans="1:51" x14ac:dyDescent="0.3">
      <c r="A709" s="49" t="s">
        <v>1338</v>
      </c>
      <c r="B709" s="45">
        <v>620</v>
      </c>
      <c r="C709" s="49"/>
      <c r="D709" s="49"/>
      <c r="E709" s="15" t="s">
        <v>596</v>
      </c>
      <c r="F709" s="19"/>
      <c r="G709" s="19"/>
      <c r="H709" s="19"/>
      <c r="I709" s="19">
        <f>I710</f>
        <v>7175.5</v>
      </c>
      <c r="J709" s="19">
        <f t="shared" si="1677"/>
        <v>7175.5</v>
      </c>
      <c r="K709" s="19">
        <f t="shared" si="1677"/>
        <v>7175.5</v>
      </c>
      <c r="L709" s="19">
        <f t="shared" si="1672"/>
        <v>7175.5</v>
      </c>
      <c r="M709" s="19">
        <f t="shared" si="1673"/>
        <v>7175.5</v>
      </c>
      <c r="N709" s="19">
        <f t="shared" si="1674"/>
        <v>7175.5</v>
      </c>
      <c r="O709" s="19">
        <f t="shared" si="1677"/>
        <v>0</v>
      </c>
      <c r="P709" s="19">
        <f t="shared" si="1677"/>
        <v>0</v>
      </c>
      <c r="Q709" s="19">
        <f t="shared" si="1677"/>
        <v>0</v>
      </c>
      <c r="R709" s="19">
        <f t="shared" si="1624"/>
        <v>7175.5</v>
      </c>
      <c r="S709" s="19">
        <f t="shared" si="1625"/>
        <v>7175.5</v>
      </c>
      <c r="T709" s="19">
        <f t="shared" si="1626"/>
        <v>7175.5</v>
      </c>
      <c r="U709" s="19">
        <f t="shared" si="1677"/>
        <v>0</v>
      </c>
      <c r="V709" s="19">
        <f t="shared" si="1627"/>
        <v>7175.5</v>
      </c>
      <c r="W709" s="19">
        <f t="shared" si="1628"/>
        <v>7175.5</v>
      </c>
      <c r="X709" s="19">
        <f t="shared" si="1629"/>
        <v>7175.5</v>
      </c>
      <c r="Y709" s="19">
        <f t="shared" si="1677"/>
        <v>0</v>
      </c>
      <c r="Z709" s="19">
        <f t="shared" si="1677"/>
        <v>0</v>
      </c>
      <c r="AA709" s="19">
        <f t="shared" si="1677"/>
        <v>0</v>
      </c>
      <c r="AB709" s="19">
        <f t="shared" si="1599"/>
        <v>7175.5</v>
      </c>
      <c r="AC709" s="19">
        <f t="shared" si="1600"/>
        <v>7175.5</v>
      </c>
      <c r="AD709" s="19">
        <f t="shared" si="1601"/>
        <v>7175.5</v>
      </c>
      <c r="AE709" s="19">
        <f t="shared" si="1677"/>
        <v>0</v>
      </c>
      <c r="AF709" s="19">
        <f t="shared" si="1677"/>
        <v>0</v>
      </c>
      <c r="AG709" s="19">
        <f t="shared" si="1621"/>
        <v>7175.5</v>
      </c>
      <c r="AH709" s="19">
        <f t="shared" si="1622"/>
        <v>7175.5</v>
      </c>
      <c r="AI709" s="19">
        <f t="shared" si="1623"/>
        <v>7175.5</v>
      </c>
      <c r="AJ709" s="19">
        <f t="shared" si="1677"/>
        <v>0</v>
      </c>
      <c r="AK709" s="19">
        <f t="shared" si="1677"/>
        <v>0</v>
      </c>
      <c r="AL709" s="19">
        <f t="shared" si="1677"/>
        <v>0</v>
      </c>
      <c r="AM709" s="19">
        <f t="shared" si="1532"/>
        <v>7175.5</v>
      </c>
      <c r="AN709" s="19">
        <f t="shared" si="1677"/>
        <v>0</v>
      </c>
      <c r="AO709" s="19">
        <f t="shared" si="1569"/>
        <v>7175.5</v>
      </c>
      <c r="AP709" s="19">
        <f t="shared" si="1534"/>
        <v>7175.5</v>
      </c>
      <c r="AQ709" s="19">
        <f t="shared" si="1677"/>
        <v>0</v>
      </c>
      <c r="AR709" s="19">
        <f t="shared" si="1570"/>
        <v>7175.5</v>
      </c>
      <c r="AS709" s="19">
        <f t="shared" si="1536"/>
        <v>7175.5</v>
      </c>
      <c r="AT709" s="19">
        <f t="shared" si="1677"/>
        <v>0</v>
      </c>
      <c r="AU709" s="19">
        <f t="shared" si="1571"/>
        <v>7175.5</v>
      </c>
      <c r="AV709" s="19">
        <f t="shared" si="1677"/>
        <v>0</v>
      </c>
      <c r="AW709" s="32"/>
      <c r="AX709" s="23"/>
      <c r="AY709" s="2"/>
    </row>
    <row r="710" spans="1:51" x14ac:dyDescent="0.3">
      <c r="A710" s="49" t="s">
        <v>1338</v>
      </c>
      <c r="B710" s="45">
        <v>620</v>
      </c>
      <c r="C710" s="49" t="s">
        <v>28</v>
      </c>
      <c r="D710" s="49" t="s">
        <v>112</v>
      </c>
      <c r="E710" s="15" t="s">
        <v>558</v>
      </c>
      <c r="F710" s="19"/>
      <c r="G710" s="19"/>
      <c r="H710" s="19"/>
      <c r="I710" s="19">
        <v>7175.5</v>
      </c>
      <c r="J710" s="19">
        <v>7175.5</v>
      </c>
      <c r="K710" s="19">
        <v>7175.5</v>
      </c>
      <c r="L710" s="19">
        <f t="shared" si="1672"/>
        <v>7175.5</v>
      </c>
      <c r="M710" s="19">
        <f t="shared" si="1673"/>
        <v>7175.5</v>
      </c>
      <c r="N710" s="19">
        <f t="shared" si="1674"/>
        <v>7175.5</v>
      </c>
      <c r="O710" s="19"/>
      <c r="P710" s="19"/>
      <c r="Q710" s="19"/>
      <c r="R710" s="19">
        <f t="shared" si="1624"/>
        <v>7175.5</v>
      </c>
      <c r="S710" s="19">
        <f t="shared" si="1625"/>
        <v>7175.5</v>
      </c>
      <c r="T710" s="19">
        <f t="shared" si="1626"/>
        <v>7175.5</v>
      </c>
      <c r="U710" s="19"/>
      <c r="V710" s="19">
        <f t="shared" si="1627"/>
        <v>7175.5</v>
      </c>
      <c r="W710" s="19">
        <f t="shared" si="1628"/>
        <v>7175.5</v>
      </c>
      <c r="X710" s="19">
        <f t="shared" si="1629"/>
        <v>7175.5</v>
      </c>
      <c r="Y710" s="19"/>
      <c r="Z710" s="19"/>
      <c r="AA710" s="19"/>
      <c r="AB710" s="19">
        <f t="shared" si="1599"/>
        <v>7175.5</v>
      </c>
      <c r="AC710" s="19">
        <f t="shared" si="1600"/>
        <v>7175.5</v>
      </c>
      <c r="AD710" s="19">
        <f t="shared" si="1601"/>
        <v>7175.5</v>
      </c>
      <c r="AE710" s="19"/>
      <c r="AF710" s="19"/>
      <c r="AG710" s="19">
        <f t="shared" si="1621"/>
        <v>7175.5</v>
      </c>
      <c r="AH710" s="19">
        <f t="shared" si="1622"/>
        <v>7175.5</v>
      </c>
      <c r="AI710" s="19">
        <f t="shared" si="1623"/>
        <v>7175.5</v>
      </c>
      <c r="AJ710" s="19"/>
      <c r="AK710" s="19"/>
      <c r="AL710" s="19"/>
      <c r="AM710" s="19">
        <f t="shared" si="1532"/>
        <v>7175.5</v>
      </c>
      <c r="AN710" s="19"/>
      <c r="AO710" s="19">
        <f t="shared" si="1569"/>
        <v>7175.5</v>
      </c>
      <c r="AP710" s="19">
        <f t="shared" si="1534"/>
        <v>7175.5</v>
      </c>
      <c r="AQ710" s="19"/>
      <c r="AR710" s="19">
        <f t="shared" si="1570"/>
        <v>7175.5</v>
      </c>
      <c r="AS710" s="19">
        <f t="shared" si="1536"/>
        <v>7175.5</v>
      </c>
      <c r="AT710" s="19"/>
      <c r="AU710" s="19">
        <f t="shared" si="1571"/>
        <v>7175.5</v>
      </c>
      <c r="AV710" s="19"/>
      <c r="AW710" s="32"/>
      <c r="AX710" s="23" t="s">
        <v>1339</v>
      </c>
      <c r="AY710" s="2"/>
    </row>
    <row r="711" spans="1:51" ht="78" x14ac:dyDescent="0.3">
      <c r="A711" s="49" t="s">
        <v>1474</v>
      </c>
      <c r="B711" s="45"/>
      <c r="C711" s="49"/>
      <c r="D711" s="49"/>
      <c r="E711" s="15" t="s">
        <v>1484</v>
      </c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>
        <f>AG712</f>
        <v>0</v>
      </c>
      <c r="AH711" s="19">
        <f t="shared" ref="AH711:AV711" si="1678">AH712</f>
        <v>0</v>
      </c>
      <c r="AI711" s="19">
        <f t="shared" si="1678"/>
        <v>0</v>
      </c>
      <c r="AJ711" s="19">
        <f t="shared" si="1678"/>
        <v>17861.822</v>
      </c>
      <c r="AK711" s="19">
        <f t="shared" si="1678"/>
        <v>0</v>
      </c>
      <c r="AL711" s="19">
        <f t="shared" si="1678"/>
        <v>0</v>
      </c>
      <c r="AM711" s="19">
        <f t="shared" si="1532"/>
        <v>17861.822</v>
      </c>
      <c r="AN711" s="19">
        <f t="shared" si="1678"/>
        <v>0</v>
      </c>
      <c r="AO711" s="19">
        <f t="shared" si="1569"/>
        <v>17861.822</v>
      </c>
      <c r="AP711" s="19">
        <f t="shared" si="1534"/>
        <v>0</v>
      </c>
      <c r="AQ711" s="19">
        <f t="shared" si="1678"/>
        <v>0</v>
      </c>
      <c r="AR711" s="19">
        <f t="shared" si="1570"/>
        <v>0</v>
      </c>
      <c r="AS711" s="19">
        <f t="shared" si="1536"/>
        <v>0</v>
      </c>
      <c r="AT711" s="19">
        <f t="shared" si="1678"/>
        <v>0</v>
      </c>
      <c r="AU711" s="19">
        <f t="shared" si="1571"/>
        <v>0</v>
      </c>
      <c r="AV711" s="19">
        <f t="shared" si="1678"/>
        <v>0</v>
      </c>
      <c r="AW711" s="32"/>
      <c r="AX711" s="23"/>
      <c r="AY711" s="2"/>
    </row>
    <row r="712" spans="1:51" ht="46.8" x14ac:dyDescent="0.3">
      <c r="A712" s="49" t="s">
        <v>1474</v>
      </c>
      <c r="B712" s="45">
        <v>600</v>
      </c>
      <c r="C712" s="49"/>
      <c r="D712" s="49"/>
      <c r="E712" s="15" t="s">
        <v>581</v>
      </c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>
        <f>AG713+AG715</f>
        <v>0</v>
      </c>
      <c r="AH712" s="19">
        <f t="shared" ref="AH712:AV712" si="1679">AH713+AH715</f>
        <v>0</v>
      </c>
      <c r="AI712" s="19">
        <f t="shared" si="1679"/>
        <v>0</v>
      </c>
      <c r="AJ712" s="19">
        <f t="shared" si="1679"/>
        <v>17861.822</v>
      </c>
      <c r="AK712" s="19">
        <f t="shared" si="1679"/>
        <v>0</v>
      </c>
      <c r="AL712" s="19">
        <f t="shared" si="1679"/>
        <v>0</v>
      </c>
      <c r="AM712" s="19">
        <f t="shared" si="1532"/>
        <v>17861.822</v>
      </c>
      <c r="AN712" s="19">
        <f t="shared" ref="AN712" si="1680">AN713+AN715</f>
        <v>0</v>
      </c>
      <c r="AO712" s="19">
        <f t="shared" si="1569"/>
        <v>17861.822</v>
      </c>
      <c r="AP712" s="19">
        <f t="shared" si="1534"/>
        <v>0</v>
      </c>
      <c r="AQ712" s="19">
        <f t="shared" ref="AQ712" si="1681">AQ713+AQ715</f>
        <v>0</v>
      </c>
      <c r="AR712" s="19">
        <f t="shared" si="1570"/>
        <v>0</v>
      </c>
      <c r="AS712" s="19">
        <f t="shared" si="1536"/>
        <v>0</v>
      </c>
      <c r="AT712" s="19">
        <f t="shared" ref="AT712" si="1682">AT713+AT715</f>
        <v>0</v>
      </c>
      <c r="AU712" s="19">
        <f t="shared" si="1571"/>
        <v>0</v>
      </c>
      <c r="AV712" s="19">
        <f t="shared" si="1679"/>
        <v>0</v>
      </c>
      <c r="AW712" s="32"/>
      <c r="AX712" s="23"/>
      <c r="AY712" s="2"/>
    </row>
    <row r="713" spans="1:51" x14ac:dyDescent="0.3">
      <c r="A713" s="49" t="s">
        <v>1474</v>
      </c>
      <c r="B713" s="45">
        <v>610</v>
      </c>
      <c r="C713" s="49"/>
      <c r="D713" s="49"/>
      <c r="E713" s="15" t="s">
        <v>595</v>
      </c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>
        <f>AG714</f>
        <v>0</v>
      </c>
      <c r="AH713" s="19">
        <f t="shared" ref="AH713:AV713" si="1683">AH714</f>
        <v>0</v>
      </c>
      <c r="AI713" s="19">
        <f t="shared" si="1683"/>
        <v>0</v>
      </c>
      <c r="AJ713" s="19">
        <f t="shared" si="1683"/>
        <v>845.79200000000003</v>
      </c>
      <c r="AK713" s="19">
        <f t="shared" si="1683"/>
        <v>0</v>
      </c>
      <c r="AL713" s="19">
        <f t="shared" si="1683"/>
        <v>0</v>
      </c>
      <c r="AM713" s="19">
        <f t="shared" si="1532"/>
        <v>845.79200000000003</v>
      </c>
      <c r="AN713" s="19">
        <f t="shared" si="1683"/>
        <v>0</v>
      </c>
      <c r="AO713" s="19">
        <f t="shared" si="1569"/>
        <v>845.79200000000003</v>
      </c>
      <c r="AP713" s="19">
        <f t="shared" si="1534"/>
        <v>0</v>
      </c>
      <c r="AQ713" s="19">
        <f t="shared" si="1683"/>
        <v>0</v>
      </c>
      <c r="AR713" s="19">
        <f t="shared" si="1570"/>
        <v>0</v>
      </c>
      <c r="AS713" s="19">
        <f t="shared" si="1536"/>
        <v>0</v>
      </c>
      <c r="AT713" s="19">
        <f t="shared" si="1683"/>
        <v>0</v>
      </c>
      <c r="AU713" s="19">
        <f t="shared" si="1571"/>
        <v>0</v>
      </c>
      <c r="AV713" s="19">
        <f t="shared" si="1683"/>
        <v>0</v>
      </c>
      <c r="AW713" s="32"/>
      <c r="AX713" s="23"/>
      <c r="AY713" s="2"/>
    </row>
    <row r="714" spans="1:51" x14ac:dyDescent="0.3">
      <c r="A714" s="49" t="s">
        <v>1474</v>
      </c>
      <c r="B714" s="45">
        <v>610</v>
      </c>
      <c r="C714" s="49" t="s">
        <v>28</v>
      </c>
      <c r="D714" s="49" t="s">
        <v>112</v>
      </c>
      <c r="E714" s="15" t="s">
        <v>558</v>
      </c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>
        <v>0</v>
      </c>
      <c r="AH714" s="19">
        <v>0</v>
      </c>
      <c r="AI714" s="19">
        <v>0</v>
      </c>
      <c r="AJ714" s="19">
        <v>845.79200000000003</v>
      </c>
      <c r="AK714" s="19"/>
      <c r="AL714" s="19"/>
      <c r="AM714" s="19">
        <f t="shared" si="1532"/>
        <v>845.79200000000003</v>
      </c>
      <c r="AN714" s="19"/>
      <c r="AO714" s="19">
        <f t="shared" si="1569"/>
        <v>845.79200000000003</v>
      </c>
      <c r="AP714" s="19">
        <f t="shared" si="1534"/>
        <v>0</v>
      </c>
      <c r="AQ714" s="19"/>
      <c r="AR714" s="19">
        <f t="shared" si="1570"/>
        <v>0</v>
      </c>
      <c r="AS714" s="19">
        <f t="shared" si="1536"/>
        <v>0</v>
      </c>
      <c r="AT714" s="19"/>
      <c r="AU714" s="19">
        <f t="shared" si="1571"/>
        <v>0</v>
      </c>
      <c r="AV714" s="19"/>
      <c r="AW714" s="32"/>
      <c r="AX714" s="23"/>
      <c r="AY714" s="2"/>
    </row>
    <row r="715" spans="1:51" x14ac:dyDescent="0.3">
      <c r="A715" s="49" t="s">
        <v>1474</v>
      </c>
      <c r="B715" s="45">
        <v>620</v>
      </c>
      <c r="C715" s="49"/>
      <c r="D715" s="49"/>
      <c r="E715" s="15" t="s">
        <v>596</v>
      </c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>
        <f>AG716</f>
        <v>0</v>
      </c>
      <c r="AH715" s="19">
        <f t="shared" ref="AH715:AV715" si="1684">AH716</f>
        <v>0</v>
      </c>
      <c r="AI715" s="19">
        <f t="shared" si="1684"/>
        <v>0</v>
      </c>
      <c r="AJ715" s="19">
        <f t="shared" si="1684"/>
        <v>17016.03</v>
      </c>
      <c r="AK715" s="19">
        <f t="shared" si="1684"/>
        <v>0</v>
      </c>
      <c r="AL715" s="19">
        <f t="shared" si="1684"/>
        <v>0</v>
      </c>
      <c r="AM715" s="19">
        <f t="shared" si="1532"/>
        <v>17016.03</v>
      </c>
      <c r="AN715" s="19">
        <f t="shared" si="1684"/>
        <v>0</v>
      </c>
      <c r="AO715" s="19">
        <f t="shared" si="1569"/>
        <v>17016.03</v>
      </c>
      <c r="AP715" s="19">
        <f t="shared" si="1534"/>
        <v>0</v>
      </c>
      <c r="AQ715" s="19">
        <f t="shared" si="1684"/>
        <v>0</v>
      </c>
      <c r="AR715" s="19">
        <f t="shared" si="1570"/>
        <v>0</v>
      </c>
      <c r="AS715" s="19">
        <f t="shared" si="1536"/>
        <v>0</v>
      </c>
      <c r="AT715" s="19">
        <f t="shared" si="1684"/>
        <v>0</v>
      </c>
      <c r="AU715" s="19">
        <f t="shared" si="1571"/>
        <v>0</v>
      </c>
      <c r="AV715" s="19">
        <f t="shared" si="1684"/>
        <v>0</v>
      </c>
      <c r="AW715" s="32"/>
      <c r="AX715" s="23"/>
      <c r="AY715" s="2"/>
    </row>
    <row r="716" spans="1:51" x14ac:dyDescent="0.3">
      <c r="A716" s="49" t="s">
        <v>1474</v>
      </c>
      <c r="B716" s="45">
        <v>620</v>
      </c>
      <c r="C716" s="49" t="s">
        <v>28</v>
      </c>
      <c r="D716" s="49" t="s">
        <v>112</v>
      </c>
      <c r="E716" s="15" t="s">
        <v>558</v>
      </c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>
        <v>0</v>
      </c>
      <c r="AH716" s="19">
        <v>0</v>
      </c>
      <c r="AI716" s="19">
        <v>0</v>
      </c>
      <c r="AJ716" s="19">
        <v>17016.03</v>
      </c>
      <c r="AK716" s="19"/>
      <c r="AL716" s="19"/>
      <c r="AM716" s="19">
        <f t="shared" si="1532"/>
        <v>17016.03</v>
      </c>
      <c r="AN716" s="19"/>
      <c r="AO716" s="19">
        <f t="shared" si="1569"/>
        <v>17016.03</v>
      </c>
      <c r="AP716" s="19">
        <f t="shared" si="1534"/>
        <v>0</v>
      </c>
      <c r="AQ716" s="19"/>
      <c r="AR716" s="19">
        <f t="shared" si="1570"/>
        <v>0</v>
      </c>
      <c r="AS716" s="19">
        <f t="shared" si="1536"/>
        <v>0</v>
      </c>
      <c r="AT716" s="19"/>
      <c r="AU716" s="19">
        <f t="shared" si="1571"/>
        <v>0</v>
      </c>
      <c r="AV716" s="19"/>
      <c r="AW716" s="32"/>
      <c r="AX716" s="23"/>
      <c r="AY716" s="2"/>
    </row>
    <row r="717" spans="1:51" ht="31.2" x14ac:dyDescent="0.3">
      <c r="A717" s="49" t="s">
        <v>179</v>
      </c>
      <c r="B717" s="45"/>
      <c r="C717" s="49"/>
      <c r="D717" s="49"/>
      <c r="E717" s="15" t="s">
        <v>695</v>
      </c>
      <c r="F717" s="19">
        <f t="shared" ref="F717:K719" si="1685">F718</f>
        <v>2189.6999999999998</v>
      </c>
      <c r="G717" s="19">
        <f t="shared" si="1685"/>
        <v>1415.4</v>
      </c>
      <c r="H717" s="19">
        <f t="shared" si="1685"/>
        <v>1415.4</v>
      </c>
      <c r="I717" s="19">
        <f t="shared" si="1685"/>
        <v>-37.299999999999997</v>
      </c>
      <c r="J717" s="19">
        <f t="shared" si="1685"/>
        <v>-37.299999999999997</v>
      </c>
      <c r="K717" s="19">
        <f t="shared" si="1685"/>
        <v>-37.299999999999997</v>
      </c>
      <c r="L717" s="19">
        <f t="shared" si="1672"/>
        <v>2152.3999999999996</v>
      </c>
      <c r="M717" s="19">
        <f t="shared" si="1673"/>
        <v>1378.1000000000001</v>
      </c>
      <c r="N717" s="19">
        <f t="shared" si="1674"/>
        <v>1378.1000000000001</v>
      </c>
      <c r="O717" s="19">
        <f t="shared" ref="O717:Q719" si="1686">O718</f>
        <v>0</v>
      </c>
      <c r="P717" s="19">
        <f t="shared" si="1686"/>
        <v>0</v>
      </c>
      <c r="Q717" s="19">
        <f t="shared" si="1686"/>
        <v>0</v>
      </c>
      <c r="R717" s="19">
        <f t="shared" si="1624"/>
        <v>2152.3999999999996</v>
      </c>
      <c r="S717" s="19">
        <f t="shared" si="1625"/>
        <v>1378.1000000000001</v>
      </c>
      <c r="T717" s="19">
        <f t="shared" si="1626"/>
        <v>1378.1000000000001</v>
      </c>
      <c r="U717" s="19">
        <f t="shared" ref="U717:AV719" si="1687">U718</f>
        <v>0</v>
      </c>
      <c r="V717" s="19">
        <f t="shared" si="1627"/>
        <v>2152.3999999999996</v>
      </c>
      <c r="W717" s="19">
        <f t="shared" si="1628"/>
        <v>1378.1000000000001</v>
      </c>
      <c r="X717" s="19">
        <f t="shared" si="1629"/>
        <v>1378.1000000000001</v>
      </c>
      <c r="Y717" s="19">
        <f t="shared" si="1687"/>
        <v>0</v>
      </c>
      <c r="Z717" s="19">
        <f t="shared" si="1687"/>
        <v>0</v>
      </c>
      <c r="AA717" s="19">
        <f t="shared" si="1687"/>
        <v>0</v>
      </c>
      <c r="AB717" s="19">
        <f t="shared" si="1599"/>
        <v>2152.3999999999996</v>
      </c>
      <c r="AC717" s="19">
        <f t="shared" si="1600"/>
        <v>1378.1000000000001</v>
      </c>
      <c r="AD717" s="19">
        <f t="shared" si="1601"/>
        <v>1378.1000000000001</v>
      </c>
      <c r="AE717" s="19">
        <f t="shared" si="1687"/>
        <v>0</v>
      </c>
      <c r="AF717" s="19">
        <f t="shared" si="1687"/>
        <v>0</v>
      </c>
      <c r="AG717" s="19">
        <f t="shared" si="1621"/>
        <v>2152.3999999999996</v>
      </c>
      <c r="AH717" s="19">
        <f t="shared" si="1622"/>
        <v>1378.1000000000001</v>
      </c>
      <c r="AI717" s="19">
        <f t="shared" si="1623"/>
        <v>1378.1000000000001</v>
      </c>
      <c r="AJ717" s="19">
        <f t="shared" si="1687"/>
        <v>0</v>
      </c>
      <c r="AK717" s="19">
        <f t="shared" si="1687"/>
        <v>0</v>
      </c>
      <c r="AL717" s="19">
        <f t="shared" si="1687"/>
        <v>0</v>
      </c>
      <c r="AM717" s="19">
        <f t="shared" si="1532"/>
        <v>2152.3999999999996</v>
      </c>
      <c r="AN717" s="19">
        <f t="shared" si="1687"/>
        <v>0</v>
      </c>
      <c r="AO717" s="19">
        <f t="shared" si="1569"/>
        <v>2152.3999999999996</v>
      </c>
      <c r="AP717" s="19">
        <f t="shared" si="1534"/>
        <v>1378.1000000000001</v>
      </c>
      <c r="AQ717" s="19">
        <f t="shared" si="1687"/>
        <v>0</v>
      </c>
      <c r="AR717" s="19">
        <f t="shared" si="1570"/>
        <v>1378.1000000000001</v>
      </c>
      <c r="AS717" s="19">
        <f t="shared" si="1536"/>
        <v>1378.1000000000001</v>
      </c>
      <c r="AT717" s="19">
        <f t="shared" si="1687"/>
        <v>0</v>
      </c>
      <c r="AU717" s="19">
        <f t="shared" si="1571"/>
        <v>1378.1000000000001</v>
      </c>
      <c r="AV717" s="19">
        <f t="shared" si="1687"/>
        <v>0</v>
      </c>
      <c r="AW717" s="32"/>
      <c r="AX717" s="23"/>
      <c r="AY717" s="2"/>
    </row>
    <row r="718" spans="1:51" ht="46.8" x14ac:dyDescent="0.3">
      <c r="A718" s="49" t="s">
        <v>179</v>
      </c>
      <c r="B718" s="45">
        <v>600</v>
      </c>
      <c r="C718" s="49"/>
      <c r="D718" s="49"/>
      <c r="E718" s="15" t="s">
        <v>581</v>
      </c>
      <c r="F718" s="19">
        <f t="shared" si="1685"/>
        <v>2189.6999999999998</v>
      </c>
      <c r="G718" s="19">
        <f t="shared" si="1685"/>
        <v>1415.4</v>
      </c>
      <c r="H718" s="19">
        <f t="shared" si="1685"/>
        <v>1415.4</v>
      </c>
      <c r="I718" s="19">
        <f t="shared" si="1685"/>
        <v>-37.299999999999997</v>
      </c>
      <c r="J718" s="19">
        <f t="shared" si="1685"/>
        <v>-37.299999999999997</v>
      </c>
      <c r="K718" s="19">
        <f t="shared" si="1685"/>
        <v>-37.299999999999997</v>
      </c>
      <c r="L718" s="19">
        <f t="shared" si="1672"/>
        <v>2152.3999999999996</v>
      </c>
      <c r="M718" s="19">
        <f t="shared" si="1673"/>
        <v>1378.1000000000001</v>
      </c>
      <c r="N718" s="19">
        <f t="shared" si="1674"/>
        <v>1378.1000000000001</v>
      </c>
      <c r="O718" s="19">
        <f t="shared" si="1686"/>
        <v>0</v>
      </c>
      <c r="P718" s="19">
        <f t="shared" si="1686"/>
        <v>0</v>
      </c>
      <c r="Q718" s="19">
        <f t="shared" si="1686"/>
        <v>0</v>
      </c>
      <c r="R718" s="19">
        <f t="shared" si="1624"/>
        <v>2152.3999999999996</v>
      </c>
      <c r="S718" s="19">
        <f t="shared" si="1625"/>
        <v>1378.1000000000001</v>
      </c>
      <c r="T718" s="19">
        <f t="shared" si="1626"/>
        <v>1378.1000000000001</v>
      </c>
      <c r="U718" s="19">
        <f t="shared" si="1687"/>
        <v>0</v>
      </c>
      <c r="V718" s="19">
        <f t="shared" si="1627"/>
        <v>2152.3999999999996</v>
      </c>
      <c r="W718" s="19">
        <f t="shared" si="1628"/>
        <v>1378.1000000000001</v>
      </c>
      <c r="X718" s="19">
        <f t="shared" si="1629"/>
        <v>1378.1000000000001</v>
      </c>
      <c r="Y718" s="19">
        <f t="shared" si="1687"/>
        <v>0</v>
      </c>
      <c r="Z718" s="19">
        <f t="shared" si="1687"/>
        <v>0</v>
      </c>
      <c r="AA718" s="19">
        <f t="shared" si="1687"/>
        <v>0</v>
      </c>
      <c r="AB718" s="19">
        <f t="shared" si="1599"/>
        <v>2152.3999999999996</v>
      </c>
      <c r="AC718" s="19">
        <f t="shared" si="1600"/>
        <v>1378.1000000000001</v>
      </c>
      <c r="AD718" s="19">
        <f t="shared" si="1601"/>
        <v>1378.1000000000001</v>
      </c>
      <c r="AE718" s="19">
        <f t="shared" si="1687"/>
        <v>0</v>
      </c>
      <c r="AF718" s="19">
        <f t="shared" si="1687"/>
        <v>0</v>
      </c>
      <c r="AG718" s="19">
        <f t="shared" si="1621"/>
        <v>2152.3999999999996</v>
      </c>
      <c r="AH718" s="19">
        <f t="shared" si="1622"/>
        <v>1378.1000000000001</v>
      </c>
      <c r="AI718" s="19">
        <f t="shared" si="1623"/>
        <v>1378.1000000000001</v>
      </c>
      <c r="AJ718" s="19">
        <f t="shared" si="1687"/>
        <v>0</v>
      </c>
      <c r="AK718" s="19">
        <f t="shared" si="1687"/>
        <v>0</v>
      </c>
      <c r="AL718" s="19">
        <f t="shared" si="1687"/>
        <v>0</v>
      </c>
      <c r="AM718" s="19">
        <f t="shared" si="1532"/>
        <v>2152.3999999999996</v>
      </c>
      <c r="AN718" s="19">
        <f t="shared" si="1687"/>
        <v>0</v>
      </c>
      <c r="AO718" s="19">
        <f t="shared" si="1569"/>
        <v>2152.3999999999996</v>
      </c>
      <c r="AP718" s="19">
        <f t="shared" si="1534"/>
        <v>1378.1000000000001</v>
      </c>
      <c r="AQ718" s="19">
        <f t="shared" si="1687"/>
        <v>0</v>
      </c>
      <c r="AR718" s="19">
        <f t="shared" si="1570"/>
        <v>1378.1000000000001</v>
      </c>
      <c r="AS718" s="19">
        <f t="shared" si="1536"/>
        <v>1378.1000000000001</v>
      </c>
      <c r="AT718" s="19">
        <f t="shared" si="1687"/>
        <v>0</v>
      </c>
      <c r="AU718" s="19">
        <f t="shared" si="1571"/>
        <v>1378.1000000000001</v>
      </c>
      <c r="AV718" s="19">
        <f t="shared" si="1687"/>
        <v>0</v>
      </c>
      <c r="AW718" s="32"/>
      <c r="AX718" s="23"/>
      <c r="AY718" s="2"/>
    </row>
    <row r="719" spans="1:51" x14ac:dyDescent="0.3">
      <c r="A719" s="49" t="s">
        <v>179</v>
      </c>
      <c r="B719" s="45">
        <v>620</v>
      </c>
      <c r="C719" s="49"/>
      <c r="D719" s="49"/>
      <c r="E719" s="15" t="s">
        <v>596</v>
      </c>
      <c r="F719" s="19">
        <f t="shared" si="1685"/>
        <v>2189.6999999999998</v>
      </c>
      <c r="G719" s="19">
        <f t="shared" si="1685"/>
        <v>1415.4</v>
      </c>
      <c r="H719" s="19">
        <f t="shared" si="1685"/>
        <v>1415.4</v>
      </c>
      <c r="I719" s="19">
        <f t="shared" si="1685"/>
        <v>-37.299999999999997</v>
      </c>
      <c r="J719" s="19">
        <f t="shared" si="1685"/>
        <v>-37.299999999999997</v>
      </c>
      <c r="K719" s="19">
        <f t="shared" si="1685"/>
        <v>-37.299999999999997</v>
      </c>
      <c r="L719" s="19">
        <f t="shared" si="1672"/>
        <v>2152.3999999999996</v>
      </c>
      <c r="M719" s="19">
        <f t="shared" si="1673"/>
        <v>1378.1000000000001</v>
      </c>
      <c r="N719" s="19">
        <f t="shared" si="1674"/>
        <v>1378.1000000000001</v>
      </c>
      <c r="O719" s="19">
        <f t="shared" si="1686"/>
        <v>0</v>
      </c>
      <c r="P719" s="19">
        <f t="shared" si="1686"/>
        <v>0</v>
      </c>
      <c r="Q719" s="19">
        <f t="shared" si="1686"/>
        <v>0</v>
      </c>
      <c r="R719" s="19">
        <f t="shared" si="1624"/>
        <v>2152.3999999999996</v>
      </c>
      <c r="S719" s="19">
        <f t="shared" si="1625"/>
        <v>1378.1000000000001</v>
      </c>
      <c r="T719" s="19">
        <f t="shared" si="1626"/>
        <v>1378.1000000000001</v>
      </c>
      <c r="U719" s="19">
        <f t="shared" si="1687"/>
        <v>0</v>
      </c>
      <c r="V719" s="19">
        <f t="shared" si="1627"/>
        <v>2152.3999999999996</v>
      </c>
      <c r="W719" s="19">
        <f t="shared" si="1628"/>
        <v>1378.1000000000001</v>
      </c>
      <c r="X719" s="19">
        <f t="shared" si="1629"/>
        <v>1378.1000000000001</v>
      </c>
      <c r="Y719" s="19">
        <f t="shared" si="1687"/>
        <v>0</v>
      </c>
      <c r="Z719" s="19">
        <f t="shared" si="1687"/>
        <v>0</v>
      </c>
      <c r="AA719" s="19">
        <f t="shared" si="1687"/>
        <v>0</v>
      </c>
      <c r="AB719" s="19">
        <f t="shared" si="1599"/>
        <v>2152.3999999999996</v>
      </c>
      <c r="AC719" s="19">
        <f t="shared" si="1600"/>
        <v>1378.1000000000001</v>
      </c>
      <c r="AD719" s="19">
        <f t="shared" si="1601"/>
        <v>1378.1000000000001</v>
      </c>
      <c r="AE719" s="19">
        <f t="shared" si="1687"/>
        <v>0</v>
      </c>
      <c r="AF719" s="19">
        <f t="shared" si="1687"/>
        <v>0</v>
      </c>
      <c r="AG719" s="19">
        <f t="shared" si="1621"/>
        <v>2152.3999999999996</v>
      </c>
      <c r="AH719" s="19">
        <f t="shared" si="1622"/>
        <v>1378.1000000000001</v>
      </c>
      <c r="AI719" s="19">
        <f t="shared" si="1623"/>
        <v>1378.1000000000001</v>
      </c>
      <c r="AJ719" s="19">
        <f t="shared" si="1687"/>
        <v>0</v>
      </c>
      <c r="AK719" s="19">
        <f t="shared" si="1687"/>
        <v>0</v>
      </c>
      <c r="AL719" s="19">
        <f t="shared" si="1687"/>
        <v>0</v>
      </c>
      <c r="AM719" s="19">
        <f t="shared" si="1532"/>
        <v>2152.3999999999996</v>
      </c>
      <c r="AN719" s="19">
        <f t="shared" si="1687"/>
        <v>0</v>
      </c>
      <c r="AO719" s="19">
        <f t="shared" si="1569"/>
        <v>2152.3999999999996</v>
      </c>
      <c r="AP719" s="19">
        <f t="shared" si="1534"/>
        <v>1378.1000000000001</v>
      </c>
      <c r="AQ719" s="19">
        <f t="shared" si="1687"/>
        <v>0</v>
      </c>
      <c r="AR719" s="19">
        <f t="shared" si="1570"/>
        <v>1378.1000000000001</v>
      </c>
      <c r="AS719" s="19">
        <f t="shared" si="1536"/>
        <v>1378.1000000000001</v>
      </c>
      <c r="AT719" s="19">
        <f t="shared" si="1687"/>
        <v>0</v>
      </c>
      <c r="AU719" s="19">
        <f t="shared" si="1571"/>
        <v>1378.1000000000001</v>
      </c>
      <c r="AV719" s="19">
        <f t="shared" si="1687"/>
        <v>0</v>
      </c>
      <c r="AW719" s="32"/>
      <c r="AX719" s="23"/>
      <c r="AY719" s="2"/>
    </row>
    <row r="720" spans="1:51" x14ac:dyDescent="0.3">
      <c r="A720" s="49" t="s">
        <v>179</v>
      </c>
      <c r="B720" s="45">
        <v>620</v>
      </c>
      <c r="C720" s="49" t="s">
        <v>28</v>
      </c>
      <c r="D720" s="49" t="s">
        <v>112</v>
      </c>
      <c r="E720" s="15" t="s">
        <v>558</v>
      </c>
      <c r="F720" s="19">
        <v>2189.6999999999998</v>
      </c>
      <c r="G720" s="19">
        <v>1415.4</v>
      </c>
      <c r="H720" s="19">
        <v>1415.4</v>
      </c>
      <c r="I720" s="19">
        <v>-37.299999999999997</v>
      </c>
      <c r="J720" s="19">
        <v>-37.299999999999997</v>
      </c>
      <c r="K720" s="19">
        <v>-37.299999999999997</v>
      </c>
      <c r="L720" s="19">
        <f t="shared" si="1672"/>
        <v>2152.3999999999996</v>
      </c>
      <c r="M720" s="19">
        <f t="shared" si="1673"/>
        <v>1378.1000000000001</v>
      </c>
      <c r="N720" s="19">
        <f t="shared" si="1674"/>
        <v>1378.1000000000001</v>
      </c>
      <c r="O720" s="19"/>
      <c r="P720" s="19"/>
      <c r="Q720" s="19"/>
      <c r="R720" s="19">
        <f t="shared" si="1624"/>
        <v>2152.3999999999996</v>
      </c>
      <c r="S720" s="19">
        <f t="shared" si="1625"/>
        <v>1378.1000000000001</v>
      </c>
      <c r="T720" s="19">
        <f t="shared" si="1626"/>
        <v>1378.1000000000001</v>
      </c>
      <c r="U720" s="19"/>
      <c r="V720" s="19">
        <f t="shared" si="1627"/>
        <v>2152.3999999999996</v>
      </c>
      <c r="W720" s="19">
        <f t="shared" si="1628"/>
        <v>1378.1000000000001</v>
      </c>
      <c r="X720" s="19">
        <f t="shared" si="1629"/>
        <v>1378.1000000000001</v>
      </c>
      <c r="Y720" s="19"/>
      <c r="Z720" s="19"/>
      <c r="AA720" s="19"/>
      <c r="AB720" s="19">
        <f t="shared" si="1599"/>
        <v>2152.3999999999996</v>
      </c>
      <c r="AC720" s="19">
        <f t="shared" si="1600"/>
        <v>1378.1000000000001</v>
      </c>
      <c r="AD720" s="19">
        <f t="shared" si="1601"/>
        <v>1378.1000000000001</v>
      </c>
      <c r="AE720" s="19"/>
      <c r="AF720" s="19"/>
      <c r="AG720" s="19">
        <f t="shared" si="1621"/>
        <v>2152.3999999999996</v>
      </c>
      <c r="AH720" s="19">
        <f t="shared" si="1622"/>
        <v>1378.1000000000001</v>
      </c>
      <c r="AI720" s="19">
        <f t="shared" si="1623"/>
        <v>1378.1000000000001</v>
      </c>
      <c r="AJ720" s="19"/>
      <c r="AK720" s="19"/>
      <c r="AL720" s="19"/>
      <c r="AM720" s="19">
        <f t="shared" si="1532"/>
        <v>2152.3999999999996</v>
      </c>
      <c r="AN720" s="19"/>
      <c r="AO720" s="19">
        <f t="shared" si="1569"/>
        <v>2152.3999999999996</v>
      </c>
      <c r="AP720" s="19">
        <f t="shared" si="1534"/>
        <v>1378.1000000000001</v>
      </c>
      <c r="AQ720" s="19"/>
      <c r="AR720" s="19">
        <f t="shared" si="1570"/>
        <v>1378.1000000000001</v>
      </c>
      <c r="AS720" s="19">
        <f t="shared" si="1536"/>
        <v>1378.1000000000001</v>
      </c>
      <c r="AT720" s="19"/>
      <c r="AU720" s="19">
        <f t="shared" si="1571"/>
        <v>1378.1000000000001</v>
      </c>
      <c r="AV720" s="19"/>
      <c r="AW720" s="32"/>
      <c r="AX720" s="23" t="s">
        <v>1287</v>
      </c>
      <c r="AY720" s="2"/>
    </row>
    <row r="721" spans="1:51" ht="31.2" x14ac:dyDescent="0.3">
      <c r="A721" s="49" t="s">
        <v>180</v>
      </c>
      <c r="B721" s="45"/>
      <c r="C721" s="49"/>
      <c r="D721" s="49"/>
      <c r="E721" s="15" t="s">
        <v>696</v>
      </c>
      <c r="F721" s="19">
        <f t="shared" ref="F721:K723" si="1688">F722</f>
        <v>17644.599999999999</v>
      </c>
      <c r="G721" s="19">
        <f t="shared" si="1688"/>
        <v>17644.599999999999</v>
      </c>
      <c r="H721" s="19">
        <f t="shared" si="1688"/>
        <v>17644.599999999999</v>
      </c>
      <c r="I721" s="19">
        <f t="shared" si="1688"/>
        <v>0</v>
      </c>
      <c r="J721" s="19">
        <f t="shared" si="1688"/>
        <v>0</v>
      </c>
      <c r="K721" s="19">
        <f t="shared" si="1688"/>
        <v>0</v>
      </c>
      <c r="L721" s="19">
        <f t="shared" si="1672"/>
        <v>17644.599999999999</v>
      </c>
      <c r="M721" s="19">
        <f t="shared" si="1673"/>
        <v>17644.599999999999</v>
      </c>
      <c r="N721" s="19">
        <f t="shared" si="1674"/>
        <v>17644.599999999999</v>
      </c>
      <c r="O721" s="19">
        <f t="shared" ref="O721:Q723" si="1689">O722</f>
        <v>0</v>
      </c>
      <c r="P721" s="19">
        <f t="shared" si="1689"/>
        <v>0</v>
      </c>
      <c r="Q721" s="19">
        <f t="shared" si="1689"/>
        <v>0</v>
      </c>
      <c r="R721" s="19">
        <f t="shared" si="1624"/>
        <v>17644.599999999999</v>
      </c>
      <c r="S721" s="19">
        <f t="shared" si="1625"/>
        <v>17644.599999999999</v>
      </c>
      <c r="T721" s="19">
        <f t="shared" si="1626"/>
        <v>17644.599999999999</v>
      </c>
      <c r="U721" s="19">
        <f t="shared" ref="U721:AV723" si="1690">U722</f>
        <v>0</v>
      </c>
      <c r="V721" s="19">
        <f t="shared" si="1627"/>
        <v>17644.599999999999</v>
      </c>
      <c r="W721" s="19">
        <f t="shared" si="1628"/>
        <v>17644.599999999999</v>
      </c>
      <c r="X721" s="19">
        <f t="shared" si="1629"/>
        <v>17644.599999999999</v>
      </c>
      <c r="Y721" s="19">
        <f t="shared" si="1690"/>
        <v>0</v>
      </c>
      <c r="Z721" s="19">
        <f t="shared" si="1690"/>
        <v>0</v>
      </c>
      <c r="AA721" s="19">
        <f t="shared" si="1690"/>
        <v>0</v>
      </c>
      <c r="AB721" s="19">
        <f t="shared" si="1599"/>
        <v>17644.599999999999</v>
      </c>
      <c r="AC721" s="19">
        <f t="shared" si="1600"/>
        <v>17644.599999999999</v>
      </c>
      <c r="AD721" s="19">
        <f t="shared" si="1601"/>
        <v>17644.599999999999</v>
      </c>
      <c r="AE721" s="19">
        <f t="shared" si="1690"/>
        <v>0</v>
      </c>
      <c r="AF721" s="19">
        <f t="shared" si="1690"/>
        <v>0</v>
      </c>
      <c r="AG721" s="19">
        <f t="shared" si="1621"/>
        <v>17644.599999999999</v>
      </c>
      <c r="AH721" s="19">
        <f t="shared" si="1622"/>
        <v>17644.599999999999</v>
      </c>
      <c r="AI721" s="19">
        <f t="shared" si="1623"/>
        <v>17644.599999999999</v>
      </c>
      <c r="AJ721" s="19">
        <f t="shared" si="1690"/>
        <v>0</v>
      </c>
      <c r="AK721" s="19">
        <f t="shared" si="1690"/>
        <v>0</v>
      </c>
      <c r="AL721" s="19">
        <f t="shared" si="1690"/>
        <v>0</v>
      </c>
      <c r="AM721" s="19">
        <f t="shared" si="1532"/>
        <v>17644.599999999999</v>
      </c>
      <c r="AN721" s="19">
        <f t="shared" si="1690"/>
        <v>0</v>
      </c>
      <c r="AO721" s="19">
        <f t="shared" si="1569"/>
        <v>17644.599999999999</v>
      </c>
      <c r="AP721" s="19">
        <f t="shared" si="1534"/>
        <v>17644.599999999999</v>
      </c>
      <c r="AQ721" s="19">
        <f t="shared" si="1690"/>
        <v>0</v>
      </c>
      <c r="AR721" s="19">
        <f t="shared" si="1570"/>
        <v>17644.599999999999</v>
      </c>
      <c r="AS721" s="19">
        <f t="shared" si="1536"/>
        <v>17644.599999999999</v>
      </c>
      <c r="AT721" s="19">
        <f t="shared" si="1690"/>
        <v>0</v>
      </c>
      <c r="AU721" s="19">
        <f t="shared" si="1571"/>
        <v>17644.599999999999</v>
      </c>
      <c r="AV721" s="19">
        <f t="shared" si="1690"/>
        <v>0</v>
      </c>
      <c r="AW721" s="32"/>
      <c r="AX721" s="23"/>
      <c r="AY721" s="2"/>
    </row>
    <row r="722" spans="1:51" ht="46.8" x14ac:dyDescent="0.3">
      <c r="A722" s="49" t="s">
        <v>180</v>
      </c>
      <c r="B722" s="45">
        <v>600</v>
      </c>
      <c r="C722" s="49"/>
      <c r="D722" s="49"/>
      <c r="E722" s="15" t="s">
        <v>581</v>
      </c>
      <c r="F722" s="19">
        <f t="shared" si="1688"/>
        <v>17644.599999999999</v>
      </c>
      <c r="G722" s="19">
        <f t="shared" si="1688"/>
        <v>17644.599999999999</v>
      </c>
      <c r="H722" s="19">
        <f t="shared" si="1688"/>
        <v>17644.599999999999</v>
      </c>
      <c r="I722" s="19">
        <f t="shared" si="1688"/>
        <v>0</v>
      </c>
      <c r="J722" s="19">
        <f t="shared" si="1688"/>
        <v>0</v>
      </c>
      <c r="K722" s="19">
        <f t="shared" si="1688"/>
        <v>0</v>
      </c>
      <c r="L722" s="19">
        <f t="shared" si="1672"/>
        <v>17644.599999999999</v>
      </c>
      <c r="M722" s="19">
        <f t="shared" si="1673"/>
        <v>17644.599999999999</v>
      </c>
      <c r="N722" s="19">
        <f t="shared" si="1674"/>
        <v>17644.599999999999</v>
      </c>
      <c r="O722" s="19">
        <f t="shared" si="1689"/>
        <v>0</v>
      </c>
      <c r="P722" s="19">
        <f t="shared" si="1689"/>
        <v>0</v>
      </c>
      <c r="Q722" s="19">
        <f t="shared" si="1689"/>
        <v>0</v>
      </c>
      <c r="R722" s="19">
        <f t="shared" si="1624"/>
        <v>17644.599999999999</v>
      </c>
      <c r="S722" s="19">
        <f t="shared" si="1625"/>
        <v>17644.599999999999</v>
      </c>
      <c r="T722" s="19">
        <f t="shared" si="1626"/>
        <v>17644.599999999999</v>
      </c>
      <c r="U722" s="19">
        <f t="shared" si="1690"/>
        <v>0</v>
      </c>
      <c r="V722" s="19">
        <f t="shared" si="1627"/>
        <v>17644.599999999999</v>
      </c>
      <c r="W722" s="19">
        <f t="shared" si="1628"/>
        <v>17644.599999999999</v>
      </c>
      <c r="X722" s="19">
        <f t="shared" si="1629"/>
        <v>17644.599999999999</v>
      </c>
      <c r="Y722" s="19">
        <f t="shared" si="1690"/>
        <v>0</v>
      </c>
      <c r="Z722" s="19">
        <f t="shared" si="1690"/>
        <v>0</v>
      </c>
      <c r="AA722" s="19">
        <f t="shared" si="1690"/>
        <v>0</v>
      </c>
      <c r="AB722" s="19">
        <f t="shared" si="1599"/>
        <v>17644.599999999999</v>
      </c>
      <c r="AC722" s="19">
        <f t="shared" si="1600"/>
        <v>17644.599999999999</v>
      </c>
      <c r="AD722" s="19">
        <f t="shared" si="1601"/>
        <v>17644.599999999999</v>
      </c>
      <c r="AE722" s="19">
        <f t="shared" si="1690"/>
        <v>0</v>
      </c>
      <c r="AF722" s="19">
        <f t="shared" si="1690"/>
        <v>0</v>
      </c>
      <c r="AG722" s="19">
        <f t="shared" si="1621"/>
        <v>17644.599999999999</v>
      </c>
      <c r="AH722" s="19">
        <f t="shared" si="1622"/>
        <v>17644.599999999999</v>
      </c>
      <c r="AI722" s="19">
        <f t="shared" si="1623"/>
        <v>17644.599999999999</v>
      </c>
      <c r="AJ722" s="19">
        <f t="shared" si="1690"/>
        <v>0</v>
      </c>
      <c r="AK722" s="19">
        <f t="shared" si="1690"/>
        <v>0</v>
      </c>
      <c r="AL722" s="19">
        <f t="shared" si="1690"/>
        <v>0</v>
      </c>
      <c r="AM722" s="19">
        <f t="shared" ref="AM722:AM785" si="1691">AG722+AJ722</f>
        <v>17644.599999999999</v>
      </c>
      <c r="AN722" s="19">
        <f t="shared" si="1690"/>
        <v>0</v>
      </c>
      <c r="AO722" s="19">
        <f t="shared" si="1569"/>
        <v>17644.599999999999</v>
      </c>
      <c r="AP722" s="19">
        <f t="shared" ref="AP722:AP785" si="1692">AH722+AK722</f>
        <v>17644.599999999999</v>
      </c>
      <c r="AQ722" s="19">
        <f t="shared" si="1690"/>
        <v>0</v>
      </c>
      <c r="AR722" s="19">
        <f t="shared" si="1570"/>
        <v>17644.599999999999</v>
      </c>
      <c r="AS722" s="19">
        <f t="shared" ref="AS722:AS785" si="1693">AI722+AL722</f>
        <v>17644.599999999999</v>
      </c>
      <c r="AT722" s="19">
        <f t="shared" si="1690"/>
        <v>0</v>
      </c>
      <c r="AU722" s="19">
        <f t="shared" si="1571"/>
        <v>17644.599999999999</v>
      </c>
      <c r="AV722" s="19">
        <f t="shared" si="1690"/>
        <v>0</v>
      </c>
      <c r="AW722" s="32"/>
      <c r="AX722" s="23"/>
      <c r="AY722" s="2"/>
    </row>
    <row r="723" spans="1:51" x14ac:dyDescent="0.3">
      <c r="A723" s="49" t="s">
        <v>180</v>
      </c>
      <c r="B723" s="45">
        <v>620</v>
      </c>
      <c r="C723" s="49"/>
      <c r="D723" s="49"/>
      <c r="E723" s="15" t="s">
        <v>596</v>
      </c>
      <c r="F723" s="19">
        <f>F724</f>
        <v>17644.599999999999</v>
      </c>
      <c r="G723" s="19">
        <f t="shared" si="1688"/>
        <v>17644.599999999999</v>
      </c>
      <c r="H723" s="19">
        <f t="shared" si="1688"/>
        <v>17644.599999999999</v>
      </c>
      <c r="I723" s="19">
        <f t="shared" si="1688"/>
        <v>0</v>
      </c>
      <c r="J723" s="19">
        <f t="shared" si="1688"/>
        <v>0</v>
      </c>
      <c r="K723" s="19">
        <f t="shared" si="1688"/>
        <v>0</v>
      </c>
      <c r="L723" s="19">
        <f t="shared" si="1672"/>
        <v>17644.599999999999</v>
      </c>
      <c r="M723" s="19">
        <f t="shared" si="1673"/>
        <v>17644.599999999999</v>
      </c>
      <c r="N723" s="19">
        <f t="shared" si="1674"/>
        <v>17644.599999999999</v>
      </c>
      <c r="O723" s="19">
        <f t="shared" si="1689"/>
        <v>0</v>
      </c>
      <c r="P723" s="19">
        <f t="shared" si="1689"/>
        <v>0</v>
      </c>
      <c r="Q723" s="19">
        <f t="shared" si="1689"/>
        <v>0</v>
      </c>
      <c r="R723" s="19">
        <f t="shared" si="1624"/>
        <v>17644.599999999999</v>
      </c>
      <c r="S723" s="19">
        <f t="shared" si="1625"/>
        <v>17644.599999999999</v>
      </c>
      <c r="T723" s="19">
        <f t="shared" si="1626"/>
        <v>17644.599999999999</v>
      </c>
      <c r="U723" s="19">
        <f t="shared" si="1690"/>
        <v>0</v>
      </c>
      <c r="V723" s="19">
        <f t="shared" si="1627"/>
        <v>17644.599999999999</v>
      </c>
      <c r="W723" s="19">
        <f t="shared" si="1628"/>
        <v>17644.599999999999</v>
      </c>
      <c r="X723" s="19">
        <f t="shared" si="1629"/>
        <v>17644.599999999999</v>
      </c>
      <c r="Y723" s="19">
        <f t="shared" si="1690"/>
        <v>0</v>
      </c>
      <c r="Z723" s="19">
        <f t="shared" si="1690"/>
        <v>0</v>
      </c>
      <c r="AA723" s="19">
        <f t="shared" si="1690"/>
        <v>0</v>
      </c>
      <c r="AB723" s="19">
        <f t="shared" si="1599"/>
        <v>17644.599999999999</v>
      </c>
      <c r="AC723" s="19">
        <f t="shared" si="1600"/>
        <v>17644.599999999999</v>
      </c>
      <c r="AD723" s="19">
        <f t="shared" si="1601"/>
        <v>17644.599999999999</v>
      </c>
      <c r="AE723" s="19">
        <f t="shared" si="1690"/>
        <v>0</v>
      </c>
      <c r="AF723" s="19">
        <f t="shared" si="1690"/>
        <v>0</v>
      </c>
      <c r="AG723" s="19">
        <f t="shared" si="1621"/>
        <v>17644.599999999999</v>
      </c>
      <c r="AH723" s="19">
        <f t="shared" si="1622"/>
        <v>17644.599999999999</v>
      </c>
      <c r="AI723" s="19">
        <f t="shared" si="1623"/>
        <v>17644.599999999999</v>
      </c>
      <c r="AJ723" s="19">
        <f t="shared" si="1690"/>
        <v>0</v>
      </c>
      <c r="AK723" s="19">
        <f t="shared" si="1690"/>
        <v>0</v>
      </c>
      <c r="AL723" s="19">
        <f t="shared" si="1690"/>
        <v>0</v>
      </c>
      <c r="AM723" s="19">
        <f t="shared" si="1691"/>
        <v>17644.599999999999</v>
      </c>
      <c r="AN723" s="19">
        <f t="shared" si="1690"/>
        <v>0</v>
      </c>
      <c r="AO723" s="19">
        <f t="shared" si="1569"/>
        <v>17644.599999999999</v>
      </c>
      <c r="AP723" s="19">
        <f t="shared" si="1692"/>
        <v>17644.599999999999</v>
      </c>
      <c r="AQ723" s="19">
        <f t="shared" si="1690"/>
        <v>0</v>
      </c>
      <c r="AR723" s="19">
        <f t="shared" si="1570"/>
        <v>17644.599999999999</v>
      </c>
      <c r="AS723" s="19">
        <f t="shared" si="1693"/>
        <v>17644.599999999999</v>
      </c>
      <c r="AT723" s="19">
        <f t="shared" si="1690"/>
        <v>0</v>
      </c>
      <c r="AU723" s="19">
        <f t="shared" si="1571"/>
        <v>17644.599999999999</v>
      </c>
      <c r="AV723" s="19">
        <f t="shared" si="1690"/>
        <v>0</v>
      </c>
      <c r="AW723" s="32"/>
      <c r="AX723" s="23"/>
      <c r="AY723" s="2"/>
    </row>
    <row r="724" spans="1:51" x14ac:dyDescent="0.3">
      <c r="A724" s="49" t="s">
        <v>180</v>
      </c>
      <c r="B724" s="45">
        <v>620</v>
      </c>
      <c r="C724" s="49" t="s">
        <v>61</v>
      </c>
      <c r="D724" s="49" t="s">
        <v>142</v>
      </c>
      <c r="E724" s="15" t="s">
        <v>569</v>
      </c>
      <c r="F724" s="19">
        <v>17644.599999999999</v>
      </c>
      <c r="G724" s="19">
        <v>17644.599999999999</v>
      </c>
      <c r="H724" s="19">
        <v>17644.599999999999</v>
      </c>
      <c r="I724" s="19"/>
      <c r="J724" s="19"/>
      <c r="K724" s="19"/>
      <c r="L724" s="19">
        <f t="shared" si="1672"/>
        <v>17644.599999999999</v>
      </c>
      <c r="M724" s="19">
        <f t="shared" si="1673"/>
        <v>17644.599999999999</v>
      </c>
      <c r="N724" s="19">
        <f t="shared" si="1674"/>
        <v>17644.599999999999</v>
      </c>
      <c r="O724" s="19"/>
      <c r="P724" s="19"/>
      <c r="Q724" s="19"/>
      <c r="R724" s="19">
        <f t="shared" si="1624"/>
        <v>17644.599999999999</v>
      </c>
      <c r="S724" s="19">
        <f t="shared" si="1625"/>
        <v>17644.599999999999</v>
      </c>
      <c r="T724" s="19">
        <f t="shared" si="1626"/>
        <v>17644.599999999999</v>
      </c>
      <c r="U724" s="19"/>
      <c r="V724" s="19">
        <f t="shared" si="1627"/>
        <v>17644.599999999999</v>
      </c>
      <c r="W724" s="19">
        <f t="shared" si="1628"/>
        <v>17644.599999999999</v>
      </c>
      <c r="X724" s="19">
        <f t="shared" si="1629"/>
        <v>17644.599999999999</v>
      </c>
      <c r="Y724" s="19"/>
      <c r="Z724" s="19"/>
      <c r="AA724" s="19"/>
      <c r="AB724" s="19">
        <f t="shared" si="1599"/>
        <v>17644.599999999999</v>
      </c>
      <c r="AC724" s="19">
        <f t="shared" si="1600"/>
        <v>17644.599999999999</v>
      </c>
      <c r="AD724" s="19">
        <f t="shared" si="1601"/>
        <v>17644.599999999999</v>
      </c>
      <c r="AE724" s="19"/>
      <c r="AF724" s="19"/>
      <c r="AG724" s="19">
        <f t="shared" si="1621"/>
        <v>17644.599999999999</v>
      </c>
      <c r="AH724" s="19">
        <f t="shared" si="1622"/>
        <v>17644.599999999999</v>
      </c>
      <c r="AI724" s="19">
        <f t="shared" si="1623"/>
        <v>17644.599999999999</v>
      </c>
      <c r="AJ724" s="19"/>
      <c r="AK724" s="19"/>
      <c r="AL724" s="19"/>
      <c r="AM724" s="19">
        <f t="shared" si="1691"/>
        <v>17644.599999999999</v>
      </c>
      <c r="AN724" s="19"/>
      <c r="AO724" s="19">
        <f t="shared" si="1569"/>
        <v>17644.599999999999</v>
      </c>
      <c r="AP724" s="19">
        <f t="shared" si="1692"/>
        <v>17644.599999999999</v>
      </c>
      <c r="AQ724" s="19"/>
      <c r="AR724" s="19">
        <f t="shared" si="1570"/>
        <v>17644.599999999999</v>
      </c>
      <c r="AS724" s="19">
        <f t="shared" si="1693"/>
        <v>17644.599999999999</v>
      </c>
      <c r="AT724" s="19"/>
      <c r="AU724" s="19">
        <f t="shared" si="1571"/>
        <v>17644.599999999999</v>
      </c>
      <c r="AV724" s="19"/>
      <c r="AW724" s="32"/>
      <c r="AX724" s="23"/>
      <c r="AY724" s="2"/>
    </row>
    <row r="725" spans="1:51" ht="46.8" x14ac:dyDescent="0.3">
      <c r="A725" s="49" t="s">
        <v>181</v>
      </c>
      <c r="B725" s="45"/>
      <c r="C725" s="49"/>
      <c r="D725" s="49"/>
      <c r="E725" s="15" t="s">
        <v>697</v>
      </c>
      <c r="F725" s="19">
        <f t="shared" ref="F725:K725" si="1694">F726</f>
        <v>119793.2</v>
      </c>
      <c r="G725" s="19">
        <f t="shared" si="1694"/>
        <v>119793.2</v>
      </c>
      <c r="H725" s="19">
        <f t="shared" si="1694"/>
        <v>119793.2</v>
      </c>
      <c r="I725" s="19">
        <f t="shared" si="1694"/>
        <v>0</v>
      </c>
      <c r="J725" s="19">
        <f t="shared" si="1694"/>
        <v>0</v>
      </c>
      <c r="K725" s="19">
        <f t="shared" si="1694"/>
        <v>0</v>
      </c>
      <c r="L725" s="19">
        <f t="shared" si="1672"/>
        <v>119793.2</v>
      </c>
      <c r="M725" s="19">
        <f t="shared" si="1673"/>
        <v>119793.2</v>
      </c>
      <c r="N725" s="19">
        <f t="shared" si="1674"/>
        <v>119793.2</v>
      </c>
      <c r="O725" s="19">
        <f t="shared" ref="O725:Q725" si="1695">O726</f>
        <v>0</v>
      </c>
      <c r="P725" s="19">
        <f t="shared" si="1695"/>
        <v>0</v>
      </c>
      <c r="Q725" s="19">
        <f t="shared" si="1695"/>
        <v>0</v>
      </c>
      <c r="R725" s="19">
        <f t="shared" si="1624"/>
        <v>119793.2</v>
      </c>
      <c r="S725" s="19">
        <f t="shared" si="1625"/>
        <v>119793.2</v>
      </c>
      <c r="T725" s="19">
        <f t="shared" si="1626"/>
        <v>119793.2</v>
      </c>
      <c r="U725" s="19">
        <f t="shared" ref="U725:AV725" si="1696">U726</f>
        <v>0</v>
      </c>
      <c r="V725" s="19">
        <f t="shared" si="1627"/>
        <v>119793.2</v>
      </c>
      <c r="W725" s="19">
        <f t="shared" si="1628"/>
        <v>119793.2</v>
      </c>
      <c r="X725" s="19">
        <f t="shared" si="1629"/>
        <v>119793.2</v>
      </c>
      <c r="Y725" s="19">
        <f t="shared" si="1696"/>
        <v>0</v>
      </c>
      <c r="Z725" s="19">
        <f t="shared" si="1696"/>
        <v>0</v>
      </c>
      <c r="AA725" s="19">
        <f t="shared" si="1696"/>
        <v>0</v>
      </c>
      <c r="AB725" s="19">
        <f t="shared" si="1599"/>
        <v>119793.2</v>
      </c>
      <c r="AC725" s="19">
        <f t="shared" si="1600"/>
        <v>119793.2</v>
      </c>
      <c r="AD725" s="19">
        <f t="shared" si="1601"/>
        <v>119793.2</v>
      </c>
      <c r="AE725" s="19">
        <f t="shared" si="1696"/>
        <v>0</v>
      </c>
      <c r="AF725" s="19">
        <f t="shared" si="1696"/>
        <v>0</v>
      </c>
      <c r="AG725" s="19">
        <f t="shared" si="1621"/>
        <v>119793.2</v>
      </c>
      <c r="AH725" s="19">
        <f t="shared" si="1622"/>
        <v>119793.2</v>
      </c>
      <c r="AI725" s="19">
        <f t="shared" si="1623"/>
        <v>119793.2</v>
      </c>
      <c r="AJ725" s="19">
        <f t="shared" si="1696"/>
        <v>0</v>
      </c>
      <c r="AK725" s="19">
        <f t="shared" si="1696"/>
        <v>0</v>
      </c>
      <c r="AL725" s="19">
        <f t="shared" si="1696"/>
        <v>0</v>
      </c>
      <c r="AM725" s="19">
        <f t="shared" si="1691"/>
        <v>119793.2</v>
      </c>
      <c r="AN725" s="19">
        <f t="shared" si="1696"/>
        <v>0</v>
      </c>
      <c r="AO725" s="19">
        <f t="shared" si="1569"/>
        <v>119793.2</v>
      </c>
      <c r="AP725" s="19">
        <f t="shared" si="1692"/>
        <v>119793.2</v>
      </c>
      <c r="AQ725" s="19">
        <f t="shared" si="1696"/>
        <v>0</v>
      </c>
      <c r="AR725" s="19">
        <f t="shared" si="1570"/>
        <v>119793.2</v>
      </c>
      <c r="AS725" s="19">
        <f t="shared" si="1693"/>
        <v>119793.2</v>
      </c>
      <c r="AT725" s="19">
        <f t="shared" si="1696"/>
        <v>0</v>
      </c>
      <c r="AU725" s="19">
        <f t="shared" si="1571"/>
        <v>119793.2</v>
      </c>
      <c r="AV725" s="19">
        <f t="shared" si="1696"/>
        <v>0</v>
      </c>
      <c r="AW725" s="32"/>
      <c r="AX725" s="23"/>
      <c r="AY725" s="2"/>
    </row>
    <row r="726" spans="1:51" ht="46.8" x14ac:dyDescent="0.3">
      <c r="A726" s="49" t="s">
        <v>181</v>
      </c>
      <c r="B726" s="45">
        <v>600</v>
      </c>
      <c r="C726" s="49"/>
      <c r="D726" s="49"/>
      <c r="E726" s="15" t="s">
        <v>581</v>
      </c>
      <c r="F726" s="19">
        <f t="shared" ref="F726:K726" si="1697">F727+F729</f>
        <v>119793.2</v>
      </c>
      <c r="G726" s="19">
        <f t="shared" si="1697"/>
        <v>119793.2</v>
      </c>
      <c r="H726" s="19">
        <f t="shared" si="1697"/>
        <v>119793.2</v>
      </c>
      <c r="I726" s="19">
        <f t="shared" si="1697"/>
        <v>0</v>
      </c>
      <c r="J726" s="19">
        <f t="shared" si="1697"/>
        <v>0</v>
      </c>
      <c r="K726" s="19">
        <f t="shared" si="1697"/>
        <v>0</v>
      </c>
      <c r="L726" s="19">
        <f t="shared" si="1672"/>
        <v>119793.2</v>
      </c>
      <c r="M726" s="19">
        <f t="shared" si="1673"/>
        <v>119793.2</v>
      </c>
      <c r="N726" s="19">
        <f t="shared" si="1674"/>
        <v>119793.2</v>
      </c>
      <c r="O726" s="19">
        <f t="shared" ref="O726:Q726" si="1698">O727+O729</f>
        <v>0</v>
      </c>
      <c r="P726" s="19">
        <f t="shared" si="1698"/>
        <v>0</v>
      </c>
      <c r="Q726" s="19">
        <f t="shared" si="1698"/>
        <v>0</v>
      </c>
      <c r="R726" s="19">
        <f t="shared" si="1624"/>
        <v>119793.2</v>
      </c>
      <c r="S726" s="19">
        <f t="shared" si="1625"/>
        <v>119793.2</v>
      </c>
      <c r="T726" s="19">
        <f t="shared" si="1626"/>
        <v>119793.2</v>
      </c>
      <c r="U726" s="19">
        <f t="shared" ref="U726:AV726" si="1699">U727+U729</f>
        <v>0</v>
      </c>
      <c r="V726" s="19">
        <f t="shared" si="1627"/>
        <v>119793.2</v>
      </c>
      <c r="W726" s="19">
        <f t="shared" si="1628"/>
        <v>119793.2</v>
      </c>
      <c r="X726" s="19">
        <f t="shared" si="1629"/>
        <v>119793.2</v>
      </c>
      <c r="Y726" s="19">
        <f t="shared" ref="Y726:AA726" si="1700">Y727+Y729</f>
        <v>0</v>
      </c>
      <c r="Z726" s="19">
        <f t="shared" si="1700"/>
        <v>0</v>
      </c>
      <c r="AA726" s="19">
        <f t="shared" si="1700"/>
        <v>0</v>
      </c>
      <c r="AB726" s="19">
        <f t="shared" si="1599"/>
        <v>119793.2</v>
      </c>
      <c r="AC726" s="19">
        <f t="shared" si="1600"/>
        <v>119793.2</v>
      </c>
      <c r="AD726" s="19">
        <f t="shared" si="1601"/>
        <v>119793.2</v>
      </c>
      <c r="AE726" s="19">
        <f t="shared" ref="AE726:AF726" si="1701">AE727+AE729</f>
        <v>0</v>
      </c>
      <c r="AF726" s="19">
        <f t="shared" si="1701"/>
        <v>0</v>
      </c>
      <c r="AG726" s="19">
        <f t="shared" si="1621"/>
        <v>119793.2</v>
      </c>
      <c r="AH726" s="19">
        <f t="shared" si="1622"/>
        <v>119793.2</v>
      </c>
      <c r="AI726" s="19">
        <f t="shared" si="1623"/>
        <v>119793.2</v>
      </c>
      <c r="AJ726" s="19">
        <f t="shared" ref="AJ726:AL726" si="1702">AJ727+AJ729</f>
        <v>0</v>
      </c>
      <c r="AK726" s="19">
        <f t="shared" si="1702"/>
        <v>0</v>
      </c>
      <c r="AL726" s="19">
        <f t="shared" si="1702"/>
        <v>0</v>
      </c>
      <c r="AM726" s="19">
        <f t="shared" si="1691"/>
        <v>119793.2</v>
      </c>
      <c r="AN726" s="19">
        <f t="shared" ref="AN726" si="1703">AN727+AN729</f>
        <v>0</v>
      </c>
      <c r="AO726" s="19">
        <f t="shared" si="1569"/>
        <v>119793.2</v>
      </c>
      <c r="AP726" s="19">
        <f t="shared" si="1692"/>
        <v>119793.2</v>
      </c>
      <c r="AQ726" s="19">
        <f t="shared" ref="AQ726" si="1704">AQ727+AQ729</f>
        <v>0</v>
      </c>
      <c r="AR726" s="19">
        <f t="shared" si="1570"/>
        <v>119793.2</v>
      </c>
      <c r="AS726" s="19">
        <f t="shared" si="1693"/>
        <v>119793.2</v>
      </c>
      <c r="AT726" s="19">
        <f t="shared" ref="AT726" si="1705">AT727+AT729</f>
        <v>0</v>
      </c>
      <c r="AU726" s="19">
        <f t="shared" si="1571"/>
        <v>119793.2</v>
      </c>
      <c r="AV726" s="19">
        <f t="shared" si="1699"/>
        <v>0</v>
      </c>
      <c r="AW726" s="32"/>
      <c r="AX726" s="23"/>
      <c r="AY726" s="2"/>
    </row>
    <row r="727" spans="1:51" x14ac:dyDescent="0.3">
      <c r="A727" s="49" t="s">
        <v>181</v>
      </c>
      <c r="B727" s="45">
        <v>610</v>
      </c>
      <c r="C727" s="49"/>
      <c r="D727" s="49"/>
      <c r="E727" s="15" t="s">
        <v>595</v>
      </c>
      <c r="F727" s="19">
        <f t="shared" ref="F727:K727" si="1706">F728</f>
        <v>6256.7</v>
      </c>
      <c r="G727" s="19">
        <f t="shared" si="1706"/>
        <v>6256.7</v>
      </c>
      <c r="H727" s="19">
        <f t="shared" si="1706"/>
        <v>6256.7</v>
      </c>
      <c r="I727" s="19">
        <f t="shared" si="1706"/>
        <v>0</v>
      </c>
      <c r="J727" s="19">
        <f t="shared" si="1706"/>
        <v>0</v>
      </c>
      <c r="K727" s="19">
        <f t="shared" si="1706"/>
        <v>0</v>
      </c>
      <c r="L727" s="19">
        <f t="shared" si="1672"/>
        <v>6256.7</v>
      </c>
      <c r="M727" s="19">
        <f t="shared" si="1673"/>
        <v>6256.7</v>
      </c>
      <c r="N727" s="19">
        <f t="shared" si="1674"/>
        <v>6256.7</v>
      </c>
      <c r="O727" s="19">
        <f t="shared" ref="O727:Q727" si="1707">O728</f>
        <v>0</v>
      </c>
      <c r="P727" s="19">
        <f t="shared" si="1707"/>
        <v>0</v>
      </c>
      <c r="Q727" s="19">
        <f t="shared" si="1707"/>
        <v>0</v>
      </c>
      <c r="R727" s="19">
        <f t="shared" si="1624"/>
        <v>6256.7</v>
      </c>
      <c r="S727" s="19">
        <f t="shared" si="1625"/>
        <v>6256.7</v>
      </c>
      <c r="T727" s="19">
        <f t="shared" si="1626"/>
        <v>6256.7</v>
      </c>
      <c r="U727" s="19">
        <f t="shared" ref="U727:AV727" si="1708">U728</f>
        <v>0</v>
      </c>
      <c r="V727" s="19">
        <f t="shared" si="1627"/>
        <v>6256.7</v>
      </c>
      <c r="W727" s="19">
        <f t="shared" si="1628"/>
        <v>6256.7</v>
      </c>
      <c r="X727" s="19">
        <f t="shared" si="1629"/>
        <v>6256.7</v>
      </c>
      <c r="Y727" s="19">
        <f t="shared" si="1708"/>
        <v>0</v>
      </c>
      <c r="Z727" s="19">
        <f t="shared" si="1708"/>
        <v>0</v>
      </c>
      <c r="AA727" s="19">
        <f t="shared" si="1708"/>
        <v>0</v>
      </c>
      <c r="AB727" s="19">
        <f t="shared" si="1599"/>
        <v>6256.7</v>
      </c>
      <c r="AC727" s="19">
        <f t="shared" si="1600"/>
        <v>6256.7</v>
      </c>
      <c r="AD727" s="19">
        <f t="shared" si="1601"/>
        <v>6256.7</v>
      </c>
      <c r="AE727" s="19">
        <f t="shared" si="1708"/>
        <v>0</v>
      </c>
      <c r="AF727" s="19">
        <f t="shared" si="1708"/>
        <v>0</v>
      </c>
      <c r="AG727" s="19">
        <f t="shared" si="1621"/>
        <v>6256.7</v>
      </c>
      <c r="AH727" s="19">
        <f t="shared" si="1622"/>
        <v>6256.7</v>
      </c>
      <c r="AI727" s="19">
        <f t="shared" si="1623"/>
        <v>6256.7</v>
      </c>
      <c r="AJ727" s="19">
        <f t="shared" si="1708"/>
        <v>0</v>
      </c>
      <c r="AK727" s="19">
        <f t="shared" si="1708"/>
        <v>0</v>
      </c>
      <c r="AL727" s="19">
        <f t="shared" si="1708"/>
        <v>0</v>
      </c>
      <c r="AM727" s="19">
        <f t="shared" si="1691"/>
        <v>6256.7</v>
      </c>
      <c r="AN727" s="19">
        <f t="shared" si="1708"/>
        <v>0</v>
      </c>
      <c r="AO727" s="19">
        <f t="shared" si="1569"/>
        <v>6256.7</v>
      </c>
      <c r="AP727" s="19">
        <f t="shared" si="1692"/>
        <v>6256.7</v>
      </c>
      <c r="AQ727" s="19">
        <f t="shared" si="1708"/>
        <v>0</v>
      </c>
      <c r="AR727" s="19">
        <f t="shared" si="1570"/>
        <v>6256.7</v>
      </c>
      <c r="AS727" s="19">
        <f t="shared" si="1693"/>
        <v>6256.7</v>
      </c>
      <c r="AT727" s="19">
        <f t="shared" si="1708"/>
        <v>0</v>
      </c>
      <c r="AU727" s="19">
        <f t="shared" si="1571"/>
        <v>6256.7</v>
      </c>
      <c r="AV727" s="19">
        <f t="shared" si="1708"/>
        <v>0</v>
      </c>
      <c r="AW727" s="32"/>
      <c r="AX727" s="23"/>
      <c r="AY727" s="2"/>
    </row>
    <row r="728" spans="1:51" x14ac:dyDescent="0.3">
      <c r="A728" s="49" t="s">
        <v>181</v>
      </c>
      <c r="B728" s="45">
        <v>610</v>
      </c>
      <c r="C728" s="49" t="s">
        <v>61</v>
      </c>
      <c r="D728" s="49" t="s">
        <v>142</v>
      </c>
      <c r="E728" s="15" t="s">
        <v>569</v>
      </c>
      <c r="F728" s="19">
        <v>6256.7</v>
      </c>
      <c r="G728" s="19">
        <v>6256.7</v>
      </c>
      <c r="H728" s="19">
        <v>6256.7</v>
      </c>
      <c r="I728" s="19"/>
      <c r="J728" s="19"/>
      <c r="K728" s="19"/>
      <c r="L728" s="19">
        <f t="shared" si="1672"/>
        <v>6256.7</v>
      </c>
      <c r="M728" s="19">
        <f t="shared" si="1673"/>
        <v>6256.7</v>
      </c>
      <c r="N728" s="19">
        <f t="shared" si="1674"/>
        <v>6256.7</v>
      </c>
      <c r="O728" s="19"/>
      <c r="P728" s="19"/>
      <c r="Q728" s="19"/>
      <c r="R728" s="19">
        <f t="shared" si="1624"/>
        <v>6256.7</v>
      </c>
      <c r="S728" s="19">
        <f t="shared" si="1625"/>
        <v>6256.7</v>
      </c>
      <c r="T728" s="19">
        <f t="shared" si="1626"/>
        <v>6256.7</v>
      </c>
      <c r="U728" s="19"/>
      <c r="V728" s="19">
        <f t="shared" si="1627"/>
        <v>6256.7</v>
      </c>
      <c r="W728" s="19">
        <f t="shared" si="1628"/>
        <v>6256.7</v>
      </c>
      <c r="X728" s="19">
        <f t="shared" si="1629"/>
        <v>6256.7</v>
      </c>
      <c r="Y728" s="19"/>
      <c r="Z728" s="19"/>
      <c r="AA728" s="19"/>
      <c r="AB728" s="19">
        <f t="shared" si="1599"/>
        <v>6256.7</v>
      </c>
      <c r="AC728" s="19">
        <f t="shared" si="1600"/>
        <v>6256.7</v>
      </c>
      <c r="AD728" s="19">
        <f t="shared" si="1601"/>
        <v>6256.7</v>
      </c>
      <c r="AE728" s="19"/>
      <c r="AF728" s="19"/>
      <c r="AG728" s="19">
        <f t="shared" si="1621"/>
        <v>6256.7</v>
      </c>
      <c r="AH728" s="19">
        <f t="shared" si="1622"/>
        <v>6256.7</v>
      </c>
      <c r="AI728" s="19">
        <f t="shared" si="1623"/>
        <v>6256.7</v>
      </c>
      <c r="AJ728" s="19"/>
      <c r="AK728" s="19"/>
      <c r="AL728" s="19"/>
      <c r="AM728" s="19">
        <f t="shared" si="1691"/>
        <v>6256.7</v>
      </c>
      <c r="AN728" s="19"/>
      <c r="AO728" s="19">
        <f t="shared" si="1569"/>
        <v>6256.7</v>
      </c>
      <c r="AP728" s="19">
        <f t="shared" si="1692"/>
        <v>6256.7</v>
      </c>
      <c r="AQ728" s="19"/>
      <c r="AR728" s="19">
        <f t="shared" si="1570"/>
        <v>6256.7</v>
      </c>
      <c r="AS728" s="19">
        <f t="shared" si="1693"/>
        <v>6256.7</v>
      </c>
      <c r="AT728" s="19"/>
      <c r="AU728" s="19">
        <f t="shared" si="1571"/>
        <v>6256.7</v>
      </c>
      <c r="AV728" s="19"/>
      <c r="AW728" s="32"/>
      <c r="AX728" s="23"/>
      <c r="AY728" s="2"/>
    </row>
    <row r="729" spans="1:51" x14ac:dyDescent="0.3">
      <c r="A729" s="49" t="s">
        <v>181</v>
      </c>
      <c r="B729" s="45">
        <v>620</v>
      </c>
      <c r="C729" s="49"/>
      <c r="D729" s="49"/>
      <c r="E729" s="15" t="s">
        <v>596</v>
      </c>
      <c r="F729" s="19">
        <f t="shared" ref="F729:K729" si="1709">F730</f>
        <v>113536.5</v>
      </c>
      <c r="G729" s="19">
        <f t="shared" si="1709"/>
        <v>113536.5</v>
      </c>
      <c r="H729" s="19">
        <f t="shared" si="1709"/>
        <v>113536.5</v>
      </c>
      <c r="I729" s="19">
        <f t="shared" si="1709"/>
        <v>0</v>
      </c>
      <c r="J729" s="19">
        <f t="shared" si="1709"/>
        <v>0</v>
      </c>
      <c r="K729" s="19">
        <f t="shared" si="1709"/>
        <v>0</v>
      </c>
      <c r="L729" s="19">
        <f t="shared" si="1672"/>
        <v>113536.5</v>
      </c>
      <c r="M729" s="19">
        <f t="shared" si="1673"/>
        <v>113536.5</v>
      </c>
      <c r="N729" s="19">
        <f t="shared" si="1674"/>
        <v>113536.5</v>
      </c>
      <c r="O729" s="19">
        <f t="shared" ref="O729:Q729" si="1710">O730</f>
        <v>0</v>
      </c>
      <c r="P729" s="19">
        <f t="shared" si="1710"/>
        <v>0</v>
      </c>
      <c r="Q729" s="19">
        <f t="shared" si="1710"/>
        <v>0</v>
      </c>
      <c r="R729" s="19">
        <f t="shared" si="1624"/>
        <v>113536.5</v>
      </c>
      <c r="S729" s="19">
        <f t="shared" si="1625"/>
        <v>113536.5</v>
      </c>
      <c r="T729" s="19">
        <f t="shared" si="1626"/>
        <v>113536.5</v>
      </c>
      <c r="U729" s="19">
        <f t="shared" ref="U729:AV729" si="1711">U730</f>
        <v>0</v>
      </c>
      <c r="V729" s="19">
        <f t="shared" si="1627"/>
        <v>113536.5</v>
      </c>
      <c r="W729" s="19">
        <f t="shared" si="1628"/>
        <v>113536.5</v>
      </c>
      <c r="X729" s="19">
        <f t="shared" si="1629"/>
        <v>113536.5</v>
      </c>
      <c r="Y729" s="19">
        <f t="shared" si="1711"/>
        <v>0</v>
      </c>
      <c r="Z729" s="19">
        <f t="shared" si="1711"/>
        <v>0</v>
      </c>
      <c r="AA729" s="19">
        <f t="shared" si="1711"/>
        <v>0</v>
      </c>
      <c r="AB729" s="19">
        <f t="shared" si="1599"/>
        <v>113536.5</v>
      </c>
      <c r="AC729" s="19">
        <f t="shared" si="1600"/>
        <v>113536.5</v>
      </c>
      <c r="AD729" s="19">
        <f t="shared" si="1601"/>
        <v>113536.5</v>
      </c>
      <c r="AE729" s="19">
        <f t="shared" si="1711"/>
        <v>0</v>
      </c>
      <c r="AF729" s="19">
        <f t="shared" si="1711"/>
        <v>0</v>
      </c>
      <c r="AG729" s="19">
        <f t="shared" si="1621"/>
        <v>113536.5</v>
      </c>
      <c r="AH729" s="19">
        <f t="shared" si="1622"/>
        <v>113536.5</v>
      </c>
      <c r="AI729" s="19">
        <f t="shared" si="1623"/>
        <v>113536.5</v>
      </c>
      <c r="AJ729" s="19">
        <f t="shared" si="1711"/>
        <v>0</v>
      </c>
      <c r="AK729" s="19">
        <f t="shared" si="1711"/>
        <v>0</v>
      </c>
      <c r="AL729" s="19">
        <f t="shared" si="1711"/>
        <v>0</v>
      </c>
      <c r="AM729" s="19">
        <f t="shared" si="1691"/>
        <v>113536.5</v>
      </c>
      <c r="AN729" s="19">
        <f t="shared" si="1711"/>
        <v>0</v>
      </c>
      <c r="AO729" s="19">
        <f t="shared" si="1569"/>
        <v>113536.5</v>
      </c>
      <c r="AP729" s="19">
        <f t="shared" si="1692"/>
        <v>113536.5</v>
      </c>
      <c r="AQ729" s="19">
        <f t="shared" si="1711"/>
        <v>0</v>
      </c>
      <c r="AR729" s="19">
        <f t="shared" si="1570"/>
        <v>113536.5</v>
      </c>
      <c r="AS729" s="19">
        <f t="shared" si="1693"/>
        <v>113536.5</v>
      </c>
      <c r="AT729" s="19">
        <f t="shared" si="1711"/>
        <v>0</v>
      </c>
      <c r="AU729" s="19">
        <f t="shared" si="1571"/>
        <v>113536.5</v>
      </c>
      <c r="AV729" s="19">
        <f t="shared" si="1711"/>
        <v>0</v>
      </c>
      <c r="AW729" s="32"/>
      <c r="AX729" s="23"/>
      <c r="AY729" s="2"/>
    </row>
    <row r="730" spans="1:51" x14ac:dyDescent="0.3">
      <c r="A730" s="49" t="s">
        <v>181</v>
      </c>
      <c r="B730" s="45">
        <v>620</v>
      </c>
      <c r="C730" s="49" t="s">
        <v>61</v>
      </c>
      <c r="D730" s="49" t="s">
        <v>142</v>
      </c>
      <c r="E730" s="15" t="s">
        <v>569</v>
      </c>
      <c r="F730" s="19">
        <v>113536.5</v>
      </c>
      <c r="G730" s="19">
        <v>113536.5</v>
      </c>
      <c r="H730" s="19">
        <v>113536.5</v>
      </c>
      <c r="I730" s="19"/>
      <c r="J730" s="19"/>
      <c r="K730" s="19"/>
      <c r="L730" s="19">
        <f t="shared" si="1672"/>
        <v>113536.5</v>
      </c>
      <c r="M730" s="19">
        <f t="shared" si="1673"/>
        <v>113536.5</v>
      </c>
      <c r="N730" s="19">
        <f t="shared" si="1674"/>
        <v>113536.5</v>
      </c>
      <c r="O730" s="19"/>
      <c r="P730" s="19"/>
      <c r="Q730" s="19"/>
      <c r="R730" s="19">
        <f t="shared" si="1624"/>
        <v>113536.5</v>
      </c>
      <c r="S730" s="19">
        <f t="shared" si="1625"/>
        <v>113536.5</v>
      </c>
      <c r="T730" s="19">
        <f t="shared" si="1626"/>
        <v>113536.5</v>
      </c>
      <c r="U730" s="19"/>
      <c r="V730" s="19">
        <f t="shared" si="1627"/>
        <v>113536.5</v>
      </c>
      <c r="W730" s="19">
        <f t="shared" si="1628"/>
        <v>113536.5</v>
      </c>
      <c r="X730" s="19">
        <f t="shared" si="1629"/>
        <v>113536.5</v>
      </c>
      <c r="Y730" s="19"/>
      <c r="Z730" s="19"/>
      <c r="AA730" s="19"/>
      <c r="AB730" s="19">
        <f t="shared" si="1599"/>
        <v>113536.5</v>
      </c>
      <c r="AC730" s="19">
        <f t="shared" si="1600"/>
        <v>113536.5</v>
      </c>
      <c r="AD730" s="19">
        <f t="shared" si="1601"/>
        <v>113536.5</v>
      </c>
      <c r="AE730" s="19"/>
      <c r="AF730" s="19"/>
      <c r="AG730" s="19">
        <f t="shared" si="1621"/>
        <v>113536.5</v>
      </c>
      <c r="AH730" s="19">
        <f t="shared" si="1622"/>
        <v>113536.5</v>
      </c>
      <c r="AI730" s="19">
        <f t="shared" si="1623"/>
        <v>113536.5</v>
      </c>
      <c r="AJ730" s="19"/>
      <c r="AK730" s="19"/>
      <c r="AL730" s="19"/>
      <c r="AM730" s="19">
        <f t="shared" si="1691"/>
        <v>113536.5</v>
      </c>
      <c r="AN730" s="19"/>
      <c r="AO730" s="19">
        <f t="shared" si="1569"/>
        <v>113536.5</v>
      </c>
      <c r="AP730" s="19">
        <f t="shared" si="1692"/>
        <v>113536.5</v>
      </c>
      <c r="AQ730" s="19"/>
      <c r="AR730" s="19">
        <f t="shared" si="1570"/>
        <v>113536.5</v>
      </c>
      <c r="AS730" s="19">
        <f t="shared" si="1693"/>
        <v>113536.5</v>
      </c>
      <c r="AT730" s="19"/>
      <c r="AU730" s="19">
        <f t="shared" si="1571"/>
        <v>113536.5</v>
      </c>
      <c r="AV730" s="19"/>
      <c r="AW730" s="32"/>
      <c r="AX730" s="23"/>
      <c r="AY730" s="2"/>
    </row>
    <row r="731" spans="1:51" ht="93.6" x14ac:dyDescent="0.3">
      <c r="A731" s="49" t="s">
        <v>182</v>
      </c>
      <c r="B731" s="45"/>
      <c r="C731" s="49"/>
      <c r="D731" s="49"/>
      <c r="E731" s="15" t="s">
        <v>1097</v>
      </c>
      <c r="F731" s="19">
        <f t="shared" ref="F731:K733" si="1712">F732</f>
        <v>1845.3</v>
      </c>
      <c r="G731" s="19">
        <f t="shared" si="1712"/>
        <v>1845.3</v>
      </c>
      <c r="H731" s="19">
        <f t="shared" si="1712"/>
        <v>1845.3</v>
      </c>
      <c r="I731" s="19">
        <f t="shared" si="1712"/>
        <v>0</v>
      </c>
      <c r="J731" s="19">
        <f t="shared" si="1712"/>
        <v>0</v>
      </c>
      <c r="K731" s="19">
        <f t="shared" si="1712"/>
        <v>0</v>
      </c>
      <c r="L731" s="19">
        <f t="shared" si="1672"/>
        <v>1845.3</v>
      </c>
      <c r="M731" s="19">
        <f t="shared" si="1673"/>
        <v>1845.3</v>
      </c>
      <c r="N731" s="19">
        <f t="shared" si="1674"/>
        <v>1845.3</v>
      </c>
      <c r="O731" s="19">
        <f t="shared" ref="O731:Q733" si="1713">O732</f>
        <v>0</v>
      </c>
      <c r="P731" s="19">
        <f t="shared" si="1713"/>
        <v>0</v>
      </c>
      <c r="Q731" s="19">
        <f t="shared" si="1713"/>
        <v>0</v>
      </c>
      <c r="R731" s="19">
        <f t="shared" si="1624"/>
        <v>1845.3</v>
      </c>
      <c r="S731" s="19">
        <f t="shared" si="1625"/>
        <v>1845.3</v>
      </c>
      <c r="T731" s="19">
        <f t="shared" si="1626"/>
        <v>1845.3</v>
      </c>
      <c r="U731" s="19">
        <f t="shared" ref="U731:AV733" si="1714">U732</f>
        <v>0</v>
      </c>
      <c r="V731" s="19">
        <f t="shared" si="1627"/>
        <v>1845.3</v>
      </c>
      <c r="W731" s="19">
        <f t="shared" si="1628"/>
        <v>1845.3</v>
      </c>
      <c r="X731" s="19">
        <f t="shared" si="1629"/>
        <v>1845.3</v>
      </c>
      <c r="Y731" s="19">
        <f t="shared" si="1714"/>
        <v>0</v>
      </c>
      <c r="Z731" s="19">
        <f t="shared" si="1714"/>
        <v>0</v>
      </c>
      <c r="AA731" s="19">
        <f t="shared" si="1714"/>
        <v>0</v>
      </c>
      <c r="AB731" s="19">
        <f t="shared" si="1599"/>
        <v>1845.3</v>
      </c>
      <c r="AC731" s="19">
        <f t="shared" si="1600"/>
        <v>1845.3</v>
      </c>
      <c r="AD731" s="19">
        <f t="shared" si="1601"/>
        <v>1845.3</v>
      </c>
      <c r="AE731" s="19">
        <f t="shared" si="1714"/>
        <v>0</v>
      </c>
      <c r="AF731" s="19">
        <f t="shared" si="1714"/>
        <v>0</v>
      </c>
      <c r="AG731" s="19">
        <f t="shared" si="1621"/>
        <v>1845.3</v>
      </c>
      <c r="AH731" s="19">
        <f t="shared" si="1622"/>
        <v>1845.3</v>
      </c>
      <c r="AI731" s="19">
        <f t="shared" si="1623"/>
        <v>1845.3</v>
      </c>
      <c r="AJ731" s="19">
        <f t="shared" si="1714"/>
        <v>0</v>
      </c>
      <c r="AK731" s="19">
        <f t="shared" si="1714"/>
        <v>0</v>
      </c>
      <c r="AL731" s="19">
        <f t="shared" si="1714"/>
        <v>0</v>
      </c>
      <c r="AM731" s="19">
        <f t="shared" si="1691"/>
        <v>1845.3</v>
      </c>
      <c r="AN731" s="19">
        <f t="shared" si="1714"/>
        <v>0</v>
      </c>
      <c r="AO731" s="19">
        <f t="shared" si="1569"/>
        <v>1845.3</v>
      </c>
      <c r="AP731" s="19">
        <f t="shared" si="1692"/>
        <v>1845.3</v>
      </c>
      <c r="AQ731" s="19">
        <f t="shared" si="1714"/>
        <v>0</v>
      </c>
      <c r="AR731" s="19">
        <f t="shared" si="1570"/>
        <v>1845.3</v>
      </c>
      <c r="AS731" s="19">
        <f t="shared" si="1693"/>
        <v>1845.3</v>
      </c>
      <c r="AT731" s="19">
        <f t="shared" si="1714"/>
        <v>0</v>
      </c>
      <c r="AU731" s="19">
        <f t="shared" si="1571"/>
        <v>1845.3</v>
      </c>
      <c r="AV731" s="19">
        <f t="shared" si="1714"/>
        <v>0</v>
      </c>
      <c r="AW731" s="32"/>
      <c r="AX731" s="23"/>
      <c r="AY731" s="2"/>
    </row>
    <row r="732" spans="1:51" ht="46.8" x14ac:dyDescent="0.3">
      <c r="A732" s="49" t="s">
        <v>182</v>
      </c>
      <c r="B732" s="45">
        <v>600</v>
      </c>
      <c r="C732" s="49"/>
      <c r="D732" s="49"/>
      <c r="E732" s="15" t="s">
        <v>581</v>
      </c>
      <c r="F732" s="19">
        <f t="shared" si="1712"/>
        <v>1845.3</v>
      </c>
      <c r="G732" s="19">
        <f t="shared" si="1712"/>
        <v>1845.3</v>
      </c>
      <c r="H732" s="19">
        <f t="shared" si="1712"/>
        <v>1845.3</v>
      </c>
      <c r="I732" s="19">
        <f t="shared" si="1712"/>
        <v>0</v>
      </c>
      <c r="J732" s="19">
        <f t="shared" si="1712"/>
        <v>0</v>
      </c>
      <c r="K732" s="19">
        <f t="shared" si="1712"/>
        <v>0</v>
      </c>
      <c r="L732" s="19">
        <f t="shared" si="1672"/>
        <v>1845.3</v>
      </c>
      <c r="M732" s="19">
        <f t="shared" si="1673"/>
        <v>1845.3</v>
      </c>
      <c r="N732" s="19">
        <f t="shared" si="1674"/>
        <v>1845.3</v>
      </c>
      <c r="O732" s="19">
        <f t="shared" si="1713"/>
        <v>0</v>
      </c>
      <c r="P732" s="19">
        <f t="shared" si="1713"/>
        <v>0</v>
      </c>
      <c r="Q732" s="19">
        <f t="shared" si="1713"/>
        <v>0</v>
      </c>
      <c r="R732" s="19">
        <f t="shared" si="1624"/>
        <v>1845.3</v>
      </c>
      <c r="S732" s="19">
        <f t="shared" si="1625"/>
        <v>1845.3</v>
      </c>
      <c r="T732" s="19">
        <f t="shared" si="1626"/>
        <v>1845.3</v>
      </c>
      <c r="U732" s="19">
        <f t="shared" si="1714"/>
        <v>0</v>
      </c>
      <c r="V732" s="19">
        <f t="shared" si="1627"/>
        <v>1845.3</v>
      </c>
      <c r="W732" s="19">
        <f t="shared" si="1628"/>
        <v>1845.3</v>
      </c>
      <c r="X732" s="19">
        <f t="shared" si="1629"/>
        <v>1845.3</v>
      </c>
      <c r="Y732" s="19">
        <f t="shared" si="1714"/>
        <v>0</v>
      </c>
      <c r="Z732" s="19">
        <f t="shared" si="1714"/>
        <v>0</v>
      </c>
      <c r="AA732" s="19">
        <f t="shared" si="1714"/>
        <v>0</v>
      </c>
      <c r="AB732" s="19">
        <f t="shared" si="1599"/>
        <v>1845.3</v>
      </c>
      <c r="AC732" s="19">
        <f t="shared" si="1600"/>
        <v>1845.3</v>
      </c>
      <c r="AD732" s="19">
        <f t="shared" si="1601"/>
        <v>1845.3</v>
      </c>
      <c r="AE732" s="19">
        <f t="shared" si="1714"/>
        <v>0</v>
      </c>
      <c r="AF732" s="19">
        <f t="shared" si="1714"/>
        <v>0</v>
      </c>
      <c r="AG732" s="19">
        <f t="shared" si="1621"/>
        <v>1845.3</v>
      </c>
      <c r="AH732" s="19">
        <f t="shared" si="1622"/>
        <v>1845.3</v>
      </c>
      <c r="AI732" s="19">
        <f t="shared" si="1623"/>
        <v>1845.3</v>
      </c>
      <c r="AJ732" s="19">
        <f t="shared" si="1714"/>
        <v>0</v>
      </c>
      <c r="AK732" s="19">
        <f t="shared" si="1714"/>
        <v>0</v>
      </c>
      <c r="AL732" s="19">
        <f t="shared" si="1714"/>
        <v>0</v>
      </c>
      <c r="AM732" s="19">
        <f t="shared" si="1691"/>
        <v>1845.3</v>
      </c>
      <c r="AN732" s="19">
        <f t="shared" si="1714"/>
        <v>0</v>
      </c>
      <c r="AO732" s="19">
        <f t="shared" si="1569"/>
        <v>1845.3</v>
      </c>
      <c r="AP732" s="19">
        <f t="shared" si="1692"/>
        <v>1845.3</v>
      </c>
      <c r="AQ732" s="19">
        <f t="shared" si="1714"/>
        <v>0</v>
      </c>
      <c r="AR732" s="19">
        <f t="shared" si="1570"/>
        <v>1845.3</v>
      </c>
      <c r="AS732" s="19">
        <f t="shared" si="1693"/>
        <v>1845.3</v>
      </c>
      <c r="AT732" s="19">
        <f t="shared" si="1714"/>
        <v>0</v>
      </c>
      <c r="AU732" s="19">
        <f t="shared" si="1571"/>
        <v>1845.3</v>
      </c>
      <c r="AV732" s="19">
        <f t="shared" si="1714"/>
        <v>0</v>
      </c>
      <c r="AW732" s="32"/>
      <c r="AX732" s="23"/>
      <c r="AY732" s="2"/>
    </row>
    <row r="733" spans="1:51" x14ac:dyDescent="0.3">
      <c r="A733" s="49" t="s">
        <v>182</v>
      </c>
      <c r="B733" s="45">
        <v>610</v>
      </c>
      <c r="C733" s="49"/>
      <c r="D733" s="49"/>
      <c r="E733" s="15" t="s">
        <v>595</v>
      </c>
      <c r="F733" s="19">
        <f>F734</f>
        <v>1845.3</v>
      </c>
      <c r="G733" s="19">
        <f t="shared" si="1712"/>
        <v>1845.3</v>
      </c>
      <c r="H733" s="19">
        <f t="shared" si="1712"/>
        <v>1845.3</v>
      </c>
      <c r="I733" s="19">
        <f t="shared" si="1712"/>
        <v>0</v>
      </c>
      <c r="J733" s="19">
        <f t="shared" si="1712"/>
        <v>0</v>
      </c>
      <c r="K733" s="19">
        <f t="shared" si="1712"/>
        <v>0</v>
      </c>
      <c r="L733" s="19">
        <f t="shared" si="1672"/>
        <v>1845.3</v>
      </c>
      <c r="M733" s="19">
        <f t="shared" si="1673"/>
        <v>1845.3</v>
      </c>
      <c r="N733" s="19">
        <f t="shared" si="1674"/>
        <v>1845.3</v>
      </c>
      <c r="O733" s="19">
        <f t="shared" si="1713"/>
        <v>0</v>
      </c>
      <c r="P733" s="19">
        <f t="shared" si="1713"/>
        <v>0</v>
      </c>
      <c r="Q733" s="19">
        <f t="shared" si="1713"/>
        <v>0</v>
      </c>
      <c r="R733" s="19">
        <f t="shared" si="1624"/>
        <v>1845.3</v>
      </c>
      <c r="S733" s="19">
        <f t="shared" si="1625"/>
        <v>1845.3</v>
      </c>
      <c r="T733" s="19">
        <f t="shared" si="1626"/>
        <v>1845.3</v>
      </c>
      <c r="U733" s="19">
        <f t="shared" si="1714"/>
        <v>0</v>
      </c>
      <c r="V733" s="19">
        <f t="shared" si="1627"/>
        <v>1845.3</v>
      </c>
      <c r="W733" s="19">
        <f t="shared" si="1628"/>
        <v>1845.3</v>
      </c>
      <c r="X733" s="19">
        <f t="shared" si="1629"/>
        <v>1845.3</v>
      </c>
      <c r="Y733" s="19">
        <f t="shared" si="1714"/>
        <v>0</v>
      </c>
      <c r="Z733" s="19">
        <f t="shared" si="1714"/>
        <v>0</v>
      </c>
      <c r="AA733" s="19">
        <f t="shared" si="1714"/>
        <v>0</v>
      </c>
      <c r="AB733" s="19">
        <f t="shared" si="1599"/>
        <v>1845.3</v>
      </c>
      <c r="AC733" s="19">
        <f t="shared" si="1600"/>
        <v>1845.3</v>
      </c>
      <c r="AD733" s="19">
        <f t="shared" si="1601"/>
        <v>1845.3</v>
      </c>
      <c r="AE733" s="19">
        <f t="shared" si="1714"/>
        <v>0</v>
      </c>
      <c r="AF733" s="19">
        <f t="shared" si="1714"/>
        <v>0</v>
      </c>
      <c r="AG733" s="19">
        <f t="shared" si="1621"/>
        <v>1845.3</v>
      </c>
      <c r="AH733" s="19">
        <f t="shared" si="1622"/>
        <v>1845.3</v>
      </c>
      <c r="AI733" s="19">
        <f t="shared" si="1623"/>
        <v>1845.3</v>
      </c>
      <c r="AJ733" s="19">
        <f t="shared" si="1714"/>
        <v>0</v>
      </c>
      <c r="AK733" s="19">
        <f t="shared" si="1714"/>
        <v>0</v>
      </c>
      <c r="AL733" s="19">
        <f t="shared" si="1714"/>
        <v>0</v>
      </c>
      <c r="AM733" s="19">
        <f t="shared" si="1691"/>
        <v>1845.3</v>
      </c>
      <c r="AN733" s="19">
        <f t="shared" si="1714"/>
        <v>0</v>
      </c>
      <c r="AO733" s="19">
        <f t="shared" si="1569"/>
        <v>1845.3</v>
      </c>
      <c r="AP733" s="19">
        <f t="shared" si="1692"/>
        <v>1845.3</v>
      </c>
      <c r="AQ733" s="19">
        <f t="shared" si="1714"/>
        <v>0</v>
      </c>
      <c r="AR733" s="19">
        <f t="shared" si="1570"/>
        <v>1845.3</v>
      </c>
      <c r="AS733" s="19">
        <f t="shared" si="1693"/>
        <v>1845.3</v>
      </c>
      <c r="AT733" s="19">
        <f t="shared" si="1714"/>
        <v>0</v>
      </c>
      <c r="AU733" s="19">
        <f t="shared" si="1571"/>
        <v>1845.3</v>
      </c>
      <c r="AV733" s="19">
        <f t="shared" si="1714"/>
        <v>0</v>
      </c>
      <c r="AW733" s="32"/>
      <c r="AX733" s="23"/>
      <c r="AY733" s="2"/>
    </row>
    <row r="734" spans="1:51" x14ac:dyDescent="0.3">
      <c r="A734" s="49" t="s">
        <v>182</v>
      </c>
      <c r="B734" s="45">
        <v>610</v>
      </c>
      <c r="C734" s="49" t="s">
        <v>28</v>
      </c>
      <c r="D734" s="49" t="s">
        <v>30</v>
      </c>
      <c r="E734" s="15" t="s">
        <v>562</v>
      </c>
      <c r="F734" s="19">
        <v>1845.3</v>
      </c>
      <c r="G734" s="19">
        <v>1845.3</v>
      </c>
      <c r="H734" s="19">
        <v>1845.3</v>
      </c>
      <c r="I734" s="19"/>
      <c r="J734" s="19"/>
      <c r="K734" s="19"/>
      <c r="L734" s="19">
        <f t="shared" si="1672"/>
        <v>1845.3</v>
      </c>
      <c r="M734" s="19">
        <f t="shared" si="1673"/>
        <v>1845.3</v>
      </c>
      <c r="N734" s="19">
        <f t="shared" si="1674"/>
        <v>1845.3</v>
      </c>
      <c r="O734" s="19"/>
      <c r="P734" s="19"/>
      <c r="Q734" s="19"/>
      <c r="R734" s="19">
        <f t="shared" si="1624"/>
        <v>1845.3</v>
      </c>
      <c r="S734" s="19">
        <f t="shared" si="1625"/>
        <v>1845.3</v>
      </c>
      <c r="T734" s="19">
        <f t="shared" si="1626"/>
        <v>1845.3</v>
      </c>
      <c r="U734" s="19"/>
      <c r="V734" s="19">
        <f t="shared" si="1627"/>
        <v>1845.3</v>
      </c>
      <c r="W734" s="19">
        <f t="shared" si="1628"/>
        <v>1845.3</v>
      </c>
      <c r="X734" s="19">
        <f t="shared" si="1629"/>
        <v>1845.3</v>
      </c>
      <c r="Y734" s="19"/>
      <c r="Z734" s="19"/>
      <c r="AA734" s="19"/>
      <c r="AB734" s="19">
        <f t="shared" si="1599"/>
        <v>1845.3</v>
      </c>
      <c r="AC734" s="19">
        <f t="shared" si="1600"/>
        <v>1845.3</v>
      </c>
      <c r="AD734" s="19">
        <f t="shared" si="1601"/>
        <v>1845.3</v>
      </c>
      <c r="AE734" s="19"/>
      <c r="AF734" s="19"/>
      <c r="AG734" s="19">
        <f t="shared" si="1621"/>
        <v>1845.3</v>
      </c>
      <c r="AH734" s="19">
        <f t="shared" si="1622"/>
        <v>1845.3</v>
      </c>
      <c r="AI734" s="19">
        <f t="shared" si="1623"/>
        <v>1845.3</v>
      </c>
      <c r="AJ734" s="19"/>
      <c r="AK734" s="19"/>
      <c r="AL734" s="19"/>
      <c r="AM734" s="19">
        <f t="shared" si="1691"/>
        <v>1845.3</v>
      </c>
      <c r="AN734" s="19"/>
      <c r="AO734" s="19">
        <f t="shared" si="1569"/>
        <v>1845.3</v>
      </c>
      <c r="AP734" s="19">
        <f t="shared" si="1692"/>
        <v>1845.3</v>
      </c>
      <c r="AQ734" s="19"/>
      <c r="AR734" s="19">
        <f t="shared" si="1570"/>
        <v>1845.3</v>
      </c>
      <c r="AS734" s="19">
        <f t="shared" si="1693"/>
        <v>1845.3</v>
      </c>
      <c r="AT734" s="19"/>
      <c r="AU734" s="19">
        <f t="shared" si="1571"/>
        <v>1845.3</v>
      </c>
      <c r="AV734" s="19"/>
      <c r="AW734" s="32"/>
      <c r="AX734" s="23"/>
      <c r="AY734" s="2"/>
    </row>
    <row r="735" spans="1:51" ht="62.4" x14ac:dyDescent="0.3">
      <c r="A735" s="49" t="s">
        <v>183</v>
      </c>
      <c r="B735" s="45"/>
      <c r="C735" s="49"/>
      <c r="D735" s="49"/>
      <c r="E735" s="15" t="s">
        <v>698</v>
      </c>
      <c r="F735" s="19">
        <f t="shared" ref="F735:K735" si="1715">F736</f>
        <v>26024.199999999997</v>
      </c>
      <c r="G735" s="19">
        <f t="shared" si="1715"/>
        <v>26024.199999999997</v>
      </c>
      <c r="H735" s="19">
        <f t="shared" si="1715"/>
        <v>26024.199999999997</v>
      </c>
      <c r="I735" s="19">
        <f t="shared" si="1715"/>
        <v>0</v>
      </c>
      <c r="J735" s="19">
        <f t="shared" si="1715"/>
        <v>0</v>
      </c>
      <c r="K735" s="19">
        <f t="shared" si="1715"/>
        <v>0</v>
      </c>
      <c r="L735" s="19">
        <f t="shared" si="1672"/>
        <v>26024.199999999997</v>
      </c>
      <c r="M735" s="19">
        <f t="shared" si="1673"/>
        <v>26024.199999999997</v>
      </c>
      <c r="N735" s="19">
        <f t="shared" si="1674"/>
        <v>26024.199999999997</v>
      </c>
      <c r="O735" s="19">
        <f t="shared" ref="O735:Q735" si="1716">O736</f>
        <v>67.147000000000006</v>
      </c>
      <c r="P735" s="19">
        <f t="shared" si="1716"/>
        <v>0</v>
      </c>
      <c r="Q735" s="19">
        <f t="shared" si="1716"/>
        <v>0</v>
      </c>
      <c r="R735" s="19">
        <f t="shared" si="1624"/>
        <v>26091.346999999998</v>
      </c>
      <c r="S735" s="19">
        <f t="shared" si="1625"/>
        <v>26024.199999999997</v>
      </c>
      <c r="T735" s="19">
        <f t="shared" si="1626"/>
        <v>26024.199999999997</v>
      </c>
      <c r="U735" s="19">
        <f t="shared" ref="U735:AV735" si="1717">U736</f>
        <v>0</v>
      </c>
      <c r="V735" s="19">
        <f t="shared" si="1627"/>
        <v>26091.346999999998</v>
      </c>
      <c r="W735" s="19">
        <f t="shared" si="1628"/>
        <v>26024.199999999997</v>
      </c>
      <c r="X735" s="19">
        <f t="shared" si="1629"/>
        <v>26024.199999999997</v>
      </c>
      <c r="Y735" s="19">
        <f t="shared" si="1717"/>
        <v>0</v>
      </c>
      <c r="Z735" s="19">
        <f t="shared" si="1717"/>
        <v>0</v>
      </c>
      <c r="AA735" s="19">
        <f t="shared" si="1717"/>
        <v>0</v>
      </c>
      <c r="AB735" s="19">
        <f t="shared" si="1599"/>
        <v>26091.346999999998</v>
      </c>
      <c r="AC735" s="19">
        <f t="shared" si="1600"/>
        <v>26024.199999999997</v>
      </c>
      <c r="AD735" s="19">
        <f t="shared" si="1601"/>
        <v>26024.199999999997</v>
      </c>
      <c r="AE735" s="19">
        <f t="shared" si="1717"/>
        <v>0</v>
      </c>
      <c r="AF735" s="19">
        <f t="shared" si="1717"/>
        <v>0</v>
      </c>
      <c r="AG735" s="19">
        <f t="shared" si="1621"/>
        <v>26091.346999999998</v>
      </c>
      <c r="AH735" s="19">
        <f t="shared" si="1622"/>
        <v>26024.199999999997</v>
      </c>
      <c r="AI735" s="19">
        <f t="shared" si="1623"/>
        <v>26024.199999999997</v>
      </c>
      <c r="AJ735" s="19">
        <f t="shared" si="1717"/>
        <v>0</v>
      </c>
      <c r="AK735" s="19">
        <f t="shared" si="1717"/>
        <v>0</v>
      </c>
      <c r="AL735" s="19">
        <f t="shared" si="1717"/>
        <v>0</v>
      </c>
      <c r="AM735" s="19">
        <f t="shared" si="1691"/>
        <v>26091.346999999998</v>
      </c>
      <c r="AN735" s="19">
        <f t="shared" si="1717"/>
        <v>0</v>
      </c>
      <c r="AO735" s="19">
        <f t="shared" si="1569"/>
        <v>26091.346999999998</v>
      </c>
      <c r="AP735" s="19">
        <f t="shared" si="1692"/>
        <v>26024.199999999997</v>
      </c>
      <c r="AQ735" s="19">
        <f t="shared" si="1717"/>
        <v>0</v>
      </c>
      <c r="AR735" s="19">
        <f t="shared" si="1570"/>
        <v>26024.199999999997</v>
      </c>
      <c r="AS735" s="19">
        <f t="shared" si="1693"/>
        <v>26024.199999999997</v>
      </c>
      <c r="AT735" s="19">
        <f t="shared" si="1717"/>
        <v>0</v>
      </c>
      <c r="AU735" s="19">
        <f t="shared" si="1571"/>
        <v>26024.199999999997</v>
      </c>
      <c r="AV735" s="19">
        <f t="shared" si="1717"/>
        <v>0</v>
      </c>
      <c r="AW735" s="32"/>
      <c r="AX735" s="23"/>
      <c r="AY735" s="2"/>
    </row>
    <row r="736" spans="1:51" ht="46.8" x14ac:dyDescent="0.3">
      <c r="A736" s="49" t="s">
        <v>183</v>
      </c>
      <c r="B736" s="45">
        <v>600</v>
      </c>
      <c r="C736" s="49"/>
      <c r="D736" s="49"/>
      <c r="E736" s="15" t="s">
        <v>581</v>
      </c>
      <c r="F736" s="19">
        <f t="shared" ref="F736:K736" si="1718">F737+F739</f>
        <v>26024.199999999997</v>
      </c>
      <c r="G736" s="19">
        <f t="shared" si="1718"/>
        <v>26024.199999999997</v>
      </c>
      <c r="H736" s="19">
        <f t="shared" si="1718"/>
        <v>26024.199999999997</v>
      </c>
      <c r="I736" s="19">
        <f t="shared" si="1718"/>
        <v>0</v>
      </c>
      <c r="J736" s="19">
        <f t="shared" si="1718"/>
        <v>0</v>
      </c>
      <c r="K736" s="19">
        <f t="shared" si="1718"/>
        <v>0</v>
      </c>
      <c r="L736" s="19">
        <f t="shared" si="1672"/>
        <v>26024.199999999997</v>
      </c>
      <c r="M736" s="19">
        <f t="shared" si="1673"/>
        <v>26024.199999999997</v>
      </c>
      <c r="N736" s="19">
        <f t="shared" si="1674"/>
        <v>26024.199999999997</v>
      </c>
      <c r="O736" s="19">
        <f t="shared" ref="O736:Q736" si="1719">O737+O739</f>
        <v>67.147000000000006</v>
      </c>
      <c r="P736" s="19">
        <f t="shared" si="1719"/>
        <v>0</v>
      </c>
      <c r="Q736" s="19">
        <f t="shared" si="1719"/>
        <v>0</v>
      </c>
      <c r="R736" s="19">
        <f t="shared" si="1624"/>
        <v>26091.346999999998</v>
      </c>
      <c r="S736" s="19">
        <f t="shared" si="1625"/>
        <v>26024.199999999997</v>
      </c>
      <c r="T736" s="19">
        <f t="shared" si="1626"/>
        <v>26024.199999999997</v>
      </c>
      <c r="U736" s="19">
        <f t="shared" ref="U736:AV736" si="1720">U737+U739</f>
        <v>0</v>
      </c>
      <c r="V736" s="19">
        <f t="shared" si="1627"/>
        <v>26091.346999999998</v>
      </c>
      <c r="W736" s="19">
        <f t="shared" si="1628"/>
        <v>26024.199999999997</v>
      </c>
      <c r="X736" s="19">
        <f t="shared" si="1629"/>
        <v>26024.199999999997</v>
      </c>
      <c r="Y736" s="19">
        <f t="shared" ref="Y736:AA736" si="1721">Y737+Y739</f>
        <v>0</v>
      </c>
      <c r="Z736" s="19">
        <f t="shared" si="1721"/>
        <v>0</v>
      </c>
      <c r="AA736" s="19">
        <f t="shared" si="1721"/>
        <v>0</v>
      </c>
      <c r="AB736" s="19">
        <f t="shared" si="1599"/>
        <v>26091.346999999998</v>
      </c>
      <c r="AC736" s="19">
        <f t="shared" si="1600"/>
        <v>26024.199999999997</v>
      </c>
      <c r="AD736" s="19">
        <f t="shared" si="1601"/>
        <v>26024.199999999997</v>
      </c>
      <c r="AE736" s="19">
        <f t="shared" ref="AE736:AF736" si="1722">AE737+AE739</f>
        <v>0</v>
      </c>
      <c r="AF736" s="19">
        <f t="shared" si="1722"/>
        <v>0</v>
      </c>
      <c r="AG736" s="19">
        <f t="shared" si="1621"/>
        <v>26091.346999999998</v>
      </c>
      <c r="AH736" s="19">
        <f t="shared" si="1622"/>
        <v>26024.199999999997</v>
      </c>
      <c r="AI736" s="19">
        <f t="shared" si="1623"/>
        <v>26024.199999999997</v>
      </c>
      <c r="AJ736" s="19">
        <f t="shared" ref="AJ736:AL736" si="1723">AJ737+AJ739</f>
        <v>0</v>
      </c>
      <c r="AK736" s="19">
        <f t="shared" si="1723"/>
        <v>0</v>
      </c>
      <c r="AL736" s="19">
        <f t="shared" si="1723"/>
        <v>0</v>
      </c>
      <c r="AM736" s="19">
        <f t="shared" si="1691"/>
        <v>26091.346999999998</v>
      </c>
      <c r="AN736" s="19">
        <f t="shared" ref="AN736" si="1724">AN737+AN739</f>
        <v>0</v>
      </c>
      <c r="AO736" s="19">
        <f t="shared" si="1569"/>
        <v>26091.346999999998</v>
      </c>
      <c r="AP736" s="19">
        <f t="shared" si="1692"/>
        <v>26024.199999999997</v>
      </c>
      <c r="AQ736" s="19">
        <f t="shared" ref="AQ736" si="1725">AQ737+AQ739</f>
        <v>0</v>
      </c>
      <c r="AR736" s="19">
        <f t="shared" si="1570"/>
        <v>26024.199999999997</v>
      </c>
      <c r="AS736" s="19">
        <f t="shared" si="1693"/>
        <v>26024.199999999997</v>
      </c>
      <c r="AT736" s="19">
        <f t="shared" ref="AT736" si="1726">AT737+AT739</f>
        <v>0</v>
      </c>
      <c r="AU736" s="19">
        <f t="shared" si="1571"/>
        <v>26024.199999999997</v>
      </c>
      <c r="AV736" s="19">
        <f t="shared" si="1720"/>
        <v>0</v>
      </c>
      <c r="AW736" s="32"/>
      <c r="AX736" s="23"/>
      <c r="AY736" s="2"/>
    </row>
    <row r="737" spans="1:51" x14ac:dyDescent="0.3">
      <c r="A737" s="49" t="s">
        <v>183</v>
      </c>
      <c r="B737" s="45">
        <v>610</v>
      </c>
      <c r="C737" s="49"/>
      <c r="D737" s="49"/>
      <c r="E737" s="15" t="s">
        <v>595</v>
      </c>
      <c r="F737" s="19">
        <f t="shared" ref="F737:K737" si="1727">F738</f>
        <v>4300.8999999999996</v>
      </c>
      <c r="G737" s="19">
        <f t="shared" si="1727"/>
        <v>4300.8999999999996</v>
      </c>
      <c r="H737" s="19">
        <f t="shared" si="1727"/>
        <v>4300.8999999999996</v>
      </c>
      <c r="I737" s="19">
        <f t="shared" si="1727"/>
        <v>0</v>
      </c>
      <c r="J737" s="19">
        <f t="shared" si="1727"/>
        <v>0</v>
      </c>
      <c r="K737" s="19">
        <f t="shared" si="1727"/>
        <v>0</v>
      </c>
      <c r="L737" s="19">
        <f t="shared" si="1672"/>
        <v>4300.8999999999996</v>
      </c>
      <c r="M737" s="19">
        <f t="shared" si="1673"/>
        <v>4300.8999999999996</v>
      </c>
      <c r="N737" s="19">
        <f t="shared" si="1674"/>
        <v>4300.8999999999996</v>
      </c>
      <c r="O737" s="19">
        <f t="shared" ref="O737:Q737" si="1728">O738</f>
        <v>0</v>
      </c>
      <c r="P737" s="19">
        <f t="shared" si="1728"/>
        <v>0</v>
      </c>
      <c r="Q737" s="19">
        <f t="shared" si="1728"/>
        <v>0</v>
      </c>
      <c r="R737" s="19">
        <f t="shared" si="1624"/>
        <v>4300.8999999999996</v>
      </c>
      <c r="S737" s="19">
        <f t="shared" si="1625"/>
        <v>4300.8999999999996</v>
      </c>
      <c r="T737" s="19">
        <f t="shared" si="1626"/>
        <v>4300.8999999999996</v>
      </c>
      <c r="U737" s="19">
        <f t="shared" ref="U737:AV737" si="1729">U738</f>
        <v>0</v>
      </c>
      <c r="V737" s="19">
        <f t="shared" si="1627"/>
        <v>4300.8999999999996</v>
      </c>
      <c r="W737" s="19">
        <f t="shared" si="1628"/>
        <v>4300.8999999999996</v>
      </c>
      <c r="X737" s="19">
        <f t="shared" si="1629"/>
        <v>4300.8999999999996</v>
      </c>
      <c r="Y737" s="19">
        <f t="shared" si="1729"/>
        <v>0</v>
      </c>
      <c r="Z737" s="19">
        <f t="shared" si="1729"/>
        <v>0</v>
      </c>
      <c r="AA737" s="19">
        <f t="shared" si="1729"/>
        <v>0</v>
      </c>
      <c r="AB737" s="19">
        <f t="shared" si="1599"/>
        <v>4300.8999999999996</v>
      </c>
      <c r="AC737" s="19">
        <f t="shared" si="1600"/>
        <v>4300.8999999999996</v>
      </c>
      <c r="AD737" s="19">
        <f t="shared" si="1601"/>
        <v>4300.8999999999996</v>
      </c>
      <c r="AE737" s="19">
        <f t="shared" si="1729"/>
        <v>0</v>
      </c>
      <c r="AF737" s="19">
        <f t="shared" si="1729"/>
        <v>0</v>
      </c>
      <c r="AG737" s="19">
        <f t="shared" si="1621"/>
        <v>4300.8999999999996</v>
      </c>
      <c r="AH737" s="19">
        <f t="shared" si="1622"/>
        <v>4300.8999999999996</v>
      </c>
      <c r="AI737" s="19">
        <f t="shared" si="1623"/>
        <v>4300.8999999999996</v>
      </c>
      <c r="AJ737" s="19">
        <f t="shared" si="1729"/>
        <v>0</v>
      </c>
      <c r="AK737" s="19">
        <f t="shared" si="1729"/>
        <v>0</v>
      </c>
      <c r="AL737" s="19">
        <f t="shared" si="1729"/>
        <v>0</v>
      </c>
      <c r="AM737" s="19">
        <f t="shared" si="1691"/>
        <v>4300.8999999999996</v>
      </c>
      <c r="AN737" s="19">
        <f t="shared" si="1729"/>
        <v>0</v>
      </c>
      <c r="AO737" s="19">
        <f t="shared" ref="AO737:AO800" si="1730">AM737+AN737</f>
        <v>4300.8999999999996</v>
      </c>
      <c r="AP737" s="19">
        <f t="shared" si="1692"/>
        <v>4300.8999999999996</v>
      </c>
      <c r="AQ737" s="19">
        <f t="shared" si="1729"/>
        <v>0</v>
      </c>
      <c r="AR737" s="19">
        <f t="shared" ref="AR737:AR800" si="1731">AP737+AQ737</f>
        <v>4300.8999999999996</v>
      </c>
      <c r="AS737" s="19">
        <f t="shared" si="1693"/>
        <v>4300.8999999999996</v>
      </c>
      <c r="AT737" s="19">
        <f t="shared" si="1729"/>
        <v>0</v>
      </c>
      <c r="AU737" s="19">
        <f t="shared" ref="AU737:AU800" si="1732">AS737+AT737</f>
        <v>4300.8999999999996</v>
      </c>
      <c r="AV737" s="19">
        <f t="shared" si="1729"/>
        <v>0</v>
      </c>
      <c r="AW737" s="32"/>
      <c r="AX737" s="23"/>
      <c r="AY737" s="2"/>
    </row>
    <row r="738" spans="1:51" x14ac:dyDescent="0.3">
      <c r="A738" s="49" t="s">
        <v>183</v>
      </c>
      <c r="B738" s="45">
        <v>610</v>
      </c>
      <c r="C738" s="49" t="s">
        <v>61</v>
      </c>
      <c r="D738" s="49" t="s">
        <v>142</v>
      </c>
      <c r="E738" s="15" t="s">
        <v>569</v>
      </c>
      <c r="F738" s="19">
        <v>4300.8999999999996</v>
      </c>
      <c r="G738" s="19">
        <v>4300.8999999999996</v>
      </c>
      <c r="H738" s="19">
        <v>4300.8999999999996</v>
      </c>
      <c r="I738" s="19"/>
      <c r="J738" s="19"/>
      <c r="K738" s="19"/>
      <c r="L738" s="19">
        <f t="shared" si="1672"/>
        <v>4300.8999999999996</v>
      </c>
      <c r="M738" s="19">
        <f t="shared" si="1673"/>
        <v>4300.8999999999996</v>
      </c>
      <c r="N738" s="19">
        <f t="shared" si="1674"/>
        <v>4300.8999999999996</v>
      </c>
      <c r="O738" s="19"/>
      <c r="P738" s="19"/>
      <c r="Q738" s="19"/>
      <c r="R738" s="19">
        <f t="shared" si="1624"/>
        <v>4300.8999999999996</v>
      </c>
      <c r="S738" s="19">
        <f t="shared" si="1625"/>
        <v>4300.8999999999996</v>
      </c>
      <c r="T738" s="19">
        <f t="shared" si="1626"/>
        <v>4300.8999999999996</v>
      </c>
      <c r="U738" s="19"/>
      <c r="V738" s="19">
        <f t="shared" si="1627"/>
        <v>4300.8999999999996</v>
      </c>
      <c r="W738" s="19">
        <f t="shared" si="1628"/>
        <v>4300.8999999999996</v>
      </c>
      <c r="X738" s="19">
        <f t="shared" si="1629"/>
        <v>4300.8999999999996</v>
      </c>
      <c r="Y738" s="19"/>
      <c r="Z738" s="19"/>
      <c r="AA738" s="19"/>
      <c r="AB738" s="19">
        <f t="shared" si="1599"/>
        <v>4300.8999999999996</v>
      </c>
      <c r="AC738" s="19">
        <f t="shared" si="1600"/>
        <v>4300.8999999999996</v>
      </c>
      <c r="AD738" s="19">
        <f t="shared" si="1601"/>
        <v>4300.8999999999996</v>
      </c>
      <c r="AE738" s="19"/>
      <c r="AF738" s="19"/>
      <c r="AG738" s="19">
        <f t="shared" si="1621"/>
        <v>4300.8999999999996</v>
      </c>
      <c r="AH738" s="19">
        <f t="shared" si="1622"/>
        <v>4300.8999999999996</v>
      </c>
      <c r="AI738" s="19">
        <f t="shared" si="1623"/>
        <v>4300.8999999999996</v>
      </c>
      <c r="AJ738" s="19"/>
      <c r="AK738" s="19"/>
      <c r="AL738" s="19"/>
      <c r="AM738" s="19">
        <f t="shared" si="1691"/>
        <v>4300.8999999999996</v>
      </c>
      <c r="AN738" s="19"/>
      <c r="AO738" s="19">
        <f t="shared" si="1730"/>
        <v>4300.8999999999996</v>
      </c>
      <c r="AP738" s="19">
        <f t="shared" si="1692"/>
        <v>4300.8999999999996</v>
      </c>
      <c r="AQ738" s="19"/>
      <c r="AR738" s="19">
        <f t="shared" si="1731"/>
        <v>4300.8999999999996</v>
      </c>
      <c r="AS738" s="19">
        <f t="shared" si="1693"/>
        <v>4300.8999999999996</v>
      </c>
      <c r="AT738" s="19"/>
      <c r="AU738" s="19">
        <f t="shared" si="1732"/>
        <v>4300.8999999999996</v>
      </c>
      <c r="AV738" s="19"/>
      <c r="AW738" s="32"/>
      <c r="AX738" s="23"/>
      <c r="AY738" s="2"/>
    </row>
    <row r="739" spans="1:51" x14ac:dyDescent="0.3">
      <c r="A739" s="49" t="s">
        <v>183</v>
      </c>
      <c r="B739" s="45">
        <v>620</v>
      </c>
      <c r="C739" s="49"/>
      <c r="D739" s="49"/>
      <c r="E739" s="15" t="s">
        <v>596</v>
      </c>
      <c r="F739" s="19">
        <f t="shared" ref="F739:K739" si="1733">F740</f>
        <v>21723.3</v>
      </c>
      <c r="G739" s="19">
        <f t="shared" si="1733"/>
        <v>21723.3</v>
      </c>
      <c r="H739" s="19">
        <f t="shared" si="1733"/>
        <v>21723.3</v>
      </c>
      <c r="I739" s="19">
        <f t="shared" si="1733"/>
        <v>0</v>
      </c>
      <c r="J739" s="19">
        <f t="shared" si="1733"/>
        <v>0</v>
      </c>
      <c r="K739" s="19">
        <f t="shared" si="1733"/>
        <v>0</v>
      </c>
      <c r="L739" s="19">
        <f t="shared" si="1672"/>
        <v>21723.3</v>
      </c>
      <c r="M739" s="19">
        <f t="shared" si="1673"/>
        <v>21723.3</v>
      </c>
      <c r="N739" s="19">
        <f t="shared" si="1674"/>
        <v>21723.3</v>
      </c>
      <c r="O739" s="19">
        <f t="shared" ref="O739:Q739" si="1734">O740</f>
        <v>67.147000000000006</v>
      </c>
      <c r="P739" s="19">
        <f t="shared" si="1734"/>
        <v>0</v>
      </c>
      <c r="Q739" s="19">
        <f t="shared" si="1734"/>
        <v>0</v>
      </c>
      <c r="R739" s="19">
        <f t="shared" si="1624"/>
        <v>21790.447</v>
      </c>
      <c r="S739" s="19">
        <f t="shared" si="1625"/>
        <v>21723.3</v>
      </c>
      <c r="T739" s="19">
        <f t="shared" si="1626"/>
        <v>21723.3</v>
      </c>
      <c r="U739" s="19">
        <f t="shared" ref="U739:AV739" si="1735">U740</f>
        <v>0</v>
      </c>
      <c r="V739" s="19">
        <f t="shared" si="1627"/>
        <v>21790.447</v>
      </c>
      <c r="W739" s="19">
        <f t="shared" si="1628"/>
        <v>21723.3</v>
      </c>
      <c r="X739" s="19">
        <f t="shared" si="1629"/>
        <v>21723.3</v>
      </c>
      <c r="Y739" s="19">
        <f t="shared" si="1735"/>
        <v>0</v>
      </c>
      <c r="Z739" s="19">
        <f t="shared" si="1735"/>
        <v>0</v>
      </c>
      <c r="AA739" s="19">
        <f t="shared" si="1735"/>
        <v>0</v>
      </c>
      <c r="AB739" s="19">
        <f t="shared" si="1599"/>
        <v>21790.447</v>
      </c>
      <c r="AC739" s="19">
        <f t="shared" si="1600"/>
        <v>21723.3</v>
      </c>
      <c r="AD739" s="19">
        <f t="shared" si="1601"/>
        <v>21723.3</v>
      </c>
      <c r="AE739" s="19">
        <f t="shared" si="1735"/>
        <v>0</v>
      </c>
      <c r="AF739" s="19">
        <f t="shared" si="1735"/>
        <v>0</v>
      </c>
      <c r="AG739" s="19">
        <f t="shared" si="1621"/>
        <v>21790.447</v>
      </c>
      <c r="AH739" s="19">
        <f t="shared" si="1622"/>
        <v>21723.3</v>
      </c>
      <c r="AI739" s="19">
        <f t="shared" si="1623"/>
        <v>21723.3</v>
      </c>
      <c r="AJ739" s="19">
        <f t="shared" si="1735"/>
        <v>0</v>
      </c>
      <c r="AK739" s="19">
        <f t="shared" si="1735"/>
        <v>0</v>
      </c>
      <c r="AL739" s="19">
        <f t="shared" si="1735"/>
        <v>0</v>
      </c>
      <c r="AM739" s="19">
        <f t="shared" si="1691"/>
        <v>21790.447</v>
      </c>
      <c r="AN739" s="19">
        <f t="shared" si="1735"/>
        <v>0</v>
      </c>
      <c r="AO739" s="19">
        <f t="shared" si="1730"/>
        <v>21790.447</v>
      </c>
      <c r="AP739" s="19">
        <f t="shared" si="1692"/>
        <v>21723.3</v>
      </c>
      <c r="AQ739" s="19">
        <f t="shared" si="1735"/>
        <v>0</v>
      </c>
      <c r="AR739" s="19">
        <f t="shared" si="1731"/>
        <v>21723.3</v>
      </c>
      <c r="AS739" s="19">
        <f t="shared" si="1693"/>
        <v>21723.3</v>
      </c>
      <c r="AT739" s="19">
        <f t="shared" si="1735"/>
        <v>0</v>
      </c>
      <c r="AU739" s="19">
        <f t="shared" si="1732"/>
        <v>21723.3</v>
      </c>
      <c r="AV739" s="19">
        <f t="shared" si="1735"/>
        <v>0</v>
      </c>
      <c r="AW739" s="32"/>
      <c r="AX739" s="23"/>
      <c r="AY739" s="2"/>
    </row>
    <row r="740" spans="1:51" x14ac:dyDescent="0.3">
      <c r="A740" s="49" t="s">
        <v>183</v>
      </c>
      <c r="B740" s="45">
        <v>620</v>
      </c>
      <c r="C740" s="49" t="s">
        <v>61</v>
      </c>
      <c r="D740" s="49" t="s">
        <v>142</v>
      </c>
      <c r="E740" s="15" t="s">
        <v>569</v>
      </c>
      <c r="F740" s="19">
        <v>21723.3</v>
      </c>
      <c r="G740" s="19">
        <v>21723.3</v>
      </c>
      <c r="H740" s="19">
        <v>21723.3</v>
      </c>
      <c r="I740" s="19"/>
      <c r="J740" s="19"/>
      <c r="K740" s="19"/>
      <c r="L740" s="19">
        <f t="shared" si="1672"/>
        <v>21723.3</v>
      </c>
      <c r="M740" s="19">
        <f t="shared" si="1673"/>
        <v>21723.3</v>
      </c>
      <c r="N740" s="19">
        <f t="shared" si="1674"/>
        <v>21723.3</v>
      </c>
      <c r="O740" s="19">
        <v>67.147000000000006</v>
      </c>
      <c r="P740" s="19"/>
      <c r="Q740" s="19"/>
      <c r="R740" s="19">
        <f t="shared" si="1624"/>
        <v>21790.447</v>
      </c>
      <c r="S740" s="19">
        <f t="shared" si="1625"/>
        <v>21723.3</v>
      </c>
      <c r="T740" s="19">
        <f t="shared" si="1626"/>
        <v>21723.3</v>
      </c>
      <c r="U740" s="19"/>
      <c r="V740" s="19">
        <f t="shared" si="1627"/>
        <v>21790.447</v>
      </c>
      <c r="W740" s="19">
        <f t="shared" si="1628"/>
        <v>21723.3</v>
      </c>
      <c r="X740" s="19">
        <f t="shared" si="1629"/>
        <v>21723.3</v>
      </c>
      <c r="Y740" s="19"/>
      <c r="Z740" s="19"/>
      <c r="AA740" s="19"/>
      <c r="AB740" s="19">
        <f t="shared" si="1599"/>
        <v>21790.447</v>
      </c>
      <c r="AC740" s="19">
        <f t="shared" si="1600"/>
        <v>21723.3</v>
      </c>
      <c r="AD740" s="19">
        <f t="shared" si="1601"/>
        <v>21723.3</v>
      </c>
      <c r="AE740" s="19"/>
      <c r="AF740" s="19"/>
      <c r="AG740" s="19">
        <f t="shared" si="1621"/>
        <v>21790.447</v>
      </c>
      <c r="AH740" s="19">
        <f t="shared" si="1622"/>
        <v>21723.3</v>
      </c>
      <c r="AI740" s="19">
        <f t="shared" si="1623"/>
        <v>21723.3</v>
      </c>
      <c r="AJ740" s="19"/>
      <c r="AK740" s="19"/>
      <c r="AL740" s="19"/>
      <c r="AM740" s="19">
        <f t="shared" si="1691"/>
        <v>21790.447</v>
      </c>
      <c r="AN740" s="19"/>
      <c r="AO740" s="19">
        <f t="shared" si="1730"/>
        <v>21790.447</v>
      </c>
      <c r="AP740" s="19">
        <f t="shared" si="1692"/>
        <v>21723.3</v>
      </c>
      <c r="AQ740" s="19"/>
      <c r="AR740" s="19">
        <f t="shared" si="1731"/>
        <v>21723.3</v>
      </c>
      <c r="AS740" s="19">
        <f t="shared" si="1693"/>
        <v>21723.3</v>
      </c>
      <c r="AT740" s="19"/>
      <c r="AU740" s="19">
        <f t="shared" si="1732"/>
        <v>21723.3</v>
      </c>
      <c r="AV740" s="19"/>
      <c r="AW740" s="32"/>
      <c r="AX740" s="23"/>
      <c r="AY740" s="2"/>
    </row>
    <row r="741" spans="1:51" ht="46.8" x14ac:dyDescent="0.3">
      <c r="A741" s="49" t="s">
        <v>189</v>
      </c>
      <c r="B741" s="45"/>
      <c r="C741" s="49"/>
      <c r="D741" s="49"/>
      <c r="E741" s="15" t="s">
        <v>1098</v>
      </c>
      <c r="F741" s="19">
        <f t="shared" ref="F741:K741" si="1736">F742+F755+F762</f>
        <v>4385054.3999999994</v>
      </c>
      <c r="G741" s="19">
        <f t="shared" si="1736"/>
        <v>4809952.5</v>
      </c>
      <c r="H741" s="19">
        <f t="shared" si="1736"/>
        <v>4850534.6999999993</v>
      </c>
      <c r="I741" s="19">
        <f t="shared" si="1736"/>
        <v>0</v>
      </c>
      <c r="J741" s="19">
        <f t="shared" si="1736"/>
        <v>0</v>
      </c>
      <c r="K741" s="19">
        <f t="shared" si="1736"/>
        <v>0</v>
      </c>
      <c r="L741" s="19">
        <f t="shared" si="1672"/>
        <v>4385054.3999999994</v>
      </c>
      <c r="M741" s="19">
        <f t="shared" si="1673"/>
        <v>4809952.5</v>
      </c>
      <c r="N741" s="19">
        <f t="shared" si="1674"/>
        <v>4850534.6999999993</v>
      </c>
      <c r="O741" s="19">
        <f t="shared" ref="O741:Q741" si="1737">O742+O755+O762</f>
        <v>0</v>
      </c>
      <c r="P741" s="19">
        <f t="shared" si="1737"/>
        <v>0</v>
      </c>
      <c r="Q741" s="19">
        <f t="shared" si="1737"/>
        <v>0</v>
      </c>
      <c r="R741" s="19">
        <f t="shared" si="1624"/>
        <v>4385054.3999999994</v>
      </c>
      <c r="S741" s="19">
        <f t="shared" si="1625"/>
        <v>4809952.5</v>
      </c>
      <c r="T741" s="19">
        <f t="shared" si="1626"/>
        <v>4850534.6999999993</v>
      </c>
      <c r="U741" s="19">
        <f t="shared" ref="U741:AV741" si="1738">U742+U755+U762</f>
        <v>0</v>
      </c>
      <c r="V741" s="19">
        <f t="shared" si="1627"/>
        <v>4385054.3999999994</v>
      </c>
      <c r="W741" s="19">
        <f t="shared" si="1628"/>
        <v>4809952.5</v>
      </c>
      <c r="X741" s="19">
        <f t="shared" si="1629"/>
        <v>4850534.6999999993</v>
      </c>
      <c r="Y741" s="19">
        <f t="shared" ref="Y741:AA741" si="1739">Y742+Y755+Y762</f>
        <v>0</v>
      </c>
      <c r="Z741" s="19">
        <f t="shared" si="1739"/>
        <v>0</v>
      </c>
      <c r="AA741" s="19">
        <f t="shared" si="1739"/>
        <v>0</v>
      </c>
      <c r="AB741" s="19">
        <f t="shared" si="1599"/>
        <v>4385054.3999999994</v>
      </c>
      <c r="AC741" s="19">
        <f t="shared" si="1600"/>
        <v>4809952.5</v>
      </c>
      <c r="AD741" s="19">
        <f t="shared" si="1601"/>
        <v>4850534.6999999993</v>
      </c>
      <c r="AE741" s="19">
        <f t="shared" ref="AE741:AF741" si="1740">AE742+AE755+AE762</f>
        <v>0</v>
      </c>
      <c r="AF741" s="19">
        <f t="shared" si="1740"/>
        <v>0</v>
      </c>
      <c r="AG741" s="19">
        <f t="shared" si="1621"/>
        <v>4385054.3999999994</v>
      </c>
      <c r="AH741" s="19">
        <f t="shared" si="1622"/>
        <v>4809952.5</v>
      </c>
      <c r="AI741" s="19">
        <f t="shared" si="1623"/>
        <v>4850534.6999999993</v>
      </c>
      <c r="AJ741" s="19">
        <f t="shared" ref="AJ741:AL741" si="1741">AJ742+AJ755+AJ762</f>
        <v>0</v>
      </c>
      <c r="AK741" s="19">
        <f t="shared" si="1741"/>
        <v>0</v>
      </c>
      <c r="AL741" s="19">
        <f t="shared" si="1741"/>
        <v>0</v>
      </c>
      <c r="AM741" s="19">
        <f t="shared" si="1691"/>
        <v>4385054.3999999994</v>
      </c>
      <c r="AN741" s="19">
        <f t="shared" ref="AN741" si="1742">AN742+AN755+AN762</f>
        <v>0</v>
      </c>
      <c r="AO741" s="19">
        <f t="shared" si="1730"/>
        <v>4385054.3999999994</v>
      </c>
      <c r="AP741" s="19">
        <f t="shared" si="1692"/>
        <v>4809952.5</v>
      </c>
      <c r="AQ741" s="19">
        <f t="shared" ref="AQ741" si="1743">AQ742+AQ755+AQ762</f>
        <v>0</v>
      </c>
      <c r="AR741" s="19">
        <f t="shared" si="1731"/>
        <v>4809952.5</v>
      </c>
      <c r="AS741" s="19">
        <f t="shared" si="1693"/>
        <v>4850534.6999999993</v>
      </c>
      <c r="AT741" s="19">
        <f t="shared" ref="AT741" si="1744">AT742+AT755+AT762</f>
        <v>0</v>
      </c>
      <c r="AU741" s="19">
        <f t="shared" si="1732"/>
        <v>4850534.6999999993</v>
      </c>
      <c r="AV741" s="19">
        <f t="shared" si="1738"/>
        <v>0</v>
      </c>
      <c r="AW741" s="32"/>
      <c r="AX741" s="23"/>
      <c r="AY741" s="2"/>
    </row>
    <row r="742" spans="1:51" ht="46.8" x14ac:dyDescent="0.3">
      <c r="A742" s="49" t="s">
        <v>186</v>
      </c>
      <c r="B742" s="45"/>
      <c r="C742" s="49"/>
      <c r="D742" s="49"/>
      <c r="E742" s="15" t="s">
        <v>694</v>
      </c>
      <c r="F742" s="19">
        <f t="shared" ref="F742:K742" si="1745">F743+F746</f>
        <v>4310545.3</v>
      </c>
      <c r="G742" s="19">
        <f t="shared" si="1745"/>
        <v>4735291.7</v>
      </c>
      <c r="H742" s="19">
        <f t="shared" si="1745"/>
        <v>4776144.0999999996</v>
      </c>
      <c r="I742" s="19">
        <f t="shared" si="1745"/>
        <v>0</v>
      </c>
      <c r="J742" s="19">
        <f t="shared" si="1745"/>
        <v>0</v>
      </c>
      <c r="K742" s="19">
        <f t="shared" si="1745"/>
        <v>0</v>
      </c>
      <c r="L742" s="19">
        <f t="shared" si="1672"/>
        <v>4310545.3</v>
      </c>
      <c r="M742" s="19">
        <f t="shared" si="1673"/>
        <v>4735291.7</v>
      </c>
      <c r="N742" s="19">
        <f t="shared" si="1674"/>
        <v>4776144.0999999996</v>
      </c>
      <c r="O742" s="19">
        <f t="shared" ref="O742:Q742" si="1746">O743+O746</f>
        <v>0</v>
      </c>
      <c r="P742" s="19">
        <f t="shared" si="1746"/>
        <v>0</v>
      </c>
      <c r="Q742" s="19">
        <f t="shared" si="1746"/>
        <v>0</v>
      </c>
      <c r="R742" s="19">
        <f t="shared" si="1624"/>
        <v>4310545.3</v>
      </c>
      <c r="S742" s="19">
        <f t="shared" si="1625"/>
        <v>4735291.7</v>
      </c>
      <c r="T742" s="19">
        <f t="shared" si="1626"/>
        <v>4776144.0999999996</v>
      </c>
      <c r="U742" s="19">
        <f t="shared" ref="U742:AV742" si="1747">U743+U746</f>
        <v>0</v>
      </c>
      <c r="V742" s="19">
        <f t="shared" si="1627"/>
        <v>4310545.3</v>
      </c>
      <c r="W742" s="19">
        <f t="shared" si="1628"/>
        <v>4735291.7</v>
      </c>
      <c r="X742" s="19">
        <f t="shared" si="1629"/>
        <v>4776144.0999999996</v>
      </c>
      <c r="Y742" s="19">
        <f t="shared" ref="Y742:AA742" si="1748">Y743+Y746</f>
        <v>0</v>
      </c>
      <c r="Z742" s="19">
        <f t="shared" si="1748"/>
        <v>0</v>
      </c>
      <c r="AA742" s="19">
        <f t="shared" si="1748"/>
        <v>0</v>
      </c>
      <c r="AB742" s="19">
        <f t="shared" si="1599"/>
        <v>4310545.3</v>
      </c>
      <c r="AC742" s="19">
        <f t="shared" si="1600"/>
        <v>4735291.7</v>
      </c>
      <c r="AD742" s="19">
        <f t="shared" si="1601"/>
        <v>4776144.0999999996</v>
      </c>
      <c r="AE742" s="19">
        <f t="shared" ref="AE742:AF742" si="1749">AE743+AE746</f>
        <v>0</v>
      </c>
      <c r="AF742" s="19">
        <f t="shared" si="1749"/>
        <v>0</v>
      </c>
      <c r="AG742" s="19">
        <f t="shared" si="1621"/>
        <v>4310545.3</v>
      </c>
      <c r="AH742" s="19">
        <f t="shared" si="1622"/>
        <v>4735291.7</v>
      </c>
      <c r="AI742" s="19">
        <f t="shared" si="1623"/>
        <v>4776144.0999999996</v>
      </c>
      <c r="AJ742" s="19">
        <f t="shared" ref="AJ742:AL742" si="1750">AJ743+AJ746</f>
        <v>0</v>
      </c>
      <c r="AK742" s="19">
        <f t="shared" si="1750"/>
        <v>0</v>
      </c>
      <c r="AL742" s="19">
        <f t="shared" si="1750"/>
        <v>0</v>
      </c>
      <c r="AM742" s="19">
        <f t="shared" si="1691"/>
        <v>4310545.3</v>
      </c>
      <c r="AN742" s="19">
        <f t="shared" ref="AN742" si="1751">AN743+AN746</f>
        <v>0</v>
      </c>
      <c r="AO742" s="19">
        <f t="shared" si="1730"/>
        <v>4310545.3</v>
      </c>
      <c r="AP742" s="19">
        <f t="shared" si="1692"/>
        <v>4735291.7</v>
      </c>
      <c r="AQ742" s="19">
        <f t="shared" ref="AQ742" si="1752">AQ743+AQ746</f>
        <v>0</v>
      </c>
      <c r="AR742" s="19">
        <f t="shared" si="1731"/>
        <v>4735291.7</v>
      </c>
      <c r="AS742" s="19">
        <f t="shared" si="1693"/>
        <v>4776144.0999999996</v>
      </c>
      <c r="AT742" s="19">
        <f t="shared" ref="AT742" si="1753">AT743+AT746</f>
        <v>0</v>
      </c>
      <c r="AU742" s="19">
        <f t="shared" si="1732"/>
        <v>4776144.0999999996</v>
      </c>
      <c r="AV742" s="19">
        <f t="shared" si="1747"/>
        <v>0</v>
      </c>
      <c r="AW742" s="32"/>
      <c r="AX742" s="23"/>
      <c r="AY742" s="2"/>
    </row>
    <row r="743" spans="1:51" ht="93.6" x14ac:dyDescent="0.3">
      <c r="A743" s="49" t="s">
        <v>186</v>
      </c>
      <c r="B743" s="45">
        <v>100</v>
      </c>
      <c r="C743" s="49"/>
      <c r="D743" s="49"/>
      <c r="E743" s="15" t="s">
        <v>577</v>
      </c>
      <c r="F743" s="19">
        <f t="shared" ref="F743:K744" si="1754">F744</f>
        <v>260.39999999999998</v>
      </c>
      <c r="G743" s="19">
        <f t="shared" si="1754"/>
        <v>260.39999999999998</v>
      </c>
      <c r="H743" s="19">
        <f t="shared" si="1754"/>
        <v>260.39999999999998</v>
      </c>
      <c r="I743" s="19">
        <f t="shared" si="1754"/>
        <v>0</v>
      </c>
      <c r="J743" s="19">
        <f t="shared" si="1754"/>
        <v>0</v>
      </c>
      <c r="K743" s="19">
        <f t="shared" si="1754"/>
        <v>0</v>
      </c>
      <c r="L743" s="19">
        <f t="shared" si="1672"/>
        <v>260.39999999999998</v>
      </c>
      <c r="M743" s="19">
        <f t="shared" si="1673"/>
        <v>260.39999999999998</v>
      </c>
      <c r="N743" s="19">
        <f t="shared" si="1674"/>
        <v>260.39999999999998</v>
      </c>
      <c r="O743" s="19">
        <f t="shared" ref="O743:Q744" si="1755">O744</f>
        <v>0</v>
      </c>
      <c r="P743" s="19">
        <f t="shared" si="1755"/>
        <v>0</v>
      </c>
      <c r="Q743" s="19">
        <f t="shared" si="1755"/>
        <v>0</v>
      </c>
      <c r="R743" s="19">
        <f t="shared" si="1624"/>
        <v>260.39999999999998</v>
      </c>
      <c r="S743" s="19">
        <f t="shared" si="1625"/>
        <v>260.39999999999998</v>
      </c>
      <c r="T743" s="19">
        <f t="shared" si="1626"/>
        <v>260.39999999999998</v>
      </c>
      <c r="U743" s="19">
        <f t="shared" ref="U743:AV744" si="1756">U744</f>
        <v>0</v>
      </c>
      <c r="V743" s="19">
        <f t="shared" si="1627"/>
        <v>260.39999999999998</v>
      </c>
      <c r="W743" s="19">
        <f t="shared" si="1628"/>
        <v>260.39999999999998</v>
      </c>
      <c r="X743" s="19">
        <f t="shared" si="1629"/>
        <v>260.39999999999998</v>
      </c>
      <c r="Y743" s="19">
        <f t="shared" si="1756"/>
        <v>0</v>
      </c>
      <c r="Z743" s="19">
        <f t="shared" si="1756"/>
        <v>0</v>
      </c>
      <c r="AA743" s="19">
        <f t="shared" si="1756"/>
        <v>0</v>
      </c>
      <c r="AB743" s="19">
        <f t="shared" si="1599"/>
        <v>260.39999999999998</v>
      </c>
      <c r="AC743" s="19">
        <f t="shared" si="1600"/>
        <v>260.39999999999998</v>
      </c>
      <c r="AD743" s="19">
        <f t="shared" si="1601"/>
        <v>260.39999999999998</v>
      </c>
      <c r="AE743" s="19">
        <f t="shared" si="1756"/>
        <v>0</v>
      </c>
      <c r="AF743" s="19">
        <f t="shared" si="1756"/>
        <v>0</v>
      </c>
      <c r="AG743" s="19">
        <f t="shared" si="1621"/>
        <v>260.39999999999998</v>
      </c>
      <c r="AH743" s="19">
        <f t="shared" si="1622"/>
        <v>260.39999999999998</v>
      </c>
      <c r="AI743" s="19">
        <f t="shared" si="1623"/>
        <v>260.39999999999998</v>
      </c>
      <c r="AJ743" s="19">
        <f t="shared" si="1756"/>
        <v>0</v>
      </c>
      <c r="AK743" s="19">
        <f t="shared" si="1756"/>
        <v>0</v>
      </c>
      <c r="AL743" s="19">
        <f t="shared" si="1756"/>
        <v>0</v>
      </c>
      <c r="AM743" s="19">
        <f t="shared" si="1691"/>
        <v>260.39999999999998</v>
      </c>
      <c r="AN743" s="19">
        <f t="shared" si="1756"/>
        <v>0</v>
      </c>
      <c r="AO743" s="19">
        <f t="shared" si="1730"/>
        <v>260.39999999999998</v>
      </c>
      <c r="AP743" s="19">
        <f t="shared" si="1692"/>
        <v>260.39999999999998</v>
      </c>
      <c r="AQ743" s="19">
        <f t="shared" si="1756"/>
        <v>0</v>
      </c>
      <c r="AR743" s="19">
        <f t="shared" si="1731"/>
        <v>260.39999999999998</v>
      </c>
      <c r="AS743" s="19">
        <f t="shared" si="1693"/>
        <v>260.39999999999998</v>
      </c>
      <c r="AT743" s="19">
        <f t="shared" si="1756"/>
        <v>0</v>
      </c>
      <c r="AU743" s="19">
        <f t="shared" si="1732"/>
        <v>260.39999999999998</v>
      </c>
      <c r="AV743" s="19">
        <f t="shared" si="1756"/>
        <v>0</v>
      </c>
      <c r="AW743" s="32"/>
      <c r="AX743" s="23"/>
      <c r="AY743" s="2"/>
    </row>
    <row r="744" spans="1:51" ht="31.2" x14ac:dyDescent="0.3">
      <c r="A744" s="49" t="s">
        <v>186</v>
      </c>
      <c r="B744" s="45">
        <v>120</v>
      </c>
      <c r="C744" s="49"/>
      <c r="D744" s="49"/>
      <c r="E744" s="15" t="s">
        <v>585</v>
      </c>
      <c r="F744" s="19">
        <f t="shared" si="1754"/>
        <v>260.39999999999998</v>
      </c>
      <c r="G744" s="19">
        <f t="shared" si="1754"/>
        <v>260.39999999999998</v>
      </c>
      <c r="H744" s="19">
        <f t="shared" si="1754"/>
        <v>260.39999999999998</v>
      </c>
      <c r="I744" s="19">
        <f t="shared" si="1754"/>
        <v>0</v>
      </c>
      <c r="J744" s="19">
        <f t="shared" si="1754"/>
        <v>0</v>
      </c>
      <c r="K744" s="19">
        <f t="shared" si="1754"/>
        <v>0</v>
      </c>
      <c r="L744" s="19">
        <f t="shared" si="1672"/>
        <v>260.39999999999998</v>
      </c>
      <c r="M744" s="19">
        <f t="shared" si="1673"/>
        <v>260.39999999999998</v>
      </c>
      <c r="N744" s="19">
        <f t="shared" si="1674"/>
        <v>260.39999999999998</v>
      </c>
      <c r="O744" s="19">
        <f t="shared" si="1755"/>
        <v>0</v>
      </c>
      <c r="P744" s="19">
        <f t="shared" si="1755"/>
        <v>0</v>
      </c>
      <c r="Q744" s="19">
        <f t="shared" si="1755"/>
        <v>0</v>
      </c>
      <c r="R744" s="19">
        <f t="shared" si="1624"/>
        <v>260.39999999999998</v>
      </c>
      <c r="S744" s="19">
        <f t="shared" si="1625"/>
        <v>260.39999999999998</v>
      </c>
      <c r="T744" s="19">
        <f t="shared" si="1626"/>
        <v>260.39999999999998</v>
      </c>
      <c r="U744" s="19">
        <f t="shared" si="1756"/>
        <v>0</v>
      </c>
      <c r="V744" s="19">
        <f t="shared" si="1627"/>
        <v>260.39999999999998</v>
      </c>
      <c r="W744" s="19">
        <f t="shared" si="1628"/>
        <v>260.39999999999998</v>
      </c>
      <c r="X744" s="19">
        <f t="shared" si="1629"/>
        <v>260.39999999999998</v>
      </c>
      <c r="Y744" s="19">
        <f t="shared" si="1756"/>
        <v>0</v>
      </c>
      <c r="Z744" s="19">
        <f t="shared" si="1756"/>
        <v>0</v>
      </c>
      <c r="AA744" s="19">
        <f t="shared" si="1756"/>
        <v>0</v>
      </c>
      <c r="AB744" s="19">
        <f t="shared" si="1599"/>
        <v>260.39999999999998</v>
      </c>
      <c r="AC744" s="19">
        <f t="shared" si="1600"/>
        <v>260.39999999999998</v>
      </c>
      <c r="AD744" s="19">
        <f t="shared" si="1601"/>
        <v>260.39999999999998</v>
      </c>
      <c r="AE744" s="19">
        <f t="shared" si="1756"/>
        <v>0</v>
      </c>
      <c r="AF744" s="19">
        <f t="shared" si="1756"/>
        <v>0</v>
      </c>
      <c r="AG744" s="19">
        <f t="shared" si="1621"/>
        <v>260.39999999999998</v>
      </c>
      <c r="AH744" s="19">
        <f t="shared" si="1622"/>
        <v>260.39999999999998</v>
      </c>
      <c r="AI744" s="19">
        <f t="shared" si="1623"/>
        <v>260.39999999999998</v>
      </c>
      <c r="AJ744" s="19">
        <f t="shared" si="1756"/>
        <v>0</v>
      </c>
      <c r="AK744" s="19">
        <f t="shared" si="1756"/>
        <v>0</v>
      </c>
      <c r="AL744" s="19">
        <f t="shared" si="1756"/>
        <v>0</v>
      </c>
      <c r="AM744" s="19">
        <f t="shared" si="1691"/>
        <v>260.39999999999998</v>
      </c>
      <c r="AN744" s="19">
        <f t="shared" si="1756"/>
        <v>0</v>
      </c>
      <c r="AO744" s="19">
        <f t="shared" si="1730"/>
        <v>260.39999999999998</v>
      </c>
      <c r="AP744" s="19">
        <f t="shared" si="1692"/>
        <v>260.39999999999998</v>
      </c>
      <c r="AQ744" s="19">
        <f t="shared" si="1756"/>
        <v>0</v>
      </c>
      <c r="AR744" s="19">
        <f t="shared" si="1731"/>
        <v>260.39999999999998</v>
      </c>
      <c r="AS744" s="19">
        <f t="shared" si="1693"/>
        <v>260.39999999999998</v>
      </c>
      <c r="AT744" s="19">
        <f t="shared" si="1756"/>
        <v>0</v>
      </c>
      <c r="AU744" s="19">
        <f t="shared" si="1732"/>
        <v>260.39999999999998</v>
      </c>
      <c r="AV744" s="19">
        <f t="shared" si="1756"/>
        <v>0</v>
      </c>
      <c r="AW744" s="32"/>
      <c r="AX744" s="23"/>
      <c r="AY744" s="2"/>
    </row>
    <row r="745" spans="1:51" x14ac:dyDescent="0.3">
      <c r="A745" s="49" t="s">
        <v>186</v>
      </c>
      <c r="B745" s="45">
        <v>120</v>
      </c>
      <c r="C745" s="49" t="s">
        <v>28</v>
      </c>
      <c r="D745" s="49" t="s">
        <v>30</v>
      </c>
      <c r="E745" s="15" t="s">
        <v>562</v>
      </c>
      <c r="F745" s="19">
        <v>260.39999999999998</v>
      </c>
      <c r="G745" s="19">
        <v>260.39999999999998</v>
      </c>
      <c r="H745" s="19">
        <v>260.39999999999998</v>
      </c>
      <c r="I745" s="19"/>
      <c r="J745" s="19"/>
      <c r="K745" s="19"/>
      <c r="L745" s="19">
        <f t="shared" si="1672"/>
        <v>260.39999999999998</v>
      </c>
      <c r="M745" s="19">
        <f t="shared" si="1673"/>
        <v>260.39999999999998</v>
      </c>
      <c r="N745" s="19">
        <f t="shared" si="1674"/>
        <v>260.39999999999998</v>
      </c>
      <c r="O745" s="19"/>
      <c r="P745" s="19"/>
      <c r="Q745" s="19"/>
      <c r="R745" s="19">
        <f t="shared" si="1624"/>
        <v>260.39999999999998</v>
      </c>
      <c r="S745" s="19">
        <f t="shared" si="1625"/>
        <v>260.39999999999998</v>
      </c>
      <c r="T745" s="19">
        <f t="shared" si="1626"/>
        <v>260.39999999999998</v>
      </c>
      <c r="U745" s="19"/>
      <c r="V745" s="19">
        <f t="shared" si="1627"/>
        <v>260.39999999999998</v>
      </c>
      <c r="W745" s="19">
        <f t="shared" si="1628"/>
        <v>260.39999999999998</v>
      </c>
      <c r="X745" s="19">
        <f t="shared" si="1629"/>
        <v>260.39999999999998</v>
      </c>
      <c r="Y745" s="19"/>
      <c r="Z745" s="19"/>
      <c r="AA745" s="19"/>
      <c r="AB745" s="19">
        <f t="shared" si="1599"/>
        <v>260.39999999999998</v>
      </c>
      <c r="AC745" s="19">
        <f t="shared" si="1600"/>
        <v>260.39999999999998</v>
      </c>
      <c r="AD745" s="19">
        <f t="shared" si="1601"/>
        <v>260.39999999999998</v>
      </c>
      <c r="AE745" s="19"/>
      <c r="AF745" s="19"/>
      <c r="AG745" s="19">
        <f t="shared" si="1621"/>
        <v>260.39999999999998</v>
      </c>
      <c r="AH745" s="19">
        <f t="shared" si="1622"/>
        <v>260.39999999999998</v>
      </c>
      <c r="AI745" s="19">
        <f t="shared" si="1623"/>
        <v>260.39999999999998</v>
      </c>
      <c r="AJ745" s="19"/>
      <c r="AK745" s="19"/>
      <c r="AL745" s="19"/>
      <c r="AM745" s="19">
        <f t="shared" si="1691"/>
        <v>260.39999999999998</v>
      </c>
      <c r="AN745" s="19"/>
      <c r="AO745" s="19">
        <f t="shared" si="1730"/>
        <v>260.39999999999998</v>
      </c>
      <c r="AP745" s="19">
        <f t="shared" si="1692"/>
        <v>260.39999999999998</v>
      </c>
      <c r="AQ745" s="19"/>
      <c r="AR745" s="19">
        <f t="shared" si="1731"/>
        <v>260.39999999999998</v>
      </c>
      <c r="AS745" s="19">
        <f t="shared" si="1693"/>
        <v>260.39999999999998</v>
      </c>
      <c r="AT745" s="19"/>
      <c r="AU745" s="19">
        <f t="shared" si="1732"/>
        <v>260.39999999999998</v>
      </c>
      <c r="AV745" s="19"/>
      <c r="AW745" s="32"/>
      <c r="AX745" s="23"/>
      <c r="AY745" s="2"/>
    </row>
    <row r="746" spans="1:51" ht="46.8" x14ac:dyDescent="0.3">
      <c r="A746" s="49" t="s">
        <v>186</v>
      </c>
      <c r="B746" s="45">
        <v>600</v>
      </c>
      <c r="C746" s="49"/>
      <c r="D746" s="49"/>
      <c r="E746" s="15" t="s">
        <v>581</v>
      </c>
      <c r="F746" s="19">
        <f t="shared" ref="F746:K746" si="1757">F747+F750+F753</f>
        <v>4310284.8999999994</v>
      </c>
      <c r="G746" s="19">
        <f t="shared" si="1757"/>
        <v>4735031.3</v>
      </c>
      <c r="H746" s="19">
        <f t="shared" si="1757"/>
        <v>4775883.6999999993</v>
      </c>
      <c r="I746" s="19">
        <f t="shared" si="1757"/>
        <v>0</v>
      </c>
      <c r="J746" s="19">
        <f t="shared" si="1757"/>
        <v>0</v>
      </c>
      <c r="K746" s="19">
        <f t="shared" si="1757"/>
        <v>0</v>
      </c>
      <c r="L746" s="19">
        <f t="shared" si="1672"/>
        <v>4310284.8999999994</v>
      </c>
      <c r="M746" s="19">
        <f t="shared" si="1673"/>
        <v>4735031.3</v>
      </c>
      <c r="N746" s="19">
        <f t="shared" si="1674"/>
        <v>4775883.6999999993</v>
      </c>
      <c r="O746" s="19">
        <f t="shared" ref="O746:Q746" si="1758">O747+O750+O753</f>
        <v>0</v>
      </c>
      <c r="P746" s="19">
        <f t="shared" si="1758"/>
        <v>0</v>
      </c>
      <c r="Q746" s="19">
        <f t="shared" si="1758"/>
        <v>0</v>
      </c>
      <c r="R746" s="19">
        <f t="shared" si="1624"/>
        <v>4310284.8999999994</v>
      </c>
      <c r="S746" s="19">
        <f t="shared" si="1625"/>
        <v>4735031.3</v>
      </c>
      <c r="T746" s="19">
        <f t="shared" si="1626"/>
        <v>4775883.6999999993</v>
      </c>
      <c r="U746" s="19">
        <f t="shared" ref="U746:AV746" si="1759">U747+U750+U753</f>
        <v>0</v>
      </c>
      <c r="V746" s="19">
        <f t="shared" si="1627"/>
        <v>4310284.8999999994</v>
      </c>
      <c r="W746" s="19">
        <f t="shared" si="1628"/>
        <v>4735031.3</v>
      </c>
      <c r="X746" s="19">
        <f t="shared" si="1629"/>
        <v>4775883.6999999993</v>
      </c>
      <c r="Y746" s="19">
        <f t="shared" ref="Y746:AA746" si="1760">Y747+Y750+Y753</f>
        <v>0</v>
      </c>
      <c r="Z746" s="19">
        <f t="shared" si="1760"/>
        <v>0</v>
      </c>
      <c r="AA746" s="19">
        <f t="shared" si="1760"/>
        <v>0</v>
      </c>
      <c r="AB746" s="19">
        <f t="shared" si="1599"/>
        <v>4310284.8999999994</v>
      </c>
      <c r="AC746" s="19">
        <f t="shared" si="1600"/>
        <v>4735031.3</v>
      </c>
      <c r="AD746" s="19">
        <f t="shared" si="1601"/>
        <v>4775883.6999999993</v>
      </c>
      <c r="AE746" s="19">
        <f t="shared" ref="AE746:AF746" si="1761">AE747+AE750+AE753</f>
        <v>0</v>
      </c>
      <c r="AF746" s="19">
        <f t="shared" si="1761"/>
        <v>0</v>
      </c>
      <c r="AG746" s="19">
        <f t="shared" si="1621"/>
        <v>4310284.8999999994</v>
      </c>
      <c r="AH746" s="19">
        <f t="shared" si="1622"/>
        <v>4735031.3</v>
      </c>
      <c r="AI746" s="19">
        <f t="shared" si="1623"/>
        <v>4775883.6999999993</v>
      </c>
      <c r="AJ746" s="19">
        <f t="shared" ref="AJ746:AL746" si="1762">AJ747+AJ750+AJ753</f>
        <v>0</v>
      </c>
      <c r="AK746" s="19">
        <f t="shared" si="1762"/>
        <v>0</v>
      </c>
      <c r="AL746" s="19">
        <f t="shared" si="1762"/>
        <v>0</v>
      </c>
      <c r="AM746" s="19">
        <f t="shared" si="1691"/>
        <v>4310284.8999999994</v>
      </c>
      <c r="AN746" s="19">
        <f t="shared" ref="AN746" si="1763">AN747+AN750+AN753</f>
        <v>0</v>
      </c>
      <c r="AO746" s="19">
        <f t="shared" si="1730"/>
        <v>4310284.8999999994</v>
      </c>
      <c r="AP746" s="19">
        <f t="shared" si="1692"/>
        <v>4735031.3</v>
      </c>
      <c r="AQ746" s="19">
        <f t="shared" ref="AQ746" si="1764">AQ747+AQ750+AQ753</f>
        <v>0</v>
      </c>
      <c r="AR746" s="19">
        <f t="shared" si="1731"/>
        <v>4735031.3</v>
      </c>
      <c r="AS746" s="19">
        <f t="shared" si="1693"/>
        <v>4775883.6999999993</v>
      </c>
      <c r="AT746" s="19">
        <f t="shared" ref="AT746" si="1765">AT747+AT750+AT753</f>
        <v>0</v>
      </c>
      <c r="AU746" s="19">
        <f t="shared" si="1732"/>
        <v>4775883.6999999993</v>
      </c>
      <c r="AV746" s="19">
        <f t="shared" si="1759"/>
        <v>0</v>
      </c>
      <c r="AW746" s="32"/>
      <c r="AX746" s="23"/>
      <c r="AY746" s="2"/>
    </row>
    <row r="747" spans="1:51" x14ac:dyDescent="0.3">
      <c r="A747" s="49" t="s">
        <v>186</v>
      </c>
      <c r="B747" s="45">
        <v>610</v>
      </c>
      <c r="C747" s="49"/>
      <c r="D747" s="49"/>
      <c r="E747" s="15" t="s">
        <v>595</v>
      </c>
      <c r="F747" s="19">
        <f t="shared" ref="F747:K747" si="1766">F748+F749</f>
        <v>271557.7</v>
      </c>
      <c r="G747" s="19">
        <f t="shared" si="1766"/>
        <v>291194.3</v>
      </c>
      <c r="H747" s="19">
        <f t="shared" si="1766"/>
        <v>293607.59999999998</v>
      </c>
      <c r="I747" s="19">
        <f t="shared" si="1766"/>
        <v>0</v>
      </c>
      <c r="J747" s="19">
        <f t="shared" si="1766"/>
        <v>0</v>
      </c>
      <c r="K747" s="19">
        <f t="shared" si="1766"/>
        <v>0</v>
      </c>
      <c r="L747" s="19">
        <f t="shared" si="1672"/>
        <v>271557.7</v>
      </c>
      <c r="M747" s="19">
        <f t="shared" si="1673"/>
        <v>291194.3</v>
      </c>
      <c r="N747" s="19">
        <f t="shared" si="1674"/>
        <v>293607.59999999998</v>
      </c>
      <c r="O747" s="19">
        <f t="shared" ref="O747:Q747" si="1767">O748+O749</f>
        <v>0</v>
      </c>
      <c r="P747" s="19">
        <f t="shared" si="1767"/>
        <v>0</v>
      </c>
      <c r="Q747" s="19">
        <f t="shared" si="1767"/>
        <v>0</v>
      </c>
      <c r="R747" s="19">
        <f t="shared" si="1624"/>
        <v>271557.7</v>
      </c>
      <c r="S747" s="19">
        <f t="shared" si="1625"/>
        <v>291194.3</v>
      </c>
      <c r="T747" s="19">
        <f t="shared" si="1626"/>
        <v>293607.59999999998</v>
      </c>
      <c r="U747" s="19">
        <f t="shared" ref="U747:AV747" si="1768">U748+U749</f>
        <v>0</v>
      </c>
      <c r="V747" s="19">
        <f t="shared" si="1627"/>
        <v>271557.7</v>
      </c>
      <c r="W747" s="19">
        <f t="shared" si="1628"/>
        <v>291194.3</v>
      </c>
      <c r="X747" s="19">
        <f t="shared" si="1629"/>
        <v>293607.59999999998</v>
      </c>
      <c r="Y747" s="19">
        <f t="shared" ref="Y747:AA747" si="1769">Y748+Y749</f>
        <v>0</v>
      </c>
      <c r="Z747" s="19">
        <f t="shared" si="1769"/>
        <v>0</v>
      </c>
      <c r="AA747" s="19">
        <f t="shared" si="1769"/>
        <v>0</v>
      </c>
      <c r="AB747" s="19">
        <f t="shared" si="1599"/>
        <v>271557.7</v>
      </c>
      <c r="AC747" s="19">
        <f t="shared" si="1600"/>
        <v>291194.3</v>
      </c>
      <c r="AD747" s="19">
        <f t="shared" si="1601"/>
        <v>293607.59999999998</v>
      </c>
      <c r="AE747" s="19">
        <f t="shared" ref="AE747:AF747" si="1770">AE748+AE749</f>
        <v>0</v>
      </c>
      <c r="AF747" s="19">
        <f t="shared" si="1770"/>
        <v>0</v>
      </c>
      <c r="AG747" s="19">
        <f t="shared" si="1621"/>
        <v>271557.7</v>
      </c>
      <c r="AH747" s="19">
        <f t="shared" si="1622"/>
        <v>291194.3</v>
      </c>
      <c r="AI747" s="19">
        <f t="shared" si="1623"/>
        <v>293607.59999999998</v>
      </c>
      <c r="AJ747" s="19">
        <f t="shared" ref="AJ747:AL747" si="1771">AJ748+AJ749</f>
        <v>0</v>
      </c>
      <c r="AK747" s="19">
        <f t="shared" si="1771"/>
        <v>0</v>
      </c>
      <c r="AL747" s="19">
        <f t="shared" si="1771"/>
        <v>0</v>
      </c>
      <c r="AM747" s="19">
        <f t="shared" si="1691"/>
        <v>271557.7</v>
      </c>
      <c r="AN747" s="19">
        <f t="shared" ref="AN747" si="1772">AN748+AN749</f>
        <v>0</v>
      </c>
      <c r="AO747" s="19">
        <f t="shared" si="1730"/>
        <v>271557.7</v>
      </c>
      <c r="AP747" s="19">
        <f t="shared" si="1692"/>
        <v>291194.3</v>
      </c>
      <c r="AQ747" s="19">
        <f t="shared" ref="AQ747" si="1773">AQ748+AQ749</f>
        <v>0</v>
      </c>
      <c r="AR747" s="19">
        <f t="shared" si="1731"/>
        <v>291194.3</v>
      </c>
      <c r="AS747" s="19">
        <f t="shared" si="1693"/>
        <v>293607.59999999998</v>
      </c>
      <c r="AT747" s="19">
        <f t="shared" ref="AT747" si="1774">AT748+AT749</f>
        <v>0</v>
      </c>
      <c r="AU747" s="19">
        <f t="shared" si="1732"/>
        <v>293607.59999999998</v>
      </c>
      <c r="AV747" s="19">
        <f t="shared" si="1768"/>
        <v>0</v>
      </c>
      <c r="AW747" s="32"/>
      <c r="AX747" s="23"/>
      <c r="AY747" s="2"/>
    </row>
    <row r="748" spans="1:51" x14ac:dyDescent="0.3">
      <c r="A748" s="49" t="s">
        <v>186</v>
      </c>
      <c r="B748" s="45">
        <v>610</v>
      </c>
      <c r="C748" s="49" t="s">
        <v>28</v>
      </c>
      <c r="D748" s="49" t="s">
        <v>112</v>
      </c>
      <c r="E748" s="15" t="s">
        <v>558</v>
      </c>
      <c r="F748" s="19">
        <v>267217.2</v>
      </c>
      <c r="G748" s="19">
        <v>286523.5</v>
      </c>
      <c r="H748" s="19">
        <v>288625.5</v>
      </c>
      <c r="I748" s="19"/>
      <c r="J748" s="19"/>
      <c r="K748" s="19"/>
      <c r="L748" s="19">
        <f t="shared" si="1672"/>
        <v>267217.2</v>
      </c>
      <c r="M748" s="19">
        <f t="shared" si="1673"/>
        <v>286523.5</v>
      </c>
      <c r="N748" s="19">
        <f t="shared" si="1674"/>
        <v>288625.5</v>
      </c>
      <c r="O748" s="19"/>
      <c r="P748" s="19"/>
      <c r="Q748" s="19"/>
      <c r="R748" s="19">
        <f t="shared" si="1624"/>
        <v>267217.2</v>
      </c>
      <c r="S748" s="19">
        <f t="shared" si="1625"/>
        <v>286523.5</v>
      </c>
      <c r="T748" s="19">
        <f t="shared" si="1626"/>
        <v>288625.5</v>
      </c>
      <c r="U748" s="19"/>
      <c r="V748" s="19">
        <f t="shared" si="1627"/>
        <v>267217.2</v>
      </c>
      <c r="W748" s="19">
        <f t="shared" si="1628"/>
        <v>286523.5</v>
      </c>
      <c r="X748" s="19">
        <f t="shared" si="1629"/>
        <v>288625.5</v>
      </c>
      <c r="Y748" s="19"/>
      <c r="Z748" s="19"/>
      <c r="AA748" s="19"/>
      <c r="AB748" s="19">
        <f t="shared" si="1599"/>
        <v>267217.2</v>
      </c>
      <c r="AC748" s="19">
        <f t="shared" si="1600"/>
        <v>286523.5</v>
      </c>
      <c r="AD748" s="19">
        <f t="shared" si="1601"/>
        <v>288625.5</v>
      </c>
      <c r="AE748" s="19"/>
      <c r="AF748" s="19"/>
      <c r="AG748" s="19">
        <f t="shared" si="1621"/>
        <v>267217.2</v>
      </c>
      <c r="AH748" s="19">
        <f t="shared" si="1622"/>
        <v>286523.5</v>
      </c>
      <c r="AI748" s="19">
        <f t="shared" si="1623"/>
        <v>288625.5</v>
      </c>
      <c r="AJ748" s="19"/>
      <c r="AK748" s="19"/>
      <c r="AL748" s="19"/>
      <c r="AM748" s="19">
        <f t="shared" si="1691"/>
        <v>267217.2</v>
      </c>
      <c r="AN748" s="19"/>
      <c r="AO748" s="19">
        <f t="shared" si="1730"/>
        <v>267217.2</v>
      </c>
      <c r="AP748" s="19">
        <f t="shared" si="1692"/>
        <v>286523.5</v>
      </c>
      <c r="AQ748" s="19"/>
      <c r="AR748" s="19">
        <f t="shared" si="1731"/>
        <v>286523.5</v>
      </c>
      <c r="AS748" s="19">
        <f t="shared" si="1693"/>
        <v>288625.5</v>
      </c>
      <c r="AT748" s="19"/>
      <c r="AU748" s="19">
        <f t="shared" si="1732"/>
        <v>288625.5</v>
      </c>
      <c r="AV748" s="19"/>
      <c r="AW748" s="32"/>
      <c r="AX748" s="23"/>
      <c r="AY748" s="2"/>
    </row>
    <row r="749" spans="1:51" x14ac:dyDescent="0.3">
      <c r="A749" s="49" t="s">
        <v>186</v>
      </c>
      <c r="B749" s="45">
        <v>610</v>
      </c>
      <c r="C749" s="49" t="s">
        <v>61</v>
      </c>
      <c r="D749" s="49" t="s">
        <v>20</v>
      </c>
      <c r="E749" s="15" t="s">
        <v>567</v>
      </c>
      <c r="F749" s="19">
        <v>4340.5</v>
      </c>
      <c r="G749" s="19">
        <v>4670.8</v>
      </c>
      <c r="H749" s="19">
        <v>4982.1000000000004</v>
      </c>
      <c r="I749" s="19"/>
      <c r="J749" s="19"/>
      <c r="K749" s="19"/>
      <c r="L749" s="19">
        <f t="shared" si="1672"/>
        <v>4340.5</v>
      </c>
      <c r="M749" s="19">
        <f t="shared" si="1673"/>
        <v>4670.8</v>
      </c>
      <c r="N749" s="19">
        <f t="shared" si="1674"/>
        <v>4982.1000000000004</v>
      </c>
      <c r="O749" s="19"/>
      <c r="P749" s="19"/>
      <c r="Q749" s="19"/>
      <c r="R749" s="19">
        <f t="shared" si="1624"/>
        <v>4340.5</v>
      </c>
      <c r="S749" s="19">
        <f t="shared" si="1625"/>
        <v>4670.8</v>
      </c>
      <c r="T749" s="19">
        <f t="shared" si="1626"/>
        <v>4982.1000000000004</v>
      </c>
      <c r="U749" s="19"/>
      <c r="V749" s="19">
        <f t="shared" si="1627"/>
        <v>4340.5</v>
      </c>
      <c r="W749" s="19">
        <f t="shared" si="1628"/>
        <v>4670.8</v>
      </c>
      <c r="X749" s="19">
        <f t="shared" si="1629"/>
        <v>4982.1000000000004</v>
      </c>
      <c r="Y749" s="19"/>
      <c r="Z749" s="19"/>
      <c r="AA749" s="19"/>
      <c r="AB749" s="19">
        <f t="shared" si="1599"/>
        <v>4340.5</v>
      </c>
      <c r="AC749" s="19">
        <f t="shared" si="1600"/>
        <v>4670.8</v>
      </c>
      <c r="AD749" s="19">
        <f t="shared" si="1601"/>
        <v>4982.1000000000004</v>
      </c>
      <c r="AE749" s="19"/>
      <c r="AF749" s="19"/>
      <c r="AG749" s="19">
        <f t="shared" si="1621"/>
        <v>4340.5</v>
      </c>
      <c r="AH749" s="19">
        <f t="shared" si="1622"/>
        <v>4670.8</v>
      </c>
      <c r="AI749" s="19">
        <f t="shared" si="1623"/>
        <v>4982.1000000000004</v>
      </c>
      <c r="AJ749" s="19"/>
      <c r="AK749" s="19"/>
      <c r="AL749" s="19"/>
      <c r="AM749" s="19">
        <f t="shared" si="1691"/>
        <v>4340.5</v>
      </c>
      <c r="AN749" s="19"/>
      <c r="AO749" s="19">
        <f t="shared" si="1730"/>
        <v>4340.5</v>
      </c>
      <c r="AP749" s="19">
        <f t="shared" si="1692"/>
        <v>4670.8</v>
      </c>
      <c r="AQ749" s="19"/>
      <c r="AR749" s="19">
        <f t="shared" si="1731"/>
        <v>4670.8</v>
      </c>
      <c r="AS749" s="19">
        <f t="shared" si="1693"/>
        <v>4982.1000000000004</v>
      </c>
      <c r="AT749" s="19"/>
      <c r="AU749" s="19">
        <f t="shared" si="1732"/>
        <v>4982.1000000000004</v>
      </c>
      <c r="AV749" s="19"/>
      <c r="AW749" s="32"/>
      <c r="AX749" s="23"/>
      <c r="AY749" s="2"/>
    </row>
    <row r="750" spans="1:51" x14ac:dyDescent="0.3">
      <c r="A750" s="49" t="s">
        <v>186</v>
      </c>
      <c r="B750" s="45">
        <v>620</v>
      </c>
      <c r="C750" s="49"/>
      <c r="D750" s="49"/>
      <c r="E750" s="15" t="s">
        <v>596</v>
      </c>
      <c r="F750" s="19">
        <f t="shared" ref="F750:K750" si="1775">F751+F752</f>
        <v>4038363.1999999997</v>
      </c>
      <c r="G750" s="19">
        <f t="shared" si="1775"/>
        <v>4443473</v>
      </c>
      <c r="H750" s="19">
        <f t="shared" si="1775"/>
        <v>4481912.0999999996</v>
      </c>
      <c r="I750" s="19">
        <f t="shared" si="1775"/>
        <v>0</v>
      </c>
      <c r="J750" s="19">
        <f t="shared" si="1775"/>
        <v>0</v>
      </c>
      <c r="K750" s="19">
        <f t="shared" si="1775"/>
        <v>0</v>
      </c>
      <c r="L750" s="19">
        <f t="shared" si="1672"/>
        <v>4038363.1999999997</v>
      </c>
      <c r="M750" s="19">
        <f t="shared" si="1673"/>
        <v>4443473</v>
      </c>
      <c r="N750" s="19">
        <f t="shared" si="1674"/>
        <v>4481912.0999999996</v>
      </c>
      <c r="O750" s="19">
        <f t="shared" ref="O750:Q750" si="1776">O751+O752</f>
        <v>0</v>
      </c>
      <c r="P750" s="19">
        <f t="shared" si="1776"/>
        <v>0</v>
      </c>
      <c r="Q750" s="19">
        <f t="shared" si="1776"/>
        <v>0</v>
      </c>
      <c r="R750" s="19">
        <f t="shared" si="1624"/>
        <v>4038363.1999999997</v>
      </c>
      <c r="S750" s="19">
        <f t="shared" si="1625"/>
        <v>4443473</v>
      </c>
      <c r="T750" s="19">
        <f t="shared" si="1626"/>
        <v>4481912.0999999996</v>
      </c>
      <c r="U750" s="19">
        <f t="shared" ref="U750:AV750" si="1777">U751+U752</f>
        <v>0</v>
      </c>
      <c r="V750" s="19">
        <f t="shared" si="1627"/>
        <v>4038363.1999999997</v>
      </c>
      <c r="W750" s="19">
        <f t="shared" si="1628"/>
        <v>4443473</v>
      </c>
      <c r="X750" s="19">
        <f t="shared" si="1629"/>
        <v>4481912.0999999996</v>
      </c>
      <c r="Y750" s="19">
        <f t="shared" ref="Y750:AA750" si="1778">Y751+Y752</f>
        <v>0</v>
      </c>
      <c r="Z750" s="19">
        <f t="shared" si="1778"/>
        <v>0</v>
      </c>
      <c r="AA750" s="19">
        <f t="shared" si="1778"/>
        <v>0</v>
      </c>
      <c r="AB750" s="19">
        <f t="shared" si="1599"/>
        <v>4038363.1999999997</v>
      </c>
      <c r="AC750" s="19">
        <f t="shared" si="1600"/>
        <v>4443473</v>
      </c>
      <c r="AD750" s="19">
        <f t="shared" si="1601"/>
        <v>4481912.0999999996</v>
      </c>
      <c r="AE750" s="19">
        <f t="shared" ref="AE750:AF750" si="1779">AE751+AE752</f>
        <v>0</v>
      </c>
      <c r="AF750" s="19">
        <f t="shared" si="1779"/>
        <v>0</v>
      </c>
      <c r="AG750" s="19">
        <f t="shared" si="1621"/>
        <v>4038363.1999999997</v>
      </c>
      <c r="AH750" s="19">
        <f t="shared" si="1622"/>
        <v>4443473</v>
      </c>
      <c r="AI750" s="19">
        <f t="shared" si="1623"/>
        <v>4481912.0999999996</v>
      </c>
      <c r="AJ750" s="19">
        <f t="shared" ref="AJ750:AL750" si="1780">AJ751+AJ752</f>
        <v>0</v>
      </c>
      <c r="AK750" s="19">
        <f t="shared" si="1780"/>
        <v>0</v>
      </c>
      <c r="AL750" s="19">
        <f t="shared" si="1780"/>
        <v>0</v>
      </c>
      <c r="AM750" s="19">
        <f t="shared" si="1691"/>
        <v>4038363.1999999997</v>
      </c>
      <c r="AN750" s="19">
        <f t="shared" ref="AN750" si="1781">AN751+AN752</f>
        <v>0</v>
      </c>
      <c r="AO750" s="19">
        <f t="shared" si="1730"/>
        <v>4038363.1999999997</v>
      </c>
      <c r="AP750" s="19">
        <f t="shared" si="1692"/>
        <v>4443473</v>
      </c>
      <c r="AQ750" s="19">
        <f t="shared" ref="AQ750" si="1782">AQ751+AQ752</f>
        <v>0</v>
      </c>
      <c r="AR750" s="19">
        <f t="shared" si="1731"/>
        <v>4443473</v>
      </c>
      <c r="AS750" s="19">
        <f t="shared" si="1693"/>
        <v>4481912.0999999996</v>
      </c>
      <c r="AT750" s="19">
        <f t="shared" ref="AT750" si="1783">AT751+AT752</f>
        <v>0</v>
      </c>
      <c r="AU750" s="19">
        <f t="shared" si="1732"/>
        <v>4481912.0999999996</v>
      </c>
      <c r="AV750" s="19">
        <f t="shared" si="1777"/>
        <v>0</v>
      </c>
      <c r="AW750" s="32"/>
      <c r="AX750" s="23"/>
      <c r="AY750" s="2"/>
    </row>
    <row r="751" spans="1:51" x14ac:dyDescent="0.3">
      <c r="A751" s="49" t="s">
        <v>186</v>
      </c>
      <c r="B751" s="45">
        <v>620</v>
      </c>
      <c r="C751" s="49" t="s">
        <v>28</v>
      </c>
      <c r="D751" s="49" t="s">
        <v>112</v>
      </c>
      <c r="E751" s="15" t="s">
        <v>558</v>
      </c>
      <c r="F751" s="19">
        <v>3873489.6999999997</v>
      </c>
      <c r="G751" s="19">
        <v>4273738.7</v>
      </c>
      <c r="H751" s="19">
        <v>4308604.5999999996</v>
      </c>
      <c r="I751" s="19"/>
      <c r="J751" s="19"/>
      <c r="K751" s="19"/>
      <c r="L751" s="19">
        <f t="shared" si="1672"/>
        <v>3873489.6999999997</v>
      </c>
      <c r="M751" s="19">
        <f t="shared" si="1673"/>
        <v>4273738.7</v>
      </c>
      <c r="N751" s="19">
        <f t="shared" si="1674"/>
        <v>4308604.5999999996</v>
      </c>
      <c r="O751" s="19"/>
      <c r="P751" s="19"/>
      <c r="Q751" s="19"/>
      <c r="R751" s="19">
        <f t="shared" si="1624"/>
        <v>3873489.6999999997</v>
      </c>
      <c r="S751" s="19">
        <f t="shared" si="1625"/>
        <v>4273738.7</v>
      </c>
      <c r="T751" s="19">
        <f t="shared" si="1626"/>
        <v>4308604.5999999996</v>
      </c>
      <c r="U751" s="19"/>
      <c r="V751" s="19">
        <f t="shared" si="1627"/>
        <v>3873489.6999999997</v>
      </c>
      <c r="W751" s="19">
        <f t="shared" si="1628"/>
        <v>4273738.7</v>
      </c>
      <c r="X751" s="19">
        <f t="shared" si="1629"/>
        <v>4308604.5999999996</v>
      </c>
      <c r="Y751" s="19"/>
      <c r="Z751" s="19"/>
      <c r="AA751" s="19"/>
      <c r="AB751" s="19">
        <f t="shared" si="1599"/>
        <v>3873489.6999999997</v>
      </c>
      <c r="AC751" s="19">
        <f t="shared" si="1600"/>
        <v>4273738.7</v>
      </c>
      <c r="AD751" s="19">
        <f t="shared" si="1601"/>
        <v>4308604.5999999996</v>
      </c>
      <c r="AE751" s="19"/>
      <c r="AF751" s="19"/>
      <c r="AG751" s="19">
        <f t="shared" si="1621"/>
        <v>3873489.6999999997</v>
      </c>
      <c r="AH751" s="19">
        <f t="shared" si="1622"/>
        <v>4273738.7</v>
      </c>
      <c r="AI751" s="19">
        <f t="shared" si="1623"/>
        <v>4308604.5999999996</v>
      </c>
      <c r="AJ751" s="19"/>
      <c r="AK751" s="19"/>
      <c r="AL751" s="19"/>
      <c r="AM751" s="19">
        <f t="shared" si="1691"/>
        <v>3873489.6999999997</v>
      </c>
      <c r="AN751" s="19"/>
      <c r="AO751" s="19">
        <f t="shared" si="1730"/>
        <v>3873489.6999999997</v>
      </c>
      <c r="AP751" s="19">
        <f t="shared" si="1692"/>
        <v>4273738.7</v>
      </c>
      <c r="AQ751" s="19"/>
      <c r="AR751" s="19">
        <f t="shared" si="1731"/>
        <v>4273738.7</v>
      </c>
      <c r="AS751" s="19">
        <f t="shared" si="1693"/>
        <v>4308604.5999999996</v>
      </c>
      <c r="AT751" s="19"/>
      <c r="AU751" s="19">
        <f t="shared" si="1732"/>
        <v>4308604.5999999996</v>
      </c>
      <c r="AV751" s="19"/>
      <c r="AW751" s="32"/>
      <c r="AX751" s="23"/>
      <c r="AY751" s="2"/>
    </row>
    <row r="752" spans="1:51" x14ac:dyDescent="0.3">
      <c r="A752" s="49" t="s">
        <v>186</v>
      </c>
      <c r="B752" s="45">
        <v>620</v>
      </c>
      <c r="C752" s="49" t="s">
        <v>61</v>
      </c>
      <c r="D752" s="49" t="s">
        <v>20</v>
      </c>
      <c r="E752" s="15" t="s">
        <v>567</v>
      </c>
      <c r="F752" s="19">
        <v>164873.5</v>
      </c>
      <c r="G752" s="19">
        <v>169734.3</v>
      </c>
      <c r="H752" s="19">
        <v>173307.5</v>
      </c>
      <c r="I752" s="19"/>
      <c r="J752" s="19"/>
      <c r="K752" s="19"/>
      <c r="L752" s="19">
        <f t="shared" si="1672"/>
        <v>164873.5</v>
      </c>
      <c r="M752" s="19">
        <f t="shared" si="1673"/>
        <v>169734.3</v>
      </c>
      <c r="N752" s="19">
        <f t="shared" si="1674"/>
        <v>173307.5</v>
      </c>
      <c r="O752" s="19"/>
      <c r="P752" s="19"/>
      <c r="Q752" s="19"/>
      <c r="R752" s="19">
        <f t="shared" si="1624"/>
        <v>164873.5</v>
      </c>
      <c r="S752" s="19">
        <f t="shared" si="1625"/>
        <v>169734.3</v>
      </c>
      <c r="T752" s="19">
        <f t="shared" si="1626"/>
        <v>173307.5</v>
      </c>
      <c r="U752" s="19"/>
      <c r="V752" s="19">
        <f t="shared" si="1627"/>
        <v>164873.5</v>
      </c>
      <c r="W752" s="19">
        <f t="shared" si="1628"/>
        <v>169734.3</v>
      </c>
      <c r="X752" s="19">
        <f t="shared" si="1629"/>
        <v>173307.5</v>
      </c>
      <c r="Y752" s="19"/>
      <c r="Z752" s="19"/>
      <c r="AA752" s="19"/>
      <c r="AB752" s="19">
        <f t="shared" si="1599"/>
        <v>164873.5</v>
      </c>
      <c r="AC752" s="19">
        <f t="shared" si="1600"/>
        <v>169734.3</v>
      </c>
      <c r="AD752" s="19">
        <f t="shared" si="1601"/>
        <v>173307.5</v>
      </c>
      <c r="AE752" s="19"/>
      <c r="AF752" s="19"/>
      <c r="AG752" s="19">
        <f t="shared" si="1621"/>
        <v>164873.5</v>
      </c>
      <c r="AH752" s="19">
        <f t="shared" si="1622"/>
        <v>169734.3</v>
      </c>
      <c r="AI752" s="19">
        <f t="shared" si="1623"/>
        <v>173307.5</v>
      </c>
      <c r="AJ752" s="19"/>
      <c r="AK752" s="19"/>
      <c r="AL752" s="19"/>
      <c r="AM752" s="19">
        <f t="shared" si="1691"/>
        <v>164873.5</v>
      </c>
      <c r="AN752" s="19"/>
      <c r="AO752" s="19">
        <f t="shared" si="1730"/>
        <v>164873.5</v>
      </c>
      <c r="AP752" s="19">
        <f t="shared" si="1692"/>
        <v>169734.3</v>
      </c>
      <c r="AQ752" s="19"/>
      <c r="AR752" s="19">
        <f t="shared" si="1731"/>
        <v>169734.3</v>
      </c>
      <c r="AS752" s="19">
        <f t="shared" si="1693"/>
        <v>173307.5</v>
      </c>
      <c r="AT752" s="19"/>
      <c r="AU752" s="19">
        <f t="shared" si="1732"/>
        <v>173307.5</v>
      </c>
      <c r="AV752" s="19"/>
      <c r="AW752" s="32"/>
      <c r="AX752" s="23"/>
      <c r="AY752" s="2"/>
    </row>
    <row r="753" spans="1:51" ht="46.8" x14ac:dyDescent="0.3">
      <c r="A753" s="49" t="s">
        <v>186</v>
      </c>
      <c r="B753" s="45">
        <v>630</v>
      </c>
      <c r="C753" s="49"/>
      <c r="D753" s="49"/>
      <c r="E753" s="15" t="s">
        <v>597</v>
      </c>
      <c r="F753" s="19">
        <f t="shared" ref="F753:K753" si="1784">F754</f>
        <v>364</v>
      </c>
      <c r="G753" s="19">
        <f t="shared" si="1784"/>
        <v>364</v>
      </c>
      <c r="H753" s="19">
        <f t="shared" si="1784"/>
        <v>364</v>
      </c>
      <c r="I753" s="19">
        <f t="shared" si="1784"/>
        <v>0</v>
      </c>
      <c r="J753" s="19">
        <f t="shared" si="1784"/>
        <v>0</v>
      </c>
      <c r="K753" s="19">
        <f t="shared" si="1784"/>
        <v>0</v>
      </c>
      <c r="L753" s="19">
        <f t="shared" si="1672"/>
        <v>364</v>
      </c>
      <c r="M753" s="19">
        <f t="shared" si="1673"/>
        <v>364</v>
      </c>
      <c r="N753" s="19">
        <f t="shared" si="1674"/>
        <v>364</v>
      </c>
      <c r="O753" s="19">
        <f t="shared" ref="O753:Q753" si="1785">O754</f>
        <v>0</v>
      </c>
      <c r="P753" s="19">
        <f t="shared" si="1785"/>
        <v>0</v>
      </c>
      <c r="Q753" s="19">
        <f t="shared" si="1785"/>
        <v>0</v>
      </c>
      <c r="R753" s="19">
        <f t="shared" si="1624"/>
        <v>364</v>
      </c>
      <c r="S753" s="19">
        <f t="shared" si="1625"/>
        <v>364</v>
      </c>
      <c r="T753" s="19">
        <f t="shared" si="1626"/>
        <v>364</v>
      </c>
      <c r="U753" s="19">
        <f t="shared" ref="U753:AV753" si="1786">U754</f>
        <v>0</v>
      </c>
      <c r="V753" s="19">
        <f t="shared" si="1627"/>
        <v>364</v>
      </c>
      <c r="W753" s="19">
        <f t="shared" si="1628"/>
        <v>364</v>
      </c>
      <c r="X753" s="19">
        <f t="shared" si="1629"/>
        <v>364</v>
      </c>
      <c r="Y753" s="19">
        <f t="shared" si="1786"/>
        <v>0</v>
      </c>
      <c r="Z753" s="19">
        <f t="shared" si="1786"/>
        <v>0</v>
      </c>
      <c r="AA753" s="19">
        <f t="shared" si="1786"/>
        <v>0</v>
      </c>
      <c r="AB753" s="19">
        <f t="shared" si="1599"/>
        <v>364</v>
      </c>
      <c r="AC753" s="19">
        <f t="shared" si="1600"/>
        <v>364</v>
      </c>
      <c r="AD753" s="19">
        <f t="shared" si="1601"/>
        <v>364</v>
      </c>
      <c r="AE753" s="19">
        <f t="shared" si="1786"/>
        <v>0</v>
      </c>
      <c r="AF753" s="19">
        <f t="shared" si="1786"/>
        <v>0</v>
      </c>
      <c r="AG753" s="19">
        <f t="shared" si="1621"/>
        <v>364</v>
      </c>
      <c r="AH753" s="19">
        <f t="shared" si="1622"/>
        <v>364</v>
      </c>
      <c r="AI753" s="19">
        <f t="shared" si="1623"/>
        <v>364</v>
      </c>
      <c r="AJ753" s="19">
        <f t="shared" si="1786"/>
        <v>0</v>
      </c>
      <c r="AK753" s="19">
        <f t="shared" si="1786"/>
        <v>0</v>
      </c>
      <c r="AL753" s="19">
        <f t="shared" si="1786"/>
        <v>0</v>
      </c>
      <c r="AM753" s="19">
        <f t="shared" si="1691"/>
        <v>364</v>
      </c>
      <c r="AN753" s="19">
        <f t="shared" si="1786"/>
        <v>0</v>
      </c>
      <c r="AO753" s="19">
        <f t="shared" si="1730"/>
        <v>364</v>
      </c>
      <c r="AP753" s="19">
        <f t="shared" si="1692"/>
        <v>364</v>
      </c>
      <c r="AQ753" s="19">
        <f t="shared" si="1786"/>
        <v>0</v>
      </c>
      <c r="AR753" s="19">
        <f t="shared" si="1731"/>
        <v>364</v>
      </c>
      <c r="AS753" s="19">
        <f t="shared" si="1693"/>
        <v>364</v>
      </c>
      <c r="AT753" s="19">
        <f t="shared" si="1786"/>
        <v>0</v>
      </c>
      <c r="AU753" s="19">
        <f t="shared" si="1732"/>
        <v>364</v>
      </c>
      <c r="AV753" s="19">
        <f t="shared" si="1786"/>
        <v>0</v>
      </c>
      <c r="AW753" s="32"/>
      <c r="AX753" s="23"/>
      <c r="AY753" s="2"/>
    </row>
    <row r="754" spans="1:51" x14ac:dyDescent="0.3">
      <c r="A754" s="49" t="s">
        <v>186</v>
      </c>
      <c r="B754" s="45">
        <v>630</v>
      </c>
      <c r="C754" s="49" t="s">
        <v>61</v>
      </c>
      <c r="D754" s="49" t="s">
        <v>20</v>
      </c>
      <c r="E754" s="15" t="s">
        <v>567</v>
      </c>
      <c r="F754" s="19">
        <v>364</v>
      </c>
      <c r="G754" s="19">
        <v>364</v>
      </c>
      <c r="H754" s="19">
        <v>364</v>
      </c>
      <c r="I754" s="19"/>
      <c r="J754" s="19"/>
      <c r="K754" s="19"/>
      <c r="L754" s="19">
        <f t="shared" si="1672"/>
        <v>364</v>
      </c>
      <c r="M754" s="19">
        <f t="shared" si="1673"/>
        <v>364</v>
      </c>
      <c r="N754" s="19">
        <f t="shared" si="1674"/>
        <v>364</v>
      </c>
      <c r="O754" s="19"/>
      <c r="P754" s="19"/>
      <c r="Q754" s="19"/>
      <c r="R754" s="19">
        <f t="shared" si="1624"/>
        <v>364</v>
      </c>
      <c r="S754" s="19">
        <f t="shared" si="1625"/>
        <v>364</v>
      </c>
      <c r="T754" s="19">
        <f t="shared" si="1626"/>
        <v>364</v>
      </c>
      <c r="U754" s="19"/>
      <c r="V754" s="19">
        <f t="shared" si="1627"/>
        <v>364</v>
      </c>
      <c r="W754" s="19">
        <f t="shared" si="1628"/>
        <v>364</v>
      </c>
      <c r="X754" s="19">
        <f t="shared" si="1629"/>
        <v>364</v>
      </c>
      <c r="Y754" s="19"/>
      <c r="Z754" s="19"/>
      <c r="AA754" s="19"/>
      <c r="AB754" s="19">
        <f t="shared" ref="AB754:AB817" si="1787">V754+Y754</f>
        <v>364</v>
      </c>
      <c r="AC754" s="19">
        <f t="shared" ref="AC754:AC817" si="1788">W754+Z754</f>
        <v>364</v>
      </c>
      <c r="AD754" s="19">
        <f t="shared" ref="AD754:AD817" si="1789">X754+AA754</f>
        <v>364</v>
      </c>
      <c r="AE754" s="19"/>
      <c r="AF754" s="19"/>
      <c r="AG754" s="19">
        <f t="shared" si="1621"/>
        <v>364</v>
      </c>
      <c r="AH754" s="19">
        <f t="shared" si="1622"/>
        <v>364</v>
      </c>
      <c r="AI754" s="19">
        <f t="shared" si="1623"/>
        <v>364</v>
      </c>
      <c r="AJ754" s="19"/>
      <c r="AK754" s="19"/>
      <c r="AL754" s="19"/>
      <c r="AM754" s="19">
        <f t="shared" si="1691"/>
        <v>364</v>
      </c>
      <c r="AN754" s="19"/>
      <c r="AO754" s="19">
        <f t="shared" si="1730"/>
        <v>364</v>
      </c>
      <c r="AP754" s="19">
        <f t="shared" si="1692"/>
        <v>364</v>
      </c>
      <c r="AQ754" s="19"/>
      <c r="AR754" s="19">
        <f t="shared" si="1731"/>
        <v>364</v>
      </c>
      <c r="AS754" s="19">
        <f t="shared" si="1693"/>
        <v>364</v>
      </c>
      <c r="AT754" s="19"/>
      <c r="AU754" s="19">
        <f t="shared" si="1732"/>
        <v>364</v>
      </c>
      <c r="AV754" s="19"/>
      <c r="AW754" s="32"/>
      <c r="AX754" s="23"/>
      <c r="AY754" s="2"/>
    </row>
    <row r="755" spans="1:51" ht="109.2" x14ac:dyDescent="0.3">
      <c r="A755" s="49" t="s">
        <v>187</v>
      </c>
      <c r="B755" s="45"/>
      <c r="C755" s="49"/>
      <c r="D755" s="49"/>
      <c r="E755" s="15" t="s">
        <v>699</v>
      </c>
      <c r="F755" s="19">
        <f t="shared" ref="F755:K755" si="1790">F756+F759</f>
        <v>395</v>
      </c>
      <c r="G755" s="19">
        <f t="shared" si="1790"/>
        <v>395</v>
      </c>
      <c r="H755" s="19">
        <f t="shared" si="1790"/>
        <v>395</v>
      </c>
      <c r="I755" s="19">
        <f t="shared" si="1790"/>
        <v>0</v>
      </c>
      <c r="J755" s="19">
        <f t="shared" si="1790"/>
        <v>0</v>
      </c>
      <c r="K755" s="19">
        <f t="shared" si="1790"/>
        <v>0</v>
      </c>
      <c r="L755" s="19">
        <f t="shared" si="1672"/>
        <v>395</v>
      </c>
      <c r="M755" s="19">
        <f t="shared" si="1673"/>
        <v>395</v>
      </c>
      <c r="N755" s="19">
        <f t="shared" si="1674"/>
        <v>395</v>
      </c>
      <c r="O755" s="19">
        <f t="shared" ref="O755:Q755" si="1791">O756+O759</f>
        <v>0</v>
      </c>
      <c r="P755" s="19">
        <f t="shared" si="1791"/>
        <v>0</v>
      </c>
      <c r="Q755" s="19">
        <f t="shared" si="1791"/>
        <v>0</v>
      </c>
      <c r="R755" s="19">
        <f t="shared" si="1624"/>
        <v>395</v>
      </c>
      <c r="S755" s="19">
        <f t="shared" si="1625"/>
        <v>395</v>
      </c>
      <c r="T755" s="19">
        <f t="shared" si="1626"/>
        <v>395</v>
      </c>
      <c r="U755" s="19">
        <f t="shared" ref="U755:AV755" si="1792">U756+U759</f>
        <v>0</v>
      </c>
      <c r="V755" s="19">
        <f t="shared" si="1627"/>
        <v>395</v>
      </c>
      <c r="W755" s="19">
        <f t="shared" si="1628"/>
        <v>395</v>
      </c>
      <c r="X755" s="19">
        <f t="shared" si="1629"/>
        <v>395</v>
      </c>
      <c r="Y755" s="19">
        <f t="shared" ref="Y755:AA755" si="1793">Y756+Y759</f>
        <v>0</v>
      </c>
      <c r="Z755" s="19">
        <f t="shared" si="1793"/>
        <v>0</v>
      </c>
      <c r="AA755" s="19">
        <f t="shared" si="1793"/>
        <v>0</v>
      </c>
      <c r="AB755" s="19">
        <f t="shared" si="1787"/>
        <v>395</v>
      </c>
      <c r="AC755" s="19">
        <f t="shared" si="1788"/>
        <v>395</v>
      </c>
      <c r="AD755" s="19">
        <f t="shared" si="1789"/>
        <v>395</v>
      </c>
      <c r="AE755" s="19">
        <f t="shared" ref="AE755:AF755" si="1794">AE756+AE759</f>
        <v>0</v>
      </c>
      <c r="AF755" s="19">
        <f t="shared" si="1794"/>
        <v>0</v>
      </c>
      <c r="AG755" s="19">
        <f t="shared" si="1621"/>
        <v>395</v>
      </c>
      <c r="AH755" s="19">
        <f t="shared" si="1622"/>
        <v>395</v>
      </c>
      <c r="AI755" s="19">
        <f t="shared" si="1623"/>
        <v>395</v>
      </c>
      <c r="AJ755" s="19">
        <f t="shared" ref="AJ755:AL755" si="1795">AJ756+AJ759</f>
        <v>0</v>
      </c>
      <c r="AK755" s="19">
        <f t="shared" si="1795"/>
        <v>0</v>
      </c>
      <c r="AL755" s="19">
        <f t="shared" si="1795"/>
        <v>0</v>
      </c>
      <c r="AM755" s="19">
        <f t="shared" si="1691"/>
        <v>395</v>
      </c>
      <c r="AN755" s="19">
        <f t="shared" ref="AN755" si="1796">AN756+AN759</f>
        <v>0</v>
      </c>
      <c r="AO755" s="19">
        <f t="shared" si="1730"/>
        <v>395</v>
      </c>
      <c r="AP755" s="19">
        <f t="shared" si="1692"/>
        <v>395</v>
      </c>
      <c r="AQ755" s="19">
        <f t="shared" ref="AQ755" si="1797">AQ756+AQ759</f>
        <v>0</v>
      </c>
      <c r="AR755" s="19">
        <f t="shared" si="1731"/>
        <v>395</v>
      </c>
      <c r="AS755" s="19">
        <f t="shared" si="1693"/>
        <v>395</v>
      </c>
      <c r="AT755" s="19">
        <f t="shared" ref="AT755" si="1798">AT756+AT759</f>
        <v>0</v>
      </c>
      <c r="AU755" s="19">
        <f t="shared" si="1732"/>
        <v>395</v>
      </c>
      <c r="AV755" s="19">
        <f t="shared" si="1792"/>
        <v>0</v>
      </c>
      <c r="AW755" s="32"/>
      <c r="AX755" s="23"/>
      <c r="AY755" s="2"/>
    </row>
    <row r="756" spans="1:51" ht="31.2" x14ac:dyDescent="0.3">
      <c r="A756" s="49" t="s">
        <v>187</v>
      </c>
      <c r="B756" s="45">
        <v>300</v>
      </c>
      <c r="C756" s="49"/>
      <c r="D756" s="49"/>
      <c r="E756" s="15" t="s">
        <v>579</v>
      </c>
      <c r="F756" s="19">
        <f t="shared" ref="F756:K757" si="1799">F757</f>
        <v>101.5</v>
      </c>
      <c r="G756" s="19">
        <f t="shared" si="1799"/>
        <v>101.5</v>
      </c>
      <c r="H756" s="19">
        <f t="shared" si="1799"/>
        <v>101.5</v>
      </c>
      <c r="I756" s="19">
        <f t="shared" si="1799"/>
        <v>0</v>
      </c>
      <c r="J756" s="19">
        <f t="shared" si="1799"/>
        <v>0</v>
      </c>
      <c r="K756" s="19">
        <f t="shared" si="1799"/>
        <v>0</v>
      </c>
      <c r="L756" s="19">
        <f t="shared" si="1672"/>
        <v>101.5</v>
      </c>
      <c r="M756" s="19">
        <f t="shared" si="1673"/>
        <v>101.5</v>
      </c>
      <c r="N756" s="19">
        <f t="shared" si="1674"/>
        <v>101.5</v>
      </c>
      <c r="O756" s="19">
        <f t="shared" ref="O756:Q757" si="1800">O757</f>
        <v>0</v>
      </c>
      <c r="P756" s="19">
        <f t="shared" si="1800"/>
        <v>0</v>
      </c>
      <c r="Q756" s="19">
        <f t="shared" si="1800"/>
        <v>0</v>
      </c>
      <c r="R756" s="19">
        <f t="shared" si="1624"/>
        <v>101.5</v>
      </c>
      <c r="S756" s="19">
        <f t="shared" si="1625"/>
        <v>101.5</v>
      </c>
      <c r="T756" s="19">
        <f t="shared" si="1626"/>
        <v>101.5</v>
      </c>
      <c r="U756" s="19">
        <f t="shared" ref="U756:AV757" si="1801">U757</f>
        <v>0</v>
      </c>
      <c r="V756" s="19">
        <f t="shared" si="1627"/>
        <v>101.5</v>
      </c>
      <c r="W756" s="19">
        <f t="shared" si="1628"/>
        <v>101.5</v>
      </c>
      <c r="X756" s="19">
        <f t="shared" si="1629"/>
        <v>101.5</v>
      </c>
      <c r="Y756" s="19">
        <f t="shared" si="1801"/>
        <v>0</v>
      </c>
      <c r="Z756" s="19">
        <f t="shared" si="1801"/>
        <v>0</v>
      </c>
      <c r="AA756" s="19">
        <f t="shared" si="1801"/>
        <v>0</v>
      </c>
      <c r="AB756" s="19">
        <f t="shared" si="1787"/>
        <v>101.5</v>
      </c>
      <c r="AC756" s="19">
        <f t="shared" si="1788"/>
        <v>101.5</v>
      </c>
      <c r="AD756" s="19">
        <f t="shared" si="1789"/>
        <v>101.5</v>
      </c>
      <c r="AE756" s="19">
        <f t="shared" si="1801"/>
        <v>0</v>
      </c>
      <c r="AF756" s="19">
        <f t="shared" si="1801"/>
        <v>0</v>
      </c>
      <c r="AG756" s="19">
        <f t="shared" si="1621"/>
        <v>101.5</v>
      </c>
      <c r="AH756" s="19">
        <f t="shared" si="1622"/>
        <v>101.5</v>
      </c>
      <c r="AI756" s="19">
        <f t="shared" si="1623"/>
        <v>101.5</v>
      </c>
      <c r="AJ756" s="19">
        <f t="shared" si="1801"/>
        <v>0</v>
      </c>
      <c r="AK756" s="19">
        <f t="shared" si="1801"/>
        <v>0</v>
      </c>
      <c r="AL756" s="19">
        <f t="shared" si="1801"/>
        <v>0</v>
      </c>
      <c r="AM756" s="19">
        <f t="shared" si="1691"/>
        <v>101.5</v>
      </c>
      <c r="AN756" s="19">
        <f t="shared" si="1801"/>
        <v>0</v>
      </c>
      <c r="AO756" s="19">
        <f t="shared" si="1730"/>
        <v>101.5</v>
      </c>
      <c r="AP756" s="19">
        <f t="shared" si="1692"/>
        <v>101.5</v>
      </c>
      <c r="AQ756" s="19">
        <f t="shared" si="1801"/>
        <v>0</v>
      </c>
      <c r="AR756" s="19">
        <f t="shared" si="1731"/>
        <v>101.5</v>
      </c>
      <c r="AS756" s="19">
        <f t="shared" si="1693"/>
        <v>101.5</v>
      </c>
      <c r="AT756" s="19">
        <f t="shared" si="1801"/>
        <v>0</v>
      </c>
      <c r="AU756" s="19">
        <f t="shared" si="1732"/>
        <v>101.5</v>
      </c>
      <c r="AV756" s="19">
        <f t="shared" si="1801"/>
        <v>0</v>
      </c>
      <c r="AW756" s="32"/>
      <c r="AX756" s="23"/>
      <c r="AY756" s="2"/>
    </row>
    <row r="757" spans="1:51" ht="31.2" x14ac:dyDescent="0.3">
      <c r="A757" s="49" t="s">
        <v>187</v>
      </c>
      <c r="B757" s="45">
        <v>320</v>
      </c>
      <c r="C757" s="49"/>
      <c r="D757" s="49"/>
      <c r="E757" s="15" t="s">
        <v>588</v>
      </c>
      <c r="F757" s="19">
        <f t="shared" si="1799"/>
        <v>101.5</v>
      </c>
      <c r="G757" s="19">
        <f t="shared" si="1799"/>
        <v>101.5</v>
      </c>
      <c r="H757" s="19">
        <f t="shared" si="1799"/>
        <v>101.5</v>
      </c>
      <c r="I757" s="19">
        <f t="shared" si="1799"/>
        <v>0</v>
      </c>
      <c r="J757" s="19">
        <f t="shared" si="1799"/>
        <v>0</v>
      </c>
      <c r="K757" s="19">
        <f t="shared" si="1799"/>
        <v>0</v>
      </c>
      <c r="L757" s="19">
        <f t="shared" si="1672"/>
        <v>101.5</v>
      </c>
      <c r="M757" s="19">
        <f t="shared" si="1673"/>
        <v>101.5</v>
      </c>
      <c r="N757" s="19">
        <f t="shared" si="1674"/>
        <v>101.5</v>
      </c>
      <c r="O757" s="19">
        <f t="shared" si="1800"/>
        <v>0</v>
      </c>
      <c r="P757" s="19">
        <f t="shared" si="1800"/>
        <v>0</v>
      </c>
      <c r="Q757" s="19">
        <f t="shared" si="1800"/>
        <v>0</v>
      </c>
      <c r="R757" s="19">
        <f t="shared" si="1624"/>
        <v>101.5</v>
      </c>
      <c r="S757" s="19">
        <f t="shared" si="1625"/>
        <v>101.5</v>
      </c>
      <c r="T757" s="19">
        <f t="shared" si="1626"/>
        <v>101.5</v>
      </c>
      <c r="U757" s="19">
        <f t="shared" si="1801"/>
        <v>0</v>
      </c>
      <c r="V757" s="19">
        <f t="shared" si="1627"/>
        <v>101.5</v>
      </c>
      <c r="W757" s="19">
        <f t="shared" si="1628"/>
        <v>101.5</v>
      </c>
      <c r="X757" s="19">
        <f t="shared" si="1629"/>
        <v>101.5</v>
      </c>
      <c r="Y757" s="19">
        <f t="shared" si="1801"/>
        <v>0</v>
      </c>
      <c r="Z757" s="19">
        <f t="shared" si="1801"/>
        <v>0</v>
      </c>
      <c r="AA757" s="19">
        <f t="shared" si="1801"/>
        <v>0</v>
      </c>
      <c r="AB757" s="19">
        <f t="shared" si="1787"/>
        <v>101.5</v>
      </c>
      <c r="AC757" s="19">
        <f t="shared" si="1788"/>
        <v>101.5</v>
      </c>
      <c r="AD757" s="19">
        <f t="shared" si="1789"/>
        <v>101.5</v>
      </c>
      <c r="AE757" s="19">
        <f t="shared" si="1801"/>
        <v>0</v>
      </c>
      <c r="AF757" s="19">
        <f t="shared" si="1801"/>
        <v>0</v>
      </c>
      <c r="AG757" s="19">
        <f t="shared" si="1621"/>
        <v>101.5</v>
      </c>
      <c r="AH757" s="19">
        <f t="shared" si="1622"/>
        <v>101.5</v>
      </c>
      <c r="AI757" s="19">
        <f t="shared" si="1623"/>
        <v>101.5</v>
      </c>
      <c r="AJ757" s="19">
        <f t="shared" si="1801"/>
        <v>0</v>
      </c>
      <c r="AK757" s="19">
        <f t="shared" si="1801"/>
        <v>0</v>
      </c>
      <c r="AL757" s="19">
        <f t="shared" si="1801"/>
        <v>0</v>
      </c>
      <c r="AM757" s="19">
        <f t="shared" si="1691"/>
        <v>101.5</v>
      </c>
      <c r="AN757" s="19">
        <f t="shared" si="1801"/>
        <v>0</v>
      </c>
      <c r="AO757" s="19">
        <f t="shared" si="1730"/>
        <v>101.5</v>
      </c>
      <c r="AP757" s="19">
        <f t="shared" si="1692"/>
        <v>101.5</v>
      </c>
      <c r="AQ757" s="19">
        <f t="shared" si="1801"/>
        <v>0</v>
      </c>
      <c r="AR757" s="19">
        <f t="shared" si="1731"/>
        <v>101.5</v>
      </c>
      <c r="AS757" s="19">
        <f t="shared" si="1693"/>
        <v>101.5</v>
      </c>
      <c r="AT757" s="19">
        <f t="shared" si="1801"/>
        <v>0</v>
      </c>
      <c r="AU757" s="19">
        <f t="shared" si="1732"/>
        <v>101.5</v>
      </c>
      <c r="AV757" s="19">
        <f t="shared" si="1801"/>
        <v>0</v>
      </c>
      <c r="AW757" s="32"/>
      <c r="AX757" s="23"/>
      <c r="AY757" s="2"/>
    </row>
    <row r="758" spans="1:51" x14ac:dyDescent="0.3">
      <c r="A758" s="49" t="s">
        <v>187</v>
      </c>
      <c r="B758" s="45">
        <v>320</v>
      </c>
      <c r="C758" s="49" t="s">
        <v>61</v>
      </c>
      <c r="D758" s="49" t="s">
        <v>20</v>
      </c>
      <c r="E758" s="15" t="s">
        <v>567</v>
      </c>
      <c r="F758" s="19">
        <v>101.5</v>
      </c>
      <c r="G758" s="19">
        <v>101.5</v>
      </c>
      <c r="H758" s="19">
        <v>101.5</v>
      </c>
      <c r="I758" s="19"/>
      <c r="J758" s="19"/>
      <c r="K758" s="19"/>
      <c r="L758" s="19">
        <f t="shared" si="1672"/>
        <v>101.5</v>
      </c>
      <c r="M758" s="19">
        <f t="shared" si="1673"/>
        <v>101.5</v>
      </c>
      <c r="N758" s="19">
        <f t="shared" si="1674"/>
        <v>101.5</v>
      </c>
      <c r="O758" s="19"/>
      <c r="P758" s="19"/>
      <c r="Q758" s="19"/>
      <c r="R758" s="19">
        <f t="shared" si="1624"/>
        <v>101.5</v>
      </c>
      <c r="S758" s="19">
        <f t="shared" si="1625"/>
        <v>101.5</v>
      </c>
      <c r="T758" s="19">
        <f t="shared" si="1626"/>
        <v>101.5</v>
      </c>
      <c r="U758" s="19"/>
      <c r="V758" s="19">
        <f t="shared" si="1627"/>
        <v>101.5</v>
      </c>
      <c r="W758" s="19">
        <f t="shared" si="1628"/>
        <v>101.5</v>
      </c>
      <c r="X758" s="19">
        <f t="shared" si="1629"/>
        <v>101.5</v>
      </c>
      <c r="Y758" s="19"/>
      <c r="Z758" s="19"/>
      <c r="AA758" s="19"/>
      <c r="AB758" s="19">
        <f t="shared" si="1787"/>
        <v>101.5</v>
      </c>
      <c r="AC758" s="19">
        <f t="shared" si="1788"/>
        <v>101.5</v>
      </c>
      <c r="AD758" s="19">
        <f t="shared" si="1789"/>
        <v>101.5</v>
      </c>
      <c r="AE758" s="19"/>
      <c r="AF758" s="19"/>
      <c r="AG758" s="19">
        <f t="shared" ref="AG758:AG821" si="1802">AB758+AE758</f>
        <v>101.5</v>
      </c>
      <c r="AH758" s="19">
        <f t="shared" ref="AH758:AH821" si="1803">AC758+AF758</f>
        <v>101.5</v>
      </c>
      <c r="AI758" s="19">
        <f t="shared" ref="AI758:AI821" si="1804">AD758</f>
        <v>101.5</v>
      </c>
      <c r="AJ758" s="19"/>
      <c r="AK758" s="19"/>
      <c r="AL758" s="19"/>
      <c r="AM758" s="19">
        <f t="shared" si="1691"/>
        <v>101.5</v>
      </c>
      <c r="AN758" s="19"/>
      <c r="AO758" s="19">
        <f t="shared" si="1730"/>
        <v>101.5</v>
      </c>
      <c r="AP758" s="19">
        <f t="shared" si="1692"/>
        <v>101.5</v>
      </c>
      <c r="AQ758" s="19"/>
      <c r="AR758" s="19">
        <f t="shared" si="1731"/>
        <v>101.5</v>
      </c>
      <c r="AS758" s="19">
        <f t="shared" si="1693"/>
        <v>101.5</v>
      </c>
      <c r="AT758" s="19"/>
      <c r="AU758" s="19">
        <f t="shared" si="1732"/>
        <v>101.5</v>
      </c>
      <c r="AV758" s="19"/>
      <c r="AW758" s="32"/>
      <c r="AX758" s="23"/>
      <c r="AY758" s="2"/>
    </row>
    <row r="759" spans="1:51" ht="46.8" x14ac:dyDescent="0.3">
      <c r="A759" s="49" t="s">
        <v>187</v>
      </c>
      <c r="B759" s="45">
        <v>600</v>
      </c>
      <c r="C759" s="49"/>
      <c r="D759" s="49"/>
      <c r="E759" s="15" t="s">
        <v>581</v>
      </c>
      <c r="F759" s="19">
        <f t="shared" ref="F759:K760" si="1805">F760</f>
        <v>293.5</v>
      </c>
      <c r="G759" s="19">
        <f t="shared" si="1805"/>
        <v>293.5</v>
      </c>
      <c r="H759" s="19">
        <f t="shared" si="1805"/>
        <v>293.5</v>
      </c>
      <c r="I759" s="19">
        <f t="shared" si="1805"/>
        <v>0</v>
      </c>
      <c r="J759" s="19">
        <f t="shared" si="1805"/>
        <v>0</v>
      </c>
      <c r="K759" s="19">
        <f t="shared" si="1805"/>
        <v>0</v>
      </c>
      <c r="L759" s="19">
        <f t="shared" si="1672"/>
        <v>293.5</v>
      </c>
      <c r="M759" s="19">
        <f t="shared" si="1673"/>
        <v>293.5</v>
      </c>
      <c r="N759" s="19">
        <f t="shared" si="1674"/>
        <v>293.5</v>
      </c>
      <c r="O759" s="19">
        <f t="shared" ref="O759:Q760" si="1806">O760</f>
        <v>0</v>
      </c>
      <c r="P759" s="19">
        <f t="shared" si="1806"/>
        <v>0</v>
      </c>
      <c r="Q759" s="19">
        <f t="shared" si="1806"/>
        <v>0</v>
      </c>
      <c r="R759" s="19">
        <f t="shared" ref="R759:R822" si="1807">L759+O759</f>
        <v>293.5</v>
      </c>
      <c r="S759" s="19">
        <f t="shared" ref="S759:S822" si="1808">M759+P759</f>
        <v>293.5</v>
      </c>
      <c r="T759" s="19">
        <f t="shared" ref="T759:T822" si="1809">N759+Q759</f>
        <v>293.5</v>
      </c>
      <c r="U759" s="19">
        <f t="shared" ref="U759:AV760" si="1810">U760</f>
        <v>0</v>
      </c>
      <c r="V759" s="19">
        <f t="shared" ref="V759:V822" si="1811">R759+U759</f>
        <v>293.5</v>
      </c>
      <c r="W759" s="19">
        <f t="shared" ref="W759:W822" si="1812">S759</f>
        <v>293.5</v>
      </c>
      <c r="X759" s="19">
        <f t="shared" ref="X759:X822" si="1813">T759</f>
        <v>293.5</v>
      </c>
      <c r="Y759" s="19">
        <f t="shared" si="1810"/>
        <v>0</v>
      </c>
      <c r="Z759" s="19">
        <f t="shared" si="1810"/>
        <v>0</v>
      </c>
      <c r="AA759" s="19">
        <f t="shared" si="1810"/>
        <v>0</v>
      </c>
      <c r="AB759" s="19">
        <f t="shared" si="1787"/>
        <v>293.5</v>
      </c>
      <c r="AC759" s="19">
        <f t="shared" si="1788"/>
        <v>293.5</v>
      </c>
      <c r="AD759" s="19">
        <f t="shared" si="1789"/>
        <v>293.5</v>
      </c>
      <c r="AE759" s="19">
        <f t="shared" si="1810"/>
        <v>0</v>
      </c>
      <c r="AF759" s="19">
        <f t="shared" si="1810"/>
        <v>0</v>
      </c>
      <c r="AG759" s="19">
        <f t="shared" si="1802"/>
        <v>293.5</v>
      </c>
      <c r="AH759" s="19">
        <f t="shared" si="1803"/>
        <v>293.5</v>
      </c>
      <c r="AI759" s="19">
        <f t="shared" si="1804"/>
        <v>293.5</v>
      </c>
      <c r="AJ759" s="19">
        <f t="shared" si="1810"/>
        <v>0</v>
      </c>
      <c r="AK759" s="19">
        <f t="shared" si="1810"/>
        <v>0</v>
      </c>
      <c r="AL759" s="19">
        <f t="shared" si="1810"/>
        <v>0</v>
      </c>
      <c r="AM759" s="19">
        <f t="shared" si="1691"/>
        <v>293.5</v>
      </c>
      <c r="AN759" s="19">
        <f t="shared" si="1810"/>
        <v>0</v>
      </c>
      <c r="AO759" s="19">
        <f t="shared" si="1730"/>
        <v>293.5</v>
      </c>
      <c r="AP759" s="19">
        <f t="shared" si="1692"/>
        <v>293.5</v>
      </c>
      <c r="AQ759" s="19">
        <f t="shared" si="1810"/>
        <v>0</v>
      </c>
      <c r="AR759" s="19">
        <f t="shared" si="1731"/>
        <v>293.5</v>
      </c>
      <c r="AS759" s="19">
        <f t="shared" si="1693"/>
        <v>293.5</v>
      </c>
      <c r="AT759" s="19">
        <f t="shared" si="1810"/>
        <v>0</v>
      </c>
      <c r="AU759" s="19">
        <f t="shared" si="1732"/>
        <v>293.5</v>
      </c>
      <c r="AV759" s="19">
        <f t="shared" si="1810"/>
        <v>0</v>
      </c>
      <c r="AW759" s="32"/>
      <c r="AX759" s="23"/>
      <c r="AY759" s="2"/>
    </row>
    <row r="760" spans="1:51" x14ac:dyDescent="0.3">
      <c r="A760" s="49" t="s">
        <v>187</v>
      </c>
      <c r="B760" s="45">
        <v>620</v>
      </c>
      <c r="C760" s="49"/>
      <c r="D760" s="49"/>
      <c r="E760" s="15" t="s">
        <v>596</v>
      </c>
      <c r="F760" s="19">
        <f t="shared" si="1805"/>
        <v>293.5</v>
      </c>
      <c r="G760" s="19">
        <f t="shared" si="1805"/>
        <v>293.5</v>
      </c>
      <c r="H760" s="19">
        <f t="shared" si="1805"/>
        <v>293.5</v>
      </c>
      <c r="I760" s="19">
        <f t="shared" si="1805"/>
        <v>0</v>
      </c>
      <c r="J760" s="19">
        <f t="shared" si="1805"/>
        <v>0</v>
      </c>
      <c r="K760" s="19">
        <f t="shared" si="1805"/>
        <v>0</v>
      </c>
      <c r="L760" s="19">
        <f t="shared" si="1672"/>
        <v>293.5</v>
      </c>
      <c r="M760" s="19">
        <f t="shared" si="1673"/>
        <v>293.5</v>
      </c>
      <c r="N760" s="19">
        <f t="shared" si="1674"/>
        <v>293.5</v>
      </c>
      <c r="O760" s="19">
        <f t="shared" si="1806"/>
        <v>0</v>
      </c>
      <c r="P760" s="19">
        <f t="shared" si="1806"/>
        <v>0</v>
      </c>
      <c r="Q760" s="19">
        <f t="shared" si="1806"/>
        <v>0</v>
      </c>
      <c r="R760" s="19">
        <f t="shared" si="1807"/>
        <v>293.5</v>
      </c>
      <c r="S760" s="19">
        <f t="shared" si="1808"/>
        <v>293.5</v>
      </c>
      <c r="T760" s="19">
        <f t="shared" si="1809"/>
        <v>293.5</v>
      </c>
      <c r="U760" s="19">
        <f t="shared" si="1810"/>
        <v>0</v>
      </c>
      <c r="V760" s="19">
        <f t="shared" si="1811"/>
        <v>293.5</v>
      </c>
      <c r="W760" s="19">
        <f t="shared" si="1812"/>
        <v>293.5</v>
      </c>
      <c r="X760" s="19">
        <f t="shared" si="1813"/>
        <v>293.5</v>
      </c>
      <c r="Y760" s="19">
        <f t="shared" si="1810"/>
        <v>0</v>
      </c>
      <c r="Z760" s="19">
        <f t="shared" si="1810"/>
        <v>0</v>
      </c>
      <c r="AA760" s="19">
        <f t="shared" si="1810"/>
        <v>0</v>
      </c>
      <c r="AB760" s="19">
        <f t="shared" si="1787"/>
        <v>293.5</v>
      </c>
      <c r="AC760" s="19">
        <f t="shared" si="1788"/>
        <v>293.5</v>
      </c>
      <c r="AD760" s="19">
        <f t="shared" si="1789"/>
        <v>293.5</v>
      </c>
      <c r="AE760" s="19">
        <f t="shared" si="1810"/>
        <v>0</v>
      </c>
      <c r="AF760" s="19">
        <f t="shared" si="1810"/>
        <v>0</v>
      </c>
      <c r="AG760" s="19">
        <f t="shared" si="1802"/>
        <v>293.5</v>
      </c>
      <c r="AH760" s="19">
        <f t="shared" si="1803"/>
        <v>293.5</v>
      </c>
      <c r="AI760" s="19">
        <f t="shared" si="1804"/>
        <v>293.5</v>
      </c>
      <c r="AJ760" s="19">
        <f t="shared" si="1810"/>
        <v>0</v>
      </c>
      <c r="AK760" s="19">
        <f t="shared" si="1810"/>
        <v>0</v>
      </c>
      <c r="AL760" s="19">
        <f t="shared" si="1810"/>
        <v>0</v>
      </c>
      <c r="AM760" s="19">
        <f t="shared" si="1691"/>
        <v>293.5</v>
      </c>
      <c r="AN760" s="19">
        <f t="shared" si="1810"/>
        <v>0</v>
      </c>
      <c r="AO760" s="19">
        <f t="shared" si="1730"/>
        <v>293.5</v>
      </c>
      <c r="AP760" s="19">
        <f t="shared" si="1692"/>
        <v>293.5</v>
      </c>
      <c r="AQ760" s="19">
        <f t="shared" si="1810"/>
        <v>0</v>
      </c>
      <c r="AR760" s="19">
        <f t="shared" si="1731"/>
        <v>293.5</v>
      </c>
      <c r="AS760" s="19">
        <f t="shared" si="1693"/>
        <v>293.5</v>
      </c>
      <c r="AT760" s="19">
        <f t="shared" si="1810"/>
        <v>0</v>
      </c>
      <c r="AU760" s="19">
        <f t="shared" si="1732"/>
        <v>293.5</v>
      </c>
      <c r="AV760" s="19">
        <f t="shared" si="1810"/>
        <v>0</v>
      </c>
      <c r="AW760" s="32"/>
      <c r="AX760" s="23"/>
      <c r="AY760" s="2"/>
    </row>
    <row r="761" spans="1:51" x14ac:dyDescent="0.3">
      <c r="A761" s="49" t="s">
        <v>187</v>
      </c>
      <c r="B761" s="45">
        <v>620</v>
      </c>
      <c r="C761" s="49" t="s">
        <v>61</v>
      </c>
      <c r="D761" s="49" t="s">
        <v>20</v>
      </c>
      <c r="E761" s="15" t="s">
        <v>567</v>
      </c>
      <c r="F761" s="19">
        <v>293.5</v>
      </c>
      <c r="G761" s="19">
        <v>293.5</v>
      </c>
      <c r="H761" s="19">
        <v>293.5</v>
      </c>
      <c r="I761" s="19"/>
      <c r="J761" s="19"/>
      <c r="K761" s="19"/>
      <c r="L761" s="19">
        <f t="shared" si="1672"/>
        <v>293.5</v>
      </c>
      <c r="M761" s="19">
        <f t="shared" si="1673"/>
        <v>293.5</v>
      </c>
      <c r="N761" s="19">
        <f t="shared" si="1674"/>
        <v>293.5</v>
      </c>
      <c r="O761" s="19"/>
      <c r="P761" s="19"/>
      <c r="Q761" s="19"/>
      <c r="R761" s="19">
        <f t="shared" si="1807"/>
        <v>293.5</v>
      </c>
      <c r="S761" s="19">
        <f t="shared" si="1808"/>
        <v>293.5</v>
      </c>
      <c r="T761" s="19">
        <f t="shared" si="1809"/>
        <v>293.5</v>
      </c>
      <c r="U761" s="19"/>
      <c r="V761" s="19">
        <f t="shared" si="1811"/>
        <v>293.5</v>
      </c>
      <c r="W761" s="19">
        <f t="shared" si="1812"/>
        <v>293.5</v>
      </c>
      <c r="X761" s="19">
        <f t="shared" si="1813"/>
        <v>293.5</v>
      </c>
      <c r="Y761" s="19"/>
      <c r="Z761" s="19"/>
      <c r="AA761" s="19"/>
      <c r="AB761" s="19">
        <f t="shared" si="1787"/>
        <v>293.5</v>
      </c>
      <c r="AC761" s="19">
        <f t="shared" si="1788"/>
        <v>293.5</v>
      </c>
      <c r="AD761" s="19">
        <f t="shared" si="1789"/>
        <v>293.5</v>
      </c>
      <c r="AE761" s="19"/>
      <c r="AF761" s="19"/>
      <c r="AG761" s="19">
        <f t="shared" si="1802"/>
        <v>293.5</v>
      </c>
      <c r="AH761" s="19">
        <f t="shared" si="1803"/>
        <v>293.5</v>
      </c>
      <c r="AI761" s="19">
        <f t="shared" si="1804"/>
        <v>293.5</v>
      </c>
      <c r="AJ761" s="19"/>
      <c r="AK761" s="19"/>
      <c r="AL761" s="19"/>
      <c r="AM761" s="19">
        <f t="shared" si="1691"/>
        <v>293.5</v>
      </c>
      <c r="AN761" s="19"/>
      <c r="AO761" s="19">
        <f t="shared" si="1730"/>
        <v>293.5</v>
      </c>
      <c r="AP761" s="19">
        <f t="shared" si="1692"/>
        <v>293.5</v>
      </c>
      <c r="AQ761" s="19"/>
      <c r="AR761" s="19">
        <f t="shared" si="1731"/>
        <v>293.5</v>
      </c>
      <c r="AS761" s="19">
        <f t="shared" si="1693"/>
        <v>293.5</v>
      </c>
      <c r="AT761" s="19"/>
      <c r="AU761" s="19">
        <f t="shared" si="1732"/>
        <v>293.5</v>
      </c>
      <c r="AV761" s="19"/>
      <c r="AW761" s="32"/>
      <c r="AX761" s="23"/>
      <c r="AY761" s="2"/>
    </row>
    <row r="762" spans="1:51" ht="218.4" x14ac:dyDescent="0.3">
      <c r="A762" s="49" t="s">
        <v>188</v>
      </c>
      <c r="B762" s="45"/>
      <c r="C762" s="49"/>
      <c r="D762" s="49"/>
      <c r="E762" s="15" t="s">
        <v>1094</v>
      </c>
      <c r="F762" s="19">
        <f t="shared" ref="F762:K762" si="1814">F763</f>
        <v>74114.100000000006</v>
      </c>
      <c r="G762" s="19">
        <f t="shared" si="1814"/>
        <v>74265.799999999988</v>
      </c>
      <c r="H762" s="19">
        <f t="shared" si="1814"/>
        <v>73995.600000000006</v>
      </c>
      <c r="I762" s="19">
        <f t="shared" si="1814"/>
        <v>0</v>
      </c>
      <c r="J762" s="19">
        <f t="shared" si="1814"/>
        <v>0</v>
      </c>
      <c r="K762" s="19">
        <f t="shared" si="1814"/>
        <v>0</v>
      </c>
      <c r="L762" s="19">
        <f t="shared" si="1672"/>
        <v>74114.100000000006</v>
      </c>
      <c r="M762" s="19">
        <f t="shared" si="1673"/>
        <v>74265.799999999988</v>
      </c>
      <c r="N762" s="19">
        <f t="shared" si="1674"/>
        <v>73995.600000000006</v>
      </c>
      <c r="O762" s="19">
        <f t="shared" ref="O762:Q762" si="1815">O763</f>
        <v>0</v>
      </c>
      <c r="P762" s="19">
        <f t="shared" si="1815"/>
        <v>0</v>
      </c>
      <c r="Q762" s="19">
        <f t="shared" si="1815"/>
        <v>0</v>
      </c>
      <c r="R762" s="19">
        <f t="shared" si="1807"/>
        <v>74114.100000000006</v>
      </c>
      <c r="S762" s="19">
        <f t="shared" si="1808"/>
        <v>74265.799999999988</v>
      </c>
      <c r="T762" s="19">
        <f t="shared" si="1809"/>
        <v>73995.600000000006</v>
      </c>
      <c r="U762" s="19">
        <f t="shared" ref="U762:AV762" si="1816">U763</f>
        <v>0</v>
      </c>
      <c r="V762" s="19">
        <f t="shared" si="1811"/>
        <v>74114.100000000006</v>
      </c>
      <c r="W762" s="19">
        <f t="shared" si="1812"/>
        <v>74265.799999999988</v>
      </c>
      <c r="X762" s="19">
        <f t="shared" si="1813"/>
        <v>73995.600000000006</v>
      </c>
      <c r="Y762" s="19">
        <f t="shared" si="1816"/>
        <v>0</v>
      </c>
      <c r="Z762" s="19">
        <f t="shared" si="1816"/>
        <v>0</v>
      </c>
      <c r="AA762" s="19">
        <f t="shared" si="1816"/>
        <v>0</v>
      </c>
      <c r="AB762" s="19">
        <f t="shared" si="1787"/>
        <v>74114.100000000006</v>
      </c>
      <c r="AC762" s="19">
        <f t="shared" si="1788"/>
        <v>74265.799999999988</v>
      </c>
      <c r="AD762" s="19">
        <f t="shared" si="1789"/>
        <v>73995.600000000006</v>
      </c>
      <c r="AE762" s="19">
        <f t="shared" si="1816"/>
        <v>0</v>
      </c>
      <c r="AF762" s="19">
        <f t="shared" si="1816"/>
        <v>0</v>
      </c>
      <c r="AG762" s="19">
        <f t="shared" si="1802"/>
        <v>74114.100000000006</v>
      </c>
      <c r="AH762" s="19">
        <f t="shared" si="1803"/>
        <v>74265.799999999988</v>
      </c>
      <c r="AI762" s="19">
        <f t="shared" si="1804"/>
        <v>73995.600000000006</v>
      </c>
      <c r="AJ762" s="19">
        <f t="shared" si="1816"/>
        <v>0</v>
      </c>
      <c r="AK762" s="19">
        <f t="shared" si="1816"/>
        <v>0</v>
      </c>
      <c r="AL762" s="19">
        <f t="shared" si="1816"/>
        <v>0</v>
      </c>
      <c r="AM762" s="19">
        <f t="shared" si="1691"/>
        <v>74114.100000000006</v>
      </c>
      <c r="AN762" s="19">
        <f t="shared" si="1816"/>
        <v>0</v>
      </c>
      <c r="AO762" s="19">
        <f t="shared" si="1730"/>
        <v>74114.100000000006</v>
      </c>
      <c r="AP762" s="19">
        <f t="shared" si="1692"/>
        <v>74265.799999999988</v>
      </c>
      <c r="AQ762" s="19">
        <f t="shared" si="1816"/>
        <v>0</v>
      </c>
      <c r="AR762" s="19">
        <f t="shared" si="1731"/>
        <v>74265.799999999988</v>
      </c>
      <c r="AS762" s="19">
        <f t="shared" si="1693"/>
        <v>73995.600000000006</v>
      </c>
      <c r="AT762" s="19">
        <f t="shared" si="1816"/>
        <v>0</v>
      </c>
      <c r="AU762" s="19">
        <f t="shared" si="1732"/>
        <v>73995.600000000006</v>
      </c>
      <c r="AV762" s="19">
        <f t="shared" si="1816"/>
        <v>0</v>
      </c>
      <c r="AW762" s="32"/>
      <c r="AX762" s="23"/>
      <c r="AY762" s="2"/>
    </row>
    <row r="763" spans="1:51" ht="46.8" x14ac:dyDescent="0.3">
      <c r="A763" s="49" t="s">
        <v>188</v>
      </c>
      <c r="B763" s="45">
        <v>600</v>
      </c>
      <c r="C763" s="49"/>
      <c r="D763" s="49"/>
      <c r="E763" s="15" t="s">
        <v>581</v>
      </c>
      <c r="F763" s="19">
        <f t="shared" ref="F763:K763" si="1817">F764+F766</f>
        <v>74114.100000000006</v>
      </c>
      <c r="G763" s="19">
        <f t="shared" si="1817"/>
        <v>74265.799999999988</v>
      </c>
      <c r="H763" s="19">
        <f t="shared" si="1817"/>
        <v>73995.600000000006</v>
      </c>
      <c r="I763" s="19">
        <f t="shared" si="1817"/>
        <v>0</v>
      </c>
      <c r="J763" s="19">
        <f t="shared" si="1817"/>
        <v>0</v>
      </c>
      <c r="K763" s="19">
        <f t="shared" si="1817"/>
        <v>0</v>
      </c>
      <c r="L763" s="19">
        <f t="shared" si="1672"/>
        <v>74114.100000000006</v>
      </c>
      <c r="M763" s="19">
        <f t="shared" si="1673"/>
        <v>74265.799999999988</v>
      </c>
      <c r="N763" s="19">
        <f t="shared" si="1674"/>
        <v>73995.600000000006</v>
      </c>
      <c r="O763" s="19">
        <f t="shared" ref="O763:Q763" si="1818">O764+O766</f>
        <v>0</v>
      </c>
      <c r="P763" s="19">
        <f t="shared" si="1818"/>
        <v>0</v>
      </c>
      <c r="Q763" s="19">
        <f t="shared" si="1818"/>
        <v>0</v>
      </c>
      <c r="R763" s="19">
        <f t="shared" si="1807"/>
        <v>74114.100000000006</v>
      </c>
      <c r="S763" s="19">
        <f t="shared" si="1808"/>
        <v>74265.799999999988</v>
      </c>
      <c r="T763" s="19">
        <f t="shared" si="1809"/>
        <v>73995.600000000006</v>
      </c>
      <c r="U763" s="19">
        <f t="shared" ref="U763:AV763" si="1819">U764+U766</f>
        <v>0</v>
      </c>
      <c r="V763" s="19">
        <f t="shared" si="1811"/>
        <v>74114.100000000006</v>
      </c>
      <c r="W763" s="19">
        <f t="shared" si="1812"/>
        <v>74265.799999999988</v>
      </c>
      <c r="X763" s="19">
        <f t="shared" si="1813"/>
        <v>73995.600000000006</v>
      </c>
      <c r="Y763" s="19">
        <f t="shared" ref="Y763:AA763" si="1820">Y764+Y766</f>
        <v>0</v>
      </c>
      <c r="Z763" s="19">
        <f t="shared" si="1820"/>
        <v>0</v>
      </c>
      <c r="AA763" s="19">
        <f t="shared" si="1820"/>
        <v>0</v>
      </c>
      <c r="AB763" s="19">
        <f t="shared" si="1787"/>
        <v>74114.100000000006</v>
      </c>
      <c r="AC763" s="19">
        <f t="shared" si="1788"/>
        <v>74265.799999999988</v>
      </c>
      <c r="AD763" s="19">
        <f t="shared" si="1789"/>
        <v>73995.600000000006</v>
      </c>
      <c r="AE763" s="19">
        <f t="shared" ref="AE763:AF763" si="1821">AE764+AE766</f>
        <v>0</v>
      </c>
      <c r="AF763" s="19">
        <f t="shared" si="1821"/>
        <v>0</v>
      </c>
      <c r="AG763" s="19">
        <f t="shared" si="1802"/>
        <v>74114.100000000006</v>
      </c>
      <c r="AH763" s="19">
        <f t="shared" si="1803"/>
        <v>74265.799999999988</v>
      </c>
      <c r="AI763" s="19">
        <f t="shared" si="1804"/>
        <v>73995.600000000006</v>
      </c>
      <c r="AJ763" s="19">
        <f t="shared" ref="AJ763:AL763" si="1822">AJ764+AJ766</f>
        <v>0</v>
      </c>
      <c r="AK763" s="19">
        <f t="shared" si="1822"/>
        <v>0</v>
      </c>
      <c r="AL763" s="19">
        <f t="shared" si="1822"/>
        <v>0</v>
      </c>
      <c r="AM763" s="19">
        <f t="shared" si="1691"/>
        <v>74114.100000000006</v>
      </c>
      <c r="AN763" s="19">
        <f t="shared" ref="AN763" si="1823">AN764+AN766</f>
        <v>0</v>
      </c>
      <c r="AO763" s="19">
        <f t="shared" si="1730"/>
        <v>74114.100000000006</v>
      </c>
      <c r="AP763" s="19">
        <f t="shared" si="1692"/>
        <v>74265.799999999988</v>
      </c>
      <c r="AQ763" s="19">
        <f t="shared" ref="AQ763" si="1824">AQ764+AQ766</f>
        <v>0</v>
      </c>
      <c r="AR763" s="19">
        <f t="shared" si="1731"/>
        <v>74265.799999999988</v>
      </c>
      <c r="AS763" s="19">
        <f t="shared" si="1693"/>
        <v>73995.600000000006</v>
      </c>
      <c r="AT763" s="19">
        <f t="shared" ref="AT763" si="1825">AT764+AT766</f>
        <v>0</v>
      </c>
      <c r="AU763" s="19">
        <f t="shared" si="1732"/>
        <v>73995.600000000006</v>
      </c>
      <c r="AV763" s="19">
        <f t="shared" si="1819"/>
        <v>0</v>
      </c>
      <c r="AW763" s="32"/>
      <c r="AX763" s="23"/>
      <c r="AY763" s="2"/>
    </row>
    <row r="764" spans="1:51" x14ac:dyDescent="0.3">
      <c r="A764" s="49" t="s">
        <v>188</v>
      </c>
      <c r="B764" s="45">
        <v>610</v>
      </c>
      <c r="C764" s="49"/>
      <c r="D764" s="49"/>
      <c r="E764" s="15" t="s">
        <v>595</v>
      </c>
      <c r="F764" s="19">
        <f t="shared" ref="F764:K764" si="1826">F765</f>
        <v>25360.6</v>
      </c>
      <c r="G764" s="19">
        <f t="shared" si="1826"/>
        <v>25360.6</v>
      </c>
      <c r="H764" s="19">
        <f t="shared" si="1826"/>
        <v>25360.6</v>
      </c>
      <c r="I764" s="19">
        <f t="shared" si="1826"/>
        <v>0</v>
      </c>
      <c r="J764" s="19">
        <f t="shared" si="1826"/>
        <v>0</v>
      </c>
      <c r="K764" s="19">
        <f t="shared" si="1826"/>
        <v>0</v>
      </c>
      <c r="L764" s="19">
        <f t="shared" si="1672"/>
        <v>25360.6</v>
      </c>
      <c r="M764" s="19">
        <f t="shared" si="1673"/>
        <v>25360.6</v>
      </c>
      <c r="N764" s="19">
        <f t="shared" si="1674"/>
        <v>25360.6</v>
      </c>
      <c r="O764" s="19">
        <f t="shared" ref="O764:Q764" si="1827">O765</f>
        <v>0</v>
      </c>
      <c r="P764" s="19">
        <f t="shared" si="1827"/>
        <v>0</v>
      </c>
      <c r="Q764" s="19">
        <f t="shared" si="1827"/>
        <v>0</v>
      </c>
      <c r="R764" s="19">
        <f t="shared" si="1807"/>
        <v>25360.6</v>
      </c>
      <c r="S764" s="19">
        <f t="shared" si="1808"/>
        <v>25360.6</v>
      </c>
      <c r="T764" s="19">
        <f t="shared" si="1809"/>
        <v>25360.6</v>
      </c>
      <c r="U764" s="19">
        <f t="shared" ref="U764:AV764" si="1828">U765</f>
        <v>0</v>
      </c>
      <c r="V764" s="19">
        <f t="shared" si="1811"/>
        <v>25360.6</v>
      </c>
      <c r="W764" s="19">
        <f t="shared" si="1812"/>
        <v>25360.6</v>
      </c>
      <c r="X764" s="19">
        <f t="shared" si="1813"/>
        <v>25360.6</v>
      </c>
      <c r="Y764" s="19">
        <f t="shared" si="1828"/>
        <v>0</v>
      </c>
      <c r="Z764" s="19">
        <f t="shared" si="1828"/>
        <v>0</v>
      </c>
      <c r="AA764" s="19">
        <f t="shared" si="1828"/>
        <v>0</v>
      </c>
      <c r="AB764" s="19">
        <f t="shared" si="1787"/>
        <v>25360.6</v>
      </c>
      <c r="AC764" s="19">
        <f t="shared" si="1788"/>
        <v>25360.6</v>
      </c>
      <c r="AD764" s="19">
        <f t="shared" si="1789"/>
        <v>25360.6</v>
      </c>
      <c r="AE764" s="19">
        <f t="shared" si="1828"/>
        <v>0</v>
      </c>
      <c r="AF764" s="19">
        <f t="shared" si="1828"/>
        <v>0</v>
      </c>
      <c r="AG764" s="19">
        <f t="shared" si="1802"/>
        <v>25360.6</v>
      </c>
      <c r="AH764" s="19">
        <f t="shared" si="1803"/>
        <v>25360.6</v>
      </c>
      <c r="AI764" s="19">
        <f t="shared" si="1804"/>
        <v>25360.6</v>
      </c>
      <c r="AJ764" s="19">
        <f t="shared" si="1828"/>
        <v>0</v>
      </c>
      <c r="AK764" s="19">
        <f t="shared" si="1828"/>
        <v>0</v>
      </c>
      <c r="AL764" s="19">
        <f t="shared" si="1828"/>
        <v>0</v>
      </c>
      <c r="AM764" s="19">
        <f t="shared" si="1691"/>
        <v>25360.6</v>
      </c>
      <c r="AN764" s="19">
        <f t="shared" si="1828"/>
        <v>0</v>
      </c>
      <c r="AO764" s="19">
        <f t="shared" si="1730"/>
        <v>25360.6</v>
      </c>
      <c r="AP764" s="19">
        <f t="shared" si="1692"/>
        <v>25360.6</v>
      </c>
      <c r="AQ764" s="19">
        <f t="shared" si="1828"/>
        <v>0</v>
      </c>
      <c r="AR764" s="19">
        <f t="shared" si="1731"/>
        <v>25360.6</v>
      </c>
      <c r="AS764" s="19">
        <f t="shared" si="1693"/>
        <v>25360.6</v>
      </c>
      <c r="AT764" s="19">
        <f t="shared" si="1828"/>
        <v>0</v>
      </c>
      <c r="AU764" s="19">
        <f t="shared" si="1732"/>
        <v>25360.6</v>
      </c>
      <c r="AV764" s="19">
        <f t="shared" si="1828"/>
        <v>0</v>
      </c>
      <c r="AW764" s="32"/>
      <c r="AX764" s="23"/>
      <c r="AY764" s="2"/>
    </row>
    <row r="765" spans="1:51" x14ac:dyDescent="0.3">
      <c r="A765" s="49" t="s">
        <v>188</v>
      </c>
      <c r="B765" s="45">
        <v>610</v>
      </c>
      <c r="C765" s="49" t="s">
        <v>28</v>
      </c>
      <c r="D765" s="49" t="s">
        <v>112</v>
      </c>
      <c r="E765" s="15" t="s">
        <v>558</v>
      </c>
      <c r="F765" s="19">
        <v>25360.6</v>
      </c>
      <c r="G765" s="19">
        <v>25360.6</v>
      </c>
      <c r="H765" s="19">
        <v>25360.6</v>
      </c>
      <c r="I765" s="19"/>
      <c r="J765" s="19"/>
      <c r="K765" s="19"/>
      <c r="L765" s="19">
        <f t="shared" si="1672"/>
        <v>25360.6</v>
      </c>
      <c r="M765" s="19">
        <f t="shared" si="1673"/>
        <v>25360.6</v>
      </c>
      <c r="N765" s="19">
        <f t="shared" si="1674"/>
        <v>25360.6</v>
      </c>
      <c r="O765" s="19"/>
      <c r="P765" s="19"/>
      <c r="Q765" s="19"/>
      <c r="R765" s="19">
        <f t="shared" si="1807"/>
        <v>25360.6</v>
      </c>
      <c r="S765" s="19">
        <f t="shared" si="1808"/>
        <v>25360.6</v>
      </c>
      <c r="T765" s="19">
        <f t="shared" si="1809"/>
        <v>25360.6</v>
      </c>
      <c r="U765" s="19"/>
      <c r="V765" s="19">
        <f t="shared" si="1811"/>
        <v>25360.6</v>
      </c>
      <c r="W765" s="19">
        <f t="shared" si="1812"/>
        <v>25360.6</v>
      </c>
      <c r="X765" s="19">
        <f t="shared" si="1813"/>
        <v>25360.6</v>
      </c>
      <c r="Y765" s="19"/>
      <c r="Z765" s="19"/>
      <c r="AA765" s="19"/>
      <c r="AB765" s="19">
        <f t="shared" si="1787"/>
        <v>25360.6</v>
      </c>
      <c r="AC765" s="19">
        <f t="shared" si="1788"/>
        <v>25360.6</v>
      </c>
      <c r="AD765" s="19">
        <f t="shared" si="1789"/>
        <v>25360.6</v>
      </c>
      <c r="AE765" s="19"/>
      <c r="AF765" s="19"/>
      <c r="AG765" s="19">
        <f t="shared" si="1802"/>
        <v>25360.6</v>
      </c>
      <c r="AH765" s="19">
        <f t="shared" si="1803"/>
        <v>25360.6</v>
      </c>
      <c r="AI765" s="19">
        <f t="shared" si="1804"/>
        <v>25360.6</v>
      </c>
      <c r="AJ765" s="19"/>
      <c r="AK765" s="19"/>
      <c r="AL765" s="19"/>
      <c r="AM765" s="19">
        <f t="shared" si="1691"/>
        <v>25360.6</v>
      </c>
      <c r="AN765" s="19"/>
      <c r="AO765" s="19">
        <f t="shared" si="1730"/>
        <v>25360.6</v>
      </c>
      <c r="AP765" s="19">
        <f t="shared" si="1692"/>
        <v>25360.6</v>
      </c>
      <c r="AQ765" s="19"/>
      <c r="AR765" s="19">
        <f t="shared" si="1731"/>
        <v>25360.6</v>
      </c>
      <c r="AS765" s="19">
        <f t="shared" si="1693"/>
        <v>25360.6</v>
      </c>
      <c r="AT765" s="19"/>
      <c r="AU765" s="19">
        <f t="shared" si="1732"/>
        <v>25360.6</v>
      </c>
      <c r="AV765" s="19"/>
      <c r="AW765" s="32"/>
      <c r="AX765" s="23"/>
      <c r="AY765" s="2"/>
    </row>
    <row r="766" spans="1:51" x14ac:dyDescent="0.3">
      <c r="A766" s="49" t="s">
        <v>188</v>
      </c>
      <c r="B766" s="45">
        <v>620</v>
      </c>
      <c r="C766" s="49"/>
      <c r="D766" s="49"/>
      <c r="E766" s="15" t="s">
        <v>596</v>
      </c>
      <c r="F766" s="19">
        <f t="shared" ref="F766:K766" si="1829">F767</f>
        <v>48753.5</v>
      </c>
      <c r="G766" s="19">
        <f t="shared" si="1829"/>
        <v>48905.2</v>
      </c>
      <c r="H766" s="19">
        <f t="shared" si="1829"/>
        <v>48635</v>
      </c>
      <c r="I766" s="19">
        <f t="shared" si="1829"/>
        <v>0</v>
      </c>
      <c r="J766" s="19">
        <f t="shared" si="1829"/>
        <v>0</v>
      </c>
      <c r="K766" s="19">
        <f t="shared" si="1829"/>
        <v>0</v>
      </c>
      <c r="L766" s="19">
        <f t="shared" si="1672"/>
        <v>48753.5</v>
      </c>
      <c r="M766" s="19">
        <f t="shared" si="1673"/>
        <v>48905.2</v>
      </c>
      <c r="N766" s="19">
        <f t="shared" si="1674"/>
        <v>48635</v>
      </c>
      <c r="O766" s="19">
        <f t="shared" ref="O766:Q766" si="1830">O767</f>
        <v>0</v>
      </c>
      <c r="P766" s="19">
        <f t="shared" si="1830"/>
        <v>0</v>
      </c>
      <c r="Q766" s="19">
        <f t="shared" si="1830"/>
        <v>0</v>
      </c>
      <c r="R766" s="19">
        <f t="shared" si="1807"/>
        <v>48753.5</v>
      </c>
      <c r="S766" s="19">
        <f t="shared" si="1808"/>
        <v>48905.2</v>
      </c>
      <c r="T766" s="19">
        <f t="shared" si="1809"/>
        <v>48635</v>
      </c>
      <c r="U766" s="19">
        <f t="shared" ref="U766:AV766" si="1831">U767</f>
        <v>0</v>
      </c>
      <c r="V766" s="19">
        <f t="shared" si="1811"/>
        <v>48753.5</v>
      </c>
      <c r="W766" s="19">
        <f t="shared" si="1812"/>
        <v>48905.2</v>
      </c>
      <c r="X766" s="19">
        <f t="shared" si="1813"/>
        <v>48635</v>
      </c>
      <c r="Y766" s="19">
        <f t="shared" si="1831"/>
        <v>0</v>
      </c>
      <c r="Z766" s="19">
        <f t="shared" si="1831"/>
        <v>0</v>
      </c>
      <c r="AA766" s="19">
        <f t="shared" si="1831"/>
        <v>0</v>
      </c>
      <c r="AB766" s="19">
        <f t="shared" si="1787"/>
        <v>48753.5</v>
      </c>
      <c r="AC766" s="19">
        <f t="shared" si="1788"/>
        <v>48905.2</v>
      </c>
      <c r="AD766" s="19">
        <f t="shared" si="1789"/>
        <v>48635</v>
      </c>
      <c r="AE766" s="19">
        <f t="shared" si="1831"/>
        <v>0</v>
      </c>
      <c r="AF766" s="19">
        <f t="shared" si="1831"/>
        <v>0</v>
      </c>
      <c r="AG766" s="19">
        <f t="shared" si="1802"/>
        <v>48753.5</v>
      </c>
      <c r="AH766" s="19">
        <f t="shared" si="1803"/>
        <v>48905.2</v>
      </c>
      <c r="AI766" s="19">
        <f t="shared" si="1804"/>
        <v>48635</v>
      </c>
      <c r="AJ766" s="19">
        <f t="shared" si="1831"/>
        <v>0</v>
      </c>
      <c r="AK766" s="19">
        <f t="shared" si="1831"/>
        <v>0</v>
      </c>
      <c r="AL766" s="19">
        <f t="shared" si="1831"/>
        <v>0</v>
      </c>
      <c r="AM766" s="19">
        <f t="shared" si="1691"/>
        <v>48753.5</v>
      </c>
      <c r="AN766" s="19">
        <f t="shared" si="1831"/>
        <v>0</v>
      </c>
      <c r="AO766" s="19">
        <f t="shared" si="1730"/>
        <v>48753.5</v>
      </c>
      <c r="AP766" s="19">
        <f t="shared" si="1692"/>
        <v>48905.2</v>
      </c>
      <c r="AQ766" s="19">
        <f t="shared" si="1831"/>
        <v>0</v>
      </c>
      <c r="AR766" s="19">
        <f t="shared" si="1731"/>
        <v>48905.2</v>
      </c>
      <c r="AS766" s="19">
        <f t="shared" si="1693"/>
        <v>48635</v>
      </c>
      <c r="AT766" s="19">
        <f t="shared" si="1831"/>
        <v>0</v>
      </c>
      <c r="AU766" s="19">
        <f t="shared" si="1732"/>
        <v>48635</v>
      </c>
      <c r="AV766" s="19">
        <f t="shared" si="1831"/>
        <v>0</v>
      </c>
      <c r="AW766" s="32"/>
      <c r="AX766" s="23"/>
      <c r="AY766" s="2"/>
    </row>
    <row r="767" spans="1:51" x14ac:dyDescent="0.3">
      <c r="A767" s="49" t="s">
        <v>188</v>
      </c>
      <c r="B767" s="45">
        <v>620</v>
      </c>
      <c r="C767" s="49" t="s">
        <v>28</v>
      </c>
      <c r="D767" s="49" t="s">
        <v>112</v>
      </c>
      <c r="E767" s="15" t="s">
        <v>558</v>
      </c>
      <c r="F767" s="19">
        <v>48753.5</v>
      </c>
      <c r="G767" s="19">
        <v>48905.2</v>
      </c>
      <c r="H767" s="19">
        <v>48635</v>
      </c>
      <c r="I767" s="19"/>
      <c r="J767" s="19"/>
      <c r="K767" s="19"/>
      <c r="L767" s="19">
        <f t="shared" si="1672"/>
        <v>48753.5</v>
      </c>
      <c r="M767" s="19">
        <f t="shared" si="1673"/>
        <v>48905.2</v>
      </c>
      <c r="N767" s="19">
        <f t="shared" si="1674"/>
        <v>48635</v>
      </c>
      <c r="O767" s="19"/>
      <c r="P767" s="19"/>
      <c r="Q767" s="19"/>
      <c r="R767" s="19">
        <f t="shared" si="1807"/>
        <v>48753.5</v>
      </c>
      <c r="S767" s="19">
        <f t="shared" si="1808"/>
        <v>48905.2</v>
      </c>
      <c r="T767" s="19">
        <f t="shared" si="1809"/>
        <v>48635</v>
      </c>
      <c r="U767" s="19"/>
      <c r="V767" s="19">
        <f t="shared" si="1811"/>
        <v>48753.5</v>
      </c>
      <c r="W767" s="19">
        <f t="shared" si="1812"/>
        <v>48905.2</v>
      </c>
      <c r="X767" s="19">
        <f t="shared" si="1813"/>
        <v>48635</v>
      </c>
      <c r="Y767" s="19"/>
      <c r="Z767" s="19"/>
      <c r="AA767" s="19"/>
      <c r="AB767" s="19">
        <f t="shared" si="1787"/>
        <v>48753.5</v>
      </c>
      <c r="AC767" s="19">
        <f t="shared" si="1788"/>
        <v>48905.2</v>
      </c>
      <c r="AD767" s="19">
        <f t="shared" si="1789"/>
        <v>48635</v>
      </c>
      <c r="AE767" s="19"/>
      <c r="AF767" s="19"/>
      <c r="AG767" s="19">
        <f t="shared" si="1802"/>
        <v>48753.5</v>
      </c>
      <c r="AH767" s="19">
        <f t="shared" si="1803"/>
        <v>48905.2</v>
      </c>
      <c r="AI767" s="19">
        <f t="shared" si="1804"/>
        <v>48635</v>
      </c>
      <c r="AJ767" s="19"/>
      <c r="AK767" s="19"/>
      <c r="AL767" s="19"/>
      <c r="AM767" s="19">
        <f t="shared" si="1691"/>
        <v>48753.5</v>
      </c>
      <c r="AN767" s="19"/>
      <c r="AO767" s="19">
        <f t="shared" si="1730"/>
        <v>48753.5</v>
      </c>
      <c r="AP767" s="19">
        <f t="shared" si="1692"/>
        <v>48905.2</v>
      </c>
      <c r="AQ767" s="19"/>
      <c r="AR767" s="19">
        <f t="shared" si="1731"/>
        <v>48905.2</v>
      </c>
      <c r="AS767" s="19">
        <f t="shared" si="1693"/>
        <v>48635</v>
      </c>
      <c r="AT767" s="19"/>
      <c r="AU767" s="19">
        <f t="shared" si="1732"/>
        <v>48635</v>
      </c>
      <c r="AV767" s="19"/>
      <c r="AW767" s="32"/>
      <c r="AX767" s="23"/>
      <c r="AY767" s="2"/>
    </row>
    <row r="768" spans="1:51" s="11" customFormat="1" ht="31.2" x14ac:dyDescent="0.3">
      <c r="A768" s="10" t="s">
        <v>194</v>
      </c>
      <c r="B768" s="17"/>
      <c r="C768" s="10"/>
      <c r="D768" s="10"/>
      <c r="E768" s="16" t="s">
        <v>1099</v>
      </c>
      <c r="F768" s="18">
        <f>F769</f>
        <v>651509.79999999993</v>
      </c>
      <c r="G768" s="18">
        <f t="shared" ref="G768:AV768" si="1832">G769</f>
        <v>650222.5</v>
      </c>
      <c r="H768" s="18">
        <f t="shared" si="1832"/>
        <v>650222.5</v>
      </c>
      <c r="I768" s="18">
        <f t="shared" si="1832"/>
        <v>0</v>
      </c>
      <c r="J768" s="18">
        <f t="shared" si="1832"/>
        <v>0</v>
      </c>
      <c r="K768" s="18">
        <f t="shared" si="1832"/>
        <v>0</v>
      </c>
      <c r="L768" s="18">
        <f t="shared" si="1672"/>
        <v>651509.79999999993</v>
      </c>
      <c r="M768" s="18">
        <f t="shared" si="1673"/>
        <v>650222.5</v>
      </c>
      <c r="N768" s="18">
        <f t="shared" si="1674"/>
        <v>650222.5</v>
      </c>
      <c r="O768" s="18">
        <f t="shared" si="1832"/>
        <v>0</v>
      </c>
      <c r="P768" s="18">
        <f t="shared" si="1832"/>
        <v>0</v>
      </c>
      <c r="Q768" s="18">
        <f t="shared" si="1832"/>
        <v>0</v>
      </c>
      <c r="R768" s="18">
        <f t="shared" si="1807"/>
        <v>651509.79999999993</v>
      </c>
      <c r="S768" s="18">
        <f t="shared" si="1808"/>
        <v>650222.5</v>
      </c>
      <c r="T768" s="18">
        <f t="shared" si="1809"/>
        <v>650222.5</v>
      </c>
      <c r="U768" s="18">
        <f t="shared" si="1832"/>
        <v>0</v>
      </c>
      <c r="V768" s="18">
        <f t="shared" si="1811"/>
        <v>651509.79999999993</v>
      </c>
      <c r="W768" s="18">
        <f t="shared" si="1812"/>
        <v>650222.5</v>
      </c>
      <c r="X768" s="18">
        <f t="shared" si="1813"/>
        <v>650222.5</v>
      </c>
      <c r="Y768" s="18">
        <f t="shared" si="1832"/>
        <v>0</v>
      </c>
      <c r="Z768" s="18">
        <f t="shared" si="1832"/>
        <v>0</v>
      </c>
      <c r="AA768" s="18">
        <f t="shared" si="1832"/>
        <v>0</v>
      </c>
      <c r="AB768" s="18">
        <f t="shared" si="1787"/>
        <v>651509.79999999993</v>
      </c>
      <c r="AC768" s="18">
        <f t="shared" si="1788"/>
        <v>650222.5</v>
      </c>
      <c r="AD768" s="18">
        <f t="shared" si="1789"/>
        <v>650222.5</v>
      </c>
      <c r="AE768" s="18">
        <f t="shared" si="1832"/>
        <v>0</v>
      </c>
      <c r="AF768" s="18">
        <f t="shared" si="1832"/>
        <v>0</v>
      </c>
      <c r="AG768" s="18">
        <f t="shared" si="1802"/>
        <v>651509.79999999993</v>
      </c>
      <c r="AH768" s="18">
        <f t="shared" si="1803"/>
        <v>650222.5</v>
      </c>
      <c r="AI768" s="18">
        <f t="shared" si="1804"/>
        <v>650222.5</v>
      </c>
      <c r="AJ768" s="18">
        <f t="shared" si="1832"/>
        <v>-181.154</v>
      </c>
      <c r="AK768" s="18">
        <f t="shared" si="1832"/>
        <v>0</v>
      </c>
      <c r="AL768" s="18">
        <f t="shared" si="1832"/>
        <v>0</v>
      </c>
      <c r="AM768" s="18">
        <f t="shared" si="1691"/>
        <v>651328.64599999995</v>
      </c>
      <c r="AN768" s="18">
        <f t="shared" si="1832"/>
        <v>0</v>
      </c>
      <c r="AO768" s="18">
        <f t="shared" si="1730"/>
        <v>651328.64599999995</v>
      </c>
      <c r="AP768" s="18">
        <f t="shared" si="1692"/>
        <v>650222.5</v>
      </c>
      <c r="AQ768" s="18">
        <f t="shared" si="1832"/>
        <v>0</v>
      </c>
      <c r="AR768" s="18">
        <f t="shared" si="1731"/>
        <v>650222.5</v>
      </c>
      <c r="AS768" s="18">
        <f t="shared" si="1693"/>
        <v>650222.5</v>
      </c>
      <c r="AT768" s="18">
        <f t="shared" si="1832"/>
        <v>0</v>
      </c>
      <c r="AU768" s="18">
        <f t="shared" si="1732"/>
        <v>650222.5</v>
      </c>
      <c r="AV768" s="18">
        <f t="shared" si="1832"/>
        <v>0</v>
      </c>
      <c r="AW768" s="31"/>
      <c r="AX768" s="26"/>
    </row>
    <row r="769" spans="1:51" ht="46.8" x14ac:dyDescent="0.3">
      <c r="A769" s="49" t="s">
        <v>195</v>
      </c>
      <c r="B769" s="45"/>
      <c r="C769" s="49"/>
      <c r="D769" s="49"/>
      <c r="E769" s="15" t="s">
        <v>1100</v>
      </c>
      <c r="F769" s="19">
        <f>F770+F783+F787+F791</f>
        <v>651509.79999999993</v>
      </c>
      <c r="G769" s="19">
        <f t="shared" ref="G769:AV769" si="1833">G770+G783+G787+G791</f>
        <v>650222.5</v>
      </c>
      <c r="H769" s="19">
        <f t="shared" si="1833"/>
        <v>650222.5</v>
      </c>
      <c r="I769" s="19">
        <f t="shared" ref="I769:K769" si="1834">I770+I783+I787+I791</f>
        <v>0</v>
      </c>
      <c r="J769" s="19">
        <f t="shared" si="1834"/>
        <v>0</v>
      </c>
      <c r="K769" s="19">
        <f t="shared" si="1834"/>
        <v>0</v>
      </c>
      <c r="L769" s="19">
        <f t="shared" si="1672"/>
        <v>651509.79999999993</v>
      </c>
      <c r="M769" s="19">
        <f t="shared" si="1673"/>
        <v>650222.5</v>
      </c>
      <c r="N769" s="19">
        <f t="shared" si="1674"/>
        <v>650222.5</v>
      </c>
      <c r="O769" s="19">
        <f t="shared" ref="O769:Q769" si="1835">O770+O783+O787+O791</f>
        <v>0</v>
      </c>
      <c r="P769" s="19">
        <f t="shared" si="1835"/>
        <v>0</v>
      </c>
      <c r="Q769" s="19">
        <f t="shared" si="1835"/>
        <v>0</v>
      </c>
      <c r="R769" s="19">
        <f t="shared" si="1807"/>
        <v>651509.79999999993</v>
      </c>
      <c r="S769" s="19">
        <f t="shared" si="1808"/>
        <v>650222.5</v>
      </c>
      <c r="T769" s="19">
        <f t="shared" si="1809"/>
        <v>650222.5</v>
      </c>
      <c r="U769" s="19">
        <f t="shared" ref="U769" si="1836">U770+U783+U787+U791</f>
        <v>0</v>
      </c>
      <c r="V769" s="19">
        <f t="shared" si="1811"/>
        <v>651509.79999999993</v>
      </c>
      <c r="W769" s="19">
        <f t="shared" si="1812"/>
        <v>650222.5</v>
      </c>
      <c r="X769" s="19">
        <f t="shared" si="1813"/>
        <v>650222.5</v>
      </c>
      <c r="Y769" s="19">
        <f t="shared" ref="Y769:AA769" si="1837">Y770+Y783+Y787+Y791</f>
        <v>0</v>
      </c>
      <c r="Z769" s="19">
        <f t="shared" si="1837"/>
        <v>0</v>
      </c>
      <c r="AA769" s="19">
        <f t="shared" si="1837"/>
        <v>0</v>
      </c>
      <c r="AB769" s="19">
        <f t="shared" si="1787"/>
        <v>651509.79999999993</v>
      </c>
      <c r="AC769" s="19">
        <f t="shared" si="1788"/>
        <v>650222.5</v>
      </c>
      <c r="AD769" s="19">
        <f t="shared" si="1789"/>
        <v>650222.5</v>
      </c>
      <c r="AE769" s="19">
        <f t="shared" ref="AE769:AF769" si="1838">AE770+AE783+AE787+AE791</f>
        <v>0</v>
      </c>
      <c r="AF769" s="19">
        <f t="shared" si="1838"/>
        <v>0</v>
      </c>
      <c r="AG769" s="19">
        <f t="shared" si="1802"/>
        <v>651509.79999999993</v>
      </c>
      <c r="AH769" s="19">
        <f t="shared" si="1803"/>
        <v>650222.5</v>
      </c>
      <c r="AI769" s="19">
        <f t="shared" si="1804"/>
        <v>650222.5</v>
      </c>
      <c r="AJ769" s="19">
        <f t="shared" ref="AJ769:AL769" si="1839">AJ770+AJ783+AJ787+AJ791</f>
        <v>-181.154</v>
      </c>
      <c r="AK769" s="19">
        <f t="shared" si="1839"/>
        <v>0</v>
      </c>
      <c r="AL769" s="19">
        <f t="shared" si="1839"/>
        <v>0</v>
      </c>
      <c r="AM769" s="19">
        <f t="shared" si="1691"/>
        <v>651328.64599999995</v>
      </c>
      <c r="AN769" s="19">
        <f t="shared" ref="AN769" si="1840">AN770+AN783+AN787+AN791</f>
        <v>0</v>
      </c>
      <c r="AO769" s="19">
        <f t="shared" si="1730"/>
        <v>651328.64599999995</v>
      </c>
      <c r="AP769" s="19">
        <f t="shared" si="1692"/>
        <v>650222.5</v>
      </c>
      <c r="AQ769" s="19">
        <f t="shared" ref="AQ769" si="1841">AQ770+AQ783+AQ787+AQ791</f>
        <v>0</v>
      </c>
      <c r="AR769" s="19">
        <f t="shared" si="1731"/>
        <v>650222.5</v>
      </c>
      <c r="AS769" s="19">
        <f t="shared" si="1693"/>
        <v>650222.5</v>
      </c>
      <c r="AT769" s="19">
        <f t="shared" ref="AT769" si="1842">AT770+AT783+AT787+AT791</f>
        <v>0</v>
      </c>
      <c r="AU769" s="19">
        <f t="shared" si="1732"/>
        <v>650222.5</v>
      </c>
      <c r="AV769" s="19">
        <f t="shared" si="1833"/>
        <v>0</v>
      </c>
      <c r="AW769" s="32"/>
      <c r="AX769" s="23"/>
      <c r="AY769" s="2"/>
    </row>
    <row r="770" spans="1:51" ht="46.8" x14ac:dyDescent="0.3">
      <c r="A770" s="49" t="s">
        <v>190</v>
      </c>
      <c r="B770" s="45"/>
      <c r="C770" s="49"/>
      <c r="D770" s="49"/>
      <c r="E770" s="15" t="s">
        <v>627</v>
      </c>
      <c r="F770" s="19">
        <f>F771+F774+F777+F780</f>
        <v>632156.5</v>
      </c>
      <c r="G770" s="19">
        <f>G771+G774+G777+G780</f>
        <v>630869.20000000007</v>
      </c>
      <c r="H770" s="19">
        <f>H771+H774+H777+H780</f>
        <v>630869.20000000007</v>
      </c>
      <c r="I770" s="19">
        <f t="shared" ref="I770:K770" si="1843">I771+I774+I777+I780</f>
        <v>0</v>
      </c>
      <c r="J770" s="19">
        <f t="shared" si="1843"/>
        <v>0</v>
      </c>
      <c r="K770" s="19">
        <f t="shared" si="1843"/>
        <v>0</v>
      </c>
      <c r="L770" s="19">
        <f t="shared" si="1672"/>
        <v>632156.5</v>
      </c>
      <c r="M770" s="19">
        <f t="shared" si="1673"/>
        <v>630869.20000000007</v>
      </c>
      <c r="N770" s="19">
        <f t="shared" si="1674"/>
        <v>630869.20000000007</v>
      </c>
      <c r="O770" s="19">
        <f t="shared" ref="O770:Q770" si="1844">O771+O774+O777+O780</f>
        <v>0</v>
      </c>
      <c r="P770" s="19">
        <f t="shared" si="1844"/>
        <v>0</v>
      </c>
      <c r="Q770" s="19">
        <f t="shared" si="1844"/>
        <v>0</v>
      </c>
      <c r="R770" s="19">
        <f t="shared" si="1807"/>
        <v>632156.5</v>
      </c>
      <c r="S770" s="19">
        <f t="shared" si="1808"/>
        <v>630869.20000000007</v>
      </c>
      <c r="T770" s="19">
        <f t="shared" si="1809"/>
        <v>630869.20000000007</v>
      </c>
      <c r="U770" s="19">
        <f>U771+U774+U777+U780</f>
        <v>0</v>
      </c>
      <c r="V770" s="19">
        <f t="shared" si="1811"/>
        <v>632156.5</v>
      </c>
      <c r="W770" s="19">
        <f t="shared" si="1812"/>
        <v>630869.20000000007</v>
      </c>
      <c r="X770" s="19">
        <f t="shared" si="1813"/>
        <v>630869.20000000007</v>
      </c>
      <c r="Y770" s="19">
        <f t="shared" ref="Y770:AA770" si="1845">Y771+Y774+Y777+Y780</f>
        <v>0</v>
      </c>
      <c r="Z770" s="19">
        <f t="shared" si="1845"/>
        <v>0</v>
      </c>
      <c r="AA770" s="19">
        <f t="shared" si="1845"/>
        <v>0</v>
      </c>
      <c r="AB770" s="19">
        <f t="shared" si="1787"/>
        <v>632156.5</v>
      </c>
      <c r="AC770" s="19">
        <f t="shared" si="1788"/>
        <v>630869.20000000007</v>
      </c>
      <c r="AD770" s="19">
        <f t="shared" si="1789"/>
        <v>630869.20000000007</v>
      </c>
      <c r="AE770" s="19">
        <f t="shared" ref="AE770:AF770" si="1846">AE771+AE774+AE777+AE780</f>
        <v>0</v>
      </c>
      <c r="AF770" s="19">
        <f t="shared" si="1846"/>
        <v>0</v>
      </c>
      <c r="AG770" s="19">
        <f t="shared" si="1802"/>
        <v>632156.5</v>
      </c>
      <c r="AH770" s="19">
        <f t="shared" si="1803"/>
        <v>630869.20000000007</v>
      </c>
      <c r="AI770" s="19">
        <f t="shared" si="1804"/>
        <v>630869.20000000007</v>
      </c>
      <c r="AJ770" s="19">
        <f>AJ771+AJ774+AJ777+AJ780</f>
        <v>-181.154</v>
      </c>
      <c r="AK770" s="19">
        <f>AK771+AK774+AK777+AK780</f>
        <v>0</v>
      </c>
      <c r="AL770" s="19">
        <f>AL771+AL774+AL777+AL780</f>
        <v>0</v>
      </c>
      <c r="AM770" s="19">
        <f t="shared" si="1691"/>
        <v>631975.34600000002</v>
      </c>
      <c r="AN770" s="19">
        <f>AN771+AN774+AN777+AN780</f>
        <v>0</v>
      </c>
      <c r="AO770" s="19">
        <f t="shared" si="1730"/>
        <v>631975.34600000002</v>
      </c>
      <c r="AP770" s="19">
        <f t="shared" si="1692"/>
        <v>630869.20000000007</v>
      </c>
      <c r="AQ770" s="19">
        <f>AQ771+AQ774+AQ777+AQ780</f>
        <v>0</v>
      </c>
      <c r="AR770" s="19">
        <f t="shared" si="1731"/>
        <v>630869.20000000007</v>
      </c>
      <c r="AS770" s="19">
        <f t="shared" si="1693"/>
        <v>630869.20000000007</v>
      </c>
      <c r="AT770" s="19">
        <f>AT771+AT774+AT777+AT780</f>
        <v>0</v>
      </c>
      <c r="AU770" s="19">
        <f t="shared" si="1732"/>
        <v>630869.20000000007</v>
      </c>
      <c r="AV770" s="19">
        <f>AV771+AV774+AV777+AV780</f>
        <v>0</v>
      </c>
      <c r="AW770" s="32"/>
      <c r="AX770" s="23"/>
      <c r="AY770" s="2"/>
    </row>
    <row r="771" spans="1:51" ht="93.6" x14ac:dyDescent="0.3">
      <c r="A771" s="49" t="s">
        <v>190</v>
      </c>
      <c r="B771" s="45">
        <v>100</v>
      </c>
      <c r="C771" s="49"/>
      <c r="D771" s="49"/>
      <c r="E771" s="15" t="s">
        <v>577</v>
      </c>
      <c r="F771" s="19">
        <f t="shared" ref="F771:K772" si="1847">F772</f>
        <v>8366.5</v>
      </c>
      <c r="G771" s="19">
        <f t="shared" si="1847"/>
        <v>8228.5</v>
      </c>
      <c r="H771" s="19">
        <f t="shared" si="1847"/>
        <v>8228.5</v>
      </c>
      <c r="I771" s="19">
        <f t="shared" si="1847"/>
        <v>0</v>
      </c>
      <c r="J771" s="19">
        <f t="shared" si="1847"/>
        <v>0</v>
      </c>
      <c r="K771" s="19">
        <f t="shared" si="1847"/>
        <v>0</v>
      </c>
      <c r="L771" s="19">
        <f t="shared" si="1672"/>
        <v>8366.5</v>
      </c>
      <c r="M771" s="19">
        <f t="shared" si="1673"/>
        <v>8228.5</v>
      </c>
      <c r="N771" s="19">
        <f t="shared" si="1674"/>
        <v>8228.5</v>
      </c>
      <c r="O771" s="19">
        <f t="shared" ref="O771:Q772" si="1848">O772</f>
        <v>0</v>
      </c>
      <c r="P771" s="19">
        <f t="shared" si="1848"/>
        <v>0</v>
      </c>
      <c r="Q771" s="19">
        <f t="shared" si="1848"/>
        <v>0</v>
      </c>
      <c r="R771" s="19">
        <f t="shared" si="1807"/>
        <v>8366.5</v>
      </c>
      <c r="S771" s="19">
        <f t="shared" si="1808"/>
        <v>8228.5</v>
      </c>
      <c r="T771" s="19">
        <f t="shared" si="1809"/>
        <v>8228.5</v>
      </c>
      <c r="U771" s="19">
        <f t="shared" ref="U771:AV772" si="1849">U772</f>
        <v>0</v>
      </c>
      <c r="V771" s="19">
        <f t="shared" si="1811"/>
        <v>8366.5</v>
      </c>
      <c r="W771" s="19">
        <f t="shared" si="1812"/>
        <v>8228.5</v>
      </c>
      <c r="X771" s="19">
        <f t="shared" si="1813"/>
        <v>8228.5</v>
      </c>
      <c r="Y771" s="19">
        <f t="shared" si="1849"/>
        <v>0</v>
      </c>
      <c r="Z771" s="19">
        <f t="shared" si="1849"/>
        <v>0</v>
      </c>
      <c r="AA771" s="19">
        <f t="shared" si="1849"/>
        <v>0</v>
      </c>
      <c r="AB771" s="19">
        <f t="shared" si="1787"/>
        <v>8366.5</v>
      </c>
      <c r="AC771" s="19">
        <f t="shared" si="1788"/>
        <v>8228.5</v>
      </c>
      <c r="AD771" s="19">
        <f t="shared" si="1789"/>
        <v>8228.5</v>
      </c>
      <c r="AE771" s="19">
        <f t="shared" si="1849"/>
        <v>0</v>
      </c>
      <c r="AF771" s="19">
        <f t="shared" si="1849"/>
        <v>0</v>
      </c>
      <c r="AG771" s="19">
        <f t="shared" si="1802"/>
        <v>8366.5</v>
      </c>
      <c r="AH771" s="19">
        <f t="shared" si="1803"/>
        <v>8228.5</v>
      </c>
      <c r="AI771" s="19">
        <f t="shared" si="1804"/>
        <v>8228.5</v>
      </c>
      <c r="AJ771" s="19">
        <f t="shared" si="1849"/>
        <v>0</v>
      </c>
      <c r="AK771" s="19">
        <f t="shared" si="1849"/>
        <v>0</v>
      </c>
      <c r="AL771" s="19">
        <f t="shared" si="1849"/>
        <v>0</v>
      </c>
      <c r="AM771" s="19">
        <f t="shared" si="1691"/>
        <v>8366.5</v>
      </c>
      <c r="AN771" s="19">
        <f t="shared" si="1849"/>
        <v>0</v>
      </c>
      <c r="AO771" s="19">
        <f t="shared" si="1730"/>
        <v>8366.5</v>
      </c>
      <c r="AP771" s="19">
        <f t="shared" si="1692"/>
        <v>8228.5</v>
      </c>
      <c r="AQ771" s="19">
        <f t="shared" si="1849"/>
        <v>0</v>
      </c>
      <c r="AR771" s="19">
        <f t="shared" si="1731"/>
        <v>8228.5</v>
      </c>
      <c r="AS771" s="19">
        <f t="shared" si="1693"/>
        <v>8228.5</v>
      </c>
      <c r="AT771" s="19">
        <f t="shared" si="1849"/>
        <v>0</v>
      </c>
      <c r="AU771" s="19">
        <f t="shared" si="1732"/>
        <v>8228.5</v>
      </c>
      <c r="AV771" s="19">
        <f t="shared" si="1849"/>
        <v>0</v>
      </c>
      <c r="AW771" s="32"/>
      <c r="AX771" s="23"/>
      <c r="AY771" s="2"/>
    </row>
    <row r="772" spans="1:51" ht="31.2" x14ac:dyDescent="0.3">
      <c r="A772" s="49" t="s">
        <v>190</v>
      </c>
      <c r="B772" s="45">
        <v>110</v>
      </c>
      <c r="C772" s="49"/>
      <c r="D772" s="49"/>
      <c r="E772" s="15" t="s">
        <v>584</v>
      </c>
      <c r="F772" s="19">
        <f t="shared" si="1847"/>
        <v>8366.5</v>
      </c>
      <c r="G772" s="19">
        <f t="shared" si="1847"/>
        <v>8228.5</v>
      </c>
      <c r="H772" s="19">
        <f t="shared" si="1847"/>
        <v>8228.5</v>
      </c>
      <c r="I772" s="19">
        <f t="shared" si="1847"/>
        <v>0</v>
      </c>
      <c r="J772" s="19">
        <f t="shared" si="1847"/>
        <v>0</v>
      </c>
      <c r="K772" s="19">
        <f t="shared" si="1847"/>
        <v>0</v>
      </c>
      <c r="L772" s="19">
        <f t="shared" si="1672"/>
        <v>8366.5</v>
      </c>
      <c r="M772" s="19">
        <f t="shared" si="1673"/>
        <v>8228.5</v>
      </c>
      <c r="N772" s="19">
        <f t="shared" si="1674"/>
        <v>8228.5</v>
      </c>
      <c r="O772" s="19">
        <f t="shared" si="1848"/>
        <v>0</v>
      </c>
      <c r="P772" s="19">
        <f t="shared" si="1848"/>
        <v>0</v>
      </c>
      <c r="Q772" s="19">
        <f t="shared" si="1848"/>
        <v>0</v>
      </c>
      <c r="R772" s="19">
        <f t="shared" si="1807"/>
        <v>8366.5</v>
      </c>
      <c r="S772" s="19">
        <f t="shared" si="1808"/>
        <v>8228.5</v>
      </c>
      <c r="T772" s="19">
        <f t="shared" si="1809"/>
        <v>8228.5</v>
      </c>
      <c r="U772" s="19">
        <f t="shared" si="1849"/>
        <v>0</v>
      </c>
      <c r="V772" s="19">
        <f t="shared" si="1811"/>
        <v>8366.5</v>
      </c>
      <c r="W772" s="19">
        <f t="shared" si="1812"/>
        <v>8228.5</v>
      </c>
      <c r="X772" s="19">
        <f t="shared" si="1813"/>
        <v>8228.5</v>
      </c>
      <c r="Y772" s="19">
        <f t="shared" si="1849"/>
        <v>0</v>
      </c>
      <c r="Z772" s="19">
        <f t="shared" si="1849"/>
        <v>0</v>
      </c>
      <c r="AA772" s="19">
        <f t="shared" si="1849"/>
        <v>0</v>
      </c>
      <c r="AB772" s="19">
        <f t="shared" si="1787"/>
        <v>8366.5</v>
      </c>
      <c r="AC772" s="19">
        <f t="shared" si="1788"/>
        <v>8228.5</v>
      </c>
      <c r="AD772" s="19">
        <f t="shared" si="1789"/>
        <v>8228.5</v>
      </c>
      <c r="AE772" s="19">
        <f t="shared" si="1849"/>
        <v>0</v>
      </c>
      <c r="AF772" s="19">
        <f t="shared" si="1849"/>
        <v>0</v>
      </c>
      <c r="AG772" s="19">
        <f t="shared" si="1802"/>
        <v>8366.5</v>
      </c>
      <c r="AH772" s="19">
        <f t="shared" si="1803"/>
        <v>8228.5</v>
      </c>
      <c r="AI772" s="19">
        <f t="shared" si="1804"/>
        <v>8228.5</v>
      </c>
      <c r="AJ772" s="19">
        <f t="shared" si="1849"/>
        <v>0</v>
      </c>
      <c r="AK772" s="19">
        <f t="shared" si="1849"/>
        <v>0</v>
      </c>
      <c r="AL772" s="19">
        <f t="shared" si="1849"/>
        <v>0</v>
      </c>
      <c r="AM772" s="19">
        <f t="shared" si="1691"/>
        <v>8366.5</v>
      </c>
      <c r="AN772" s="19">
        <f t="shared" si="1849"/>
        <v>0</v>
      </c>
      <c r="AO772" s="19">
        <f t="shared" si="1730"/>
        <v>8366.5</v>
      </c>
      <c r="AP772" s="19">
        <f t="shared" si="1692"/>
        <v>8228.5</v>
      </c>
      <c r="AQ772" s="19">
        <f t="shared" si="1849"/>
        <v>0</v>
      </c>
      <c r="AR772" s="19">
        <f t="shared" si="1731"/>
        <v>8228.5</v>
      </c>
      <c r="AS772" s="19">
        <f t="shared" si="1693"/>
        <v>8228.5</v>
      </c>
      <c r="AT772" s="19">
        <f t="shared" si="1849"/>
        <v>0</v>
      </c>
      <c r="AU772" s="19">
        <f t="shared" si="1732"/>
        <v>8228.5</v>
      </c>
      <c r="AV772" s="19">
        <f t="shared" si="1849"/>
        <v>0</v>
      </c>
      <c r="AW772" s="32"/>
      <c r="AX772" s="23"/>
      <c r="AY772" s="2"/>
    </row>
    <row r="773" spans="1:51" x14ac:dyDescent="0.3">
      <c r="A773" s="49" t="s">
        <v>190</v>
      </c>
      <c r="B773" s="45">
        <v>110</v>
      </c>
      <c r="C773" s="49" t="s">
        <v>28</v>
      </c>
      <c r="D773" s="49" t="s">
        <v>20</v>
      </c>
      <c r="E773" s="15" t="s">
        <v>559</v>
      </c>
      <c r="F773" s="19">
        <v>8366.5</v>
      </c>
      <c r="G773" s="19">
        <v>8228.5</v>
      </c>
      <c r="H773" s="19">
        <v>8228.5</v>
      </c>
      <c r="I773" s="19"/>
      <c r="J773" s="19"/>
      <c r="K773" s="19"/>
      <c r="L773" s="19">
        <f t="shared" si="1672"/>
        <v>8366.5</v>
      </c>
      <c r="M773" s="19">
        <f t="shared" si="1673"/>
        <v>8228.5</v>
      </c>
      <c r="N773" s="19">
        <f t="shared" si="1674"/>
        <v>8228.5</v>
      </c>
      <c r="O773" s="19"/>
      <c r="P773" s="19"/>
      <c r="Q773" s="19"/>
      <c r="R773" s="19">
        <f t="shared" si="1807"/>
        <v>8366.5</v>
      </c>
      <c r="S773" s="19">
        <f t="shared" si="1808"/>
        <v>8228.5</v>
      </c>
      <c r="T773" s="19">
        <f t="shared" si="1809"/>
        <v>8228.5</v>
      </c>
      <c r="U773" s="19"/>
      <c r="V773" s="19">
        <f t="shared" si="1811"/>
        <v>8366.5</v>
      </c>
      <c r="W773" s="19">
        <f t="shared" si="1812"/>
        <v>8228.5</v>
      </c>
      <c r="X773" s="19">
        <f t="shared" si="1813"/>
        <v>8228.5</v>
      </c>
      <c r="Y773" s="19"/>
      <c r="Z773" s="19"/>
      <c r="AA773" s="19"/>
      <c r="AB773" s="19">
        <f t="shared" si="1787"/>
        <v>8366.5</v>
      </c>
      <c r="AC773" s="19">
        <f t="shared" si="1788"/>
        <v>8228.5</v>
      </c>
      <c r="AD773" s="19">
        <f t="shared" si="1789"/>
        <v>8228.5</v>
      </c>
      <c r="AE773" s="19"/>
      <c r="AF773" s="19"/>
      <c r="AG773" s="19">
        <f t="shared" si="1802"/>
        <v>8366.5</v>
      </c>
      <c r="AH773" s="19">
        <f t="shared" si="1803"/>
        <v>8228.5</v>
      </c>
      <c r="AI773" s="19">
        <f t="shared" si="1804"/>
        <v>8228.5</v>
      </c>
      <c r="AJ773" s="19"/>
      <c r="AK773" s="19"/>
      <c r="AL773" s="19"/>
      <c r="AM773" s="19">
        <f t="shared" si="1691"/>
        <v>8366.5</v>
      </c>
      <c r="AN773" s="19"/>
      <c r="AO773" s="19">
        <f t="shared" si="1730"/>
        <v>8366.5</v>
      </c>
      <c r="AP773" s="19">
        <f t="shared" si="1692"/>
        <v>8228.5</v>
      </c>
      <c r="AQ773" s="19"/>
      <c r="AR773" s="19">
        <f t="shared" si="1731"/>
        <v>8228.5</v>
      </c>
      <c r="AS773" s="19">
        <f t="shared" si="1693"/>
        <v>8228.5</v>
      </c>
      <c r="AT773" s="19"/>
      <c r="AU773" s="19">
        <f t="shared" si="1732"/>
        <v>8228.5</v>
      </c>
      <c r="AV773" s="19"/>
      <c r="AW773" s="32"/>
      <c r="AX773" s="23"/>
      <c r="AY773" s="2"/>
    </row>
    <row r="774" spans="1:51" ht="31.2" x14ac:dyDescent="0.3">
      <c r="A774" s="49" t="s">
        <v>190</v>
      </c>
      <c r="B774" s="45">
        <v>200</v>
      </c>
      <c r="C774" s="49"/>
      <c r="D774" s="49"/>
      <c r="E774" s="15" t="s">
        <v>578</v>
      </c>
      <c r="F774" s="19">
        <f t="shared" ref="F774:K775" si="1850">F775</f>
        <v>3347.1</v>
      </c>
      <c r="G774" s="19">
        <f t="shared" si="1850"/>
        <v>3347.3</v>
      </c>
      <c r="H774" s="19">
        <f t="shared" si="1850"/>
        <v>3347.3</v>
      </c>
      <c r="I774" s="19">
        <f t="shared" si="1850"/>
        <v>0</v>
      </c>
      <c r="J774" s="19">
        <f t="shared" si="1850"/>
        <v>0</v>
      </c>
      <c r="K774" s="19">
        <f t="shared" si="1850"/>
        <v>0</v>
      </c>
      <c r="L774" s="19">
        <f t="shared" si="1672"/>
        <v>3347.1</v>
      </c>
      <c r="M774" s="19">
        <f t="shared" si="1673"/>
        <v>3347.3</v>
      </c>
      <c r="N774" s="19">
        <f t="shared" si="1674"/>
        <v>3347.3</v>
      </c>
      <c r="O774" s="19">
        <f t="shared" ref="O774:Q775" si="1851">O775</f>
        <v>0</v>
      </c>
      <c r="P774" s="19">
        <f t="shared" si="1851"/>
        <v>0</v>
      </c>
      <c r="Q774" s="19">
        <f t="shared" si="1851"/>
        <v>0</v>
      </c>
      <c r="R774" s="19">
        <f t="shared" si="1807"/>
        <v>3347.1</v>
      </c>
      <c r="S774" s="19">
        <f t="shared" si="1808"/>
        <v>3347.3</v>
      </c>
      <c r="T774" s="19">
        <f t="shared" si="1809"/>
        <v>3347.3</v>
      </c>
      <c r="U774" s="19">
        <f t="shared" ref="U774:AV775" si="1852">U775</f>
        <v>0</v>
      </c>
      <c r="V774" s="19">
        <f t="shared" si="1811"/>
        <v>3347.1</v>
      </c>
      <c r="W774" s="19">
        <f t="shared" si="1812"/>
        <v>3347.3</v>
      </c>
      <c r="X774" s="19">
        <f t="shared" si="1813"/>
        <v>3347.3</v>
      </c>
      <c r="Y774" s="19">
        <f t="shared" si="1852"/>
        <v>0</v>
      </c>
      <c r="Z774" s="19">
        <f t="shared" si="1852"/>
        <v>0</v>
      </c>
      <c r="AA774" s="19">
        <f t="shared" si="1852"/>
        <v>0</v>
      </c>
      <c r="AB774" s="19">
        <f t="shared" si="1787"/>
        <v>3347.1</v>
      </c>
      <c r="AC774" s="19">
        <f t="shared" si="1788"/>
        <v>3347.3</v>
      </c>
      <c r="AD774" s="19">
        <f t="shared" si="1789"/>
        <v>3347.3</v>
      </c>
      <c r="AE774" s="19">
        <f t="shared" si="1852"/>
        <v>0</v>
      </c>
      <c r="AF774" s="19">
        <f t="shared" si="1852"/>
        <v>0</v>
      </c>
      <c r="AG774" s="19">
        <f t="shared" si="1802"/>
        <v>3347.1</v>
      </c>
      <c r="AH774" s="19">
        <f t="shared" si="1803"/>
        <v>3347.3</v>
      </c>
      <c r="AI774" s="19">
        <f t="shared" si="1804"/>
        <v>3347.3</v>
      </c>
      <c r="AJ774" s="19">
        <f t="shared" si="1852"/>
        <v>-181.154</v>
      </c>
      <c r="AK774" s="19">
        <f t="shared" si="1852"/>
        <v>0</v>
      </c>
      <c r="AL774" s="19">
        <f t="shared" si="1852"/>
        <v>0</v>
      </c>
      <c r="AM774" s="19">
        <f t="shared" si="1691"/>
        <v>3165.9459999999999</v>
      </c>
      <c r="AN774" s="19">
        <f t="shared" si="1852"/>
        <v>0</v>
      </c>
      <c r="AO774" s="19">
        <f t="shared" si="1730"/>
        <v>3165.9459999999999</v>
      </c>
      <c r="AP774" s="19">
        <f t="shared" si="1692"/>
        <v>3347.3</v>
      </c>
      <c r="AQ774" s="19">
        <f t="shared" si="1852"/>
        <v>0</v>
      </c>
      <c r="AR774" s="19">
        <f t="shared" si="1731"/>
        <v>3347.3</v>
      </c>
      <c r="AS774" s="19">
        <f t="shared" si="1693"/>
        <v>3347.3</v>
      </c>
      <c r="AT774" s="19">
        <f t="shared" si="1852"/>
        <v>0</v>
      </c>
      <c r="AU774" s="19">
        <f t="shared" si="1732"/>
        <v>3347.3</v>
      </c>
      <c r="AV774" s="19">
        <f t="shared" si="1852"/>
        <v>0</v>
      </c>
      <c r="AW774" s="32"/>
      <c r="AX774" s="23"/>
      <c r="AY774" s="2"/>
    </row>
    <row r="775" spans="1:51" ht="46.8" x14ac:dyDescent="0.3">
      <c r="A775" s="49" t="s">
        <v>190</v>
      </c>
      <c r="B775" s="45">
        <v>240</v>
      </c>
      <c r="C775" s="49"/>
      <c r="D775" s="49"/>
      <c r="E775" s="15" t="s">
        <v>586</v>
      </c>
      <c r="F775" s="19">
        <f t="shared" si="1850"/>
        <v>3347.1</v>
      </c>
      <c r="G775" s="19">
        <f t="shared" si="1850"/>
        <v>3347.3</v>
      </c>
      <c r="H775" s="19">
        <f t="shared" si="1850"/>
        <v>3347.3</v>
      </c>
      <c r="I775" s="19">
        <f t="shared" si="1850"/>
        <v>0</v>
      </c>
      <c r="J775" s="19">
        <f t="shared" si="1850"/>
        <v>0</v>
      </c>
      <c r="K775" s="19">
        <f t="shared" si="1850"/>
        <v>0</v>
      </c>
      <c r="L775" s="19">
        <f t="shared" ref="L775:L838" si="1853">F775+I775</f>
        <v>3347.1</v>
      </c>
      <c r="M775" s="19">
        <f t="shared" ref="M775:M838" si="1854">G775+J775</f>
        <v>3347.3</v>
      </c>
      <c r="N775" s="19">
        <f t="shared" ref="N775:N838" si="1855">H775+K775</f>
        <v>3347.3</v>
      </c>
      <c r="O775" s="19">
        <f t="shared" si="1851"/>
        <v>0</v>
      </c>
      <c r="P775" s="19">
        <f t="shared" si="1851"/>
        <v>0</v>
      </c>
      <c r="Q775" s="19">
        <f t="shared" si="1851"/>
        <v>0</v>
      </c>
      <c r="R775" s="19">
        <f t="shared" si="1807"/>
        <v>3347.1</v>
      </c>
      <c r="S775" s="19">
        <f t="shared" si="1808"/>
        <v>3347.3</v>
      </c>
      <c r="T775" s="19">
        <f t="shared" si="1809"/>
        <v>3347.3</v>
      </c>
      <c r="U775" s="19">
        <f t="shared" si="1852"/>
        <v>0</v>
      </c>
      <c r="V775" s="19">
        <f t="shared" si="1811"/>
        <v>3347.1</v>
      </c>
      <c r="W775" s="19">
        <f t="shared" si="1812"/>
        <v>3347.3</v>
      </c>
      <c r="X775" s="19">
        <f t="shared" si="1813"/>
        <v>3347.3</v>
      </c>
      <c r="Y775" s="19">
        <f t="shared" si="1852"/>
        <v>0</v>
      </c>
      <c r="Z775" s="19">
        <f t="shared" si="1852"/>
        <v>0</v>
      </c>
      <c r="AA775" s="19">
        <f t="shared" si="1852"/>
        <v>0</v>
      </c>
      <c r="AB775" s="19">
        <f t="shared" si="1787"/>
        <v>3347.1</v>
      </c>
      <c r="AC775" s="19">
        <f t="shared" si="1788"/>
        <v>3347.3</v>
      </c>
      <c r="AD775" s="19">
        <f t="shared" si="1789"/>
        <v>3347.3</v>
      </c>
      <c r="AE775" s="19">
        <f t="shared" si="1852"/>
        <v>0</v>
      </c>
      <c r="AF775" s="19">
        <f t="shared" si="1852"/>
        <v>0</v>
      </c>
      <c r="AG775" s="19">
        <f t="shared" si="1802"/>
        <v>3347.1</v>
      </c>
      <c r="AH775" s="19">
        <f t="shared" si="1803"/>
        <v>3347.3</v>
      </c>
      <c r="AI775" s="19">
        <f t="shared" si="1804"/>
        <v>3347.3</v>
      </c>
      <c r="AJ775" s="19">
        <f t="shared" si="1852"/>
        <v>-181.154</v>
      </c>
      <c r="AK775" s="19">
        <f t="shared" si="1852"/>
        <v>0</v>
      </c>
      <c r="AL775" s="19">
        <f t="shared" si="1852"/>
        <v>0</v>
      </c>
      <c r="AM775" s="19">
        <f t="shared" si="1691"/>
        <v>3165.9459999999999</v>
      </c>
      <c r="AN775" s="19">
        <f t="shared" si="1852"/>
        <v>0</v>
      </c>
      <c r="AO775" s="19">
        <f t="shared" si="1730"/>
        <v>3165.9459999999999</v>
      </c>
      <c r="AP775" s="19">
        <f t="shared" si="1692"/>
        <v>3347.3</v>
      </c>
      <c r="AQ775" s="19">
        <f t="shared" si="1852"/>
        <v>0</v>
      </c>
      <c r="AR775" s="19">
        <f t="shared" si="1731"/>
        <v>3347.3</v>
      </c>
      <c r="AS775" s="19">
        <f t="shared" si="1693"/>
        <v>3347.3</v>
      </c>
      <c r="AT775" s="19">
        <f t="shared" si="1852"/>
        <v>0</v>
      </c>
      <c r="AU775" s="19">
        <f t="shared" si="1732"/>
        <v>3347.3</v>
      </c>
      <c r="AV775" s="19">
        <f t="shared" si="1852"/>
        <v>0</v>
      </c>
      <c r="AW775" s="32"/>
      <c r="AX775" s="23"/>
      <c r="AY775" s="2"/>
    </row>
    <row r="776" spans="1:51" x14ac:dyDescent="0.3">
      <c r="A776" s="49" t="s">
        <v>190</v>
      </c>
      <c r="B776" s="45">
        <v>240</v>
      </c>
      <c r="C776" s="49" t="s">
        <v>28</v>
      </c>
      <c r="D776" s="49" t="s">
        <v>20</v>
      </c>
      <c r="E776" s="15" t="s">
        <v>559</v>
      </c>
      <c r="F776" s="19">
        <f>3347+0.1</f>
        <v>3347.1</v>
      </c>
      <c r="G776" s="19">
        <v>3347.3</v>
      </c>
      <c r="H776" s="19">
        <v>3347.3</v>
      </c>
      <c r="I776" s="19"/>
      <c r="J776" s="19"/>
      <c r="K776" s="19"/>
      <c r="L776" s="19">
        <f t="shared" si="1853"/>
        <v>3347.1</v>
      </c>
      <c r="M776" s="19">
        <f t="shared" si="1854"/>
        <v>3347.3</v>
      </c>
      <c r="N776" s="19">
        <f t="shared" si="1855"/>
        <v>3347.3</v>
      </c>
      <c r="O776" s="19"/>
      <c r="P776" s="19"/>
      <c r="Q776" s="19"/>
      <c r="R776" s="19">
        <f t="shared" si="1807"/>
        <v>3347.1</v>
      </c>
      <c r="S776" s="19">
        <f t="shared" si="1808"/>
        <v>3347.3</v>
      </c>
      <c r="T776" s="19">
        <f t="shared" si="1809"/>
        <v>3347.3</v>
      </c>
      <c r="U776" s="19"/>
      <c r="V776" s="19">
        <f t="shared" si="1811"/>
        <v>3347.1</v>
      </c>
      <c r="W776" s="19">
        <f t="shared" si="1812"/>
        <v>3347.3</v>
      </c>
      <c r="X776" s="19">
        <f t="shared" si="1813"/>
        <v>3347.3</v>
      </c>
      <c r="Y776" s="19"/>
      <c r="Z776" s="19"/>
      <c r="AA776" s="19"/>
      <c r="AB776" s="19">
        <f t="shared" si="1787"/>
        <v>3347.1</v>
      </c>
      <c r="AC776" s="19">
        <f t="shared" si="1788"/>
        <v>3347.3</v>
      </c>
      <c r="AD776" s="19">
        <f t="shared" si="1789"/>
        <v>3347.3</v>
      </c>
      <c r="AE776" s="19"/>
      <c r="AF776" s="19"/>
      <c r="AG776" s="19">
        <f t="shared" si="1802"/>
        <v>3347.1</v>
      </c>
      <c r="AH776" s="19">
        <f t="shared" si="1803"/>
        <v>3347.3</v>
      </c>
      <c r="AI776" s="19">
        <f t="shared" si="1804"/>
        <v>3347.3</v>
      </c>
      <c r="AJ776" s="19">
        <v>-181.154</v>
      </c>
      <c r="AK776" s="19"/>
      <c r="AL776" s="19"/>
      <c r="AM776" s="19">
        <f t="shared" si="1691"/>
        <v>3165.9459999999999</v>
      </c>
      <c r="AN776" s="19"/>
      <c r="AO776" s="19">
        <f t="shared" si="1730"/>
        <v>3165.9459999999999</v>
      </c>
      <c r="AP776" s="19">
        <f t="shared" si="1692"/>
        <v>3347.3</v>
      </c>
      <c r="AQ776" s="19"/>
      <c r="AR776" s="19">
        <f t="shared" si="1731"/>
        <v>3347.3</v>
      </c>
      <c r="AS776" s="19">
        <f t="shared" si="1693"/>
        <v>3347.3</v>
      </c>
      <c r="AT776" s="19"/>
      <c r="AU776" s="19">
        <f t="shared" si="1732"/>
        <v>3347.3</v>
      </c>
      <c r="AV776" s="19"/>
      <c r="AW776" s="32"/>
      <c r="AX776" s="23"/>
      <c r="AY776" s="2"/>
    </row>
    <row r="777" spans="1:51" ht="46.8" x14ac:dyDescent="0.3">
      <c r="A777" s="49" t="s">
        <v>190</v>
      </c>
      <c r="B777" s="45">
        <v>600</v>
      </c>
      <c r="C777" s="49"/>
      <c r="D777" s="49"/>
      <c r="E777" s="15" t="s">
        <v>581</v>
      </c>
      <c r="F777" s="19">
        <f t="shared" ref="F777:K778" si="1856">F778</f>
        <v>620391.30000000005</v>
      </c>
      <c r="G777" s="19">
        <f t="shared" si="1856"/>
        <v>619241.80000000005</v>
      </c>
      <c r="H777" s="19">
        <f t="shared" si="1856"/>
        <v>619241.80000000005</v>
      </c>
      <c r="I777" s="19">
        <f t="shared" si="1856"/>
        <v>0</v>
      </c>
      <c r="J777" s="19">
        <f t="shared" si="1856"/>
        <v>0</v>
      </c>
      <c r="K777" s="19">
        <f t="shared" si="1856"/>
        <v>0</v>
      </c>
      <c r="L777" s="19">
        <f t="shared" si="1853"/>
        <v>620391.30000000005</v>
      </c>
      <c r="M777" s="19">
        <f t="shared" si="1854"/>
        <v>619241.80000000005</v>
      </c>
      <c r="N777" s="19">
        <f t="shared" si="1855"/>
        <v>619241.80000000005</v>
      </c>
      <c r="O777" s="19">
        <f t="shared" ref="O777:Q778" si="1857">O778</f>
        <v>0</v>
      </c>
      <c r="P777" s="19">
        <f t="shared" si="1857"/>
        <v>0</v>
      </c>
      <c r="Q777" s="19">
        <f t="shared" si="1857"/>
        <v>0</v>
      </c>
      <c r="R777" s="19">
        <f t="shared" si="1807"/>
        <v>620391.30000000005</v>
      </c>
      <c r="S777" s="19">
        <f t="shared" si="1808"/>
        <v>619241.80000000005</v>
      </c>
      <c r="T777" s="19">
        <f t="shared" si="1809"/>
        <v>619241.80000000005</v>
      </c>
      <c r="U777" s="19">
        <f t="shared" ref="U777:AV778" si="1858">U778</f>
        <v>0</v>
      </c>
      <c r="V777" s="19">
        <f t="shared" si="1811"/>
        <v>620391.30000000005</v>
      </c>
      <c r="W777" s="19">
        <f t="shared" si="1812"/>
        <v>619241.80000000005</v>
      </c>
      <c r="X777" s="19">
        <f t="shared" si="1813"/>
        <v>619241.80000000005</v>
      </c>
      <c r="Y777" s="19">
        <f t="shared" si="1858"/>
        <v>0</v>
      </c>
      <c r="Z777" s="19">
        <f t="shared" si="1858"/>
        <v>0</v>
      </c>
      <c r="AA777" s="19">
        <f t="shared" si="1858"/>
        <v>0</v>
      </c>
      <c r="AB777" s="19">
        <f t="shared" si="1787"/>
        <v>620391.30000000005</v>
      </c>
      <c r="AC777" s="19">
        <f t="shared" si="1788"/>
        <v>619241.80000000005</v>
      </c>
      <c r="AD777" s="19">
        <f t="shared" si="1789"/>
        <v>619241.80000000005</v>
      </c>
      <c r="AE777" s="19">
        <f t="shared" si="1858"/>
        <v>0</v>
      </c>
      <c r="AF777" s="19">
        <f t="shared" si="1858"/>
        <v>0</v>
      </c>
      <c r="AG777" s="19">
        <f t="shared" si="1802"/>
        <v>620391.30000000005</v>
      </c>
      <c r="AH777" s="19">
        <f t="shared" si="1803"/>
        <v>619241.80000000005</v>
      </c>
      <c r="AI777" s="19">
        <f t="shared" si="1804"/>
        <v>619241.80000000005</v>
      </c>
      <c r="AJ777" s="19">
        <f t="shared" si="1858"/>
        <v>0</v>
      </c>
      <c r="AK777" s="19">
        <f t="shared" si="1858"/>
        <v>0</v>
      </c>
      <c r="AL777" s="19">
        <f t="shared" si="1858"/>
        <v>0</v>
      </c>
      <c r="AM777" s="19">
        <f t="shared" si="1691"/>
        <v>620391.30000000005</v>
      </c>
      <c r="AN777" s="19">
        <f t="shared" si="1858"/>
        <v>0</v>
      </c>
      <c r="AO777" s="19">
        <f t="shared" si="1730"/>
        <v>620391.30000000005</v>
      </c>
      <c r="AP777" s="19">
        <f t="shared" si="1692"/>
        <v>619241.80000000005</v>
      </c>
      <c r="AQ777" s="19">
        <f t="shared" si="1858"/>
        <v>0</v>
      </c>
      <c r="AR777" s="19">
        <f t="shared" si="1731"/>
        <v>619241.80000000005</v>
      </c>
      <c r="AS777" s="19">
        <f t="shared" si="1693"/>
        <v>619241.80000000005</v>
      </c>
      <c r="AT777" s="19">
        <f t="shared" si="1858"/>
        <v>0</v>
      </c>
      <c r="AU777" s="19">
        <f t="shared" si="1732"/>
        <v>619241.80000000005</v>
      </c>
      <c r="AV777" s="19">
        <f t="shared" si="1858"/>
        <v>0</v>
      </c>
      <c r="AW777" s="32"/>
      <c r="AX777" s="23"/>
      <c r="AY777" s="2"/>
    </row>
    <row r="778" spans="1:51" x14ac:dyDescent="0.3">
      <c r="A778" s="49" t="s">
        <v>190</v>
      </c>
      <c r="B778" s="45">
        <v>620</v>
      </c>
      <c r="C778" s="49"/>
      <c r="D778" s="49"/>
      <c r="E778" s="15" t="s">
        <v>596</v>
      </c>
      <c r="F778" s="19">
        <f>F779</f>
        <v>620391.30000000005</v>
      </c>
      <c r="G778" s="19">
        <f t="shared" si="1856"/>
        <v>619241.80000000005</v>
      </c>
      <c r="H778" s="19">
        <f t="shared" si="1856"/>
        <v>619241.80000000005</v>
      </c>
      <c r="I778" s="19">
        <f t="shared" si="1856"/>
        <v>0</v>
      </c>
      <c r="J778" s="19">
        <f t="shared" si="1856"/>
        <v>0</v>
      </c>
      <c r="K778" s="19">
        <f t="shared" si="1856"/>
        <v>0</v>
      </c>
      <c r="L778" s="19">
        <f t="shared" si="1853"/>
        <v>620391.30000000005</v>
      </c>
      <c r="M778" s="19">
        <f t="shared" si="1854"/>
        <v>619241.80000000005</v>
      </c>
      <c r="N778" s="19">
        <f t="shared" si="1855"/>
        <v>619241.80000000005</v>
      </c>
      <c r="O778" s="19">
        <f t="shared" si="1857"/>
        <v>0</v>
      </c>
      <c r="P778" s="19">
        <f t="shared" si="1857"/>
        <v>0</v>
      </c>
      <c r="Q778" s="19">
        <f t="shared" si="1857"/>
        <v>0</v>
      </c>
      <c r="R778" s="19">
        <f t="shared" si="1807"/>
        <v>620391.30000000005</v>
      </c>
      <c r="S778" s="19">
        <f t="shared" si="1808"/>
        <v>619241.80000000005</v>
      </c>
      <c r="T778" s="19">
        <f t="shared" si="1809"/>
        <v>619241.80000000005</v>
      </c>
      <c r="U778" s="19">
        <f t="shared" si="1858"/>
        <v>0</v>
      </c>
      <c r="V778" s="19">
        <f t="shared" si="1811"/>
        <v>620391.30000000005</v>
      </c>
      <c r="W778" s="19">
        <f t="shared" si="1812"/>
        <v>619241.80000000005</v>
      </c>
      <c r="X778" s="19">
        <f t="shared" si="1813"/>
        <v>619241.80000000005</v>
      </c>
      <c r="Y778" s="19">
        <f t="shared" si="1858"/>
        <v>0</v>
      </c>
      <c r="Z778" s="19">
        <f t="shared" si="1858"/>
        <v>0</v>
      </c>
      <c r="AA778" s="19">
        <f t="shared" si="1858"/>
        <v>0</v>
      </c>
      <c r="AB778" s="19">
        <f t="shared" si="1787"/>
        <v>620391.30000000005</v>
      </c>
      <c r="AC778" s="19">
        <f t="shared" si="1788"/>
        <v>619241.80000000005</v>
      </c>
      <c r="AD778" s="19">
        <f t="shared" si="1789"/>
        <v>619241.80000000005</v>
      </c>
      <c r="AE778" s="19">
        <f t="shared" si="1858"/>
        <v>0</v>
      </c>
      <c r="AF778" s="19">
        <f t="shared" si="1858"/>
        <v>0</v>
      </c>
      <c r="AG778" s="19">
        <f t="shared" si="1802"/>
        <v>620391.30000000005</v>
      </c>
      <c r="AH778" s="19">
        <f t="shared" si="1803"/>
        <v>619241.80000000005</v>
      </c>
      <c r="AI778" s="19">
        <f t="shared" si="1804"/>
        <v>619241.80000000005</v>
      </c>
      <c r="AJ778" s="19">
        <f t="shared" si="1858"/>
        <v>0</v>
      </c>
      <c r="AK778" s="19">
        <f t="shared" si="1858"/>
        <v>0</v>
      </c>
      <c r="AL778" s="19">
        <f t="shared" si="1858"/>
        <v>0</v>
      </c>
      <c r="AM778" s="19">
        <f t="shared" si="1691"/>
        <v>620391.30000000005</v>
      </c>
      <c r="AN778" s="19">
        <f t="shared" si="1858"/>
        <v>0</v>
      </c>
      <c r="AO778" s="19">
        <f t="shared" si="1730"/>
        <v>620391.30000000005</v>
      </c>
      <c r="AP778" s="19">
        <f t="shared" si="1692"/>
        <v>619241.80000000005</v>
      </c>
      <c r="AQ778" s="19">
        <f t="shared" si="1858"/>
        <v>0</v>
      </c>
      <c r="AR778" s="19">
        <f t="shared" si="1731"/>
        <v>619241.80000000005</v>
      </c>
      <c r="AS778" s="19">
        <f t="shared" si="1693"/>
        <v>619241.80000000005</v>
      </c>
      <c r="AT778" s="19">
        <f t="shared" si="1858"/>
        <v>0</v>
      </c>
      <c r="AU778" s="19">
        <f t="shared" si="1732"/>
        <v>619241.80000000005</v>
      </c>
      <c r="AV778" s="19">
        <f t="shared" si="1858"/>
        <v>0</v>
      </c>
      <c r="AW778" s="32"/>
      <c r="AX778" s="23"/>
      <c r="AY778" s="2"/>
    </row>
    <row r="779" spans="1:51" x14ac:dyDescent="0.3">
      <c r="A779" s="49" t="s">
        <v>190</v>
      </c>
      <c r="B779" s="45">
        <v>620</v>
      </c>
      <c r="C779" s="49" t="s">
        <v>28</v>
      </c>
      <c r="D779" s="49" t="s">
        <v>20</v>
      </c>
      <c r="E779" s="15" t="s">
        <v>559</v>
      </c>
      <c r="F779" s="19">
        <v>620391.30000000005</v>
      </c>
      <c r="G779" s="19">
        <v>619241.80000000005</v>
      </c>
      <c r="H779" s="19">
        <v>619241.80000000005</v>
      </c>
      <c r="I779" s="19"/>
      <c r="J779" s="19"/>
      <c r="K779" s="19"/>
      <c r="L779" s="19">
        <f t="shared" si="1853"/>
        <v>620391.30000000005</v>
      </c>
      <c r="M779" s="19">
        <f t="shared" si="1854"/>
        <v>619241.80000000005</v>
      </c>
      <c r="N779" s="19">
        <f t="shared" si="1855"/>
        <v>619241.80000000005</v>
      </c>
      <c r="O779" s="19"/>
      <c r="P779" s="19"/>
      <c r="Q779" s="19"/>
      <c r="R779" s="19">
        <f t="shared" si="1807"/>
        <v>620391.30000000005</v>
      </c>
      <c r="S779" s="19">
        <f t="shared" si="1808"/>
        <v>619241.80000000005</v>
      </c>
      <c r="T779" s="19">
        <f t="shared" si="1809"/>
        <v>619241.80000000005</v>
      </c>
      <c r="U779" s="19"/>
      <c r="V779" s="19">
        <f t="shared" si="1811"/>
        <v>620391.30000000005</v>
      </c>
      <c r="W779" s="19">
        <f t="shared" si="1812"/>
        <v>619241.80000000005</v>
      </c>
      <c r="X779" s="19">
        <f t="shared" si="1813"/>
        <v>619241.80000000005</v>
      </c>
      <c r="Y779" s="19"/>
      <c r="Z779" s="19"/>
      <c r="AA779" s="19"/>
      <c r="AB779" s="19">
        <f t="shared" si="1787"/>
        <v>620391.30000000005</v>
      </c>
      <c r="AC779" s="19">
        <f t="shared" si="1788"/>
        <v>619241.80000000005</v>
      </c>
      <c r="AD779" s="19">
        <f t="shared" si="1789"/>
        <v>619241.80000000005</v>
      </c>
      <c r="AE779" s="19"/>
      <c r="AF779" s="19"/>
      <c r="AG779" s="19">
        <f t="shared" si="1802"/>
        <v>620391.30000000005</v>
      </c>
      <c r="AH779" s="19">
        <f t="shared" si="1803"/>
        <v>619241.80000000005</v>
      </c>
      <c r="AI779" s="19">
        <f t="shared" si="1804"/>
        <v>619241.80000000005</v>
      </c>
      <c r="AJ779" s="19"/>
      <c r="AK779" s="19"/>
      <c r="AL779" s="19"/>
      <c r="AM779" s="19">
        <f t="shared" si="1691"/>
        <v>620391.30000000005</v>
      </c>
      <c r="AN779" s="19"/>
      <c r="AO779" s="19">
        <f t="shared" si="1730"/>
        <v>620391.30000000005</v>
      </c>
      <c r="AP779" s="19">
        <f t="shared" si="1692"/>
        <v>619241.80000000005</v>
      </c>
      <c r="AQ779" s="19"/>
      <c r="AR779" s="19">
        <f t="shared" si="1731"/>
        <v>619241.80000000005</v>
      </c>
      <c r="AS779" s="19">
        <f t="shared" si="1693"/>
        <v>619241.80000000005</v>
      </c>
      <c r="AT779" s="19"/>
      <c r="AU779" s="19">
        <f t="shared" si="1732"/>
        <v>619241.80000000005</v>
      </c>
      <c r="AV779" s="19"/>
      <c r="AW779" s="32"/>
      <c r="AX779" s="23"/>
      <c r="AY779" s="2"/>
    </row>
    <row r="780" spans="1:51" x14ac:dyDescent="0.3">
      <c r="A780" s="49" t="s">
        <v>190</v>
      </c>
      <c r="B780" s="45">
        <v>800</v>
      </c>
      <c r="C780" s="49"/>
      <c r="D780" s="49"/>
      <c r="E780" s="15" t="s">
        <v>583</v>
      </c>
      <c r="F780" s="19">
        <f t="shared" ref="F780:K781" si="1859">F781</f>
        <v>51.599999999999994</v>
      </c>
      <c r="G780" s="19">
        <f t="shared" si="1859"/>
        <v>51.599999999999994</v>
      </c>
      <c r="H780" s="19">
        <f t="shared" si="1859"/>
        <v>51.599999999999994</v>
      </c>
      <c r="I780" s="19">
        <f t="shared" si="1859"/>
        <v>0</v>
      </c>
      <c r="J780" s="19">
        <f t="shared" si="1859"/>
        <v>0</v>
      </c>
      <c r="K780" s="19">
        <f t="shared" si="1859"/>
        <v>0</v>
      </c>
      <c r="L780" s="19">
        <f t="shared" si="1853"/>
        <v>51.599999999999994</v>
      </c>
      <c r="M780" s="19">
        <f t="shared" si="1854"/>
        <v>51.599999999999994</v>
      </c>
      <c r="N780" s="19">
        <f t="shared" si="1855"/>
        <v>51.599999999999994</v>
      </c>
      <c r="O780" s="19">
        <f t="shared" ref="O780:Q781" si="1860">O781</f>
        <v>0</v>
      </c>
      <c r="P780" s="19">
        <f t="shared" si="1860"/>
        <v>0</v>
      </c>
      <c r="Q780" s="19">
        <f t="shared" si="1860"/>
        <v>0</v>
      </c>
      <c r="R780" s="19">
        <f t="shared" si="1807"/>
        <v>51.599999999999994</v>
      </c>
      <c r="S780" s="19">
        <f t="shared" si="1808"/>
        <v>51.599999999999994</v>
      </c>
      <c r="T780" s="19">
        <f t="shared" si="1809"/>
        <v>51.599999999999994</v>
      </c>
      <c r="U780" s="19">
        <f t="shared" ref="U780:AV781" si="1861">U781</f>
        <v>0</v>
      </c>
      <c r="V780" s="19">
        <f t="shared" si="1811"/>
        <v>51.599999999999994</v>
      </c>
      <c r="W780" s="19">
        <f t="shared" si="1812"/>
        <v>51.599999999999994</v>
      </c>
      <c r="X780" s="19">
        <f t="shared" si="1813"/>
        <v>51.599999999999994</v>
      </c>
      <c r="Y780" s="19">
        <f t="shared" si="1861"/>
        <v>0</v>
      </c>
      <c r="Z780" s="19">
        <f t="shared" si="1861"/>
        <v>0</v>
      </c>
      <c r="AA780" s="19">
        <f t="shared" si="1861"/>
        <v>0</v>
      </c>
      <c r="AB780" s="19">
        <f t="shared" si="1787"/>
        <v>51.599999999999994</v>
      </c>
      <c r="AC780" s="19">
        <f t="shared" si="1788"/>
        <v>51.599999999999994</v>
      </c>
      <c r="AD780" s="19">
        <f t="shared" si="1789"/>
        <v>51.599999999999994</v>
      </c>
      <c r="AE780" s="19">
        <f t="shared" si="1861"/>
        <v>0</v>
      </c>
      <c r="AF780" s="19">
        <f t="shared" si="1861"/>
        <v>0</v>
      </c>
      <c r="AG780" s="19">
        <f t="shared" si="1802"/>
        <v>51.599999999999994</v>
      </c>
      <c r="AH780" s="19">
        <f t="shared" si="1803"/>
        <v>51.599999999999994</v>
      </c>
      <c r="AI780" s="19">
        <f t="shared" si="1804"/>
        <v>51.599999999999994</v>
      </c>
      <c r="AJ780" s="19">
        <f t="shared" si="1861"/>
        <v>0</v>
      </c>
      <c r="AK780" s="19">
        <f t="shared" si="1861"/>
        <v>0</v>
      </c>
      <c r="AL780" s="19">
        <f t="shared" si="1861"/>
        <v>0</v>
      </c>
      <c r="AM780" s="19">
        <f t="shared" si="1691"/>
        <v>51.599999999999994</v>
      </c>
      <c r="AN780" s="19">
        <f t="shared" si="1861"/>
        <v>0</v>
      </c>
      <c r="AO780" s="19">
        <f t="shared" si="1730"/>
        <v>51.599999999999994</v>
      </c>
      <c r="AP780" s="19">
        <f t="shared" si="1692"/>
        <v>51.599999999999994</v>
      </c>
      <c r="AQ780" s="19">
        <f t="shared" si="1861"/>
        <v>0</v>
      </c>
      <c r="AR780" s="19">
        <f t="shared" si="1731"/>
        <v>51.599999999999994</v>
      </c>
      <c r="AS780" s="19">
        <f t="shared" si="1693"/>
        <v>51.599999999999994</v>
      </c>
      <c r="AT780" s="19">
        <f t="shared" si="1861"/>
        <v>0</v>
      </c>
      <c r="AU780" s="19">
        <f t="shared" si="1732"/>
        <v>51.599999999999994</v>
      </c>
      <c r="AV780" s="19">
        <f t="shared" si="1861"/>
        <v>0</v>
      </c>
      <c r="AW780" s="32"/>
      <c r="AX780" s="23"/>
      <c r="AY780" s="2"/>
    </row>
    <row r="781" spans="1:51" x14ac:dyDescent="0.3">
      <c r="A781" s="49" t="s">
        <v>190</v>
      </c>
      <c r="B781" s="45">
        <v>850</v>
      </c>
      <c r="C781" s="49"/>
      <c r="D781" s="49"/>
      <c r="E781" s="15" t="s">
        <v>601</v>
      </c>
      <c r="F781" s="19">
        <f t="shared" si="1859"/>
        <v>51.599999999999994</v>
      </c>
      <c r="G781" s="19">
        <f t="shared" si="1859"/>
        <v>51.599999999999994</v>
      </c>
      <c r="H781" s="19">
        <f t="shared" si="1859"/>
        <v>51.599999999999994</v>
      </c>
      <c r="I781" s="19">
        <f t="shared" si="1859"/>
        <v>0</v>
      </c>
      <c r="J781" s="19">
        <f t="shared" si="1859"/>
        <v>0</v>
      </c>
      <c r="K781" s="19">
        <f t="shared" si="1859"/>
        <v>0</v>
      </c>
      <c r="L781" s="19">
        <f t="shared" si="1853"/>
        <v>51.599999999999994</v>
      </c>
      <c r="M781" s="19">
        <f t="shared" si="1854"/>
        <v>51.599999999999994</v>
      </c>
      <c r="N781" s="19">
        <f t="shared" si="1855"/>
        <v>51.599999999999994</v>
      </c>
      <c r="O781" s="19">
        <f t="shared" si="1860"/>
        <v>0</v>
      </c>
      <c r="P781" s="19">
        <f t="shared" si="1860"/>
        <v>0</v>
      </c>
      <c r="Q781" s="19">
        <f t="shared" si="1860"/>
        <v>0</v>
      </c>
      <c r="R781" s="19">
        <f t="shared" si="1807"/>
        <v>51.599999999999994</v>
      </c>
      <c r="S781" s="19">
        <f t="shared" si="1808"/>
        <v>51.599999999999994</v>
      </c>
      <c r="T781" s="19">
        <f t="shared" si="1809"/>
        <v>51.599999999999994</v>
      </c>
      <c r="U781" s="19">
        <f t="shared" si="1861"/>
        <v>0</v>
      </c>
      <c r="V781" s="19">
        <f t="shared" si="1811"/>
        <v>51.599999999999994</v>
      </c>
      <c r="W781" s="19">
        <f t="shared" si="1812"/>
        <v>51.599999999999994</v>
      </c>
      <c r="X781" s="19">
        <f t="shared" si="1813"/>
        <v>51.599999999999994</v>
      </c>
      <c r="Y781" s="19">
        <f t="shared" si="1861"/>
        <v>0</v>
      </c>
      <c r="Z781" s="19">
        <f t="shared" si="1861"/>
        <v>0</v>
      </c>
      <c r="AA781" s="19">
        <f t="shared" si="1861"/>
        <v>0</v>
      </c>
      <c r="AB781" s="19">
        <f t="shared" si="1787"/>
        <v>51.599999999999994</v>
      </c>
      <c r="AC781" s="19">
        <f t="shared" si="1788"/>
        <v>51.599999999999994</v>
      </c>
      <c r="AD781" s="19">
        <f t="shared" si="1789"/>
        <v>51.599999999999994</v>
      </c>
      <c r="AE781" s="19">
        <f t="shared" si="1861"/>
        <v>0</v>
      </c>
      <c r="AF781" s="19">
        <f t="shared" si="1861"/>
        <v>0</v>
      </c>
      <c r="AG781" s="19">
        <f t="shared" si="1802"/>
        <v>51.599999999999994</v>
      </c>
      <c r="AH781" s="19">
        <f t="shared" si="1803"/>
        <v>51.599999999999994</v>
      </c>
      <c r="AI781" s="19">
        <f t="shared" si="1804"/>
        <v>51.599999999999994</v>
      </c>
      <c r="AJ781" s="19">
        <f t="shared" si="1861"/>
        <v>0</v>
      </c>
      <c r="AK781" s="19">
        <f t="shared" si="1861"/>
        <v>0</v>
      </c>
      <c r="AL781" s="19">
        <f t="shared" si="1861"/>
        <v>0</v>
      </c>
      <c r="AM781" s="19">
        <f t="shared" si="1691"/>
        <v>51.599999999999994</v>
      </c>
      <c r="AN781" s="19">
        <f t="shared" si="1861"/>
        <v>0</v>
      </c>
      <c r="AO781" s="19">
        <f t="shared" si="1730"/>
        <v>51.599999999999994</v>
      </c>
      <c r="AP781" s="19">
        <f t="shared" si="1692"/>
        <v>51.599999999999994</v>
      </c>
      <c r="AQ781" s="19">
        <f t="shared" si="1861"/>
        <v>0</v>
      </c>
      <c r="AR781" s="19">
        <f t="shared" si="1731"/>
        <v>51.599999999999994</v>
      </c>
      <c r="AS781" s="19">
        <f t="shared" si="1693"/>
        <v>51.599999999999994</v>
      </c>
      <c r="AT781" s="19">
        <f t="shared" si="1861"/>
        <v>0</v>
      </c>
      <c r="AU781" s="19">
        <f t="shared" si="1732"/>
        <v>51.599999999999994</v>
      </c>
      <c r="AV781" s="19">
        <f t="shared" si="1861"/>
        <v>0</v>
      </c>
      <c r="AW781" s="32"/>
      <c r="AX781" s="23"/>
      <c r="AY781" s="2"/>
    </row>
    <row r="782" spans="1:51" x14ac:dyDescent="0.3">
      <c r="A782" s="49" t="s">
        <v>190</v>
      </c>
      <c r="B782" s="45">
        <v>850</v>
      </c>
      <c r="C782" s="49" t="s">
        <v>28</v>
      </c>
      <c r="D782" s="49" t="s">
        <v>20</v>
      </c>
      <c r="E782" s="15" t="s">
        <v>559</v>
      </c>
      <c r="F782" s="19">
        <v>51.599999999999994</v>
      </c>
      <c r="G782" s="19">
        <v>51.599999999999994</v>
      </c>
      <c r="H782" s="19">
        <v>51.599999999999994</v>
      </c>
      <c r="I782" s="19"/>
      <c r="J782" s="19"/>
      <c r="K782" s="19"/>
      <c r="L782" s="19">
        <f t="shared" si="1853"/>
        <v>51.599999999999994</v>
      </c>
      <c r="M782" s="19">
        <f t="shared" si="1854"/>
        <v>51.599999999999994</v>
      </c>
      <c r="N782" s="19">
        <f t="shared" si="1855"/>
        <v>51.599999999999994</v>
      </c>
      <c r="O782" s="19"/>
      <c r="P782" s="19"/>
      <c r="Q782" s="19"/>
      <c r="R782" s="19">
        <f t="shared" si="1807"/>
        <v>51.599999999999994</v>
      </c>
      <c r="S782" s="19">
        <f t="shared" si="1808"/>
        <v>51.599999999999994</v>
      </c>
      <c r="T782" s="19">
        <f t="shared" si="1809"/>
        <v>51.599999999999994</v>
      </c>
      <c r="U782" s="19"/>
      <c r="V782" s="19">
        <f t="shared" si="1811"/>
        <v>51.599999999999994</v>
      </c>
      <c r="W782" s="19">
        <f t="shared" si="1812"/>
        <v>51.599999999999994</v>
      </c>
      <c r="X782" s="19">
        <f t="shared" si="1813"/>
        <v>51.599999999999994</v>
      </c>
      <c r="Y782" s="19"/>
      <c r="Z782" s="19"/>
      <c r="AA782" s="19"/>
      <c r="AB782" s="19">
        <f t="shared" si="1787"/>
        <v>51.599999999999994</v>
      </c>
      <c r="AC782" s="19">
        <f t="shared" si="1788"/>
        <v>51.599999999999994</v>
      </c>
      <c r="AD782" s="19">
        <f t="shared" si="1789"/>
        <v>51.599999999999994</v>
      </c>
      <c r="AE782" s="19"/>
      <c r="AF782" s="19"/>
      <c r="AG782" s="19">
        <f t="shared" si="1802"/>
        <v>51.599999999999994</v>
      </c>
      <c r="AH782" s="19">
        <f t="shared" si="1803"/>
        <v>51.599999999999994</v>
      </c>
      <c r="AI782" s="19">
        <f t="shared" si="1804"/>
        <v>51.599999999999994</v>
      </c>
      <c r="AJ782" s="19"/>
      <c r="AK782" s="19"/>
      <c r="AL782" s="19"/>
      <c r="AM782" s="19">
        <f t="shared" si="1691"/>
        <v>51.599999999999994</v>
      </c>
      <c r="AN782" s="19"/>
      <c r="AO782" s="19">
        <f t="shared" si="1730"/>
        <v>51.599999999999994</v>
      </c>
      <c r="AP782" s="19">
        <f t="shared" si="1692"/>
        <v>51.599999999999994</v>
      </c>
      <c r="AQ782" s="19"/>
      <c r="AR782" s="19">
        <f t="shared" si="1731"/>
        <v>51.599999999999994</v>
      </c>
      <c r="AS782" s="19">
        <f t="shared" si="1693"/>
        <v>51.599999999999994</v>
      </c>
      <c r="AT782" s="19"/>
      <c r="AU782" s="19">
        <f t="shared" si="1732"/>
        <v>51.599999999999994</v>
      </c>
      <c r="AV782" s="19"/>
      <c r="AW782" s="32"/>
      <c r="AX782" s="23"/>
      <c r="AY782" s="2"/>
    </row>
    <row r="783" spans="1:51" ht="31.2" x14ac:dyDescent="0.3">
      <c r="A783" s="49" t="s">
        <v>191</v>
      </c>
      <c r="B783" s="45"/>
      <c r="C783" s="49"/>
      <c r="D783" s="49"/>
      <c r="E783" s="15" t="s">
        <v>693</v>
      </c>
      <c r="F783" s="19">
        <f t="shared" ref="F783:K785" si="1862">F784</f>
        <v>850</v>
      </c>
      <c r="G783" s="19">
        <f t="shared" si="1862"/>
        <v>850</v>
      </c>
      <c r="H783" s="19">
        <f t="shared" si="1862"/>
        <v>850</v>
      </c>
      <c r="I783" s="19">
        <f t="shared" si="1862"/>
        <v>0</v>
      </c>
      <c r="J783" s="19">
        <f t="shared" si="1862"/>
        <v>0</v>
      </c>
      <c r="K783" s="19">
        <f t="shared" si="1862"/>
        <v>0</v>
      </c>
      <c r="L783" s="19">
        <f t="shared" si="1853"/>
        <v>850</v>
      </c>
      <c r="M783" s="19">
        <f t="shared" si="1854"/>
        <v>850</v>
      </c>
      <c r="N783" s="19">
        <f t="shared" si="1855"/>
        <v>850</v>
      </c>
      <c r="O783" s="19">
        <f t="shared" ref="O783:Q785" si="1863">O784</f>
        <v>0</v>
      </c>
      <c r="P783" s="19">
        <f t="shared" si="1863"/>
        <v>0</v>
      </c>
      <c r="Q783" s="19">
        <f t="shared" si="1863"/>
        <v>0</v>
      </c>
      <c r="R783" s="19">
        <f t="shared" si="1807"/>
        <v>850</v>
      </c>
      <c r="S783" s="19">
        <f t="shared" si="1808"/>
        <v>850</v>
      </c>
      <c r="T783" s="19">
        <f t="shared" si="1809"/>
        <v>850</v>
      </c>
      <c r="U783" s="19">
        <f t="shared" ref="U783:AV785" si="1864">U784</f>
        <v>0</v>
      </c>
      <c r="V783" s="19">
        <f t="shared" si="1811"/>
        <v>850</v>
      </c>
      <c r="W783" s="19">
        <f t="shared" si="1812"/>
        <v>850</v>
      </c>
      <c r="X783" s="19">
        <f t="shared" si="1813"/>
        <v>850</v>
      </c>
      <c r="Y783" s="19">
        <f t="shared" si="1864"/>
        <v>0</v>
      </c>
      <c r="Z783" s="19">
        <f t="shared" si="1864"/>
        <v>0</v>
      </c>
      <c r="AA783" s="19">
        <f t="shared" si="1864"/>
        <v>0</v>
      </c>
      <c r="AB783" s="19">
        <f t="shared" si="1787"/>
        <v>850</v>
      </c>
      <c r="AC783" s="19">
        <f t="shared" si="1788"/>
        <v>850</v>
      </c>
      <c r="AD783" s="19">
        <f t="shared" si="1789"/>
        <v>850</v>
      </c>
      <c r="AE783" s="19">
        <f t="shared" si="1864"/>
        <v>0</v>
      </c>
      <c r="AF783" s="19">
        <f t="shared" si="1864"/>
        <v>0</v>
      </c>
      <c r="AG783" s="19">
        <f t="shared" si="1802"/>
        <v>850</v>
      </c>
      <c r="AH783" s="19">
        <f t="shared" si="1803"/>
        <v>850</v>
      </c>
      <c r="AI783" s="19">
        <f t="shared" si="1804"/>
        <v>850</v>
      </c>
      <c r="AJ783" s="19">
        <f t="shared" si="1864"/>
        <v>0</v>
      </c>
      <c r="AK783" s="19">
        <f t="shared" si="1864"/>
        <v>0</v>
      </c>
      <c r="AL783" s="19">
        <f t="shared" si="1864"/>
        <v>0</v>
      </c>
      <c r="AM783" s="19">
        <f t="shared" si="1691"/>
        <v>850</v>
      </c>
      <c r="AN783" s="19">
        <f t="shared" si="1864"/>
        <v>0</v>
      </c>
      <c r="AO783" s="19">
        <f t="shared" si="1730"/>
        <v>850</v>
      </c>
      <c r="AP783" s="19">
        <f t="shared" si="1692"/>
        <v>850</v>
      </c>
      <c r="AQ783" s="19">
        <f t="shared" si="1864"/>
        <v>0</v>
      </c>
      <c r="AR783" s="19">
        <f t="shared" si="1731"/>
        <v>850</v>
      </c>
      <c r="AS783" s="19">
        <f t="shared" si="1693"/>
        <v>850</v>
      </c>
      <c r="AT783" s="19">
        <f t="shared" si="1864"/>
        <v>0</v>
      </c>
      <c r="AU783" s="19">
        <f t="shared" si="1732"/>
        <v>850</v>
      </c>
      <c r="AV783" s="19">
        <f t="shared" si="1864"/>
        <v>0</v>
      </c>
      <c r="AW783" s="32"/>
      <c r="AX783" s="23"/>
      <c r="AY783" s="2"/>
    </row>
    <row r="784" spans="1:51" ht="46.8" x14ac:dyDescent="0.3">
      <c r="A784" s="49" t="s">
        <v>191</v>
      </c>
      <c r="B784" s="45">
        <v>600</v>
      </c>
      <c r="C784" s="49"/>
      <c r="D784" s="49"/>
      <c r="E784" s="15" t="s">
        <v>581</v>
      </c>
      <c r="F784" s="19">
        <f t="shared" si="1862"/>
        <v>850</v>
      </c>
      <c r="G784" s="19">
        <f t="shared" si="1862"/>
        <v>850</v>
      </c>
      <c r="H784" s="19">
        <f t="shared" si="1862"/>
        <v>850</v>
      </c>
      <c r="I784" s="19">
        <f t="shared" si="1862"/>
        <v>0</v>
      </c>
      <c r="J784" s="19">
        <f t="shared" si="1862"/>
        <v>0</v>
      </c>
      <c r="K784" s="19">
        <f t="shared" si="1862"/>
        <v>0</v>
      </c>
      <c r="L784" s="19">
        <f t="shared" si="1853"/>
        <v>850</v>
      </c>
      <c r="M784" s="19">
        <f t="shared" si="1854"/>
        <v>850</v>
      </c>
      <c r="N784" s="19">
        <f t="shared" si="1855"/>
        <v>850</v>
      </c>
      <c r="O784" s="19">
        <f t="shared" si="1863"/>
        <v>0</v>
      </c>
      <c r="P784" s="19">
        <f t="shared" si="1863"/>
        <v>0</v>
      </c>
      <c r="Q784" s="19">
        <f t="shared" si="1863"/>
        <v>0</v>
      </c>
      <c r="R784" s="19">
        <f t="shared" si="1807"/>
        <v>850</v>
      </c>
      <c r="S784" s="19">
        <f t="shared" si="1808"/>
        <v>850</v>
      </c>
      <c r="T784" s="19">
        <f t="shared" si="1809"/>
        <v>850</v>
      </c>
      <c r="U784" s="19">
        <f t="shared" si="1864"/>
        <v>0</v>
      </c>
      <c r="V784" s="19">
        <f t="shared" si="1811"/>
        <v>850</v>
      </c>
      <c r="W784" s="19">
        <f t="shared" si="1812"/>
        <v>850</v>
      </c>
      <c r="X784" s="19">
        <f t="shared" si="1813"/>
        <v>850</v>
      </c>
      <c r="Y784" s="19">
        <f t="shared" si="1864"/>
        <v>0</v>
      </c>
      <c r="Z784" s="19">
        <f t="shared" si="1864"/>
        <v>0</v>
      </c>
      <c r="AA784" s="19">
        <f t="shared" si="1864"/>
        <v>0</v>
      </c>
      <c r="AB784" s="19">
        <f t="shared" si="1787"/>
        <v>850</v>
      </c>
      <c r="AC784" s="19">
        <f t="shared" si="1788"/>
        <v>850</v>
      </c>
      <c r="AD784" s="19">
        <f t="shared" si="1789"/>
        <v>850</v>
      </c>
      <c r="AE784" s="19">
        <f t="shared" si="1864"/>
        <v>0</v>
      </c>
      <c r="AF784" s="19">
        <f t="shared" si="1864"/>
        <v>0</v>
      </c>
      <c r="AG784" s="19">
        <f t="shared" si="1802"/>
        <v>850</v>
      </c>
      <c r="AH784" s="19">
        <f t="shared" si="1803"/>
        <v>850</v>
      </c>
      <c r="AI784" s="19">
        <f t="shared" si="1804"/>
        <v>850</v>
      </c>
      <c r="AJ784" s="19">
        <f t="shared" si="1864"/>
        <v>0</v>
      </c>
      <c r="AK784" s="19">
        <f t="shared" si="1864"/>
        <v>0</v>
      </c>
      <c r="AL784" s="19">
        <f t="shared" si="1864"/>
        <v>0</v>
      </c>
      <c r="AM784" s="19">
        <f t="shared" si="1691"/>
        <v>850</v>
      </c>
      <c r="AN784" s="19">
        <f t="shared" si="1864"/>
        <v>0</v>
      </c>
      <c r="AO784" s="19">
        <f t="shared" si="1730"/>
        <v>850</v>
      </c>
      <c r="AP784" s="19">
        <f t="shared" si="1692"/>
        <v>850</v>
      </c>
      <c r="AQ784" s="19">
        <f t="shared" si="1864"/>
        <v>0</v>
      </c>
      <c r="AR784" s="19">
        <f t="shared" si="1731"/>
        <v>850</v>
      </c>
      <c r="AS784" s="19">
        <f t="shared" si="1693"/>
        <v>850</v>
      </c>
      <c r="AT784" s="19">
        <f t="shared" si="1864"/>
        <v>0</v>
      </c>
      <c r="AU784" s="19">
        <f t="shared" si="1732"/>
        <v>850</v>
      </c>
      <c r="AV784" s="19">
        <f t="shared" si="1864"/>
        <v>0</v>
      </c>
      <c r="AW784" s="32"/>
      <c r="AX784" s="23"/>
      <c r="AY784" s="2"/>
    </row>
    <row r="785" spans="1:51" x14ac:dyDescent="0.3">
      <c r="A785" s="49" t="s">
        <v>191</v>
      </c>
      <c r="B785" s="45">
        <v>620</v>
      </c>
      <c r="C785" s="49"/>
      <c r="D785" s="49"/>
      <c r="E785" s="15" t="s">
        <v>596</v>
      </c>
      <c r="F785" s="19">
        <f t="shared" si="1862"/>
        <v>850</v>
      </c>
      <c r="G785" s="19">
        <f t="shared" si="1862"/>
        <v>850</v>
      </c>
      <c r="H785" s="19">
        <f t="shared" si="1862"/>
        <v>850</v>
      </c>
      <c r="I785" s="19">
        <f t="shared" si="1862"/>
        <v>0</v>
      </c>
      <c r="J785" s="19">
        <f t="shared" si="1862"/>
        <v>0</v>
      </c>
      <c r="K785" s="19">
        <f t="shared" si="1862"/>
        <v>0</v>
      </c>
      <c r="L785" s="19">
        <f t="shared" si="1853"/>
        <v>850</v>
      </c>
      <c r="M785" s="19">
        <f t="shared" si="1854"/>
        <v>850</v>
      </c>
      <c r="N785" s="19">
        <f t="shared" si="1855"/>
        <v>850</v>
      </c>
      <c r="O785" s="19">
        <f t="shared" si="1863"/>
        <v>0</v>
      </c>
      <c r="P785" s="19">
        <f t="shared" si="1863"/>
        <v>0</v>
      </c>
      <c r="Q785" s="19">
        <f t="shared" si="1863"/>
        <v>0</v>
      </c>
      <c r="R785" s="19">
        <f t="shared" si="1807"/>
        <v>850</v>
      </c>
      <c r="S785" s="19">
        <f t="shared" si="1808"/>
        <v>850</v>
      </c>
      <c r="T785" s="19">
        <f t="shared" si="1809"/>
        <v>850</v>
      </c>
      <c r="U785" s="19">
        <f t="shared" si="1864"/>
        <v>0</v>
      </c>
      <c r="V785" s="19">
        <f t="shared" si="1811"/>
        <v>850</v>
      </c>
      <c r="W785" s="19">
        <f t="shared" si="1812"/>
        <v>850</v>
      </c>
      <c r="X785" s="19">
        <f t="shared" si="1813"/>
        <v>850</v>
      </c>
      <c r="Y785" s="19">
        <f t="shared" si="1864"/>
        <v>0</v>
      </c>
      <c r="Z785" s="19">
        <f t="shared" si="1864"/>
        <v>0</v>
      </c>
      <c r="AA785" s="19">
        <f t="shared" si="1864"/>
        <v>0</v>
      </c>
      <c r="AB785" s="19">
        <f t="shared" si="1787"/>
        <v>850</v>
      </c>
      <c r="AC785" s="19">
        <f t="shared" si="1788"/>
        <v>850</v>
      </c>
      <c r="AD785" s="19">
        <f t="shared" si="1789"/>
        <v>850</v>
      </c>
      <c r="AE785" s="19">
        <f t="shared" si="1864"/>
        <v>0</v>
      </c>
      <c r="AF785" s="19">
        <f t="shared" si="1864"/>
        <v>0</v>
      </c>
      <c r="AG785" s="19">
        <f t="shared" si="1802"/>
        <v>850</v>
      </c>
      <c r="AH785" s="19">
        <f t="shared" si="1803"/>
        <v>850</v>
      </c>
      <c r="AI785" s="19">
        <f t="shared" si="1804"/>
        <v>850</v>
      </c>
      <c r="AJ785" s="19">
        <f t="shared" si="1864"/>
        <v>0</v>
      </c>
      <c r="AK785" s="19">
        <f t="shared" si="1864"/>
        <v>0</v>
      </c>
      <c r="AL785" s="19">
        <f t="shared" si="1864"/>
        <v>0</v>
      </c>
      <c r="AM785" s="19">
        <f t="shared" si="1691"/>
        <v>850</v>
      </c>
      <c r="AN785" s="19">
        <f t="shared" si="1864"/>
        <v>0</v>
      </c>
      <c r="AO785" s="19">
        <f t="shared" si="1730"/>
        <v>850</v>
      </c>
      <c r="AP785" s="19">
        <f t="shared" si="1692"/>
        <v>850</v>
      </c>
      <c r="AQ785" s="19">
        <f t="shared" si="1864"/>
        <v>0</v>
      </c>
      <c r="AR785" s="19">
        <f t="shared" si="1731"/>
        <v>850</v>
      </c>
      <c r="AS785" s="19">
        <f t="shared" si="1693"/>
        <v>850</v>
      </c>
      <c r="AT785" s="19">
        <f t="shared" si="1864"/>
        <v>0</v>
      </c>
      <c r="AU785" s="19">
        <f t="shared" si="1732"/>
        <v>850</v>
      </c>
      <c r="AV785" s="19">
        <f t="shared" si="1864"/>
        <v>0</v>
      </c>
      <c r="AW785" s="32"/>
      <c r="AX785" s="23"/>
      <c r="AY785" s="2"/>
    </row>
    <row r="786" spans="1:51" x14ac:dyDescent="0.3">
      <c r="A786" s="49" t="s">
        <v>191</v>
      </c>
      <c r="B786" s="45">
        <v>620</v>
      </c>
      <c r="C786" s="49" t="s">
        <v>28</v>
      </c>
      <c r="D786" s="49" t="s">
        <v>20</v>
      </c>
      <c r="E786" s="15" t="s">
        <v>559</v>
      </c>
      <c r="F786" s="19">
        <v>850</v>
      </c>
      <c r="G786" s="19">
        <v>850</v>
      </c>
      <c r="H786" s="19">
        <v>850</v>
      </c>
      <c r="I786" s="19"/>
      <c r="J786" s="19"/>
      <c r="K786" s="19"/>
      <c r="L786" s="19">
        <f t="shared" si="1853"/>
        <v>850</v>
      </c>
      <c r="M786" s="19">
        <f t="shared" si="1854"/>
        <v>850</v>
      </c>
      <c r="N786" s="19">
        <f t="shared" si="1855"/>
        <v>850</v>
      </c>
      <c r="O786" s="19"/>
      <c r="P786" s="19"/>
      <c r="Q786" s="19"/>
      <c r="R786" s="19">
        <f t="shared" si="1807"/>
        <v>850</v>
      </c>
      <c r="S786" s="19">
        <f t="shared" si="1808"/>
        <v>850</v>
      </c>
      <c r="T786" s="19">
        <f t="shared" si="1809"/>
        <v>850</v>
      </c>
      <c r="U786" s="19"/>
      <c r="V786" s="19">
        <f t="shared" si="1811"/>
        <v>850</v>
      </c>
      <c r="W786" s="19">
        <f t="shared" si="1812"/>
        <v>850</v>
      </c>
      <c r="X786" s="19">
        <f t="shared" si="1813"/>
        <v>850</v>
      </c>
      <c r="Y786" s="19"/>
      <c r="Z786" s="19"/>
      <c r="AA786" s="19"/>
      <c r="AB786" s="19">
        <f t="shared" si="1787"/>
        <v>850</v>
      </c>
      <c r="AC786" s="19">
        <f t="shared" si="1788"/>
        <v>850</v>
      </c>
      <c r="AD786" s="19">
        <f t="shared" si="1789"/>
        <v>850</v>
      </c>
      <c r="AE786" s="19"/>
      <c r="AF786" s="19"/>
      <c r="AG786" s="19">
        <f t="shared" si="1802"/>
        <v>850</v>
      </c>
      <c r="AH786" s="19">
        <f t="shared" si="1803"/>
        <v>850</v>
      </c>
      <c r="AI786" s="19">
        <f t="shared" si="1804"/>
        <v>850</v>
      </c>
      <c r="AJ786" s="19"/>
      <c r="AK786" s="19"/>
      <c r="AL786" s="19"/>
      <c r="AM786" s="19">
        <f t="shared" ref="AM786:AM849" si="1865">AG786+AJ786</f>
        <v>850</v>
      </c>
      <c r="AN786" s="19"/>
      <c r="AO786" s="19">
        <f t="shared" si="1730"/>
        <v>850</v>
      </c>
      <c r="AP786" s="19">
        <f t="shared" ref="AP786:AP849" si="1866">AH786+AK786</f>
        <v>850</v>
      </c>
      <c r="AQ786" s="19"/>
      <c r="AR786" s="19">
        <f t="shared" si="1731"/>
        <v>850</v>
      </c>
      <c r="AS786" s="19">
        <f t="shared" ref="AS786:AS849" si="1867">AI786+AL786</f>
        <v>850</v>
      </c>
      <c r="AT786" s="19"/>
      <c r="AU786" s="19">
        <f t="shared" si="1732"/>
        <v>850</v>
      </c>
      <c r="AV786" s="19"/>
      <c r="AW786" s="32"/>
      <c r="AX786" s="23"/>
      <c r="AY786" s="2"/>
    </row>
    <row r="787" spans="1:51" ht="31.2" x14ac:dyDescent="0.3">
      <c r="A787" s="49" t="s">
        <v>192</v>
      </c>
      <c r="B787" s="45"/>
      <c r="C787" s="49"/>
      <c r="D787" s="49"/>
      <c r="E787" s="15" t="s">
        <v>700</v>
      </c>
      <c r="F787" s="19">
        <f t="shared" ref="F787:K789" si="1868">F788</f>
        <v>2391.1</v>
      </c>
      <c r="G787" s="19">
        <f t="shared" si="1868"/>
        <v>2391.1</v>
      </c>
      <c r="H787" s="19">
        <f t="shared" si="1868"/>
        <v>2391.1</v>
      </c>
      <c r="I787" s="19">
        <f t="shared" si="1868"/>
        <v>0</v>
      </c>
      <c r="J787" s="19">
        <f t="shared" si="1868"/>
        <v>0</v>
      </c>
      <c r="K787" s="19">
        <f t="shared" si="1868"/>
        <v>0</v>
      </c>
      <c r="L787" s="19">
        <f t="shared" si="1853"/>
        <v>2391.1</v>
      </c>
      <c r="M787" s="19">
        <f t="shared" si="1854"/>
        <v>2391.1</v>
      </c>
      <c r="N787" s="19">
        <f t="shared" si="1855"/>
        <v>2391.1</v>
      </c>
      <c r="O787" s="19">
        <f t="shared" ref="O787:Q789" si="1869">O788</f>
        <v>0</v>
      </c>
      <c r="P787" s="19">
        <f t="shared" si="1869"/>
        <v>0</v>
      </c>
      <c r="Q787" s="19">
        <f t="shared" si="1869"/>
        <v>0</v>
      </c>
      <c r="R787" s="19">
        <f t="shared" si="1807"/>
        <v>2391.1</v>
      </c>
      <c r="S787" s="19">
        <f t="shared" si="1808"/>
        <v>2391.1</v>
      </c>
      <c r="T787" s="19">
        <f t="shared" si="1809"/>
        <v>2391.1</v>
      </c>
      <c r="U787" s="19">
        <f t="shared" ref="U787:AV789" si="1870">U788</f>
        <v>0</v>
      </c>
      <c r="V787" s="19">
        <f t="shared" si="1811"/>
        <v>2391.1</v>
      </c>
      <c r="W787" s="19">
        <f t="shared" si="1812"/>
        <v>2391.1</v>
      </c>
      <c r="X787" s="19">
        <f t="shared" si="1813"/>
        <v>2391.1</v>
      </c>
      <c r="Y787" s="19">
        <f t="shared" si="1870"/>
        <v>0</v>
      </c>
      <c r="Z787" s="19">
        <f t="shared" si="1870"/>
        <v>0</v>
      </c>
      <c r="AA787" s="19">
        <f t="shared" si="1870"/>
        <v>0</v>
      </c>
      <c r="AB787" s="19">
        <f t="shared" si="1787"/>
        <v>2391.1</v>
      </c>
      <c r="AC787" s="19">
        <f t="shared" si="1788"/>
        <v>2391.1</v>
      </c>
      <c r="AD787" s="19">
        <f t="shared" si="1789"/>
        <v>2391.1</v>
      </c>
      <c r="AE787" s="19">
        <f t="shared" si="1870"/>
        <v>0</v>
      </c>
      <c r="AF787" s="19">
        <f t="shared" si="1870"/>
        <v>0</v>
      </c>
      <c r="AG787" s="19">
        <f t="shared" si="1802"/>
        <v>2391.1</v>
      </c>
      <c r="AH787" s="19">
        <f t="shared" si="1803"/>
        <v>2391.1</v>
      </c>
      <c r="AI787" s="19">
        <f t="shared" si="1804"/>
        <v>2391.1</v>
      </c>
      <c r="AJ787" s="19">
        <f t="shared" si="1870"/>
        <v>0</v>
      </c>
      <c r="AK787" s="19">
        <f t="shared" si="1870"/>
        <v>0</v>
      </c>
      <c r="AL787" s="19">
        <f t="shared" si="1870"/>
        <v>0</v>
      </c>
      <c r="AM787" s="19">
        <f t="shared" si="1865"/>
        <v>2391.1</v>
      </c>
      <c r="AN787" s="19">
        <f t="shared" si="1870"/>
        <v>0</v>
      </c>
      <c r="AO787" s="19">
        <f t="shared" si="1730"/>
        <v>2391.1</v>
      </c>
      <c r="AP787" s="19">
        <f t="shared" si="1866"/>
        <v>2391.1</v>
      </c>
      <c r="AQ787" s="19">
        <f t="shared" si="1870"/>
        <v>0</v>
      </c>
      <c r="AR787" s="19">
        <f t="shared" si="1731"/>
        <v>2391.1</v>
      </c>
      <c r="AS787" s="19">
        <f t="shared" si="1867"/>
        <v>2391.1</v>
      </c>
      <c r="AT787" s="19">
        <f t="shared" si="1870"/>
        <v>0</v>
      </c>
      <c r="AU787" s="19">
        <f t="shared" si="1732"/>
        <v>2391.1</v>
      </c>
      <c r="AV787" s="19">
        <f t="shared" si="1870"/>
        <v>0</v>
      </c>
      <c r="AW787" s="32"/>
      <c r="AX787" s="23"/>
      <c r="AY787" s="2"/>
    </row>
    <row r="788" spans="1:51" ht="46.8" x14ac:dyDescent="0.3">
      <c r="A788" s="49" t="s">
        <v>192</v>
      </c>
      <c r="B788" s="45">
        <v>600</v>
      </c>
      <c r="C788" s="49"/>
      <c r="D788" s="49"/>
      <c r="E788" s="15" t="s">
        <v>581</v>
      </c>
      <c r="F788" s="19">
        <f t="shared" si="1868"/>
        <v>2391.1</v>
      </c>
      <c r="G788" s="19">
        <f t="shared" si="1868"/>
        <v>2391.1</v>
      </c>
      <c r="H788" s="19">
        <f t="shared" si="1868"/>
        <v>2391.1</v>
      </c>
      <c r="I788" s="19">
        <f t="shared" si="1868"/>
        <v>0</v>
      </c>
      <c r="J788" s="19">
        <f t="shared" si="1868"/>
        <v>0</v>
      </c>
      <c r="K788" s="19">
        <f t="shared" si="1868"/>
        <v>0</v>
      </c>
      <c r="L788" s="19">
        <f t="shared" si="1853"/>
        <v>2391.1</v>
      </c>
      <c r="M788" s="19">
        <f t="shared" si="1854"/>
        <v>2391.1</v>
      </c>
      <c r="N788" s="19">
        <f t="shared" si="1855"/>
        <v>2391.1</v>
      </c>
      <c r="O788" s="19">
        <f t="shared" si="1869"/>
        <v>0</v>
      </c>
      <c r="P788" s="19">
        <f t="shared" si="1869"/>
        <v>0</v>
      </c>
      <c r="Q788" s="19">
        <f t="shared" si="1869"/>
        <v>0</v>
      </c>
      <c r="R788" s="19">
        <f t="shared" si="1807"/>
        <v>2391.1</v>
      </c>
      <c r="S788" s="19">
        <f t="shared" si="1808"/>
        <v>2391.1</v>
      </c>
      <c r="T788" s="19">
        <f t="shared" si="1809"/>
        <v>2391.1</v>
      </c>
      <c r="U788" s="19">
        <f t="shared" si="1870"/>
        <v>0</v>
      </c>
      <c r="V788" s="19">
        <f t="shared" si="1811"/>
        <v>2391.1</v>
      </c>
      <c r="W788" s="19">
        <f t="shared" si="1812"/>
        <v>2391.1</v>
      </c>
      <c r="X788" s="19">
        <f t="shared" si="1813"/>
        <v>2391.1</v>
      </c>
      <c r="Y788" s="19">
        <f t="shared" si="1870"/>
        <v>0</v>
      </c>
      <c r="Z788" s="19">
        <f t="shared" si="1870"/>
        <v>0</v>
      </c>
      <c r="AA788" s="19">
        <f t="shared" si="1870"/>
        <v>0</v>
      </c>
      <c r="AB788" s="19">
        <f t="shared" si="1787"/>
        <v>2391.1</v>
      </c>
      <c r="AC788" s="19">
        <f t="shared" si="1788"/>
        <v>2391.1</v>
      </c>
      <c r="AD788" s="19">
        <f t="shared" si="1789"/>
        <v>2391.1</v>
      </c>
      <c r="AE788" s="19">
        <f t="shared" si="1870"/>
        <v>0</v>
      </c>
      <c r="AF788" s="19">
        <f t="shared" si="1870"/>
        <v>0</v>
      </c>
      <c r="AG788" s="19">
        <f t="shared" si="1802"/>
        <v>2391.1</v>
      </c>
      <c r="AH788" s="19">
        <f t="shared" si="1803"/>
        <v>2391.1</v>
      </c>
      <c r="AI788" s="19">
        <f t="shared" si="1804"/>
        <v>2391.1</v>
      </c>
      <c r="AJ788" s="19">
        <f t="shared" si="1870"/>
        <v>0</v>
      </c>
      <c r="AK788" s="19">
        <f t="shared" si="1870"/>
        <v>0</v>
      </c>
      <c r="AL788" s="19">
        <f t="shared" si="1870"/>
        <v>0</v>
      </c>
      <c r="AM788" s="19">
        <f t="shared" si="1865"/>
        <v>2391.1</v>
      </c>
      <c r="AN788" s="19">
        <f t="shared" si="1870"/>
        <v>0</v>
      </c>
      <c r="AO788" s="19">
        <f t="shared" si="1730"/>
        <v>2391.1</v>
      </c>
      <c r="AP788" s="19">
        <f t="shared" si="1866"/>
        <v>2391.1</v>
      </c>
      <c r="AQ788" s="19">
        <f t="shared" si="1870"/>
        <v>0</v>
      </c>
      <c r="AR788" s="19">
        <f t="shared" si="1731"/>
        <v>2391.1</v>
      </c>
      <c r="AS788" s="19">
        <f t="shared" si="1867"/>
        <v>2391.1</v>
      </c>
      <c r="AT788" s="19">
        <f t="shared" si="1870"/>
        <v>0</v>
      </c>
      <c r="AU788" s="19">
        <f t="shared" si="1732"/>
        <v>2391.1</v>
      </c>
      <c r="AV788" s="19">
        <f t="shared" si="1870"/>
        <v>0</v>
      </c>
      <c r="AW788" s="32"/>
      <c r="AX788" s="23"/>
      <c r="AY788" s="2"/>
    </row>
    <row r="789" spans="1:51" x14ac:dyDescent="0.3">
      <c r="A789" s="49" t="s">
        <v>192</v>
      </c>
      <c r="B789" s="45">
        <v>620</v>
      </c>
      <c r="C789" s="49"/>
      <c r="D789" s="49"/>
      <c r="E789" s="15" t="s">
        <v>596</v>
      </c>
      <c r="F789" s="19">
        <f t="shared" si="1868"/>
        <v>2391.1</v>
      </c>
      <c r="G789" s="19">
        <f t="shared" si="1868"/>
        <v>2391.1</v>
      </c>
      <c r="H789" s="19">
        <f t="shared" si="1868"/>
        <v>2391.1</v>
      </c>
      <c r="I789" s="19">
        <f t="shared" si="1868"/>
        <v>0</v>
      </c>
      <c r="J789" s="19">
        <f t="shared" si="1868"/>
        <v>0</v>
      </c>
      <c r="K789" s="19">
        <f t="shared" si="1868"/>
        <v>0</v>
      </c>
      <c r="L789" s="19">
        <f t="shared" si="1853"/>
        <v>2391.1</v>
      </c>
      <c r="M789" s="19">
        <f t="shared" si="1854"/>
        <v>2391.1</v>
      </c>
      <c r="N789" s="19">
        <f t="shared" si="1855"/>
        <v>2391.1</v>
      </c>
      <c r="O789" s="19">
        <f t="shared" si="1869"/>
        <v>0</v>
      </c>
      <c r="P789" s="19">
        <f t="shared" si="1869"/>
        <v>0</v>
      </c>
      <c r="Q789" s="19">
        <f t="shared" si="1869"/>
        <v>0</v>
      </c>
      <c r="R789" s="19">
        <f t="shared" si="1807"/>
        <v>2391.1</v>
      </c>
      <c r="S789" s="19">
        <f t="shared" si="1808"/>
        <v>2391.1</v>
      </c>
      <c r="T789" s="19">
        <f t="shared" si="1809"/>
        <v>2391.1</v>
      </c>
      <c r="U789" s="19">
        <f t="shared" si="1870"/>
        <v>0</v>
      </c>
      <c r="V789" s="19">
        <f t="shared" si="1811"/>
        <v>2391.1</v>
      </c>
      <c r="W789" s="19">
        <f t="shared" si="1812"/>
        <v>2391.1</v>
      </c>
      <c r="X789" s="19">
        <f t="shared" si="1813"/>
        <v>2391.1</v>
      </c>
      <c r="Y789" s="19">
        <f t="shared" si="1870"/>
        <v>0</v>
      </c>
      <c r="Z789" s="19">
        <f t="shared" si="1870"/>
        <v>0</v>
      </c>
      <c r="AA789" s="19">
        <f t="shared" si="1870"/>
        <v>0</v>
      </c>
      <c r="AB789" s="19">
        <f t="shared" si="1787"/>
        <v>2391.1</v>
      </c>
      <c r="AC789" s="19">
        <f t="shared" si="1788"/>
        <v>2391.1</v>
      </c>
      <c r="AD789" s="19">
        <f t="shared" si="1789"/>
        <v>2391.1</v>
      </c>
      <c r="AE789" s="19">
        <f t="shared" si="1870"/>
        <v>0</v>
      </c>
      <c r="AF789" s="19">
        <f t="shared" si="1870"/>
        <v>0</v>
      </c>
      <c r="AG789" s="19">
        <f t="shared" si="1802"/>
        <v>2391.1</v>
      </c>
      <c r="AH789" s="19">
        <f t="shared" si="1803"/>
        <v>2391.1</v>
      </c>
      <c r="AI789" s="19">
        <f t="shared" si="1804"/>
        <v>2391.1</v>
      </c>
      <c r="AJ789" s="19">
        <f t="shared" si="1870"/>
        <v>0</v>
      </c>
      <c r="AK789" s="19">
        <f t="shared" si="1870"/>
        <v>0</v>
      </c>
      <c r="AL789" s="19">
        <f t="shared" si="1870"/>
        <v>0</v>
      </c>
      <c r="AM789" s="19">
        <f t="shared" si="1865"/>
        <v>2391.1</v>
      </c>
      <c r="AN789" s="19">
        <f t="shared" si="1870"/>
        <v>0</v>
      </c>
      <c r="AO789" s="19">
        <f t="shared" si="1730"/>
        <v>2391.1</v>
      </c>
      <c r="AP789" s="19">
        <f t="shared" si="1866"/>
        <v>2391.1</v>
      </c>
      <c r="AQ789" s="19">
        <f t="shared" si="1870"/>
        <v>0</v>
      </c>
      <c r="AR789" s="19">
        <f t="shared" si="1731"/>
        <v>2391.1</v>
      </c>
      <c r="AS789" s="19">
        <f t="shared" si="1867"/>
        <v>2391.1</v>
      </c>
      <c r="AT789" s="19">
        <f t="shared" si="1870"/>
        <v>0</v>
      </c>
      <c r="AU789" s="19">
        <f t="shared" si="1732"/>
        <v>2391.1</v>
      </c>
      <c r="AV789" s="19">
        <f t="shared" si="1870"/>
        <v>0</v>
      </c>
      <c r="AW789" s="32"/>
      <c r="AX789" s="23"/>
      <c r="AY789" s="2"/>
    </row>
    <row r="790" spans="1:51" x14ac:dyDescent="0.3">
      <c r="A790" s="49" t="s">
        <v>192</v>
      </c>
      <c r="B790" s="45">
        <v>620</v>
      </c>
      <c r="C790" s="49" t="s">
        <v>28</v>
      </c>
      <c r="D790" s="49" t="s">
        <v>20</v>
      </c>
      <c r="E790" s="15" t="s">
        <v>559</v>
      </c>
      <c r="F790" s="19">
        <v>2391.1</v>
      </c>
      <c r="G790" s="19">
        <v>2391.1</v>
      </c>
      <c r="H790" s="19">
        <v>2391.1</v>
      </c>
      <c r="I790" s="19"/>
      <c r="J790" s="19"/>
      <c r="K790" s="19"/>
      <c r="L790" s="19">
        <f t="shared" si="1853"/>
        <v>2391.1</v>
      </c>
      <c r="M790" s="19">
        <f t="shared" si="1854"/>
        <v>2391.1</v>
      </c>
      <c r="N790" s="19">
        <f t="shared" si="1855"/>
        <v>2391.1</v>
      </c>
      <c r="O790" s="19"/>
      <c r="P790" s="19"/>
      <c r="Q790" s="19"/>
      <c r="R790" s="19">
        <f t="shared" si="1807"/>
        <v>2391.1</v>
      </c>
      <c r="S790" s="19">
        <f t="shared" si="1808"/>
        <v>2391.1</v>
      </c>
      <c r="T790" s="19">
        <f t="shared" si="1809"/>
        <v>2391.1</v>
      </c>
      <c r="U790" s="19"/>
      <c r="V790" s="19">
        <f t="shared" si="1811"/>
        <v>2391.1</v>
      </c>
      <c r="W790" s="19">
        <f t="shared" si="1812"/>
        <v>2391.1</v>
      </c>
      <c r="X790" s="19">
        <f t="shared" si="1813"/>
        <v>2391.1</v>
      </c>
      <c r="Y790" s="19"/>
      <c r="Z790" s="19"/>
      <c r="AA790" s="19"/>
      <c r="AB790" s="19">
        <f t="shared" si="1787"/>
        <v>2391.1</v>
      </c>
      <c r="AC790" s="19">
        <f t="shared" si="1788"/>
        <v>2391.1</v>
      </c>
      <c r="AD790" s="19">
        <f t="shared" si="1789"/>
        <v>2391.1</v>
      </c>
      <c r="AE790" s="19"/>
      <c r="AF790" s="19"/>
      <c r="AG790" s="19">
        <f t="shared" si="1802"/>
        <v>2391.1</v>
      </c>
      <c r="AH790" s="19">
        <f t="shared" si="1803"/>
        <v>2391.1</v>
      </c>
      <c r="AI790" s="19">
        <f t="shared" si="1804"/>
        <v>2391.1</v>
      </c>
      <c r="AJ790" s="19"/>
      <c r="AK790" s="19"/>
      <c r="AL790" s="19"/>
      <c r="AM790" s="19">
        <f t="shared" si="1865"/>
        <v>2391.1</v>
      </c>
      <c r="AN790" s="19"/>
      <c r="AO790" s="19">
        <f t="shared" si="1730"/>
        <v>2391.1</v>
      </c>
      <c r="AP790" s="19">
        <f t="shared" si="1866"/>
        <v>2391.1</v>
      </c>
      <c r="AQ790" s="19"/>
      <c r="AR790" s="19">
        <f t="shared" si="1731"/>
        <v>2391.1</v>
      </c>
      <c r="AS790" s="19">
        <f t="shared" si="1867"/>
        <v>2391.1</v>
      </c>
      <c r="AT790" s="19"/>
      <c r="AU790" s="19">
        <f t="shared" si="1732"/>
        <v>2391.1</v>
      </c>
      <c r="AV790" s="19"/>
      <c r="AW790" s="32"/>
      <c r="AX790" s="23"/>
      <c r="AY790" s="2"/>
    </row>
    <row r="791" spans="1:51" ht="46.8" x14ac:dyDescent="0.3">
      <c r="A791" s="49" t="s">
        <v>193</v>
      </c>
      <c r="B791" s="45"/>
      <c r="C791" s="49"/>
      <c r="D791" s="49"/>
      <c r="E791" s="15" t="s">
        <v>701</v>
      </c>
      <c r="F791" s="19">
        <f t="shared" ref="F791:K791" si="1871">F792+F795</f>
        <v>16112.199999999999</v>
      </c>
      <c r="G791" s="19">
        <f t="shared" si="1871"/>
        <v>16112.199999999999</v>
      </c>
      <c r="H791" s="19">
        <f t="shared" si="1871"/>
        <v>16112.199999999999</v>
      </c>
      <c r="I791" s="19">
        <f t="shared" si="1871"/>
        <v>0</v>
      </c>
      <c r="J791" s="19">
        <f t="shared" si="1871"/>
        <v>0</v>
      </c>
      <c r="K791" s="19">
        <f t="shared" si="1871"/>
        <v>0</v>
      </c>
      <c r="L791" s="19">
        <f t="shared" si="1853"/>
        <v>16112.199999999999</v>
      </c>
      <c r="M791" s="19">
        <f t="shared" si="1854"/>
        <v>16112.199999999999</v>
      </c>
      <c r="N791" s="19">
        <f t="shared" si="1855"/>
        <v>16112.199999999999</v>
      </c>
      <c r="O791" s="19">
        <f t="shared" ref="O791:Q791" si="1872">O792+O795</f>
        <v>0</v>
      </c>
      <c r="P791" s="19">
        <f t="shared" si="1872"/>
        <v>0</v>
      </c>
      <c r="Q791" s="19">
        <f t="shared" si="1872"/>
        <v>0</v>
      </c>
      <c r="R791" s="19">
        <f t="shared" si="1807"/>
        <v>16112.199999999999</v>
      </c>
      <c r="S791" s="19">
        <f t="shared" si="1808"/>
        <v>16112.199999999999</v>
      </c>
      <c r="T791" s="19">
        <f t="shared" si="1809"/>
        <v>16112.199999999999</v>
      </c>
      <c r="U791" s="19">
        <f t="shared" ref="U791:AV791" si="1873">U792+U795</f>
        <v>0</v>
      </c>
      <c r="V791" s="19">
        <f t="shared" si="1811"/>
        <v>16112.199999999999</v>
      </c>
      <c r="W791" s="19">
        <f t="shared" si="1812"/>
        <v>16112.199999999999</v>
      </c>
      <c r="X791" s="19">
        <f t="shared" si="1813"/>
        <v>16112.199999999999</v>
      </c>
      <c r="Y791" s="19">
        <f t="shared" ref="Y791:AA791" si="1874">Y792+Y795</f>
        <v>0</v>
      </c>
      <c r="Z791" s="19">
        <f t="shared" si="1874"/>
        <v>0</v>
      </c>
      <c r="AA791" s="19">
        <f t="shared" si="1874"/>
        <v>0</v>
      </c>
      <c r="AB791" s="19">
        <f t="shared" si="1787"/>
        <v>16112.199999999999</v>
      </c>
      <c r="AC791" s="19">
        <f t="shared" si="1788"/>
        <v>16112.199999999999</v>
      </c>
      <c r="AD791" s="19">
        <f t="shared" si="1789"/>
        <v>16112.199999999999</v>
      </c>
      <c r="AE791" s="19">
        <f t="shared" ref="AE791:AF791" si="1875">AE792+AE795</f>
        <v>0</v>
      </c>
      <c r="AF791" s="19">
        <f t="shared" si="1875"/>
        <v>0</v>
      </c>
      <c r="AG791" s="19">
        <f t="shared" si="1802"/>
        <v>16112.199999999999</v>
      </c>
      <c r="AH791" s="19">
        <f t="shared" si="1803"/>
        <v>16112.199999999999</v>
      </c>
      <c r="AI791" s="19">
        <f t="shared" si="1804"/>
        <v>16112.199999999999</v>
      </c>
      <c r="AJ791" s="19">
        <f t="shared" ref="AJ791:AL791" si="1876">AJ792+AJ795</f>
        <v>0</v>
      </c>
      <c r="AK791" s="19">
        <f t="shared" si="1876"/>
        <v>0</v>
      </c>
      <c r="AL791" s="19">
        <f t="shared" si="1876"/>
        <v>0</v>
      </c>
      <c r="AM791" s="19">
        <f t="shared" si="1865"/>
        <v>16112.199999999999</v>
      </c>
      <c r="AN791" s="19">
        <f t="shared" ref="AN791" si="1877">AN792+AN795</f>
        <v>0</v>
      </c>
      <c r="AO791" s="19">
        <f t="shared" si="1730"/>
        <v>16112.199999999999</v>
      </c>
      <c r="AP791" s="19">
        <f t="shared" si="1866"/>
        <v>16112.199999999999</v>
      </c>
      <c r="AQ791" s="19">
        <f t="shared" ref="AQ791" si="1878">AQ792+AQ795</f>
        <v>0</v>
      </c>
      <c r="AR791" s="19">
        <f t="shared" si="1731"/>
        <v>16112.199999999999</v>
      </c>
      <c r="AS791" s="19">
        <f t="shared" si="1867"/>
        <v>16112.199999999999</v>
      </c>
      <c r="AT791" s="19">
        <f t="shared" ref="AT791" si="1879">AT792+AT795</f>
        <v>0</v>
      </c>
      <c r="AU791" s="19">
        <f t="shared" si="1732"/>
        <v>16112.199999999999</v>
      </c>
      <c r="AV791" s="19">
        <f t="shared" si="1873"/>
        <v>0</v>
      </c>
      <c r="AW791" s="32"/>
      <c r="AX791" s="23"/>
      <c r="AY791" s="2"/>
    </row>
    <row r="792" spans="1:51" ht="93.6" x14ac:dyDescent="0.3">
      <c r="A792" s="49" t="s">
        <v>193</v>
      </c>
      <c r="B792" s="45">
        <v>100</v>
      </c>
      <c r="C792" s="49"/>
      <c r="D792" s="49"/>
      <c r="E792" s="15" t="s">
        <v>577</v>
      </c>
      <c r="F792" s="19">
        <f t="shared" ref="F792:K793" si="1880">F793</f>
        <v>266.8</v>
      </c>
      <c r="G792" s="19">
        <f t="shared" si="1880"/>
        <v>266.8</v>
      </c>
      <c r="H792" s="19">
        <f t="shared" si="1880"/>
        <v>266.8</v>
      </c>
      <c r="I792" s="19">
        <f t="shared" si="1880"/>
        <v>0</v>
      </c>
      <c r="J792" s="19">
        <f t="shared" si="1880"/>
        <v>0</v>
      </c>
      <c r="K792" s="19">
        <f t="shared" si="1880"/>
        <v>0</v>
      </c>
      <c r="L792" s="19">
        <f t="shared" si="1853"/>
        <v>266.8</v>
      </c>
      <c r="M792" s="19">
        <f t="shared" si="1854"/>
        <v>266.8</v>
      </c>
      <c r="N792" s="19">
        <f t="shared" si="1855"/>
        <v>266.8</v>
      </c>
      <c r="O792" s="19">
        <f t="shared" ref="O792:Q793" si="1881">O793</f>
        <v>0</v>
      </c>
      <c r="P792" s="19">
        <f t="shared" si="1881"/>
        <v>0</v>
      </c>
      <c r="Q792" s="19">
        <f t="shared" si="1881"/>
        <v>0</v>
      </c>
      <c r="R792" s="19">
        <f t="shared" si="1807"/>
        <v>266.8</v>
      </c>
      <c r="S792" s="19">
        <f t="shared" si="1808"/>
        <v>266.8</v>
      </c>
      <c r="T792" s="19">
        <f t="shared" si="1809"/>
        <v>266.8</v>
      </c>
      <c r="U792" s="19">
        <f t="shared" ref="U792:AV793" si="1882">U793</f>
        <v>0</v>
      </c>
      <c r="V792" s="19">
        <f t="shared" si="1811"/>
        <v>266.8</v>
      </c>
      <c r="W792" s="19">
        <f t="shared" si="1812"/>
        <v>266.8</v>
      </c>
      <c r="X792" s="19">
        <f t="shared" si="1813"/>
        <v>266.8</v>
      </c>
      <c r="Y792" s="19">
        <f t="shared" si="1882"/>
        <v>0</v>
      </c>
      <c r="Z792" s="19">
        <f t="shared" si="1882"/>
        <v>0</v>
      </c>
      <c r="AA792" s="19">
        <f t="shared" si="1882"/>
        <v>0</v>
      </c>
      <c r="AB792" s="19">
        <f t="shared" si="1787"/>
        <v>266.8</v>
      </c>
      <c r="AC792" s="19">
        <f t="shared" si="1788"/>
        <v>266.8</v>
      </c>
      <c r="AD792" s="19">
        <f t="shared" si="1789"/>
        <v>266.8</v>
      </c>
      <c r="AE792" s="19">
        <f t="shared" si="1882"/>
        <v>0</v>
      </c>
      <c r="AF792" s="19">
        <f t="shared" si="1882"/>
        <v>0</v>
      </c>
      <c r="AG792" s="19">
        <f t="shared" si="1802"/>
        <v>266.8</v>
      </c>
      <c r="AH792" s="19">
        <f t="shared" si="1803"/>
        <v>266.8</v>
      </c>
      <c r="AI792" s="19">
        <f t="shared" si="1804"/>
        <v>266.8</v>
      </c>
      <c r="AJ792" s="19">
        <f t="shared" si="1882"/>
        <v>0</v>
      </c>
      <c r="AK792" s="19">
        <f t="shared" si="1882"/>
        <v>0</v>
      </c>
      <c r="AL792" s="19">
        <f t="shared" si="1882"/>
        <v>0</v>
      </c>
      <c r="AM792" s="19">
        <f t="shared" si="1865"/>
        <v>266.8</v>
      </c>
      <c r="AN792" s="19">
        <f t="shared" si="1882"/>
        <v>0</v>
      </c>
      <c r="AO792" s="19">
        <f t="shared" si="1730"/>
        <v>266.8</v>
      </c>
      <c r="AP792" s="19">
        <f t="shared" si="1866"/>
        <v>266.8</v>
      </c>
      <c r="AQ792" s="19">
        <f t="shared" si="1882"/>
        <v>0</v>
      </c>
      <c r="AR792" s="19">
        <f t="shared" si="1731"/>
        <v>266.8</v>
      </c>
      <c r="AS792" s="19">
        <f t="shared" si="1867"/>
        <v>266.8</v>
      </c>
      <c r="AT792" s="19">
        <f t="shared" si="1882"/>
        <v>0</v>
      </c>
      <c r="AU792" s="19">
        <f t="shared" si="1732"/>
        <v>266.8</v>
      </c>
      <c r="AV792" s="19">
        <f t="shared" si="1882"/>
        <v>0</v>
      </c>
      <c r="AW792" s="32"/>
      <c r="AX792" s="23"/>
      <c r="AY792" s="2"/>
    </row>
    <row r="793" spans="1:51" ht="31.2" x14ac:dyDescent="0.3">
      <c r="A793" s="49" t="s">
        <v>193</v>
      </c>
      <c r="B793" s="45">
        <v>110</v>
      </c>
      <c r="C793" s="49"/>
      <c r="D793" s="49"/>
      <c r="E793" s="15" t="s">
        <v>584</v>
      </c>
      <c r="F793" s="19">
        <f t="shared" si="1880"/>
        <v>266.8</v>
      </c>
      <c r="G793" s="19">
        <f t="shared" si="1880"/>
        <v>266.8</v>
      </c>
      <c r="H793" s="19">
        <f t="shared" si="1880"/>
        <v>266.8</v>
      </c>
      <c r="I793" s="19">
        <f t="shared" si="1880"/>
        <v>0</v>
      </c>
      <c r="J793" s="19">
        <f t="shared" si="1880"/>
        <v>0</v>
      </c>
      <c r="K793" s="19">
        <f t="shared" si="1880"/>
        <v>0</v>
      </c>
      <c r="L793" s="19">
        <f t="shared" si="1853"/>
        <v>266.8</v>
      </c>
      <c r="M793" s="19">
        <f t="shared" si="1854"/>
        <v>266.8</v>
      </c>
      <c r="N793" s="19">
        <f t="shared" si="1855"/>
        <v>266.8</v>
      </c>
      <c r="O793" s="19">
        <f t="shared" si="1881"/>
        <v>0</v>
      </c>
      <c r="P793" s="19">
        <f t="shared" si="1881"/>
        <v>0</v>
      </c>
      <c r="Q793" s="19">
        <f t="shared" si="1881"/>
        <v>0</v>
      </c>
      <c r="R793" s="19">
        <f t="shared" si="1807"/>
        <v>266.8</v>
      </c>
      <c r="S793" s="19">
        <f t="shared" si="1808"/>
        <v>266.8</v>
      </c>
      <c r="T793" s="19">
        <f t="shared" si="1809"/>
        <v>266.8</v>
      </c>
      <c r="U793" s="19">
        <f t="shared" si="1882"/>
        <v>0</v>
      </c>
      <c r="V793" s="19">
        <f t="shared" si="1811"/>
        <v>266.8</v>
      </c>
      <c r="W793" s="19">
        <f t="shared" si="1812"/>
        <v>266.8</v>
      </c>
      <c r="X793" s="19">
        <f t="shared" si="1813"/>
        <v>266.8</v>
      </c>
      <c r="Y793" s="19">
        <f t="shared" si="1882"/>
        <v>0</v>
      </c>
      <c r="Z793" s="19">
        <f t="shared" si="1882"/>
        <v>0</v>
      </c>
      <c r="AA793" s="19">
        <f t="shared" si="1882"/>
        <v>0</v>
      </c>
      <c r="AB793" s="19">
        <f t="shared" si="1787"/>
        <v>266.8</v>
      </c>
      <c r="AC793" s="19">
        <f t="shared" si="1788"/>
        <v>266.8</v>
      </c>
      <c r="AD793" s="19">
        <f t="shared" si="1789"/>
        <v>266.8</v>
      </c>
      <c r="AE793" s="19">
        <f t="shared" si="1882"/>
        <v>0</v>
      </c>
      <c r="AF793" s="19">
        <f t="shared" si="1882"/>
        <v>0</v>
      </c>
      <c r="AG793" s="19">
        <f t="shared" si="1802"/>
        <v>266.8</v>
      </c>
      <c r="AH793" s="19">
        <f t="shared" si="1803"/>
        <v>266.8</v>
      </c>
      <c r="AI793" s="19">
        <f t="shared" si="1804"/>
        <v>266.8</v>
      </c>
      <c r="AJ793" s="19">
        <f t="shared" si="1882"/>
        <v>0</v>
      </c>
      <c r="AK793" s="19">
        <f t="shared" si="1882"/>
        <v>0</v>
      </c>
      <c r="AL793" s="19">
        <f t="shared" si="1882"/>
        <v>0</v>
      </c>
      <c r="AM793" s="19">
        <f t="shared" si="1865"/>
        <v>266.8</v>
      </c>
      <c r="AN793" s="19">
        <f t="shared" si="1882"/>
        <v>0</v>
      </c>
      <c r="AO793" s="19">
        <f t="shared" si="1730"/>
        <v>266.8</v>
      </c>
      <c r="AP793" s="19">
        <f t="shared" si="1866"/>
        <v>266.8</v>
      </c>
      <c r="AQ793" s="19">
        <f t="shared" si="1882"/>
        <v>0</v>
      </c>
      <c r="AR793" s="19">
        <f t="shared" si="1731"/>
        <v>266.8</v>
      </c>
      <c r="AS793" s="19">
        <f t="shared" si="1867"/>
        <v>266.8</v>
      </c>
      <c r="AT793" s="19">
        <f t="shared" si="1882"/>
        <v>0</v>
      </c>
      <c r="AU793" s="19">
        <f t="shared" si="1732"/>
        <v>266.8</v>
      </c>
      <c r="AV793" s="19">
        <f t="shared" si="1882"/>
        <v>0</v>
      </c>
      <c r="AW793" s="32"/>
      <c r="AX793" s="23"/>
      <c r="AY793" s="2"/>
    </row>
    <row r="794" spans="1:51" x14ac:dyDescent="0.3">
      <c r="A794" s="49" t="s">
        <v>193</v>
      </c>
      <c r="B794" s="45">
        <v>110</v>
      </c>
      <c r="C794" s="49" t="s">
        <v>28</v>
      </c>
      <c r="D794" s="49" t="s">
        <v>20</v>
      </c>
      <c r="E794" s="15" t="s">
        <v>559</v>
      </c>
      <c r="F794" s="19">
        <v>266.8</v>
      </c>
      <c r="G794" s="19">
        <v>266.8</v>
      </c>
      <c r="H794" s="19">
        <v>266.8</v>
      </c>
      <c r="I794" s="19"/>
      <c r="J794" s="19"/>
      <c r="K794" s="19"/>
      <c r="L794" s="19">
        <f t="shared" si="1853"/>
        <v>266.8</v>
      </c>
      <c r="M794" s="19">
        <f t="shared" si="1854"/>
        <v>266.8</v>
      </c>
      <c r="N794" s="19">
        <f t="shared" si="1855"/>
        <v>266.8</v>
      </c>
      <c r="O794" s="19"/>
      <c r="P794" s="19"/>
      <c r="Q794" s="19"/>
      <c r="R794" s="19">
        <f t="shared" si="1807"/>
        <v>266.8</v>
      </c>
      <c r="S794" s="19">
        <f t="shared" si="1808"/>
        <v>266.8</v>
      </c>
      <c r="T794" s="19">
        <f t="shared" si="1809"/>
        <v>266.8</v>
      </c>
      <c r="U794" s="19"/>
      <c r="V794" s="19">
        <f t="shared" si="1811"/>
        <v>266.8</v>
      </c>
      <c r="W794" s="19">
        <f t="shared" si="1812"/>
        <v>266.8</v>
      </c>
      <c r="X794" s="19">
        <f t="shared" si="1813"/>
        <v>266.8</v>
      </c>
      <c r="Y794" s="19"/>
      <c r="Z794" s="19"/>
      <c r="AA794" s="19"/>
      <c r="AB794" s="19">
        <f t="shared" si="1787"/>
        <v>266.8</v>
      </c>
      <c r="AC794" s="19">
        <f t="shared" si="1788"/>
        <v>266.8</v>
      </c>
      <c r="AD794" s="19">
        <f t="shared" si="1789"/>
        <v>266.8</v>
      </c>
      <c r="AE794" s="19"/>
      <c r="AF794" s="19"/>
      <c r="AG794" s="19">
        <f t="shared" si="1802"/>
        <v>266.8</v>
      </c>
      <c r="AH794" s="19">
        <f t="shared" si="1803"/>
        <v>266.8</v>
      </c>
      <c r="AI794" s="19">
        <f t="shared" si="1804"/>
        <v>266.8</v>
      </c>
      <c r="AJ794" s="19"/>
      <c r="AK794" s="19"/>
      <c r="AL794" s="19"/>
      <c r="AM794" s="19">
        <f t="shared" si="1865"/>
        <v>266.8</v>
      </c>
      <c r="AN794" s="19"/>
      <c r="AO794" s="19">
        <f t="shared" si="1730"/>
        <v>266.8</v>
      </c>
      <c r="AP794" s="19">
        <f t="shared" si="1866"/>
        <v>266.8</v>
      </c>
      <c r="AQ794" s="19"/>
      <c r="AR794" s="19">
        <f t="shared" si="1731"/>
        <v>266.8</v>
      </c>
      <c r="AS794" s="19">
        <f t="shared" si="1867"/>
        <v>266.8</v>
      </c>
      <c r="AT794" s="19"/>
      <c r="AU794" s="19">
        <f t="shared" si="1732"/>
        <v>266.8</v>
      </c>
      <c r="AV794" s="19"/>
      <c r="AW794" s="32"/>
      <c r="AX794" s="23"/>
      <c r="AY794" s="2"/>
    </row>
    <row r="795" spans="1:51" ht="46.8" x14ac:dyDescent="0.3">
      <c r="A795" s="49" t="s">
        <v>193</v>
      </c>
      <c r="B795" s="45">
        <v>600</v>
      </c>
      <c r="C795" s="49"/>
      <c r="D795" s="49"/>
      <c r="E795" s="15" t="s">
        <v>581</v>
      </c>
      <c r="F795" s="19">
        <f t="shared" ref="F795:K795" si="1883">F796</f>
        <v>15845.4</v>
      </c>
      <c r="G795" s="19">
        <f t="shared" si="1883"/>
        <v>15845.4</v>
      </c>
      <c r="H795" s="19">
        <f t="shared" si="1883"/>
        <v>15845.4</v>
      </c>
      <c r="I795" s="19">
        <f t="shared" si="1883"/>
        <v>0</v>
      </c>
      <c r="J795" s="19">
        <f t="shared" si="1883"/>
        <v>0</v>
      </c>
      <c r="K795" s="19">
        <f t="shared" si="1883"/>
        <v>0</v>
      </c>
      <c r="L795" s="19">
        <f t="shared" si="1853"/>
        <v>15845.4</v>
      </c>
      <c r="M795" s="19">
        <f t="shared" si="1854"/>
        <v>15845.4</v>
      </c>
      <c r="N795" s="19">
        <f t="shared" si="1855"/>
        <v>15845.4</v>
      </c>
      <c r="O795" s="19">
        <f t="shared" ref="O795:Q795" si="1884">O796</f>
        <v>0</v>
      </c>
      <c r="P795" s="19">
        <f t="shared" si="1884"/>
        <v>0</v>
      </c>
      <c r="Q795" s="19">
        <f t="shared" si="1884"/>
        <v>0</v>
      </c>
      <c r="R795" s="19">
        <f t="shared" si="1807"/>
        <v>15845.4</v>
      </c>
      <c r="S795" s="19">
        <f t="shared" si="1808"/>
        <v>15845.4</v>
      </c>
      <c r="T795" s="19">
        <f t="shared" si="1809"/>
        <v>15845.4</v>
      </c>
      <c r="U795" s="19">
        <f t="shared" ref="U795:AV795" si="1885">U796</f>
        <v>0</v>
      </c>
      <c r="V795" s="19">
        <f t="shared" si="1811"/>
        <v>15845.4</v>
      </c>
      <c r="W795" s="19">
        <f t="shared" si="1812"/>
        <v>15845.4</v>
      </c>
      <c r="X795" s="19">
        <f t="shared" si="1813"/>
        <v>15845.4</v>
      </c>
      <c r="Y795" s="19">
        <f t="shared" si="1885"/>
        <v>0</v>
      </c>
      <c r="Z795" s="19">
        <f t="shared" si="1885"/>
        <v>0</v>
      </c>
      <c r="AA795" s="19">
        <f t="shared" si="1885"/>
        <v>0</v>
      </c>
      <c r="AB795" s="19">
        <f t="shared" si="1787"/>
        <v>15845.4</v>
      </c>
      <c r="AC795" s="19">
        <f t="shared" si="1788"/>
        <v>15845.4</v>
      </c>
      <c r="AD795" s="19">
        <f t="shared" si="1789"/>
        <v>15845.4</v>
      </c>
      <c r="AE795" s="19">
        <f t="shared" si="1885"/>
        <v>0</v>
      </c>
      <c r="AF795" s="19">
        <f t="shared" si="1885"/>
        <v>0</v>
      </c>
      <c r="AG795" s="19">
        <f t="shared" si="1802"/>
        <v>15845.4</v>
      </c>
      <c r="AH795" s="19">
        <f t="shared" si="1803"/>
        <v>15845.4</v>
      </c>
      <c r="AI795" s="19">
        <f t="shared" si="1804"/>
        <v>15845.4</v>
      </c>
      <c r="AJ795" s="19">
        <f t="shared" si="1885"/>
        <v>0</v>
      </c>
      <c r="AK795" s="19">
        <f t="shared" si="1885"/>
        <v>0</v>
      </c>
      <c r="AL795" s="19">
        <f t="shared" si="1885"/>
        <v>0</v>
      </c>
      <c r="AM795" s="19">
        <f t="shared" si="1865"/>
        <v>15845.4</v>
      </c>
      <c r="AN795" s="19">
        <f t="shared" si="1885"/>
        <v>0</v>
      </c>
      <c r="AO795" s="19">
        <f t="shared" si="1730"/>
        <v>15845.4</v>
      </c>
      <c r="AP795" s="19">
        <f t="shared" si="1866"/>
        <v>15845.4</v>
      </c>
      <c r="AQ795" s="19">
        <f t="shared" si="1885"/>
        <v>0</v>
      </c>
      <c r="AR795" s="19">
        <f t="shared" si="1731"/>
        <v>15845.4</v>
      </c>
      <c r="AS795" s="19">
        <f t="shared" si="1867"/>
        <v>15845.4</v>
      </c>
      <c r="AT795" s="19">
        <f t="shared" si="1885"/>
        <v>0</v>
      </c>
      <c r="AU795" s="19">
        <f t="shared" si="1732"/>
        <v>15845.4</v>
      </c>
      <c r="AV795" s="19">
        <f t="shared" si="1885"/>
        <v>0</v>
      </c>
      <c r="AW795" s="32"/>
      <c r="AX795" s="23"/>
      <c r="AY795" s="2"/>
    </row>
    <row r="796" spans="1:51" x14ac:dyDescent="0.3">
      <c r="A796" s="49" t="s">
        <v>193</v>
      </c>
      <c r="B796" s="45">
        <v>620</v>
      </c>
      <c r="C796" s="49"/>
      <c r="D796" s="49"/>
      <c r="E796" s="15" t="s">
        <v>596</v>
      </c>
      <c r="F796" s="19">
        <f t="shared" ref="F796:K796" si="1886">F797+F798</f>
        <v>15845.4</v>
      </c>
      <c r="G796" s="19">
        <f t="shared" si="1886"/>
        <v>15845.4</v>
      </c>
      <c r="H796" s="19">
        <f t="shared" si="1886"/>
        <v>15845.4</v>
      </c>
      <c r="I796" s="19">
        <f t="shared" si="1886"/>
        <v>0</v>
      </c>
      <c r="J796" s="19">
        <f t="shared" si="1886"/>
        <v>0</v>
      </c>
      <c r="K796" s="19">
        <f t="shared" si="1886"/>
        <v>0</v>
      </c>
      <c r="L796" s="19">
        <f t="shared" si="1853"/>
        <v>15845.4</v>
      </c>
      <c r="M796" s="19">
        <f t="shared" si="1854"/>
        <v>15845.4</v>
      </c>
      <c r="N796" s="19">
        <f t="shared" si="1855"/>
        <v>15845.4</v>
      </c>
      <c r="O796" s="19">
        <f t="shared" ref="O796:Q796" si="1887">O797+O798</f>
        <v>0</v>
      </c>
      <c r="P796" s="19">
        <f t="shared" si="1887"/>
        <v>0</v>
      </c>
      <c r="Q796" s="19">
        <f t="shared" si="1887"/>
        <v>0</v>
      </c>
      <c r="R796" s="19">
        <f t="shared" si="1807"/>
        <v>15845.4</v>
      </c>
      <c r="S796" s="19">
        <f t="shared" si="1808"/>
        <v>15845.4</v>
      </c>
      <c r="T796" s="19">
        <f t="shared" si="1809"/>
        <v>15845.4</v>
      </c>
      <c r="U796" s="19">
        <f t="shared" ref="U796:AV796" si="1888">U797+U798</f>
        <v>0</v>
      </c>
      <c r="V796" s="19">
        <f t="shared" si="1811"/>
        <v>15845.4</v>
      </c>
      <c r="W796" s="19">
        <f t="shared" si="1812"/>
        <v>15845.4</v>
      </c>
      <c r="X796" s="19">
        <f t="shared" si="1813"/>
        <v>15845.4</v>
      </c>
      <c r="Y796" s="19">
        <f t="shared" ref="Y796:AA796" si="1889">Y797+Y798</f>
        <v>0</v>
      </c>
      <c r="Z796" s="19">
        <f t="shared" si="1889"/>
        <v>0</v>
      </c>
      <c r="AA796" s="19">
        <f t="shared" si="1889"/>
        <v>0</v>
      </c>
      <c r="AB796" s="19">
        <f t="shared" si="1787"/>
        <v>15845.4</v>
      </c>
      <c r="AC796" s="19">
        <f t="shared" si="1788"/>
        <v>15845.4</v>
      </c>
      <c r="AD796" s="19">
        <f t="shared" si="1789"/>
        <v>15845.4</v>
      </c>
      <c r="AE796" s="19">
        <f t="shared" ref="AE796:AF796" si="1890">AE797+AE798</f>
        <v>0</v>
      </c>
      <c r="AF796" s="19">
        <f t="shared" si="1890"/>
        <v>0</v>
      </c>
      <c r="AG796" s="19">
        <f t="shared" si="1802"/>
        <v>15845.4</v>
      </c>
      <c r="AH796" s="19">
        <f t="shared" si="1803"/>
        <v>15845.4</v>
      </c>
      <c r="AI796" s="19">
        <f t="shared" si="1804"/>
        <v>15845.4</v>
      </c>
      <c r="AJ796" s="19">
        <f t="shared" ref="AJ796:AL796" si="1891">AJ797+AJ798</f>
        <v>0</v>
      </c>
      <c r="AK796" s="19">
        <f t="shared" si="1891"/>
        <v>0</v>
      </c>
      <c r="AL796" s="19">
        <f t="shared" si="1891"/>
        <v>0</v>
      </c>
      <c r="AM796" s="19">
        <f t="shared" si="1865"/>
        <v>15845.4</v>
      </c>
      <c r="AN796" s="19">
        <f t="shared" ref="AN796" si="1892">AN797+AN798</f>
        <v>0</v>
      </c>
      <c r="AO796" s="19">
        <f t="shared" si="1730"/>
        <v>15845.4</v>
      </c>
      <c r="AP796" s="19">
        <f t="shared" si="1866"/>
        <v>15845.4</v>
      </c>
      <c r="AQ796" s="19">
        <f t="shared" ref="AQ796" si="1893">AQ797+AQ798</f>
        <v>0</v>
      </c>
      <c r="AR796" s="19">
        <f t="shared" si="1731"/>
        <v>15845.4</v>
      </c>
      <c r="AS796" s="19">
        <f t="shared" si="1867"/>
        <v>15845.4</v>
      </c>
      <c r="AT796" s="19">
        <f t="shared" ref="AT796" si="1894">AT797+AT798</f>
        <v>0</v>
      </c>
      <c r="AU796" s="19">
        <f t="shared" si="1732"/>
        <v>15845.4</v>
      </c>
      <c r="AV796" s="19">
        <f t="shared" si="1888"/>
        <v>0</v>
      </c>
      <c r="AW796" s="32"/>
      <c r="AX796" s="23"/>
      <c r="AY796" s="2"/>
    </row>
    <row r="797" spans="1:51" x14ac:dyDescent="0.3">
      <c r="A797" s="49" t="s">
        <v>193</v>
      </c>
      <c r="B797" s="45">
        <v>620</v>
      </c>
      <c r="C797" s="49" t="s">
        <v>28</v>
      </c>
      <c r="D797" s="49" t="s">
        <v>20</v>
      </c>
      <c r="E797" s="15" t="s">
        <v>559</v>
      </c>
      <c r="F797" s="19">
        <v>15295.4</v>
      </c>
      <c r="G797" s="19">
        <v>15295.4</v>
      </c>
      <c r="H797" s="19">
        <v>15295.4</v>
      </c>
      <c r="I797" s="19"/>
      <c r="J797" s="19"/>
      <c r="K797" s="19"/>
      <c r="L797" s="19">
        <f t="shared" si="1853"/>
        <v>15295.4</v>
      </c>
      <c r="M797" s="19">
        <f t="shared" si="1854"/>
        <v>15295.4</v>
      </c>
      <c r="N797" s="19">
        <f t="shared" si="1855"/>
        <v>15295.4</v>
      </c>
      <c r="O797" s="19"/>
      <c r="P797" s="19"/>
      <c r="Q797" s="19"/>
      <c r="R797" s="19">
        <f t="shared" si="1807"/>
        <v>15295.4</v>
      </c>
      <c r="S797" s="19">
        <f t="shared" si="1808"/>
        <v>15295.4</v>
      </c>
      <c r="T797" s="19">
        <f t="shared" si="1809"/>
        <v>15295.4</v>
      </c>
      <c r="U797" s="19"/>
      <c r="V797" s="19">
        <f t="shared" si="1811"/>
        <v>15295.4</v>
      </c>
      <c r="W797" s="19">
        <f t="shared" si="1812"/>
        <v>15295.4</v>
      </c>
      <c r="X797" s="19">
        <f t="shared" si="1813"/>
        <v>15295.4</v>
      </c>
      <c r="Y797" s="19"/>
      <c r="Z797" s="19"/>
      <c r="AA797" s="19"/>
      <c r="AB797" s="19">
        <f t="shared" si="1787"/>
        <v>15295.4</v>
      </c>
      <c r="AC797" s="19">
        <f t="shared" si="1788"/>
        <v>15295.4</v>
      </c>
      <c r="AD797" s="19">
        <f t="shared" si="1789"/>
        <v>15295.4</v>
      </c>
      <c r="AE797" s="19"/>
      <c r="AF797" s="19"/>
      <c r="AG797" s="19">
        <f t="shared" si="1802"/>
        <v>15295.4</v>
      </c>
      <c r="AH797" s="19">
        <f t="shared" si="1803"/>
        <v>15295.4</v>
      </c>
      <c r="AI797" s="19">
        <f t="shared" si="1804"/>
        <v>15295.4</v>
      </c>
      <c r="AJ797" s="19"/>
      <c r="AK797" s="19"/>
      <c r="AL797" s="19"/>
      <c r="AM797" s="19">
        <f t="shared" si="1865"/>
        <v>15295.4</v>
      </c>
      <c r="AN797" s="19"/>
      <c r="AO797" s="19">
        <f t="shared" si="1730"/>
        <v>15295.4</v>
      </c>
      <c r="AP797" s="19">
        <f t="shared" si="1866"/>
        <v>15295.4</v>
      </c>
      <c r="AQ797" s="19"/>
      <c r="AR797" s="19">
        <f t="shared" si="1731"/>
        <v>15295.4</v>
      </c>
      <c r="AS797" s="19">
        <f t="shared" si="1867"/>
        <v>15295.4</v>
      </c>
      <c r="AT797" s="19"/>
      <c r="AU797" s="19">
        <f t="shared" si="1732"/>
        <v>15295.4</v>
      </c>
      <c r="AV797" s="19"/>
      <c r="AW797" s="32"/>
      <c r="AX797" s="23"/>
      <c r="AY797" s="2"/>
    </row>
    <row r="798" spans="1:51" x14ac:dyDescent="0.3">
      <c r="A798" s="49" t="s">
        <v>193</v>
      </c>
      <c r="B798" s="45">
        <v>620</v>
      </c>
      <c r="C798" s="49" t="s">
        <v>61</v>
      </c>
      <c r="D798" s="49" t="s">
        <v>20</v>
      </c>
      <c r="E798" s="15" t="s">
        <v>567</v>
      </c>
      <c r="F798" s="19">
        <v>550</v>
      </c>
      <c r="G798" s="19">
        <v>550</v>
      </c>
      <c r="H798" s="19">
        <v>550</v>
      </c>
      <c r="I798" s="19"/>
      <c r="J798" s="19"/>
      <c r="K798" s="19"/>
      <c r="L798" s="19">
        <f t="shared" si="1853"/>
        <v>550</v>
      </c>
      <c r="M798" s="19">
        <f t="shared" si="1854"/>
        <v>550</v>
      </c>
      <c r="N798" s="19">
        <f t="shared" si="1855"/>
        <v>550</v>
      </c>
      <c r="O798" s="19"/>
      <c r="P798" s="19"/>
      <c r="Q798" s="19"/>
      <c r="R798" s="19">
        <f t="shared" si="1807"/>
        <v>550</v>
      </c>
      <c r="S798" s="19">
        <f t="shared" si="1808"/>
        <v>550</v>
      </c>
      <c r="T798" s="19">
        <f t="shared" si="1809"/>
        <v>550</v>
      </c>
      <c r="U798" s="19"/>
      <c r="V798" s="19">
        <f t="shared" si="1811"/>
        <v>550</v>
      </c>
      <c r="W798" s="19">
        <f t="shared" si="1812"/>
        <v>550</v>
      </c>
      <c r="X798" s="19">
        <f t="shared" si="1813"/>
        <v>550</v>
      </c>
      <c r="Y798" s="19"/>
      <c r="Z798" s="19"/>
      <c r="AA798" s="19"/>
      <c r="AB798" s="19">
        <f t="shared" si="1787"/>
        <v>550</v>
      </c>
      <c r="AC798" s="19">
        <f t="shared" si="1788"/>
        <v>550</v>
      </c>
      <c r="AD798" s="19">
        <f t="shared" si="1789"/>
        <v>550</v>
      </c>
      <c r="AE798" s="19"/>
      <c r="AF798" s="19"/>
      <c r="AG798" s="19">
        <f t="shared" si="1802"/>
        <v>550</v>
      </c>
      <c r="AH798" s="19">
        <f t="shared" si="1803"/>
        <v>550</v>
      </c>
      <c r="AI798" s="19">
        <f t="shared" si="1804"/>
        <v>550</v>
      </c>
      <c r="AJ798" s="19"/>
      <c r="AK798" s="19"/>
      <c r="AL798" s="19"/>
      <c r="AM798" s="19">
        <f t="shared" si="1865"/>
        <v>550</v>
      </c>
      <c r="AN798" s="19"/>
      <c r="AO798" s="19">
        <f t="shared" si="1730"/>
        <v>550</v>
      </c>
      <c r="AP798" s="19">
        <f t="shared" si="1866"/>
        <v>550</v>
      </c>
      <c r="AQ798" s="19"/>
      <c r="AR798" s="19">
        <f t="shared" si="1731"/>
        <v>550</v>
      </c>
      <c r="AS798" s="19">
        <f t="shared" si="1867"/>
        <v>550</v>
      </c>
      <c r="AT798" s="19"/>
      <c r="AU798" s="19">
        <f t="shared" si="1732"/>
        <v>550</v>
      </c>
      <c r="AV798" s="19"/>
      <c r="AW798" s="32"/>
      <c r="AX798" s="23"/>
      <c r="AY798" s="2"/>
    </row>
    <row r="799" spans="1:51" s="11" customFormat="1" ht="46.8" x14ac:dyDescent="0.3">
      <c r="A799" s="10" t="s">
        <v>198</v>
      </c>
      <c r="B799" s="17"/>
      <c r="C799" s="10"/>
      <c r="D799" s="10"/>
      <c r="E799" s="16" t="s">
        <v>1101</v>
      </c>
      <c r="F799" s="18">
        <f>F800+F823+F844+F853</f>
        <v>136708.80000000002</v>
      </c>
      <c r="G799" s="18">
        <f>G800+G823+G844+G853</f>
        <v>134104</v>
      </c>
      <c r="H799" s="18">
        <f>H800+H823+H844+H853</f>
        <v>134104</v>
      </c>
      <c r="I799" s="18">
        <f t="shared" ref="I799:K799" si="1895">I800+I823+I844+I853</f>
        <v>0</v>
      </c>
      <c r="J799" s="18">
        <f t="shared" si="1895"/>
        <v>0</v>
      </c>
      <c r="K799" s="18">
        <f t="shared" si="1895"/>
        <v>0</v>
      </c>
      <c r="L799" s="18">
        <f t="shared" si="1853"/>
        <v>136708.80000000002</v>
      </c>
      <c r="M799" s="18">
        <f t="shared" si="1854"/>
        <v>134104</v>
      </c>
      <c r="N799" s="18">
        <f t="shared" si="1855"/>
        <v>134104</v>
      </c>
      <c r="O799" s="18">
        <f t="shared" ref="O799:Q799" si="1896">O800+O823+O844+O853</f>
        <v>0</v>
      </c>
      <c r="P799" s="18">
        <f t="shared" si="1896"/>
        <v>0</v>
      </c>
      <c r="Q799" s="18">
        <f t="shared" si="1896"/>
        <v>0</v>
      </c>
      <c r="R799" s="18">
        <f t="shared" si="1807"/>
        <v>136708.80000000002</v>
      </c>
      <c r="S799" s="18">
        <f t="shared" si="1808"/>
        <v>134104</v>
      </c>
      <c r="T799" s="18">
        <f t="shared" si="1809"/>
        <v>134104</v>
      </c>
      <c r="U799" s="18">
        <f>U800+U823+U844+U853</f>
        <v>0</v>
      </c>
      <c r="V799" s="18">
        <f t="shared" si="1811"/>
        <v>136708.80000000002</v>
      </c>
      <c r="W799" s="18">
        <f t="shared" si="1812"/>
        <v>134104</v>
      </c>
      <c r="X799" s="18">
        <f t="shared" si="1813"/>
        <v>134104</v>
      </c>
      <c r="Y799" s="18">
        <f t="shared" ref="Y799:AA799" si="1897">Y800+Y823+Y844+Y853</f>
        <v>0</v>
      </c>
      <c r="Z799" s="18">
        <f t="shared" si="1897"/>
        <v>0</v>
      </c>
      <c r="AA799" s="18">
        <f t="shared" si="1897"/>
        <v>0</v>
      </c>
      <c r="AB799" s="18">
        <f t="shared" si="1787"/>
        <v>136708.80000000002</v>
      </c>
      <c r="AC799" s="18">
        <f t="shared" si="1788"/>
        <v>134104</v>
      </c>
      <c r="AD799" s="18">
        <f t="shared" si="1789"/>
        <v>134104</v>
      </c>
      <c r="AE799" s="18">
        <f t="shared" ref="AE799:AF799" si="1898">AE800+AE823+AE844+AE853</f>
        <v>0</v>
      </c>
      <c r="AF799" s="18">
        <f t="shared" si="1898"/>
        <v>0</v>
      </c>
      <c r="AG799" s="18">
        <f t="shared" si="1802"/>
        <v>136708.80000000002</v>
      </c>
      <c r="AH799" s="18">
        <f t="shared" si="1803"/>
        <v>134104</v>
      </c>
      <c r="AI799" s="18">
        <f t="shared" si="1804"/>
        <v>134104</v>
      </c>
      <c r="AJ799" s="18">
        <f>AJ800+AJ823+AJ844+AJ853</f>
        <v>-1860.8799999999999</v>
      </c>
      <c r="AK799" s="18">
        <f>AK800+AK823+AK844+AK853</f>
        <v>0</v>
      </c>
      <c r="AL799" s="18">
        <f>AL800+AL823+AL844+AL853</f>
        <v>0</v>
      </c>
      <c r="AM799" s="18">
        <f t="shared" si="1865"/>
        <v>134847.92000000001</v>
      </c>
      <c r="AN799" s="18">
        <f>AN800+AN823+AN844+AN853</f>
        <v>0</v>
      </c>
      <c r="AO799" s="18">
        <f t="shared" si="1730"/>
        <v>134847.92000000001</v>
      </c>
      <c r="AP799" s="18">
        <f t="shared" si="1866"/>
        <v>134104</v>
      </c>
      <c r="AQ799" s="18">
        <f>AQ800+AQ823+AQ844+AQ853</f>
        <v>0</v>
      </c>
      <c r="AR799" s="18">
        <f t="shared" si="1731"/>
        <v>134104</v>
      </c>
      <c r="AS799" s="18">
        <f t="shared" si="1867"/>
        <v>134104</v>
      </c>
      <c r="AT799" s="18">
        <f>AT800+AT823+AT844+AT853</f>
        <v>0</v>
      </c>
      <c r="AU799" s="18">
        <f t="shared" si="1732"/>
        <v>134104</v>
      </c>
      <c r="AV799" s="18">
        <f>AV800+AV823+AV844+AV853</f>
        <v>0</v>
      </c>
      <c r="AW799" s="31"/>
      <c r="AX799" s="26"/>
    </row>
    <row r="800" spans="1:51" ht="46.8" x14ac:dyDescent="0.3">
      <c r="A800" s="49" t="s">
        <v>199</v>
      </c>
      <c r="B800" s="45"/>
      <c r="C800" s="49"/>
      <c r="D800" s="49"/>
      <c r="E800" s="15" t="s">
        <v>1102</v>
      </c>
      <c r="F800" s="19">
        <f>F801+F817</f>
        <v>101665.5</v>
      </c>
      <c r="G800" s="19">
        <f t="shared" ref="G800:AV800" si="1899">G801+G817</f>
        <v>99032.5</v>
      </c>
      <c r="H800" s="19">
        <f t="shared" si="1899"/>
        <v>99032.5</v>
      </c>
      <c r="I800" s="19">
        <f t="shared" ref="I800:K800" si="1900">I801+I817</f>
        <v>0</v>
      </c>
      <c r="J800" s="19">
        <f t="shared" si="1900"/>
        <v>0</v>
      </c>
      <c r="K800" s="19">
        <f t="shared" si="1900"/>
        <v>0</v>
      </c>
      <c r="L800" s="19">
        <f t="shared" si="1853"/>
        <v>101665.5</v>
      </c>
      <c r="M800" s="19">
        <f t="shared" si="1854"/>
        <v>99032.5</v>
      </c>
      <c r="N800" s="19">
        <f t="shared" si="1855"/>
        <v>99032.5</v>
      </c>
      <c r="O800" s="19">
        <f t="shared" ref="O800:Q800" si="1901">O801+O817</f>
        <v>0</v>
      </c>
      <c r="P800" s="19">
        <f t="shared" si="1901"/>
        <v>0</v>
      </c>
      <c r="Q800" s="19">
        <f t="shared" si="1901"/>
        <v>0</v>
      </c>
      <c r="R800" s="19">
        <f t="shared" si="1807"/>
        <v>101665.5</v>
      </c>
      <c r="S800" s="19">
        <f t="shared" si="1808"/>
        <v>99032.5</v>
      </c>
      <c r="T800" s="19">
        <f t="shared" si="1809"/>
        <v>99032.5</v>
      </c>
      <c r="U800" s="19">
        <f t="shared" ref="U800" si="1902">U801+U817</f>
        <v>0</v>
      </c>
      <c r="V800" s="19">
        <f t="shared" si="1811"/>
        <v>101665.5</v>
      </c>
      <c r="W800" s="19">
        <f t="shared" si="1812"/>
        <v>99032.5</v>
      </c>
      <c r="X800" s="19">
        <f t="shared" si="1813"/>
        <v>99032.5</v>
      </c>
      <c r="Y800" s="19">
        <f t="shared" ref="Y800:AA800" si="1903">Y801+Y817</f>
        <v>0</v>
      </c>
      <c r="Z800" s="19">
        <f t="shared" si="1903"/>
        <v>0</v>
      </c>
      <c r="AA800" s="19">
        <f t="shared" si="1903"/>
        <v>0</v>
      </c>
      <c r="AB800" s="19">
        <f t="shared" si="1787"/>
        <v>101665.5</v>
      </c>
      <c r="AC800" s="19">
        <f t="shared" si="1788"/>
        <v>99032.5</v>
      </c>
      <c r="AD800" s="19">
        <f t="shared" si="1789"/>
        <v>99032.5</v>
      </c>
      <c r="AE800" s="19">
        <f t="shared" ref="AE800:AF800" si="1904">AE801+AE817</f>
        <v>0</v>
      </c>
      <c r="AF800" s="19">
        <f t="shared" si="1904"/>
        <v>0</v>
      </c>
      <c r="AG800" s="19">
        <f t="shared" si="1802"/>
        <v>101665.5</v>
      </c>
      <c r="AH800" s="19">
        <f t="shared" si="1803"/>
        <v>99032.5</v>
      </c>
      <c r="AI800" s="19">
        <f t="shared" si="1804"/>
        <v>99032.5</v>
      </c>
      <c r="AJ800" s="19">
        <f t="shared" ref="AJ800:AL800" si="1905">AJ801+AJ817</f>
        <v>-389.08</v>
      </c>
      <c r="AK800" s="19">
        <f t="shared" si="1905"/>
        <v>0</v>
      </c>
      <c r="AL800" s="19">
        <f t="shared" si="1905"/>
        <v>0</v>
      </c>
      <c r="AM800" s="19">
        <f t="shared" si="1865"/>
        <v>101276.42</v>
      </c>
      <c r="AN800" s="19">
        <f t="shared" ref="AN800" si="1906">AN801+AN817</f>
        <v>0</v>
      </c>
      <c r="AO800" s="19">
        <f t="shared" si="1730"/>
        <v>101276.42</v>
      </c>
      <c r="AP800" s="19">
        <f t="shared" si="1866"/>
        <v>99032.5</v>
      </c>
      <c r="AQ800" s="19">
        <f t="shared" ref="AQ800" si="1907">AQ801+AQ817</f>
        <v>0</v>
      </c>
      <c r="AR800" s="19">
        <f t="shared" si="1731"/>
        <v>99032.5</v>
      </c>
      <c r="AS800" s="19">
        <f t="shared" si="1867"/>
        <v>99032.5</v>
      </c>
      <c r="AT800" s="19">
        <f t="shared" ref="AT800" si="1908">AT801+AT817</f>
        <v>0</v>
      </c>
      <c r="AU800" s="19">
        <f t="shared" si="1732"/>
        <v>99032.5</v>
      </c>
      <c r="AV800" s="19">
        <f t="shared" si="1899"/>
        <v>0</v>
      </c>
      <c r="AW800" s="32"/>
      <c r="AX800" s="23"/>
      <c r="AY800" s="2"/>
    </row>
    <row r="801" spans="1:51" ht="46.8" x14ac:dyDescent="0.3">
      <c r="A801" s="49" t="s">
        <v>196</v>
      </c>
      <c r="B801" s="45"/>
      <c r="C801" s="49"/>
      <c r="D801" s="49"/>
      <c r="E801" s="15" t="s">
        <v>627</v>
      </c>
      <c r="F801" s="19">
        <f t="shared" ref="F801:K801" si="1909">F802+F805+F808+F814</f>
        <v>99383.1</v>
      </c>
      <c r="G801" s="19">
        <f t="shared" si="1909"/>
        <v>96750.1</v>
      </c>
      <c r="H801" s="19">
        <f t="shared" si="1909"/>
        <v>96750.1</v>
      </c>
      <c r="I801" s="19">
        <f t="shared" si="1909"/>
        <v>0</v>
      </c>
      <c r="J801" s="19">
        <f t="shared" si="1909"/>
        <v>0</v>
      </c>
      <c r="K801" s="19">
        <f t="shared" si="1909"/>
        <v>0</v>
      </c>
      <c r="L801" s="19">
        <f t="shared" si="1853"/>
        <v>99383.1</v>
      </c>
      <c r="M801" s="19">
        <f t="shared" si="1854"/>
        <v>96750.1</v>
      </c>
      <c r="N801" s="19">
        <f t="shared" si="1855"/>
        <v>96750.1</v>
      </c>
      <c r="O801" s="19">
        <f t="shared" ref="O801:Q801" si="1910">O802+O805+O808+O814</f>
        <v>0</v>
      </c>
      <c r="P801" s="19">
        <f t="shared" si="1910"/>
        <v>0</v>
      </c>
      <c r="Q801" s="19">
        <f t="shared" si="1910"/>
        <v>0</v>
      </c>
      <c r="R801" s="19">
        <f t="shared" si="1807"/>
        <v>99383.1</v>
      </c>
      <c r="S801" s="19">
        <f t="shared" si="1808"/>
        <v>96750.1</v>
      </c>
      <c r="T801" s="19">
        <f t="shared" si="1809"/>
        <v>96750.1</v>
      </c>
      <c r="U801" s="19">
        <f t="shared" ref="U801:AV801" si="1911">U802+U805+U808+U814</f>
        <v>0</v>
      </c>
      <c r="V801" s="19">
        <f t="shared" si="1811"/>
        <v>99383.1</v>
      </c>
      <c r="W801" s="19">
        <f t="shared" si="1812"/>
        <v>96750.1</v>
      </c>
      <c r="X801" s="19">
        <f t="shared" si="1813"/>
        <v>96750.1</v>
      </c>
      <c r="Y801" s="19">
        <f t="shared" ref="Y801:AA801" si="1912">Y802+Y805+Y808+Y814</f>
        <v>0</v>
      </c>
      <c r="Z801" s="19">
        <f t="shared" si="1912"/>
        <v>0</v>
      </c>
      <c r="AA801" s="19">
        <f t="shared" si="1912"/>
        <v>0</v>
      </c>
      <c r="AB801" s="19">
        <f t="shared" si="1787"/>
        <v>99383.1</v>
      </c>
      <c r="AC801" s="19">
        <f t="shared" si="1788"/>
        <v>96750.1</v>
      </c>
      <c r="AD801" s="19">
        <f t="shared" si="1789"/>
        <v>96750.1</v>
      </c>
      <c r="AE801" s="19">
        <f t="shared" ref="AE801:AF801" si="1913">AE802+AE805+AE808+AE814</f>
        <v>0</v>
      </c>
      <c r="AF801" s="19">
        <f t="shared" si="1913"/>
        <v>0</v>
      </c>
      <c r="AG801" s="19">
        <f t="shared" si="1802"/>
        <v>99383.1</v>
      </c>
      <c r="AH801" s="19">
        <f t="shared" si="1803"/>
        <v>96750.1</v>
      </c>
      <c r="AI801" s="19">
        <f t="shared" si="1804"/>
        <v>96750.1</v>
      </c>
      <c r="AJ801" s="19">
        <f t="shared" ref="AJ801:AL801" si="1914">AJ802+AJ805+AJ808+AJ814</f>
        <v>-389.08</v>
      </c>
      <c r="AK801" s="19">
        <f t="shared" si="1914"/>
        <v>0</v>
      </c>
      <c r="AL801" s="19">
        <f t="shared" si="1914"/>
        <v>0</v>
      </c>
      <c r="AM801" s="19">
        <f t="shared" si="1865"/>
        <v>98994.02</v>
      </c>
      <c r="AN801" s="19">
        <f t="shared" ref="AN801" si="1915">AN802+AN805+AN808+AN814</f>
        <v>0</v>
      </c>
      <c r="AO801" s="19">
        <f t="shared" ref="AO801:AO864" si="1916">AM801+AN801</f>
        <v>98994.02</v>
      </c>
      <c r="AP801" s="19">
        <f t="shared" si="1866"/>
        <v>96750.1</v>
      </c>
      <c r="AQ801" s="19">
        <f t="shared" ref="AQ801" si="1917">AQ802+AQ805+AQ808+AQ814</f>
        <v>0</v>
      </c>
      <c r="AR801" s="19">
        <f t="shared" ref="AR801:AR864" si="1918">AP801+AQ801</f>
        <v>96750.1</v>
      </c>
      <c r="AS801" s="19">
        <f t="shared" si="1867"/>
        <v>96750.1</v>
      </c>
      <c r="AT801" s="19">
        <f t="shared" ref="AT801" si="1919">AT802+AT805+AT808+AT814</f>
        <v>0</v>
      </c>
      <c r="AU801" s="19">
        <f t="shared" ref="AU801:AU864" si="1920">AS801+AT801</f>
        <v>96750.1</v>
      </c>
      <c r="AV801" s="19">
        <f t="shared" si="1911"/>
        <v>0</v>
      </c>
      <c r="AW801" s="32"/>
      <c r="AX801" s="23"/>
      <c r="AY801" s="2"/>
    </row>
    <row r="802" spans="1:51" ht="93.6" x14ac:dyDescent="0.3">
      <c r="A802" s="49" t="s">
        <v>196</v>
      </c>
      <c r="B802" s="45">
        <v>100</v>
      </c>
      <c r="C802" s="49"/>
      <c r="D802" s="49"/>
      <c r="E802" s="15" t="s">
        <v>577</v>
      </c>
      <c r="F802" s="19">
        <f t="shared" ref="F802:K803" si="1921">F803</f>
        <v>34904</v>
      </c>
      <c r="G802" s="19">
        <f t="shared" si="1921"/>
        <v>32271</v>
      </c>
      <c r="H802" s="19">
        <f t="shared" si="1921"/>
        <v>32271</v>
      </c>
      <c r="I802" s="19">
        <f t="shared" si="1921"/>
        <v>0</v>
      </c>
      <c r="J802" s="19">
        <f t="shared" si="1921"/>
        <v>0</v>
      </c>
      <c r="K802" s="19">
        <f t="shared" si="1921"/>
        <v>0</v>
      </c>
      <c r="L802" s="19">
        <f t="shared" si="1853"/>
        <v>34904</v>
      </c>
      <c r="M802" s="19">
        <f t="shared" si="1854"/>
        <v>32271</v>
      </c>
      <c r="N802" s="19">
        <f t="shared" si="1855"/>
        <v>32271</v>
      </c>
      <c r="O802" s="19">
        <f t="shared" ref="O802:Q803" si="1922">O803</f>
        <v>0</v>
      </c>
      <c r="P802" s="19">
        <f t="shared" si="1922"/>
        <v>0</v>
      </c>
      <c r="Q802" s="19">
        <f t="shared" si="1922"/>
        <v>0</v>
      </c>
      <c r="R802" s="19">
        <f t="shared" si="1807"/>
        <v>34904</v>
      </c>
      <c r="S802" s="19">
        <f t="shared" si="1808"/>
        <v>32271</v>
      </c>
      <c r="T802" s="19">
        <f t="shared" si="1809"/>
        <v>32271</v>
      </c>
      <c r="U802" s="19">
        <f t="shared" ref="U802:AV803" si="1923">U803</f>
        <v>0</v>
      </c>
      <c r="V802" s="19">
        <f t="shared" si="1811"/>
        <v>34904</v>
      </c>
      <c r="W802" s="19">
        <f t="shared" si="1812"/>
        <v>32271</v>
      </c>
      <c r="X802" s="19">
        <f t="shared" si="1813"/>
        <v>32271</v>
      </c>
      <c r="Y802" s="19">
        <f t="shared" si="1923"/>
        <v>0</v>
      </c>
      <c r="Z802" s="19">
        <f t="shared" si="1923"/>
        <v>0</v>
      </c>
      <c r="AA802" s="19">
        <f t="shared" si="1923"/>
        <v>0</v>
      </c>
      <c r="AB802" s="19">
        <f t="shared" si="1787"/>
        <v>34904</v>
      </c>
      <c r="AC802" s="19">
        <f t="shared" si="1788"/>
        <v>32271</v>
      </c>
      <c r="AD802" s="19">
        <f t="shared" si="1789"/>
        <v>32271</v>
      </c>
      <c r="AE802" s="19">
        <f t="shared" si="1923"/>
        <v>0</v>
      </c>
      <c r="AF802" s="19">
        <f t="shared" si="1923"/>
        <v>0</v>
      </c>
      <c r="AG802" s="19">
        <f t="shared" si="1802"/>
        <v>34904</v>
      </c>
      <c r="AH802" s="19">
        <f t="shared" si="1803"/>
        <v>32271</v>
      </c>
      <c r="AI802" s="19">
        <f t="shared" si="1804"/>
        <v>32271</v>
      </c>
      <c r="AJ802" s="19">
        <f t="shared" si="1923"/>
        <v>0</v>
      </c>
      <c r="AK802" s="19">
        <f t="shared" si="1923"/>
        <v>0</v>
      </c>
      <c r="AL802" s="19">
        <f t="shared" si="1923"/>
        <v>0</v>
      </c>
      <c r="AM802" s="19">
        <f t="shared" si="1865"/>
        <v>34904</v>
      </c>
      <c r="AN802" s="19">
        <f t="shared" si="1923"/>
        <v>0</v>
      </c>
      <c r="AO802" s="19">
        <f t="shared" si="1916"/>
        <v>34904</v>
      </c>
      <c r="AP802" s="19">
        <f t="shared" si="1866"/>
        <v>32271</v>
      </c>
      <c r="AQ802" s="19">
        <f t="shared" si="1923"/>
        <v>0</v>
      </c>
      <c r="AR802" s="19">
        <f t="shared" si="1918"/>
        <v>32271</v>
      </c>
      <c r="AS802" s="19">
        <f t="shared" si="1867"/>
        <v>32271</v>
      </c>
      <c r="AT802" s="19">
        <f t="shared" si="1923"/>
        <v>0</v>
      </c>
      <c r="AU802" s="19">
        <f t="shared" si="1920"/>
        <v>32271</v>
      </c>
      <c r="AV802" s="19">
        <f t="shared" si="1923"/>
        <v>0</v>
      </c>
      <c r="AW802" s="32"/>
      <c r="AX802" s="23"/>
      <c r="AY802" s="2"/>
    </row>
    <row r="803" spans="1:51" ht="31.2" x14ac:dyDescent="0.3">
      <c r="A803" s="49" t="s">
        <v>196</v>
      </c>
      <c r="B803" s="45">
        <v>110</v>
      </c>
      <c r="C803" s="49"/>
      <c r="D803" s="49"/>
      <c r="E803" s="15" t="s">
        <v>584</v>
      </c>
      <c r="F803" s="19">
        <f t="shared" si="1921"/>
        <v>34904</v>
      </c>
      <c r="G803" s="19">
        <f t="shared" si="1921"/>
        <v>32271</v>
      </c>
      <c r="H803" s="19">
        <f t="shared" si="1921"/>
        <v>32271</v>
      </c>
      <c r="I803" s="19">
        <f t="shared" si="1921"/>
        <v>0</v>
      </c>
      <c r="J803" s="19">
        <f t="shared" si="1921"/>
        <v>0</v>
      </c>
      <c r="K803" s="19">
        <f t="shared" si="1921"/>
        <v>0</v>
      </c>
      <c r="L803" s="19">
        <f t="shared" si="1853"/>
        <v>34904</v>
      </c>
      <c r="M803" s="19">
        <f t="shared" si="1854"/>
        <v>32271</v>
      </c>
      <c r="N803" s="19">
        <f t="shared" si="1855"/>
        <v>32271</v>
      </c>
      <c r="O803" s="19">
        <f t="shared" si="1922"/>
        <v>0</v>
      </c>
      <c r="P803" s="19">
        <f t="shared" si="1922"/>
        <v>0</v>
      </c>
      <c r="Q803" s="19">
        <f t="shared" si="1922"/>
        <v>0</v>
      </c>
      <c r="R803" s="19">
        <f t="shared" si="1807"/>
        <v>34904</v>
      </c>
      <c r="S803" s="19">
        <f t="shared" si="1808"/>
        <v>32271</v>
      </c>
      <c r="T803" s="19">
        <f t="shared" si="1809"/>
        <v>32271</v>
      </c>
      <c r="U803" s="19">
        <f t="shared" si="1923"/>
        <v>0</v>
      </c>
      <c r="V803" s="19">
        <f t="shared" si="1811"/>
        <v>34904</v>
      </c>
      <c r="W803" s="19">
        <f t="shared" si="1812"/>
        <v>32271</v>
      </c>
      <c r="X803" s="19">
        <f t="shared" si="1813"/>
        <v>32271</v>
      </c>
      <c r="Y803" s="19">
        <f t="shared" si="1923"/>
        <v>0</v>
      </c>
      <c r="Z803" s="19">
        <f t="shared" si="1923"/>
        <v>0</v>
      </c>
      <c r="AA803" s="19">
        <f t="shared" si="1923"/>
        <v>0</v>
      </c>
      <c r="AB803" s="19">
        <f t="shared" si="1787"/>
        <v>34904</v>
      </c>
      <c r="AC803" s="19">
        <f t="shared" si="1788"/>
        <v>32271</v>
      </c>
      <c r="AD803" s="19">
        <f t="shared" si="1789"/>
        <v>32271</v>
      </c>
      <c r="AE803" s="19">
        <f t="shared" si="1923"/>
        <v>0</v>
      </c>
      <c r="AF803" s="19">
        <f t="shared" si="1923"/>
        <v>0</v>
      </c>
      <c r="AG803" s="19">
        <f t="shared" si="1802"/>
        <v>34904</v>
      </c>
      <c r="AH803" s="19">
        <f t="shared" si="1803"/>
        <v>32271</v>
      </c>
      <c r="AI803" s="19">
        <f t="shared" si="1804"/>
        <v>32271</v>
      </c>
      <c r="AJ803" s="19">
        <f t="shared" si="1923"/>
        <v>0</v>
      </c>
      <c r="AK803" s="19">
        <f t="shared" si="1923"/>
        <v>0</v>
      </c>
      <c r="AL803" s="19">
        <f t="shared" si="1923"/>
        <v>0</v>
      </c>
      <c r="AM803" s="19">
        <f t="shared" si="1865"/>
        <v>34904</v>
      </c>
      <c r="AN803" s="19">
        <f t="shared" si="1923"/>
        <v>0</v>
      </c>
      <c r="AO803" s="19">
        <f t="shared" si="1916"/>
        <v>34904</v>
      </c>
      <c r="AP803" s="19">
        <f t="shared" si="1866"/>
        <v>32271</v>
      </c>
      <c r="AQ803" s="19">
        <f t="shared" si="1923"/>
        <v>0</v>
      </c>
      <c r="AR803" s="19">
        <f t="shared" si="1918"/>
        <v>32271</v>
      </c>
      <c r="AS803" s="19">
        <f t="shared" si="1867"/>
        <v>32271</v>
      </c>
      <c r="AT803" s="19">
        <f t="shared" si="1923"/>
        <v>0</v>
      </c>
      <c r="AU803" s="19">
        <f t="shared" si="1920"/>
        <v>32271</v>
      </c>
      <c r="AV803" s="19">
        <f t="shared" si="1923"/>
        <v>0</v>
      </c>
      <c r="AW803" s="32"/>
      <c r="AX803" s="23"/>
      <c r="AY803" s="2"/>
    </row>
    <row r="804" spans="1:51" x14ac:dyDescent="0.3">
      <c r="A804" s="49" t="s">
        <v>196</v>
      </c>
      <c r="B804" s="45">
        <v>110</v>
      </c>
      <c r="C804" s="49" t="s">
        <v>28</v>
      </c>
      <c r="D804" s="49" t="s">
        <v>30</v>
      </c>
      <c r="E804" s="15" t="s">
        <v>562</v>
      </c>
      <c r="F804" s="19">
        <v>34904</v>
      </c>
      <c r="G804" s="19">
        <v>32271</v>
      </c>
      <c r="H804" s="19">
        <v>32271</v>
      </c>
      <c r="I804" s="19"/>
      <c r="J804" s="19"/>
      <c r="K804" s="19"/>
      <c r="L804" s="19">
        <f t="shared" si="1853"/>
        <v>34904</v>
      </c>
      <c r="M804" s="19">
        <f t="shared" si="1854"/>
        <v>32271</v>
      </c>
      <c r="N804" s="19">
        <f t="shared" si="1855"/>
        <v>32271</v>
      </c>
      <c r="O804" s="19"/>
      <c r="P804" s="19"/>
      <c r="Q804" s="19"/>
      <c r="R804" s="19">
        <f t="shared" si="1807"/>
        <v>34904</v>
      </c>
      <c r="S804" s="19">
        <f t="shared" si="1808"/>
        <v>32271</v>
      </c>
      <c r="T804" s="19">
        <f t="shared" si="1809"/>
        <v>32271</v>
      </c>
      <c r="U804" s="19"/>
      <c r="V804" s="19">
        <f t="shared" si="1811"/>
        <v>34904</v>
      </c>
      <c r="W804" s="19">
        <f t="shared" si="1812"/>
        <v>32271</v>
      </c>
      <c r="X804" s="19">
        <f t="shared" si="1813"/>
        <v>32271</v>
      </c>
      <c r="Y804" s="19"/>
      <c r="Z804" s="19"/>
      <c r="AA804" s="19"/>
      <c r="AB804" s="19">
        <f t="shared" si="1787"/>
        <v>34904</v>
      </c>
      <c r="AC804" s="19">
        <f t="shared" si="1788"/>
        <v>32271</v>
      </c>
      <c r="AD804" s="19">
        <f t="shared" si="1789"/>
        <v>32271</v>
      </c>
      <c r="AE804" s="19"/>
      <c r="AF804" s="19"/>
      <c r="AG804" s="19">
        <f t="shared" si="1802"/>
        <v>34904</v>
      </c>
      <c r="AH804" s="19">
        <f t="shared" si="1803"/>
        <v>32271</v>
      </c>
      <c r="AI804" s="19">
        <f t="shared" si="1804"/>
        <v>32271</v>
      </c>
      <c r="AJ804" s="19"/>
      <c r="AK804" s="19"/>
      <c r="AL804" s="19"/>
      <c r="AM804" s="19">
        <f t="shared" si="1865"/>
        <v>34904</v>
      </c>
      <c r="AN804" s="19"/>
      <c r="AO804" s="19">
        <f t="shared" si="1916"/>
        <v>34904</v>
      </c>
      <c r="AP804" s="19">
        <f t="shared" si="1866"/>
        <v>32271</v>
      </c>
      <c r="AQ804" s="19"/>
      <c r="AR804" s="19">
        <f t="shared" si="1918"/>
        <v>32271</v>
      </c>
      <c r="AS804" s="19">
        <f t="shared" si="1867"/>
        <v>32271</v>
      </c>
      <c r="AT804" s="19"/>
      <c r="AU804" s="19">
        <f t="shared" si="1920"/>
        <v>32271</v>
      </c>
      <c r="AV804" s="19"/>
      <c r="AW804" s="32"/>
      <c r="AX804" s="23"/>
      <c r="AY804" s="2"/>
    </row>
    <row r="805" spans="1:51" ht="31.2" x14ac:dyDescent="0.3">
      <c r="A805" s="49" t="s">
        <v>196</v>
      </c>
      <c r="B805" s="45">
        <v>200</v>
      </c>
      <c r="C805" s="49"/>
      <c r="D805" s="49"/>
      <c r="E805" s="15" t="s">
        <v>578</v>
      </c>
      <c r="F805" s="19">
        <f t="shared" ref="F805:K806" si="1924">F806</f>
        <v>3890.8</v>
      </c>
      <c r="G805" s="19">
        <f t="shared" si="1924"/>
        <v>3890.8</v>
      </c>
      <c r="H805" s="19">
        <f t="shared" si="1924"/>
        <v>3890.8</v>
      </c>
      <c r="I805" s="19">
        <f t="shared" si="1924"/>
        <v>0</v>
      </c>
      <c r="J805" s="19">
        <f t="shared" si="1924"/>
        <v>0</v>
      </c>
      <c r="K805" s="19">
        <f t="shared" si="1924"/>
        <v>0</v>
      </c>
      <c r="L805" s="19">
        <f t="shared" si="1853"/>
        <v>3890.8</v>
      </c>
      <c r="M805" s="19">
        <f t="shared" si="1854"/>
        <v>3890.8</v>
      </c>
      <c r="N805" s="19">
        <f t="shared" si="1855"/>
        <v>3890.8</v>
      </c>
      <c r="O805" s="19">
        <f t="shared" ref="O805:Q806" si="1925">O806</f>
        <v>0</v>
      </c>
      <c r="P805" s="19">
        <f t="shared" si="1925"/>
        <v>0</v>
      </c>
      <c r="Q805" s="19">
        <f t="shared" si="1925"/>
        <v>0</v>
      </c>
      <c r="R805" s="19">
        <f t="shared" si="1807"/>
        <v>3890.8</v>
      </c>
      <c r="S805" s="19">
        <f t="shared" si="1808"/>
        <v>3890.8</v>
      </c>
      <c r="T805" s="19">
        <f t="shared" si="1809"/>
        <v>3890.8</v>
      </c>
      <c r="U805" s="19">
        <f t="shared" ref="U805:AV806" si="1926">U806</f>
        <v>0</v>
      </c>
      <c r="V805" s="19">
        <f t="shared" si="1811"/>
        <v>3890.8</v>
      </c>
      <c r="W805" s="19">
        <f t="shared" si="1812"/>
        <v>3890.8</v>
      </c>
      <c r="X805" s="19">
        <f t="shared" si="1813"/>
        <v>3890.8</v>
      </c>
      <c r="Y805" s="19">
        <f t="shared" si="1926"/>
        <v>0</v>
      </c>
      <c r="Z805" s="19">
        <f t="shared" si="1926"/>
        <v>0</v>
      </c>
      <c r="AA805" s="19">
        <f t="shared" si="1926"/>
        <v>0</v>
      </c>
      <c r="AB805" s="19">
        <f t="shared" si="1787"/>
        <v>3890.8</v>
      </c>
      <c r="AC805" s="19">
        <f t="shared" si="1788"/>
        <v>3890.8</v>
      </c>
      <c r="AD805" s="19">
        <f t="shared" si="1789"/>
        <v>3890.8</v>
      </c>
      <c r="AE805" s="19">
        <f t="shared" si="1926"/>
        <v>0</v>
      </c>
      <c r="AF805" s="19">
        <f t="shared" si="1926"/>
        <v>0</v>
      </c>
      <c r="AG805" s="19">
        <f t="shared" si="1802"/>
        <v>3890.8</v>
      </c>
      <c r="AH805" s="19">
        <f t="shared" si="1803"/>
        <v>3890.8</v>
      </c>
      <c r="AI805" s="19">
        <f t="shared" si="1804"/>
        <v>3890.8</v>
      </c>
      <c r="AJ805" s="19">
        <f t="shared" si="1926"/>
        <v>-389.08</v>
      </c>
      <c r="AK805" s="19">
        <f t="shared" si="1926"/>
        <v>0</v>
      </c>
      <c r="AL805" s="19">
        <f t="shared" si="1926"/>
        <v>0</v>
      </c>
      <c r="AM805" s="19">
        <f t="shared" si="1865"/>
        <v>3501.7200000000003</v>
      </c>
      <c r="AN805" s="19">
        <f t="shared" si="1926"/>
        <v>0</v>
      </c>
      <c r="AO805" s="19">
        <f t="shared" si="1916"/>
        <v>3501.7200000000003</v>
      </c>
      <c r="AP805" s="19">
        <f t="shared" si="1866"/>
        <v>3890.8</v>
      </c>
      <c r="AQ805" s="19">
        <f t="shared" si="1926"/>
        <v>0</v>
      </c>
      <c r="AR805" s="19">
        <f t="shared" si="1918"/>
        <v>3890.8</v>
      </c>
      <c r="AS805" s="19">
        <f t="shared" si="1867"/>
        <v>3890.8</v>
      </c>
      <c r="AT805" s="19">
        <f t="shared" si="1926"/>
        <v>0</v>
      </c>
      <c r="AU805" s="19">
        <f t="shared" si="1920"/>
        <v>3890.8</v>
      </c>
      <c r="AV805" s="19">
        <f t="shared" si="1926"/>
        <v>0</v>
      </c>
      <c r="AW805" s="32"/>
      <c r="AX805" s="23"/>
      <c r="AY805" s="2"/>
    </row>
    <row r="806" spans="1:51" ht="46.8" x14ac:dyDescent="0.3">
      <c r="A806" s="49" t="s">
        <v>196</v>
      </c>
      <c r="B806" s="45">
        <v>240</v>
      </c>
      <c r="C806" s="49"/>
      <c r="D806" s="49"/>
      <c r="E806" s="15" t="s">
        <v>586</v>
      </c>
      <c r="F806" s="19">
        <f t="shared" si="1924"/>
        <v>3890.8</v>
      </c>
      <c r="G806" s="19">
        <f t="shared" si="1924"/>
        <v>3890.8</v>
      </c>
      <c r="H806" s="19">
        <f t="shared" si="1924"/>
        <v>3890.8</v>
      </c>
      <c r="I806" s="19">
        <f t="shared" si="1924"/>
        <v>0</v>
      </c>
      <c r="J806" s="19">
        <f t="shared" si="1924"/>
        <v>0</v>
      </c>
      <c r="K806" s="19">
        <f t="shared" si="1924"/>
        <v>0</v>
      </c>
      <c r="L806" s="19">
        <f t="shared" si="1853"/>
        <v>3890.8</v>
      </c>
      <c r="M806" s="19">
        <f t="shared" si="1854"/>
        <v>3890.8</v>
      </c>
      <c r="N806" s="19">
        <f t="shared" si="1855"/>
        <v>3890.8</v>
      </c>
      <c r="O806" s="19">
        <f t="shared" si="1925"/>
        <v>0</v>
      </c>
      <c r="P806" s="19">
        <f t="shared" si="1925"/>
        <v>0</v>
      </c>
      <c r="Q806" s="19">
        <f t="shared" si="1925"/>
        <v>0</v>
      </c>
      <c r="R806" s="19">
        <f t="shared" si="1807"/>
        <v>3890.8</v>
      </c>
      <c r="S806" s="19">
        <f t="shared" si="1808"/>
        <v>3890.8</v>
      </c>
      <c r="T806" s="19">
        <f t="shared" si="1809"/>
        <v>3890.8</v>
      </c>
      <c r="U806" s="19">
        <f t="shared" si="1926"/>
        <v>0</v>
      </c>
      <c r="V806" s="19">
        <f t="shared" si="1811"/>
        <v>3890.8</v>
      </c>
      <c r="W806" s="19">
        <f t="shared" si="1812"/>
        <v>3890.8</v>
      </c>
      <c r="X806" s="19">
        <f t="shared" si="1813"/>
        <v>3890.8</v>
      </c>
      <c r="Y806" s="19">
        <f t="shared" si="1926"/>
        <v>0</v>
      </c>
      <c r="Z806" s="19">
        <f t="shared" si="1926"/>
        <v>0</v>
      </c>
      <c r="AA806" s="19">
        <f t="shared" si="1926"/>
        <v>0</v>
      </c>
      <c r="AB806" s="19">
        <f t="shared" si="1787"/>
        <v>3890.8</v>
      </c>
      <c r="AC806" s="19">
        <f t="shared" si="1788"/>
        <v>3890.8</v>
      </c>
      <c r="AD806" s="19">
        <f t="shared" si="1789"/>
        <v>3890.8</v>
      </c>
      <c r="AE806" s="19">
        <f t="shared" si="1926"/>
        <v>0</v>
      </c>
      <c r="AF806" s="19">
        <f t="shared" si="1926"/>
        <v>0</v>
      </c>
      <c r="AG806" s="19">
        <f t="shared" si="1802"/>
        <v>3890.8</v>
      </c>
      <c r="AH806" s="19">
        <f t="shared" si="1803"/>
        <v>3890.8</v>
      </c>
      <c r="AI806" s="19">
        <f t="shared" si="1804"/>
        <v>3890.8</v>
      </c>
      <c r="AJ806" s="19">
        <f t="shared" si="1926"/>
        <v>-389.08</v>
      </c>
      <c r="AK806" s="19">
        <f t="shared" si="1926"/>
        <v>0</v>
      </c>
      <c r="AL806" s="19">
        <f t="shared" si="1926"/>
        <v>0</v>
      </c>
      <c r="AM806" s="19">
        <f t="shared" si="1865"/>
        <v>3501.7200000000003</v>
      </c>
      <c r="AN806" s="19">
        <f t="shared" si="1926"/>
        <v>0</v>
      </c>
      <c r="AO806" s="19">
        <f t="shared" si="1916"/>
        <v>3501.7200000000003</v>
      </c>
      <c r="AP806" s="19">
        <f t="shared" si="1866"/>
        <v>3890.8</v>
      </c>
      <c r="AQ806" s="19">
        <f t="shared" si="1926"/>
        <v>0</v>
      </c>
      <c r="AR806" s="19">
        <f t="shared" si="1918"/>
        <v>3890.8</v>
      </c>
      <c r="AS806" s="19">
        <f t="shared" si="1867"/>
        <v>3890.8</v>
      </c>
      <c r="AT806" s="19">
        <f t="shared" si="1926"/>
        <v>0</v>
      </c>
      <c r="AU806" s="19">
        <f t="shared" si="1920"/>
        <v>3890.8</v>
      </c>
      <c r="AV806" s="19">
        <f t="shared" si="1926"/>
        <v>0</v>
      </c>
      <c r="AW806" s="32"/>
      <c r="AX806" s="23"/>
      <c r="AY806" s="2"/>
    </row>
    <row r="807" spans="1:51" x14ac:dyDescent="0.3">
      <c r="A807" s="49" t="s">
        <v>196</v>
      </c>
      <c r="B807" s="45">
        <v>240</v>
      </c>
      <c r="C807" s="49" t="s">
        <v>28</v>
      </c>
      <c r="D807" s="49" t="s">
        <v>30</v>
      </c>
      <c r="E807" s="15" t="s">
        <v>562</v>
      </c>
      <c r="F807" s="19">
        <v>3890.8</v>
      </c>
      <c r="G807" s="19">
        <v>3890.8</v>
      </c>
      <c r="H807" s="19">
        <v>3890.8</v>
      </c>
      <c r="I807" s="19"/>
      <c r="J807" s="19"/>
      <c r="K807" s="19"/>
      <c r="L807" s="19">
        <f t="shared" si="1853"/>
        <v>3890.8</v>
      </c>
      <c r="M807" s="19">
        <f t="shared" si="1854"/>
        <v>3890.8</v>
      </c>
      <c r="N807" s="19">
        <f t="shared" si="1855"/>
        <v>3890.8</v>
      </c>
      <c r="O807" s="19"/>
      <c r="P807" s="19"/>
      <c r="Q807" s="19"/>
      <c r="R807" s="19">
        <f t="shared" si="1807"/>
        <v>3890.8</v>
      </c>
      <c r="S807" s="19">
        <f t="shared" si="1808"/>
        <v>3890.8</v>
      </c>
      <c r="T807" s="19">
        <f t="shared" si="1809"/>
        <v>3890.8</v>
      </c>
      <c r="U807" s="19"/>
      <c r="V807" s="19">
        <f t="shared" si="1811"/>
        <v>3890.8</v>
      </c>
      <c r="W807" s="19">
        <f t="shared" si="1812"/>
        <v>3890.8</v>
      </c>
      <c r="X807" s="19">
        <f t="shared" si="1813"/>
        <v>3890.8</v>
      </c>
      <c r="Y807" s="19"/>
      <c r="Z807" s="19"/>
      <c r="AA807" s="19"/>
      <c r="AB807" s="19">
        <f t="shared" si="1787"/>
        <v>3890.8</v>
      </c>
      <c r="AC807" s="19">
        <f t="shared" si="1788"/>
        <v>3890.8</v>
      </c>
      <c r="AD807" s="19">
        <f t="shared" si="1789"/>
        <v>3890.8</v>
      </c>
      <c r="AE807" s="19"/>
      <c r="AF807" s="19"/>
      <c r="AG807" s="19">
        <f t="shared" si="1802"/>
        <v>3890.8</v>
      </c>
      <c r="AH807" s="19">
        <f t="shared" si="1803"/>
        <v>3890.8</v>
      </c>
      <c r="AI807" s="19">
        <f t="shared" si="1804"/>
        <v>3890.8</v>
      </c>
      <c r="AJ807" s="19">
        <v>-389.08</v>
      </c>
      <c r="AK807" s="19"/>
      <c r="AL807" s="19"/>
      <c r="AM807" s="19">
        <f t="shared" si="1865"/>
        <v>3501.7200000000003</v>
      </c>
      <c r="AN807" s="19"/>
      <c r="AO807" s="19">
        <f t="shared" si="1916"/>
        <v>3501.7200000000003</v>
      </c>
      <c r="AP807" s="19">
        <f t="shared" si="1866"/>
        <v>3890.8</v>
      </c>
      <c r="AQ807" s="19"/>
      <c r="AR807" s="19">
        <f t="shared" si="1918"/>
        <v>3890.8</v>
      </c>
      <c r="AS807" s="19">
        <f t="shared" si="1867"/>
        <v>3890.8</v>
      </c>
      <c r="AT807" s="19"/>
      <c r="AU807" s="19">
        <f t="shared" si="1920"/>
        <v>3890.8</v>
      </c>
      <c r="AV807" s="19"/>
      <c r="AW807" s="32"/>
      <c r="AX807" s="23"/>
      <c r="AY807" s="2"/>
    </row>
    <row r="808" spans="1:51" ht="46.8" x14ac:dyDescent="0.3">
      <c r="A808" s="49" t="s">
        <v>196</v>
      </c>
      <c r="B808" s="45">
        <v>600</v>
      </c>
      <c r="C808" s="49"/>
      <c r="D808" s="49"/>
      <c r="E808" s="15" t="s">
        <v>581</v>
      </c>
      <c r="F808" s="19">
        <f t="shared" ref="F808:K808" si="1927">F809+F811</f>
        <v>59885.3</v>
      </c>
      <c r="G808" s="19">
        <f t="shared" si="1927"/>
        <v>59885.3</v>
      </c>
      <c r="H808" s="19">
        <f t="shared" si="1927"/>
        <v>59885.3</v>
      </c>
      <c r="I808" s="19">
        <f t="shared" si="1927"/>
        <v>0</v>
      </c>
      <c r="J808" s="19">
        <f t="shared" si="1927"/>
        <v>0</v>
      </c>
      <c r="K808" s="19">
        <f t="shared" si="1927"/>
        <v>0</v>
      </c>
      <c r="L808" s="19">
        <f t="shared" si="1853"/>
        <v>59885.3</v>
      </c>
      <c r="M808" s="19">
        <f t="shared" si="1854"/>
        <v>59885.3</v>
      </c>
      <c r="N808" s="19">
        <f t="shared" si="1855"/>
        <v>59885.3</v>
      </c>
      <c r="O808" s="19">
        <f t="shared" ref="O808:Q808" si="1928">O809+O811</f>
        <v>0</v>
      </c>
      <c r="P808" s="19">
        <f t="shared" si="1928"/>
        <v>0</v>
      </c>
      <c r="Q808" s="19">
        <f t="shared" si="1928"/>
        <v>0</v>
      </c>
      <c r="R808" s="19">
        <f t="shared" si="1807"/>
        <v>59885.3</v>
      </c>
      <c r="S808" s="19">
        <f t="shared" si="1808"/>
        <v>59885.3</v>
      </c>
      <c r="T808" s="19">
        <f t="shared" si="1809"/>
        <v>59885.3</v>
      </c>
      <c r="U808" s="19">
        <f t="shared" ref="U808:AV808" si="1929">U809+U811</f>
        <v>0</v>
      </c>
      <c r="V808" s="19">
        <f t="shared" si="1811"/>
        <v>59885.3</v>
      </c>
      <c r="W808" s="19">
        <f t="shared" si="1812"/>
        <v>59885.3</v>
      </c>
      <c r="X808" s="19">
        <f t="shared" si="1813"/>
        <v>59885.3</v>
      </c>
      <c r="Y808" s="19">
        <f t="shared" ref="Y808:AA808" si="1930">Y809+Y811</f>
        <v>0</v>
      </c>
      <c r="Z808" s="19">
        <f t="shared" si="1930"/>
        <v>0</v>
      </c>
      <c r="AA808" s="19">
        <f t="shared" si="1930"/>
        <v>0</v>
      </c>
      <c r="AB808" s="19">
        <f t="shared" si="1787"/>
        <v>59885.3</v>
      </c>
      <c r="AC808" s="19">
        <f t="shared" si="1788"/>
        <v>59885.3</v>
      </c>
      <c r="AD808" s="19">
        <f t="shared" si="1789"/>
        <v>59885.3</v>
      </c>
      <c r="AE808" s="19">
        <f t="shared" ref="AE808:AF808" si="1931">AE809+AE811</f>
        <v>0</v>
      </c>
      <c r="AF808" s="19">
        <f t="shared" si="1931"/>
        <v>0</v>
      </c>
      <c r="AG808" s="19">
        <f t="shared" si="1802"/>
        <v>59885.3</v>
      </c>
      <c r="AH808" s="19">
        <f t="shared" si="1803"/>
        <v>59885.3</v>
      </c>
      <c r="AI808" s="19">
        <f t="shared" si="1804"/>
        <v>59885.3</v>
      </c>
      <c r="AJ808" s="19">
        <f t="shared" ref="AJ808:AL808" si="1932">AJ809+AJ811</f>
        <v>0</v>
      </c>
      <c r="AK808" s="19">
        <f t="shared" si="1932"/>
        <v>0</v>
      </c>
      <c r="AL808" s="19">
        <f t="shared" si="1932"/>
        <v>0</v>
      </c>
      <c r="AM808" s="19">
        <f t="shared" si="1865"/>
        <v>59885.3</v>
      </c>
      <c r="AN808" s="19">
        <f t="shared" ref="AN808" si="1933">AN809+AN811</f>
        <v>0</v>
      </c>
      <c r="AO808" s="19">
        <f t="shared" si="1916"/>
        <v>59885.3</v>
      </c>
      <c r="AP808" s="19">
        <f t="shared" si="1866"/>
        <v>59885.3</v>
      </c>
      <c r="AQ808" s="19">
        <f t="shared" ref="AQ808" si="1934">AQ809+AQ811</f>
        <v>0</v>
      </c>
      <c r="AR808" s="19">
        <f t="shared" si="1918"/>
        <v>59885.3</v>
      </c>
      <c r="AS808" s="19">
        <f t="shared" si="1867"/>
        <v>59885.3</v>
      </c>
      <c r="AT808" s="19">
        <f t="shared" ref="AT808" si="1935">AT809+AT811</f>
        <v>0</v>
      </c>
      <c r="AU808" s="19">
        <f t="shared" si="1920"/>
        <v>59885.3</v>
      </c>
      <c r="AV808" s="19">
        <f t="shared" si="1929"/>
        <v>0</v>
      </c>
      <c r="AW808" s="32"/>
      <c r="AX808" s="23"/>
      <c r="AY808" s="2"/>
    </row>
    <row r="809" spans="1:51" x14ac:dyDescent="0.3">
      <c r="A809" s="49" t="s">
        <v>196</v>
      </c>
      <c r="B809" s="45">
        <v>610</v>
      </c>
      <c r="C809" s="49"/>
      <c r="D809" s="49"/>
      <c r="E809" s="15" t="s">
        <v>595</v>
      </c>
      <c r="F809" s="19">
        <f t="shared" ref="F809:K809" si="1936">F810</f>
        <v>41215.5</v>
      </c>
      <c r="G809" s="19">
        <f t="shared" si="1936"/>
        <v>41215.5</v>
      </c>
      <c r="H809" s="19">
        <f t="shared" si="1936"/>
        <v>41215.5</v>
      </c>
      <c r="I809" s="19">
        <f t="shared" si="1936"/>
        <v>0</v>
      </c>
      <c r="J809" s="19">
        <f t="shared" si="1936"/>
        <v>0</v>
      </c>
      <c r="K809" s="19">
        <f t="shared" si="1936"/>
        <v>0</v>
      </c>
      <c r="L809" s="19">
        <f t="shared" si="1853"/>
        <v>41215.5</v>
      </c>
      <c r="M809" s="19">
        <f t="shared" si="1854"/>
        <v>41215.5</v>
      </c>
      <c r="N809" s="19">
        <f t="shared" si="1855"/>
        <v>41215.5</v>
      </c>
      <c r="O809" s="19">
        <f t="shared" ref="O809:Q809" si="1937">O810</f>
        <v>0</v>
      </c>
      <c r="P809" s="19">
        <f t="shared" si="1937"/>
        <v>0</v>
      </c>
      <c r="Q809" s="19">
        <f t="shared" si="1937"/>
        <v>0</v>
      </c>
      <c r="R809" s="19">
        <f t="shared" si="1807"/>
        <v>41215.5</v>
      </c>
      <c r="S809" s="19">
        <f t="shared" si="1808"/>
        <v>41215.5</v>
      </c>
      <c r="T809" s="19">
        <f t="shared" si="1809"/>
        <v>41215.5</v>
      </c>
      <c r="U809" s="19">
        <f t="shared" ref="U809:AV809" si="1938">U810</f>
        <v>0</v>
      </c>
      <c r="V809" s="19">
        <f t="shared" si="1811"/>
        <v>41215.5</v>
      </c>
      <c r="W809" s="19">
        <f t="shared" si="1812"/>
        <v>41215.5</v>
      </c>
      <c r="X809" s="19">
        <f t="shared" si="1813"/>
        <v>41215.5</v>
      </c>
      <c r="Y809" s="19">
        <f t="shared" si="1938"/>
        <v>0</v>
      </c>
      <c r="Z809" s="19">
        <f t="shared" si="1938"/>
        <v>0</v>
      </c>
      <c r="AA809" s="19">
        <f t="shared" si="1938"/>
        <v>0</v>
      </c>
      <c r="AB809" s="19">
        <f t="shared" si="1787"/>
        <v>41215.5</v>
      </c>
      <c r="AC809" s="19">
        <f t="shared" si="1788"/>
        <v>41215.5</v>
      </c>
      <c r="AD809" s="19">
        <f t="shared" si="1789"/>
        <v>41215.5</v>
      </c>
      <c r="AE809" s="19">
        <f t="shared" si="1938"/>
        <v>0</v>
      </c>
      <c r="AF809" s="19">
        <f t="shared" si="1938"/>
        <v>0</v>
      </c>
      <c r="AG809" s="19">
        <f t="shared" si="1802"/>
        <v>41215.5</v>
      </c>
      <c r="AH809" s="19">
        <f t="shared" si="1803"/>
        <v>41215.5</v>
      </c>
      <c r="AI809" s="19">
        <f t="shared" si="1804"/>
        <v>41215.5</v>
      </c>
      <c r="AJ809" s="19">
        <f t="shared" si="1938"/>
        <v>0</v>
      </c>
      <c r="AK809" s="19">
        <f t="shared" si="1938"/>
        <v>0</v>
      </c>
      <c r="AL809" s="19">
        <f t="shared" si="1938"/>
        <v>0</v>
      </c>
      <c r="AM809" s="19">
        <f t="shared" si="1865"/>
        <v>41215.5</v>
      </c>
      <c r="AN809" s="19">
        <f t="shared" si="1938"/>
        <v>0</v>
      </c>
      <c r="AO809" s="19">
        <f t="shared" si="1916"/>
        <v>41215.5</v>
      </c>
      <c r="AP809" s="19">
        <f t="shared" si="1866"/>
        <v>41215.5</v>
      </c>
      <c r="AQ809" s="19">
        <f t="shared" si="1938"/>
        <v>0</v>
      </c>
      <c r="AR809" s="19">
        <f t="shared" si="1918"/>
        <v>41215.5</v>
      </c>
      <c r="AS809" s="19">
        <f t="shared" si="1867"/>
        <v>41215.5</v>
      </c>
      <c r="AT809" s="19">
        <f t="shared" si="1938"/>
        <v>0</v>
      </c>
      <c r="AU809" s="19">
        <f t="shared" si="1920"/>
        <v>41215.5</v>
      </c>
      <c r="AV809" s="19">
        <f t="shared" si="1938"/>
        <v>0</v>
      </c>
      <c r="AW809" s="32"/>
      <c r="AX809" s="23"/>
      <c r="AY809" s="2"/>
    </row>
    <row r="810" spans="1:51" x14ac:dyDescent="0.3">
      <c r="A810" s="49" t="s">
        <v>196</v>
      </c>
      <c r="B810" s="45">
        <v>610</v>
      </c>
      <c r="C810" s="49" t="s">
        <v>28</v>
      </c>
      <c r="D810" s="49" t="s">
        <v>30</v>
      </c>
      <c r="E810" s="15" t="s">
        <v>562</v>
      </c>
      <c r="F810" s="19">
        <v>41215.5</v>
      </c>
      <c r="G810" s="19">
        <v>41215.5</v>
      </c>
      <c r="H810" s="19">
        <v>41215.5</v>
      </c>
      <c r="I810" s="19"/>
      <c r="J810" s="19"/>
      <c r="K810" s="19"/>
      <c r="L810" s="19">
        <f t="shared" si="1853"/>
        <v>41215.5</v>
      </c>
      <c r="M810" s="19">
        <f t="shared" si="1854"/>
        <v>41215.5</v>
      </c>
      <c r="N810" s="19">
        <f t="shared" si="1855"/>
        <v>41215.5</v>
      </c>
      <c r="O810" s="19"/>
      <c r="P810" s="19"/>
      <c r="Q810" s="19"/>
      <c r="R810" s="19">
        <f t="shared" si="1807"/>
        <v>41215.5</v>
      </c>
      <c r="S810" s="19">
        <f t="shared" si="1808"/>
        <v>41215.5</v>
      </c>
      <c r="T810" s="19">
        <f t="shared" si="1809"/>
        <v>41215.5</v>
      </c>
      <c r="U810" s="19"/>
      <c r="V810" s="19">
        <f t="shared" si="1811"/>
        <v>41215.5</v>
      </c>
      <c r="W810" s="19">
        <f t="shared" si="1812"/>
        <v>41215.5</v>
      </c>
      <c r="X810" s="19">
        <f t="shared" si="1813"/>
        <v>41215.5</v>
      </c>
      <c r="Y810" s="19"/>
      <c r="Z810" s="19"/>
      <c r="AA810" s="19"/>
      <c r="AB810" s="19">
        <f t="shared" si="1787"/>
        <v>41215.5</v>
      </c>
      <c r="AC810" s="19">
        <f t="shared" si="1788"/>
        <v>41215.5</v>
      </c>
      <c r="AD810" s="19">
        <f t="shared" si="1789"/>
        <v>41215.5</v>
      </c>
      <c r="AE810" s="19"/>
      <c r="AF810" s="19"/>
      <c r="AG810" s="19">
        <f t="shared" si="1802"/>
        <v>41215.5</v>
      </c>
      <c r="AH810" s="19">
        <f t="shared" si="1803"/>
        <v>41215.5</v>
      </c>
      <c r="AI810" s="19">
        <f t="shared" si="1804"/>
        <v>41215.5</v>
      </c>
      <c r="AJ810" s="19"/>
      <c r="AK810" s="19"/>
      <c r="AL810" s="19"/>
      <c r="AM810" s="19">
        <f t="shared" si="1865"/>
        <v>41215.5</v>
      </c>
      <c r="AN810" s="19"/>
      <c r="AO810" s="19">
        <f t="shared" si="1916"/>
        <v>41215.5</v>
      </c>
      <c r="AP810" s="19">
        <f t="shared" si="1866"/>
        <v>41215.5</v>
      </c>
      <c r="AQ810" s="19"/>
      <c r="AR810" s="19">
        <f t="shared" si="1918"/>
        <v>41215.5</v>
      </c>
      <c r="AS810" s="19">
        <f t="shared" si="1867"/>
        <v>41215.5</v>
      </c>
      <c r="AT810" s="19"/>
      <c r="AU810" s="19">
        <f t="shared" si="1920"/>
        <v>41215.5</v>
      </c>
      <c r="AV810" s="19"/>
      <c r="AW810" s="32"/>
      <c r="AX810" s="23"/>
      <c r="AY810" s="2"/>
    </row>
    <row r="811" spans="1:51" x14ac:dyDescent="0.3">
      <c r="A811" s="49" t="s">
        <v>196</v>
      </c>
      <c r="B811" s="45">
        <v>620</v>
      </c>
      <c r="C811" s="49"/>
      <c r="D811" s="49"/>
      <c r="E811" s="15" t="s">
        <v>596</v>
      </c>
      <c r="F811" s="19">
        <f t="shared" ref="F811:K811" si="1939">F812+F813</f>
        <v>18669.8</v>
      </c>
      <c r="G811" s="19">
        <f t="shared" si="1939"/>
        <v>18669.8</v>
      </c>
      <c r="H811" s="19">
        <f t="shared" si="1939"/>
        <v>18669.8</v>
      </c>
      <c r="I811" s="19">
        <f t="shared" si="1939"/>
        <v>0</v>
      </c>
      <c r="J811" s="19">
        <f t="shared" si="1939"/>
        <v>0</v>
      </c>
      <c r="K811" s="19">
        <f t="shared" si="1939"/>
        <v>0</v>
      </c>
      <c r="L811" s="19">
        <f t="shared" si="1853"/>
        <v>18669.8</v>
      </c>
      <c r="M811" s="19">
        <f t="shared" si="1854"/>
        <v>18669.8</v>
      </c>
      <c r="N811" s="19">
        <f t="shared" si="1855"/>
        <v>18669.8</v>
      </c>
      <c r="O811" s="19">
        <f t="shared" ref="O811:Q811" si="1940">O812+O813</f>
        <v>0</v>
      </c>
      <c r="P811" s="19">
        <f t="shared" si="1940"/>
        <v>0</v>
      </c>
      <c r="Q811" s="19">
        <f t="shared" si="1940"/>
        <v>0</v>
      </c>
      <c r="R811" s="19">
        <f t="shared" si="1807"/>
        <v>18669.8</v>
      </c>
      <c r="S811" s="19">
        <f t="shared" si="1808"/>
        <v>18669.8</v>
      </c>
      <c r="T811" s="19">
        <f t="shared" si="1809"/>
        <v>18669.8</v>
      </c>
      <c r="U811" s="19">
        <f t="shared" ref="U811:AV811" si="1941">U812+U813</f>
        <v>0</v>
      </c>
      <c r="V811" s="19">
        <f t="shared" si="1811"/>
        <v>18669.8</v>
      </c>
      <c r="W811" s="19">
        <f t="shared" si="1812"/>
        <v>18669.8</v>
      </c>
      <c r="X811" s="19">
        <f t="shared" si="1813"/>
        <v>18669.8</v>
      </c>
      <c r="Y811" s="19">
        <f t="shared" ref="Y811:AA811" si="1942">Y812+Y813</f>
        <v>0</v>
      </c>
      <c r="Z811" s="19">
        <f t="shared" si="1942"/>
        <v>0</v>
      </c>
      <c r="AA811" s="19">
        <f t="shared" si="1942"/>
        <v>0</v>
      </c>
      <c r="AB811" s="19">
        <f t="shared" si="1787"/>
        <v>18669.8</v>
      </c>
      <c r="AC811" s="19">
        <f t="shared" si="1788"/>
        <v>18669.8</v>
      </c>
      <c r="AD811" s="19">
        <f t="shared" si="1789"/>
        <v>18669.8</v>
      </c>
      <c r="AE811" s="19">
        <f t="shared" ref="AE811:AF811" si="1943">AE812+AE813</f>
        <v>0</v>
      </c>
      <c r="AF811" s="19">
        <f t="shared" si="1943"/>
        <v>0</v>
      </c>
      <c r="AG811" s="19">
        <f t="shared" si="1802"/>
        <v>18669.8</v>
      </c>
      <c r="AH811" s="19">
        <f t="shared" si="1803"/>
        <v>18669.8</v>
      </c>
      <c r="AI811" s="19">
        <f t="shared" si="1804"/>
        <v>18669.8</v>
      </c>
      <c r="AJ811" s="19">
        <f t="shared" ref="AJ811:AL811" si="1944">AJ812+AJ813</f>
        <v>0</v>
      </c>
      <c r="AK811" s="19">
        <f t="shared" si="1944"/>
        <v>0</v>
      </c>
      <c r="AL811" s="19">
        <f t="shared" si="1944"/>
        <v>0</v>
      </c>
      <c r="AM811" s="19">
        <f t="shared" si="1865"/>
        <v>18669.8</v>
      </c>
      <c r="AN811" s="19">
        <f t="shared" ref="AN811" si="1945">AN812+AN813</f>
        <v>0</v>
      </c>
      <c r="AO811" s="19">
        <f t="shared" si="1916"/>
        <v>18669.8</v>
      </c>
      <c r="AP811" s="19">
        <f t="shared" si="1866"/>
        <v>18669.8</v>
      </c>
      <c r="AQ811" s="19">
        <f t="shared" ref="AQ811" si="1946">AQ812+AQ813</f>
        <v>0</v>
      </c>
      <c r="AR811" s="19">
        <f t="shared" si="1918"/>
        <v>18669.8</v>
      </c>
      <c r="AS811" s="19">
        <f t="shared" si="1867"/>
        <v>18669.8</v>
      </c>
      <c r="AT811" s="19">
        <f t="shared" ref="AT811" si="1947">AT812+AT813</f>
        <v>0</v>
      </c>
      <c r="AU811" s="19">
        <f t="shared" si="1920"/>
        <v>18669.8</v>
      </c>
      <c r="AV811" s="19">
        <f t="shared" si="1941"/>
        <v>0</v>
      </c>
      <c r="AW811" s="32"/>
      <c r="AX811" s="23"/>
      <c r="AY811" s="2"/>
    </row>
    <row r="812" spans="1:51" ht="31.2" x14ac:dyDescent="0.3">
      <c r="A812" s="49" t="s">
        <v>196</v>
      </c>
      <c r="B812" s="45">
        <v>620</v>
      </c>
      <c r="C812" s="49" t="s">
        <v>28</v>
      </c>
      <c r="D812" s="49" t="s">
        <v>200</v>
      </c>
      <c r="E812" s="15" t="s">
        <v>560</v>
      </c>
      <c r="F812" s="19">
        <v>13392</v>
      </c>
      <c r="G812" s="19">
        <v>13392</v>
      </c>
      <c r="H812" s="19">
        <v>13392</v>
      </c>
      <c r="I812" s="19"/>
      <c r="J812" s="19"/>
      <c r="K812" s="19"/>
      <c r="L812" s="19">
        <f t="shared" si="1853"/>
        <v>13392</v>
      </c>
      <c r="M812" s="19">
        <f t="shared" si="1854"/>
        <v>13392</v>
      </c>
      <c r="N812" s="19">
        <f t="shared" si="1855"/>
        <v>13392</v>
      </c>
      <c r="O812" s="19"/>
      <c r="P812" s="19"/>
      <c r="Q812" s="19"/>
      <c r="R812" s="19">
        <f t="shared" si="1807"/>
        <v>13392</v>
      </c>
      <c r="S812" s="19">
        <f t="shared" si="1808"/>
        <v>13392</v>
      </c>
      <c r="T812" s="19">
        <f t="shared" si="1809"/>
        <v>13392</v>
      </c>
      <c r="U812" s="19"/>
      <c r="V812" s="19">
        <f t="shared" si="1811"/>
        <v>13392</v>
      </c>
      <c r="W812" s="19">
        <f t="shared" si="1812"/>
        <v>13392</v>
      </c>
      <c r="X812" s="19">
        <f t="shared" si="1813"/>
        <v>13392</v>
      </c>
      <c r="Y812" s="19"/>
      <c r="Z812" s="19"/>
      <c r="AA812" s="19"/>
      <c r="AB812" s="19">
        <f t="shared" si="1787"/>
        <v>13392</v>
      </c>
      <c r="AC812" s="19">
        <f t="shared" si="1788"/>
        <v>13392</v>
      </c>
      <c r="AD812" s="19">
        <f t="shared" si="1789"/>
        <v>13392</v>
      </c>
      <c r="AE812" s="19"/>
      <c r="AF812" s="19"/>
      <c r="AG812" s="19">
        <f t="shared" si="1802"/>
        <v>13392</v>
      </c>
      <c r="AH812" s="19">
        <f t="shared" si="1803"/>
        <v>13392</v>
      </c>
      <c r="AI812" s="19">
        <f t="shared" si="1804"/>
        <v>13392</v>
      </c>
      <c r="AJ812" s="19"/>
      <c r="AK812" s="19"/>
      <c r="AL812" s="19"/>
      <c r="AM812" s="19">
        <f t="shared" si="1865"/>
        <v>13392</v>
      </c>
      <c r="AN812" s="19"/>
      <c r="AO812" s="19">
        <f t="shared" si="1916"/>
        <v>13392</v>
      </c>
      <c r="AP812" s="19">
        <f t="shared" si="1866"/>
        <v>13392</v>
      </c>
      <c r="AQ812" s="19"/>
      <c r="AR812" s="19">
        <f t="shared" si="1918"/>
        <v>13392</v>
      </c>
      <c r="AS812" s="19">
        <f t="shared" si="1867"/>
        <v>13392</v>
      </c>
      <c r="AT812" s="19"/>
      <c r="AU812" s="19">
        <f t="shared" si="1920"/>
        <v>13392</v>
      </c>
      <c r="AV812" s="19"/>
      <c r="AW812" s="32"/>
      <c r="AX812" s="23"/>
      <c r="AY812" s="2"/>
    </row>
    <row r="813" spans="1:51" x14ac:dyDescent="0.3">
      <c r="A813" s="49" t="s">
        <v>196</v>
      </c>
      <c r="B813" s="45">
        <v>620</v>
      </c>
      <c r="C813" s="49" t="s">
        <v>28</v>
      </c>
      <c r="D813" s="49" t="s">
        <v>30</v>
      </c>
      <c r="E813" s="15" t="s">
        <v>562</v>
      </c>
      <c r="F813" s="19">
        <v>5277.8</v>
      </c>
      <c r="G813" s="19">
        <v>5277.8</v>
      </c>
      <c r="H813" s="19">
        <v>5277.8</v>
      </c>
      <c r="I813" s="19"/>
      <c r="J813" s="19"/>
      <c r="K813" s="19"/>
      <c r="L813" s="19">
        <f t="shared" si="1853"/>
        <v>5277.8</v>
      </c>
      <c r="M813" s="19">
        <f t="shared" si="1854"/>
        <v>5277.8</v>
      </c>
      <c r="N813" s="19">
        <f t="shared" si="1855"/>
        <v>5277.8</v>
      </c>
      <c r="O813" s="19"/>
      <c r="P813" s="19"/>
      <c r="Q813" s="19"/>
      <c r="R813" s="19">
        <f t="shared" si="1807"/>
        <v>5277.8</v>
      </c>
      <c r="S813" s="19">
        <f t="shared" si="1808"/>
        <v>5277.8</v>
      </c>
      <c r="T813" s="19">
        <f t="shared" si="1809"/>
        <v>5277.8</v>
      </c>
      <c r="U813" s="19"/>
      <c r="V813" s="19">
        <f t="shared" si="1811"/>
        <v>5277.8</v>
      </c>
      <c r="W813" s="19">
        <f t="shared" si="1812"/>
        <v>5277.8</v>
      </c>
      <c r="X813" s="19">
        <f t="shared" si="1813"/>
        <v>5277.8</v>
      </c>
      <c r="Y813" s="19"/>
      <c r="Z813" s="19"/>
      <c r="AA813" s="19"/>
      <c r="AB813" s="19">
        <f t="shared" si="1787"/>
        <v>5277.8</v>
      </c>
      <c r="AC813" s="19">
        <f t="shared" si="1788"/>
        <v>5277.8</v>
      </c>
      <c r="AD813" s="19">
        <f t="shared" si="1789"/>
        <v>5277.8</v>
      </c>
      <c r="AE813" s="19"/>
      <c r="AF813" s="19"/>
      <c r="AG813" s="19">
        <f t="shared" si="1802"/>
        <v>5277.8</v>
      </c>
      <c r="AH813" s="19">
        <f t="shared" si="1803"/>
        <v>5277.8</v>
      </c>
      <c r="AI813" s="19">
        <f t="shared" si="1804"/>
        <v>5277.8</v>
      </c>
      <c r="AJ813" s="19"/>
      <c r="AK813" s="19"/>
      <c r="AL813" s="19"/>
      <c r="AM813" s="19">
        <f t="shared" si="1865"/>
        <v>5277.8</v>
      </c>
      <c r="AN813" s="19"/>
      <c r="AO813" s="19">
        <f t="shared" si="1916"/>
        <v>5277.8</v>
      </c>
      <c r="AP813" s="19">
        <f t="shared" si="1866"/>
        <v>5277.8</v>
      </c>
      <c r="AQ813" s="19"/>
      <c r="AR813" s="19">
        <f t="shared" si="1918"/>
        <v>5277.8</v>
      </c>
      <c r="AS813" s="19">
        <f t="shared" si="1867"/>
        <v>5277.8</v>
      </c>
      <c r="AT813" s="19"/>
      <c r="AU813" s="19">
        <f t="shared" si="1920"/>
        <v>5277.8</v>
      </c>
      <c r="AV813" s="19"/>
      <c r="AW813" s="32"/>
      <c r="AX813" s="23"/>
      <c r="AY813" s="2"/>
    </row>
    <row r="814" spans="1:51" x14ac:dyDescent="0.3">
      <c r="A814" s="49" t="s">
        <v>196</v>
      </c>
      <c r="B814" s="45">
        <v>800</v>
      </c>
      <c r="C814" s="49"/>
      <c r="D814" s="49"/>
      <c r="E814" s="15" t="s">
        <v>583</v>
      </c>
      <c r="F814" s="19">
        <f t="shared" ref="F814:K815" si="1948">F815</f>
        <v>703</v>
      </c>
      <c r="G814" s="19">
        <f t="shared" si="1948"/>
        <v>703</v>
      </c>
      <c r="H814" s="19">
        <f t="shared" si="1948"/>
        <v>703</v>
      </c>
      <c r="I814" s="19">
        <f t="shared" si="1948"/>
        <v>0</v>
      </c>
      <c r="J814" s="19">
        <f t="shared" si="1948"/>
        <v>0</v>
      </c>
      <c r="K814" s="19">
        <f t="shared" si="1948"/>
        <v>0</v>
      </c>
      <c r="L814" s="19">
        <f t="shared" si="1853"/>
        <v>703</v>
      </c>
      <c r="M814" s="19">
        <f t="shared" si="1854"/>
        <v>703</v>
      </c>
      <c r="N814" s="19">
        <f t="shared" si="1855"/>
        <v>703</v>
      </c>
      <c r="O814" s="19">
        <f t="shared" ref="O814:Q815" si="1949">O815</f>
        <v>0</v>
      </c>
      <c r="P814" s="19">
        <f t="shared" si="1949"/>
        <v>0</v>
      </c>
      <c r="Q814" s="19">
        <f t="shared" si="1949"/>
        <v>0</v>
      </c>
      <c r="R814" s="19">
        <f t="shared" si="1807"/>
        <v>703</v>
      </c>
      <c r="S814" s="19">
        <f t="shared" si="1808"/>
        <v>703</v>
      </c>
      <c r="T814" s="19">
        <f t="shared" si="1809"/>
        <v>703</v>
      </c>
      <c r="U814" s="19">
        <f t="shared" ref="U814:AV815" si="1950">U815</f>
        <v>0</v>
      </c>
      <c r="V814" s="19">
        <f t="shared" si="1811"/>
        <v>703</v>
      </c>
      <c r="W814" s="19">
        <f t="shared" si="1812"/>
        <v>703</v>
      </c>
      <c r="X814" s="19">
        <f t="shared" si="1813"/>
        <v>703</v>
      </c>
      <c r="Y814" s="19">
        <f t="shared" si="1950"/>
        <v>0</v>
      </c>
      <c r="Z814" s="19">
        <f t="shared" si="1950"/>
        <v>0</v>
      </c>
      <c r="AA814" s="19">
        <f t="shared" si="1950"/>
        <v>0</v>
      </c>
      <c r="AB814" s="19">
        <f t="shared" si="1787"/>
        <v>703</v>
      </c>
      <c r="AC814" s="19">
        <f t="shared" si="1788"/>
        <v>703</v>
      </c>
      <c r="AD814" s="19">
        <f t="shared" si="1789"/>
        <v>703</v>
      </c>
      <c r="AE814" s="19">
        <f t="shared" si="1950"/>
        <v>0</v>
      </c>
      <c r="AF814" s="19">
        <f t="shared" si="1950"/>
        <v>0</v>
      </c>
      <c r="AG814" s="19">
        <f t="shared" si="1802"/>
        <v>703</v>
      </c>
      <c r="AH814" s="19">
        <f t="shared" si="1803"/>
        <v>703</v>
      </c>
      <c r="AI814" s="19">
        <f t="shared" si="1804"/>
        <v>703</v>
      </c>
      <c r="AJ814" s="19">
        <f t="shared" si="1950"/>
        <v>0</v>
      </c>
      <c r="AK814" s="19">
        <f t="shared" si="1950"/>
        <v>0</v>
      </c>
      <c r="AL814" s="19">
        <f t="shared" si="1950"/>
        <v>0</v>
      </c>
      <c r="AM814" s="19">
        <f t="shared" si="1865"/>
        <v>703</v>
      </c>
      <c r="AN814" s="19">
        <f t="shared" si="1950"/>
        <v>0</v>
      </c>
      <c r="AO814" s="19">
        <f t="shared" si="1916"/>
        <v>703</v>
      </c>
      <c r="AP814" s="19">
        <f t="shared" si="1866"/>
        <v>703</v>
      </c>
      <c r="AQ814" s="19">
        <f t="shared" si="1950"/>
        <v>0</v>
      </c>
      <c r="AR814" s="19">
        <f t="shared" si="1918"/>
        <v>703</v>
      </c>
      <c r="AS814" s="19">
        <f t="shared" si="1867"/>
        <v>703</v>
      </c>
      <c r="AT814" s="19">
        <f t="shared" si="1950"/>
        <v>0</v>
      </c>
      <c r="AU814" s="19">
        <f t="shared" si="1920"/>
        <v>703</v>
      </c>
      <c r="AV814" s="19">
        <f t="shared" si="1950"/>
        <v>0</v>
      </c>
      <c r="AW814" s="32"/>
      <c r="AX814" s="23"/>
      <c r="AY814" s="2"/>
    </row>
    <row r="815" spans="1:51" x14ac:dyDescent="0.3">
      <c r="A815" s="49" t="s">
        <v>196</v>
      </c>
      <c r="B815" s="45">
        <v>850</v>
      </c>
      <c r="C815" s="49"/>
      <c r="D815" s="49"/>
      <c r="E815" s="15" t="s">
        <v>601</v>
      </c>
      <c r="F815" s="19">
        <f t="shared" si="1948"/>
        <v>703</v>
      </c>
      <c r="G815" s="19">
        <f t="shared" si="1948"/>
        <v>703</v>
      </c>
      <c r="H815" s="19">
        <f t="shared" si="1948"/>
        <v>703</v>
      </c>
      <c r="I815" s="19">
        <f t="shared" si="1948"/>
        <v>0</v>
      </c>
      <c r="J815" s="19">
        <f t="shared" si="1948"/>
        <v>0</v>
      </c>
      <c r="K815" s="19">
        <f t="shared" si="1948"/>
        <v>0</v>
      </c>
      <c r="L815" s="19">
        <f t="shared" si="1853"/>
        <v>703</v>
      </c>
      <c r="M815" s="19">
        <f t="shared" si="1854"/>
        <v>703</v>
      </c>
      <c r="N815" s="19">
        <f t="shared" si="1855"/>
        <v>703</v>
      </c>
      <c r="O815" s="19">
        <f t="shared" si="1949"/>
        <v>0</v>
      </c>
      <c r="P815" s="19">
        <f t="shared" si="1949"/>
        <v>0</v>
      </c>
      <c r="Q815" s="19">
        <f t="shared" si="1949"/>
        <v>0</v>
      </c>
      <c r="R815" s="19">
        <f t="shared" si="1807"/>
        <v>703</v>
      </c>
      <c r="S815" s="19">
        <f t="shared" si="1808"/>
        <v>703</v>
      </c>
      <c r="T815" s="19">
        <f t="shared" si="1809"/>
        <v>703</v>
      </c>
      <c r="U815" s="19">
        <f t="shared" si="1950"/>
        <v>0</v>
      </c>
      <c r="V815" s="19">
        <f t="shared" si="1811"/>
        <v>703</v>
      </c>
      <c r="W815" s="19">
        <f t="shared" si="1812"/>
        <v>703</v>
      </c>
      <c r="X815" s="19">
        <f t="shared" si="1813"/>
        <v>703</v>
      </c>
      <c r="Y815" s="19">
        <f t="shared" si="1950"/>
        <v>0</v>
      </c>
      <c r="Z815" s="19">
        <f t="shared" si="1950"/>
        <v>0</v>
      </c>
      <c r="AA815" s="19">
        <f t="shared" si="1950"/>
        <v>0</v>
      </c>
      <c r="AB815" s="19">
        <f t="shared" si="1787"/>
        <v>703</v>
      </c>
      <c r="AC815" s="19">
        <f t="shared" si="1788"/>
        <v>703</v>
      </c>
      <c r="AD815" s="19">
        <f t="shared" si="1789"/>
        <v>703</v>
      </c>
      <c r="AE815" s="19">
        <f t="shared" si="1950"/>
        <v>0</v>
      </c>
      <c r="AF815" s="19">
        <f t="shared" si="1950"/>
        <v>0</v>
      </c>
      <c r="AG815" s="19">
        <f t="shared" si="1802"/>
        <v>703</v>
      </c>
      <c r="AH815" s="19">
        <f t="shared" si="1803"/>
        <v>703</v>
      </c>
      <c r="AI815" s="19">
        <f t="shared" si="1804"/>
        <v>703</v>
      </c>
      <c r="AJ815" s="19">
        <f t="shared" si="1950"/>
        <v>0</v>
      </c>
      <c r="AK815" s="19">
        <f t="shared" si="1950"/>
        <v>0</v>
      </c>
      <c r="AL815" s="19">
        <f t="shared" si="1950"/>
        <v>0</v>
      </c>
      <c r="AM815" s="19">
        <f t="shared" si="1865"/>
        <v>703</v>
      </c>
      <c r="AN815" s="19">
        <f t="shared" si="1950"/>
        <v>0</v>
      </c>
      <c r="AO815" s="19">
        <f t="shared" si="1916"/>
        <v>703</v>
      </c>
      <c r="AP815" s="19">
        <f t="shared" si="1866"/>
        <v>703</v>
      </c>
      <c r="AQ815" s="19">
        <f t="shared" si="1950"/>
        <v>0</v>
      </c>
      <c r="AR815" s="19">
        <f t="shared" si="1918"/>
        <v>703</v>
      </c>
      <c r="AS815" s="19">
        <f t="shared" si="1867"/>
        <v>703</v>
      </c>
      <c r="AT815" s="19">
        <f t="shared" si="1950"/>
        <v>0</v>
      </c>
      <c r="AU815" s="19">
        <f t="shared" si="1920"/>
        <v>703</v>
      </c>
      <c r="AV815" s="19">
        <f t="shared" si="1950"/>
        <v>0</v>
      </c>
      <c r="AW815" s="32"/>
      <c r="AX815" s="23"/>
      <c r="AY815" s="2"/>
    </row>
    <row r="816" spans="1:51" x14ac:dyDescent="0.3">
      <c r="A816" s="49" t="s">
        <v>196</v>
      </c>
      <c r="B816" s="45">
        <v>850</v>
      </c>
      <c r="C816" s="49" t="s">
        <v>28</v>
      </c>
      <c r="D816" s="49" t="s">
        <v>30</v>
      </c>
      <c r="E816" s="15" t="s">
        <v>562</v>
      </c>
      <c r="F816" s="19">
        <v>703</v>
      </c>
      <c r="G816" s="19">
        <v>703</v>
      </c>
      <c r="H816" s="19">
        <v>703</v>
      </c>
      <c r="I816" s="19"/>
      <c r="J816" s="19"/>
      <c r="K816" s="19"/>
      <c r="L816" s="19">
        <f t="shared" si="1853"/>
        <v>703</v>
      </c>
      <c r="M816" s="19">
        <f t="shared" si="1854"/>
        <v>703</v>
      </c>
      <c r="N816" s="19">
        <f t="shared" si="1855"/>
        <v>703</v>
      </c>
      <c r="O816" s="19"/>
      <c r="P816" s="19"/>
      <c r="Q816" s="19"/>
      <c r="R816" s="19">
        <f t="shared" si="1807"/>
        <v>703</v>
      </c>
      <c r="S816" s="19">
        <f t="shared" si="1808"/>
        <v>703</v>
      </c>
      <c r="T816" s="19">
        <f t="shared" si="1809"/>
        <v>703</v>
      </c>
      <c r="U816" s="19"/>
      <c r="V816" s="19">
        <f t="shared" si="1811"/>
        <v>703</v>
      </c>
      <c r="W816" s="19">
        <f t="shared" si="1812"/>
        <v>703</v>
      </c>
      <c r="X816" s="19">
        <f t="shared" si="1813"/>
        <v>703</v>
      </c>
      <c r="Y816" s="19"/>
      <c r="Z816" s="19"/>
      <c r="AA816" s="19"/>
      <c r="AB816" s="19">
        <f t="shared" si="1787"/>
        <v>703</v>
      </c>
      <c r="AC816" s="19">
        <f t="shared" si="1788"/>
        <v>703</v>
      </c>
      <c r="AD816" s="19">
        <f t="shared" si="1789"/>
        <v>703</v>
      </c>
      <c r="AE816" s="19"/>
      <c r="AF816" s="19"/>
      <c r="AG816" s="19">
        <f t="shared" si="1802"/>
        <v>703</v>
      </c>
      <c r="AH816" s="19">
        <f t="shared" si="1803"/>
        <v>703</v>
      </c>
      <c r="AI816" s="19">
        <f t="shared" si="1804"/>
        <v>703</v>
      </c>
      <c r="AJ816" s="19"/>
      <c r="AK816" s="19"/>
      <c r="AL816" s="19"/>
      <c r="AM816" s="19">
        <f t="shared" si="1865"/>
        <v>703</v>
      </c>
      <c r="AN816" s="19"/>
      <c r="AO816" s="19">
        <f t="shared" si="1916"/>
        <v>703</v>
      </c>
      <c r="AP816" s="19">
        <f t="shared" si="1866"/>
        <v>703</v>
      </c>
      <c r="AQ816" s="19"/>
      <c r="AR816" s="19">
        <f t="shared" si="1918"/>
        <v>703</v>
      </c>
      <c r="AS816" s="19">
        <f t="shared" si="1867"/>
        <v>703</v>
      </c>
      <c r="AT816" s="19"/>
      <c r="AU816" s="19">
        <f t="shared" si="1920"/>
        <v>703</v>
      </c>
      <c r="AV816" s="19"/>
      <c r="AW816" s="32"/>
      <c r="AX816" s="23"/>
      <c r="AY816" s="2"/>
    </row>
    <row r="817" spans="1:51" ht="46.8" x14ac:dyDescent="0.3">
      <c r="A817" s="49" t="s">
        <v>197</v>
      </c>
      <c r="B817" s="45"/>
      <c r="C817" s="49"/>
      <c r="D817" s="49"/>
      <c r="E817" s="15" t="s">
        <v>701</v>
      </c>
      <c r="F817" s="19">
        <f t="shared" ref="F817:K817" si="1951">F818</f>
        <v>2282.4</v>
      </c>
      <c r="G817" s="19">
        <f t="shared" si="1951"/>
        <v>2282.4</v>
      </c>
      <c r="H817" s="19">
        <f t="shared" si="1951"/>
        <v>2282.4</v>
      </c>
      <c r="I817" s="19">
        <f t="shared" si="1951"/>
        <v>0</v>
      </c>
      <c r="J817" s="19">
        <f t="shared" si="1951"/>
        <v>0</v>
      </c>
      <c r="K817" s="19">
        <f t="shared" si="1951"/>
        <v>0</v>
      </c>
      <c r="L817" s="19">
        <f t="shared" si="1853"/>
        <v>2282.4</v>
      </c>
      <c r="M817" s="19">
        <f t="shared" si="1854"/>
        <v>2282.4</v>
      </c>
      <c r="N817" s="19">
        <f t="shared" si="1855"/>
        <v>2282.4</v>
      </c>
      <c r="O817" s="19">
        <f t="shared" ref="O817:Q817" si="1952">O818</f>
        <v>0</v>
      </c>
      <c r="P817" s="19">
        <f t="shared" si="1952"/>
        <v>0</v>
      </c>
      <c r="Q817" s="19">
        <f t="shared" si="1952"/>
        <v>0</v>
      </c>
      <c r="R817" s="19">
        <f t="shared" si="1807"/>
        <v>2282.4</v>
      </c>
      <c r="S817" s="19">
        <f t="shared" si="1808"/>
        <v>2282.4</v>
      </c>
      <c r="T817" s="19">
        <f t="shared" si="1809"/>
        <v>2282.4</v>
      </c>
      <c r="U817" s="19">
        <f t="shared" ref="U817:AV817" si="1953">U818</f>
        <v>0</v>
      </c>
      <c r="V817" s="19">
        <f t="shared" si="1811"/>
        <v>2282.4</v>
      </c>
      <c r="W817" s="19">
        <f t="shared" si="1812"/>
        <v>2282.4</v>
      </c>
      <c r="X817" s="19">
        <f t="shared" si="1813"/>
        <v>2282.4</v>
      </c>
      <c r="Y817" s="19">
        <f t="shared" si="1953"/>
        <v>0</v>
      </c>
      <c r="Z817" s="19">
        <f t="shared" si="1953"/>
        <v>0</v>
      </c>
      <c r="AA817" s="19">
        <f t="shared" si="1953"/>
        <v>0</v>
      </c>
      <c r="AB817" s="19">
        <f t="shared" si="1787"/>
        <v>2282.4</v>
      </c>
      <c r="AC817" s="19">
        <f t="shared" si="1788"/>
        <v>2282.4</v>
      </c>
      <c r="AD817" s="19">
        <f t="shared" si="1789"/>
        <v>2282.4</v>
      </c>
      <c r="AE817" s="19">
        <f t="shared" si="1953"/>
        <v>0</v>
      </c>
      <c r="AF817" s="19">
        <f t="shared" si="1953"/>
        <v>0</v>
      </c>
      <c r="AG817" s="19">
        <f t="shared" si="1802"/>
        <v>2282.4</v>
      </c>
      <c r="AH817" s="19">
        <f t="shared" si="1803"/>
        <v>2282.4</v>
      </c>
      <c r="AI817" s="19">
        <f t="shared" si="1804"/>
        <v>2282.4</v>
      </c>
      <c r="AJ817" s="19">
        <f t="shared" si="1953"/>
        <v>0</v>
      </c>
      <c r="AK817" s="19">
        <f t="shared" si="1953"/>
        <v>0</v>
      </c>
      <c r="AL817" s="19">
        <f t="shared" si="1953"/>
        <v>0</v>
      </c>
      <c r="AM817" s="19">
        <f t="shared" si="1865"/>
        <v>2282.4</v>
      </c>
      <c r="AN817" s="19">
        <f t="shared" si="1953"/>
        <v>0</v>
      </c>
      <c r="AO817" s="19">
        <f t="shared" si="1916"/>
        <v>2282.4</v>
      </c>
      <c r="AP817" s="19">
        <f t="shared" si="1866"/>
        <v>2282.4</v>
      </c>
      <c r="AQ817" s="19">
        <f t="shared" si="1953"/>
        <v>0</v>
      </c>
      <c r="AR817" s="19">
        <f t="shared" si="1918"/>
        <v>2282.4</v>
      </c>
      <c r="AS817" s="19">
        <f t="shared" si="1867"/>
        <v>2282.4</v>
      </c>
      <c r="AT817" s="19">
        <f t="shared" si="1953"/>
        <v>0</v>
      </c>
      <c r="AU817" s="19">
        <f t="shared" si="1920"/>
        <v>2282.4</v>
      </c>
      <c r="AV817" s="19">
        <f t="shared" si="1953"/>
        <v>0</v>
      </c>
      <c r="AW817" s="32"/>
      <c r="AX817" s="23"/>
      <c r="AY817" s="2"/>
    </row>
    <row r="818" spans="1:51" ht="46.8" x14ac:dyDescent="0.3">
      <c r="A818" s="49" t="s">
        <v>197</v>
      </c>
      <c r="B818" s="45">
        <v>600</v>
      </c>
      <c r="C818" s="49"/>
      <c r="D818" s="49"/>
      <c r="E818" s="15" t="s">
        <v>581</v>
      </c>
      <c r="F818" s="19">
        <f t="shared" ref="F818:K818" si="1954">F819+F821</f>
        <v>2282.4</v>
      </c>
      <c r="G818" s="19">
        <f t="shared" si="1954"/>
        <v>2282.4</v>
      </c>
      <c r="H818" s="19">
        <f t="shared" si="1954"/>
        <v>2282.4</v>
      </c>
      <c r="I818" s="19">
        <f t="shared" si="1954"/>
        <v>0</v>
      </c>
      <c r="J818" s="19">
        <f t="shared" si="1954"/>
        <v>0</v>
      </c>
      <c r="K818" s="19">
        <f t="shared" si="1954"/>
        <v>0</v>
      </c>
      <c r="L818" s="19">
        <f t="shared" si="1853"/>
        <v>2282.4</v>
      </c>
      <c r="M818" s="19">
        <f t="shared" si="1854"/>
        <v>2282.4</v>
      </c>
      <c r="N818" s="19">
        <f t="shared" si="1855"/>
        <v>2282.4</v>
      </c>
      <c r="O818" s="19">
        <f t="shared" ref="O818:Q818" si="1955">O819+O821</f>
        <v>0</v>
      </c>
      <c r="P818" s="19">
        <f t="shared" si="1955"/>
        <v>0</v>
      </c>
      <c r="Q818" s="19">
        <f t="shared" si="1955"/>
        <v>0</v>
      </c>
      <c r="R818" s="19">
        <f t="shared" si="1807"/>
        <v>2282.4</v>
      </c>
      <c r="S818" s="19">
        <f t="shared" si="1808"/>
        <v>2282.4</v>
      </c>
      <c r="T818" s="19">
        <f t="shared" si="1809"/>
        <v>2282.4</v>
      </c>
      <c r="U818" s="19">
        <f t="shared" ref="U818:AV818" si="1956">U819+U821</f>
        <v>0</v>
      </c>
      <c r="V818" s="19">
        <f t="shared" si="1811"/>
        <v>2282.4</v>
      </c>
      <c r="W818" s="19">
        <f t="shared" si="1812"/>
        <v>2282.4</v>
      </c>
      <c r="X818" s="19">
        <f t="shared" si="1813"/>
        <v>2282.4</v>
      </c>
      <c r="Y818" s="19">
        <f t="shared" ref="Y818:AA818" si="1957">Y819+Y821</f>
        <v>0</v>
      </c>
      <c r="Z818" s="19">
        <f t="shared" si="1957"/>
        <v>0</v>
      </c>
      <c r="AA818" s="19">
        <f t="shared" si="1957"/>
        <v>0</v>
      </c>
      <c r="AB818" s="19">
        <f t="shared" ref="AB818:AB881" si="1958">V818+Y818</f>
        <v>2282.4</v>
      </c>
      <c r="AC818" s="19">
        <f t="shared" ref="AC818:AC881" si="1959">W818+Z818</f>
        <v>2282.4</v>
      </c>
      <c r="AD818" s="19">
        <f t="shared" ref="AD818:AD881" si="1960">X818+AA818</f>
        <v>2282.4</v>
      </c>
      <c r="AE818" s="19">
        <f t="shared" ref="AE818:AF818" si="1961">AE819+AE821</f>
        <v>0</v>
      </c>
      <c r="AF818" s="19">
        <f t="shared" si="1961"/>
        <v>0</v>
      </c>
      <c r="AG818" s="19">
        <f t="shared" si="1802"/>
        <v>2282.4</v>
      </c>
      <c r="AH818" s="19">
        <f t="shared" si="1803"/>
        <v>2282.4</v>
      </c>
      <c r="AI818" s="19">
        <f t="shared" si="1804"/>
        <v>2282.4</v>
      </c>
      <c r="AJ818" s="19">
        <f t="shared" ref="AJ818:AL818" si="1962">AJ819+AJ821</f>
        <v>0</v>
      </c>
      <c r="AK818" s="19">
        <f t="shared" si="1962"/>
        <v>0</v>
      </c>
      <c r="AL818" s="19">
        <f t="shared" si="1962"/>
        <v>0</v>
      </c>
      <c r="AM818" s="19">
        <f t="shared" si="1865"/>
        <v>2282.4</v>
      </c>
      <c r="AN818" s="19">
        <f t="shared" ref="AN818" si="1963">AN819+AN821</f>
        <v>0</v>
      </c>
      <c r="AO818" s="19">
        <f t="shared" si="1916"/>
        <v>2282.4</v>
      </c>
      <c r="AP818" s="19">
        <f t="shared" si="1866"/>
        <v>2282.4</v>
      </c>
      <c r="AQ818" s="19">
        <f t="shared" ref="AQ818" si="1964">AQ819+AQ821</f>
        <v>0</v>
      </c>
      <c r="AR818" s="19">
        <f t="shared" si="1918"/>
        <v>2282.4</v>
      </c>
      <c r="AS818" s="19">
        <f t="shared" si="1867"/>
        <v>2282.4</v>
      </c>
      <c r="AT818" s="19">
        <f t="shared" ref="AT818" si="1965">AT819+AT821</f>
        <v>0</v>
      </c>
      <c r="AU818" s="19">
        <f t="shared" si="1920"/>
        <v>2282.4</v>
      </c>
      <c r="AV818" s="19">
        <f t="shared" si="1956"/>
        <v>0</v>
      </c>
      <c r="AW818" s="32"/>
      <c r="AX818" s="23"/>
      <c r="AY818" s="2"/>
    </row>
    <row r="819" spans="1:51" x14ac:dyDescent="0.3">
      <c r="A819" s="49" t="s">
        <v>197</v>
      </c>
      <c r="B819" s="45">
        <v>610</v>
      </c>
      <c r="C819" s="49"/>
      <c r="D819" s="49"/>
      <c r="E819" s="15" t="s">
        <v>595</v>
      </c>
      <c r="F819" s="19">
        <f t="shared" ref="F819:K819" si="1966">F820</f>
        <v>2091.8000000000002</v>
      </c>
      <c r="G819" s="19">
        <f t="shared" si="1966"/>
        <v>2091.8000000000002</v>
      </c>
      <c r="H819" s="19">
        <f t="shared" si="1966"/>
        <v>2091.8000000000002</v>
      </c>
      <c r="I819" s="19">
        <f t="shared" si="1966"/>
        <v>0</v>
      </c>
      <c r="J819" s="19">
        <f t="shared" si="1966"/>
        <v>0</v>
      </c>
      <c r="K819" s="19">
        <f t="shared" si="1966"/>
        <v>0</v>
      </c>
      <c r="L819" s="19">
        <f t="shared" si="1853"/>
        <v>2091.8000000000002</v>
      </c>
      <c r="M819" s="19">
        <f t="shared" si="1854"/>
        <v>2091.8000000000002</v>
      </c>
      <c r="N819" s="19">
        <f t="shared" si="1855"/>
        <v>2091.8000000000002</v>
      </c>
      <c r="O819" s="19">
        <f t="shared" ref="O819:Q819" si="1967">O820</f>
        <v>0</v>
      </c>
      <c r="P819" s="19">
        <f t="shared" si="1967"/>
        <v>0</v>
      </c>
      <c r="Q819" s="19">
        <f t="shared" si="1967"/>
        <v>0</v>
      </c>
      <c r="R819" s="19">
        <f t="shared" si="1807"/>
        <v>2091.8000000000002</v>
      </c>
      <c r="S819" s="19">
        <f t="shared" si="1808"/>
        <v>2091.8000000000002</v>
      </c>
      <c r="T819" s="19">
        <f t="shared" si="1809"/>
        <v>2091.8000000000002</v>
      </c>
      <c r="U819" s="19">
        <f t="shared" ref="U819:AV819" si="1968">U820</f>
        <v>0</v>
      </c>
      <c r="V819" s="19">
        <f t="shared" si="1811"/>
        <v>2091.8000000000002</v>
      </c>
      <c r="W819" s="19">
        <f t="shared" si="1812"/>
        <v>2091.8000000000002</v>
      </c>
      <c r="X819" s="19">
        <f t="shared" si="1813"/>
        <v>2091.8000000000002</v>
      </c>
      <c r="Y819" s="19">
        <f t="shared" si="1968"/>
        <v>0</v>
      </c>
      <c r="Z819" s="19">
        <f t="shared" si="1968"/>
        <v>0</v>
      </c>
      <c r="AA819" s="19">
        <f t="shared" si="1968"/>
        <v>0</v>
      </c>
      <c r="AB819" s="19">
        <f t="shared" si="1958"/>
        <v>2091.8000000000002</v>
      </c>
      <c r="AC819" s="19">
        <f t="shared" si="1959"/>
        <v>2091.8000000000002</v>
      </c>
      <c r="AD819" s="19">
        <f t="shared" si="1960"/>
        <v>2091.8000000000002</v>
      </c>
      <c r="AE819" s="19">
        <f t="shared" si="1968"/>
        <v>0</v>
      </c>
      <c r="AF819" s="19">
        <f t="shared" si="1968"/>
        <v>0</v>
      </c>
      <c r="AG819" s="19">
        <f t="shared" si="1802"/>
        <v>2091.8000000000002</v>
      </c>
      <c r="AH819" s="19">
        <f t="shared" si="1803"/>
        <v>2091.8000000000002</v>
      </c>
      <c r="AI819" s="19">
        <f t="shared" si="1804"/>
        <v>2091.8000000000002</v>
      </c>
      <c r="AJ819" s="19">
        <f t="shared" si="1968"/>
        <v>0</v>
      </c>
      <c r="AK819" s="19">
        <f t="shared" si="1968"/>
        <v>0</v>
      </c>
      <c r="AL819" s="19">
        <f t="shared" si="1968"/>
        <v>0</v>
      </c>
      <c r="AM819" s="19">
        <f t="shared" si="1865"/>
        <v>2091.8000000000002</v>
      </c>
      <c r="AN819" s="19">
        <f t="shared" si="1968"/>
        <v>0</v>
      </c>
      <c r="AO819" s="19">
        <f t="shared" si="1916"/>
        <v>2091.8000000000002</v>
      </c>
      <c r="AP819" s="19">
        <f t="shared" si="1866"/>
        <v>2091.8000000000002</v>
      </c>
      <c r="AQ819" s="19">
        <f t="shared" si="1968"/>
        <v>0</v>
      </c>
      <c r="AR819" s="19">
        <f t="shared" si="1918"/>
        <v>2091.8000000000002</v>
      </c>
      <c r="AS819" s="19">
        <f t="shared" si="1867"/>
        <v>2091.8000000000002</v>
      </c>
      <c r="AT819" s="19">
        <f t="shared" si="1968"/>
        <v>0</v>
      </c>
      <c r="AU819" s="19">
        <f t="shared" si="1920"/>
        <v>2091.8000000000002</v>
      </c>
      <c r="AV819" s="19">
        <f t="shared" si="1968"/>
        <v>0</v>
      </c>
      <c r="AW819" s="32"/>
      <c r="AX819" s="23"/>
      <c r="AY819" s="2"/>
    </row>
    <row r="820" spans="1:51" x14ac:dyDescent="0.3">
      <c r="A820" s="49" t="s">
        <v>197</v>
      </c>
      <c r="B820" s="45">
        <v>610</v>
      </c>
      <c r="C820" s="49" t="s">
        <v>28</v>
      </c>
      <c r="D820" s="49" t="s">
        <v>30</v>
      </c>
      <c r="E820" s="15" t="s">
        <v>562</v>
      </c>
      <c r="F820" s="19">
        <v>2091.8000000000002</v>
      </c>
      <c r="G820" s="19">
        <v>2091.8000000000002</v>
      </c>
      <c r="H820" s="19">
        <v>2091.8000000000002</v>
      </c>
      <c r="I820" s="19"/>
      <c r="J820" s="19"/>
      <c r="K820" s="19"/>
      <c r="L820" s="19">
        <f t="shared" si="1853"/>
        <v>2091.8000000000002</v>
      </c>
      <c r="M820" s="19">
        <f t="shared" si="1854"/>
        <v>2091.8000000000002</v>
      </c>
      <c r="N820" s="19">
        <f t="shared" si="1855"/>
        <v>2091.8000000000002</v>
      </c>
      <c r="O820" s="19"/>
      <c r="P820" s="19"/>
      <c r="Q820" s="19"/>
      <c r="R820" s="19">
        <f t="shared" si="1807"/>
        <v>2091.8000000000002</v>
      </c>
      <c r="S820" s="19">
        <f t="shared" si="1808"/>
        <v>2091.8000000000002</v>
      </c>
      <c r="T820" s="19">
        <f t="shared" si="1809"/>
        <v>2091.8000000000002</v>
      </c>
      <c r="U820" s="19"/>
      <c r="V820" s="19">
        <f t="shared" si="1811"/>
        <v>2091.8000000000002</v>
      </c>
      <c r="W820" s="19">
        <f t="shared" si="1812"/>
        <v>2091.8000000000002</v>
      </c>
      <c r="X820" s="19">
        <f t="shared" si="1813"/>
        <v>2091.8000000000002</v>
      </c>
      <c r="Y820" s="19"/>
      <c r="Z820" s="19"/>
      <c r="AA820" s="19"/>
      <c r="AB820" s="19">
        <f t="shared" si="1958"/>
        <v>2091.8000000000002</v>
      </c>
      <c r="AC820" s="19">
        <f t="shared" si="1959"/>
        <v>2091.8000000000002</v>
      </c>
      <c r="AD820" s="19">
        <f t="shared" si="1960"/>
        <v>2091.8000000000002</v>
      </c>
      <c r="AE820" s="19"/>
      <c r="AF820" s="19"/>
      <c r="AG820" s="19">
        <f t="shared" si="1802"/>
        <v>2091.8000000000002</v>
      </c>
      <c r="AH820" s="19">
        <f t="shared" si="1803"/>
        <v>2091.8000000000002</v>
      </c>
      <c r="AI820" s="19">
        <f t="shared" si="1804"/>
        <v>2091.8000000000002</v>
      </c>
      <c r="AJ820" s="19"/>
      <c r="AK820" s="19"/>
      <c r="AL820" s="19"/>
      <c r="AM820" s="19">
        <f t="shared" si="1865"/>
        <v>2091.8000000000002</v>
      </c>
      <c r="AN820" s="19"/>
      <c r="AO820" s="19">
        <f t="shared" si="1916"/>
        <v>2091.8000000000002</v>
      </c>
      <c r="AP820" s="19">
        <f t="shared" si="1866"/>
        <v>2091.8000000000002</v>
      </c>
      <c r="AQ820" s="19"/>
      <c r="AR820" s="19">
        <f t="shared" si="1918"/>
        <v>2091.8000000000002</v>
      </c>
      <c r="AS820" s="19">
        <f t="shared" si="1867"/>
        <v>2091.8000000000002</v>
      </c>
      <c r="AT820" s="19"/>
      <c r="AU820" s="19">
        <f t="shared" si="1920"/>
        <v>2091.8000000000002</v>
      </c>
      <c r="AV820" s="19"/>
      <c r="AW820" s="32"/>
      <c r="AX820" s="23"/>
      <c r="AY820" s="2"/>
    </row>
    <row r="821" spans="1:51" x14ac:dyDescent="0.3">
      <c r="A821" s="49" t="s">
        <v>197</v>
      </c>
      <c r="B821" s="45">
        <v>620</v>
      </c>
      <c r="C821" s="49"/>
      <c r="D821" s="49"/>
      <c r="E821" s="15" t="s">
        <v>596</v>
      </c>
      <c r="F821" s="19">
        <f t="shared" ref="F821:K821" si="1969">F822</f>
        <v>190.6</v>
      </c>
      <c r="G821" s="19">
        <f t="shared" si="1969"/>
        <v>190.6</v>
      </c>
      <c r="H821" s="19">
        <f t="shared" si="1969"/>
        <v>190.6</v>
      </c>
      <c r="I821" s="19">
        <f t="shared" si="1969"/>
        <v>0</v>
      </c>
      <c r="J821" s="19">
        <f t="shared" si="1969"/>
        <v>0</v>
      </c>
      <c r="K821" s="19">
        <f t="shared" si="1969"/>
        <v>0</v>
      </c>
      <c r="L821" s="19">
        <f t="shared" si="1853"/>
        <v>190.6</v>
      </c>
      <c r="M821" s="19">
        <f t="shared" si="1854"/>
        <v>190.6</v>
      </c>
      <c r="N821" s="19">
        <f t="shared" si="1855"/>
        <v>190.6</v>
      </c>
      <c r="O821" s="19">
        <f t="shared" ref="O821:Q821" si="1970">O822</f>
        <v>0</v>
      </c>
      <c r="P821" s="19">
        <f t="shared" si="1970"/>
        <v>0</v>
      </c>
      <c r="Q821" s="19">
        <f t="shared" si="1970"/>
        <v>0</v>
      </c>
      <c r="R821" s="19">
        <f t="shared" si="1807"/>
        <v>190.6</v>
      </c>
      <c r="S821" s="19">
        <f t="shared" si="1808"/>
        <v>190.6</v>
      </c>
      <c r="T821" s="19">
        <f t="shared" si="1809"/>
        <v>190.6</v>
      </c>
      <c r="U821" s="19">
        <f t="shared" ref="U821:AV821" si="1971">U822</f>
        <v>0</v>
      </c>
      <c r="V821" s="19">
        <f t="shared" si="1811"/>
        <v>190.6</v>
      </c>
      <c r="W821" s="19">
        <f t="shared" si="1812"/>
        <v>190.6</v>
      </c>
      <c r="X821" s="19">
        <f t="shared" si="1813"/>
        <v>190.6</v>
      </c>
      <c r="Y821" s="19">
        <f t="shared" si="1971"/>
        <v>0</v>
      </c>
      <c r="Z821" s="19">
        <f t="shared" si="1971"/>
        <v>0</v>
      </c>
      <c r="AA821" s="19">
        <f t="shared" si="1971"/>
        <v>0</v>
      </c>
      <c r="AB821" s="19">
        <f t="shared" si="1958"/>
        <v>190.6</v>
      </c>
      <c r="AC821" s="19">
        <f t="shared" si="1959"/>
        <v>190.6</v>
      </c>
      <c r="AD821" s="19">
        <f t="shared" si="1960"/>
        <v>190.6</v>
      </c>
      <c r="AE821" s="19">
        <f t="shared" si="1971"/>
        <v>0</v>
      </c>
      <c r="AF821" s="19">
        <f t="shared" si="1971"/>
        <v>0</v>
      </c>
      <c r="AG821" s="19">
        <f t="shared" si="1802"/>
        <v>190.6</v>
      </c>
      <c r="AH821" s="19">
        <f t="shared" si="1803"/>
        <v>190.6</v>
      </c>
      <c r="AI821" s="19">
        <f t="shared" si="1804"/>
        <v>190.6</v>
      </c>
      <c r="AJ821" s="19">
        <f t="shared" si="1971"/>
        <v>0</v>
      </c>
      <c r="AK821" s="19">
        <f t="shared" si="1971"/>
        <v>0</v>
      </c>
      <c r="AL821" s="19">
        <f t="shared" si="1971"/>
        <v>0</v>
      </c>
      <c r="AM821" s="19">
        <f t="shared" si="1865"/>
        <v>190.6</v>
      </c>
      <c r="AN821" s="19">
        <f t="shared" si="1971"/>
        <v>0</v>
      </c>
      <c r="AO821" s="19">
        <f t="shared" si="1916"/>
        <v>190.6</v>
      </c>
      <c r="AP821" s="19">
        <f t="shared" si="1866"/>
        <v>190.6</v>
      </c>
      <c r="AQ821" s="19">
        <f t="shared" si="1971"/>
        <v>0</v>
      </c>
      <c r="AR821" s="19">
        <f t="shared" si="1918"/>
        <v>190.6</v>
      </c>
      <c r="AS821" s="19">
        <f t="shared" si="1867"/>
        <v>190.6</v>
      </c>
      <c r="AT821" s="19">
        <f t="shared" si="1971"/>
        <v>0</v>
      </c>
      <c r="AU821" s="19">
        <f t="shared" si="1920"/>
        <v>190.6</v>
      </c>
      <c r="AV821" s="19">
        <f t="shared" si="1971"/>
        <v>0</v>
      </c>
      <c r="AW821" s="32"/>
      <c r="AX821" s="23"/>
      <c r="AY821" s="2"/>
    </row>
    <row r="822" spans="1:51" ht="31.2" x14ac:dyDescent="0.3">
      <c r="A822" s="49" t="s">
        <v>197</v>
      </c>
      <c r="B822" s="45">
        <v>620</v>
      </c>
      <c r="C822" s="49" t="s">
        <v>28</v>
      </c>
      <c r="D822" s="49" t="s">
        <v>200</v>
      </c>
      <c r="E822" s="15" t="s">
        <v>560</v>
      </c>
      <c r="F822" s="19">
        <v>190.6</v>
      </c>
      <c r="G822" s="19">
        <v>190.6</v>
      </c>
      <c r="H822" s="19">
        <v>190.6</v>
      </c>
      <c r="I822" s="19"/>
      <c r="J822" s="19"/>
      <c r="K822" s="19"/>
      <c r="L822" s="19">
        <f t="shared" si="1853"/>
        <v>190.6</v>
      </c>
      <c r="M822" s="19">
        <f t="shared" si="1854"/>
        <v>190.6</v>
      </c>
      <c r="N822" s="19">
        <f t="shared" si="1855"/>
        <v>190.6</v>
      </c>
      <c r="O822" s="19"/>
      <c r="P822" s="19"/>
      <c r="Q822" s="19"/>
      <c r="R822" s="19">
        <f t="shared" si="1807"/>
        <v>190.6</v>
      </c>
      <c r="S822" s="19">
        <f t="shared" si="1808"/>
        <v>190.6</v>
      </c>
      <c r="T822" s="19">
        <f t="shared" si="1809"/>
        <v>190.6</v>
      </c>
      <c r="U822" s="19"/>
      <c r="V822" s="19">
        <f t="shared" si="1811"/>
        <v>190.6</v>
      </c>
      <c r="W822" s="19">
        <f t="shared" si="1812"/>
        <v>190.6</v>
      </c>
      <c r="X822" s="19">
        <f t="shared" si="1813"/>
        <v>190.6</v>
      </c>
      <c r="Y822" s="19"/>
      <c r="Z822" s="19"/>
      <c r="AA822" s="19"/>
      <c r="AB822" s="19">
        <f t="shared" si="1958"/>
        <v>190.6</v>
      </c>
      <c r="AC822" s="19">
        <f t="shared" si="1959"/>
        <v>190.6</v>
      </c>
      <c r="AD822" s="19">
        <f t="shared" si="1960"/>
        <v>190.6</v>
      </c>
      <c r="AE822" s="19"/>
      <c r="AF822" s="19"/>
      <c r="AG822" s="19">
        <f t="shared" ref="AG822:AG885" si="1972">AB822+AE822</f>
        <v>190.6</v>
      </c>
      <c r="AH822" s="19">
        <f t="shared" ref="AH822:AH885" si="1973">AC822+AF822</f>
        <v>190.6</v>
      </c>
      <c r="AI822" s="19">
        <f t="shared" ref="AI822:AI885" si="1974">AD822</f>
        <v>190.6</v>
      </c>
      <c r="AJ822" s="19"/>
      <c r="AK822" s="19"/>
      <c r="AL822" s="19"/>
      <c r="AM822" s="19">
        <f t="shared" si="1865"/>
        <v>190.6</v>
      </c>
      <c r="AN822" s="19"/>
      <c r="AO822" s="19">
        <f t="shared" si="1916"/>
        <v>190.6</v>
      </c>
      <c r="AP822" s="19">
        <f t="shared" si="1866"/>
        <v>190.6</v>
      </c>
      <c r="AQ822" s="19"/>
      <c r="AR822" s="19">
        <f t="shared" si="1918"/>
        <v>190.6</v>
      </c>
      <c r="AS822" s="19">
        <f t="shared" si="1867"/>
        <v>190.6</v>
      </c>
      <c r="AT822" s="19"/>
      <c r="AU822" s="19">
        <f t="shared" si="1920"/>
        <v>190.6</v>
      </c>
      <c r="AV822" s="19"/>
      <c r="AW822" s="32"/>
      <c r="AX822" s="23"/>
      <c r="AY822" s="2"/>
    </row>
    <row r="823" spans="1:51" ht="31.2" x14ac:dyDescent="0.3">
      <c r="A823" s="49" t="s">
        <v>204</v>
      </c>
      <c r="B823" s="45"/>
      <c r="C823" s="49"/>
      <c r="D823" s="49"/>
      <c r="E823" s="15" t="s">
        <v>936</v>
      </c>
      <c r="F823" s="19">
        <f>F824+F828+F834</f>
        <v>22124.6</v>
      </c>
      <c r="G823" s="19">
        <f t="shared" ref="G823:AV823" si="1975">G824+G828+G834</f>
        <v>22152.799999999999</v>
      </c>
      <c r="H823" s="19">
        <f t="shared" si="1975"/>
        <v>22152.799999999999</v>
      </c>
      <c r="I823" s="19">
        <f t="shared" ref="I823:K823" si="1976">I824+I828+I834</f>
        <v>0</v>
      </c>
      <c r="J823" s="19">
        <f t="shared" si="1976"/>
        <v>0</v>
      </c>
      <c r="K823" s="19">
        <f t="shared" si="1976"/>
        <v>0</v>
      </c>
      <c r="L823" s="19">
        <f t="shared" si="1853"/>
        <v>22124.6</v>
      </c>
      <c r="M823" s="19">
        <f t="shared" si="1854"/>
        <v>22152.799999999999</v>
      </c>
      <c r="N823" s="19">
        <f t="shared" si="1855"/>
        <v>22152.799999999999</v>
      </c>
      <c r="O823" s="19">
        <f t="shared" ref="O823:Q823" si="1977">O824+O828+O834</f>
        <v>0</v>
      </c>
      <c r="P823" s="19">
        <f t="shared" si="1977"/>
        <v>0</v>
      </c>
      <c r="Q823" s="19">
        <f t="shared" si="1977"/>
        <v>0</v>
      </c>
      <c r="R823" s="19">
        <f t="shared" ref="R823:R886" si="1978">L823+O823</f>
        <v>22124.6</v>
      </c>
      <c r="S823" s="19">
        <f t="shared" ref="S823:S886" si="1979">M823+P823</f>
        <v>22152.799999999999</v>
      </c>
      <c r="T823" s="19">
        <f t="shared" ref="T823:T886" si="1980">N823+Q823</f>
        <v>22152.799999999999</v>
      </c>
      <c r="U823" s="19">
        <f t="shared" ref="U823" si="1981">U824+U828+U834</f>
        <v>0</v>
      </c>
      <c r="V823" s="19">
        <f t="shared" ref="V823:V886" si="1982">R823+U823</f>
        <v>22124.6</v>
      </c>
      <c r="W823" s="19">
        <f t="shared" ref="W823:W886" si="1983">S823</f>
        <v>22152.799999999999</v>
      </c>
      <c r="X823" s="19">
        <f t="shared" ref="X823:X886" si="1984">T823</f>
        <v>22152.799999999999</v>
      </c>
      <c r="Y823" s="19">
        <f t="shared" ref="Y823:AA823" si="1985">Y824+Y828+Y834</f>
        <v>0</v>
      </c>
      <c r="Z823" s="19">
        <f t="shared" si="1985"/>
        <v>0</v>
      </c>
      <c r="AA823" s="19">
        <f t="shared" si="1985"/>
        <v>0</v>
      </c>
      <c r="AB823" s="19">
        <f t="shared" si="1958"/>
        <v>22124.6</v>
      </c>
      <c r="AC823" s="19">
        <f t="shared" si="1959"/>
        <v>22152.799999999999</v>
      </c>
      <c r="AD823" s="19">
        <f t="shared" si="1960"/>
        <v>22152.799999999999</v>
      </c>
      <c r="AE823" s="19">
        <f t="shared" ref="AE823:AF823" si="1986">AE824+AE828+AE834</f>
        <v>0</v>
      </c>
      <c r="AF823" s="19">
        <f t="shared" si="1986"/>
        <v>0</v>
      </c>
      <c r="AG823" s="19">
        <f t="shared" si="1972"/>
        <v>22124.6</v>
      </c>
      <c r="AH823" s="19">
        <f t="shared" si="1973"/>
        <v>22152.799999999999</v>
      </c>
      <c r="AI823" s="19">
        <f t="shared" si="1974"/>
        <v>22152.799999999999</v>
      </c>
      <c r="AJ823" s="19">
        <f t="shared" ref="AJ823:AL823" si="1987">AJ824+AJ828+AJ834</f>
        <v>-1471.8</v>
      </c>
      <c r="AK823" s="19">
        <f t="shared" si="1987"/>
        <v>0</v>
      </c>
      <c r="AL823" s="19">
        <f t="shared" si="1987"/>
        <v>0</v>
      </c>
      <c r="AM823" s="19">
        <f t="shared" si="1865"/>
        <v>20652.8</v>
      </c>
      <c r="AN823" s="19">
        <f t="shared" ref="AN823" si="1988">AN824+AN828+AN834</f>
        <v>0</v>
      </c>
      <c r="AO823" s="19">
        <f t="shared" si="1916"/>
        <v>20652.8</v>
      </c>
      <c r="AP823" s="19">
        <f t="shared" si="1866"/>
        <v>22152.799999999999</v>
      </c>
      <c r="AQ823" s="19">
        <f t="shared" ref="AQ823" si="1989">AQ824+AQ828+AQ834</f>
        <v>0</v>
      </c>
      <c r="AR823" s="19">
        <f t="shared" si="1918"/>
        <v>22152.799999999999</v>
      </c>
      <c r="AS823" s="19">
        <f t="shared" si="1867"/>
        <v>22152.799999999999</v>
      </c>
      <c r="AT823" s="19">
        <f t="shared" ref="AT823" si="1990">AT824+AT828+AT834</f>
        <v>0</v>
      </c>
      <c r="AU823" s="19">
        <f t="shared" si="1920"/>
        <v>22152.799999999999</v>
      </c>
      <c r="AV823" s="19">
        <f t="shared" si="1975"/>
        <v>0</v>
      </c>
      <c r="AW823" s="32"/>
      <c r="AX823" s="23"/>
      <c r="AY823" s="2"/>
    </row>
    <row r="824" spans="1:51" ht="46.8" x14ac:dyDescent="0.3">
      <c r="A824" s="49" t="s">
        <v>201</v>
      </c>
      <c r="B824" s="45"/>
      <c r="C824" s="49"/>
      <c r="D824" s="49"/>
      <c r="E824" s="15" t="s">
        <v>702</v>
      </c>
      <c r="F824" s="19">
        <f t="shared" ref="F824:K826" si="1991">F825</f>
        <v>8400.7999999999993</v>
      </c>
      <c r="G824" s="19">
        <f t="shared" si="1991"/>
        <v>8400.7999999999993</v>
      </c>
      <c r="H824" s="19">
        <f t="shared" si="1991"/>
        <v>8400.7999999999993</v>
      </c>
      <c r="I824" s="19">
        <f t="shared" si="1991"/>
        <v>0</v>
      </c>
      <c r="J824" s="19">
        <f t="shared" si="1991"/>
        <v>0</v>
      </c>
      <c r="K824" s="19">
        <f t="shared" si="1991"/>
        <v>0</v>
      </c>
      <c r="L824" s="19">
        <f t="shared" si="1853"/>
        <v>8400.7999999999993</v>
      </c>
      <c r="M824" s="19">
        <f t="shared" si="1854"/>
        <v>8400.7999999999993</v>
      </c>
      <c r="N824" s="19">
        <f t="shared" si="1855"/>
        <v>8400.7999999999993</v>
      </c>
      <c r="O824" s="19">
        <f t="shared" ref="O824:Q826" si="1992">O825</f>
        <v>0</v>
      </c>
      <c r="P824" s="19">
        <f t="shared" si="1992"/>
        <v>0</v>
      </c>
      <c r="Q824" s="19">
        <f t="shared" si="1992"/>
        <v>0</v>
      </c>
      <c r="R824" s="19">
        <f t="shared" si="1978"/>
        <v>8400.7999999999993</v>
      </c>
      <c r="S824" s="19">
        <f t="shared" si="1979"/>
        <v>8400.7999999999993</v>
      </c>
      <c r="T824" s="19">
        <f t="shared" si="1980"/>
        <v>8400.7999999999993</v>
      </c>
      <c r="U824" s="19">
        <f t="shared" ref="U824:AV826" si="1993">U825</f>
        <v>0</v>
      </c>
      <c r="V824" s="19">
        <f t="shared" si="1982"/>
        <v>8400.7999999999993</v>
      </c>
      <c r="W824" s="19">
        <f t="shared" si="1983"/>
        <v>8400.7999999999993</v>
      </c>
      <c r="X824" s="19">
        <f t="shared" si="1984"/>
        <v>8400.7999999999993</v>
      </c>
      <c r="Y824" s="19">
        <f t="shared" si="1993"/>
        <v>0</v>
      </c>
      <c r="Z824" s="19">
        <f t="shared" si="1993"/>
        <v>0</v>
      </c>
      <c r="AA824" s="19">
        <f t="shared" si="1993"/>
        <v>0</v>
      </c>
      <c r="AB824" s="19">
        <f t="shared" si="1958"/>
        <v>8400.7999999999993</v>
      </c>
      <c r="AC824" s="19">
        <f t="shared" si="1959"/>
        <v>8400.7999999999993</v>
      </c>
      <c r="AD824" s="19">
        <f t="shared" si="1960"/>
        <v>8400.7999999999993</v>
      </c>
      <c r="AE824" s="19">
        <f t="shared" si="1993"/>
        <v>0</v>
      </c>
      <c r="AF824" s="19">
        <f t="shared" si="1993"/>
        <v>0</v>
      </c>
      <c r="AG824" s="19">
        <f t="shared" si="1972"/>
        <v>8400.7999999999993</v>
      </c>
      <c r="AH824" s="19">
        <f t="shared" si="1973"/>
        <v>8400.7999999999993</v>
      </c>
      <c r="AI824" s="19">
        <f t="shared" si="1974"/>
        <v>8400.7999999999993</v>
      </c>
      <c r="AJ824" s="19">
        <f t="shared" si="1993"/>
        <v>0</v>
      </c>
      <c r="AK824" s="19">
        <f t="shared" si="1993"/>
        <v>0</v>
      </c>
      <c r="AL824" s="19">
        <f t="shared" si="1993"/>
        <v>0</v>
      </c>
      <c r="AM824" s="19">
        <f t="shared" si="1865"/>
        <v>8400.7999999999993</v>
      </c>
      <c r="AN824" s="19">
        <f t="shared" si="1993"/>
        <v>0</v>
      </c>
      <c r="AO824" s="19">
        <f t="shared" si="1916"/>
        <v>8400.7999999999993</v>
      </c>
      <c r="AP824" s="19">
        <f t="shared" si="1866"/>
        <v>8400.7999999999993</v>
      </c>
      <c r="AQ824" s="19">
        <f t="shared" si="1993"/>
        <v>0</v>
      </c>
      <c r="AR824" s="19">
        <f t="shared" si="1918"/>
        <v>8400.7999999999993</v>
      </c>
      <c r="AS824" s="19">
        <f t="shared" si="1867"/>
        <v>8400.7999999999993</v>
      </c>
      <c r="AT824" s="19">
        <f t="shared" si="1993"/>
        <v>0</v>
      </c>
      <c r="AU824" s="19">
        <f t="shared" si="1920"/>
        <v>8400.7999999999993</v>
      </c>
      <c r="AV824" s="19">
        <f t="shared" si="1993"/>
        <v>0</v>
      </c>
      <c r="AW824" s="32"/>
      <c r="AX824" s="23"/>
      <c r="AY824" s="2"/>
    </row>
    <row r="825" spans="1:51" ht="46.8" x14ac:dyDescent="0.3">
      <c r="A825" s="49" t="s">
        <v>201</v>
      </c>
      <c r="B825" s="45">
        <v>600</v>
      </c>
      <c r="C825" s="49"/>
      <c r="D825" s="49"/>
      <c r="E825" s="15" t="s">
        <v>581</v>
      </c>
      <c r="F825" s="19">
        <f t="shared" si="1991"/>
        <v>8400.7999999999993</v>
      </c>
      <c r="G825" s="19">
        <f t="shared" si="1991"/>
        <v>8400.7999999999993</v>
      </c>
      <c r="H825" s="19">
        <f t="shared" si="1991"/>
        <v>8400.7999999999993</v>
      </c>
      <c r="I825" s="19">
        <f t="shared" si="1991"/>
        <v>0</v>
      </c>
      <c r="J825" s="19">
        <f t="shared" si="1991"/>
        <v>0</v>
      </c>
      <c r="K825" s="19">
        <f t="shared" si="1991"/>
        <v>0</v>
      </c>
      <c r="L825" s="19">
        <f t="shared" si="1853"/>
        <v>8400.7999999999993</v>
      </c>
      <c r="M825" s="19">
        <f t="shared" si="1854"/>
        <v>8400.7999999999993</v>
      </c>
      <c r="N825" s="19">
        <f t="shared" si="1855"/>
        <v>8400.7999999999993</v>
      </c>
      <c r="O825" s="19">
        <f t="shared" si="1992"/>
        <v>0</v>
      </c>
      <c r="P825" s="19">
        <f t="shared" si="1992"/>
        <v>0</v>
      </c>
      <c r="Q825" s="19">
        <f t="shared" si="1992"/>
        <v>0</v>
      </c>
      <c r="R825" s="19">
        <f t="shared" si="1978"/>
        <v>8400.7999999999993</v>
      </c>
      <c r="S825" s="19">
        <f t="shared" si="1979"/>
        <v>8400.7999999999993</v>
      </c>
      <c r="T825" s="19">
        <f t="shared" si="1980"/>
        <v>8400.7999999999993</v>
      </c>
      <c r="U825" s="19">
        <f t="shared" si="1993"/>
        <v>0</v>
      </c>
      <c r="V825" s="19">
        <f t="shared" si="1982"/>
        <v>8400.7999999999993</v>
      </c>
      <c r="W825" s="19">
        <f t="shared" si="1983"/>
        <v>8400.7999999999993</v>
      </c>
      <c r="X825" s="19">
        <f t="shared" si="1984"/>
        <v>8400.7999999999993</v>
      </c>
      <c r="Y825" s="19">
        <f t="shared" si="1993"/>
        <v>0</v>
      </c>
      <c r="Z825" s="19">
        <f t="shared" si="1993"/>
        <v>0</v>
      </c>
      <c r="AA825" s="19">
        <f t="shared" si="1993"/>
        <v>0</v>
      </c>
      <c r="AB825" s="19">
        <f t="shared" si="1958"/>
        <v>8400.7999999999993</v>
      </c>
      <c r="AC825" s="19">
        <f t="shared" si="1959"/>
        <v>8400.7999999999993</v>
      </c>
      <c r="AD825" s="19">
        <f t="shared" si="1960"/>
        <v>8400.7999999999993</v>
      </c>
      <c r="AE825" s="19">
        <f t="shared" si="1993"/>
        <v>0</v>
      </c>
      <c r="AF825" s="19">
        <f t="shared" si="1993"/>
        <v>0</v>
      </c>
      <c r="AG825" s="19">
        <f t="shared" si="1972"/>
        <v>8400.7999999999993</v>
      </c>
      <c r="AH825" s="19">
        <f t="shared" si="1973"/>
        <v>8400.7999999999993</v>
      </c>
      <c r="AI825" s="19">
        <f t="shared" si="1974"/>
        <v>8400.7999999999993</v>
      </c>
      <c r="AJ825" s="19">
        <f t="shared" si="1993"/>
        <v>0</v>
      </c>
      <c r="AK825" s="19">
        <f t="shared" si="1993"/>
        <v>0</v>
      </c>
      <c r="AL825" s="19">
        <f t="shared" si="1993"/>
        <v>0</v>
      </c>
      <c r="AM825" s="19">
        <f t="shared" si="1865"/>
        <v>8400.7999999999993</v>
      </c>
      <c r="AN825" s="19">
        <f t="shared" si="1993"/>
        <v>0</v>
      </c>
      <c r="AO825" s="19">
        <f t="shared" si="1916"/>
        <v>8400.7999999999993</v>
      </c>
      <c r="AP825" s="19">
        <f t="shared" si="1866"/>
        <v>8400.7999999999993</v>
      </c>
      <c r="AQ825" s="19">
        <f t="shared" si="1993"/>
        <v>0</v>
      </c>
      <c r="AR825" s="19">
        <f t="shared" si="1918"/>
        <v>8400.7999999999993</v>
      </c>
      <c r="AS825" s="19">
        <f t="shared" si="1867"/>
        <v>8400.7999999999993</v>
      </c>
      <c r="AT825" s="19">
        <f t="shared" si="1993"/>
        <v>0</v>
      </c>
      <c r="AU825" s="19">
        <f t="shared" si="1920"/>
        <v>8400.7999999999993</v>
      </c>
      <c r="AV825" s="19">
        <f t="shared" si="1993"/>
        <v>0</v>
      </c>
      <c r="AW825" s="32"/>
      <c r="AX825" s="23"/>
      <c r="AY825" s="2"/>
    </row>
    <row r="826" spans="1:51" x14ac:dyDescent="0.3">
      <c r="A826" s="49" t="s">
        <v>201</v>
      </c>
      <c r="B826" s="45">
        <v>620</v>
      </c>
      <c r="C826" s="49"/>
      <c r="D826" s="49"/>
      <c r="E826" s="15" t="s">
        <v>596</v>
      </c>
      <c r="F826" s="19">
        <f t="shared" si="1991"/>
        <v>8400.7999999999993</v>
      </c>
      <c r="G826" s="19">
        <f t="shared" si="1991"/>
        <v>8400.7999999999993</v>
      </c>
      <c r="H826" s="19">
        <f t="shared" si="1991"/>
        <v>8400.7999999999993</v>
      </c>
      <c r="I826" s="19">
        <f t="shared" si="1991"/>
        <v>0</v>
      </c>
      <c r="J826" s="19">
        <f t="shared" si="1991"/>
        <v>0</v>
      </c>
      <c r="K826" s="19">
        <f t="shared" si="1991"/>
        <v>0</v>
      </c>
      <c r="L826" s="19">
        <f t="shared" si="1853"/>
        <v>8400.7999999999993</v>
      </c>
      <c r="M826" s="19">
        <f t="shared" si="1854"/>
        <v>8400.7999999999993</v>
      </c>
      <c r="N826" s="19">
        <f t="shared" si="1855"/>
        <v>8400.7999999999993</v>
      </c>
      <c r="O826" s="19">
        <f t="shared" si="1992"/>
        <v>0</v>
      </c>
      <c r="P826" s="19">
        <f t="shared" si="1992"/>
        <v>0</v>
      </c>
      <c r="Q826" s="19">
        <f t="shared" si="1992"/>
        <v>0</v>
      </c>
      <c r="R826" s="19">
        <f t="shared" si="1978"/>
        <v>8400.7999999999993</v>
      </c>
      <c r="S826" s="19">
        <f t="shared" si="1979"/>
        <v>8400.7999999999993</v>
      </c>
      <c r="T826" s="19">
        <f t="shared" si="1980"/>
        <v>8400.7999999999993</v>
      </c>
      <c r="U826" s="19">
        <f t="shared" si="1993"/>
        <v>0</v>
      </c>
      <c r="V826" s="19">
        <f t="shared" si="1982"/>
        <v>8400.7999999999993</v>
      </c>
      <c r="W826" s="19">
        <f t="shared" si="1983"/>
        <v>8400.7999999999993</v>
      </c>
      <c r="X826" s="19">
        <f t="shared" si="1984"/>
        <v>8400.7999999999993</v>
      </c>
      <c r="Y826" s="19">
        <f t="shared" si="1993"/>
        <v>0</v>
      </c>
      <c r="Z826" s="19">
        <f t="shared" si="1993"/>
        <v>0</v>
      </c>
      <c r="AA826" s="19">
        <f t="shared" si="1993"/>
        <v>0</v>
      </c>
      <c r="AB826" s="19">
        <f t="shared" si="1958"/>
        <v>8400.7999999999993</v>
      </c>
      <c r="AC826" s="19">
        <f t="shared" si="1959"/>
        <v>8400.7999999999993</v>
      </c>
      <c r="AD826" s="19">
        <f t="shared" si="1960"/>
        <v>8400.7999999999993</v>
      </c>
      <c r="AE826" s="19">
        <f t="shared" si="1993"/>
        <v>0</v>
      </c>
      <c r="AF826" s="19">
        <f t="shared" si="1993"/>
        <v>0</v>
      </c>
      <c r="AG826" s="19">
        <f t="shared" si="1972"/>
        <v>8400.7999999999993</v>
      </c>
      <c r="AH826" s="19">
        <f t="shared" si="1973"/>
        <v>8400.7999999999993</v>
      </c>
      <c r="AI826" s="19">
        <f t="shared" si="1974"/>
        <v>8400.7999999999993</v>
      </c>
      <c r="AJ826" s="19">
        <f t="shared" si="1993"/>
        <v>0</v>
      </c>
      <c r="AK826" s="19">
        <f t="shared" si="1993"/>
        <v>0</v>
      </c>
      <c r="AL826" s="19">
        <f t="shared" si="1993"/>
        <v>0</v>
      </c>
      <c r="AM826" s="19">
        <f t="shared" si="1865"/>
        <v>8400.7999999999993</v>
      </c>
      <c r="AN826" s="19">
        <f t="shared" si="1993"/>
        <v>0</v>
      </c>
      <c r="AO826" s="19">
        <f t="shared" si="1916"/>
        <v>8400.7999999999993</v>
      </c>
      <c r="AP826" s="19">
        <f t="shared" si="1866"/>
        <v>8400.7999999999993</v>
      </c>
      <c r="AQ826" s="19">
        <f t="shared" si="1993"/>
        <v>0</v>
      </c>
      <c r="AR826" s="19">
        <f t="shared" si="1918"/>
        <v>8400.7999999999993</v>
      </c>
      <c r="AS826" s="19">
        <f t="shared" si="1867"/>
        <v>8400.7999999999993</v>
      </c>
      <c r="AT826" s="19">
        <f t="shared" si="1993"/>
        <v>0</v>
      </c>
      <c r="AU826" s="19">
        <f t="shared" si="1920"/>
        <v>8400.7999999999993</v>
      </c>
      <c r="AV826" s="19">
        <f t="shared" si="1993"/>
        <v>0</v>
      </c>
      <c r="AW826" s="32"/>
      <c r="AX826" s="23"/>
      <c r="AY826" s="2"/>
    </row>
    <row r="827" spans="1:51" x14ac:dyDescent="0.3">
      <c r="A827" s="49" t="s">
        <v>201</v>
      </c>
      <c r="B827" s="45">
        <v>620</v>
      </c>
      <c r="C827" s="49" t="s">
        <v>28</v>
      </c>
      <c r="D827" s="49" t="s">
        <v>30</v>
      </c>
      <c r="E827" s="15" t="s">
        <v>562</v>
      </c>
      <c r="F827" s="19">
        <v>8400.7999999999993</v>
      </c>
      <c r="G827" s="19">
        <v>8400.7999999999993</v>
      </c>
      <c r="H827" s="19">
        <v>8400.7999999999993</v>
      </c>
      <c r="I827" s="19"/>
      <c r="J827" s="19"/>
      <c r="K827" s="19"/>
      <c r="L827" s="19">
        <f t="shared" si="1853"/>
        <v>8400.7999999999993</v>
      </c>
      <c r="M827" s="19">
        <f t="shared" si="1854"/>
        <v>8400.7999999999993</v>
      </c>
      <c r="N827" s="19">
        <f t="shared" si="1855"/>
        <v>8400.7999999999993</v>
      </c>
      <c r="O827" s="19"/>
      <c r="P827" s="19"/>
      <c r="Q827" s="19"/>
      <c r="R827" s="19">
        <f t="shared" si="1978"/>
        <v>8400.7999999999993</v>
      </c>
      <c r="S827" s="19">
        <f t="shared" si="1979"/>
        <v>8400.7999999999993</v>
      </c>
      <c r="T827" s="19">
        <f t="shared" si="1980"/>
        <v>8400.7999999999993</v>
      </c>
      <c r="U827" s="19"/>
      <c r="V827" s="19">
        <f t="shared" si="1982"/>
        <v>8400.7999999999993</v>
      </c>
      <c r="W827" s="19">
        <f t="shared" si="1983"/>
        <v>8400.7999999999993</v>
      </c>
      <c r="X827" s="19">
        <f t="shared" si="1984"/>
        <v>8400.7999999999993</v>
      </c>
      <c r="Y827" s="19"/>
      <c r="Z827" s="19"/>
      <c r="AA827" s="19"/>
      <c r="AB827" s="19">
        <f t="shared" si="1958"/>
        <v>8400.7999999999993</v>
      </c>
      <c r="AC827" s="19">
        <f t="shared" si="1959"/>
        <v>8400.7999999999993</v>
      </c>
      <c r="AD827" s="19">
        <f t="shared" si="1960"/>
        <v>8400.7999999999993</v>
      </c>
      <c r="AE827" s="19"/>
      <c r="AF827" s="19"/>
      <c r="AG827" s="19">
        <f t="shared" si="1972"/>
        <v>8400.7999999999993</v>
      </c>
      <c r="AH827" s="19">
        <f t="shared" si="1973"/>
        <v>8400.7999999999993</v>
      </c>
      <c r="AI827" s="19">
        <f t="shared" si="1974"/>
        <v>8400.7999999999993</v>
      </c>
      <c r="AJ827" s="19"/>
      <c r="AK827" s="19"/>
      <c r="AL827" s="19"/>
      <c r="AM827" s="19">
        <f t="shared" si="1865"/>
        <v>8400.7999999999993</v>
      </c>
      <c r="AN827" s="19"/>
      <c r="AO827" s="19">
        <f t="shared" si="1916"/>
        <v>8400.7999999999993</v>
      </c>
      <c r="AP827" s="19">
        <f t="shared" si="1866"/>
        <v>8400.7999999999993</v>
      </c>
      <c r="AQ827" s="19"/>
      <c r="AR827" s="19">
        <f t="shared" si="1918"/>
        <v>8400.7999999999993</v>
      </c>
      <c r="AS827" s="19">
        <f t="shared" si="1867"/>
        <v>8400.7999999999993</v>
      </c>
      <c r="AT827" s="19"/>
      <c r="AU827" s="19">
        <f t="shared" si="1920"/>
        <v>8400.7999999999993</v>
      </c>
      <c r="AV827" s="19"/>
      <c r="AW827" s="32"/>
      <c r="AX827" s="23"/>
      <c r="AY827" s="2"/>
    </row>
    <row r="828" spans="1:51" ht="46.8" x14ac:dyDescent="0.3">
      <c r="A828" s="49" t="s">
        <v>202</v>
      </c>
      <c r="B828" s="45"/>
      <c r="C828" s="49"/>
      <c r="D828" s="49"/>
      <c r="E828" s="15" t="s">
        <v>1103</v>
      </c>
      <c r="F828" s="19">
        <f t="shared" ref="F828:K828" si="1994">F829</f>
        <v>1471.8</v>
      </c>
      <c r="G828" s="19">
        <f t="shared" si="1994"/>
        <v>1500</v>
      </c>
      <c r="H828" s="19">
        <f t="shared" si="1994"/>
        <v>1500</v>
      </c>
      <c r="I828" s="19">
        <f t="shared" si="1994"/>
        <v>0</v>
      </c>
      <c r="J828" s="19">
        <f t="shared" si="1994"/>
        <v>0</v>
      </c>
      <c r="K828" s="19">
        <f t="shared" si="1994"/>
        <v>0</v>
      </c>
      <c r="L828" s="19">
        <f t="shared" si="1853"/>
        <v>1471.8</v>
      </c>
      <c r="M828" s="19">
        <f t="shared" si="1854"/>
        <v>1500</v>
      </c>
      <c r="N828" s="19">
        <f t="shared" si="1855"/>
        <v>1500</v>
      </c>
      <c r="O828" s="19">
        <f t="shared" ref="O828:Q828" si="1995">O829</f>
        <v>0</v>
      </c>
      <c r="P828" s="19">
        <f t="shared" si="1995"/>
        <v>0</v>
      </c>
      <c r="Q828" s="19">
        <f t="shared" si="1995"/>
        <v>0</v>
      </c>
      <c r="R828" s="19">
        <f t="shared" si="1978"/>
        <v>1471.8</v>
      </c>
      <c r="S828" s="19">
        <f t="shared" si="1979"/>
        <v>1500</v>
      </c>
      <c r="T828" s="19">
        <f t="shared" si="1980"/>
        <v>1500</v>
      </c>
      <c r="U828" s="19">
        <f t="shared" ref="U828:AV828" si="1996">U829</f>
        <v>0</v>
      </c>
      <c r="V828" s="19">
        <f t="shared" si="1982"/>
        <v>1471.8</v>
      </c>
      <c r="W828" s="19">
        <f t="shared" si="1983"/>
        <v>1500</v>
      </c>
      <c r="X828" s="19">
        <f t="shared" si="1984"/>
        <v>1500</v>
      </c>
      <c r="Y828" s="19">
        <f t="shared" si="1996"/>
        <v>0</v>
      </c>
      <c r="Z828" s="19">
        <f t="shared" si="1996"/>
        <v>0</v>
      </c>
      <c r="AA828" s="19">
        <f t="shared" si="1996"/>
        <v>0</v>
      </c>
      <c r="AB828" s="19">
        <f t="shared" si="1958"/>
        <v>1471.8</v>
      </c>
      <c r="AC828" s="19">
        <f t="shared" si="1959"/>
        <v>1500</v>
      </c>
      <c r="AD828" s="19">
        <f t="shared" si="1960"/>
        <v>1500</v>
      </c>
      <c r="AE828" s="19">
        <f t="shared" si="1996"/>
        <v>0</v>
      </c>
      <c r="AF828" s="19">
        <f t="shared" si="1996"/>
        <v>0</v>
      </c>
      <c r="AG828" s="19">
        <f t="shared" si="1972"/>
        <v>1471.8</v>
      </c>
      <c r="AH828" s="19">
        <f t="shared" si="1973"/>
        <v>1500</v>
      </c>
      <c r="AI828" s="19">
        <f t="shared" si="1974"/>
        <v>1500</v>
      </c>
      <c r="AJ828" s="19">
        <f t="shared" si="1996"/>
        <v>-1471.8</v>
      </c>
      <c r="AK828" s="19">
        <f t="shared" si="1996"/>
        <v>0</v>
      </c>
      <c r="AL828" s="19">
        <f t="shared" si="1996"/>
        <v>0</v>
      </c>
      <c r="AM828" s="19">
        <f t="shared" si="1865"/>
        <v>0</v>
      </c>
      <c r="AN828" s="19">
        <f t="shared" si="1996"/>
        <v>0</v>
      </c>
      <c r="AO828" s="19">
        <f t="shared" si="1916"/>
        <v>0</v>
      </c>
      <c r="AP828" s="19">
        <f t="shared" si="1866"/>
        <v>1500</v>
      </c>
      <c r="AQ828" s="19">
        <f t="shared" si="1996"/>
        <v>0</v>
      </c>
      <c r="AR828" s="19">
        <f t="shared" si="1918"/>
        <v>1500</v>
      </c>
      <c r="AS828" s="19">
        <f t="shared" si="1867"/>
        <v>1500</v>
      </c>
      <c r="AT828" s="19">
        <f t="shared" si="1996"/>
        <v>0</v>
      </c>
      <c r="AU828" s="19">
        <f t="shared" si="1920"/>
        <v>1500</v>
      </c>
      <c r="AV828" s="19">
        <f t="shared" si="1996"/>
        <v>0</v>
      </c>
      <c r="AW828" s="32"/>
      <c r="AX828" s="23"/>
      <c r="AY828" s="2"/>
    </row>
    <row r="829" spans="1:51" ht="46.8" x14ac:dyDescent="0.3">
      <c r="A829" s="49" t="s">
        <v>202</v>
      </c>
      <c r="B829" s="45">
        <v>600</v>
      </c>
      <c r="C829" s="49"/>
      <c r="D829" s="49"/>
      <c r="E829" s="15" t="s">
        <v>581</v>
      </c>
      <c r="F829" s="19">
        <f t="shared" ref="F829:K829" si="1997">F830+F832</f>
        <v>1471.8</v>
      </c>
      <c r="G829" s="19">
        <f t="shared" si="1997"/>
        <v>1500</v>
      </c>
      <c r="H829" s="19">
        <f t="shared" si="1997"/>
        <v>1500</v>
      </c>
      <c r="I829" s="19">
        <f t="shared" si="1997"/>
        <v>0</v>
      </c>
      <c r="J829" s="19">
        <f t="shared" si="1997"/>
        <v>0</v>
      </c>
      <c r="K829" s="19">
        <f t="shared" si="1997"/>
        <v>0</v>
      </c>
      <c r="L829" s="19">
        <f t="shared" si="1853"/>
        <v>1471.8</v>
      </c>
      <c r="M829" s="19">
        <f t="shared" si="1854"/>
        <v>1500</v>
      </c>
      <c r="N829" s="19">
        <f t="shared" si="1855"/>
        <v>1500</v>
      </c>
      <c r="O829" s="19">
        <f t="shared" ref="O829:Q829" si="1998">O830+O832</f>
        <v>0</v>
      </c>
      <c r="P829" s="19">
        <f t="shared" si="1998"/>
        <v>0</v>
      </c>
      <c r="Q829" s="19">
        <f t="shared" si="1998"/>
        <v>0</v>
      </c>
      <c r="R829" s="19">
        <f t="shared" si="1978"/>
        <v>1471.8</v>
      </c>
      <c r="S829" s="19">
        <f t="shared" si="1979"/>
        <v>1500</v>
      </c>
      <c r="T829" s="19">
        <f t="shared" si="1980"/>
        <v>1500</v>
      </c>
      <c r="U829" s="19">
        <f t="shared" ref="U829:AV829" si="1999">U830+U832</f>
        <v>0</v>
      </c>
      <c r="V829" s="19">
        <f t="shared" si="1982"/>
        <v>1471.8</v>
      </c>
      <c r="W829" s="19">
        <f t="shared" si="1983"/>
        <v>1500</v>
      </c>
      <c r="X829" s="19">
        <f t="shared" si="1984"/>
        <v>1500</v>
      </c>
      <c r="Y829" s="19">
        <f t="shared" ref="Y829:AA829" si="2000">Y830+Y832</f>
        <v>0</v>
      </c>
      <c r="Z829" s="19">
        <f t="shared" si="2000"/>
        <v>0</v>
      </c>
      <c r="AA829" s="19">
        <f t="shared" si="2000"/>
        <v>0</v>
      </c>
      <c r="AB829" s="19">
        <f t="shared" si="1958"/>
        <v>1471.8</v>
      </c>
      <c r="AC829" s="19">
        <f t="shared" si="1959"/>
        <v>1500</v>
      </c>
      <c r="AD829" s="19">
        <f t="shared" si="1960"/>
        <v>1500</v>
      </c>
      <c r="AE829" s="19">
        <f t="shared" ref="AE829:AF829" si="2001">AE830+AE832</f>
        <v>0</v>
      </c>
      <c r="AF829" s="19">
        <f t="shared" si="2001"/>
        <v>0</v>
      </c>
      <c r="AG829" s="19">
        <f t="shared" si="1972"/>
        <v>1471.8</v>
      </c>
      <c r="AH829" s="19">
        <f t="shared" si="1973"/>
        <v>1500</v>
      </c>
      <c r="AI829" s="19">
        <f t="shared" si="1974"/>
        <v>1500</v>
      </c>
      <c r="AJ829" s="19">
        <f t="shared" ref="AJ829:AL829" si="2002">AJ830+AJ832</f>
        <v>-1471.8</v>
      </c>
      <c r="AK829" s="19">
        <f t="shared" si="2002"/>
        <v>0</v>
      </c>
      <c r="AL829" s="19">
        <f t="shared" si="2002"/>
        <v>0</v>
      </c>
      <c r="AM829" s="19">
        <f t="shared" si="1865"/>
        <v>0</v>
      </c>
      <c r="AN829" s="19">
        <f t="shared" ref="AN829" si="2003">AN830+AN832</f>
        <v>0</v>
      </c>
      <c r="AO829" s="19">
        <f t="shared" si="1916"/>
        <v>0</v>
      </c>
      <c r="AP829" s="19">
        <f t="shared" si="1866"/>
        <v>1500</v>
      </c>
      <c r="AQ829" s="19">
        <f t="shared" ref="AQ829" si="2004">AQ830+AQ832</f>
        <v>0</v>
      </c>
      <c r="AR829" s="19">
        <f t="shared" si="1918"/>
        <v>1500</v>
      </c>
      <c r="AS829" s="19">
        <f t="shared" si="1867"/>
        <v>1500</v>
      </c>
      <c r="AT829" s="19">
        <f t="shared" ref="AT829" si="2005">AT830+AT832</f>
        <v>0</v>
      </c>
      <c r="AU829" s="19">
        <f t="shared" si="1920"/>
        <v>1500</v>
      </c>
      <c r="AV829" s="19">
        <f t="shared" si="1999"/>
        <v>0</v>
      </c>
      <c r="AW829" s="32"/>
      <c r="AX829" s="23"/>
      <c r="AY829" s="2"/>
    </row>
    <row r="830" spans="1:51" x14ac:dyDescent="0.3">
      <c r="A830" s="49" t="s">
        <v>202</v>
      </c>
      <c r="B830" s="45">
        <v>610</v>
      </c>
      <c r="C830" s="49"/>
      <c r="D830" s="49"/>
      <c r="E830" s="15" t="s">
        <v>595</v>
      </c>
      <c r="F830" s="19">
        <f t="shared" ref="F830:K830" si="2006">F831</f>
        <v>132.19999999999999</v>
      </c>
      <c r="G830" s="19">
        <f t="shared" si="2006"/>
        <v>113.5</v>
      </c>
      <c r="H830" s="19">
        <f t="shared" si="2006"/>
        <v>113.5</v>
      </c>
      <c r="I830" s="19">
        <f t="shared" si="2006"/>
        <v>0</v>
      </c>
      <c r="J830" s="19">
        <f t="shared" si="2006"/>
        <v>0</v>
      </c>
      <c r="K830" s="19">
        <f t="shared" si="2006"/>
        <v>0</v>
      </c>
      <c r="L830" s="19">
        <f t="shared" si="1853"/>
        <v>132.19999999999999</v>
      </c>
      <c r="M830" s="19">
        <f t="shared" si="1854"/>
        <v>113.5</v>
      </c>
      <c r="N830" s="19">
        <f t="shared" si="1855"/>
        <v>113.5</v>
      </c>
      <c r="O830" s="19">
        <f t="shared" ref="O830:Q830" si="2007">O831</f>
        <v>0</v>
      </c>
      <c r="P830" s="19">
        <f t="shared" si="2007"/>
        <v>0</v>
      </c>
      <c r="Q830" s="19">
        <f t="shared" si="2007"/>
        <v>0</v>
      </c>
      <c r="R830" s="19">
        <f t="shared" si="1978"/>
        <v>132.19999999999999</v>
      </c>
      <c r="S830" s="19">
        <f t="shared" si="1979"/>
        <v>113.5</v>
      </c>
      <c r="T830" s="19">
        <f t="shared" si="1980"/>
        <v>113.5</v>
      </c>
      <c r="U830" s="19">
        <f t="shared" ref="U830:AV830" si="2008">U831</f>
        <v>0</v>
      </c>
      <c r="V830" s="19">
        <f t="shared" si="1982"/>
        <v>132.19999999999999</v>
      </c>
      <c r="W830" s="19">
        <f t="shared" si="1983"/>
        <v>113.5</v>
      </c>
      <c r="X830" s="19">
        <f t="shared" si="1984"/>
        <v>113.5</v>
      </c>
      <c r="Y830" s="19">
        <f t="shared" si="2008"/>
        <v>0</v>
      </c>
      <c r="Z830" s="19">
        <f t="shared" si="2008"/>
        <v>0</v>
      </c>
      <c r="AA830" s="19">
        <f t="shared" si="2008"/>
        <v>0</v>
      </c>
      <c r="AB830" s="19">
        <f t="shared" si="1958"/>
        <v>132.19999999999999</v>
      </c>
      <c r="AC830" s="19">
        <f t="shared" si="1959"/>
        <v>113.5</v>
      </c>
      <c r="AD830" s="19">
        <f t="shared" si="1960"/>
        <v>113.5</v>
      </c>
      <c r="AE830" s="19">
        <f t="shared" si="2008"/>
        <v>0</v>
      </c>
      <c r="AF830" s="19">
        <f t="shared" si="2008"/>
        <v>0</v>
      </c>
      <c r="AG830" s="19">
        <f t="shared" si="1972"/>
        <v>132.19999999999999</v>
      </c>
      <c r="AH830" s="19">
        <f t="shared" si="1973"/>
        <v>113.5</v>
      </c>
      <c r="AI830" s="19">
        <f t="shared" si="1974"/>
        <v>113.5</v>
      </c>
      <c r="AJ830" s="19">
        <f t="shared" si="2008"/>
        <v>-132.19999999999999</v>
      </c>
      <c r="AK830" s="19">
        <f t="shared" si="2008"/>
        <v>0</v>
      </c>
      <c r="AL830" s="19">
        <f t="shared" si="2008"/>
        <v>0</v>
      </c>
      <c r="AM830" s="19">
        <f t="shared" si="1865"/>
        <v>0</v>
      </c>
      <c r="AN830" s="19">
        <f t="shared" si="2008"/>
        <v>0</v>
      </c>
      <c r="AO830" s="19">
        <f t="shared" si="1916"/>
        <v>0</v>
      </c>
      <c r="AP830" s="19">
        <f t="shared" si="1866"/>
        <v>113.5</v>
      </c>
      <c r="AQ830" s="19">
        <f t="shared" si="2008"/>
        <v>0</v>
      </c>
      <c r="AR830" s="19">
        <f t="shared" si="1918"/>
        <v>113.5</v>
      </c>
      <c r="AS830" s="19">
        <f t="shared" si="1867"/>
        <v>113.5</v>
      </c>
      <c r="AT830" s="19">
        <f t="shared" si="2008"/>
        <v>0</v>
      </c>
      <c r="AU830" s="19">
        <f t="shared" si="1920"/>
        <v>113.5</v>
      </c>
      <c r="AV830" s="19">
        <f t="shared" si="2008"/>
        <v>0</v>
      </c>
      <c r="AW830" s="32"/>
      <c r="AX830" s="23"/>
      <c r="AY830" s="2"/>
    </row>
    <row r="831" spans="1:51" x14ac:dyDescent="0.3">
      <c r="A831" s="49" t="s">
        <v>202</v>
      </c>
      <c r="B831" s="45">
        <v>610</v>
      </c>
      <c r="C831" s="49" t="s">
        <v>28</v>
      </c>
      <c r="D831" s="49" t="s">
        <v>30</v>
      </c>
      <c r="E831" s="15" t="s">
        <v>562</v>
      </c>
      <c r="F831" s="19">
        <v>132.19999999999999</v>
      </c>
      <c r="G831" s="19">
        <v>113.5</v>
      </c>
      <c r="H831" s="19">
        <v>113.5</v>
      </c>
      <c r="I831" s="19"/>
      <c r="J831" s="19"/>
      <c r="K831" s="19"/>
      <c r="L831" s="19">
        <f t="shared" si="1853"/>
        <v>132.19999999999999</v>
      </c>
      <c r="M831" s="19">
        <f t="shared" si="1854"/>
        <v>113.5</v>
      </c>
      <c r="N831" s="19">
        <f t="shared" si="1855"/>
        <v>113.5</v>
      </c>
      <c r="O831" s="19"/>
      <c r="P831" s="19"/>
      <c r="Q831" s="19"/>
      <c r="R831" s="19">
        <f t="shared" si="1978"/>
        <v>132.19999999999999</v>
      </c>
      <c r="S831" s="19">
        <f t="shared" si="1979"/>
        <v>113.5</v>
      </c>
      <c r="T831" s="19">
        <f t="shared" si="1980"/>
        <v>113.5</v>
      </c>
      <c r="U831" s="19"/>
      <c r="V831" s="19">
        <f t="shared" si="1982"/>
        <v>132.19999999999999</v>
      </c>
      <c r="W831" s="19">
        <f t="shared" si="1983"/>
        <v>113.5</v>
      </c>
      <c r="X831" s="19">
        <f t="shared" si="1984"/>
        <v>113.5</v>
      </c>
      <c r="Y831" s="19"/>
      <c r="Z831" s="19"/>
      <c r="AA831" s="19"/>
      <c r="AB831" s="19">
        <f t="shared" si="1958"/>
        <v>132.19999999999999</v>
      </c>
      <c r="AC831" s="19">
        <f t="shared" si="1959"/>
        <v>113.5</v>
      </c>
      <c r="AD831" s="19">
        <f t="shared" si="1960"/>
        <v>113.5</v>
      </c>
      <c r="AE831" s="19"/>
      <c r="AF831" s="19"/>
      <c r="AG831" s="19">
        <f t="shared" si="1972"/>
        <v>132.19999999999999</v>
      </c>
      <c r="AH831" s="19">
        <f t="shared" si="1973"/>
        <v>113.5</v>
      </c>
      <c r="AI831" s="19">
        <f t="shared" si="1974"/>
        <v>113.5</v>
      </c>
      <c r="AJ831" s="19">
        <v>-132.19999999999999</v>
      </c>
      <c r="AK831" s="19"/>
      <c r="AL831" s="19"/>
      <c r="AM831" s="19">
        <f t="shared" si="1865"/>
        <v>0</v>
      </c>
      <c r="AN831" s="19"/>
      <c r="AO831" s="19">
        <f t="shared" si="1916"/>
        <v>0</v>
      </c>
      <c r="AP831" s="19">
        <f t="shared" si="1866"/>
        <v>113.5</v>
      </c>
      <c r="AQ831" s="19"/>
      <c r="AR831" s="19">
        <f t="shared" si="1918"/>
        <v>113.5</v>
      </c>
      <c r="AS831" s="19">
        <f t="shared" si="1867"/>
        <v>113.5</v>
      </c>
      <c r="AT831" s="19"/>
      <c r="AU831" s="19">
        <f t="shared" si="1920"/>
        <v>113.5</v>
      </c>
      <c r="AV831" s="19"/>
      <c r="AW831" s="32"/>
      <c r="AX831" s="23"/>
      <c r="AY831" s="2"/>
    </row>
    <row r="832" spans="1:51" x14ac:dyDescent="0.3">
      <c r="A832" s="49" t="s">
        <v>202</v>
      </c>
      <c r="B832" s="45">
        <v>620</v>
      </c>
      <c r="C832" s="49"/>
      <c r="D832" s="49"/>
      <c r="E832" s="15" t="s">
        <v>596</v>
      </c>
      <c r="F832" s="19">
        <f t="shared" ref="F832:K832" si="2009">F833</f>
        <v>1339.6</v>
      </c>
      <c r="G832" s="19">
        <f t="shared" si="2009"/>
        <v>1386.5</v>
      </c>
      <c r="H832" s="19">
        <f t="shared" si="2009"/>
        <v>1386.5</v>
      </c>
      <c r="I832" s="19">
        <f t="shared" si="2009"/>
        <v>0</v>
      </c>
      <c r="J832" s="19">
        <f t="shared" si="2009"/>
        <v>0</v>
      </c>
      <c r="K832" s="19">
        <f t="shared" si="2009"/>
        <v>0</v>
      </c>
      <c r="L832" s="19">
        <f t="shared" si="1853"/>
        <v>1339.6</v>
      </c>
      <c r="M832" s="19">
        <f t="shared" si="1854"/>
        <v>1386.5</v>
      </c>
      <c r="N832" s="19">
        <f t="shared" si="1855"/>
        <v>1386.5</v>
      </c>
      <c r="O832" s="19">
        <f t="shared" ref="O832:Q832" si="2010">O833</f>
        <v>0</v>
      </c>
      <c r="P832" s="19">
        <f t="shared" si="2010"/>
        <v>0</v>
      </c>
      <c r="Q832" s="19">
        <f t="shared" si="2010"/>
        <v>0</v>
      </c>
      <c r="R832" s="19">
        <f t="shared" si="1978"/>
        <v>1339.6</v>
      </c>
      <c r="S832" s="19">
        <f t="shared" si="1979"/>
        <v>1386.5</v>
      </c>
      <c r="T832" s="19">
        <f t="shared" si="1980"/>
        <v>1386.5</v>
      </c>
      <c r="U832" s="19">
        <f t="shared" ref="U832:AV832" si="2011">U833</f>
        <v>0</v>
      </c>
      <c r="V832" s="19">
        <f t="shared" si="1982"/>
        <v>1339.6</v>
      </c>
      <c r="W832" s="19">
        <f t="shared" si="1983"/>
        <v>1386.5</v>
      </c>
      <c r="X832" s="19">
        <f t="shared" si="1984"/>
        <v>1386.5</v>
      </c>
      <c r="Y832" s="19">
        <f t="shared" si="2011"/>
        <v>0</v>
      </c>
      <c r="Z832" s="19">
        <f t="shared" si="2011"/>
        <v>0</v>
      </c>
      <c r="AA832" s="19">
        <f t="shared" si="2011"/>
        <v>0</v>
      </c>
      <c r="AB832" s="19">
        <f t="shared" si="1958"/>
        <v>1339.6</v>
      </c>
      <c r="AC832" s="19">
        <f t="shared" si="1959"/>
        <v>1386.5</v>
      </c>
      <c r="AD832" s="19">
        <f t="shared" si="1960"/>
        <v>1386.5</v>
      </c>
      <c r="AE832" s="19">
        <f t="shared" si="2011"/>
        <v>0</v>
      </c>
      <c r="AF832" s="19">
        <f t="shared" si="2011"/>
        <v>0</v>
      </c>
      <c r="AG832" s="19">
        <f t="shared" si="1972"/>
        <v>1339.6</v>
      </c>
      <c r="AH832" s="19">
        <f t="shared" si="1973"/>
        <v>1386.5</v>
      </c>
      <c r="AI832" s="19">
        <f t="shared" si="1974"/>
        <v>1386.5</v>
      </c>
      <c r="AJ832" s="19">
        <f t="shared" si="2011"/>
        <v>-1339.6</v>
      </c>
      <c r="AK832" s="19">
        <f t="shared" si="2011"/>
        <v>0</v>
      </c>
      <c r="AL832" s="19">
        <f t="shared" si="2011"/>
        <v>0</v>
      </c>
      <c r="AM832" s="19">
        <f t="shared" si="1865"/>
        <v>0</v>
      </c>
      <c r="AN832" s="19">
        <f t="shared" si="2011"/>
        <v>0</v>
      </c>
      <c r="AO832" s="19">
        <f t="shared" si="1916"/>
        <v>0</v>
      </c>
      <c r="AP832" s="19">
        <f t="shared" si="1866"/>
        <v>1386.5</v>
      </c>
      <c r="AQ832" s="19">
        <f t="shared" si="2011"/>
        <v>0</v>
      </c>
      <c r="AR832" s="19">
        <f t="shared" si="1918"/>
        <v>1386.5</v>
      </c>
      <c r="AS832" s="19">
        <f t="shared" si="1867"/>
        <v>1386.5</v>
      </c>
      <c r="AT832" s="19">
        <f t="shared" si="2011"/>
        <v>0</v>
      </c>
      <c r="AU832" s="19">
        <f t="shared" si="1920"/>
        <v>1386.5</v>
      </c>
      <c r="AV832" s="19">
        <f t="shared" si="2011"/>
        <v>0</v>
      </c>
      <c r="AW832" s="32"/>
      <c r="AX832" s="23"/>
      <c r="AY832" s="2"/>
    </row>
    <row r="833" spans="1:51" x14ac:dyDescent="0.3">
      <c r="A833" s="49" t="s">
        <v>202</v>
      </c>
      <c r="B833" s="45">
        <v>620</v>
      </c>
      <c r="C833" s="49" t="s">
        <v>28</v>
      </c>
      <c r="D833" s="49" t="s">
        <v>30</v>
      </c>
      <c r="E833" s="15" t="s">
        <v>562</v>
      </c>
      <c r="F833" s="19">
        <v>1339.6</v>
      </c>
      <c r="G833" s="19">
        <v>1386.5</v>
      </c>
      <c r="H833" s="19">
        <v>1386.5</v>
      </c>
      <c r="I833" s="19"/>
      <c r="J833" s="19"/>
      <c r="K833" s="19"/>
      <c r="L833" s="19">
        <f t="shared" si="1853"/>
        <v>1339.6</v>
      </c>
      <c r="M833" s="19">
        <f t="shared" si="1854"/>
        <v>1386.5</v>
      </c>
      <c r="N833" s="19">
        <f t="shared" si="1855"/>
        <v>1386.5</v>
      </c>
      <c r="O833" s="19"/>
      <c r="P833" s="19"/>
      <c r="Q833" s="19"/>
      <c r="R833" s="19">
        <f t="shared" si="1978"/>
        <v>1339.6</v>
      </c>
      <c r="S833" s="19">
        <f t="shared" si="1979"/>
        <v>1386.5</v>
      </c>
      <c r="T833" s="19">
        <f t="shared" si="1980"/>
        <v>1386.5</v>
      </c>
      <c r="U833" s="19"/>
      <c r="V833" s="19">
        <f t="shared" si="1982"/>
        <v>1339.6</v>
      </c>
      <c r="W833" s="19">
        <f t="shared" si="1983"/>
        <v>1386.5</v>
      </c>
      <c r="X833" s="19">
        <f t="shared" si="1984"/>
        <v>1386.5</v>
      </c>
      <c r="Y833" s="19"/>
      <c r="Z833" s="19"/>
      <c r="AA833" s="19"/>
      <c r="AB833" s="19">
        <f t="shared" si="1958"/>
        <v>1339.6</v>
      </c>
      <c r="AC833" s="19">
        <f t="shared" si="1959"/>
        <v>1386.5</v>
      </c>
      <c r="AD833" s="19">
        <f t="shared" si="1960"/>
        <v>1386.5</v>
      </c>
      <c r="AE833" s="19"/>
      <c r="AF833" s="19"/>
      <c r="AG833" s="19">
        <f t="shared" si="1972"/>
        <v>1339.6</v>
      </c>
      <c r="AH833" s="19">
        <f t="shared" si="1973"/>
        <v>1386.5</v>
      </c>
      <c r="AI833" s="19">
        <f t="shared" si="1974"/>
        <v>1386.5</v>
      </c>
      <c r="AJ833" s="19">
        <v>-1339.6</v>
      </c>
      <c r="AK833" s="19"/>
      <c r="AL833" s="19"/>
      <c r="AM833" s="19">
        <f t="shared" si="1865"/>
        <v>0</v>
      </c>
      <c r="AN833" s="19"/>
      <c r="AO833" s="19">
        <f t="shared" si="1916"/>
        <v>0</v>
      </c>
      <c r="AP833" s="19">
        <f t="shared" si="1866"/>
        <v>1386.5</v>
      </c>
      <c r="AQ833" s="19"/>
      <c r="AR833" s="19">
        <f t="shared" si="1918"/>
        <v>1386.5</v>
      </c>
      <c r="AS833" s="19">
        <f t="shared" si="1867"/>
        <v>1386.5</v>
      </c>
      <c r="AT833" s="19"/>
      <c r="AU833" s="19">
        <f t="shared" si="1920"/>
        <v>1386.5</v>
      </c>
      <c r="AV833" s="19"/>
      <c r="AW833" s="32"/>
      <c r="AX833" s="23"/>
      <c r="AY833" s="2"/>
    </row>
    <row r="834" spans="1:51" ht="46.8" x14ac:dyDescent="0.3">
      <c r="A834" s="49" t="s">
        <v>203</v>
      </c>
      <c r="B834" s="45"/>
      <c r="C834" s="49"/>
      <c r="D834" s="49"/>
      <c r="E834" s="15" t="s">
        <v>937</v>
      </c>
      <c r="F834" s="19">
        <f>F835+F838+F841</f>
        <v>12252</v>
      </c>
      <c r="G834" s="19">
        <f t="shared" ref="G834:AV834" si="2012">G835+G838+G841</f>
        <v>12252</v>
      </c>
      <c r="H834" s="19">
        <f t="shared" si="2012"/>
        <v>12252</v>
      </c>
      <c r="I834" s="19">
        <f t="shared" ref="I834:K834" si="2013">I835+I838+I841</f>
        <v>0</v>
      </c>
      <c r="J834" s="19">
        <f t="shared" si="2013"/>
        <v>0</v>
      </c>
      <c r="K834" s="19">
        <f t="shared" si="2013"/>
        <v>0</v>
      </c>
      <c r="L834" s="19">
        <f t="shared" si="1853"/>
        <v>12252</v>
      </c>
      <c r="M834" s="19">
        <f t="shared" si="1854"/>
        <v>12252</v>
      </c>
      <c r="N834" s="19">
        <f t="shared" si="1855"/>
        <v>12252</v>
      </c>
      <c r="O834" s="19">
        <f t="shared" ref="O834:Q834" si="2014">O835+O838+O841</f>
        <v>0</v>
      </c>
      <c r="P834" s="19">
        <f t="shared" si="2014"/>
        <v>0</v>
      </c>
      <c r="Q834" s="19">
        <f t="shared" si="2014"/>
        <v>0</v>
      </c>
      <c r="R834" s="19">
        <f t="shared" si="1978"/>
        <v>12252</v>
      </c>
      <c r="S834" s="19">
        <f t="shared" si="1979"/>
        <v>12252</v>
      </c>
      <c r="T834" s="19">
        <f t="shared" si="1980"/>
        <v>12252</v>
      </c>
      <c r="U834" s="19">
        <f t="shared" ref="U834" si="2015">U835+U838+U841</f>
        <v>0</v>
      </c>
      <c r="V834" s="19">
        <f t="shared" si="1982"/>
        <v>12252</v>
      </c>
      <c r="W834" s="19">
        <f t="shared" si="1983"/>
        <v>12252</v>
      </c>
      <c r="X834" s="19">
        <f t="shared" si="1984"/>
        <v>12252</v>
      </c>
      <c r="Y834" s="19">
        <f t="shared" ref="Y834:AA834" si="2016">Y835+Y838+Y841</f>
        <v>0</v>
      </c>
      <c r="Z834" s="19">
        <f t="shared" si="2016"/>
        <v>0</v>
      </c>
      <c r="AA834" s="19">
        <f t="shared" si="2016"/>
        <v>0</v>
      </c>
      <c r="AB834" s="19">
        <f t="shared" si="1958"/>
        <v>12252</v>
      </c>
      <c r="AC834" s="19">
        <f t="shared" si="1959"/>
        <v>12252</v>
      </c>
      <c r="AD834" s="19">
        <f t="shared" si="1960"/>
        <v>12252</v>
      </c>
      <c r="AE834" s="19">
        <f t="shared" ref="AE834:AF834" si="2017">AE835+AE838+AE841</f>
        <v>0</v>
      </c>
      <c r="AF834" s="19">
        <f t="shared" si="2017"/>
        <v>0</v>
      </c>
      <c r="AG834" s="19">
        <f t="shared" si="1972"/>
        <v>12252</v>
      </c>
      <c r="AH834" s="19">
        <f t="shared" si="1973"/>
        <v>12252</v>
      </c>
      <c r="AI834" s="19">
        <f t="shared" si="1974"/>
        <v>12252</v>
      </c>
      <c r="AJ834" s="19">
        <f t="shared" ref="AJ834:AL834" si="2018">AJ835+AJ838+AJ841</f>
        <v>0</v>
      </c>
      <c r="AK834" s="19">
        <f t="shared" si="2018"/>
        <v>0</v>
      </c>
      <c r="AL834" s="19">
        <f t="shared" si="2018"/>
        <v>0</v>
      </c>
      <c r="AM834" s="19">
        <f t="shared" si="1865"/>
        <v>12252</v>
      </c>
      <c r="AN834" s="19">
        <f t="shared" ref="AN834" si="2019">AN835+AN838+AN841</f>
        <v>0</v>
      </c>
      <c r="AO834" s="19">
        <f t="shared" si="1916"/>
        <v>12252</v>
      </c>
      <c r="AP834" s="19">
        <f t="shared" si="1866"/>
        <v>12252</v>
      </c>
      <c r="AQ834" s="19">
        <f t="shared" ref="AQ834" si="2020">AQ835+AQ838+AQ841</f>
        <v>0</v>
      </c>
      <c r="AR834" s="19">
        <f t="shared" si="1918"/>
        <v>12252</v>
      </c>
      <c r="AS834" s="19">
        <f t="shared" si="1867"/>
        <v>12252</v>
      </c>
      <c r="AT834" s="19">
        <f t="shared" ref="AT834" si="2021">AT835+AT838+AT841</f>
        <v>0</v>
      </c>
      <c r="AU834" s="19">
        <f t="shared" si="1920"/>
        <v>12252</v>
      </c>
      <c r="AV834" s="19">
        <f t="shared" si="2012"/>
        <v>0</v>
      </c>
      <c r="AW834" s="32"/>
      <c r="AX834" s="23"/>
      <c r="AY834" s="2"/>
    </row>
    <row r="835" spans="1:51" ht="31.2" x14ac:dyDescent="0.3">
      <c r="A835" s="49" t="s">
        <v>203</v>
      </c>
      <c r="B835" s="45">
        <v>200</v>
      </c>
      <c r="C835" s="49"/>
      <c r="D835" s="49"/>
      <c r="E835" s="15" t="s">
        <v>578</v>
      </c>
      <c r="F835" s="19">
        <f t="shared" ref="F835:K836" si="2022">F836</f>
        <v>3300</v>
      </c>
      <c r="G835" s="19">
        <f t="shared" si="2022"/>
        <v>3300</v>
      </c>
      <c r="H835" s="19">
        <f t="shared" si="2022"/>
        <v>3300</v>
      </c>
      <c r="I835" s="19">
        <f t="shared" si="2022"/>
        <v>0</v>
      </c>
      <c r="J835" s="19">
        <f t="shared" si="2022"/>
        <v>0</v>
      </c>
      <c r="K835" s="19">
        <f t="shared" si="2022"/>
        <v>0</v>
      </c>
      <c r="L835" s="19">
        <f t="shared" si="1853"/>
        <v>3300</v>
      </c>
      <c r="M835" s="19">
        <f t="shared" si="1854"/>
        <v>3300</v>
      </c>
      <c r="N835" s="19">
        <f t="shared" si="1855"/>
        <v>3300</v>
      </c>
      <c r="O835" s="19">
        <f t="shared" ref="O835:Q836" si="2023">O836</f>
        <v>0</v>
      </c>
      <c r="P835" s="19">
        <f t="shared" si="2023"/>
        <v>0</v>
      </c>
      <c r="Q835" s="19">
        <f t="shared" si="2023"/>
        <v>0</v>
      </c>
      <c r="R835" s="19">
        <f t="shared" si="1978"/>
        <v>3300</v>
      </c>
      <c r="S835" s="19">
        <f t="shared" si="1979"/>
        <v>3300</v>
      </c>
      <c r="T835" s="19">
        <f t="shared" si="1980"/>
        <v>3300</v>
      </c>
      <c r="U835" s="19">
        <f t="shared" ref="U835:AV836" si="2024">U836</f>
        <v>0</v>
      </c>
      <c r="V835" s="19">
        <f t="shared" si="1982"/>
        <v>3300</v>
      </c>
      <c r="W835" s="19">
        <f t="shared" si="1983"/>
        <v>3300</v>
      </c>
      <c r="X835" s="19">
        <f t="shared" si="1984"/>
        <v>3300</v>
      </c>
      <c r="Y835" s="19">
        <f t="shared" si="2024"/>
        <v>0</v>
      </c>
      <c r="Z835" s="19">
        <f t="shared" si="2024"/>
        <v>0</v>
      </c>
      <c r="AA835" s="19">
        <f t="shared" si="2024"/>
        <v>0</v>
      </c>
      <c r="AB835" s="19">
        <f t="shared" si="1958"/>
        <v>3300</v>
      </c>
      <c r="AC835" s="19">
        <f t="shared" si="1959"/>
        <v>3300</v>
      </c>
      <c r="AD835" s="19">
        <f t="shared" si="1960"/>
        <v>3300</v>
      </c>
      <c r="AE835" s="19">
        <f t="shared" si="2024"/>
        <v>0</v>
      </c>
      <c r="AF835" s="19">
        <f t="shared" si="2024"/>
        <v>0</v>
      </c>
      <c r="AG835" s="19">
        <f t="shared" si="1972"/>
        <v>3300</v>
      </c>
      <c r="AH835" s="19">
        <f t="shared" si="1973"/>
        <v>3300</v>
      </c>
      <c r="AI835" s="19">
        <f t="shared" si="1974"/>
        <v>3300</v>
      </c>
      <c r="AJ835" s="19">
        <f t="shared" si="2024"/>
        <v>0</v>
      </c>
      <c r="AK835" s="19">
        <f t="shared" si="2024"/>
        <v>0</v>
      </c>
      <c r="AL835" s="19">
        <f t="shared" si="2024"/>
        <v>0</v>
      </c>
      <c r="AM835" s="19">
        <f t="shared" si="1865"/>
        <v>3300</v>
      </c>
      <c r="AN835" s="19">
        <f t="shared" si="2024"/>
        <v>0</v>
      </c>
      <c r="AO835" s="19">
        <f t="shared" si="1916"/>
        <v>3300</v>
      </c>
      <c r="AP835" s="19">
        <f t="shared" si="1866"/>
        <v>3300</v>
      </c>
      <c r="AQ835" s="19">
        <f t="shared" si="2024"/>
        <v>0</v>
      </c>
      <c r="AR835" s="19">
        <f t="shared" si="1918"/>
        <v>3300</v>
      </c>
      <c r="AS835" s="19">
        <f t="shared" si="1867"/>
        <v>3300</v>
      </c>
      <c r="AT835" s="19">
        <f t="shared" si="2024"/>
        <v>0</v>
      </c>
      <c r="AU835" s="19">
        <f t="shared" si="1920"/>
        <v>3300</v>
      </c>
      <c r="AV835" s="19">
        <f t="shared" si="2024"/>
        <v>0</v>
      </c>
      <c r="AW835" s="32"/>
      <c r="AX835" s="23"/>
      <c r="AY835" s="2"/>
    </row>
    <row r="836" spans="1:51" ht="46.8" x14ac:dyDescent="0.3">
      <c r="A836" s="49" t="s">
        <v>203</v>
      </c>
      <c r="B836" s="45">
        <v>240</v>
      </c>
      <c r="C836" s="49"/>
      <c r="D836" s="49"/>
      <c r="E836" s="15" t="s">
        <v>586</v>
      </c>
      <c r="F836" s="19">
        <f t="shared" si="2022"/>
        <v>3300</v>
      </c>
      <c r="G836" s="19">
        <f t="shared" si="2022"/>
        <v>3300</v>
      </c>
      <c r="H836" s="19">
        <f t="shared" si="2022"/>
        <v>3300</v>
      </c>
      <c r="I836" s="19">
        <f t="shared" si="2022"/>
        <v>0</v>
      </c>
      <c r="J836" s="19">
        <f t="shared" si="2022"/>
        <v>0</v>
      </c>
      <c r="K836" s="19">
        <f t="shared" si="2022"/>
        <v>0</v>
      </c>
      <c r="L836" s="19">
        <f t="shared" si="1853"/>
        <v>3300</v>
      </c>
      <c r="M836" s="19">
        <f t="shared" si="1854"/>
        <v>3300</v>
      </c>
      <c r="N836" s="19">
        <f t="shared" si="1855"/>
        <v>3300</v>
      </c>
      <c r="O836" s="19">
        <f t="shared" si="2023"/>
        <v>0</v>
      </c>
      <c r="P836" s="19">
        <f t="shared" si="2023"/>
        <v>0</v>
      </c>
      <c r="Q836" s="19">
        <f t="shared" si="2023"/>
        <v>0</v>
      </c>
      <c r="R836" s="19">
        <f t="shared" si="1978"/>
        <v>3300</v>
      </c>
      <c r="S836" s="19">
        <f t="shared" si="1979"/>
        <v>3300</v>
      </c>
      <c r="T836" s="19">
        <f t="shared" si="1980"/>
        <v>3300</v>
      </c>
      <c r="U836" s="19">
        <f t="shared" si="2024"/>
        <v>0</v>
      </c>
      <c r="V836" s="19">
        <f t="shared" si="1982"/>
        <v>3300</v>
      </c>
      <c r="W836" s="19">
        <f t="shared" si="1983"/>
        <v>3300</v>
      </c>
      <c r="X836" s="19">
        <f t="shared" si="1984"/>
        <v>3300</v>
      </c>
      <c r="Y836" s="19">
        <f t="shared" si="2024"/>
        <v>0</v>
      </c>
      <c r="Z836" s="19">
        <f t="shared" si="2024"/>
        <v>0</v>
      </c>
      <c r="AA836" s="19">
        <f t="shared" si="2024"/>
        <v>0</v>
      </c>
      <c r="AB836" s="19">
        <f t="shared" si="1958"/>
        <v>3300</v>
      </c>
      <c r="AC836" s="19">
        <f t="shared" si="1959"/>
        <v>3300</v>
      </c>
      <c r="AD836" s="19">
        <f t="shared" si="1960"/>
        <v>3300</v>
      </c>
      <c r="AE836" s="19">
        <f t="shared" si="2024"/>
        <v>0</v>
      </c>
      <c r="AF836" s="19">
        <f t="shared" si="2024"/>
        <v>0</v>
      </c>
      <c r="AG836" s="19">
        <f t="shared" si="1972"/>
        <v>3300</v>
      </c>
      <c r="AH836" s="19">
        <f t="shared" si="1973"/>
        <v>3300</v>
      </c>
      <c r="AI836" s="19">
        <f t="shared" si="1974"/>
        <v>3300</v>
      </c>
      <c r="AJ836" s="19">
        <f t="shared" si="2024"/>
        <v>0</v>
      </c>
      <c r="AK836" s="19">
        <f t="shared" si="2024"/>
        <v>0</v>
      </c>
      <c r="AL836" s="19">
        <f t="shared" si="2024"/>
        <v>0</v>
      </c>
      <c r="AM836" s="19">
        <f t="shared" si="1865"/>
        <v>3300</v>
      </c>
      <c r="AN836" s="19">
        <f t="shared" si="2024"/>
        <v>0</v>
      </c>
      <c r="AO836" s="19">
        <f t="shared" si="1916"/>
        <v>3300</v>
      </c>
      <c r="AP836" s="19">
        <f t="shared" si="1866"/>
        <v>3300</v>
      </c>
      <c r="AQ836" s="19">
        <f t="shared" si="2024"/>
        <v>0</v>
      </c>
      <c r="AR836" s="19">
        <f t="shared" si="1918"/>
        <v>3300</v>
      </c>
      <c r="AS836" s="19">
        <f t="shared" si="1867"/>
        <v>3300</v>
      </c>
      <c r="AT836" s="19">
        <f t="shared" si="2024"/>
        <v>0</v>
      </c>
      <c r="AU836" s="19">
        <f t="shared" si="1920"/>
        <v>3300</v>
      </c>
      <c r="AV836" s="19">
        <f t="shared" si="2024"/>
        <v>0</v>
      </c>
      <c r="AW836" s="32"/>
      <c r="AX836" s="23"/>
      <c r="AY836" s="2"/>
    </row>
    <row r="837" spans="1:51" x14ac:dyDescent="0.3">
      <c r="A837" s="49" t="s">
        <v>203</v>
      </c>
      <c r="B837" s="45">
        <v>240</v>
      </c>
      <c r="C837" s="49" t="s">
        <v>28</v>
      </c>
      <c r="D837" s="49" t="s">
        <v>30</v>
      </c>
      <c r="E837" s="15" t="s">
        <v>562</v>
      </c>
      <c r="F837" s="19">
        <v>3300</v>
      </c>
      <c r="G837" s="19">
        <v>3300</v>
      </c>
      <c r="H837" s="19">
        <v>3300</v>
      </c>
      <c r="I837" s="19"/>
      <c r="J837" s="19"/>
      <c r="K837" s="19"/>
      <c r="L837" s="19">
        <f t="shared" si="1853"/>
        <v>3300</v>
      </c>
      <c r="M837" s="19">
        <f t="shared" si="1854"/>
        <v>3300</v>
      </c>
      <c r="N837" s="19">
        <f t="shared" si="1855"/>
        <v>3300</v>
      </c>
      <c r="O837" s="19"/>
      <c r="P837" s="19"/>
      <c r="Q837" s="19"/>
      <c r="R837" s="19">
        <f t="shared" si="1978"/>
        <v>3300</v>
      </c>
      <c r="S837" s="19">
        <f t="shared" si="1979"/>
        <v>3300</v>
      </c>
      <c r="T837" s="19">
        <f t="shared" si="1980"/>
        <v>3300</v>
      </c>
      <c r="U837" s="19"/>
      <c r="V837" s="19">
        <f t="shared" si="1982"/>
        <v>3300</v>
      </c>
      <c r="W837" s="19">
        <f t="shared" si="1983"/>
        <v>3300</v>
      </c>
      <c r="X837" s="19">
        <f t="shared" si="1984"/>
        <v>3300</v>
      </c>
      <c r="Y837" s="19"/>
      <c r="Z837" s="19"/>
      <c r="AA837" s="19"/>
      <c r="AB837" s="19">
        <f t="shared" si="1958"/>
        <v>3300</v>
      </c>
      <c r="AC837" s="19">
        <f t="shared" si="1959"/>
        <v>3300</v>
      </c>
      <c r="AD837" s="19">
        <f t="shared" si="1960"/>
        <v>3300</v>
      </c>
      <c r="AE837" s="19"/>
      <c r="AF837" s="19"/>
      <c r="AG837" s="19">
        <f t="shared" si="1972"/>
        <v>3300</v>
      </c>
      <c r="AH837" s="19">
        <f t="shared" si="1973"/>
        <v>3300</v>
      </c>
      <c r="AI837" s="19">
        <f t="shared" si="1974"/>
        <v>3300</v>
      </c>
      <c r="AJ837" s="19"/>
      <c r="AK837" s="19"/>
      <c r="AL837" s="19"/>
      <c r="AM837" s="19">
        <f t="shared" si="1865"/>
        <v>3300</v>
      </c>
      <c r="AN837" s="19"/>
      <c r="AO837" s="19">
        <f t="shared" si="1916"/>
        <v>3300</v>
      </c>
      <c r="AP837" s="19">
        <f t="shared" si="1866"/>
        <v>3300</v>
      </c>
      <c r="AQ837" s="19"/>
      <c r="AR837" s="19">
        <f t="shared" si="1918"/>
        <v>3300</v>
      </c>
      <c r="AS837" s="19">
        <f t="shared" si="1867"/>
        <v>3300</v>
      </c>
      <c r="AT837" s="19"/>
      <c r="AU837" s="19">
        <f t="shared" si="1920"/>
        <v>3300</v>
      </c>
      <c r="AV837" s="19"/>
      <c r="AW837" s="32"/>
      <c r="AX837" s="23"/>
      <c r="AY837" s="2"/>
    </row>
    <row r="838" spans="1:51" ht="31.2" x14ac:dyDescent="0.3">
      <c r="A838" s="49" t="s">
        <v>203</v>
      </c>
      <c r="B838" s="45">
        <v>300</v>
      </c>
      <c r="C838" s="49"/>
      <c r="D838" s="49"/>
      <c r="E838" s="15" t="s">
        <v>579</v>
      </c>
      <c r="F838" s="19">
        <f>F839</f>
        <v>1760</v>
      </c>
      <c r="G838" s="19">
        <f t="shared" ref="G838:AV839" si="2025">G839</f>
        <v>1760</v>
      </c>
      <c r="H838" s="19">
        <f t="shared" si="2025"/>
        <v>1760</v>
      </c>
      <c r="I838" s="19">
        <f t="shared" si="2025"/>
        <v>0</v>
      </c>
      <c r="J838" s="19">
        <f t="shared" si="2025"/>
        <v>0</v>
      </c>
      <c r="K838" s="19">
        <f t="shared" si="2025"/>
        <v>0</v>
      </c>
      <c r="L838" s="19">
        <f t="shared" si="1853"/>
        <v>1760</v>
      </c>
      <c r="M838" s="19">
        <f t="shared" si="1854"/>
        <v>1760</v>
      </c>
      <c r="N838" s="19">
        <f t="shared" si="1855"/>
        <v>1760</v>
      </c>
      <c r="O838" s="19">
        <f t="shared" si="2025"/>
        <v>0</v>
      </c>
      <c r="P838" s="19">
        <f t="shared" si="2025"/>
        <v>0</v>
      </c>
      <c r="Q838" s="19">
        <f t="shared" si="2025"/>
        <v>0</v>
      </c>
      <c r="R838" s="19">
        <f t="shared" si="1978"/>
        <v>1760</v>
      </c>
      <c r="S838" s="19">
        <f t="shared" si="1979"/>
        <v>1760</v>
      </c>
      <c r="T838" s="19">
        <f t="shared" si="1980"/>
        <v>1760</v>
      </c>
      <c r="U838" s="19">
        <f t="shared" si="2025"/>
        <v>0</v>
      </c>
      <c r="V838" s="19">
        <f t="shared" si="1982"/>
        <v>1760</v>
      </c>
      <c r="W838" s="19">
        <f t="shared" si="1983"/>
        <v>1760</v>
      </c>
      <c r="X838" s="19">
        <f t="shared" si="1984"/>
        <v>1760</v>
      </c>
      <c r="Y838" s="19">
        <f t="shared" si="2025"/>
        <v>0</v>
      </c>
      <c r="Z838" s="19">
        <f t="shared" si="2025"/>
        <v>0</v>
      </c>
      <c r="AA838" s="19">
        <f t="shared" si="2025"/>
        <v>0</v>
      </c>
      <c r="AB838" s="19">
        <f t="shared" si="1958"/>
        <v>1760</v>
      </c>
      <c r="AC838" s="19">
        <f t="shared" si="1959"/>
        <v>1760</v>
      </c>
      <c r="AD838" s="19">
        <f t="shared" si="1960"/>
        <v>1760</v>
      </c>
      <c r="AE838" s="19">
        <f t="shared" si="2025"/>
        <v>0</v>
      </c>
      <c r="AF838" s="19">
        <f t="shared" si="2025"/>
        <v>0</v>
      </c>
      <c r="AG838" s="19">
        <f t="shared" si="1972"/>
        <v>1760</v>
      </c>
      <c r="AH838" s="19">
        <f t="shared" si="1973"/>
        <v>1760</v>
      </c>
      <c r="AI838" s="19">
        <f t="shared" si="1974"/>
        <v>1760</v>
      </c>
      <c r="AJ838" s="19">
        <f t="shared" si="2025"/>
        <v>0</v>
      </c>
      <c r="AK838" s="19">
        <f t="shared" si="2025"/>
        <v>0</v>
      </c>
      <c r="AL838" s="19">
        <f t="shared" si="2025"/>
        <v>0</v>
      </c>
      <c r="AM838" s="19">
        <f t="shared" si="1865"/>
        <v>1760</v>
      </c>
      <c r="AN838" s="19">
        <f t="shared" si="2025"/>
        <v>0</v>
      </c>
      <c r="AO838" s="19">
        <f t="shared" si="1916"/>
        <v>1760</v>
      </c>
      <c r="AP838" s="19">
        <f t="shared" si="1866"/>
        <v>1760</v>
      </c>
      <c r="AQ838" s="19">
        <f t="shared" si="2025"/>
        <v>0</v>
      </c>
      <c r="AR838" s="19">
        <f t="shared" si="1918"/>
        <v>1760</v>
      </c>
      <c r="AS838" s="19">
        <f t="shared" si="1867"/>
        <v>1760</v>
      </c>
      <c r="AT838" s="19">
        <f t="shared" si="2025"/>
        <v>0</v>
      </c>
      <c r="AU838" s="19">
        <f t="shared" si="1920"/>
        <v>1760</v>
      </c>
      <c r="AV838" s="19">
        <f t="shared" si="2025"/>
        <v>0</v>
      </c>
      <c r="AW838" s="32"/>
      <c r="AX838" s="23"/>
      <c r="AY838" s="2"/>
    </row>
    <row r="839" spans="1:51" x14ac:dyDescent="0.3">
      <c r="A839" s="49" t="s">
        <v>203</v>
      </c>
      <c r="B839" s="45">
        <v>350</v>
      </c>
      <c r="C839" s="49"/>
      <c r="D839" s="49"/>
      <c r="E839" s="15" t="s">
        <v>567</v>
      </c>
      <c r="F839" s="19">
        <f>F840</f>
        <v>1760</v>
      </c>
      <c r="G839" s="19">
        <f t="shared" si="2025"/>
        <v>1760</v>
      </c>
      <c r="H839" s="19">
        <f t="shared" si="2025"/>
        <v>1760</v>
      </c>
      <c r="I839" s="19">
        <f t="shared" si="2025"/>
        <v>0</v>
      </c>
      <c r="J839" s="19">
        <f t="shared" si="2025"/>
        <v>0</v>
      </c>
      <c r="K839" s="19">
        <f t="shared" si="2025"/>
        <v>0</v>
      </c>
      <c r="L839" s="19">
        <f t="shared" ref="L839:L902" si="2026">F839+I839</f>
        <v>1760</v>
      </c>
      <c r="M839" s="19">
        <f t="shared" ref="M839:M902" si="2027">G839+J839</f>
        <v>1760</v>
      </c>
      <c r="N839" s="19">
        <f t="shared" ref="N839:N902" si="2028">H839+K839</f>
        <v>1760</v>
      </c>
      <c r="O839" s="19">
        <f t="shared" si="2025"/>
        <v>0</v>
      </c>
      <c r="P839" s="19">
        <f t="shared" si="2025"/>
        <v>0</v>
      </c>
      <c r="Q839" s="19">
        <f t="shared" si="2025"/>
        <v>0</v>
      </c>
      <c r="R839" s="19">
        <f t="shared" si="1978"/>
        <v>1760</v>
      </c>
      <c r="S839" s="19">
        <f t="shared" si="1979"/>
        <v>1760</v>
      </c>
      <c r="T839" s="19">
        <f t="shared" si="1980"/>
        <v>1760</v>
      </c>
      <c r="U839" s="19">
        <f t="shared" si="2025"/>
        <v>0</v>
      </c>
      <c r="V839" s="19">
        <f t="shared" si="1982"/>
        <v>1760</v>
      </c>
      <c r="W839" s="19">
        <f t="shared" si="1983"/>
        <v>1760</v>
      </c>
      <c r="X839" s="19">
        <f t="shared" si="1984"/>
        <v>1760</v>
      </c>
      <c r="Y839" s="19">
        <f t="shared" si="2025"/>
        <v>0</v>
      </c>
      <c r="Z839" s="19">
        <f t="shared" si="2025"/>
        <v>0</v>
      </c>
      <c r="AA839" s="19">
        <f t="shared" si="2025"/>
        <v>0</v>
      </c>
      <c r="AB839" s="19">
        <f t="shared" si="1958"/>
        <v>1760</v>
      </c>
      <c r="AC839" s="19">
        <f t="shared" si="1959"/>
        <v>1760</v>
      </c>
      <c r="AD839" s="19">
        <f t="shared" si="1960"/>
        <v>1760</v>
      </c>
      <c r="AE839" s="19">
        <f t="shared" si="2025"/>
        <v>0</v>
      </c>
      <c r="AF839" s="19">
        <f t="shared" si="2025"/>
        <v>0</v>
      </c>
      <c r="AG839" s="19">
        <f t="shared" si="1972"/>
        <v>1760</v>
      </c>
      <c r="AH839" s="19">
        <f t="shared" si="1973"/>
        <v>1760</v>
      </c>
      <c r="AI839" s="19">
        <f t="shared" si="1974"/>
        <v>1760</v>
      </c>
      <c r="AJ839" s="19">
        <f t="shared" si="2025"/>
        <v>0</v>
      </c>
      <c r="AK839" s="19">
        <f t="shared" si="2025"/>
        <v>0</v>
      </c>
      <c r="AL839" s="19">
        <f t="shared" si="2025"/>
        <v>0</v>
      </c>
      <c r="AM839" s="19">
        <f t="shared" si="1865"/>
        <v>1760</v>
      </c>
      <c r="AN839" s="19">
        <f t="shared" si="2025"/>
        <v>0</v>
      </c>
      <c r="AO839" s="19">
        <f t="shared" si="1916"/>
        <v>1760</v>
      </c>
      <c r="AP839" s="19">
        <f t="shared" si="1866"/>
        <v>1760</v>
      </c>
      <c r="AQ839" s="19">
        <f t="shared" si="2025"/>
        <v>0</v>
      </c>
      <c r="AR839" s="19">
        <f t="shared" si="1918"/>
        <v>1760</v>
      </c>
      <c r="AS839" s="19">
        <f t="shared" si="1867"/>
        <v>1760</v>
      </c>
      <c r="AT839" s="19">
        <f t="shared" si="2025"/>
        <v>0</v>
      </c>
      <c r="AU839" s="19">
        <f t="shared" si="1920"/>
        <v>1760</v>
      </c>
      <c r="AV839" s="19">
        <f t="shared" si="2025"/>
        <v>0</v>
      </c>
      <c r="AW839" s="32"/>
      <c r="AX839" s="23"/>
      <c r="AY839" s="2"/>
    </row>
    <row r="840" spans="1:51" x14ac:dyDescent="0.3">
      <c r="A840" s="49" t="s">
        <v>203</v>
      </c>
      <c r="B840" s="45">
        <v>350</v>
      </c>
      <c r="C840" s="49" t="s">
        <v>28</v>
      </c>
      <c r="D840" s="49" t="s">
        <v>30</v>
      </c>
      <c r="E840" s="15" t="s">
        <v>562</v>
      </c>
      <c r="F840" s="19">
        <v>1760</v>
      </c>
      <c r="G840" s="19">
        <v>1760</v>
      </c>
      <c r="H840" s="19">
        <v>1760</v>
      </c>
      <c r="I840" s="19"/>
      <c r="J840" s="19"/>
      <c r="K840" s="19"/>
      <c r="L840" s="19">
        <f t="shared" si="2026"/>
        <v>1760</v>
      </c>
      <c r="M840" s="19">
        <f t="shared" si="2027"/>
        <v>1760</v>
      </c>
      <c r="N840" s="19">
        <f t="shared" si="2028"/>
        <v>1760</v>
      </c>
      <c r="O840" s="19"/>
      <c r="P840" s="19"/>
      <c r="Q840" s="19"/>
      <c r="R840" s="19">
        <f t="shared" si="1978"/>
        <v>1760</v>
      </c>
      <c r="S840" s="19">
        <f t="shared" si="1979"/>
        <v>1760</v>
      </c>
      <c r="T840" s="19">
        <f t="shared" si="1980"/>
        <v>1760</v>
      </c>
      <c r="U840" s="19"/>
      <c r="V840" s="19">
        <f t="shared" si="1982"/>
        <v>1760</v>
      </c>
      <c r="W840" s="19">
        <f t="shared" si="1983"/>
        <v>1760</v>
      </c>
      <c r="X840" s="19">
        <f t="shared" si="1984"/>
        <v>1760</v>
      </c>
      <c r="Y840" s="19"/>
      <c r="Z840" s="19"/>
      <c r="AA840" s="19"/>
      <c r="AB840" s="19">
        <f t="shared" si="1958"/>
        <v>1760</v>
      </c>
      <c r="AC840" s="19">
        <f t="shared" si="1959"/>
        <v>1760</v>
      </c>
      <c r="AD840" s="19">
        <f t="shared" si="1960"/>
        <v>1760</v>
      </c>
      <c r="AE840" s="19"/>
      <c r="AF840" s="19"/>
      <c r="AG840" s="19">
        <f t="shared" si="1972"/>
        <v>1760</v>
      </c>
      <c r="AH840" s="19">
        <f t="shared" si="1973"/>
        <v>1760</v>
      </c>
      <c r="AI840" s="19">
        <f t="shared" si="1974"/>
        <v>1760</v>
      </c>
      <c r="AJ840" s="19"/>
      <c r="AK840" s="19"/>
      <c r="AL840" s="19"/>
      <c r="AM840" s="19">
        <f t="shared" si="1865"/>
        <v>1760</v>
      </c>
      <c r="AN840" s="19"/>
      <c r="AO840" s="19">
        <f t="shared" si="1916"/>
        <v>1760</v>
      </c>
      <c r="AP840" s="19">
        <f t="shared" si="1866"/>
        <v>1760</v>
      </c>
      <c r="AQ840" s="19"/>
      <c r="AR840" s="19">
        <f t="shared" si="1918"/>
        <v>1760</v>
      </c>
      <c r="AS840" s="19">
        <f t="shared" si="1867"/>
        <v>1760</v>
      </c>
      <c r="AT840" s="19"/>
      <c r="AU840" s="19">
        <f t="shared" si="1920"/>
        <v>1760</v>
      </c>
      <c r="AV840" s="19"/>
      <c r="AW840" s="32"/>
      <c r="AX840" s="23"/>
      <c r="AY840" s="2"/>
    </row>
    <row r="841" spans="1:51" ht="46.8" x14ac:dyDescent="0.3">
      <c r="A841" s="49" t="s">
        <v>203</v>
      </c>
      <c r="B841" s="45">
        <v>600</v>
      </c>
      <c r="C841" s="49"/>
      <c r="D841" s="49"/>
      <c r="E841" s="15" t="s">
        <v>581</v>
      </c>
      <c r="F841" s="19">
        <f>F842</f>
        <v>7192</v>
      </c>
      <c r="G841" s="19">
        <f t="shared" ref="G841:AV842" si="2029">G842</f>
        <v>7192</v>
      </c>
      <c r="H841" s="19">
        <f t="shared" si="2029"/>
        <v>7192</v>
      </c>
      <c r="I841" s="19">
        <f t="shared" si="2029"/>
        <v>0</v>
      </c>
      <c r="J841" s="19">
        <f t="shared" si="2029"/>
        <v>0</v>
      </c>
      <c r="K841" s="19">
        <f t="shared" si="2029"/>
        <v>0</v>
      </c>
      <c r="L841" s="19">
        <f t="shared" si="2026"/>
        <v>7192</v>
      </c>
      <c r="M841" s="19">
        <f t="shared" si="2027"/>
        <v>7192</v>
      </c>
      <c r="N841" s="19">
        <f t="shared" si="2028"/>
        <v>7192</v>
      </c>
      <c r="O841" s="19">
        <f t="shared" si="2029"/>
        <v>0</v>
      </c>
      <c r="P841" s="19">
        <f t="shared" si="2029"/>
        <v>0</v>
      </c>
      <c r="Q841" s="19">
        <f t="shared" si="2029"/>
        <v>0</v>
      </c>
      <c r="R841" s="19">
        <f t="shared" si="1978"/>
        <v>7192</v>
      </c>
      <c r="S841" s="19">
        <f t="shared" si="1979"/>
        <v>7192</v>
      </c>
      <c r="T841" s="19">
        <f t="shared" si="1980"/>
        <v>7192</v>
      </c>
      <c r="U841" s="19">
        <f t="shared" si="2029"/>
        <v>0</v>
      </c>
      <c r="V841" s="19">
        <f t="shared" si="1982"/>
        <v>7192</v>
      </c>
      <c r="W841" s="19">
        <f t="shared" si="1983"/>
        <v>7192</v>
      </c>
      <c r="X841" s="19">
        <f t="shared" si="1984"/>
        <v>7192</v>
      </c>
      <c r="Y841" s="19">
        <f t="shared" si="2029"/>
        <v>0</v>
      </c>
      <c r="Z841" s="19">
        <f t="shared" si="2029"/>
        <v>0</v>
      </c>
      <c r="AA841" s="19">
        <f t="shared" si="2029"/>
        <v>0</v>
      </c>
      <c r="AB841" s="19">
        <f t="shared" si="1958"/>
        <v>7192</v>
      </c>
      <c r="AC841" s="19">
        <f t="shared" si="1959"/>
        <v>7192</v>
      </c>
      <c r="AD841" s="19">
        <f t="shared" si="1960"/>
        <v>7192</v>
      </c>
      <c r="AE841" s="19">
        <f t="shared" si="2029"/>
        <v>0</v>
      </c>
      <c r="AF841" s="19">
        <f t="shared" si="2029"/>
        <v>0</v>
      </c>
      <c r="AG841" s="19">
        <f t="shared" si="1972"/>
        <v>7192</v>
      </c>
      <c r="AH841" s="19">
        <f t="shared" si="1973"/>
        <v>7192</v>
      </c>
      <c r="AI841" s="19">
        <f t="shared" si="1974"/>
        <v>7192</v>
      </c>
      <c r="AJ841" s="19">
        <f t="shared" si="2029"/>
        <v>0</v>
      </c>
      <c r="AK841" s="19">
        <f t="shared" si="2029"/>
        <v>0</v>
      </c>
      <c r="AL841" s="19">
        <f t="shared" si="2029"/>
        <v>0</v>
      </c>
      <c r="AM841" s="19">
        <f t="shared" si="1865"/>
        <v>7192</v>
      </c>
      <c r="AN841" s="19">
        <f t="shared" si="2029"/>
        <v>0</v>
      </c>
      <c r="AO841" s="19">
        <f t="shared" si="1916"/>
        <v>7192</v>
      </c>
      <c r="AP841" s="19">
        <f t="shared" si="1866"/>
        <v>7192</v>
      </c>
      <c r="AQ841" s="19">
        <f t="shared" si="2029"/>
        <v>0</v>
      </c>
      <c r="AR841" s="19">
        <f t="shared" si="1918"/>
        <v>7192</v>
      </c>
      <c r="AS841" s="19">
        <f t="shared" si="1867"/>
        <v>7192</v>
      </c>
      <c r="AT841" s="19">
        <f t="shared" si="2029"/>
        <v>0</v>
      </c>
      <c r="AU841" s="19">
        <f t="shared" si="1920"/>
        <v>7192</v>
      </c>
      <c r="AV841" s="19">
        <f t="shared" si="2029"/>
        <v>0</v>
      </c>
      <c r="AW841" s="32"/>
      <c r="AX841" s="23"/>
      <c r="AY841" s="2"/>
    </row>
    <row r="842" spans="1:51" x14ac:dyDescent="0.3">
      <c r="A842" s="49" t="s">
        <v>203</v>
      </c>
      <c r="B842" s="45">
        <v>620</v>
      </c>
      <c r="C842" s="49"/>
      <c r="D842" s="49"/>
      <c r="E842" s="15" t="s">
        <v>596</v>
      </c>
      <c r="F842" s="19">
        <f>F843</f>
        <v>7192</v>
      </c>
      <c r="G842" s="19">
        <f t="shared" si="2029"/>
        <v>7192</v>
      </c>
      <c r="H842" s="19">
        <f t="shared" si="2029"/>
        <v>7192</v>
      </c>
      <c r="I842" s="19">
        <f t="shared" si="2029"/>
        <v>0</v>
      </c>
      <c r="J842" s="19">
        <f t="shared" si="2029"/>
        <v>0</v>
      </c>
      <c r="K842" s="19">
        <f t="shared" si="2029"/>
        <v>0</v>
      </c>
      <c r="L842" s="19">
        <f t="shared" si="2026"/>
        <v>7192</v>
      </c>
      <c r="M842" s="19">
        <f t="shared" si="2027"/>
        <v>7192</v>
      </c>
      <c r="N842" s="19">
        <f t="shared" si="2028"/>
        <v>7192</v>
      </c>
      <c r="O842" s="19">
        <f t="shared" si="2029"/>
        <v>0</v>
      </c>
      <c r="P842" s="19">
        <f t="shared" si="2029"/>
        <v>0</v>
      </c>
      <c r="Q842" s="19">
        <f t="shared" si="2029"/>
        <v>0</v>
      </c>
      <c r="R842" s="19">
        <f t="shared" si="1978"/>
        <v>7192</v>
      </c>
      <c r="S842" s="19">
        <f t="shared" si="1979"/>
        <v>7192</v>
      </c>
      <c r="T842" s="19">
        <f t="shared" si="1980"/>
        <v>7192</v>
      </c>
      <c r="U842" s="19">
        <f t="shared" si="2029"/>
        <v>0</v>
      </c>
      <c r="V842" s="19">
        <f t="shared" si="1982"/>
        <v>7192</v>
      </c>
      <c r="W842" s="19">
        <f t="shared" si="1983"/>
        <v>7192</v>
      </c>
      <c r="X842" s="19">
        <f t="shared" si="1984"/>
        <v>7192</v>
      </c>
      <c r="Y842" s="19">
        <f t="shared" si="2029"/>
        <v>0</v>
      </c>
      <c r="Z842" s="19">
        <f t="shared" si="2029"/>
        <v>0</v>
      </c>
      <c r="AA842" s="19">
        <f t="shared" si="2029"/>
        <v>0</v>
      </c>
      <c r="AB842" s="19">
        <f t="shared" si="1958"/>
        <v>7192</v>
      </c>
      <c r="AC842" s="19">
        <f t="shared" si="1959"/>
        <v>7192</v>
      </c>
      <c r="AD842" s="19">
        <f t="shared" si="1960"/>
        <v>7192</v>
      </c>
      <c r="AE842" s="19">
        <f t="shared" si="2029"/>
        <v>0</v>
      </c>
      <c r="AF842" s="19">
        <f t="shared" si="2029"/>
        <v>0</v>
      </c>
      <c r="AG842" s="19">
        <f t="shared" si="1972"/>
        <v>7192</v>
      </c>
      <c r="AH842" s="19">
        <f t="shared" si="1973"/>
        <v>7192</v>
      </c>
      <c r="AI842" s="19">
        <f t="shared" si="1974"/>
        <v>7192</v>
      </c>
      <c r="AJ842" s="19">
        <f t="shared" si="2029"/>
        <v>0</v>
      </c>
      <c r="AK842" s="19">
        <f t="shared" si="2029"/>
        <v>0</v>
      </c>
      <c r="AL842" s="19">
        <f t="shared" si="2029"/>
        <v>0</v>
      </c>
      <c r="AM842" s="19">
        <f t="shared" si="1865"/>
        <v>7192</v>
      </c>
      <c r="AN842" s="19">
        <f t="shared" si="2029"/>
        <v>0</v>
      </c>
      <c r="AO842" s="19">
        <f t="shared" si="1916"/>
        <v>7192</v>
      </c>
      <c r="AP842" s="19">
        <f t="shared" si="1866"/>
        <v>7192</v>
      </c>
      <c r="AQ842" s="19">
        <f t="shared" si="2029"/>
        <v>0</v>
      </c>
      <c r="AR842" s="19">
        <f t="shared" si="1918"/>
        <v>7192</v>
      </c>
      <c r="AS842" s="19">
        <f t="shared" si="1867"/>
        <v>7192</v>
      </c>
      <c r="AT842" s="19">
        <f t="shared" si="2029"/>
        <v>0</v>
      </c>
      <c r="AU842" s="19">
        <f t="shared" si="1920"/>
        <v>7192</v>
      </c>
      <c r="AV842" s="19">
        <f t="shared" si="2029"/>
        <v>0</v>
      </c>
      <c r="AW842" s="32"/>
      <c r="AX842" s="23"/>
      <c r="AY842" s="2"/>
    </row>
    <row r="843" spans="1:51" x14ac:dyDescent="0.3">
      <c r="A843" s="49" t="s">
        <v>203</v>
      </c>
      <c r="B843" s="45">
        <v>620</v>
      </c>
      <c r="C843" s="49" t="s">
        <v>28</v>
      </c>
      <c r="D843" s="49" t="s">
        <v>30</v>
      </c>
      <c r="E843" s="15" t="s">
        <v>562</v>
      </c>
      <c r="F843" s="19">
        <v>7192</v>
      </c>
      <c r="G843" s="19">
        <v>7192</v>
      </c>
      <c r="H843" s="19">
        <v>7192</v>
      </c>
      <c r="I843" s="19"/>
      <c r="J843" s="19"/>
      <c r="K843" s="19"/>
      <c r="L843" s="19">
        <f t="shared" si="2026"/>
        <v>7192</v>
      </c>
      <c r="M843" s="19">
        <f t="shared" si="2027"/>
        <v>7192</v>
      </c>
      <c r="N843" s="19">
        <f t="shared" si="2028"/>
        <v>7192</v>
      </c>
      <c r="O843" s="19"/>
      <c r="P843" s="19"/>
      <c r="Q843" s="19"/>
      <c r="R843" s="19">
        <f t="shared" si="1978"/>
        <v>7192</v>
      </c>
      <c r="S843" s="19">
        <f t="shared" si="1979"/>
        <v>7192</v>
      </c>
      <c r="T843" s="19">
        <f t="shared" si="1980"/>
        <v>7192</v>
      </c>
      <c r="U843" s="19"/>
      <c r="V843" s="19">
        <f t="shared" si="1982"/>
        <v>7192</v>
      </c>
      <c r="W843" s="19">
        <f t="shared" si="1983"/>
        <v>7192</v>
      </c>
      <c r="X843" s="19">
        <f t="shared" si="1984"/>
        <v>7192</v>
      </c>
      <c r="Y843" s="19"/>
      <c r="Z843" s="19"/>
      <c r="AA843" s="19"/>
      <c r="AB843" s="19">
        <f t="shared" si="1958"/>
        <v>7192</v>
      </c>
      <c r="AC843" s="19">
        <f t="shared" si="1959"/>
        <v>7192</v>
      </c>
      <c r="AD843" s="19">
        <f t="shared" si="1960"/>
        <v>7192</v>
      </c>
      <c r="AE843" s="19"/>
      <c r="AF843" s="19"/>
      <c r="AG843" s="19">
        <f t="shared" si="1972"/>
        <v>7192</v>
      </c>
      <c r="AH843" s="19">
        <f t="shared" si="1973"/>
        <v>7192</v>
      </c>
      <c r="AI843" s="19">
        <f t="shared" si="1974"/>
        <v>7192</v>
      </c>
      <c r="AJ843" s="19"/>
      <c r="AK843" s="19"/>
      <c r="AL843" s="19"/>
      <c r="AM843" s="19">
        <f t="shared" si="1865"/>
        <v>7192</v>
      </c>
      <c r="AN843" s="19"/>
      <c r="AO843" s="19">
        <f t="shared" si="1916"/>
        <v>7192</v>
      </c>
      <c r="AP843" s="19">
        <f t="shared" si="1866"/>
        <v>7192</v>
      </c>
      <c r="AQ843" s="19"/>
      <c r="AR843" s="19">
        <f t="shared" si="1918"/>
        <v>7192</v>
      </c>
      <c r="AS843" s="19">
        <f t="shared" si="1867"/>
        <v>7192</v>
      </c>
      <c r="AT843" s="19"/>
      <c r="AU843" s="19">
        <f t="shared" si="1920"/>
        <v>7192</v>
      </c>
      <c r="AV843" s="19"/>
      <c r="AW843" s="32"/>
      <c r="AX843" s="23"/>
      <c r="AY843" s="2"/>
    </row>
    <row r="844" spans="1:51" ht="46.8" x14ac:dyDescent="0.3">
      <c r="A844" s="49" t="s">
        <v>206</v>
      </c>
      <c r="B844" s="45"/>
      <c r="C844" s="49"/>
      <c r="D844" s="49"/>
      <c r="E844" s="15" t="s">
        <v>1104</v>
      </c>
      <c r="F844" s="19">
        <f t="shared" ref="F844:K845" si="2030">F845</f>
        <v>9930.1</v>
      </c>
      <c r="G844" s="19">
        <f t="shared" si="2030"/>
        <v>9930.1</v>
      </c>
      <c r="H844" s="19">
        <f t="shared" si="2030"/>
        <v>9930.1</v>
      </c>
      <c r="I844" s="19">
        <f t="shared" si="2030"/>
        <v>0</v>
      </c>
      <c r="J844" s="19">
        <f t="shared" si="2030"/>
        <v>0</v>
      </c>
      <c r="K844" s="19">
        <f t="shared" si="2030"/>
        <v>0</v>
      </c>
      <c r="L844" s="19">
        <f t="shared" si="2026"/>
        <v>9930.1</v>
      </c>
      <c r="M844" s="19">
        <f t="shared" si="2027"/>
        <v>9930.1</v>
      </c>
      <c r="N844" s="19">
        <f t="shared" si="2028"/>
        <v>9930.1</v>
      </c>
      <c r="O844" s="19">
        <f t="shared" ref="O844:Q845" si="2031">O845</f>
        <v>0</v>
      </c>
      <c r="P844" s="19">
        <f t="shared" si="2031"/>
        <v>0</v>
      </c>
      <c r="Q844" s="19">
        <f t="shared" si="2031"/>
        <v>0</v>
      </c>
      <c r="R844" s="19">
        <f t="shared" si="1978"/>
        <v>9930.1</v>
      </c>
      <c r="S844" s="19">
        <f t="shared" si="1979"/>
        <v>9930.1</v>
      </c>
      <c r="T844" s="19">
        <f t="shared" si="1980"/>
        <v>9930.1</v>
      </c>
      <c r="U844" s="19">
        <f t="shared" ref="U844:AV845" si="2032">U845</f>
        <v>0</v>
      </c>
      <c r="V844" s="19">
        <f t="shared" si="1982"/>
        <v>9930.1</v>
      </c>
      <c r="W844" s="19">
        <f t="shared" si="1983"/>
        <v>9930.1</v>
      </c>
      <c r="X844" s="19">
        <f t="shared" si="1984"/>
        <v>9930.1</v>
      </c>
      <c r="Y844" s="19">
        <f t="shared" si="2032"/>
        <v>0</v>
      </c>
      <c r="Z844" s="19">
        <f t="shared" si="2032"/>
        <v>0</v>
      </c>
      <c r="AA844" s="19">
        <f t="shared" si="2032"/>
        <v>0</v>
      </c>
      <c r="AB844" s="19">
        <f t="shared" si="1958"/>
        <v>9930.1</v>
      </c>
      <c r="AC844" s="19">
        <f t="shared" si="1959"/>
        <v>9930.1</v>
      </c>
      <c r="AD844" s="19">
        <f t="shared" si="1960"/>
        <v>9930.1</v>
      </c>
      <c r="AE844" s="19">
        <f t="shared" si="2032"/>
        <v>0</v>
      </c>
      <c r="AF844" s="19">
        <f t="shared" si="2032"/>
        <v>0</v>
      </c>
      <c r="AG844" s="19">
        <f t="shared" si="1972"/>
        <v>9930.1</v>
      </c>
      <c r="AH844" s="19">
        <f t="shared" si="1973"/>
        <v>9930.1</v>
      </c>
      <c r="AI844" s="19">
        <f t="shared" si="1974"/>
        <v>9930.1</v>
      </c>
      <c r="AJ844" s="19">
        <f t="shared" si="2032"/>
        <v>0</v>
      </c>
      <c r="AK844" s="19">
        <f t="shared" si="2032"/>
        <v>0</v>
      </c>
      <c r="AL844" s="19">
        <f t="shared" si="2032"/>
        <v>0</v>
      </c>
      <c r="AM844" s="19">
        <f t="shared" si="1865"/>
        <v>9930.1</v>
      </c>
      <c r="AN844" s="19">
        <f t="shared" si="2032"/>
        <v>0</v>
      </c>
      <c r="AO844" s="19">
        <f t="shared" si="1916"/>
        <v>9930.1</v>
      </c>
      <c r="AP844" s="19">
        <f t="shared" si="1866"/>
        <v>9930.1</v>
      </c>
      <c r="AQ844" s="19">
        <f t="shared" si="2032"/>
        <v>0</v>
      </c>
      <c r="AR844" s="19">
        <f t="shared" si="1918"/>
        <v>9930.1</v>
      </c>
      <c r="AS844" s="19">
        <f t="shared" si="1867"/>
        <v>9930.1</v>
      </c>
      <c r="AT844" s="19">
        <f t="shared" si="2032"/>
        <v>0</v>
      </c>
      <c r="AU844" s="19">
        <f t="shared" si="1920"/>
        <v>9930.1</v>
      </c>
      <c r="AV844" s="19">
        <f t="shared" si="2032"/>
        <v>0</v>
      </c>
      <c r="AW844" s="32"/>
      <c r="AX844" s="23"/>
      <c r="AY844" s="2"/>
    </row>
    <row r="845" spans="1:51" ht="46.8" x14ac:dyDescent="0.3">
      <c r="A845" s="49" t="s">
        <v>205</v>
      </c>
      <c r="B845" s="45"/>
      <c r="C845" s="49"/>
      <c r="D845" s="49"/>
      <c r="E845" s="15" t="s">
        <v>694</v>
      </c>
      <c r="F845" s="19">
        <f>F846</f>
        <v>9930.1</v>
      </c>
      <c r="G845" s="19">
        <f t="shared" si="2030"/>
        <v>9930.1</v>
      </c>
      <c r="H845" s="19">
        <f t="shared" si="2030"/>
        <v>9930.1</v>
      </c>
      <c r="I845" s="19">
        <f t="shared" si="2030"/>
        <v>0</v>
      </c>
      <c r="J845" s="19">
        <f t="shared" si="2030"/>
        <v>0</v>
      </c>
      <c r="K845" s="19">
        <f t="shared" si="2030"/>
        <v>0</v>
      </c>
      <c r="L845" s="19">
        <f t="shared" si="2026"/>
        <v>9930.1</v>
      </c>
      <c r="M845" s="19">
        <f t="shared" si="2027"/>
        <v>9930.1</v>
      </c>
      <c r="N845" s="19">
        <f t="shared" si="2028"/>
        <v>9930.1</v>
      </c>
      <c r="O845" s="19">
        <f t="shared" si="2031"/>
        <v>0</v>
      </c>
      <c r="P845" s="19">
        <f t="shared" si="2031"/>
        <v>0</v>
      </c>
      <c r="Q845" s="19">
        <f t="shared" si="2031"/>
        <v>0</v>
      </c>
      <c r="R845" s="19">
        <f t="shared" si="1978"/>
        <v>9930.1</v>
      </c>
      <c r="S845" s="19">
        <f t="shared" si="1979"/>
        <v>9930.1</v>
      </c>
      <c r="T845" s="19">
        <f t="shared" si="1980"/>
        <v>9930.1</v>
      </c>
      <c r="U845" s="19">
        <f t="shared" si="2032"/>
        <v>0</v>
      </c>
      <c r="V845" s="19">
        <f t="shared" si="1982"/>
        <v>9930.1</v>
      </c>
      <c r="W845" s="19">
        <f t="shared" si="1983"/>
        <v>9930.1</v>
      </c>
      <c r="X845" s="19">
        <f t="shared" si="1984"/>
        <v>9930.1</v>
      </c>
      <c r="Y845" s="19">
        <f t="shared" si="2032"/>
        <v>0</v>
      </c>
      <c r="Z845" s="19">
        <f t="shared" si="2032"/>
        <v>0</v>
      </c>
      <c r="AA845" s="19">
        <f t="shared" si="2032"/>
        <v>0</v>
      </c>
      <c r="AB845" s="19">
        <f t="shared" si="1958"/>
        <v>9930.1</v>
      </c>
      <c r="AC845" s="19">
        <f t="shared" si="1959"/>
        <v>9930.1</v>
      </c>
      <c r="AD845" s="19">
        <f t="shared" si="1960"/>
        <v>9930.1</v>
      </c>
      <c r="AE845" s="19">
        <f t="shared" si="2032"/>
        <v>0</v>
      </c>
      <c r="AF845" s="19">
        <f t="shared" si="2032"/>
        <v>0</v>
      </c>
      <c r="AG845" s="19">
        <f t="shared" si="1972"/>
        <v>9930.1</v>
      </c>
      <c r="AH845" s="19">
        <f t="shared" si="1973"/>
        <v>9930.1</v>
      </c>
      <c r="AI845" s="19">
        <f t="shared" si="1974"/>
        <v>9930.1</v>
      </c>
      <c r="AJ845" s="19">
        <f t="shared" si="2032"/>
        <v>0</v>
      </c>
      <c r="AK845" s="19">
        <f t="shared" si="2032"/>
        <v>0</v>
      </c>
      <c r="AL845" s="19">
        <f t="shared" si="2032"/>
        <v>0</v>
      </c>
      <c r="AM845" s="19">
        <f t="shared" si="1865"/>
        <v>9930.1</v>
      </c>
      <c r="AN845" s="19">
        <f t="shared" si="2032"/>
        <v>0</v>
      </c>
      <c r="AO845" s="19">
        <f t="shared" si="1916"/>
        <v>9930.1</v>
      </c>
      <c r="AP845" s="19">
        <f t="shared" si="1866"/>
        <v>9930.1</v>
      </c>
      <c r="AQ845" s="19">
        <f t="shared" si="2032"/>
        <v>0</v>
      </c>
      <c r="AR845" s="19">
        <f t="shared" si="1918"/>
        <v>9930.1</v>
      </c>
      <c r="AS845" s="19">
        <f t="shared" si="1867"/>
        <v>9930.1</v>
      </c>
      <c r="AT845" s="19">
        <f t="shared" si="2032"/>
        <v>0</v>
      </c>
      <c r="AU845" s="19">
        <f t="shared" si="1920"/>
        <v>9930.1</v>
      </c>
      <c r="AV845" s="19">
        <f t="shared" si="2032"/>
        <v>0</v>
      </c>
      <c r="AW845" s="32"/>
      <c r="AX845" s="23"/>
      <c r="AY845" s="2"/>
    </row>
    <row r="846" spans="1:51" ht="46.8" x14ac:dyDescent="0.3">
      <c r="A846" s="49" t="s">
        <v>205</v>
      </c>
      <c r="B846" s="45">
        <v>600</v>
      </c>
      <c r="C846" s="49"/>
      <c r="D846" s="49"/>
      <c r="E846" s="15" t="s">
        <v>581</v>
      </c>
      <c r="F846" s="19">
        <f>F847+F849+F851</f>
        <v>9930.1</v>
      </c>
      <c r="G846" s="19">
        <f t="shared" ref="G846:AV846" si="2033">G847+G849+G851</f>
        <v>9930.1</v>
      </c>
      <c r="H846" s="19">
        <f t="shared" si="2033"/>
        <v>9930.1</v>
      </c>
      <c r="I846" s="19">
        <f t="shared" ref="I846:K846" si="2034">I847+I849+I851</f>
        <v>0</v>
      </c>
      <c r="J846" s="19">
        <f t="shared" si="2034"/>
        <v>0</v>
      </c>
      <c r="K846" s="19">
        <f t="shared" si="2034"/>
        <v>0</v>
      </c>
      <c r="L846" s="19">
        <f t="shared" si="2026"/>
        <v>9930.1</v>
      </c>
      <c r="M846" s="19">
        <f t="shared" si="2027"/>
        <v>9930.1</v>
      </c>
      <c r="N846" s="19">
        <f t="shared" si="2028"/>
        <v>9930.1</v>
      </c>
      <c r="O846" s="19">
        <f t="shared" ref="O846:Q846" si="2035">O847+O849+O851</f>
        <v>0</v>
      </c>
      <c r="P846" s="19">
        <f t="shared" si="2035"/>
        <v>0</v>
      </c>
      <c r="Q846" s="19">
        <f t="shared" si="2035"/>
        <v>0</v>
      </c>
      <c r="R846" s="19">
        <f t="shared" si="1978"/>
        <v>9930.1</v>
      </c>
      <c r="S846" s="19">
        <f t="shared" si="1979"/>
        <v>9930.1</v>
      </c>
      <c r="T846" s="19">
        <f t="shared" si="1980"/>
        <v>9930.1</v>
      </c>
      <c r="U846" s="19">
        <f t="shared" ref="U846" si="2036">U847+U849+U851</f>
        <v>0</v>
      </c>
      <c r="V846" s="19">
        <f t="shared" si="1982"/>
        <v>9930.1</v>
      </c>
      <c r="W846" s="19">
        <f t="shared" si="1983"/>
        <v>9930.1</v>
      </c>
      <c r="X846" s="19">
        <f t="shared" si="1984"/>
        <v>9930.1</v>
      </c>
      <c r="Y846" s="19">
        <f t="shared" ref="Y846:AA846" si="2037">Y847+Y849+Y851</f>
        <v>0</v>
      </c>
      <c r="Z846" s="19">
        <f t="shared" si="2037"/>
        <v>0</v>
      </c>
      <c r="AA846" s="19">
        <f t="shared" si="2037"/>
        <v>0</v>
      </c>
      <c r="AB846" s="19">
        <f t="shared" si="1958"/>
        <v>9930.1</v>
      </c>
      <c r="AC846" s="19">
        <f t="shared" si="1959"/>
        <v>9930.1</v>
      </c>
      <c r="AD846" s="19">
        <f t="shared" si="1960"/>
        <v>9930.1</v>
      </c>
      <c r="AE846" s="19">
        <f t="shared" ref="AE846:AF846" si="2038">AE847+AE849+AE851</f>
        <v>0</v>
      </c>
      <c r="AF846" s="19">
        <f t="shared" si="2038"/>
        <v>0</v>
      </c>
      <c r="AG846" s="19">
        <f t="shared" si="1972"/>
        <v>9930.1</v>
      </c>
      <c r="AH846" s="19">
        <f t="shared" si="1973"/>
        <v>9930.1</v>
      </c>
      <c r="AI846" s="19">
        <f t="shared" si="1974"/>
        <v>9930.1</v>
      </c>
      <c r="AJ846" s="19">
        <f t="shared" ref="AJ846:AL846" si="2039">AJ847+AJ849+AJ851</f>
        <v>0</v>
      </c>
      <c r="AK846" s="19">
        <f t="shared" si="2039"/>
        <v>0</v>
      </c>
      <c r="AL846" s="19">
        <f t="shared" si="2039"/>
        <v>0</v>
      </c>
      <c r="AM846" s="19">
        <f t="shared" si="1865"/>
        <v>9930.1</v>
      </c>
      <c r="AN846" s="19">
        <f t="shared" ref="AN846" si="2040">AN847+AN849+AN851</f>
        <v>0</v>
      </c>
      <c r="AO846" s="19">
        <f t="shared" si="1916"/>
        <v>9930.1</v>
      </c>
      <c r="AP846" s="19">
        <f t="shared" si="1866"/>
        <v>9930.1</v>
      </c>
      <c r="AQ846" s="19">
        <f t="shared" ref="AQ846" si="2041">AQ847+AQ849+AQ851</f>
        <v>0</v>
      </c>
      <c r="AR846" s="19">
        <f t="shared" si="1918"/>
        <v>9930.1</v>
      </c>
      <c r="AS846" s="19">
        <f t="shared" si="1867"/>
        <v>9930.1</v>
      </c>
      <c r="AT846" s="19">
        <f t="shared" ref="AT846" si="2042">AT847+AT849+AT851</f>
        <v>0</v>
      </c>
      <c r="AU846" s="19">
        <f t="shared" si="1920"/>
        <v>9930.1</v>
      </c>
      <c r="AV846" s="19">
        <f t="shared" si="2033"/>
        <v>0</v>
      </c>
      <c r="AW846" s="32"/>
      <c r="AX846" s="23"/>
      <c r="AY846" s="2"/>
    </row>
    <row r="847" spans="1:51" x14ac:dyDescent="0.3">
      <c r="A847" s="49" t="s">
        <v>205</v>
      </c>
      <c r="B847" s="45">
        <v>610</v>
      </c>
      <c r="C847" s="49"/>
      <c r="D847" s="49"/>
      <c r="E847" s="15" t="s">
        <v>595</v>
      </c>
      <c r="F847" s="19">
        <f t="shared" ref="F847:K847" si="2043">F848</f>
        <v>1651.7</v>
      </c>
      <c r="G847" s="19">
        <f t="shared" si="2043"/>
        <v>1651.7</v>
      </c>
      <c r="H847" s="19">
        <f t="shared" si="2043"/>
        <v>1651.7</v>
      </c>
      <c r="I847" s="19">
        <f t="shared" si="2043"/>
        <v>0</v>
      </c>
      <c r="J847" s="19">
        <f t="shared" si="2043"/>
        <v>0</v>
      </c>
      <c r="K847" s="19">
        <f t="shared" si="2043"/>
        <v>0</v>
      </c>
      <c r="L847" s="19">
        <f t="shared" si="2026"/>
        <v>1651.7</v>
      </c>
      <c r="M847" s="19">
        <f t="shared" si="2027"/>
        <v>1651.7</v>
      </c>
      <c r="N847" s="19">
        <f t="shared" si="2028"/>
        <v>1651.7</v>
      </c>
      <c r="O847" s="19">
        <f t="shared" ref="O847:Q847" si="2044">O848</f>
        <v>0</v>
      </c>
      <c r="P847" s="19">
        <f t="shared" si="2044"/>
        <v>0</v>
      </c>
      <c r="Q847" s="19">
        <f t="shared" si="2044"/>
        <v>0</v>
      </c>
      <c r="R847" s="19">
        <f t="shared" si="1978"/>
        <v>1651.7</v>
      </c>
      <c r="S847" s="19">
        <f t="shared" si="1979"/>
        <v>1651.7</v>
      </c>
      <c r="T847" s="19">
        <f t="shared" si="1980"/>
        <v>1651.7</v>
      </c>
      <c r="U847" s="19">
        <f t="shared" ref="U847:AV847" si="2045">U848</f>
        <v>0</v>
      </c>
      <c r="V847" s="19">
        <f t="shared" si="1982"/>
        <v>1651.7</v>
      </c>
      <c r="W847" s="19">
        <f t="shared" si="1983"/>
        <v>1651.7</v>
      </c>
      <c r="X847" s="19">
        <f t="shared" si="1984"/>
        <v>1651.7</v>
      </c>
      <c r="Y847" s="19">
        <f t="shared" si="2045"/>
        <v>0</v>
      </c>
      <c r="Z847" s="19">
        <f t="shared" si="2045"/>
        <v>0</v>
      </c>
      <c r="AA847" s="19">
        <f t="shared" si="2045"/>
        <v>0</v>
      </c>
      <c r="AB847" s="19">
        <f t="shared" si="1958"/>
        <v>1651.7</v>
      </c>
      <c r="AC847" s="19">
        <f t="shared" si="1959"/>
        <v>1651.7</v>
      </c>
      <c r="AD847" s="19">
        <f t="shared" si="1960"/>
        <v>1651.7</v>
      </c>
      <c r="AE847" s="19">
        <f t="shared" si="2045"/>
        <v>0</v>
      </c>
      <c r="AF847" s="19">
        <f t="shared" si="2045"/>
        <v>0</v>
      </c>
      <c r="AG847" s="19">
        <f t="shared" si="1972"/>
        <v>1651.7</v>
      </c>
      <c r="AH847" s="19">
        <f t="shared" si="1973"/>
        <v>1651.7</v>
      </c>
      <c r="AI847" s="19">
        <f t="shared" si="1974"/>
        <v>1651.7</v>
      </c>
      <c r="AJ847" s="19">
        <f t="shared" si="2045"/>
        <v>0</v>
      </c>
      <c r="AK847" s="19">
        <f t="shared" si="2045"/>
        <v>0</v>
      </c>
      <c r="AL847" s="19">
        <f t="shared" si="2045"/>
        <v>0</v>
      </c>
      <c r="AM847" s="19">
        <f t="shared" si="1865"/>
        <v>1651.7</v>
      </c>
      <c r="AN847" s="19">
        <f t="shared" si="2045"/>
        <v>0</v>
      </c>
      <c r="AO847" s="19">
        <f t="shared" si="1916"/>
        <v>1651.7</v>
      </c>
      <c r="AP847" s="19">
        <f t="shared" si="1866"/>
        <v>1651.7</v>
      </c>
      <c r="AQ847" s="19">
        <f t="shared" si="2045"/>
        <v>0</v>
      </c>
      <c r="AR847" s="19">
        <f t="shared" si="1918"/>
        <v>1651.7</v>
      </c>
      <c r="AS847" s="19">
        <f t="shared" si="1867"/>
        <v>1651.7</v>
      </c>
      <c r="AT847" s="19">
        <f t="shared" si="2045"/>
        <v>0</v>
      </c>
      <c r="AU847" s="19">
        <f t="shared" si="1920"/>
        <v>1651.7</v>
      </c>
      <c r="AV847" s="19">
        <f t="shared" si="2045"/>
        <v>0</v>
      </c>
      <c r="AW847" s="32"/>
      <c r="AX847" s="23"/>
      <c r="AY847" s="2"/>
    </row>
    <row r="848" spans="1:51" x14ac:dyDescent="0.3">
      <c r="A848" s="49" t="s">
        <v>205</v>
      </c>
      <c r="B848" s="45">
        <v>610</v>
      </c>
      <c r="C848" s="49" t="s">
        <v>61</v>
      </c>
      <c r="D848" s="49" t="s">
        <v>20</v>
      </c>
      <c r="E848" s="15" t="s">
        <v>567</v>
      </c>
      <c r="F848" s="19">
        <v>1651.7</v>
      </c>
      <c r="G848" s="19">
        <v>1651.7</v>
      </c>
      <c r="H848" s="19">
        <v>1651.7</v>
      </c>
      <c r="I848" s="19"/>
      <c r="J848" s="19"/>
      <c r="K848" s="19"/>
      <c r="L848" s="19">
        <f t="shared" si="2026"/>
        <v>1651.7</v>
      </c>
      <c r="M848" s="19">
        <f t="shared" si="2027"/>
        <v>1651.7</v>
      </c>
      <c r="N848" s="19">
        <f t="shared" si="2028"/>
        <v>1651.7</v>
      </c>
      <c r="O848" s="19"/>
      <c r="P848" s="19"/>
      <c r="Q848" s="19"/>
      <c r="R848" s="19">
        <f t="shared" si="1978"/>
        <v>1651.7</v>
      </c>
      <c r="S848" s="19">
        <f t="shared" si="1979"/>
        <v>1651.7</v>
      </c>
      <c r="T848" s="19">
        <f t="shared" si="1980"/>
        <v>1651.7</v>
      </c>
      <c r="U848" s="19"/>
      <c r="V848" s="19">
        <f t="shared" si="1982"/>
        <v>1651.7</v>
      </c>
      <c r="W848" s="19">
        <f t="shared" si="1983"/>
        <v>1651.7</v>
      </c>
      <c r="X848" s="19">
        <f t="shared" si="1984"/>
        <v>1651.7</v>
      </c>
      <c r="Y848" s="19"/>
      <c r="Z848" s="19"/>
      <c r="AA848" s="19"/>
      <c r="AB848" s="19">
        <f t="shared" si="1958"/>
        <v>1651.7</v>
      </c>
      <c r="AC848" s="19">
        <f t="shared" si="1959"/>
        <v>1651.7</v>
      </c>
      <c r="AD848" s="19">
        <f t="shared" si="1960"/>
        <v>1651.7</v>
      </c>
      <c r="AE848" s="19"/>
      <c r="AF848" s="19"/>
      <c r="AG848" s="19">
        <f t="shared" si="1972"/>
        <v>1651.7</v>
      </c>
      <c r="AH848" s="19">
        <f t="shared" si="1973"/>
        <v>1651.7</v>
      </c>
      <c r="AI848" s="19">
        <f t="shared" si="1974"/>
        <v>1651.7</v>
      </c>
      <c r="AJ848" s="19"/>
      <c r="AK848" s="19"/>
      <c r="AL848" s="19"/>
      <c r="AM848" s="19">
        <f t="shared" si="1865"/>
        <v>1651.7</v>
      </c>
      <c r="AN848" s="19"/>
      <c r="AO848" s="19">
        <f t="shared" si="1916"/>
        <v>1651.7</v>
      </c>
      <c r="AP848" s="19">
        <f t="shared" si="1866"/>
        <v>1651.7</v>
      </c>
      <c r="AQ848" s="19"/>
      <c r="AR848" s="19">
        <f t="shared" si="1918"/>
        <v>1651.7</v>
      </c>
      <c r="AS848" s="19">
        <f t="shared" si="1867"/>
        <v>1651.7</v>
      </c>
      <c r="AT848" s="19"/>
      <c r="AU848" s="19">
        <f t="shared" si="1920"/>
        <v>1651.7</v>
      </c>
      <c r="AV848" s="19"/>
      <c r="AW848" s="32"/>
      <c r="AX848" s="23"/>
      <c r="AY848" s="2"/>
    </row>
    <row r="849" spans="1:51" x14ac:dyDescent="0.3">
      <c r="A849" s="49" t="s">
        <v>205</v>
      </c>
      <c r="B849" s="45">
        <v>620</v>
      </c>
      <c r="C849" s="49"/>
      <c r="D849" s="49"/>
      <c r="E849" s="15" t="s">
        <v>596</v>
      </c>
      <c r="F849" s="19">
        <f t="shared" ref="F849:K849" si="2046">F850</f>
        <v>8038.4</v>
      </c>
      <c r="G849" s="19">
        <f t="shared" si="2046"/>
        <v>8038.4</v>
      </c>
      <c r="H849" s="19">
        <f t="shared" si="2046"/>
        <v>8038.4</v>
      </c>
      <c r="I849" s="19">
        <f t="shared" si="2046"/>
        <v>0</v>
      </c>
      <c r="J849" s="19">
        <f t="shared" si="2046"/>
        <v>0</v>
      </c>
      <c r="K849" s="19">
        <f t="shared" si="2046"/>
        <v>0</v>
      </c>
      <c r="L849" s="19">
        <f t="shared" si="2026"/>
        <v>8038.4</v>
      </c>
      <c r="M849" s="19">
        <f t="shared" si="2027"/>
        <v>8038.4</v>
      </c>
      <c r="N849" s="19">
        <f t="shared" si="2028"/>
        <v>8038.4</v>
      </c>
      <c r="O849" s="19">
        <f t="shared" ref="O849:Q849" si="2047">O850</f>
        <v>0</v>
      </c>
      <c r="P849" s="19">
        <f t="shared" si="2047"/>
        <v>0</v>
      </c>
      <c r="Q849" s="19">
        <f t="shared" si="2047"/>
        <v>0</v>
      </c>
      <c r="R849" s="19">
        <f t="shared" si="1978"/>
        <v>8038.4</v>
      </c>
      <c r="S849" s="19">
        <f t="shared" si="1979"/>
        <v>8038.4</v>
      </c>
      <c r="T849" s="19">
        <f t="shared" si="1980"/>
        <v>8038.4</v>
      </c>
      <c r="U849" s="19">
        <f t="shared" ref="U849:AV849" si="2048">U850</f>
        <v>0</v>
      </c>
      <c r="V849" s="19">
        <f t="shared" si="1982"/>
        <v>8038.4</v>
      </c>
      <c r="W849" s="19">
        <f t="shared" si="1983"/>
        <v>8038.4</v>
      </c>
      <c r="X849" s="19">
        <f t="shared" si="1984"/>
        <v>8038.4</v>
      </c>
      <c r="Y849" s="19">
        <f t="shared" si="2048"/>
        <v>0</v>
      </c>
      <c r="Z849" s="19">
        <f t="shared" si="2048"/>
        <v>0</v>
      </c>
      <c r="AA849" s="19">
        <f t="shared" si="2048"/>
        <v>0</v>
      </c>
      <c r="AB849" s="19">
        <f t="shared" si="1958"/>
        <v>8038.4</v>
      </c>
      <c r="AC849" s="19">
        <f t="shared" si="1959"/>
        <v>8038.4</v>
      </c>
      <c r="AD849" s="19">
        <f t="shared" si="1960"/>
        <v>8038.4</v>
      </c>
      <c r="AE849" s="19">
        <f t="shared" si="2048"/>
        <v>0</v>
      </c>
      <c r="AF849" s="19">
        <f t="shared" si="2048"/>
        <v>0</v>
      </c>
      <c r="AG849" s="19">
        <f t="shared" si="1972"/>
        <v>8038.4</v>
      </c>
      <c r="AH849" s="19">
        <f t="shared" si="1973"/>
        <v>8038.4</v>
      </c>
      <c r="AI849" s="19">
        <f t="shared" si="1974"/>
        <v>8038.4</v>
      </c>
      <c r="AJ849" s="19">
        <f t="shared" si="2048"/>
        <v>0</v>
      </c>
      <c r="AK849" s="19">
        <f t="shared" si="2048"/>
        <v>0</v>
      </c>
      <c r="AL849" s="19">
        <f t="shared" si="2048"/>
        <v>0</v>
      </c>
      <c r="AM849" s="19">
        <f t="shared" si="1865"/>
        <v>8038.4</v>
      </c>
      <c r="AN849" s="19">
        <f t="shared" si="2048"/>
        <v>0</v>
      </c>
      <c r="AO849" s="19">
        <f t="shared" si="1916"/>
        <v>8038.4</v>
      </c>
      <c r="AP849" s="19">
        <f t="shared" si="1866"/>
        <v>8038.4</v>
      </c>
      <c r="AQ849" s="19">
        <f t="shared" si="2048"/>
        <v>0</v>
      </c>
      <c r="AR849" s="19">
        <f t="shared" si="1918"/>
        <v>8038.4</v>
      </c>
      <c r="AS849" s="19">
        <f t="shared" si="1867"/>
        <v>8038.4</v>
      </c>
      <c r="AT849" s="19">
        <f t="shared" si="2048"/>
        <v>0</v>
      </c>
      <c r="AU849" s="19">
        <f t="shared" si="1920"/>
        <v>8038.4</v>
      </c>
      <c r="AV849" s="19">
        <f t="shared" si="2048"/>
        <v>0</v>
      </c>
      <c r="AW849" s="32"/>
      <c r="AX849" s="23"/>
      <c r="AY849" s="2"/>
    </row>
    <row r="850" spans="1:51" x14ac:dyDescent="0.3">
      <c r="A850" s="49" t="s">
        <v>205</v>
      </c>
      <c r="B850" s="45">
        <v>620</v>
      </c>
      <c r="C850" s="49" t="s">
        <v>61</v>
      </c>
      <c r="D850" s="49" t="s">
        <v>20</v>
      </c>
      <c r="E850" s="15" t="s">
        <v>567</v>
      </c>
      <c r="F850" s="19">
        <v>8038.4</v>
      </c>
      <c r="G850" s="19">
        <v>8038.4</v>
      </c>
      <c r="H850" s="19">
        <v>8038.4</v>
      </c>
      <c r="I850" s="19"/>
      <c r="J850" s="19"/>
      <c r="K850" s="19"/>
      <c r="L850" s="19">
        <f t="shared" si="2026"/>
        <v>8038.4</v>
      </c>
      <c r="M850" s="19">
        <f t="shared" si="2027"/>
        <v>8038.4</v>
      </c>
      <c r="N850" s="19">
        <f t="shared" si="2028"/>
        <v>8038.4</v>
      </c>
      <c r="O850" s="19"/>
      <c r="P850" s="19"/>
      <c r="Q850" s="19"/>
      <c r="R850" s="19">
        <f t="shared" si="1978"/>
        <v>8038.4</v>
      </c>
      <c r="S850" s="19">
        <f t="shared" si="1979"/>
        <v>8038.4</v>
      </c>
      <c r="T850" s="19">
        <f t="shared" si="1980"/>
        <v>8038.4</v>
      </c>
      <c r="U850" s="19"/>
      <c r="V850" s="19">
        <f t="shared" si="1982"/>
        <v>8038.4</v>
      </c>
      <c r="W850" s="19">
        <f t="shared" si="1983"/>
        <v>8038.4</v>
      </c>
      <c r="X850" s="19">
        <f t="shared" si="1984"/>
        <v>8038.4</v>
      </c>
      <c r="Y850" s="19"/>
      <c r="Z850" s="19"/>
      <c r="AA850" s="19"/>
      <c r="AB850" s="19">
        <f t="shared" si="1958"/>
        <v>8038.4</v>
      </c>
      <c r="AC850" s="19">
        <f t="shared" si="1959"/>
        <v>8038.4</v>
      </c>
      <c r="AD850" s="19">
        <f t="shared" si="1960"/>
        <v>8038.4</v>
      </c>
      <c r="AE850" s="19"/>
      <c r="AF850" s="19"/>
      <c r="AG850" s="19">
        <f t="shared" si="1972"/>
        <v>8038.4</v>
      </c>
      <c r="AH850" s="19">
        <f t="shared" si="1973"/>
        <v>8038.4</v>
      </c>
      <c r="AI850" s="19">
        <f t="shared" si="1974"/>
        <v>8038.4</v>
      </c>
      <c r="AJ850" s="19"/>
      <c r="AK850" s="19"/>
      <c r="AL850" s="19"/>
      <c r="AM850" s="19">
        <f t="shared" ref="AM850:AM913" si="2049">AG850+AJ850</f>
        <v>8038.4</v>
      </c>
      <c r="AN850" s="19"/>
      <c r="AO850" s="19">
        <f t="shared" si="1916"/>
        <v>8038.4</v>
      </c>
      <c r="AP850" s="19">
        <f t="shared" ref="AP850:AP913" si="2050">AH850+AK850</f>
        <v>8038.4</v>
      </c>
      <c r="AQ850" s="19"/>
      <c r="AR850" s="19">
        <f t="shared" si="1918"/>
        <v>8038.4</v>
      </c>
      <c r="AS850" s="19">
        <f t="shared" ref="AS850:AS913" si="2051">AI850+AL850</f>
        <v>8038.4</v>
      </c>
      <c r="AT850" s="19"/>
      <c r="AU850" s="19">
        <f t="shared" si="1920"/>
        <v>8038.4</v>
      </c>
      <c r="AV850" s="19"/>
      <c r="AW850" s="32"/>
      <c r="AX850" s="23"/>
      <c r="AY850" s="2"/>
    </row>
    <row r="851" spans="1:51" ht="46.8" x14ac:dyDescent="0.3">
      <c r="A851" s="49" t="s">
        <v>205</v>
      </c>
      <c r="B851" s="45">
        <v>630</v>
      </c>
      <c r="C851" s="49"/>
      <c r="D851" s="49"/>
      <c r="E851" s="15" t="s">
        <v>597</v>
      </c>
      <c r="F851" s="19">
        <f>F852</f>
        <v>240</v>
      </c>
      <c r="G851" s="19">
        <f t="shared" ref="G851:AV851" si="2052">G852</f>
        <v>240</v>
      </c>
      <c r="H851" s="19">
        <f t="shared" si="2052"/>
        <v>240</v>
      </c>
      <c r="I851" s="19">
        <f t="shared" si="2052"/>
        <v>0</v>
      </c>
      <c r="J851" s="19">
        <f t="shared" si="2052"/>
        <v>0</v>
      </c>
      <c r="K851" s="19">
        <f t="shared" si="2052"/>
        <v>0</v>
      </c>
      <c r="L851" s="19">
        <f t="shared" si="2026"/>
        <v>240</v>
      </c>
      <c r="M851" s="19">
        <f t="shared" si="2027"/>
        <v>240</v>
      </c>
      <c r="N851" s="19">
        <f t="shared" si="2028"/>
        <v>240</v>
      </c>
      <c r="O851" s="19">
        <f t="shared" si="2052"/>
        <v>0</v>
      </c>
      <c r="P851" s="19">
        <f t="shared" si="2052"/>
        <v>0</v>
      </c>
      <c r="Q851" s="19">
        <f t="shared" si="2052"/>
        <v>0</v>
      </c>
      <c r="R851" s="19">
        <f t="shared" si="1978"/>
        <v>240</v>
      </c>
      <c r="S851" s="19">
        <f t="shared" si="1979"/>
        <v>240</v>
      </c>
      <c r="T851" s="19">
        <f t="shared" si="1980"/>
        <v>240</v>
      </c>
      <c r="U851" s="19">
        <f t="shared" si="2052"/>
        <v>0</v>
      </c>
      <c r="V851" s="19">
        <f t="shared" si="1982"/>
        <v>240</v>
      </c>
      <c r="W851" s="19">
        <f t="shared" si="1983"/>
        <v>240</v>
      </c>
      <c r="X851" s="19">
        <f t="shared" si="1984"/>
        <v>240</v>
      </c>
      <c r="Y851" s="19">
        <f t="shared" si="2052"/>
        <v>0</v>
      </c>
      <c r="Z851" s="19">
        <f t="shared" si="2052"/>
        <v>0</v>
      </c>
      <c r="AA851" s="19">
        <f t="shared" si="2052"/>
        <v>0</v>
      </c>
      <c r="AB851" s="19">
        <f t="shared" si="1958"/>
        <v>240</v>
      </c>
      <c r="AC851" s="19">
        <f t="shared" si="1959"/>
        <v>240</v>
      </c>
      <c r="AD851" s="19">
        <f t="shared" si="1960"/>
        <v>240</v>
      </c>
      <c r="AE851" s="19">
        <f t="shared" si="2052"/>
        <v>0</v>
      </c>
      <c r="AF851" s="19">
        <f t="shared" si="2052"/>
        <v>0</v>
      </c>
      <c r="AG851" s="19">
        <f t="shared" si="1972"/>
        <v>240</v>
      </c>
      <c r="AH851" s="19">
        <f t="shared" si="1973"/>
        <v>240</v>
      </c>
      <c r="AI851" s="19">
        <f t="shared" si="1974"/>
        <v>240</v>
      </c>
      <c r="AJ851" s="19">
        <f t="shared" si="2052"/>
        <v>0</v>
      </c>
      <c r="AK851" s="19">
        <f t="shared" si="2052"/>
        <v>0</v>
      </c>
      <c r="AL851" s="19">
        <f t="shared" si="2052"/>
        <v>0</v>
      </c>
      <c r="AM851" s="19">
        <f t="shared" si="2049"/>
        <v>240</v>
      </c>
      <c r="AN851" s="19">
        <f t="shared" si="2052"/>
        <v>0</v>
      </c>
      <c r="AO851" s="19">
        <f t="shared" si="1916"/>
        <v>240</v>
      </c>
      <c r="AP851" s="19">
        <f t="shared" si="2050"/>
        <v>240</v>
      </c>
      <c r="AQ851" s="19">
        <f t="shared" si="2052"/>
        <v>0</v>
      </c>
      <c r="AR851" s="19">
        <f t="shared" si="1918"/>
        <v>240</v>
      </c>
      <c r="AS851" s="19">
        <f t="shared" si="2051"/>
        <v>240</v>
      </c>
      <c r="AT851" s="19">
        <f t="shared" si="2052"/>
        <v>0</v>
      </c>
      <c r="AU851" s="19">
        <f t="shared" si="1920"/>
        <v>240</v>
      </c>
      <c r="AV851" s="19">
        <f t="shared" si="2052"/>
        <v>0</v>
      </c>
      <c r="AW851" s="32"/>
      <c r="AX851" s="23"/>
      <c r="AY851" s="2"/>
    </row>
    <row r="852" spans="1:51" x14ac:dyDescent="0.3">
      <c r="A852" s="49" t="s">
        <v>205</v>
      </c>
      <c r="B852" s="45">
        <v>630</v>
      </c>
      <c r="C852" s="49" t="s">
        <v>61</v>
      </c>
      <c r="D852" s="49" t="s">
        <v>20</v>
      </c>
      <c r="E852" s="15" t="s">
        <v>567</v>
      </c>
      <c r="F852" s="19">
        <v>240</v>
      </c>
      <c r="G852" s="19">
        <v>240</v>
      </c>
      <c r="H852" s="19">
        <v>240</v>
      </c>
      <c r="I852" s="19"/>
      <c r="J852" s="19"/>
      <c r="K852" s="19"/>
      <c r="L852" s="19">
        <f t="shared" si="2026"/>
        <v>240</v>
      </c>
      <c r="M852" s="19">
        <f t="shared" si="2027"/>
        <v>240</v>
      </c>
      <c r="N852" s="19">
        <f t="shared" si="2028"/>
        <v>240</v>
      </c>
      <c r="O852" s="19"/>
      <c r="P852" s="19"/>
      <c r="Q852" s="19"/>
      <c r="R852" s="19">
        <f t="shared" si="1978"/>
        <v>240</v>
      </c>
      <c r="S852" s="19">
        <f t="shared" si="1979"/>
        <v>240</v>
      </c>
      <c r="T852" s="19">
        <f t="shared" si="1980"/>
        <v>240</v>
      </c>
      <c r="U852" s="19"/>
      <c r="V852" s="19">
        <f t="shared" si="1982"/>
        <v>240</v>
      </c>
      <c r="W852" s="19">
        <f t="shared" si="1983"/>
        <v>240</v>
      </c>
      <c r="X852" s="19">
        <f t="shared" si="1984"/>
        <v>240</v>
      </c>
      <c r="Y852" s="19"/>
      <c r="Z852" s="19"/>
      <c r="AA852" s="19"/>
      <c r="AB852" s="19">
        <f t="shared" si="1958"/>
        <v>240</v>
      </c>
      <c r="AC852" s="19">
        <f t="shared" si="1959"/>
        <v>240</v>
      </c>
      <c r="AD852" s="19">
        <f t="shared" si="1960"/>
        <v>240</v>
      </c>
      <c r="AE852" s="19"/>
      <c r="AF852" s="19"/>
      <c r="AG852" s="19">
        <f t="shared" si="1972"/>
        <v>240</v>
      </c>
      <c r="AH852" s="19">
        <f t="shared" si="1973"/>
        <v>240</v>
      </c>
      <c r="AI852" s="19">
        <f t="shared" si="1974"/>
        <v>240</v>
      </c>
      <c r="AJ852" s="19"/>
      <c r="AK852" s="19"/>
      <c r="AL852" s="19"/>
      <c r="AM852" s="19">
        <f t="shared" si="2049"/>
        <v>240</v>
      </c>
      <c r="AN852" s="19"/>
      <c r="AO852" s="19">
        <f t="shared" si="1916"/>
        <v>240</v>
      </c>
      <c r="AP852" s="19">
        <f t="shared" si="2050"/>
        <v>240</v>
      </c>
      <c r="AQ852" s="19"/>
      <c r="AR852" s="19">
        <f t="shared" si="1918"/>
        <v>240</v>
      </c>
      <c r="AS852" s="19">
        <f t="shared" si="2051"/>
        <v>240</v>
      </c>
      <c r="AT852" s="19"/>
      <c r="AU852" s="19">
        <f t="shared" si="1920"/>
        <v>240</v>
      </c>
      <c r="AV852" s="19"/>
      <c r="AW852" s="32"/>
      <c r="AX852" s="23"/>
      <c r="AY852" s="2"/>
    </row>
    <row r="853" spans="1:51" ht="46.8" x14ac:dyDescent="0.3">
      <c r="A853" s="49" t="s">
        <v>208</v>
      </c>
      <c r="B853" s="45"/>
      <c r="C853" s="49"/>
      <c r="D853" s="49"/>
      <c r="E853" s="15" t="s">
        <v>1105</v>
      </c>
      <c r="F853" s="19">
        <f t="shared" ref="F853:K853" si="2053">F854</f>
        <v>2988.6</v>
      </c>
      <c r="G853" s="19">
        <f t="shared" si="2053"/>
        <v>2988.6</v>
      </c>
      <c r="H853" s="19">
        <f t="shared" si="2053"/>
        <v>2988.6</v>
      </c>
      <c r="I853" s="19">
        <f t="shared" si="2053"/>
        <v>0</v>
      </c>
      <c r="J853" s="19">
        <f t="shared" si="2053"/>
        <v>0</v>
      </c>
      <c r="K853" s="19">
        <f t="shared" si="2053"/>
        <v>0</v>
      </c>
      <c r="L853" s="19">
        <f t="shared" si="2026"/>
        <v>2988.6</v>
      </c>
      <c r="M853" s="19">
        <f t="shared" si="2027"/>
        <v>2988.6</v>
      </c>
      <c r="N853" s="19">
        <f t="shared" si="2028"/>
        <v>2988.6</v>
      </c>
      <c r="O853" s="19">
        <f t="shared" ref="O853:Q853" si="2054">O854</f>
        <v>0</v>
      </c>
      <c r="P853" s="19">
        <f t="shared" si="2054"/>
        <v>0</v>
      </c>
      <c r="Q853" s="19">
        <f t="shared" si="2054"/>
        <v>0</v>
      </c>
      <c r="R853" s="19">
        <f t="shared" si="1978"/>
        <v>2988.6</v>
      </c>
      <c r="S853" s="19">
        <f t="shared" si="1979"/>
        <v>2988.6</v>
      </c>
      <c r="T853" s="19">
        <f t="shared" si="1980"/>
        <v>2988.6</v>
      </c>
      <c r="U853" s="19">
        <f t="shared" ref="U853:AV853" si="2055">U854</f>
        <v>0</v>
      </c>
      <c r="V853" s="19">
        <f t="shared" si="1982"/>
        <v>2988.6</v>
      </c>
      <c r="W853" s="19">
        <f t="shared" si="1983"/>
        <v>2988.6</v>
      </c>
      <c r="X853" s="19">
        <f t="shared" si="1984"/>
        <v>2988.6</v>
      </c>
      <c r="Y853" s="19">
        <f t="shared" si="2055"/>
        <v>0</v>
      </c>
      <c r="Z853" s="19">
        <f t="shared" si="2055"/>
        <v>0</v>
      </c>
      <c r="AA853" s="19">
        <f t="shared" si="2055"/>
        <v>0</v>
      </c>
      <c r="AB853" s="19">
        <f t="shared" si="1958"/>
        <v>2988.6</v>
      </c>
      <c r="AC853" s="19">
        <f t="shared" si="1959"/>
        <v>2988.6</v>
      </c>
      <c r="AD853" s="19">
        <f t="shared" si="1960"/>
        <v>2988.6</v>
      </c>
      <c r="AE853" s="19">
        <f t="shared" si="2055"/>
        <v>0</v>
      </c>
      <c r="AF853" s="19">
        <f t="shared" si="2055"/>
        <v>0</v>
      </c>
      <c r="AG853" s="19">
        <f t="shared" si="1972"/>
        <v>2988.6</v>
      </c>
      <c r="AH853" s="19">
        <f t="shared" si="1973"/>
        <v>2988.6</v>
      </c>
      <c r="AI853" s="19">
        <f t="shared" si="1974"/>
        <v>2988.6</v>
      </c>
      <c r="AJ853" s="19">
        <f t="shared" si="2055"/>
        <v>0</v>
      </c>
      <c r="AK853" s="19">
        <f t="shared" si="2055"/>
        <v>0</v>
      </c>
      <c r="AL853" s="19">
        <f t="shared" si="2055"/>
        <v>0</v>
      </c>
      <c r="AM853" s="19">
        <f t="shared" si="2049"/>
        <v>2988.6</v>
      </c>
      <c r="AN853" s="19">
        <f t="shared" si="2055"/>
        <v>0</v>
      </c>
      <c r="AO853" s="19">
        <f t="shared" si="1916"/>
        <v>2988.6</v>
      </c>
      <c r="AP853" s="19">
        <f t="shared" si="2050"/>
        <v>2988.6</v>
      </c>
      <c r="AQ853" s="19">
        <f t="shared" si="2055"/>
        <v>0</v>
      </c>
      <c r="AR853" s="19">
        <f t="shared" si="1918"/>
        <v>2988.6</v>
      </c>
      <c r="AS853" s="19">
        <f t="shared" si="2051"/>
        <v>2988.6</v>
      </c>
      <c r="AT853" s="19">
        <f t="shared" si="2055"/>
        <v>0</v>
      </c>
      <c r="AU853" s="19">
        <f t="shared" si="1920"/>
        <v>2988.6</v>
      </c>
      <c r="AV853" s="19">
        <f t="shared" si="2055"/>
        <v>0</v>
      </c>
      <c r="AW853" s="32"/>
      <c r="AX853" s="23"/>
      <c r="AY853" s="2"/>
    </row>
    <row r="854" spans="1:51" x14ac:dyDescent="0.3">
      <c r="A854" s="49" t="s">
        <v>207</v>
      </c>
      <c r="B854" s="45"/>
      <c r="C854" s="49"/>
      <c r="D854" s="49"/>
      <c r="E854" s="15" t="s">
        <v>1106</v>
      </c>
      <c r="F854" s="19">
        <f t="shared" ref="F854:K854" si="2056">F855+F858</f>
        <v>2988.6</v>
      </c>
      <c r="G854" s="19">
        <f t="shared" si="2056"/>
        <v>2988.6</v>
      </c>
      <c r="H854" s="19">
        <f t="shared" si="2056"/>
        <v>2988.6</v>
      </c>
      <c r="I854" s="19">
        <f t="shared" si="2056"/>
        <v>0</v>
      </c>
      <c r="J854" s="19">
        <f t="shared" si="2056"/>
        <v>0</v>
      </c>
      <c r="K854" s="19">
        <f t="shared" si="2056"/>
        <v>0</v>
      </c>
      <c r="L854" s="19">
        <f t="shared" si="2026"/>
        <v>2988.6</v>
      </c>
      <c r="M854" s="19">
        <f t="shared" si="2027"/>
        <v>2988.6</v>
      </c>
      <c r="N854" s="19">
        <f t="shared" si="2028"/>
        <v>2988.6</v>
      </c>
      <c r="O854" s="19">
        <f t="shared" ref="O854:Q854" si="2057">O855+O858</f>
        <v>0</v>
      </c>
      <c r="P854" s="19">
        <f t="shared" si="2057"/>
        <v>0</v>
      </c>
      <c r="Q854" s="19">
        <f t="shared" si="2057"/>
        <v>0</v>
      </c>
      <c r="R854" s="19">
        <f t="shared" si="1978"/>
        <v>2988.6</v>
      </c>
      <c r="S854" s="19">
        <f t="shared" si="1979"/>
        <v>2988.6</v>
      </c>
      <c r="T854" s="19">
        <f t="shared" si="1980"/>
        <v>2988.6</v>
      </c>
      <c r="U854" s="19">
        <f t="shared" ref="U854:AV854" si="2058">U855+U858</f>
        <v>0</v>
      </c>
      <c r="V854" s="19">
        <f t="shared" si="1982"/>
        <v>2988.6</v>
      </c>
      <c r="W854" s="19">
        <f t="shared" si="1983"/>
        <v>2988.6</v>
      </c>
      <c r="X854" s="19">
        <f t="shared" si="1984"/>
        <v>2988.6</v>
      </c>
      <c r="Y854" s="19">
        <f t="shared" ref="Y854:AA854" si="2059">Y855+Y858</f>
        <v>0</v>
      </c>
      <c r="Z854" s="19">
        <f t="shared" si="2059"/>
        <v>0</v>
      </c>
      <c r="AA854" s="19">
        <f t="shared" si="2059"/>
        <v>0</v>
      </c>
      <c r="AB854" s="19">
        <f t="shared" si="1958"/>
        <v>2988.6</v>
      </c>
      <c r="AC854" s="19">
        <f t="shared" si="1959"/>
        <v>2988.6</v>
      </c>
      <c r="AD854" s="19">
        <f t="shared" si="1960"/>
        <v>2988.6</v>
      </c>
      <c r="AE854" s="19">
        <f t="shared" ref="AE854:AF854" si="2060">AE855+AE858</f>
        <v>0</v>
      </c>
      <c r="AF854" s="19">
        <f t="shared" si="2060"/>
        <v>0</v>
      </c>
      <c r="AG854" s="19">
        <f t="shared" si="1972"/>
        <v>2988.6</v>
      </c>
      <c r="AH854" s="19">
        <f t="shared" si="1973"/>
        <v>2988.6</v>
      </c>
      <c r="AI854" s="19">
        <f t="shared" si="1974"/>
        <v>2988.6</v>
      </c>
      <c r="AJ854" s="19">
        <f t="shared" ref="AJ854:AL854" si="2061">AJ855+AJ858</f>
        <v>0</v>
      </c>
      <c r="AK854" s="19">
        <f t="shared" si="2061"/>
        <v>0</v>
      </c>
      <c r="AL854" s="19">
        <f t="shared" si="2061"/>
        <v>0</v>
      </c>
      <c r="AM854" s="19">
        <f t="shared" si="2049"/>
        <v>2988.6</v>
      </c>
      <c r="AN854" s="19">
        <f t="shared" ref="AN854" si="2062">AN855+AN858</f>
        <v>0</v>
      </c>
      <c r="AO854" s="19">
        <f t="shared" si="1916"/>
        <v>2988.6</v>
      </c>
      <c r="AP854" s="19">
        <f t="shared" si="2050"/>
        <v>2988.6</v>
      </c>
      <c r="AQ854" s="19">
        <f t="shared" ref="AQ854" si="2063">AQ855+AQ858</f>
        <v>0</v>
      </c>
      <c r="AR854" s="19">
        <f t="shared" si="1918"/>
        <v>2988.6</v>
      </c>
      <c r="AS854" s="19">
        <f t="shared" si="2051"/>
        <v>2988.6</v>
      </c>
      <c r="AT854" s="19">
        <f t="shared" ref="AT854" si="2064">AT855+AT858</f>
        <v>0</v>
      </c>
      <c r="AU854" s="19">
        <f t="shared" si="1920"/>
        <v>2988.6</v>
      </c>
      <c r="AV854" s="19">
        <f t="shared" si="2058"/>
        <v>0</v>
      </c>
      <c r="AW854" s="32"/>
      <c r="AX854" s="23"/>
      <c r="AY854" s="2"/>
    </row>
    <row r="855" spans="1:51" ht="31.2" x14ac:dyDescent="0.3">
      <c r="A855" s="49" t="s">
        <v>207</v>
      </c>
      <c r="B855" s="45">
        <v>200</v>
      </c>
      <c r="C855" s="49"/>
      <c r="D855" s="49"/>
      <c r="E855" s="15" t="s">
        <v>578</v>
      </c>
      <c r="F855" s="19">
        <f t="shared" ref="F855:K856" si="2065">F856</f>
        <v>115</v>
      </c>
      <c r="G855" s="19">
        <f t="shared" si="2065"/>
        <v>115</v>
      </c>
      <c r="H855" s="19">
        <f t="shared" si="2065"/>
        <v>115</v>
      </c>
      <c r="I855" s="19">
        <f t="shared" si="2065"/>
        <v>0</v>
      </c>
      <c r="J855" s="19">
        <f t="shared" si="2065"/>
        <v>0</v>
      </c>
      <c r="K855" s="19">
        <f t="shared" si="2065"/>
        <v>0</v>
      </c>
      <c r="L855" s="19">
        <f t="shared" si="2026"/>
        <v>115</v>
      </c>
      <c r="M855" s="19">
        <f t="shared" si="2027"/>
        <v>115</v>
      </c>
      <c r="N855" s="19">
        <f t="shared" si="2028"/>
        <v>115</v>
      </c>
      <c r="O855" s="19">
        <f t="shared" ref="O855:Q856" si="2066">O856</f>
        <v>0</v>
      </c>
      <c r="P855" s="19">
        <f t="shared" si="2066"/>
        <v>0</v>
      </c>
      <c r="Q855" s="19">
        <f t="shared" si="2066"/>
        <v>0</v>
      </c>
      <c r="R855" s="19">
        <f t="shared" si="1978"/>
        <v>115</v>
      </c>
      <c r="S855" s="19">
        <f t="shared" si="1979"/>
        <v>115</v>
      </c>
      <c r="T855" s="19">
        <f t="shared" si="1980"/>
        <v>115</v>
      </c>
      <c r="U855" s="19">
        <f t="shared" ref="U855:AV856" si="2067">U856</f>
        <v>0</v>
      </c>
      <c r="V855" s="19">
        <f t="shared" si="1982"/>
        <v>115</v>
      </c>
      <c r="W855" s="19">
        <f t="shared" si="1983"/>
        <v>115</v>
      </c>
      <c r="X855" s="19">
        <f t="shared" si="1984"/>
        <v>115</v>
      </c>
      <c r="Y855" s="19">
        <f t="shared" si="2067"/>
        <v>0</v>
      </c>
      <c r="Z855" s="19">
        <f t="shared" si="2067"/>
        <v>0</v>
      </c>
      <c r="AA855" s="19">
        <f t="shared" si="2067"/>
        <v>0</v>
      </c>
      <c r="AB855" s="19">
        <f t="shared" si="1958"/>
        <v>115</v>
      </c>
      <c r="AC855" s="19">
        <f t="shared" si="1959"/>
        <v>115</v>
      </c>
      <c r="AD855" s="19">
        <f t="shared" si="1960"/>
        <v>115</v>
      </c>
      <c r="AE855" s="19">
        <f t="shared" si="2067"/>
        <v>0</v>
      </c>
      <c r="AF855" s="19">
        <f t="shared" si="2067"/>
        <v>0</v>
      </c>
      <c r="AG855" s="19">
        <f t="shared" si="1972"/>
        <v>115</v>
      </c>
      <c r="AH855" s="19">
        <f t="shared" si="1973"/>
        <v>115</v>
      </c>
      <c r="AI855" s="19">
        <f t="shared" si="1974"/>
        <v>115</v>
      </c>
      <c r="AJ855" s="19">
        <f t="shared" si="2067"/>
        <v>0</v>
      </c>
      <c r="AK855" s="19">
        <f t="shared" si="2067"/>
        <v>0</v>
      </c>
      <c r="AL855" s="19">
        <f t="shared" si="2067"/>
        <v>0</v>
      </c>
      <c r="AM855" s="19">
        <f t="shared" si="2049"/>
        <v>115</v>
      </c>
      <c r="AN855" s="19">
        <f t="shared" si="2067"/>
        <v>0</v>
      </c>
      <c r="AO855" s="19">
        <f t="shared" si="1916"/>
        <v>115</v>
      </c>
      <c r="AP855" s="19">
        <f t="shared" si="2050"/>
        <v>115</v>
      </c>
      <c r="AQ855" s="19">
        <f t="shared" si="2067"/>
        <v>0</v>
      </c>
      <c r="AR855" s="19">
        <f t="shared" si="1918"/>
        <v>115</v>
      </c>
      <c r="AS855" s="19">
        <f t="shared" si="2051"/>
        <v>115</v>
      </c>
      <c r="AT855" s="19">
        <f t="shared" si="2067"/>
        <v>0</v>
      </c>
      <c r="AU855" s="19">
        <f t="shared" si="1920"/>
        <v>115</v>
      </c>
      <c r="AV855" s="19">
        <f t="shared" si="2067"/>
        <v>0</v>
      </c>
      <c r="AW855" s="32"/>
      <c r="AX855" s="23"/>
      <c r="AY855" s="2"/>
    </row>
    <row r="856" spans="1:51" ht="46.8" x14ac:dyDescent="0.3">
      <c r="A856" s="49" t="s">
        <v>207</v>
      </c>
      <c r="B856" s="45">
        <v>240</v>
      </c>
      <c r="C856" s="49"/>
      <c r="D856" s="49"/>
      <c r="E856" s="15" t="s">
        <v>586</v>
      </c>
      <c r="F856" s="19">
        <f t="shared" si="2065"/>
        <v>115</v>
      </c>
      <c r="G856" s="19">
        <f t="shared" si="2065"/>
        <v>115</v>
      </c>
      <c r="H856" s="19">
        <f t="shared" si="2065"/>
        <v>115</v>
      </c>
      <c r="I856" s="19">
        <f t="shared" si="2065"/>
        <v>0</v>
      </c>
      <c r="J856" s="19">
        <f t="shared" si="2065"/>
        <v>0</v>
      </c>
      <c r="K856" s="19">
        <f t="shared" si="2065"/>
        <v>0</v>
      </c>
      <c r="L856" s="19">
        <f t="shared" si="2026"/>
        <v>115</v>
      </c>
      <c r="M856" s="19">
        <f t="shared" si="2027"/>
        <v>115</v>
      </c>
      <c r="N856" s="19">
        <f t="shared" si="2028"/>
        <v>115</v>
      </c>
      <c r="O856" s="19">
        <f t="shared" si="2066"/>
        <v>0</v>
      </c>
      <c r="P856" s="19">
        <f t="shared" si="2066"/>
        <v>0</v>
      </c>
      <c r="Q856" s="19">
        <f t="shared" si="2066"/>
        <v>0</v>
      </c>
      <c r="R856" s="19">
        <f t="shared" si="1978"/>
        <v>115</v>
      </c>
      <c r="S856" s="19">
        <f t="shared" si="1979"/>
        <v>115</v>
      </c>
      <c r="T856" s="19">
        <f t="shared" si="1980"/>
        <v>115</v>
      </c>
      <c r="U856" s="19">
        <f t="shared" si="2067"/>
        <v>0</v>
      </c>
      <c r="V856" s="19">
        <f t="shared" si="1982"/>
        <v>115</v>
      </c>
      <c r="W856" s="19">
        <f t="shared" si="1983"/>
        <v>115</v>
      </c>
      <c r="X856" s="19">
        <f t="shared" si="1984"/>
        <v>115</v>
      </c>
      <c r="Y856" s="19">
        <f t="shared" si="2067"/>
        <v>0</v>
      </c>
      <c r="Z856" s="19">
        <f t="shared" si="2067"/>
        <v>0</v>
      </c>
      <c r="AA856" s="19">
        <f t="shared" si="2067"/>
        <v>0</v>
      </c>
      <c r="AB856" s="19">
        <f t="shared" si="1958"/>
        <v>115</v>
      </c>
      <c r="AC856" s="19">
        <f t="shared" si="1959"/>
        <v>115</v>
      </c>
      <c r="AD856" s="19">
        <f t="shared" si="1960"/>
        <v>115</v>
      </c>
      <c r="AE856" s="19">
        <f t="shared" si="2067"/>
        <v>0</v>
      </c>
      <c r="AF856" s="19">
        <f t="shared" si="2067"/>
        <v>0</v>
      </c>
      <c r="AG856" s="19">
        <f t="shared" si="1972"/>
        <v>115</v>
      </c>
      <c r="AH856" s="19">
        <f t="shared" si="1973"/>
        <v>115</v>
      </c>
      <c r="AI856" s="19">
        <f t="shared" si="1974"/>
        <v>115</v>
      </c>
      <c r="AJ856" s="19">
        <f t="shared" si="2067"/>
        <v>0</v>
      </c>
      <c r="AK856" s="19">
        <f t="shared" si="2067"/>
        <v>0</v>
      </c>
      <c r="AL856" s="19">
        <f t="shared" si="2067"/>
        <v>0</v>
      </c>
      <c r="AM856" s="19">
        <f t="shared" si="2049"/>
        <v>115</v>
      </c>
      <c r="AN856" s="19">
        <f t="shared" si="2067"/>
        <v>0</v>
      </c>
      <c r="AO856" s="19">
        <f t="shared" si="1916"/>
        <v>115</v>
      </c>
      <c r="AP856" s="19">
        <f t="shared" si="2050"/>
        <v>115</v>
      </c>
      <c r="AQ856" s="19">
        <f t="shared" si="2067"/>
        <v>0</v>
      </c>
      <c r="AR856" s="19">
        <f t="shared" si="1918"/>
        <v>115</v>
      </c>
      <c r="AS856" s="19">
        <f t="shared" si="2051"/>
        <v>115</v>
      </c>
      <c r="AT856" s="19">
        <f t="shared" si="2067"/>
        <v>0</v>
      </c>
      <c r="AU856" s="19">
        <f t="shared" si="1920"/>
        <v>115</v>
      </c>
      <c r="AV856" s="19">
        <f t="shared" si="2067"/>
        <v>0</v>
      </c>
      <c r="AW856" s="32"/>
      <c r="AX856" s="23"/>
      <c r="AY856" s="2"/>
    </row>
    <row r="857" spans="1:51" x14ac:dyDescent="0.3">
      <c r="A857" s="49" t="s">
        <v>207</v>
      </c>
      <c r="B857" s="45">
        <v>240</v>
      </c>
      <c r="C857" s="49" t="s">
        <v>28</v>
      </c>
      <c r="D857" s="49" t="s">
        <v>30</v>
      </c>
      <c r="E857" s="15" t="s">
        <v>562</v>
      </c>
      <c r="F857" s="19">
        <v>115</v>
      </c>
      <c r="G857" s="19">
        <v>115</v>
      </c>
      <c r="H857" s="19">
        <v>115</v>
      </c>
      <c r="I857" s="19"/>
      <c r="J857" s="19"/>
      <c r="K857" s="19"/>
      <c r="L857" s="19">
        <f t="shared" si="2026"/>
        <v>115</v>
      </c>
      <c r="M857" s="19">
        <f t="shared" si="2027"/>
        <v>115</v>
      </c>
      <c r="N857" s="19">
        <f t="shared" si="2028"/>
        <v>115</v>
      </c>
      <c r="O857" s="19"/>
      <c r="P857" s="19"/>
      <c r="Q857" s="19"/>
      <c r="R857" s="19">
        <f t="shared" si="1978"/>
        <v>115</v>
      </c>
      <c r="S857" s="19">
        <f t="shared" si="1979"/>
        <v>115</v>
      </c>
      <c r="T857" s="19">
        <f t="shared" si="1980"/>
        <v>115</v>
      </c>
      <c r="U857" s="19"/>
      <c r="V857" s="19">
        <f t="shared" si="1982"/>
        <v>115</v>
      </c>
      <c r="W857" s="19">
        <f t="shared" si="1983"/>
        <v>115</v>
      </c>
      <c r="X857" s="19">
        <f t="shared" si="1984"/>
        <v>115</v>
      </c>
      <c r="Y857" s="19"/>
      <c r="Z857" s="19"/>
      <c r="AA857" s="19"/>
      <c r="AB857" s="19">
        <f t="shared" si="1958"/>
        <v>115</v>
      </c>
      <c r="AC857" s="19">
        <f t="shared" si="1959"/>
        <v>115</v>
      </c>
      <c r="AD857" s="19">
        <f t="shared" si="1960"/>
        <v>115</v>
      </c>
      <c r="AE857" s="19"/>
      <c r="AF857" s="19"/>
      <c r="AG857" s="19">
        <f t="shared" si="1972"/>
        <v>115</v>
      </c>
      <c r="AH857" s="19">
        <f t="shared" si="1973"/>
        <v>115</v>
      </c>
      <c r="AI857" s="19">
        <f t="shared" si="1974"/>
        <v>115</v>
      </c>
      <c r="AJ857" s="19"/>
      <c r="AK857" s="19"/>
      <c r="AL857" s="19"/>
      <c r="AM857" s="19">
        <f t="shared" si="2049"/>
        <v>115</v>
      </c>
      <c r="AN857" s="19"/>
      <c r="AO857" s="19">
        <f t="shared" si="1916"/>
        <v>115</v>
      </c>
      <c r="AP857" s="19">
        <f t="shared" si="2050"/>
        <v>115</v>
      </c>
      <c r="AQ857" s="19"/>
      <c r="AR857" s="19">
        <f t="shared" si="1918"/>
        <v>115</v>
      </c>
      <c r="AS857" s="19">
        <f t="shared" si="2051"/>
        <v>115</v>
      </c>
      <c r="AT857" s="19"/>
      <c r="AU857" s="19">
        <f t="shared" si="1920"/>
        <v>115</v>
      </c>
      <c r="AV857" s="19"/>
      <c r="AW857" s="32"/>
      <c r="AX857" s="23"/>
      <c r="AY857" s="2"/>
    </row>
    <row r="858" spans="1:51" ht="31.2" x14ac:dyDescent="0.3">
      <c r="A858" s="49" t="s">
        <v>207</v>
      </c>
      <c r="B858" s="45">
        <v>300</v>
      </c>
      <c r="C858" s="49"/>
      <c r="D858" s="49"/>
      <c r="E858" s="15" t="s">
        <v>579</v>
      </c>
      <c r="F858" s="19">
        <f t="shared" ref="F858:K859" si="2068">F859</f>
        <v>2873.6</v>
      </c>
      <c r="G858" s="19">
        <f t="shared" si="2068"/>
        <v>2873.6</v>
      </c>
      <c r="H858" s="19">
        <f t="shared" si="2068"/>
        <v>2873.6</v>
      </c>
      <c r="I858" s="19">
        <f t="shared" si="2068"/>
        <v>0</v>
      </c>
      <c r="J858" s="19">
        <f t="shared" si="2068"/>
        <v>0</v>
      </c>
      <c r="K858" s="19">
        <f t="shared" si="2068"/>
        <v>0</v>
      </c>
      <c r="L858" s="19">
        <f t="shared" si="2026"/>
        <v>2873.6</v>
      </c>
      <c r="M858" s="19">
        <f t="shared" si="2027"/>
        <v>2873.6</v>
      </c>
      <c r="N858" s="19">
        <f t="shared" si="2028"/>
        <v>2873.6</v>
      </c>
      <c r="O858" s="19">
        <f t="shared" ref="O858:Q859" si="2069">O859</f>
        <v>0</v>
      </c>
      <c r="P858" s="19">
        <f t="shared" si="2069"/>
        <v>0</v>
      </c>
      <c r="Q858" s="19">
        <f t="shared" si="2069"/>
        <v>0</v>
      </c>
      <c r="R858" s="19">
        <f t="shared" si="1978"/>
        <v>2873.6</v>
      </c>
      <c r="S858" s="19">
        <f t="shared" si="1979"/>
        <v>2873.6</v>
      </c>
      <c r="T858" s="19">
        <f t="shared" si="1980"/>
        <v>2873.6</v>
      </c>
      <c r="U858" s="19">
        <f t="shared" ref="U858:AV859" si="2070">U859</f>
        <v>0</v>
      </c>
      <c r="V858" s="19">
        <f t="shared" si="1982"/>
        <v>2873.6</v>
      </c>
      <c r="W858" s="19">
        <f t="shared" si="1983"/>
        <v>2873.6</v>
      </c>
      <c r="X858" s="19">
        <f t="shared" si="1984"/>
        <v>2873.6</v>
      </c>
      <c r="Y858" s="19">
        <f t="shared" si="2070"/>
        <v>0</v>
      </c>
      <c r="Z858" s="19">
        <f t="shared" si="2070"/>
        <v>0</v>
      </c>
      <c r="AA858" s="19">
        <f t="shared" si="2070"/>
        <v>0</v>
      </c>
      <c r="AB858" s="19">
        <f t="shared" si="1958"/>
        <v>2873.6</v>
      </c>
      <c r="AC858" s="19">
        <f t="shared" si="1959"/>
        <v>2873.6</v>
      </c>
      <c r="AD858" s="19">
        <f t="shared" si="1960"/>
        <v>2873.6</v>
      </c>
      <c r="AE858" s="19">
        <f t="shared" si="2070"/>
        <v>0</v>
      </c>
      <c r="AF858" s="19">
        <f t="shared" si="2070"/>
        <v>0</v>
      </c>
      <c r="AG858" s="19">
        <f t="shared" si="1972"/>
        <v>2873.6</v>
      </c>
      <c r="AH858" s="19">
        <f t="shared" si="1973"/>
        <v>2873.6</v>
      </c>
      <c r="AI858" s="19">
        <f t="shared" si="1974"/>
        <v>2873.6</v>
      </c>
      <c r="AJ858" s="19">
        <f t="shared" si="2070"/>
        <v>0</v>
      </c>
      <c r="AK858" s="19">
        <f t="shared" si="2070"/>
        <v>0</v>
      </c>
      <c r="AL858" s="19">
        <f t="shared" si="2070"/>
        <v>0</v>
      </c>
      <c r="AM858" s="19">
        <f t="shared" si="2049"/>
        <v>2873.6</v>
      </c>
      <c r="AN858" s="19">
        <f t="shared" si="2070"/>
        <v>0</v>
      </c>
      <c r="AO858" s="19">
        <f t="shared" si="1916"/>
        <v>2873.6</v>
      </c>
      <c r="AP858" s="19">
        <f t="shared" si="2050"/>
        <v>2873.6</v>
      </c>
      <c r="AQ858" s="19">
        <f t="shared" si="2070"/>
        <v>0</v>
      </c>
      <c r="AR858" s="19">
        <f t="shared" si="1918"/>
        <v>2873.6</v>
      </c>
      <c r="AS858" s="19">
        <f t="shared" si="2051"/>
        <v>2873.6</v>
      </c>
      <c r="AT858" s="19">
        <f t="shared" si="2070"/>
        <v>0</v>
      </c>
      <c r="AU858" s="19">
        <f t="shared" si="1920"/>
        <v>2873.6</v>
      </c>
      <c r="AV858" s="19">
        <f t="shared" si="2070"/>
        <v>0</v>
      </c>
      <c r="AW858" s="32"/>
      <c r="AX858" s="23"/>
      <c r="AY858" s="2"/>
    </row>
    <row r="859" spans="1:51" ht="31.2" x14ac:dyDescent="0.3">
      <c r="A859" s="49" t="s">
        <v>207</v>
      </c>
      <c r="B859" s="45">
        <v>330</v>
      </c>
      <c r="C859" s="49"/>
      <c r="D859" s="49"/>
      <c r="E859" s="15" t="s">
        <v>589</v>
      </c>
      <c r="F859" s="19">
        <f t="shared" si="2068"/>
        <v>2873.6</v>
      </c>
      <c r="G859" s="19">
        <f t="shared" si="2068"/>
        <v>2873.6</v>
      </c>
      <c r="H859" s="19">
        <f t="shared" si="2068"/>
        <v>2873.6</v>
      </c>
      <c r="I859" s="19">
        <f t="shared" si="2068"/>
        <v>0</v>
      </c>
      <c r="J859" s="19">
        <f t="shared" si="2068"/>
        <v>0</v>
      </c>
      <c r="K859" s="19">
        <f t="shared" si="2068"/>
        <v>0</v>
      </c>
      <c r="L859" s="19">
        <f t="shared" si="2026"/>
        <v>2873.6</v>
      </c>
      <c r="M859" s="19">
        <f t="shared" si="2027"/>
        <v>2873.6</v>
      </c>
      <c r="N859" s="19">
        <f t="shared" si="2028"/>
        <v>2873.6</v>
      </c>
      <c r="O859" s="19">
        <f t="shared" si="2069"/>
        <v>0</v>
      </c>
      <c r="P859" s="19">
        <f t="shared" si="2069"/>
        <v>0</v>
      </c>
      <c r="Q859" s="19">
        <f t="shared" si="2069"/>
        <v>0</v>
      </c>
      <c r="R859" s="19">
        <f t="shared" si="1978"/>
        <v>2873.6</v>
      </c>
      <c r="S859" s="19">
        <f t="shared" si="1979"/>
        <v>2873.6</v>
      </c>
      <c r="T859" s="19">
        <f t="shared" si="1980"/>
        <v>2873.6</v>
      </c>
      <c r="U859" s="19">
        <f t="shared" si="2070"/>
        <v>0</v>
      </c>
      <c r="V859" s="19">
        <f t="shared" si="1982"/>
        <v>2873.6</v>
      </c>
      <c r="W859" s="19">
        <f t="shared" si="1983"/>
        <v>2873.6</v>
      </c>
      <c r="X859" s="19">
        <f t="shared" si="1984"/>
        <v>2873.6</v>
      </c>
      <c r="Y859" s="19">
        <f t="shared" si="2070"/>
        <v>0</v>
      </c>
      <c r="Z859" s="19">
        <f t="shared" si="2070"/>
        <v>0</v>
      </c>
      <c r="AA859" s="19">
        <f t="shared" si="2070"/>
        <v>0</v>
      </c>
      <c r="AB859" s="19">
        <f t="shared" si="1958"/>
        <v>2873.6</v>
      </c>
      <c r="AC859" s="19">
        <f t="shared" si="1959"/>
        <v>2873.6</v>
      </c>
      <c r="AD859" s="19">
        <f t="shared" si="1960"/>
        <v>2873.6</v>
      </c>
      <c r="AE859" s="19">
        <f t="shared" si="2070"/>
        <v>0</v>
      </c>
      <c r="AF859" s="19">
        <f t="shared" si="2070"/>
        <v>0</v>
      </c>
      <c r="AG859" s="19">
        <f t="shared" si="1972"/>
        <v>2873.6</v>
      </c>
      <c r="AH859" s="19">
        <f t="shared" si="1973"/>
        <v>2873.6</v>
      </c>
      <c r="AI859" s="19">
        <f t="shared" si="1974"/>
        <v>2873.6</v>
      </c>
      <c r="AJ859" s="19">
        <f t="shared" si="2070"/>
        <v>0</v>
      </c>
      <c r="AK859" s="19">
        <f t="shared" si="2070"/>
        <v>0</v>
      </c>
      <c r="AL859" s="19">
        <f t="shared" si="2070"/>
        <v>0</v>
      </c>
      <c r="AM859" s="19">
        <f t="shared" si="2049"/>
        <v>2873.6</v>
      </c>
      <c r="AN859" s="19">
        <f t="shared" si="2070"/>
        <v>0</v>
      </c>
      <c r="AO859" s="19">
        <f t="shared" si="1916"/>
        <v>2873.6</v>
      </c>
      <c r="AP859" s="19">
        <f t="shared" si="2050"/>
        <v>2873.6</v>
      </c>
      <c r="AQ859" s="19">
        <f t="shared" si="2070"/>
        <v>0</v>
      </c>
      <c r="AR859" s="19">
        <f t="shared" si="1918"/>
        <v>2873.6</v>
      </c>
      <c r="AS859" s="19">
        <f t="shared" si="2051"/>
        <v>2873.6</v>
      </c>
      <c r="AT859" s="19">
        <f t="shared" si="2070"/>
        <v>0</v>
      </c>
      <c r="AU859" s="19">
        <f t="shared" si="1920"/>
        <v>2873.6</v>
      </c>
      <c r="AV859" s="19">
        <f t="shared" si="2070"/>
        <v>0</v>
      </c>
      <c r="AW859" s="32"/>
      <c r="AX859" s="23"/>
      <c r="AY859" s="2"/>
    </row>
    <row r="860" spans="1:51" x14ac:dyDescent="0.3">
      <c r="A860" s="49" t="s">
        <v>207</v>
      </c>
      <c r="B860" s="45">
        <v>330</v>
      </c>
      <c r="C860" s="49" t="s">
        <v>28</v>
      </c>
      <c r="D860" s="49" t="s">
        <v>30</v>
      </c>
      <c r="E860" s="15" t="s">
        <v>562</v>
      </c>
      <c r="F860" s="19">
        <v>2873.6</v>
      </c>
      <c r="G860" s="19">
        <v>2873.6</v>
      </c>
      <c r="H860" s="19">
        <v>2873.6</v>
      </c>
      <c r="I860" s="19"/>
      <c r="J860" s="19"/>
      <c r="K860" s="19"/>
      <c r="L860" s="19">
        <f t="shared" si="2026"/>
        <v>2873.6</v>
      </c>
      <c r="M860" s="19">
        <f t="shared" si="2027"/>
        <v>2873.6</v>
      </c>
      <c r="N860" s="19">
        <f t="shared" si="2028"/>
        <v>2873.6</v>
      </c>
      <c r="O860" s="19"/>
      <c r="P860" s="19"/>
      <c r="Q860" s="19"/>
      <c r="R860" s="19">
        <f t="shared" si="1978"/>
        <v>2873.6</v>
      </c>
      <c r="S860" s="19">
        <f t="shared" si="1979"/>
        <v>2873.6</v>
      </c>
      <c r="T860" s="19">
        <f t="shared" si="1980"/>
        <v>2873.6</v>
      </c>
      <c r="U860" s="19"/>
      <c r="V860" s="19">
        <f t="shared" si="1982"/>
        <v>2873.6</v>
      </c>
      <c r="W860" s="19">
        <f t="shared" si="1983"/>
        <v>2873.6</v>
      </c>
      <c r="X860" s="19">
        <f t="shared" si="1984"/>
        <v>2873.6</v>
      </c>
      <c r="Y860" s="19"/>
      <c r="Z860" s="19"/>
      <c r="AA860" s="19"/>
      <c r="AB860" s="19">
        <f t="shared" si="1958"/>
        <v>2873.6</v>
      </c>
      <c r="AC860" s="19">
        <f t="shared" si="1959"/>
        <v>2873.6</v>
      </c>
      <c r="AD860" s="19">
        <f t="shared" si="1960"/>
        <v>2873.6</v>
      </c>
      <c r="AE860" s="19"/>
      <c r="AF860" s="19"/>
      <c r="AG860" s="19">
        <f t="shared" si="1972"/>
        <v>2873.6</v>
      </c>
      <c r="AH860" s="19">
        <f t="shared" si="1973"/>
        <v>2873.6</v>
      </c>
      <c r="AI860" s="19">
        <f t="shared" si="1974"/>
        <v>2873.6</v>
      </c>
      <c r="AJ860" s="19"/>
      <c r="AK860" s="19"/>
      <c r="AL860" s="19"/>
      <c r="AM860" s="19">
        <f t="shared" si="2049"/>
        <v>2873.6</v>
      </c>
      <c r="AN860" s="19"/>
      <c r="AO860" s="19">
        <f t="shared" si="1916"/>
        <v>2873.6</v>
      </c>
      <c r="AP860" s="19">
        <f t="shared" si="2050"/>
        <v>2873.6</v>
      </c>
      <c r="AQ860" s="19"/>
      <c r="AR860" s="19">
        <f t="shared" si="1918"/>
        <v>2873.6</v>
      </c>
      <c r="AS860" s="19">
        <f t="shared" si="2051"/>
        <v>2873.6</v>
      </c>
      <c r="AT860" s="19"/>
      <c r="AU860" s="19">
        <f t="shared" si="1920"/>
        <v>2873.6</v>
      </c>
      <c r="AV860" s="19"/>
      <c r="AW860" s="32"/>
      <c r="AX860" s="23"/>
      <c r="AY860" s="2"/>
    </row>
    <row r="861" spans="1:51" s="11" customFormat="1" ht="31.2" x14ac:dyDescent="0.3">
      <c r="A861" s="10" t="s">
        <v>213</v>
      </c>
      <c r="B861" s="17"/>
      <c r="C861" s="10"/>
      <c r="D861" s="10"/>
      <c r="E861" s="16" t="s">
        <v>1107</v>
      </c>
      <c r="F861" s="18">
        <f>F862+F882</f>
        <v>375448.30000000005</v>
      </c>
      <c r="G861" s="18">
        <f t="shared" ref="G861:AV861" si="2071">G862+G882</f>
        <v>375448.30000000005</v>
      </c>
      <c r="H861" s="18">
        <f t="shared" si="2071"/>
        <v>375448.30000000005</v>
      </c>
      <c r="I861" s="18">
        <f t="shared" ref="I861:K861" si="2072">I862+I882</f>
        <v>0</v>
      </c>
      <c r="J861" s="18">
        <f t="shared" si="2072"/>
        <v>0</v>
      </c>
      <c r="K861" s="18">
        <f t="shared" si="2072"/>
        <v>0</v>
      </c>
      <c r="L861" s="18">
        <f t="shared" si="2026"/>
        <v>375448.30000000005</v>
      </c>
      <c r="M861" s="18">
        <f t="shared" si="2027"/>
        <v>375448.30000000005</v>
      </c>
      <c r="N861" s="18">
        <f t="shared" si="2028"/>
        <v>375448.30000000005</v>
      </c>
      <c r="O861" s="18">
        <f t="shared" ref="O861:Q861" si="2073">O862+O882</f>
        <v>0</v>
      </c>
      <c r="P861" s="18">
        <f t="shared" si="2073"/>
        <v>0</v>
      </c>
      <c r="Q861" s="18">
        <f t="shared" si="2073"/>
        <v>0</v>
      </c>
      <c r="R861" s="18">
        <f t="shared" si="1978"/>
        <v>375448.30000000005</v>
      </c>
      <c r="S861" s="18">
        <f t="shared" si="1979"/>
        <v>375448.30000000005</v>
      </c>
      <c r="T861" s="18">
        <f t="shared" si="1980"/>
        <v>375448.30000000005</v>
      </c>
      <c r="U861" s="18">
        <f t="shared" ref="U861" si="2074">U862+U882</f>
        <v>0</v>
      </c>
      <c r="V861" s="18">
        <f t="shared" si="1982"/>
        <v>375448.30000000005</v>
      </c>
      <c r="W861" s="18">
        <f t="shared" si="1983"/>
        <v>375448.30000000005</v>
      </c>
      <c r="X861" s="18">
        <f t="shared" si="1984"/>
        <v>375448.30000000005</v>
      </c>
      <c r="Y861" s="18">
        <f t="shared" ref="Y861:AA861" si="2075">Y862+Y882</f>
        <v>0</v>
      </c>
      <c r="Z861" s="18">
        <f t="shared" si="2075"/>
        <v>0</v>
      </c>
      <c r="AA861" s="18">
        <f t="shared" si="2075"/>
        <v>0</v>
      </c>
      <c r="AB861" s="18">
        <f t="shared" si="1958"/>
        <v>375448.30000000005</v>
      </c>
      <c r="AC861" s="18">
        <f t="shared" si="1959"/>
        <v>375448.30000000005</v>
      </c>
      <c r="AD861" s="18">
        <f t="shared" si="1960"/>
        <v>375448.30000000005</v>
      </c>
      <c r="AE861" s="18">
        <f t="shared" ref="AE861:AF861" si="2076">AE862+AE882</f>
        <v>0</v>
      </c>
      <c r="AF861" s="18">
        <f t="shared" si="2076"/>
        <v>0</v>
      </c>
      <c r="AG861" s="18">
        <f t="shared" si="1972"/>
        <v>375448.30000000005</v>
      </c>
      <c r="AH861" s="18">
        <f t="shared" si="1973"/>
        <v>375448.30000000005</v>
      </c>
      <c r="AI861" s="18">
        <f t="shared" si="1974"/>
        <v>375448.30000000005</v>
      </c>
      <c r="AJ861" s="18">
        <f t="shared" ref="AJ861:AL861" si="2077">AJ862+AJ882</f>
        <v>0</v>
      </c>
      <c r="AK861" s="18">
        <f t="shared" si="2077"/>
        <v>0</v>
      </c>
      <c r="AL861" s="18">
        <f t="shared" si="2077"/>
        <v>0</v>
      </c>
      <c r="AM861" s="18">
        <f t="shared" si="2049"/>
        <v>375448.30000000005</v>
      </c>
      <c r="AN861" s="18">
        <f t="shared" ref="AN861" si="2078">AN862+AN882</f>
        <v>0</v>
      </c>
      <c r="AO861" s="18">
        <f t="shared" si="1916"/>
        <v>375448.30000000005</v>
      </c>
      <c r="AP861" s="18">
        <f t="shared" si="2050"/>
        <v>375448.30000000005</v>
      </c>
      <c r="AQ861" s="18">
        <f t="shared" ref="AQ861" si="2079">AQ862+AQ882</f>
        <v>0</v>
      </c>
      <c r="AR861" s="18">
        <f t="shared" si="1918"/>
        <v>375448.30000000005</v>
      </c>
      <c r="AS861" s="18">
        <f t="shared" si="2051"/>
        <v>375448.30000000005</v>
      </c>
      <c r="AT861" s="18">
        <f t="shared" ref="AT861" si="2080">AT862+AT882</f>
        <v>0</v>
      </c>
      <c r="AU861" s="18">
        <f t="shared" si="1920"/>
        <v>375448.30000000005</v>
      </c>
      <c r="AV861" s="18">
        <f t="shared" si="2071"/>
        <v>0</v>
      </c>
      <c r="AW861" s="31"/>
      <c r="AX861" s="26"/>
    </row>
    <row r="862" spans="1:51" ht="46.8" x14ac:dyDescent="0.3">
      <c r="A862" s="49" t="s">
        <v>214</v>
      </c>
      <c r="B862" s="45"/>
      <c r="C862" s="49"/>
      <c r="D862" s="49"/>
      <c r="E862" s="15" t="s">
        <v>1108</v>
      </c>
      <c r="F862" s="19">
        <f t="shared" ref="F862:K862" si="2081">F863+F870+F874+F878</f>
        <v>47373.5</v>
      </c>
      <c r="G862" s="19">
        <f t="shared" si="2081"/>
        <v>47373.5</v>
      </c>
      <c r="H862" s="19">
        <f t="shared" si="2081"/>
        <v>47373.5</v>
      </c>
      <c r="I862" s="19">
        <f t="shared" si="2081"/>
        <v>0</v>
      </c>
      <c r="J862" s="19">
        <f t="shared" si="2081"/>
        <v>0</v>
      </c>
      <c r="K862" s="19">
        <f t="shared" si="2081"/>
        <v>0</v>
      </c>
      <c r="L862" s="19">
        <f t="shared" si="2026"/>
        <v>47373.5</v>
      </c>
      <c r="M862" s="19">
        <f t="shared" si="2027"/>
        <v>47373.5</v>
      </c>
      <c r="N862" s="19">
        <f t="shared" si="2028"/>
        <v>47373.5</v>
      </c>
      <c r="O862" s="19">
        <f t="shared" ref="O862:Q862" si="2082">O863+O870+O874+O878</f>
        <v>0</v>
      </c>
      <c r="P862" s="19">
        <f t="shared" si="2082"/>
        <v>0</v>
      </c>
      <c r="Q862" s="19">
        <f t="shared" si="2082"/>
        <v>0</v>
      </c>
      <c r="R862" s="19">
        <f t="shared" si="1978"/>
        <v>47373.5</v>
      </c>
      <c r="S862" s="19">
        <f t="shared" si="1979"/>
        <v>47373.5</v>
      </c>
      <c r="T862" s="19">
        <f t="shared" si="1980"/>
        <v>47373.5</v>
      </c>
      <c r="U862" s="19">
        <f t="shared" ref="U862:AV862" si="2083">U863+U870+U874+U878</f>
        <v>0</v>
      </c>
      <c r="V862" s="19">
        <f t="shared" si="1982"/>
        <v>47373.5</v>
      </c>
      <c r="W862" s="19">
        <f t="shared" si="1983"/>
        <v>47373.5</v>
      </c>
      <c r="X862" s="19">
        <f t="shared" si="1984"/>
        <v>47373.5</v>
      </c>
      <c r="Y862" s="19">
        <f t="shared" ref="Y862:AA862" si="2084">Y863+Y870+Y874+Y878</f>
        <v>0</v>
      </c>
      <c r="Z862" s="19">
        <f t="shared" si="2084"/>
        <v>0</v>
      </c>
      <c r="AA862" s="19">
        <f t="shared" si="2084"/>
        <v>0</v>
      </c>
      <c r="AB862" s="19">
        <f t="shared" si="1958"/>
        <v>47373.5</v>
      </c>
      <c r="AC862" s="19">
        <f t="shared" si="1959"/>
        <v>47373.5</v>
      </c>
      <c r="AD862" s="19">
        <f t="shared" si="1960"/>
        <v>47373.5</v>
      </c>
      <c r="AE862" s="19">
        <f t="shared" ref="AE862:AF862" si="2085">AE863+AE870+AE874+AE878</f>
        <v>0</v>
      </c>
      <c r="AF862" s="19">
        <f t="shared" si="2085"/>
        <v>0</v>
      </c>
      <c r="AG862" s="19">
        <f t="shared" si="1972"/>
        <v>47373.5</v>
      </c>
      <c r="AH862" s="19">
        <f t="shared" si="1973"/>
        <v>47373.5</v>
      </c>
      <c r="AI862" s="19">
        <f t="shared" si="1974"/>
        <v>47373.5</v>
      </c>
      <c r="AJ862" s="19">
        <f t="shared" ref="AJ862:AL862" si="2086">AJ863+AJ870+AJ874+AJ878</f>
        <v>0</v>
      </c>
      <c r="AK862" s="19">
        <f t="shared" si="2086"/>
        <v>0</v>
      </c>
      <c r="AL862" s="19">
        <f t="shared" si="2086"/>
        <v>0</v>
      </c>
      <c r="AM862" s="19">
        <f t="shared" si="2049"/>
        <v>47373.5</v>
      </c>
      <c r="AN862" s="19">
        <f t="shared" ref="AN862" si="2087">AN863+AN870+AN874+AN878</f>
        <v>0</v>
      </c>
      <c r="AO862" s="19">
        <f t="shared" si="1916"/>
        <v>47373.5</v>
      </c>
      <c r="AP862" s="19">
        <f t="shared" si="2050"/>
        <v>47373.5</v>
      </c>
      <c r="AQ862" s="19">
        <f t="shared" ref="AQ862" si="2088">AQ863+AQ870+AQ874+AQ878</f>
        <v>0</v>
      </c>
      <c r="AR862" s="19">
        <f t="shared" si="1918"/>
        <v>47373.5</v>
      </c>
      <c r="AS862" s="19">
        <f t="shared" si="2051"/>
        <v>47373.5</v>
      </c>
      <c r="AT862" s="19">
        <f t="shared" ref="AT862" si="2089">AT863+AT870+AT874+AT878</f>
        <v>0</v>
      </c>
      <c r="AU862" s="19">
        <f t="shared" si="1920"/>
        <v>47373.5</v>
      </c>
      <c r="AV862" s="19">
        <f t="shared" si="2083"/>
        <v>0</v>
      </c>
      <c r="AW862" s="32"/>
      <c r="AX862" s="23"/>
      <c r="AY862" s="2"/>
    </row>
    <row r="863" spans="1:51" ht="62.4" x14ac:dyDescent="0.3">
      <c r="A863" s="49" t="s">
        <v>209</v>
      </c>
      <c r="B863" s="45"/>
      <c r="C863" s="49"/>
      <c r="D863" s="49"/>
      <c r="E863" s="15" t="s">
        <v>703</v>
      </c>
      <c r="F863" s="19">
        <f t="shared" ref="F863:K863" si="2090">F864+F867</f>
        <v>43022.6</v>
      </c>
      <c r="G863" s="19">
        <f t="shared" si="2090"/>
        <v>43022.6</v>
      </c>
      <c r="H863" s="19">
        <f t="shared" si="2090"/>
        <v>43022.6</v>
      </c>
      <c r="I863" s="19">
        <f t="shared" si="2090"/>
        <v>0</v>
      </c>
      <c r="J863" s="19">
        <f t="shared" si="2090"/>
        <v>0</v>
      </c>
      <c r="K863" s="19">
        <f t="shared" si="2090"/>
        <v>0</v>
      </c>
      <c r="L863" s="19">
        <f t="shared" si="2026"/>
        <v>43022.6</v>
      </c>
      <c r="M863" s="19">
        <f t="shared" si="2027"/>
        <v>43022.6</v>
      </c>
      <c r="N863" s="19">
        <f t="shared" si="2028"/>
        <v>43022.6</v>
      </c>
      <c r="O863" s="19">
        <f t="shared" ref="O863:Q863" si="2091">O864+O867</f>
        <v>0</v>
      </c>
      <c r="P863" s="19">
        <f t="shared" si="2091"/>
        <v>0</v>
      </c>
      <c r="Q863" s="19">
        <f t="shared" si="2091"/>
        <v>0</v>
      </c>
      <c r="R863" s="19">
        <f t="shared" si="1978"/>
        <v>43022.6</v>
      </c>
      <c r="S863" s="19">
        <f t="shared" si="1979"/>
        <v>43022.6</v>
      </c>
      <c r="T863" s="19">
        <f t="shared" si="1980"/>
        <v>43022.6</v>
      </c>
      <c r="U863" s="19">
        <f t="shared" ref="U863:AV863" si="2092">U864+U867</f>
        <v>0</v>
      </c>
      <c r="V863" s="19">
        <f t="shared" si="1982"/>
        <v>43022.6</v>
      </c>
      <c r="W863" s="19">
        <f t="shared" si="1983"/>
        <v>43022.6</v>
      </c>
      <c r="X863" s="19">
        <f t="shared" si="1984"/>
        <v>43022.6</v>
      </c>
      <c r="Y863" s="19">
        <f t="shared" ref="Y863:AA863" si="2093">Y864+Y867</f>
        <v>0</v>
      </c>
      <c r="Z863" s="19">
        <f t="shared" si="2093"/>
        <v>0</v>
      </c>
      <c r="AA863" s="19">
        <f t="shared" si="2093"/>
        <v>0</v>
      </c>
      <c r="AB863" s="19">
        <f t="shared" si="1958"/>
        <v>43022.6</v>
      </c>
      <c r="AC863" s="19">
        <f t="shared" si="1959"/>
        <v>43022.6</v>
      </c>
      <c r="AD863" s="19">
        <f t="shared" si="1960"/>
        <v>43022.6</v>
      </c>
      <c r="AE863" s="19">
        <f t="shared" ref="AE863:AF863" si="2094">AE864+AE867</f>
        <v>0</v>
      </c>
      <c r="AF863" s="19">
        <f t="shared" si="2094"/>
        <v>0</v>
      </c>
      <c r="AG863" s="19">
        <f t="shared" si="1972"/>
        <v>43022.6</v>
      </c>
      <c r="AH863" s="19">
        <f t="shared" si="1973"/>
        <v>43022.6</v>
      </c>
      <c r="AI863" s="19">
        <f t="shared" si="1974"/>
        <v>43022.6</v>
      </c>
      <c r="AJ863" s="19">
        <f t="shared" ref="AJ863:AL863" si="2095">AJ864+AJ867</f>
        <v>0</v>
      </c>
      <c r="AK863" s="19">
        <f t="shared" si="2095"/>
        <v>0</v>
      </c>
      <c r="AL863" s="19">
        <f t="shared" si="2095"/>
        <v>0</v>
      </c>
      <c r="AM863" s="19">
        <f t="shared" si="2049"/>
        <v>43022.6</v>
      </c>
      <c r="AN863" s="19">
        <f t="shared" ref="AN863" si="2096">AN864+AN867</f>
        <v>0</v>
      </c>
      <c r="AO863" s="19">
        <f t="shared" si="1916"/>
        <v>43022.6</v>
      </c>
      <c r="AP863" s="19">
        <f t="shared" si="2050"/>
        <v>43022.6</v>
      </c>
      <c r="AQ863" s="19">
        <f t="shared" ref="AQ863" si="2097">AQ864+AQ867</f>
        <v>0</v>
      </c>
      <c r="AR863" s="19">
        <f t="shared" si="1918"/>
        <v>43022.6</v>
      </c>
      <c r="AS863" s="19">
        <f t="shared" si="2051"/>
        <v>43022.6</v>
      </c>
      <c r="AT863" s="19">
        <f t="shared" ref="AT863" si="2098">AT864+AT867</f>
        <v>0</v>
      </c>
      <c r="AU863" s="19">
        <f t="shared" si="1920"/>
        <v>43022.6</v>
      </c>
      <c r="AV863" s="19">
        <f t="shared" si="2092"/>
        <v>0</v>
      </c>
      <c r="AW863" s="32"/>
      <c r="AX863" s="23"/>
      <c r="AY863" s="2"/>
    </row>
    <row r="864" spans="1:51" ht="46.8" x14ac:dyDescent="0.3">
      <c r="A864" s="49" t="s">
        <v>209</v>
      </c>
      <c r="B864" s="45">
        <v>600</v>
      </c>
      <c r="C864" s="49"/>
      <c r="D864" s="49"/>
      <c r="E864" s="15" t="s">
        <v>581</v>
      </c>
      <c r="F864" s="19">
        <f t="shared" ref="F864:K865" si="2099">F865</f>
        <v>29917</v>
      </c>
      <c r="G864" s="19">
        <f t="shared" si="2099"/>
        <v>29917</v>
      </c>
      <c r="H864" s="19">
        <f t="shared" si="2099"/>
        <v>29917</v>
      </c>
      <c r="I864" s="19">
        <f t="shared" si="2099"/>
        <v>0</v>
      </c>
      <c r="J864" s="19">
        <f t="shared" si="2099"/>
        <v>0</v>
      </c>
      <c r="K864" s="19">
        <f t="shared" si="2099"/>
        <v>0</v>
      </c>
      <c r="L864" s="19">
        <f t="shared" si="2026"/>
        <v>29917</v>
      </c>
      <c r="M864" s="19">
        <f t="shared" si="2027"/>
        <v>29917</v>
      </c>
      <c r="N864" s="19">
        <f t="shared" si="2028"/>
        <v>29917</v>
      </c>
      <c r="O864" s="19">
        <f t="shared" ref="O864:Q865" si="2100">O865</f>
        <v>0</v>
      </c>
      <c r="P864" s="19">
        <f t="shared" si="2100"/>
        <v>0</v>
      </c>
      <c r="Q864" s="19">
        <f t="shared" si="2100"/>
        <v>0</v>
      </c>
      <c r="R864" s="19">
        <f t="shared" si="1978"/>
        <v>29917</v>
      </c>
      <c r="S864" s="19">
        <f t="shared" si="1979"/>
        <v>29917</v>
      </c>
      <c r="T864" s="19">
        <f t="shared" si="1980"/>
        <v>29917</v>
      </c>
      <c r="U864" s="19">
        <f t="shared" ref="U864:AV865" si="2101">U865</f>
        <v>0</v>
      </c>
      <c r="V864" s="19">
        <f t="shared" si="1982"/>
        <v>29917</v>
      </c>
      <c r="W864" s="19">
        <f t="shared" si="1983"/>
        <v>29917</v>
      </c>
      <c r="X864" s="19">
        <f t="shared" si="1984"/>
        <v>29917</v>
      </c>
      <c r="Y864" s="19">
        <f t="shared" si="2101"/>
        <v>0</v>
      </c>
      <c r="Z864" s="19">
        <f t="shared" si="2101"/>
        <v>0</v>
      </c>
      <c r="AA864" s="19">
        <f t="shared" si="2101"/>
        <v>0</v>
      </c>
      <c r="AB864" s="19">
        <f t="shared" si="1958"/>
        <v>29917</v>
      </c>
      <c r="AC864" s="19">
        <f t="shared" si="1959"/>
        <v>29917</v>
      </c>
      <c r="AD864" s="19">
        <f t="shared" si="1960"/>
        <v>29917</v>
      </c>
      <c r="AE864" s="19">
        <f t="shared" si="2101"/>
        <v>0</v>
      </c>
      <c r="AF864" s="19">
        <f t="shared" si="2101"/>
        <v>0</v>
      </c>
      <c r="AG864" s="19">
        <f t="shared" si="1972"/>
        <v>29917</v>
      </c>
      <c r="AH864" s="19">
        <f t="shared" si="1973"/>
        <v>29917</v>
      </c>
      <c r="AI864" s="19">
        <f t="shared" si="1974"/>
        <v>29917</v>
      </c>
      <c r="AJ864" s="19">
        <f t="shared" si="2101"/>
        <v>0</v>
      </c>
      <c r="AK864" s="19">
        <f t="shared" si="2101"/>
        <v>0</v>
      </c>
      <c r="AL864" s="19">
        <f t="shared" si="2101"/>
        <v>0</v>
      </c>
      <c r="AM864" s="19">
        <f t="shared" si="2049"/>
        <v>29917</v>
      </c>
      <c r="AN864" s="19">
        <f t="shared" si="2101"/>
        <v>0</v>
      </c>
      <c r="AO864" s="19">
        <f t="shared" si="1916"/>
        <v>29917</v>
      </c>
      <c r="AP864" s="19">
        <f t="shared" si="2050"/>
        <v>29917</v>
      </c>
      <c r="AQ864" s="19">
        <f t="shared" si="2101"/>
        <v>0</v>
      </c>
      <c r="AR864" s="19">
        <f t="shared" si="1918"/>
        <v>29917</v>
      </c>
      <c r="AS864" s="19">
        <f t="shared" si="2051"/>
        <v>29917</v>
      </c>
      <c r="AT864" s="19">
        <f t="shared" si="2101"/>
        <v>0</v>
      </c>
      <c r="AU864" s="19">
        <f t="shared" si="1920"/>
        <v>29917</v>
      </c>
      <c r="AV864" s="19">
        <f t="shared" si="2101"/>
        <v>0</v>
      </c>
      <c r="AW864" s="32"/>
      <c r="AX864" s="23"/>
      <c r="AY864" s="2"/>
    </row>
    <row r="865" spans="1:51" ht="46.8" x14ac:dyDescent="0.3">
      <c r="A865" s="49" t="s">
        <v>209</v>
      </c>
      <c r="B865" s="45">
        <v>630</v>
      </c>
      <c r="C865" s="49"/>
      <c r="D865" s="49"/>
      <c r="E865" s="15" t="s">
        <v>597</v>
      </c>
      <c r="F865" s="19">
        <f t="shared" si="2099"/>
        <v>29917</v>
      </c>
      <c r="G865" s="19">
        <f t="shared" si="2099"/>
        <v>29917</v>
      </c>
      <c r="H865" s="19">
        <f t="shared" si="2099"/>
        <v>29917</v>
      </c>
      <c r="I865" s="19">
        <f t="shared" si="2099"/>
        <v>0</v>
      </c>
      <c r="J865" s="19">
        <f t="shared" si="2099"/>
        <v>0</v>
      </c>
      <c r="K865" s="19">
        <f t="shared" si="2099"/>
        <v>0</v>
      </c>
      <c r="L865" s="19">
        <f t="shared" si="2026"/>
        <v>29917</v>
      </c>
      <c r="M865" s="19">
        <f t="shared" si="2027"/>
        <v>29917</v>
      </c>
      <c r="N865" s="19">
        <f t="shared" si="2028"/>
        <v>29917</v>
      </c>
      <c r="O865" s="19">
        <f t="shared" si="2100"/>
        <v>0</v>
      </c>
      <c r="P865" s="19">
        <f t="shared" si="2100"/>
        <v>0</v>
      </c>
      <c r="Q865" s="19">
        <f t="shared" si="2100"/>
        <v>0</v>
      </c>
      <c r="R865" s="19">
        <f t="shared" si="1978"/>
        <v>29917</v>
      </c>
      <c r="S865" s="19">
        <f t="shared" si="1979"/>
        <v>29917</v>
      </c>
      <c r="T865" s="19">
        <f t="shared" si="1980"/>
        <v>29917</v>
      </c>
      <c r="U865" s="19">
        <f t="shared" si="2101"/>
        <v>0</v>
      </c>
      <c r="V865" s="19">
        <f t="shared" si="1982"/>
        <v>29917</v>
      </c>
      <c r="W865" s="19">
        <f t="shared" si="1983"/>
        <v>29917</v>
      </c>
      <c r="X865" s="19">
        <f t="shared" si="1984"/>
        <v>29917</v>
      </c>
      <c r="Y865" s="19">
        <f t="shared" si="2101"/>
        <v>0</v>
      </c>
      <c r="Z865" s="19">
        <f t="shared" si="2101"/>
        <v>0</v>
      </c>
      <c r="AA865" s="19">
        <f t="shared" si="2101"/>
        <v>0</v>
      </c>
      <c r="AB865" s="19">
        <f t="shared" si="1958"/>
        <v>29917</v>
      </c>
      <c r="AC865" s="19">
        <f t="shared" si="1959"/>
        <v>29917</v>
      </c>
      <c r="AD865" s="19">
        <f t="shared" si="1960"/>
        <v>29917</v>
      </c>
      <c r="AE865" s="19">
        <f t="shared" si="2101"/>
        <v>0</v>
      </c>
      <c r="AF865" s="19">
        <f t="shared" si="2101"/>
        <v>0</v>
      </c>
      <c r="AG865" s="19">
        <f t="shared" si="1972"/>
        <v>29917</v>
      </c>
      <c r="AH865" s="19">
        <f t="shared" si="1973"/>
        <v>29917</v>
      </c>
      <c r="AI865" s="19">
        <f t="shared" si="1974"/>
        <v>29917</v>
      </c>
      <c r="AJ865" s="19">
        <f t="shared" si="2101"/>
        <v>0</v>
      </c>
      <c r="AK865" s="19">
        <f t="shared" si="2101"/>
        <v>0</v>
      </c>
      <c r="AL865" s="19">
        <f t="shared" si="2101"/>
        <v>0</v>
      </c>
      <c r="AM865" s="19">
        <f t="shared" si="2049"/>
        <v>29917</v>
      </c>
      <c r="AN865" s="19">
        <f t="shared" si="2101"/>
        <v>0</v>
      </c>
      <c r="AO865" s="19">
        <f t="shared" ref="AO865:AO903" si="2102">AM865+AN865</f>
        <v>29917</v>
      </c>
      <c r="AP865" s="19">
        <f t="shared" si="2050"/>
        <v>29917</v>
      </c>
      <c r="AQ865" s="19">
        <f t="shared" si="2101"/>
        <v>0</v>
      </c>
      <c r="AR865" s="19">
        <f t="shared" ref="AR865:AR903" si="2103">AP865+AQ865</f>
        <v>29917</v>
      </c>
      <c r="AS865" s="19">
        <f t="shared" si="2051"/>
        <v>29917</v>
      </c>
      <c r="AT865" s="19">
        <f t="shared" si="2101"/>
        <v>0</v>
      </c>
      <c r="AU865" s="19">
        <f t="shared" ref="AU865:AU903" si="2104">AS865+AT865</f>
        <v>29917</v>
      </c>
      <c r="AV865" s="19">
        <f t="shared" si="2101"/>
        <v>0</v>
      </c>
      <c r="AW865" s="32"/>
      <c r="AX865" s="23"/>
      <c r="AY865" s="2"/>
    </row>
    <row r="866" spans="1:51" x14ac:dyDescent="0.3">
      <c r="A866" s="49" t="s">
        <v>209</v>
      </c>
      <c r="B866" s="45">
        <v>630</v>
      </c>
      <c r="C866" s="49" t="s">
        <v>28</v>
      </c>
      <c r="D866" s="49" t="s">
        <v>5</v>
      </c>
      <c r="E866" s="15" t="s">
        <v>557</v>
      </c>
      <c r="F866" s="19">
        <v>29917</v>
      </c>
      <c r="G866" s="19">
        <v>29917</v>
      </c>
      <c r="H866" s="19">
        <v>29917</v>
      </c>
      <c r="I866" s="19"/>
      <c r="J866" s="19"/>
      <c r="K866" s="19"/>
      <c r="L866" s="19">
        <f t="shared" si="2026"/>
        <v>29917</v>
      </c>
      <c r="M866" s="19">
        <f t="shared" si="2027"/>
        <v>29917</v>
      </c>
      <c r="N866" s="19">
        <f t="shared" si="2028"/>
        <v>29917</v>
      </c>
      <c r="O866" s="19"/>
      <c r="P866" s="19"/>
      <c r="Q866" s="19"/>
      <c r="R866" s="19">
        <f t="shared" si="1978"/>
        <v>29917</v>
      </c>
      <c r="S866" s="19">
        <f t="shared" si="1979"/>
        <v>29917</v>
      </c>
      <c r="T866" s="19">
        <f t="shared" si="1980"/>
        <v>29917</v>
      </c>
      <c r="U866" s="19"/>
      <c r="V866" s="19">
        <f t="shared" si="1982"/>
        <v>29917</v>
      </c>
      <c r="W866" s="19">
        <f t="shared" si="1983"/>
        <v>29917</v>
      </c>
      <c r="X866" s="19">
        <f t="shared" si="1984"/>
        <v>29917</v>
      </c>
      <c r="Y866" s="19"/>
      <c r="Z866" s="19"/>
      <c r="AA866" s="19"/>
      <c r="AB866" s="19">
        <f t="shared" si="1958"/>
        <v>29917</v>
      </c>
      <c r="AC866" s="19">
        <f t="shared" si="1959"/>
        <v>29917</v>
      </c>
      <c r="AD866" s="19">
        <f t="shared" si="1960"/>
        <v>29917</v>
      </c>
      <c r="AE866" s="19"/>
      <c r="AF866" s="19"/>
      <c r="AG866" s="19">
        <f t="shared" si="1972"/>
        <v>29917</v>
      </c>
      <c r="AH866" s="19">
        <f t="shared" si="1973"/>
        <v>29917</v>
      </c>
      <c r="AI866" s="19">
        <f t="shared" si="1974"/>
        <v>29917</v>
      </c>
      <c r="AJ866" s="19"/>
      <c r="AK866" s="19"/>
      <c r="AL866" s="19"/>
      <c r="AM866" s="19">
        <f t="shared" si="2049"/>
        <v>29917</v>
      </c>
      <c r="AN866" s="19"/>
      <c r="AO866" s="19">
        <f t="shared" si="2102"/>
        <v>29917</v>
      </c>
      <c r="AP866" s="19">
        <f t="shared" si="2050"/>
        <v>29917</v>
      </c>
      <c r="AQ866" s="19"/>
      <c r="AR866" s="19">
        <f t="shared" si="2103"/>
        <v>29917</v>
      </c>
      <c r="AS866" s="19">
        <f t="shared" si="2051"/>
        <v>29917</v>
      </c>
      <c r="AT866" s="19"/>
      <c r="AU866" s="19">
        <f t="shared" si="2104"/>
        <v>29917</v>
      </c>
      <c r="AV866" s="19"/>
      <c r="AW866" s="32"/>
      <c r="AX866" s="23"/>
      <c r="AY866" s="2"/>
    </row>
    <row r="867" spans="1:51" x14ac:dyDescent="0.3">
      <c r="A867" s="49" t="s">
        <v>209</v>
      </c>
      <c r="B867" s="45">
        <v>800</v>
      </c>
      <c r="C867" s="49"/>
      <c r="D867" s="49"/>
      <c r="E867" s="15" t="s">
        <v>583</v>
      </c>
      <c r="F867" s="19">
        <f t="shared" ref="F867:K868" si="2105">F868</f>
        <v>13105.6</v>
      </c>
      <c r="G867" s="19">
        <f t="shared" si="2105"/>
        <v>13105.6</v>
      </c>
      <c r="H867" s="19">
        <f t="shared" si="2105"/>
        <v>13105.6</v>
      </c>
      <c r="I867" s="19">
        <f t="shared" si="2105"/>
        <v>0</v>
      </c>
      <c r="J867" s="19">
        <f t="shared" si="2105"/>
        <v>0</v>
      </c>
      <c r="K867" s="19">
        <f t="shared" si="2105"/>
        <v>0</v>
      </c>
      <c r="L867" s="19">
        <f t="shared" si="2026"/>
        <v>13105.6</v>
      </c>
      <c r="M867" s="19">
        <f t="shared" si="2027"/>
        <v>13105.6</v>
      </c>
      <c r="N867" s="19">
        <f t="shared" si="2028"/>
        <v>13105.6</v>
      </c>
      <c r="O867" s="19">
        <f t="shared" ref="O867:Q868" si="2106">O868</f>
        <v>0</v>
      </c>
      <c r="P867" s="19">
        <f t="shared" si="2106"/>
        <v>0</v>
      </c>
      <c r="Q867" s="19">
        <f t="shared" si="2106"/>
        <v>0</v>
      </c>
      <c r="R867" s="19">
        <f t="shared" si="1978"/>
        <v>13105.6</v>
      </c>
      <c r="S867" s="19">
        <f t="shared" si="1979"/>
        <v>13105.6</v>
      </c>
      <c r="T867" s="19">
        <f t="shared" si="1980"/>
        <v>13105.6</v>
      </c>
      <c r="U867" s="19">
        <f t="shared" ref="U867:AV868" si="2107">U868</f>
        <v>0</v>
      </c>
      <c r="V867" s="19">
        <f t="shared" si="1982"/>
        <v>13105.6</v>
      </c>
      <c r="W867" s="19">
        <f t="shared" si="1983"/>
        <v>13105.6</v>
      </c>
      <c r="X867" s="19">
        <f t="shared" si="1984"/>
        <v>13105.6</v>
      </c>
      <c r="Y867" s="19">
        <f t="shared" si="2107"/>
        <v>0</v>
      </c>
      <c r="Z867" s="19">
        <f t="shared" si="2107"/>
        <v>0</v>
      </c>
      <c r="AA867" s="19">
        <f t="shared" si="2107"/>
        <v>0</v>
      </c>
      <c r="AB867" s="19">
        <f t="shared" si="1958"/>
        <v>13105.6</v>
      </c>
      <c r="AC867" s="19">
        <f t="shared" si="1959"/>
        <v>13105.6</v>
      </c>
      <c r="AD867" s="19">
        <f t="shared" si="1960"/>
        <v>13105.6</v>
      </c>
      <c r="AE867" s="19">
        <f t="shared" si="2107"/>
        <v>0</v>
      </c>
      <c r="AF867" s="19">
        <f t="shared" si="2107"/>
        <v>0</v>
      </c>
      <c r="AG867" s="19">
        <f t="shared" si="1972"/>
        <v>13105.6</v>
      </c>
      <c r="AH867" s="19">
        <f t="shared" si="1973"/>
        <v>13105.6</v>
      </c>
      <c r="AI867" s="19">
        <f t="shared" si="1974"/>
        <v>13105.6</v>
      </c>
      <c r="AJ867" s="19">
        <f t="shared" si="2107"/>
        <v>0</v>
      </c>
      <c r="AK867" s="19">
        <f t="shared" si="2107"/>
        <v>0</v>
      </c>
      <c r="AL867" s="19">
        <f t="shared" si="2107"/>
        <v>0</v>
      </c>
      <c r="AM867" s="19">
        <f t="shared" si="2049"/>
        <v>13105.6</v>
      </c>
      <c r="AN867" s="19">
        <f t="shared" si="2107"/>
        <v>0</v>
      </c>
      <c r="AO867" s="19">
        <f t="shared" si="2102"/>
        <v>13105.6</v>
      </c>
      <c r="AP867" s="19">
        <f t="shared" si="2050"/>
        <v>13105.6</v>
      </c>
      <c r="AQ867" s="19">
        <f t="shared" si="2107"/>
        <v>0</v>
      </c>
      <c r="AR867" s="19">
        <f t="shared" si="2103"/>
        <v>13105.6</v>
      </c>
      <c r="AS867" s="19">
        <f t="shared" si="2051"/>
        <v>13105.6</v>
      </c>
      <c r="AT867" s="19">
        <f t="shared" si="2107"/>
        <v>0</v>
      </c>
      <c r="AU867" s="19">
        <f t="shared" si="2104"/>
        <v>13105.6</v>
      </c>
      <c r="AV867" s="19">
        <f t="shared" si="2107"/>
        <v>0</v>
      </c>
      <c r="AW867" s="32"/>
      <c r="AX867" s="23"/>
      <c r="AY867" s="2"/>
    </row>
    <row r="868" spans="1:51" ht="78" x14ac:dyDescent="0.3">
      <c r="A868" s="49" t="s">
        <v>209</v>
      </c>
      <c r="B868" s="45">
        <v>810</v>
      </c>
      <c r="C868" s="49"/>
      <c r="D868" s="49"/>
      <c r="E868" s="15" t="s">
        <v>599</v>
      </c>
      <c r="F868" s="19">
        <f t="shared" si="2105"/>
        <v>13105.6</v>
      </c>
      <c r="G868" s="19">
        <f t="shared" si="2105"/>
        <v>13105.6</v>
      </c>
      <c r="H868" s="19">
        <f t="shared" si="2105"/>
        <v>13105.6</v>
      </c>
      <c r="I868" s="19">
        <f t="shared" si="2105"/>
        <v>0</v>
      </c>
      <c r="J868" s="19">
        <f t="shared" si="2105"/>
        <v>0</v>
      </c>
      <c r="K868" s="19">
        <f t="shared" si="2105"/>
        <v>0</v>
      </c>
      <c r="L868" s="19">
        <f t="shared" si="2026"/>
        <v>13105.6</v>
      </c>
      <c r="M868" s="19">
        <f t="shared" si="2027"/>
        <v>13105.6</v>
      </c>
      <c r="N868" s="19">
        <f t="shared" si="2028"/>
        <v>13105.6</v>
      </c>
      <c r="O868" s="19">
        <f t="shared" si="2106"/>
        <v>0</v>
      </c>
      <c r="P868" s="19">
        <f t="shared" si="2106"/>
        <v>0</v>
      </c>
      <c r="Q868" s="19">
        <f t="shared" si="2106"/>
        <v>0</v>
      </c>
      <c r="R868" s="19">
        <f t="shared" si="1978"/>
        <v>13105.6</v>
      </c>
      <c r="S868" s="19">
        <f t="shared" si="1979"/>
        <v>13105.6</v>
      </c>
      <c r="T868" s="19">
        <f t="shared" si="1980"/>
        <v>13105.6</v>
      </c>
      <c r="U868" s="19">
        <f t="shared" si="2107"/>
        <v>0</v>
      </c>
      <c r="V868" s="19">
        <f t="shared" si="1982"/>
        <v>13105.6</v>
      </c>
      <c r="W868" s="19">
        <f t="shared" si="1983"/>
        <v>13105.6</v>
      </c>
      <c r="X868" s="19">
        <f t="shared" si="1984"/>
        <v>13105.6</v>
      </c>
      <c r="Y868" s="19">
        <f t="shared" si="2107"/>
        <v>0</v>
      </c>
      <c r="Z868" s="19">
        <f t="shared" si="2107"/>
        <v>0</v>
      </c>
      <c r="AA868" s="19">
        <f t="shared" si="2107"/>
        <v>0</v>
      </c>
      <c r="AB868" s="19">
        <f t="shared" si="1958"/>
        <v>13105.6</v>
      </c>
      <c r="AC868" s="19">
        <f t="shared" si="1959"/>
        <v>13105.6</v>
      </c>
      <c r="AD868" s="19">
        <f t="shared" si="1960"/>
        <v>13105.6</v>
      </c>
      <c r="AE868" s="19">
        <f t="shared" si="2107"/>
        <v>0</v>
      </c>
      <c r="AF868" s="19">
        <f t="shared" si="2107"/>
        <v>0</v>
      </c>
      <c r="AG868" s="19">
        <f t="shared" si="1972"/>
        <v>13105.6</v>
      </c>
      <c r="AH868" s="19">
        <f t="shared" si="1973"/>
        <v>13105.6</v>
      </c>
      <c r="AI868" s="19">
        <f t="shared" si="1974"/>
        <v>13105.6</v>
      </c>
      <c r="AJ868" s="19">
        <f t="shared" si="2107"/>
        <v>0</v>
      </c>
      <c r="AK868" s="19">
        <f t="shared" si="2107"/>
        <v>0</v>
      </c>
      <c r="AL868" s="19">
        <f t="shared" si="2107"/>
        <v>0</v>
      </c>
      <c r="AM868" s="19">
        <f t="shared" si="2049"/>
        <v>13105.6</v>
      </c>
      <c r="AN868" s="19">
        <f t="shared" si="2107"/>
        <v>0</v>
      </c>
      <c r="AO868" s="19">
        <f t="shared" si="2102"/>
        <v>13105.6</v>
      </c>
      <c r="AP868" s="19">
        <f t="shared" si="2050"/>
        <v>13105.6</v>
      </c>
      <c r="AQ868" s="19">
        <f t="shared" si="2107"/>
        <v>0</v>
      </c>
      <c r="AR868" s="19">
        <f t="shared" si="2103"/>
        <v>13105.6</v>
      </c>
      <c r="AS868" s="19">
        <f t="shared" si="2051"/>
        <v>13105.6</v>
      </c>
      <c r="AT868" s="19">
        <f t="shared" si="2107"/>
        <v>0</v>
      </c>
      <c r="AU868" s="19">
        <f t="shared" si="2104"/>
        <v>13105.6</v>
      </c>
      <c r="AV868" s="19">
        <f t="shared" si="2107"/>
        <v>0</v>
      </c>
      <c r="AW868" s="32"/>
      <c r="AX868" s="23"/>
      <c r="AY868" s="2"/>
    </row>
    <row r="869" spans="1:51" x14ac:dyDescent="0.3">
      <c r="A869" s="49" t="s">
        <v>209</v>
      </c>
      <c r="B869" s="45">
        <v>810</v>
      </c>
      <c r="C869" s="49" t="s">
        <v>28</v>
      </c>
      <c r="D869" s="49" t="s">
        <v>5</v>
      </c>
      <c r="E869" s="15" t="s">
        <v>557</v>
      </c>
      <c r="F869" s="19">
        <v>13105.6</v>
      </c>
      <c r="G869" s="19">
        <v>13105.6</v>
      </c>
      <c r="H869" s="19">
        <v>13105.6</v>
      </c>
      <c r="I869" s="19"/>
      <c r="J869" s="19"/>
      <c r="K869" s="19"/>
      <c r="L869" s="19">
        <f t="shared" si="2026"/>
        <v>13105.6</v>
      </c>
      <c r="M869" s="19">
        <f t="shared" si="2027"/>
        <v>13105.6</v>
      </c>
      <c r="N869" s="19">
        <f t="shared" si="2028"/>
        <v>13105.6</v>
      </c>
      <c r="O869" s="19"/>
      <c r="P869" s="19"/>
      <c r="Q869" s="19"/>
      <c r="R869" s="19">
        <f t="shared" si="1978"/>
        <v>13105.6</v>
      </c>
      <c r="S869" s="19">
        <f t="shared" si="1979"/>
        <v>13105.6</v>
      </c>
      <c r="T869" s="19">
        <f t="shared" si="1980"/>
        <v>13105.6</v>
      </c>
      <c r="U869" s="19"/>
      <c r="V869" s="19">
        <f t="shared" si="1982"/>
        <v>13105.6</v>
      </c>
      <c r="W869" s="19">
        <f t="shared" si="1983"/>
        <v>13105.6</v>
      </c>
      <c r="X869" s="19">
        <f t="shared" si="1984"/>
        <v>13105.6</v>
      </c>
      <c r="Y869" s="19"/>
      <c r="Z869" s="19"/>
      <c r="AA869" s="19"/>
      <c r="AB869" s="19">
        <f t="shared" si="1958"/>
        <v>13105.6</v>
      </c>
      <c r="AC869" s="19">
        <f t="shared" si="1959"/>
        <v>13105.6</v>
      </c>
      <c r="AD869" s="19">
        <f t="shared" si="1960"/>
        <v>13105.6</v>
      </c>
      <c r="AE869" s="19"/>
      <c r="AF869" s="19"/>
      <c r="AG869" s="19">
        <f t="shared" si="1972"/>
        <v>13105.6</v>
      </c>
      <c r="AH869" s="19">
        <f t="shared" si="1973"/>
        <v>13105.6</v>
      </c>
      <c r="AI869" s="19">
        <f t="shared" si="1974"/>
        <v>13105.6</v>
      </c>
      <c r="AJ869" s="19"/>
      <c r="AK869" s="19"/>
      <c r="AL869" s="19"/>
      <c r="AM869" s="19">
        <f t="shared" si="2049"/>
        <v>13105.6</v>
      </c>
      <c r="AN869" s="19"/>
      <c r="AO869" s="19">
        <f t="shared" si="2102"/>
        <v>13105.6</v>
      </c>
      <c r="AP869" s="19">
        <f t="shared" si="2050"/>
        <v>13105.6</v>
      </c>
      <c r="AQ869" s="19"/>
      <c r="AR869" s="19">
        <f t="shared" si="2103"/>
        <v>13105.6</v>
      </c>
      <c r="AS869" s="19">
        <f t="shared" si="2051"/>
        <v>13105.6</v>
      </c>
      <c r="AT869" s="19"/>
      <c r="AU869" s="19">
        <f t="shared" si="2104"/>
        <v>13105.6</v>
      </c>
      <c r="AV869" s="19"/>
      <c r="AW869" s="32"/>
      <c r="AX869" s="23"/>
      <c r="AY869" s="2"/>
    </row>
    <row r="870" spans="1:51" ht="46.8" x14ac:dyDescent="0.3">
      <c r="A870" s="49" t="s">
        <v>210</v>
      </c>
      <c r="B870" s="45"/>
      <c r="C870" s="49"/>
      <c r="D870" s="49"/>
      <c r="E870" s="15" t="s">
        <v>704</v>
      </c>
      <c r="F870" s="19">
        <f t="shared" ref="F870:K872" si="2108">F871</f>
        <v>3432.5</v>
      </c>
      <c r="G870" s="19">
        <f t="shared" si="2108"/>
        <v>3432.5</v>
      </c>
      <c r="H870" s="19">
        <f t="shared" si="2108"/>
        <v>3432.5</v>
      </c>
      <c r="I870" s="19">
        <f t="shared" si="2108"/>
        <v>0</v>
      </c>
      <c r="J870" s="19">
        <f t="shared" si="2108"/>
        <v>0</v>
      </c>
      <c r="K870" s="19">
        <f t="shared" si="2108"/>
        <v>0</v>
      </c>
      <c r="L870" s="19">
        <f t="shared" si="2026"/>
        <v>3432.5</v>
      </c>
      <c r="M870" s="19">
        <f t="shared" si="2027"/>
        <v>3432.5</v>
      </c>
      <c r="N870" s="19">
        <f t="shared" si="2028"/>
        <v>3432.5</v>
      </c>
      <c r="O870" s="19">
        <f t="shared" ref="O870:Q872" si="2109">O871</f>
        <v>0</v>
      </c>
      <c r="P870" s="19">
        <f t="shared" si="2109"/>
        <v>0</v>
      </c>
      <c r="Q870" s="19">
        <f t="shared" si="2109"/>
        <v>0</v>
      </c>
      <c r="R870" s="19">
        <f t="shared" si="1978"/>
        <v>3432.5</v>
      </c>
      <c r="S870" s="19">
        <f t="shared" si="1979"/>
        <v>3432.5</v>
      </c>
      <c r="T870" s="19">
        <f t="shared" si="1980"/>
        <v>3432.5</v>
      </c>
      <c r="U870" s="19">
        <f t="shared" ref="U870:AV872" si="2110">U871</f>
        <v>0</v>
      </c>
      <c r="V870" s="19">
        <f t="shared" si="1982"/>
        <v>3432.5</v>
      </c>
      <c r="W870" s="19">
        <f t="shared" si="1983"/>
        <v>3432.5</v>
      </c>
      <c r="X870" s="19">
        <f t="shared" si="1984"/>
        <v>3432.5</v>
      </c>
      <c r="Y870" s="19">
        <f t="shared" si="2110"/>
        <v>0</v>
      </c>
      <c r="Z870" s="19">
        <f t="shared" si="2110"/>
        <v>0</v>
      </c>
      <c r="AA870" s="19">
        <f t="shared" si="2110"/>
        <v>0</v>
      </c>
      <c r="AB870" s="19">
        <f t="shared" si="1958"/>
        <v>3432.5</v>
      </c>
      <c r="AC870" s="19">
        <f t="shared" si="1959"/>
        <v>3432.5</v>
      </c>
      <c r="AD870" s="19">
        <f t="shared" si="1960"/>
        <v>3432.5</v>
      </c>
      <c r="AE870" s="19">
        <f t="shared" si="2110"/>
        <v>0</v>
      </c>
      <c r="AF870" s="19">
        <f t="shared" si="2110"/>
        <v>0</v>
      </c>
      <c r="AG870" s="19">
        <f t="shared" si="1972"/>
        <v>3432.5</v>
      </c>
      <c r="AH870" s="19">
        <f t="shared" si="1973"/>
        <v>3432.5</v>
      </c>
      <c r="AI870" s="19">
        <f t="shared" si="1974"/>
        <v>3432.5</v>
      </c>
      <c r="AJ870" s="19">
        <f t="shared" si="2110"/>
        <v>0</v>
      </c>
      <c r="AK870" s="19">
        <f t="shared" si="2110"/>
        <v>0</v>
      </c>
      <c r="AL870" s="19">
        <f t="shared" si="2110"/>
        <v>0</v>
      </c>
      <c r="AM870" s="19">
        <f t="shared" si="2049"/>
        <v>3432.5</v>
      </c>
      <c r="AN870" s="19">
        <f t="shared" si="2110"/>
        <v>0</v>
      </c>
      <c r="AO870" s="19">
        <f t="shared" si="2102"/>
        <v>3432.5</v>
      </c>
      <c r="AP870" s="19">
        <f t="shared" si="2050"/>
        <v>3432.5</v>
      </c>
      <c r="AQ870" s="19">
        <f t="shared" si="2110"/>
        <v>0</v>
      </c>
      <c r="AR870" s="19">
        <f t="shared" si="2103"/>
        <v>3432.5</v>
      </c>
      <c r="AS870" s="19">
        <f t="shared" si="2051"/>
        <v>3432.5</v>
      </c>
      <c r="AT870" s="19">
        <f t="shared" si="2110"/>
        <v>0</v>
      </c>
      <c r="AU870" s="19">
        <f t="shared" si="2104"/>
        <v>3432.5</v>
      </c>
      <c r="AV870" s="19">
        <f t="shared" si="2110"/>
        <v>0</v>
      </c>
      <c r="AW870" s="32"/>
      <c r="AX870" s="23"/>
      <c r="AY870" s="2"/>
    </row>
    <row r="871" spans="1:51" ht="46.8" x14ac:dyDescent="0.3">
      <c r="A871" s="49" t="s">
        <v>210</v>
      </c>
      <c r="B871" s="45">
        <v>600</v>
      </c>
      <c r="C871" s="49"/>
      <c r="D871" s="49"/>
      <c r="E871" s="15" t="s">
        <v>581</v>
      </c>
      <c r="F871" s="19">
        <f t="shared" si="2108"/>
        <v>3432.5</v>
      </c>
      <c r="G871" s="19">
        <f t="shared" si="2108"/>
        <v>3432.5</v>
      </c>
      <c r="H871" s="19">
        <f t="shared" si="2108"/>
        <v>3432.5</v>
      </c>
      <c r="I871" s="19">
        <f t="shared" si="2108"/>
        <v>0</v>
      </c>
      <c r="J871" s="19">
        <f t="shared" si="2108"/>
        <v>0</v>
      </c>
      <c r="K871" s="19">
        <f t="shared" si="2108"/>
        <v>0</v>
      </c>
      <c r="L871" s="19">
        <f t="shared" si="2026"/>
        <v>3432.5</v>
      </c>
      <c r="M871" s="19">
        <f t="shared" si="2027"/>
        <v>3432.5</v>
      </c>
      <c r="N871" s="19">
        <f t="shared" si="2028"/>
        <v>3432.5</v>
      </c>
      <c r="O871" s="19">
        <f t="shared" si="2109"/>
        <v>0</v>
      </c>
      <c r="P871" s="19">
        <f t="shared" si="2109"/>
        <v>0</v>
      </c>
      <c r="Q871" s="19">
        <f t="shared" si="2109"/>
        <v>0</v>
      </c>
      <c r="R871" s="19">
        <f t="shared" si="1978"/>
        <v>3432.5</v>
      </c>
      <c r="S871" s="19">
        <f t="shared" si="1979"/>
        <v>3432.5</v>
      </c>
      <c r="T871" s="19">
        <f t="shared" si="1980"/>
        <v>3432.5</v>
      </c>
      <c r="U871" s="19">
        <f t="shared" si="2110"/>
        <v>0</v>
      </c>
      <c r="V871" s="19">
        <f t="shared" si="1982"/>
        <v>3432.5</v>
      </c>
      <c r="W871" s="19">
        <f t="shared" si="1983"/>
        <v>3432.5</v>
      </c>
      <c r="X871" s="19">
        <f t="shared" si="1984"/>
        <v>3432.5</v>
      </c>
      <c r="Y871" s="19">
        <f t="shared" si="2110"/>
        <v>0</v>
      </c>
      <c r="Z871" s="19">
        <f t="shared" si="2110"/>
        <v>0</v>
      </c>
      <c r="AA871" s="19">
        <f t="shared" si="2110"/>
        <v>0</v>
      </c>
      <c r="AB871" s="19">
        <f t="shared" si="1958"/>
        <v>3432.5</v>
      </c>
      <c r="AC871" s="19">
        <f t="shared" si="1959"/>
        <v>3432.5</v>
      </c>
      <c r="AD871" s="19">
        <f t="shared" si="1960"/>
        <v>3432.5</v>
      </c>
      <c r="AE871" s="19">
        <f t="shared" si="2110"/>
        <v>0</v>
      </c>
      <c r="AF871" s="19">
        <f t="shared" si="2110"/>
        <v>0</v>
      </c>
      <c r="AG871" s="19">
        <f t="shared" si="1972"/>
        <v>3432.5</v>
      </c>
      <c r="AH871" s="19">
        <f t="shared" si="1973"/>
        <v>3432.5</v>
      </c>
      <c r="AI871" s="19">
        <f t="shared" si="1974"/>
        <v>3432.5</v>
      </c>
      <c r="AJ871" s="19">
        <f t="shared" si="2110"/>
        <v>0</v>
      </c>
      <c r="AK871" s="19">
        <f t="shared" si="2110"/>
        <v>0</v>
      </c>
      <c r="AL871" s="19">
        <f t="shared" si="2110"/>
        <v>0</v>
      </c>
      <c r="AM871" s="19">
        <f t="shared" si="2049"/>
        <v>3432.5</v>
      </c>
      <c r="AN871" s="19">
        <f t="shared" si="2110"/>
        <v>0</v>
      </c>
      <c r="AO871" s="19">
        <f t="shared" si="2102"/>
        <v>3432.5</v>
      </c>
      <c r="AP871" s="19">
        <f t="shared" si="2050"/>
        <v>3432.5</v>
      </c>
      <c r="AQ871" s="19">
        <f t="shared" si="2110"/>
        <v>0</v>
      </c>
      <c r="AR871" s="19">
        <f t="shared" si="2103"/>
        <v>3432.5</v>
      </c>
      <c r="AS871" s="19">
        <f t="shared" si="2051"/>
        <v>3432.5</v>
      </c>
      <c r="AT871" s="19">
        <f t="shared" si="2110"/>
        <v>0</v>
      </c>
      <c r="AU871" s="19">
        <f t="shared" si="2104"/>
        <v>3432.5</v>
      </c>
      <c r="AV871" s="19">
        <f t="shared" si="2110"/>
        <v>0</v>
      </c>
      <c r="AW871" s="32"/>
      <c r="AX871" s="23"/>
      <c r="AY871" s="2"/>
    </row>
    <row r="872" spans="1:51" ht="46.8" x14ac:dyDescent="0.3">
      <c r="A872" s="49" t="s">
        <v>210</v>
      </c>
      <c r="B872" s="45">
        <v>630</v>
      </c>
      <c r="C872" s="49"/>
      <c r="D872" s="49"/>
      <c r="E872" s="15" t="s">
        <v>597</v>
      </c>
      <c r="F872" s="19">
        <f t="shared" si="2108"/>
        <v>3432.5</v>
      </c>
      <c r="G872" s="19">
        <f t="shared" si="2108"/>
        <v>3432.5</v>
      </c>
      <c r="H872" s="19">
        <f t="shared" si="2108"/>
        <v>3432.5</v>
      </c>
      <c r="I872" s="19">
        <f t="shared" si="2108"/>
        <v>0</v>
      </c>
      <c r="J872" s="19">
        <f t="shared" si="2108"/>
        <v>0</v>
      </c>
      <c r="K872" s="19">
        <f t="shared" si="2108"/>
        <v>0</v>
      </c>
      <c r="L872" s="19">
        <f t="shared" si="2026"/>
        <v>3432.5</v>
      </c>
      <c r="M872" s="19">
        <f t="shared" si="2027"/>
        <v>3432.5</v>
      </c>
      <c r="N872" s="19">
        <f t="shared" si="2028"/>
        <v>3432.5</v>
      </c>
      <c r="O872" s="19">
        <f t="shared" si="2109"/>
        <v>0</v>
      </c>
      <c r="P872" s="19">
        <f t="shared" si="2109"/>
        <v>0</v>
      </c>
      <c r="Q872" s="19">
        <f t="shared" si="2109"/>
        <v>0</v>
      </c>
      <c r="R872" s="19">
        <f t="shared" si="1978"/>
        <v>3432.5</v>
      </c>
      <c r="S872" s="19">
        <f t="shared" si="1979"/>
        <v>3432.5</v>
      </c>
      <c r="T872" s="19">
        <f t="shared" si="1980"/>
        <v>3432.5</v>
      </c>
      <c r="U872" s="19">
        <f t="shared" si="2110"/>
        <v>0</v>
      </c>
      <c r="V872" s="19">
        <f t="shared" si="1982"/>
        <v>3432.5</v>
      </c>
      <c r="W872" s="19">
        <f t="shared" si="1983"/>
        <v>3432.5</v>
      </c>
      <c r="X872" s="19">
        <f t="shared" si="1984"/>
        <v>3432.5</v>
      </c>
      <c r="Y872" s="19">
        <f t="shared" si="2110"/>
        <v>0</v>
      </c>
      <c r="Z872" s="19">
        <f t="shared" si="2110"/>
        <v>0</v>
      </c>
      <c r="AA872" s="19">
        <f t="shared" si="2110"/>
        <v>0</v>
      </c>
      <c r="AB872" s="19">
        <f t="shared" si="1958"/>
        <v>3432.5</v>
      </c>
      <c r="AC872" s="19">
        <f t="shared" si="1959"/>
        <v>3432.5</v>
      </c>
      <c r="AD872" s="19">
        <f t="shared" si="1960"/>
        <v>3432.5</v>
      </c>
      <c r="AE872" s="19">
        <f t="shared" si="2110"/>
        <v>0</v>
      </c>
      <c r="AF872" s="19">
        <f t="shared" si="2110"/>
        <v>0</v>
      </c>
      <c r="AG872" s="19">
        <f t="shared" si="1972"/>
        <v>3432.5</v>
      </c>
      <c r="AH872" s="19">
        <f t="shared" si="1973"/>
        <v>3432.5</v>
      </c>
      <c r="AI872" s="19">
        <f t="shared" si="1974"/>
        <v>3432.5</v>
      </c>
      <c r="AJ872" s="19">
        <f t="shared" si="2110"/>
        <v>0</v>
      </c>
      <c r="AK872" s="19">
        <f t="shared" si="2110"/>
        <v>0</v>
      </c>
      <c r="AL872" s="19">
        <f t="shared" si="2110"/>
        <v>0</v>
      </c>
      <c r="AM872" s="19">
        <f t="shared" si="2049"/>
        <v>3432.5</v>
      </c>
      <c r="AN872" s="19">
        <f t="shared" si="2110"/>
        <v>0</v>
      </c>
      <c r="AO872" s="19">
        <f t="shared" si="2102"/>
        <v>3432.5</v>
      </c>
      <c r="AP872" s="19">
        <f t="shared" si="2050"/>
        <v>3432.5</v>
      </c>
      <c r="AQ872" s="19">
        <f t="shared" si="2110"/>
        <v>0</v>
      </c>
      <c r="AR872" s="19">
        <f t="shared" si="2103"/>
        <v>3432.5</v>
      </c>
      <c r="AS872" s="19">
        <f t="shared" si="2051"/>
        <v>3432.5</v>
      </c>
      <c r="AT872" s="19">
        <f t="shared" si="2110"/>
        <v>0</v>
      </c>
      <c r="AU872" s="19">
        <f t="shared" si="2104"/>
        <v>3432.5</v>
      </c>
      <c r="AV872" s="19">
        <f t="shared" si="2110"/>
        <v>0</v>
      </c>
      <c r="AW872" s="32"/>
      <c r="AX872" s="23"/>
      <c r="AY872" s="2"/>
    </row>
    <row r="873" spans="1:51" x14ac:dyDescent="0.3">
      <c r="A873" s="49" t="s">
        <v>210</v>
      </c>
      <c r="B873" s="45">
        <v>630</v>
      </c>
      <c r="C873" s="49" t="s">
        <v>28</v>
      </c>
      <c r="D873" s="49" t="s">
        <v>112</v>
      </c>
      <c r="E873" s="15" t="s">
        <v>558</v>
      </c>
      <c r="F873" s="19">
        <v>3432.5</v>
      </c>
      <c r="G873" s="19">
        <v>3432.5</v>
      </c>
      <c r="H873" s="19">
        <v>3432.5</v>
      </c>
      <c r="I873" s="19"/>
      <c r="J873" s="19"/>
      <c r="K873" s="19"/>
      <c r="L873" s="19">
        <f t="shared" si="2026"/>
        <v>3432.5</v>
      </c>
      <c r="M873" s="19">
        <f t="shared" si="2027"/>
        <v>3432.5</v>
      </c>
      <c r="N873" s="19">
        <f t="shared" si="2028"/>
        <v>3432.5</v>
      </c>
      <c r="O873" s="19"/>
      <c r="P873" s="19"/>
      <c r="Q873" s="19"/>
      <c r="R873" s="19">
        <f t="shared" si="1978"/>
        <v>3432.5</v>
      </c>
      <c r="S873" s="19">
        <f t="shared" si="1979"/>
        <v>3432.5</v>
      </c>
      <c r="T873" s="19">
        <f t="shared" si="1980"/>
        <v>3432.5</v>
      </c>
      <c r="U873" s="19"/>
      <c r="V873" s="19">
        <f t="shared" si="1982"/>
        <v>3432.5</v>
      </c>
      <c r="W873" s="19">
        <f t="shared" si="1983"/>
        <v>3432.5</v>
      </c>
      <c r="X873" s="19">
        <f t="shared" si="1984"/>
        <v>3432.5</v>
      </c>
      <c r="Y873" s="19"/>
      <c r="Z873" s="19"/>
      <c r="AA873" s="19"/>
      <c r="AB873" s="19">
        <f t="shared" si="1958"/>
        <v>3432.5</v>
      </c>
      <c r="AC873" s="19">
        <f t="shared" si="1959"/>
        <v>3432.5</v>
      </c>
      <c r="AD873" s="19">
        <f t="shared" si="1960"/>
        <v>3432.5</v>
      </c>
      <c r="AE873" s="19"/>
      <c r="AF873" s="19"/>
      <c r="AG873" s="19">
        <f t="shared" si="1972"/>
        <v>3432.5</v>
      </c>
      <c r="AH873" s="19">
        <f t="shared" si="1973"/>
        <v>3432.5</v>
      </c>
      <c r="AI873" s="19">
        <f t="shared" si="1974"/>
        <v>3432.5</v>
      </c>
      <c r="AJ873" s="19"/>
      <c r="AK873" s="19"/>
      <c r="AL873" s="19"/>
      <c r="AM873" s="19">
        <f t="shared" si="2049"/>
        <v>3432.5</v>
      </c>
      <c r="AN873" s="19"/>
      <c r="AO873" s="19">
        <f t="shared" si="2102"/>
        <v>3432.5</v>
      </c>
      <c r="AP873" s="19">
        <f t="shared" si="2050"/>
        <v>3432.5</v>
      </c>
      <c r="AQ873" s="19"/>
      <c r="AR873" s="19">
        <f t="shared" si="2103"/>
        <v>3432.5</v>
      </c>
      <c r="AS873" s="19">
        <f t="shared" si="2051"/>
        <v>3432.5</v>
      </c>
      <c r="AT873" s="19"/>
      <c r="AU873" s="19">
        <f t="shared" si="2104"/>
        <v>3432.5</v>
      </c>
      <c r="AV873" s="19"/>
      <c r="AW873" s="32"/>
      <c r="AX873" s="23"/>
      <c r="AY873" s="2"/>
    </row>
    <row r="874" spans="1:51" ht="46.8" x14ac:dyDescent="0.3">
      <c r="A874" s="49" t="s">
        <v>211</v>
      </c>
      <c r="B874" s="45"/>
      <c r="C874" s="49"/>
      <c r="D874" s="49"/>
      <c r="E874" s="15" t="s">
        <v>838</v>
      </c>
      <c r="F874" s="19">
        <f t="shared" ref="F874:K876" si="2111">F875</f>
        <v>866</v>
      </c>
      <c r="G874" s="19">
        <f t="shared" si="2111"/>
        <v>866</v>
      </c>
      <c r="H874" s="19">
        <f t="shared" si="2111"/>
        <v>866</v>
      </c>
      <c r="I874" s="19">
        <f t="shared" si="2111"/>
        <v>0</v>
      </c>
      <c r="J874" s="19">
        <f t="shared" si="2111"/>
        <v>0</v>
      </c>
      <c r="K874" s="19">
        <f t="shared" si="2111"/>
        <v>0</v>
      </c>
      <c r="L874" s="19">
        <f t="shared" si="2026"/>
        <v>866</v>
      </c>
      <c r="M874" s="19">
        <f t="shared" si="2027"/>
        <v>866</v>
      </c>
      <c r="N874" s="19">
        <f t="shared" si="2028"/>
        <v>866</v>
      </c>
      <c r="O874" s="19">
        <f t="shared" ref="O874:Q876" si="2112">O875</f>
        <v>0</v>
      </c>
      <c r="P874" s="19">
        <f t="shared" si="2112"/>
        <v>0</v>
      </c>
      <c r="Q874" s="19">
        <f t="shared" si="2112"/>
        <v>0</v>
      </c>
      <c r="R874" s="19">
        <f t="shared" si="1978"/>
        <v>866</v>
      </c>
      <c r="S874" s="19">
        <f t="shared" si="1979"/>
        <v>866</v>
      </c>
      <c r="T874" s="19">
        <f t="shared" si="1980"/>
        <v>866</v>
      </c>
      <c r="U874" s="19">
        <f t="shared" ref="U874:AV876" si="2113">U875</f>
        <v>0</v>
      </c>
      <c r="V874" s="19">
        <f t="shared" si="1982"/>
        <v>866</v>
      </c>
      <c r="W874" s="19">
        <f t="shared" si="1983"/>
        <v>866</v>
      </c>
      <c r="X874" s="19">
        <f t="shared" si="1984"/>
        <v>866</v>
      </c>
      <c r="Y874" s="19">
        <f t="shared" si="2113"/>
        <v>0</v>
      </c>
      <c r="Z874" s="19">
        <f t="shared" si="2113"/>
        <v>0</v>
      </c>
      <c r="AA874" s="19">
        <f t="shared" si="2113"/>
        <v>0</v>
      </c>
      <c r="AB874" s="19">
        <f t="shared" si="1958"/>
        <v>866</v>
      </c>
      <c r="AC874" s="19">
        <f t="shared" si="1959"/>
        <v>866</v>
      </c>
      <c r="AD874" s="19">
        <f t="shared" si="1960"/>
        <v>866</v>
      </c>
      <c r="AE874" s="19">
        <f t="shared" si="2113"/>
        <v>0</v>
      </c>
      <c r="AF874" s="19">
        <f t="shared" si="2113"/>
        <v>0</v>
      </c>
      <c r="AG874" s="19">
        <f t="shared" si="1972"/>
        <v>866</v>
      </c>
      <c r="AH874" s="19">
        <f t="shared" si="1973"/>
        <v>866</v>
      </c>
      <c r="AI874" s="19">
        <f t="shared" si="1974"/>
        <v>866</v>
      </c>
      <c r="AJ874" s="19">
        <f t="shared" si="2113"/>
        <v>0</v>
      </c>
      <c r="AK874" s="19">
        <f t="shared" si="2113"/>
        <v>0</v>
      </c>
      <c r="AL874" s="19">
        <f t="shared" si="2113"/>
        <v>0</v>
      </c>
      <c r="AM874" s="19">
        <f t="shared" si="2049"/>
        <v>866</v>
      </c>
      <c r="AN874" s="19">
        <f t="shared" si="2113"/>
        <v>0</v>
      </c>
      <c r="AO874" s="19">
        <f t="shared" si="2102"/>
        <v>866</v>
      </c>
      <c r="AP874" s="19">
        <f t="shared" si="2050"/>
        <v>866</v>
      </c>
      <c r="AQ874" s="19">
        <f t="shared" si="2113"/>
        <v>0</v>
      </c>
      <c r="AR874" s="19">
        <f t="shared" si="2103"/>
        <v>866</v>
      </c>
      <c r="AS874" s="19">
        <f t="shared" si="2051"/>
        <v>866</v>
      </c>
      <c r="AT874" s="19">
        <f t="shared" si="2113"/>
        <v>0</v>
      </c>
      <c r="AU874" s="19">
        <f t="shared" si="2104"/>
        <v>866</v>
      </c>
      <c r="AV874" s="19">
        <f t="shared" si="2113"/>
        <v>0</v>
      </c>
      <c r="AW874" s="32"/>
      <c r="AX874" s="23"/>
      <c r="AY874" s="2"/>
    </row>
    <row r="875" spans="1:51" ht="46.8" x14ac:dyDescent="0.3">
      <c r="A875" s="49" t="s">
        <v>211</v>
      </c>
      <c r="B875" s="45">
        <v>600</v>
      </c>
      <c r="C875" s="49"/>
      <c r="D875" s="49"/>
      <c r="E875" s="15" t="s">
        <v>581</v>
      </c>
      <c r="F875" s="19">
        <f t="shared" si="2111"/>
        <v>866</v>
      </c>
      <c r="G875" s="19">
        <f t="shared" si="2111"/>
        <v>866</v>
      </c>
      <c r="H875" s="19">
        <f t="shared" si="2111"/>
        <v>866</v>
      </c>
      <c r="I875" s="19">
        <f t="shared" si="2111"/>
        <v>0</v>
      </c>
      <c r="J875" s="19">
        <f t="shared" si="2111"/>
        <v>0</v>
      </c>
      <c r="K875" s="19">
        <f t="shared" si="2111"/>
        <v>0</v>
      </c>
      <c r="L875" s="19">
        <f t="shared" si="2026"/>
        <v>866</v>
      </c>
      <c r="M875" s="19">
        <f t="shared" si="2027"/>
        <v>866</v>
      </c>
      <c r="N875" s="19">
        <f t="shared" si="2028"/>
        <v>866</v>
      </c>
      <c r="O875" s="19">
        <f t="shared" si="2112"/>
        <v>0</v>
      </c>
      <c r="P875" s="19">
        <f t="shared" si="2112"/>
        <v>0</v>
      </c>
      <c r="Q875" s="19">
        <f t="shared" si="2112"/>
        <v>0</v>
      </c>
      <c r="R875" s="19">
        <f t="shared" si="1978"/>
        <v>866</v>
      </c>
      <c r="S875" s="19">
        <f t="shared" si="1979"/>
        <v>866</v>
      </c>
      <c r="T875" s="19">
        <f t="shared" si="1980"/>
        <v>866</v>
      </c>
      <c r="U875" s="19">
        <f t="shared" si="2113"/>
        <v>0</v>
      </c>
      <c r="V875" s="19">
        <f t="shared" si="1982"/>
        <v>866</v>
      </c>
      <c r="W875" s="19">
        <f t="shared" si="1983"/>
        <v>866</v>
      </c>
      <c r="X875" s="19">
        <f t="shared" si="1984"/>
        <v>866</v>
      </c>
      <c r="Y875" s="19">
        <f t="shared" si="2113"/>
        <v>0</v>
      </c>
      <c r="Z875" s="19">
        <f t="shared" si="2113"/>
        <v>0</v>
      </c>
      <c r="AA875" s="19">
        <f t="shared" si="2113"/>
        <v>0</v>
      </c>
      <c r="AB875" s="19">
        <f t="shared" si="1958"/>
        <v>866</v>
      </c>
      <c r="AC875" s="19">
        <f t="shared" si="1959"/>
        <v>866</v>
      </c>
      <c r="AD875" s="19">
        <f t="shared" si="1960"/>
        <v>866</v>
      </c>
      <c r="AE875" s="19">
        <f t="shared" si="2113"/>
        <v>0</v>
      </c>
      <c r="AF875" s="19">
        <f t="shared" si="2113"/>
        <v>0</v>
      </c>
      <c r="AG875" s="19">
        <f t="shared" si="1972"/>
        <v>866</v>
      </c>
      <c r="AH875" s="19">
        <f t="shared" si="1973"/>
        <v>866</v>
      </c>
      <c r="AI875" s="19">
        <f t="shared" si="1974"/>
        <v>866</v>
      </c>
      <c r="AJ875" s="19">
        <f t="shared" si="2113"/>
        <v>0</v>
      </c>
      <c r="AK875" s="19">
        <f t="shared" si="2113"/>
        <v>0</v>
      </c>
      <c r="AL875" s="19">
        <f t="shared" si="2113"/>
        <v>0</v>
      </c>
      <c r="AM875" s="19">
        <f t="shared" si="2049"/>
        <v>866</v>
      </c>
      <c r="AN875" s="19">
        <f t="shared" si="2113"/>
        <v>0</v>
      </c>
      <c r="AO875" s="19">
        <f t="shared" si="2102"/>
        <v>866</v>
      </c>
      <c r="AP875" s="19">
        <f t="shared" si="2050"/>
        <v>866</v>
      </c>
      <c r="AQ875" s="19">
        <f t="shared" si="2113"/>
        <v>0</v>
      </c>
      <c r="AR875" s="19">
        <f t="shared" si="2103"/>
        <v>866</v>
      </c>
      <c r="AS875" s="19">
        <f t="shared" si="2051"/>
        <v>866</v>
      </c>
      <c r="AT875" s="19">
        <f t="shared" si="2113"/>
        <v>0</v>
      </c>
      <c r="AU875" s="19">
        <f t="shared" si="2104"/>
        <v>866</v>
      </c>
      <c r="AV875" s="19">
        <f t="shared" si="2113"/>
        <v>0</v>
      </c>
      <c r="AW875" s="32"/>
      <c r="AX875" s="23"/>
      <c r="AY875" s="2"/>
    </row>
    <row r="876" spans="1:51" ht="46.8" x14ac:dyDescent="0.3">
      <c r="A876" s="49" t="s">
        <v>211</v>
      </c>
      <c r="B876" s="45">
        <v>630</v>
      </c>
      <c r="C876" s="49"/>
      <c r="D876" s="49"/>
      <c r="E876" s="15" t="s">
        <v>597</v>
      </c>
      <c r="F876" s="19">
        <f t="shared" si="2111"/>
        <v>866</v>
      </c>
      <c r="G876" s="19">
        <f t="shared" si="2111"/>
        <v>866</v>
      </c>
      <c r="H876" s="19">
        <f t="shared" si="2111"/>
        <v>866</v>
      </c>
      <c r="I876" s="19">
        <f t="shared" si="2111"/>
        <v>0</v>
      </c>
      <c r="J876" s="19">
        <f t="shared" si="2111"/>
        <v>0</v>
      </c>
      <c r="K876" s="19">
        <f t="shared" si="2111"/>
        <v>0</v>
      </c>
      <c r="L876" s="19">
        <f t="shared" si="2026"/>
        <v>866</v>
      </c>
      <c r="M876" s="19">
        <f t="shared" si="2027"/>
        <v>866</v>
      </c>
      <c r="N876" s="19">
        <f t="shared" si="2028"/>
        <v>866</v>
      </c>
      <c r="O876" s="19">
        <f t="shared" si="2112"/>
        <v>0</v>
      </c>
      <c r="P876" s="19">
        <f t="shared" si="2112"/>
        <v>0</v>
      </c>
      <c r="Q876" s="19">
        <f t="shared" si="2112"/>
        <v>0</v>
      </c>
      <c r="R876" s="19">
        <f t="shared" si="1978"/>
        <v>866</v>
      </c>
      <c r="S876" s="19">
        <f t="shared" si="1979"/>
        <v>866</v>
      </c>
      <c r="T876" s="19">
        <f t="shared" si="1980"/>
        <v>866</v>
      </c>
      <c r="U876" s="19">
        <f t="shared" si="2113"/>
        <v>0</v>
      </c>
      <c r="V876" s="19">
        <f t="shared" si="1982"/>
        <v>866</v>
      </c>
      <c r="W876" s="19">
        <f t="shared" si="1983"/>
        <v>866</v>
      </c>
      <c r="X876" s="19">
        <f t="shared" si="1984"/>
        <v>866</v>
      </c>
      <c r="Y876" s="19">
        <f t="shared" si="2113"/>
        <v>0</v>
      </c>
      <c r="Z876" s="19">
        <f t="shared" si="2113"/>
        <v>0</v>
      </c>
      <c r="AA876" s="19">
        <f t="shared" si="2113"/>
        <v>0</v>
      </c>
      <c r="AB876" s="19">
        <f t="shared" si="1958"/>
        <v>866</v>
      </c>
      <c r="AC876" s="19">
        <f t="shared" si="1959"/>
        <v>866</v>
      </c>
      <c r="AD876" s="19">
        <f t="shared" si="1960"/>
        <v>866</v>
      </c>
      <c r="AE876" s="19">
        <f t="shared" si="2113"/>
        <v>0</v>
      </c>
      <c r="AF876" s="19">
        <f t="shared" si="2113"/>
        <v>0</v>
      </c>
      <c r="AG876" s="19">
        <f t="shared" si="1972"/>
        <v>866</v>
      </c>
      <c r="AH876" s="19">
        <f t="shared" si="1973"/>
        <v>866</v>
      </c>
      <c r="AI876" s="19">
        <f t="shared" si="1974"/>
        <v>866</v>
      </c>
      <c r="AJ876" s="19">
        <f t="shared" si="2113"/>
        <v>0</v>
      </c>
      <c r="AK876" s="19">
        <f t="shared" si="2113"/>
        <v>0</v>
      </c>
      <c r="AL876" s="19">
        <f t="shared" si="2113"/>
        <v>0</v>
      </c>
      <c r="AM876" s="19">
        <f t="shared" si="2049"/>
        <v>866</v>
      </c>
      <c r="AN876" s="19">
        <f t="shared" si="2113"/>
        <v>0</v>
      </c>
      <c r="AO876" s="19">
        <f t="shared" si="2102"/>
        <v>866</v>
      </c>
      <c r="AP876" s="19">
        <f t="shared" si="2050"/>
        <v>866</v>
      </c>
      <c r="AQ876" s="19">
        <f t="shared" si="2113"/>
        <v>0</v>
      </c>
      <c r="AR876" s="19">
        <f t="shared" si="2103"/>
        <v>866</v>
      </c>
      <c r="AS876" s="19">
        <f t="shared" si="2051"/>
        <v>866</v>
      </c>
      <c r="AT876" s="19">
        <f t="shared" si="2113"/>
        <v>0</v>
      </c>
      <c r="AU876" s="19">
        <f t="shared" si="2104"/>
        <v>866</v>
      </c>
      <c r="AV876" s="19">
        <f t="shared" si="2113"/>
        <v>0</v>
      </c>
      <c r="AW876" s="32"/>
      <c r="AX876" s="23"/>
      <c r="AY876" s="2"/>
    </row>
    <row r="877" spans="1:51" x14ac:dyDescent="0.3">
      <c r="A877" s="49" t="s">
        <v>211</v>
      </c>
      <c r="B877" s="45">
        <v>630</v>
      </c>
      <c r="C877" s="49" t="s">
        <v>61</v>
      </c>
      <c r="D877" s="49" t="s">
        <v>142</v>
      </c>
      <c r="E877" s="15" t="s">
        <v>569</v>
      </c>
      <c r="F877" s="19">
        <v>866</v>
      </c>
      <c r="G877" s="19">
        <v>866</v>
      </c>
      <c r="H877" s="19">
        <v>866</v>
      </c>
      <c r="I877" s="19"/>
      <c r="J877" s="19"/>
      <c r="K877" s="19"/>
      <c r="L877" s="19">
        <f t="shared" si="2026"/>
        <v>866</v>
      </c>
      <c r="M877" s="19">
        <f t="shared" si="2027"/>
        <v>866</v>
      </c>
      <c r="N877" s="19">
        <f t="shared" si="2028"/>
        <v>866</v>
      </c>
      <c r="O877" s="19"/>
      <c r="P877" s="19"/>
      <c r="Q877" s="19"/>
      <c r="R877" s="19">
        <f t="shared" si="1978"/>
        <v>866</v>
      </c>
      <c r="S877" s="19">
        <f t="shared" si="1979"/>
        <v>866</v>
      </c>
      <c r="T877" s="19">
        <f t="shared" si="1980"/>
        <v>866</v>
      </c>
      <c r="U877" s="19"/>
      <c r="V877" s="19">
        <f t="shared" si="1982"/>
        <v>866</v>
      </c>
      <c r="W877" s="19">
        <f t="shared" si="1983"/>
        <v>866</v>
      </c>
      <c r="X877" s="19">
        <f t="shared" si="1984"/>
        <v>866</v>
      </c>
      <c r="Y877" s="19"/>
      <c r="Z877" s="19"/>
      <c r="AA877" s="19"/>
      <c r="AB877" s="19">
        <f t="shared" si="1958"/>
        <v>866</v>
      </c>
      <c r="AC877" s="19">
        <f t="shared" si="1959"/>
        <v>866</v>
      </c>
      <c r="AD877" s="19">
        <f t="shared" si="1960"/>
        <v>866</v>
      </c>
      <c r="AE877" s="19"/>
      <c r="AF877" s="19"/>
      <c r="AG877" s="19">
        <f t="shared" si="1972"/>
        <v>866</v>
      </c>
      <c r="AH877" s="19">
        <f t="shared" si="1973"/>
        <v>866</v>
      </c>
      <c r="AI877" s="19">
        <f t="shared" si="1974"/>
        <v>866</v>
      </c>
      <c r="AJ877" s="19"/>
      <c r="AK877" s="19"/>
      <c r="AL877" s="19"/>
      <c r="AM877" s="19">
        <f t="shared" si="2049"/>
        <v>866</v>
      </c>
      <c r="AN877" s="19"/>
      <c r="AO877" s="19">
        <f t="shared" si="2102"/>
        <v>866</v>
      </c>
      <c r="AP877" s="19">
        <f t="shared" si="2050"/>
        <v>866</v>
      </c>
      <c r="AQ877" s="19"/>
      <c r="AR877" s="19">
        <f t="shared" si="2103"/>
        <v>866</v>
      </c>
      <c r="AS877" s="19">
        <f t="shared" si="2051"/>
        <v>866</v>
      </c>
      <c r="AT877" s="19"/>
      <c r="AU877" s="19">
        <f t="shared" si="2104"/>
        <v>866</v>
      </c>
      <c r="AV877" s="19"/>
      <c r="AW877" s="32"/>
      <c r="AX877" s="23"/>
      <c r="AY877" s="2"/>
    </row>
    <row r="878" spans="1:51" ht="62.4" x14ac:dyDescent="0.3">
      <c r="A878" s="49" t="s">
        <v>212</v>
      </c>
      <c r="B878" s="45"/>
      <c r="C878" s="49"/>
      <c r="D878" s="49"/>
      <c r="E878" s="15" t="s">
        <v>705</v>
      </c>
      <c r="F878" s="19">
        <f t="shared" ref="F878:K880" si="2114">F879</f>
        <v>52.4</v>
      </c>
      <c r="G878" s="19">
        <f t="shared" si="2114"/>
        <v>52.4</v>
      </c>
      <c r="H878" s="19">
        <f t="shared" si="2114"/>
        <v>52.4</v>
      </c>
      <c r="I878" s="19">
        <f t="shared" si="2114"/>
        <v>0</v>
      </c>
      <c r="J878" s="19">
        <f t="shared" si="2114"/>
        <v>0</v>
      </c>
      <c r="K878" s="19">
        <f t="shared" si="2114"/>
        <v>0</v>
      </c>
      <c r="L878" s="19">
        <f t="shared" si="2026"/>
        <v>52.4</v>
      </c>
      <c r="M878" s="19">
        <f t="shared" si="2027"/>
        <v>52.4</v>
      </c>
      <c r="N878" s="19">
        <f t="shared" si="2028"/>
        <v>52.4</v>
      </c>
      <c r="O878" s="19">
        <f t="shared" ref="O878:Q880" si="2115">O879</f>
        <v>0</v>
      </c>
      <c r="P878" s="19">
        <f t="shared" si="2115"/>
        <v>0</v>
      </c>
      <c r="Q878" s="19">
        <f t="shared" si="2115"/>
        <v>0</v>
      </c>
      <c r="R878" s="19">
        <f t="shared" si="1978"/>
        <v>52.4</v>
      </c>
      <c r="S878" s="19">
        <f t="shared" si="1979"/>
        <v>52.4</v>
      </c>
      <c r="T878" s="19">
        <f t="shared" si="1980"/>
        <v>52.4</v>
      </c>
      <c r="U878" s="19">
        <f t="shared" ref="U878:AV880" si="2116">U879</f>
        <v>0</v>
      </c>
      <c r="V878" s="19">
        <f t="shared" si="1982"/>
        <v>52.4</v>
      </c>
      <c r="W878" s="19">
        <f t="shared" si="1983"/>
        <v>52.4</v>
      </c>
      <c r="X878" s="19">
        <f t="shared" si="1984"/>
        <v>52.4</v>
      </c>
      <c r="Y878" s="19">
        <f t="shared" si="2116"/>
        <v>0</v>
      </c>
      <c r="Z878" s="19">
        <f t="shared" si="2116"/>
        <v>0</v>
      </c>
      <c r="AA878" s="19">
        <f t="shared" si="2116"/>
        <v>0</v>
      </c>
      <c r="AB878" s="19">
        <f t="shared" si="1958"/>
        <v>52.4</v>
      </c>
      <c r="AC878" s="19">
        <f t="shared" si="1959"/>
        <v>52.4</v>
      </c>
      <c r="AD878" s="19">
        <f t="shared" si="1960"/>
        <v>52.4</v>
      </c>
      <c r="AE878" s="19">
        <f t="shared" si="2116"/>
        <v>0</v>
      </c>
      <c r="AF878" s="19">
        <f t="shared" si="2116"/>
        <v>0</v>
      </c>
      <c r="AG878" s="19">
        <f t="shared" si="1972"/>
        <v>52.4</v>
      </c>
      <c r="AH878" s="19">
        <f t="shared" si="1973"/>
        <v>52.4</v>
      </c>
      <c r="AI878" s="19">
        <f t="shared" si="1974"/>
        <v>52.4</v>
      </c>
      <c r="AJ878" s="19">
        <f t="shared" si="2116"/>
        <v>0</v>
      </c>
      <c r="AK878" s="19">
        <f t="shared" si="2116"/>
        <v>0</v>
      </c>
      <c r="AL878" s="19">
        <f t="shared" si="2116"/>
        <v>0</v>
      </c>
      <c r="AM878" s="19">
        <f t="shared" si="2049"/>
        <v>52.4</v>
      </c>
      <c r="AN878" s="19">
        <f t="shared" si="2116"/>
        <v>0</v>
      </c>
      <c r="AO878" s="19">
        <f t="shared" si="2102"/>
        <v>52.4</v>
      </c>
      <c r="AP878" s="19">
        <f t="shared" si="2050"/>
        <v>52.4</v>
      </c>
      <c r="AQ878" s="19">
        <f t="shared" si="2116"/>
        <v>0</v>
      </c>
      <c r="AR878" s="19">
        <f t="shared" si="2103"/>
        <v>52.4</v>
      </c>
      <c r="AS878" s="19">
        <f t="shared" si="2051"/>
        <v>52.4</v>
      </c>
      <c r="AT878" s="19">
        <f t="shared" si="2116"/>
        <v>0</v>
      </c>
      <c r="AU878" s="19">
        <f t="shared" si="2104"/>
        <v>52.4</v>
      </c>
      <c r="AV878" s="19">
        <f t="shared" si="2116"/>
        <v>0</v>
      </c>
      <c r="AW878" s="32"/>
      <c r="AX878" s="23"/>
      <c r="AY878" s="2"/>
    </row>
    <row r="879" spans="1:51" ht="46.8" x14ac:dyDescent="0.3">
      <c r="A879" s="49" t="s">
        <v>212</v>
      </c>
      <c r="B879" s="45">
        <v>600</v>
      </c>
      <c r="C879" s="49"/>
      <c r="D879" s="49"/>
      <c r="E879" s="15" t="s">
        <v>581</v>
      </c>
      <c r="F879" s="19">
        <f t="shared" si="2114"/>
        <v>52.4</v>
      </c>
      <c r="G879" s="19">
        <f t="shared" si="2114"/>
        <v>52.4</v>
      </c>
      <c r="H879" s="19">
        <f t="shared" si="2114"/>
        <v>52.4</v>
      </c>
      <c r="I879" s="19">
        <f t="shared" si="2114"/>
        <v>0</v>
      </c>
      <c r="J879" s="19">
        <f t="shared" si="2114"/>
        <v>0</v>
      </c>
      <c r="K879" s="19">
        <f t="shared" si="2114"/>
        <v>0</v>
      </c>
      <c r="L879" s="19">
        <f t="shared" si="2026"/>
        <v>52.4</v>
      </c>
      <c r="M879" s="19">
        <f t="shared" si="2027"/>
        <v>52.4</v>
      </c>
      <c r="N879" s="19">
        <f t="shared" si="2028"/>
        <v>52.4</v>
      </c>
      <c r="O879" s="19">
        <f t="shared" si="2115"/>
        <v>0</v>
      </c>
      <c r="P879" s="19">
        <f t="shared" si="2115"/>
        <v>0</v>
      </c>
      <c r="Q879" s="19">
        <f t="shared" si="2115"/>
        <v>0</v>
      </c>
      <c r="R879" s="19">
        <f t="shared" si="1978"/>
        <v>52.4</v>
      </c>
      <c r="S879" s="19">
        <f t="shared" si="1979"/>
        <v>52.4</v>
      </c>
      <c r="T879" s="19">
        <f t="shared" si="1980"/>
        <v>52.4</v>
      </c>
      <c r="U879" s="19">
        <f t="shared" si="2116"/>
        <v>0</v>
      </c>
      <c r="V879" s="19">
        <f t="shared" si="1982"/>
        <v>52.4</v>
      </c>
      <c r="W879" s="19">
        <f t="shared" si="1983"/>
        <v>52.4</v>
      </c>
      <c r="X879" s="19">
        <f t="shared" si="1984"/>
        <v>52.4</v>
      </c>
      <c r="Y879" s="19">
        <f t="shared" si="2116"/>
        <v>0</v>
      </c>
      <c r="Z879" s="19">
        <f t="shared" si="2116"/>
        <v>0</v>
      </c>
      <c r="AA879" s="19">
        <f t="shared" si="2116"/>
        <v>0</v>
      </c>
      <c r="AB879" s="19">
        <f t="shared" si="1958"/>
        <v>52.4</v>
      </c>
      <c r="AC879" s="19">
        <f t="shared" si="1959"/>
        <v>52.4</v>
      </c>
      <c r="AD879" s="19">
        <f t="shared" si="1960"/>
        <v>52.4</v>
      </c>
      <c r="AE879" s="19">
        <f t="shared" si="2116"/>
        <v>0</v>
      </c>
      <c r="AF879" s="19">
        <f t="shared" si="2116"/>
        <v>0</v>
      </c>
      <c r="AG879" s="19">
        <f t="shared" si="1972"/>
        <v>52.4</v>
      </c>
      <c r="AH879" s="19">
        <f t="shared" si="1973"/>
        <v>52.4</v>
      </c>
      <c r="AI879" s="19">
        <f t="shared" si="1974"/>
        <v>52.4</v>
      </c>
      <c r="AJ879" s="19">
        <f t="shared" si="2116"/>
        <v>0</v>
      </c>
      <c r="AK879" s="19">
        <f t="shared" si="2116"/>
        <v>0</v>
      </c>
      <c r="AL879" s="19">
        <f t="shared" si="2116"/>
        <v>0</v>
      </c>
      <c r="AM879" s="19">
        <f t="shared" si="2049"/>
        <v>52.4</v>
      </c>
      <c r="AN879" s="19">
        <f t="shared" si="2116"/>
        <v>0</v>
      </c>
      <c r="AO879" s="19">
        <f t="shared" si="2102"/>
        <v>52.4</v>
      </c>
      <c r="AP879" s="19">
        <f t="shared" si="2050"/>
        <v>52.4</v>
      </c>
      <c r="AQ879" s="19">
        <f t="shared" si="2116"/>
        <v>0</v>
      </c>
      <c r="AR879" s="19">
        <f t="shared" si="2103"/>
        <v>52.4</v>
      </c>
      <c r="AS879" s="19">
        <f t="shared" si="2051"/>
        <v>52.4</v>
      </c>
      <c r="AT879" s="19">
        <f t="shared" si="2116"/>
        <v>0</v>
      </c>
      <c r="AU879" s="19">
        <f t="shared" si="2104"/>
        <v>52.4</v>
      </c>
      <c r="AV879" s="19">
        <f t="shared" si="2116"/>
        <v>0</v>
      </c>
      <c r="AW879" s="32"/>
      <c r="AX879" s="23"/>
      <c r="AY879" s="2"/>
    </row>
    <row r="880" spans="1:51" ht="46.8" x14ac:dyDescent="0.3">
      <c r="A880" s="49" t="s">
        <v>212</v>
      </c>
      <c r="B880" s="45">
        <v>630</v>
      </c>
      <c r="C880" s="49"/>
      <c r="D880" s="49"/>
      <c r="E880" s="15" t="s">
        <v>597</v>
      </c>
      <c r="F880" s="19">
        <f t="shared" si="2114"/>
        <v>52.4</v>
      </c>
      <c r="G880" s="19">
        <f t="shared" si="2114"/>
        <v>52.4</v>
      </c>
      <c r="H880" s="19">
        <f t="shared" si="2114"/>
        <v>52.4</v>
      </c>
      <c r="I880" s="19">
        <f t="shared" si="2114"/>
        <v>0</v>
      </c>
      <c r="J880" s="19">
        <f t="shared" si="2114"/>
        <v>0</v>
      </c>
      <c r="K880" s="19">
        <f t="shared" si="2114"/>
        <v>0</v>
      </c>
      <c r="L880" s="19">
        <f t="shared" si="2026"/>
        <v>52.4</v>
      </c>
      <c r="M880" s="19">
        <f t="shared" si="2027"/>
        <v>52.4</v>
      </c>
      <c r="N880" s="19">
        <f t="shared" si="2028"/>
        <v>52.4</v>
      </c>
      <c r="O880" s="19">
        <f t="shared" si="2115"/>
        <v>0</v>
      </c>
      <c r="P880" s="19">
        <f t="shared" si="2115"/>
        <v>0</v>
      </c>
      <c r="Q880" s="19">
        <f t="shared" si="2115"/>
        <v>0</v>
      </c>
      <c r="R880" s="19">
        <f t="shared" si="1978"/>
        <v>52.4</v>
      </c>
      <c r="S880" s="19">
        <f t="shared" si="1979"/>
        <v>52.4</v>
      </c>
      <c r="T880" s="19">
        <f t="shared" si="1980"/>
        <v>52.4</v>
      </c>
      <c r="U880" s="19">
        <f t="shared" si="2116"/>
        <v>0</v>
      </c>
      <c r="V880" s="19">
        <f t="shared" si="1982"/>
        <v>52.4</v>
      </c>
      <c r="W880" s="19">
        <f t="shared" si="1983"/>
        <v>52.4</v>
      </c>
      <c r="X880" s="19">
        <f t="shared" si="1984"/>
        <v>52.4</v>
      </c>
      <c r="Y880" s="19">
        <f t="shared" si="2116"/>
        <v>0</v>
      </c>
      <c r="Z880" s="19">
        <f t="shared" si="2116"/>
        <v>0</v>
      </c>
      <c r="AA880" s="19">
        <f t="shared" si="2116"/>
        <v>0</v>
      </c>
      <c r="AB880" s="19">
        <f t="shared" si="1958"/>
        <v>52.4</v>
      </c>
      <c r="AC880" s="19">
        <f t="shared" si="1959"/>
        <v>52.4</v>
      </c>
      <c r="AD880" s="19">
        <f t="shared" si="1960"/>
        <v>52.4</v>
      </c>
      <c r="AE880" s="19">
        <f t="shared" si="2116"/>
        <v>0</v>
      </c>
      <c r="AF880" s="19">
        <f t="shared" si="2116"/>
        <v>0</v>
      </c>
      <c r="AG880" s="19">
        <f t="shared" si="1972"/>
        <v>52.4</v>
      </c>
      <c r="AH880" s="19">
        <f t="shared" si="1973"/>
        <v>52.4</v>
      </c>
      <c r="AI880" s="19">
        <f t="shared" si="1974"/>
        <v>52.4</v>
      </c>
      <c r="AJ880" s="19">
        <f t="shared" si="2116"/>
        <v>0</v>
      </c>
      <c r="AK880" s="19">
        <f t="shared" si="2116"/>
        <v>0</v>
      </c>
      <c r="AL880" s="19">
        <f t="shared" si="2116"/>
        <v>0</v>
      </c>
      <c r="AM880" s="19">
        <f t="shared" si="2049"/>
        <v>52.4</v>
      </c>
      <c r="AN880" s="19">
        <f t="shared" si="2116"/>
        <v>0</v>
      </c>
      <c r="AO880" s="19">
        <f t="shared" si="2102"/>
        <v>52.4</v>
      </c>
      <c r="AP880" s="19">
        <f t="shared" si="2050"/>
        <v>52.4</v>
      </c>
      <c r="AQ880" s="19">
        <f t="shared" si="2116"/>
        <v>0</v>
      </c>
      <c r="AR880" s="19">
        <f t="shared" si="2103"/>
        <v>52.4</v>
      </c>
      <c r="AS880" s="19">
        <f t="shared" si="2051"/>
        <v>52.4</v>
      </c>
      <c r="AT880" s="19">
        <f t="shared" si="2116"/>
        <v>0</v>
      </c>
      <c r="AU880" s="19">
        <f t="shared" si="2104"/>
        <v>52.4</v>
      </c>
      <c r="AV880" s="19">
        <f t="shared" si="2116"/>
        <v>0</v>
      </c>
      <c r="AW880" s="32"/>
      <c r="AX880" s="23"/>
      <c r="AY880" s="2"/>
    </row>
    <row r="881" spans="1:51" x14ac:dyDescent="0.3">
      <c r="A881" s="49" t="s">
        <v>212</v>
      </c>
      <c r="B881" s="45">
        <v>630</v>
      </c>
      <c r="C881" s="49" t="s">
        <v>61</v>
      </c>
      <c r="D881" s="49" t="s">
        <v>142</v>
      </c>
      <c r="E881" s="15" t="s">
        <v>569</v>
      </c>
      <c r="F881" s="19">
        <v>52.4</v>
      </c>
      <c r="G881" s="19">
        <v>52.4</v>
      </c>
      <c r="H881" s="19">
        <v>52.4</v>
      </c>
      <c r="I881" s="19"/>
      <c r="J881" s="19"/>
      <c r="K881" s="19"/>
      <c r="L881" s="19">
        <f t="shared" si="2026"/>
        <v>52.4</v>
      </c>
      <c r="M881" s="19">
        <f t="shared" si="2027"/>
        <v>52.4</v>
      </c>
      <c r="N881" s="19">
        <f t="shared" si="2028"/>
        <v>52.4</v>
      </c>
      <c r="O881" s="19"/>
      <c r="P881" s="19"/>
      <c r="Q881" s="19"/>
      <c r="R881" s="19">
        <f t="shared" si="1978"/>
        <v>52.4</v>
      </c>
      <c r="S881" s="19">
        <f t="shared" si="1979"/>
        <v>52.4</v>
      </c>
      <c r="T881" s="19">
        <f t="shared" si="1980"/>
        <v>52.4</v>
      </c>
      <c r="U881" s="19"/>
      <c r="V881" s="19">
        <f t="shared" si="1982"/>
        <v>52.4</v>
      </c>
      <c r="W881" s="19">
        <f t="shared" si="1983"/>
        <v>52.4</v>
      </c>
      <c r="X881" s="19">
        <f t="shared" si="1984"/>
        <v>52.4</v>
      </c>
      <c r="Y881" s="19"/>
      <c r="Z881" s="19"/>
      <c r="AA881" s="19"/>
      <c r="AB881" s="19">
        <f t="shared" si="1958"/>
        <v>52.4</v>
      </c>
      <c r="AC881" s="19">
        <f t="shared" si="1959"/>
        <v>52.4</v>
      </c>
      <c r="AD881" s="19">
        <f t="shared" si="1960"/>
        <v>52.4</v>
      </c>
      <c r="AE881" s="19"/>
      <c r="AF881" s="19"/>
      <c r="AG881" s="19">
        <f t="shared" si="1972"/>
        <v>52.4</v>
      </c>
      <c r="AH881" s="19">
        <f t="shared" si="1973"/>
        <v>52.4</v>
      </c>
      <c r="AI881" s="19">
        <f t="shared" si="1974"/>
        <v>52.4</v>
      </c>
      <c r="AJ881" s="19"/>
      <c r="AK881" s="19"/>
      <c r="AL881" s="19"/>
      <c r="AM881" s="19">
        <f t="shared" si="2049"/>
        <v>52.4</v>
      </c>
      <c r="AN881" s="19"/>
      <c r="AO881" s="19">
        <f t="shared" si="2102"/>
        <v>52.4</v>
      </c>
      <c r="AP881" s="19">
        <f t="shared" si="2050"/>
        <v>52.4</v>
      </c>
      <c r="AQ881" s="19"/>
      <c r="AR881" s="19">
        <f t="shared" si="2103"/>
        <v>52.4</v>
      </c>
      <c r="AS881" s="19">
        <f t="shared" si="2051"/>
        <v>52.4</v>
      </c>
      <c r="AT881" s="19"/>
      <c r="AU881" s="19">
        <f t="shared" si="2104"/>
        <v>52.4</v>
      </c>
      <c r="AV881" s="19"/>
      <c r="AW881" s="32"/>
      <c r="AX881" s="23"/>
      <c r="AY881" s="2"/>
    </row>
    <row r="882" spans="1:51" ht="109.2" x14ac:dyDescent="0.3">
      <c r="A882" s="49" t="s">
        <v>957</v>
      </c>
      <c r="B882" s="45"/>
      <c r="C882" s="49"/>
      <c r="D882" s="49"/>
      <c r="E882" s="15" t="s">
        <v>956</v>
      </c>
      <c r="F882" s="19">
        <f>F883</f>
        <v>328074.80000000005</v>
      </c>
      <c r="G882" s="19">
        <f t="shared" ref="G882:AV882" si="2117">G883</f>
        <v>328074.80000000005</v>
      </c>
      <c r="H882" s="19">
        <f t="shared" si="2117"/>
        <v>328074.80000000005</v>
      </c>
      <c r="I882" s="19">
        <f t="shared" si="2117"/>
        <v>0</v>
      </c>
      <c r="J882" s="19">
        <f t="shared" si="2117"/>
        <v>0</v>
      </c>
      <c r="K882" s="19">
        <f t="shared" si="2117"/>
        <v>0</v>
      </c>
      <c r="L882" s="19">
        <f t="shared" si="2026"/>
        <v>328074.80000000005</v>
      </c>
      <c r="M882" s="19">
        <f t="shared" si="2027"/>
        <v>328074.80000000005</v>
      </c>
      <c r="N882" s="19">
        <f t="shared" si="2028"/>
        <v>328074.80000000005</v>
      </c>
      <c r="O882" s="19">
        <f t="shared" si="2117"/>
        <v>0</v>
      </c>
      <c r="P882" s="19">
        <f t="shared" si="2117"/>
        <v>0</v>
      </c>
      <c r="Q882" s="19">
        <f t="shared" si="2117"/>
        <v>0</v>
      </c>
      <c r="R882" s="19">
        <f t="shared" si="1978"/>
        <v>328074.80000000005</v>
      </c>
      <c r="S882" s="19">
        <f t="shared" si="1979"/>
        <v>328074.80000000005</v>
      </c>
      <c r="T882" s="19">
        <f t="shared" si="1980"/>
        <v>328074.80000000005</v>
      </c>
      <c r="U882" s="19">
        <f t="shared" si="2117"/>
        <v>0</v>
      </c>
      <c r="V882" s="19">
        <f t="shared" si="1982"/>
        <v>328074.80000000005</v>
      </c>
      <c r="W882" s="19">
        <f t="shared" si="1983"/>
        <v>328074.80000000005</v>
      </c>
      <c r="X882" s="19">
        <f t="shared" si="1984"/>
        <v>328074.80000000005</v>
      </c>
      <c r="Y882" s="19">
        <f t="shared" si="2117"/>
        <v>0</v>
      </c>
      <c r="Z882" s="19">
        <f t="shared" si="2117"/>
        <v>0</v>
      </c>
      <c r="AA882" s="19">
        <f t="shared" si="2117"/>
        <v>0</v>
      </c>
      <c r="AB882" s="19">
        <f t="shared" ref="AB882:AB949" si="2118">V882+Y882</f>
        <v>328074.80000000005</v>
      </c>
      <c r="AC882" s="19">
        <f t="shared" ref="AC882:AC949" si="2119">W882+Z882</f>
        <v>328074.80000000005</v>
      </c>
      <c r="AD882" s="19">
        <f t="shared" ref="AD882:AD949" si="2120">X882+AA882</f>
        <v>328074.80000000005</v>
      </c>
      <c r="AE882" s="19">
        <f t="shared" si="2117"/>
        <v>0</v>
      </c>
      <c r="AF882" s="19">
        <f t="shared" si="2117"/>
        <v>0</v>
      </c>
      <c r="AG882" s="19">
        <f t="shared" si="1972"/>
        <v>328074.80000000005</v>
      </c>
      <c r="AH882" s="19">
        <f t="shared" si="1973"/>
        <v>328074.80000000005</v>
      </c>
      <c r="AI882" s="19">
        <f t="shared" si="1974"/>
        <v>328074.80000000005</v>
      </c>
      <c r="AJ882" s="19">
        <f t="shared" si="2117"/>
        <v>0</v>
      </c>
      <c r="AK882" s="19">
        <f t="shared" si="2117"/>
        <v>0</v>
      </c>
      <c r="AL882" s="19">
        <f t="shared" si="2117"/>
        <v>0</v>
      </c>
      <c r="AM882" s="19">
        <f t="shared" si="2049"/>
        <v>328074.80000000005</v>
      </c>
      <c r="AN882" s="19">
        <f t="shared" si="2117"/>
        <v>0</v>
      </c>
      <c r="AO882" s="19">
        <f t="shared" si="2102"/>
        <v>328074.80000000005</v>
      </c>
      <c r="AP882" s="19">
        <f t="shared" si="2050"/>
        <v>328074.80000000005</v>
      </c>
      <c r="AQ882" s="19">
        <f t="shared" si="2117"/>
        <v>0</v>
      </c>
      <c r="AR882" s="19">
        <f t="shared" si="2103"/>
        <v>328074.80000000005</v>
      </c>
      <c r="AS882" s="19">
        <f t="shared" si="2051"/>
        <v>328074.80000000005</v>
      </c>
      <c r="AT882" s="19">
        <f t="shared" si="2117"/>
        <v>0</v>
      </c>
      <c r="AU882" s="19">
        <f t="shared" si="2104"/>
        <v>328074.80000000005</v>
      </c>
      <c r="AV882" s="19">
        <f t="shared" si="2117"/>
        <v>0</v>
      </c>
      <c r="AW882" s="32"/>
      <c r="AX882" s="23"/>
      <c r="AY882" s="2"/>
    </row>
    <row r="883" spans="1:51" ht="46.8" x14ac:dyDescent="0.3">
      <c r="A883" s="49" t="s">
        <v>955</v>
      </c>
      <c r="B883" s="45"/>
      <c r="C883" s="49"/>
      <c r="D883" s="49"/>
      <c r="E883" s="15" t="s">
        <v>694</v>
      </c>
      <c r="F883" s="19">
        <f>F884+F887+F890+F894</f>
        <v>328074.80000000005</v>
      </c>
      <c r="G883" s="19">
        <f t="shared" ref="G883:AV883" si="2121">G884+G887+G890+G894</f>
        <v>328074.80000000005</v>
      </c>
      <c r="H883" s="19">
        <f t="shared" si="2121"/>
        <v>328074.80000000005</v>
      </c>
      <c r="I883" s="19">
        <f t="shared" ref="I883:K883" si="2122">I884+I887+I890+I894</f>
        <v>0</v>
      </c>
      <c r="J883" s="19">
        <f t="shared" si="2122"/>
        <v>0</v>
      </c>
      <c r="K883" s="19">
        <f t="shared" si="2122"/>
        <v>0</v>
      </c>
      <c r="L883" s="19">
        <f t="shared" si="2026"/>
        <v>328074.80000000005</v>
      </c>
      <c r="M883" s="19">
        <f t="shared" si="2027"/>
        <v>328074.80000000005</v>
      </c>
      <c r="N883" s="19">
        <f t="shared" si="2028"/>
        <v>328074.80000000005</v>
      </c>
      <c r="O883" s="19">
        <f t="shared" ref="O883:Q883" si="2123">O884+O887+O890+O894</f>
        <v>0</v>
      </c>
      <c r="P883" s="19">
        <f t="shared" si="2123"/>
        <v>0</v>
      </c>
      <c r="Q883" s="19">
        <f t="shared" si="2123"/>
        <v>0</v>
      </c>
      <c r="R883" s="19">
        <f t="shared" si="1978"/>
        <v>328074.80000000005</v>
      </c>
      <c r="S883" s="19">
        <f t="shared" si="1979"/>
        <v>328074.80000000005</v>
      </c>
      <c r="T883" s="19">
        <f t="shared" si="1980"/>
        <v>328074.80000000005</v>
      </c>
      <c r="U883" s="19">
        <f t="shared" ref="U883" si="2124">U884+U887+U890+U894</f>
        <v>0</v>
      </c>
      <c r="V883" s="19">
        <f t="shared" si="1982"/>
        <v>328074.80000000005</v>
      </c>
      <c r="W883" s="19">
        <f t="shared" si="1983"/>
        <v>328074.80000000005</v>
      </c>
      <c r="X883" s="19">
        <f t="shared" si="1984"/>
        <v>328074.80000000005</v>
      </c>
      <c r="Y883" s="19">
        <f t="shared" ref="Y883:AA883" si="2125">Y884+Y887+Y890+Y894</f>
        <v>0</v>
      </c>
      <c r="Z883" s="19">
        <f t="shared" si="2125"/>
        <v>0</v>
      </c>
      <c r="AA883" s="19">
        <f t="shared" si="2125"/>
        <v>0</v>
      </c>
      <c r="AB883" s="19">
        <f t="shared" si="2118"/>
        <v>328074.80000000005</v>
      </c>
      <c r="AC883" s="19">
        <f t="shared" si="2119"/>
        <v>328074.80000000005</v>
      </c>
      <c r="AD883" s="19">
        <f t="shared" si="2120"/>
        <v>328074.80000000005</v>
      </c>
      <c r="AE883" s="19">
        <f t="shared" ref="AE883:AF883" si="2126">AE884+AE887+AE890+AE894</f>
        <v>0</v>
      </c>
      <c r="AF883" s="19">
        <f t="shared" si="2126"/>
        <v>0</v>
      </c>
      <c r="AG883" s="19">
        <f t="shared" si="1972"/>
        <v>328074.80000000005</v>
      </c>
      <c r="AH883" s="19">
        <f t="shared" si="1973"/>
        <v>328074.80000000005</v>
      </c>
      <c r="AI883" s="19">
        <f t="shared" si="1974"/>
        <v>328074.80000000005</v>
      </c>
      <c r="AJ883" s="19">
        <f t="shared" ref="AJ883:AL883" si="2127">AJ884+AJ887+AJ890+AJ894</f>
        <v>0</v>
      </c>
      <c r="AK883" s="19">
        <f t="shared" si="2127"/>
        <v>0</v>
      </c>
      <c r="AL883" s="19">
        <f t="shared" si="2127"/>
        <v>0</v>
      </c>
      <c r="AM883" s="19">
        <f t="shared" si="2049"/>
        <v>328074.80000000005</v>
      </c>
      <c r="AN883" s="19">
        <f t="shared" ref="AN883" si="2128">AN884+AN887+AN890+AN894</f>
        <v>0</v>
      </c>
      <c r="AO883" s="19">
        <f t="shared" si="2102"/>
        <v>328074.80000000005</v>
      </c>
      <c r="AP883" s="19">
        <f t="shared" si="2050"/>
        <v>328074.80000000005</v>
      </c>
      <c r="AQ883" s="19">
        <f t="shared" ref="AQ883" si="2129">AQ884+AQ887+AQ890+AQ894</f>
        <v>0</v>
      </c>
      <c r="AR883" s="19">
        <f t="shared" si="2103"/>
        <v>328074.80000000005</v>
      </c>
      <c r="AS883" s="19">
        <f t="shared" si="2051"/>
        <v>328074.80000000005</v>
      </c>
      <c r="AT883" s="19">
        <f t="shared" ref="AT883" si="2130">AT884+AT887+AT890+AT894</f>
        <v>0</v>
      </c>
      <c r="AU883" s="19">
        <f t="shared" si="2104"/>
        <v>328074.80000000005</v>
      </c>
      <c r="AV883" s="19">
        <f t="shared" si="2121"/>
        <v>0</v>
      </c>
      <c r="AW883" s="32"/>
      <c r="AX883" s="23"/>
      <c r="AY883" s="2"/>
    </row>
    <row r="884" spans="1:51" ht="93.6" x14ac:dyDescent="0.3">
      <c r="A884" s="49" t="s">
        <v>955</v>
      </c>
      <c r="B884" s="45">
        <v>100</v>
      </c>
      <c r="C884" s="49"/>
      <c r="D884" s="49"/>
      <c r="E884" s="15" t="s">
        <v>577</v>
      </c>
      <c r="F884" s="19">
        <f>F885</f>
        <v>455.7</v>
      </c>
      <c r="G884" s="19">
        <f t="shared" ref="G884:AV885" si="2131">G885</f>
        <v>455.7</v>
      </c>
      <c r="H884" s="19">
        <f t="shared" si="2131"/>
        <v>455.7</v>
      </c>
      <c r="I884" s="19">
        <f t="shared" si="2131"/>
        <v>0</v>
      </c>
      <c r="J884" s="19">
        <f t="shared" si="2131"/>
        <v>0</v>
      </c>
      <c r="K884" s="19">
        <f t="shared" si="2131"/>
        <v>0</v>
      </c>
      <c r="L884" s="19">
        <f t="shared" si="2026"/>
        <v>455.7</v>
      </c>
      <c r="M884" s="19">
        <f t="shared" si="2027"/>
        <v>455.7</v>
      </c>
      <c r="N884" s="19">
        <f t="shared" si="2028"/>
        <v>455.7</v>
      </c>
      <c r="O884" s="19">
        <f t="shared" si="2131"/>
        <v>0</v>
      </c>
      <c r="P884" s="19">
        <f t="shared" si="2131"/>
        <v>0</v>
      </c>
      <c r="Q884" s="19">
        <f t="shared" si="2131"/>
        <v>0</v>
      </c>
      <c r="R884" s="19">
        <f t="shared" si="1978"/>
        <v>455.7</v>
      </c>
      <c r="S884" s="19">
        <f t="shared" si="1979"/>
        <v>455.7</v>
      </c>
      <c r="T884" s="19">
        <f t="shared" si="1980"/>
        <v>455.7</v>
      </c>
      <c r="U884" s="19">
        <f t="shared" si="2131"/>
        <v>0</v>
      </c>
      <c r="V884" s="19">
        <f t="shared" si="1982"/>
        <v>455.7</v>
      </c>
      <c r="W884" s="19">
        <f t="shared" si="1983"/>
        <v>455.7</v>
      </c>
      <c r="X884" s="19">
        <f t="shared" si="1984"/>
        <v>455.7</v>
      </c>
      <c r="Y884" s="19">
        <f t="shared" si="2131"/>
        <v>0</v>
      </c>
      <c r="Z884" s="19">
        <f t="shared" si="2131"/>
        <v>0</v>
      </c>
      <c r="AA884" s="19">
        <f t="shared" si="2131"/>
        <v>0</v>
      </c>
      <c r="AB884" s="19">
        <f t="shared" si="2118"/>
        <v>455.7</v>
      </c>
      <c r="AC884" s="19">
        <f t="shared" si="2119"/>
        <v>455.7</v>
      </c>
      <c r="AD884" s="19">
        <f t="shared" si="2120"/>
        <v>455.7</v>
      </c>
      <c r="AE884" s="19">
        <f t="shared" si="2131"/>
        <v>0</v>
      </c>
      <c r="AF884" s="19">
        <f t="shared" si="2131"/>
        <v>0</v>
      </c>
      <c r="AG884" s="19">
        <f t="shared" si="1972"/>
        <v>455.7</v>
      </c>
      <c r="AH884" s="19">
        <f t="shared" si="1973"/>
        <v>455.7</v>
      </c>
      <c r="AI884" s="19">
        <f t="shared" si="1974"/>
        <v>455.7</v>
      </c>
      <c r="AJ884" s="19">
        <f t="shared" si="2131"/>
        <v>0</v>
      </c>
      <c r="AK884" s="19">
        <f t="shared" si="2131"/>
        <v>0</v>
      </c>
      <c r="AL884" s="19">
        <f t="shared" si="2131"/>
        <v>0</v>
      </c>
      <c r="AM884" s="19">
        <f t="shared" si="2049"/>
        <v>455.7</v>
      </c>
      <c r="AN884" s="19">
        <f t="shared" si="2131"/>
        <v>0</v>
      </c>
      <c r="AO884" s="19">
        <f t="shared" si="2102"/>
        <v>455.7</v>
      </c>
      <c r="AP884" s="19">
        <f t="shared" si="2050"/>
        <v>455.7</v>
      </c>
      <c r="AQ884" s="19">
        <f t="shared" si="2131"/>
        <v>0</v>
      </c>
      <c r="AR884" s="19">
        <f t="shared" si="2103"/>
        <v>455.7</v>
      </c>
      <c r="AS884" s="19">
        <f t="shared" si="2051"/>
        <v>455.7</v>
      </c>
      <c r="AT884" s="19">
        <f t="shared" si="2131"/>
        <v>0</v>
      </c>
      <c r="AU884" s="19">
        <f t="shared" si="2104"/>
        <v>455.7</v>
      </c>
      <c r="AV884" s="19">
        <f t="shared" si="2131"/>
        <v>0</v>
      </c>
      <c r="AW884" s="32"/>
      <c r="AX884" s="23"/>
      <c r="AY884" s="2"/>
    </row>
    <row r="885" spans="1:51" ht="31.2" x14ac:dyDescent="0.3">
      <c r="A885" s="49" t="s">
        <v>955</v>
      </c>
      <c r="B885" s="45">
        <v>120</v>
      </c>
      <c r="C885" s="49"/>
      <c r="D885" s="49"/>
      <c r="E885" s="15" t="s">
        <v>585</v>
      </c>
      <c r="F885" s="19">
        <f>F886</f>
        <v>455.7</v>
      </c>
      <c r="G885" s="19">
        <f t="shared" si="2131"/>
        <v>455.7</v>
      </c>
      <c r="H885" s="19">
        <f t="shared" si="2131"/>
        <v>455.7</v>
      </c>
      <c r="I885" s="19">
        <f t="shared" si="2131"/>
        <v>0</v>
      </c>
      <c r="J885" s="19">
        <f t="shared" si="2131"/>
        <v>0</v>
      </c>
      <c r="K885" s="19">
        <f t="shared" si="2131"/>
        <v>0</v>
      </c>
      <c r="L885" s="19">
        <f t="shared" si="2026"/>
        <v>455.7</v>
      </c>
      <c r="M885" s="19">
        <f t="shared" si="2027"/>
        <v>455.7</v>
      </c>
      <c r="N885" s="19">
        <f t="shared" si="2028"/>
        <v>455.7</v>
      </c>
      <c r="O885" s="19">
        <f t="shared" si="2131"/>
        <v>0</v>
      </c>
      <c r="P885" s="19">
        <f t="shared" si="2131"/>
        <v>0</v>
      </c>
      <c r="Q885" s="19">
        <f t="shared" si="2131"/>
        <v>0</v>
      </c>
      <c r="R885" s="19">
        <f t="shared" si="1978"/>
        <v>455.7</v>
      </c>
      <c r="S885" s="19">
        <f t="shared" si="1979"/>
        <v>455.7</v>
      </c>
      <c r="T885" s="19">
        <f t="shared" si="1980"/>
        <v>455.7</v>
      </c>
      <c r="U885" s="19">
        <f t="shared" si="2131"/>
        <v>0</v>
      </c>
      <c r="V885" s="19">
        <f t="shared" si="1982"/>
        <v>455.7</v>
      </c>
      <c r="W885" s="19">
        <f t="shared" si="1983"/>
        <v>455.7</v>
      </c>
      <c r="X885" s="19">
        <f t="shared" si="1984"/>
        <v>455.7</v>
      </c>
      <c r="Y885" s="19">
        <f t="shared" si="2131"/>
        <v>0</v>
      </c>
      <c r="Z885" s="19">
        <f t="shared" si="2131"/>
        <v>0</v>
      </c>
      <c r="AA885" s="19">
        <f t="shared" si="2131"/>
        <v>0</v>
      </c>
      <c r="AB885" s="19">
        <f t="shared" si="2118"/>
        <v>455.7</v>
      </c>
      <c r="AC885" s="19">
        <f t="shared" si="2119"/>
        <v>455.7</v>
      </c>
      <c r="AD885" s="19">
        <f t="shared" si="2120"/>
        <v>455.7</v>
      </c>
      <c r="AE885" s="19">
        <f t="shared" si="2131"/>
        <v>0</v>
      </c>
      <c r="AF885" s="19">
        <f t="shared" si="2131"/>
        <v>0</v>
      </c>
      <c r="AG885" s="19">
        <f t="shared" si="1972"/>
        <v>455.7</v>
      </c>
      <c r="AH885" s="19">
        <f t="shared" si="1973"/>
        <v>455.7</v>
      </c>
      <c r="AI885" s="19">
        <f t="shared" si="1974"/>
        <v>455.7</v>
      </c>
      <c r="AJ885" s="19">
        <f t="shared" si="2131"/>
        <v>0</v>
      </c>
      <c r="AK885" s="19">
        <f t="shared" si="2131"/>
        <v>0</v>
      </c>
      <c r="AL885" s="19">
        <f t="shared" si="2131"/>
        <v>0</v>
      </c>
      <c r="AM885" s="19">
        <f t="shared" si="2049"/>
        <v>455.7</v>
      </c>
      <c r="AN885" s="19">
        <f t="shared" si="2131"/>
        <v>0</v>
      </c>
      <c r="AO885" s="19">
        <f t="shared" si="2102"/>
        <v>455.7</v>
      </c>
      <c r="AP885" s="19">
        <f t="shared" si="2050"/>
        <v>455.7</v>
      </c>
      <c r="AQ885" s="19">
        <f t="shared" si="2131"/>
        <v>0</v>
      </c>
      <c r="AR885" s="19">
        <f t="shared" si="2103"/>
        <v>455.7</v>
      </c>
      <c r="AS885" s="19">
        <f t="shared" si="2051"/>
        <v>455.7</v>
      </c>
      <c r="AT885" s="19">
        <f t="shared" si="2131"/>
        <v>0</v>
      </c>
      <c r="AU885" s="19">
        <f t="shared" si="2104"/>
        <v>455.7</v>
      </c>
      <c r="AV885" s="19">
        <f t="shared" si="2131"/>
        <v>0</v>
      </c>
      <c r="AW885" s="32"/>
      <c r="AX885" s="23"/>
      <c r="AY885" s="2"/>
    </row>
    <row r="886" spans="1:51" x14ac:dyDescent="0.3">
      <c r="A886" s="49" t="s">
        <v>955</v>
      </c>
      <c r="B886" s="45">
        <v>120</v>
      </c>
      <c r="C886" s="49" t="s">
        <v>28</v>
      </c>
      <c r="D886" s="49" t="s">
        <v>30</v>
      </c>
      <c r="E886" s="15" t="s">
        <v>562</v>
      </c>
      <c r="F886" s="19">
        <v>455.7</v>
      </c>
      <c r="G886" s="19">
        <v>455.7</v>
      </c>
      <c r="H886" s="19">
        <v>455.7</v>
      </c>
      <c r="I886" s="19"/>
      <c r="J886" s="19"/>
      <c r="K886" s="19"/>
      <c r="L886" s="19">
        <f t="shared" si="2026"/>
        <v>455.7</v>
      </c>
      <c r="M886" s="19">
        <f t="shared" si="2027"/>
        <v>455.7</v>
      </c>
      <c r="N886" s="19">
        <f t="shared" si="2028"/>
        <v>455.7</v>
      </c>
      <c r="O886" s="19"/>
      <c r="P886" s="19"/>
      <c r="Q886" s="19"/>
      <c r="R886" s="19">
        <f t="shared" si="1978"/>
        <v>455.7</v>
      </c>
      <c r="S886" s="19">
        <f t="shared" si="1979"/>
        <v>455.7</v>
      </c>
      <c r="T886" s="19">
        <f t="shared" si="1980"/>
        <v>455.7</v>
      </c>
      <c r="U886" s="19"/>
      <c r="V886" s="19">
        <f t="shared" si="1982"/>
        <v>455.7</v>
      </c>
      <c r="W886" s="19">
        <f t="shared" si="1983"/>
        <v>455.7</v>
      </c>
      <c r="X886" s="19">
        <f t="shared" si="1984"/>
        <v>455.7</v>
      </c>
      <c r="Y886" s="19"/>
      <c r="Z886" s="19"/>
      <c r="AA886" s="19"/>
      <c r="AB886" s="19">
        <f t="shared" si="2118"/>
        <v>455.7</v>
      </c>
      <c r="AC886" s="19">
        <f t="shared" si="2119"/>
        <v>455.7</v>
      </c>
      <c r="AD886" s="19">
        <f t="shared" si="2120"/>
        <v>455.7</v>
      </c>
      <c r="AE886" s="19"/>
      <c r="AF886" s="19"/>
      <c r="AG886" s="19">
        <f t="shared" ref="AG886:AG953" si="2132">AB886+AE886</f>
        <v>455.7</v>
      </c>
      <c r="AH886" s="19">
        <f t="shared" ref="AH886:AH953" si="2133">AC886+AF886</f>
        <v>455.7</v>
      </c>
      <c r="AI886" s="19">
        <f t="shared" ref="AI886:AI953" si="2134">AD886</f>
        <v>455.7</v>
      </c>
      <c r="AJ886" s="19"/>
      <c r="AK886" s="19"/>
      <c r="AL886" s="19"/>
      <c r="AM886" s="19">
        <f t="shared" si="2049"/>
        <v>455.7</v>
      </c>
      <c r="AN886" s="19"/>
      <c r="AO886" s="19">
        <f t="shared" si="2102"/>
        <v>455.7</v>
      </c>
      <c r="AP886" s="19">
        <f t="shared" si="2050"/>
        <v>455.7</v>
      </c>
      <c r="AQ886" s="19"/>
      <c r="AR886" s="19">
        <f t="shared" si="2103"/>
        <v>455.7</v>
      </c>
      <c r="AS886" s="19">
        <f t="shared" si="2051"/>
        <v>455.7</v>
      </c>
      <c r="AT886" s="19"/>
      <c r="AU886" s="19">
        <f t="shared" si="2104"/>
        <v>455.7</v>
      </c>
      <c r="AV886" s="19"/>
      <c r="AW886" s="32"/>
      <c r="AX886" s="23"/>
      <c r="AY886" s="2"/>
    </row>
    <row r="887" spans="1:51" ht="31.2" x14ac:dyDescent="0.3">
      <c r="A887" s="49" t="s">
        <v>955</v>
      </c>
      <c r="B887" s="45">
        <v>200</v>
      </c>
      <c r="C887" s="49"/>
      <c r="D887" s="49"/>
      <c r="E887" s="15" t="s">
        <v>578</v>
      </c>
      <c r="F887" s="19">
        <f>F888</f>
        <v>300</v>
      </c>
      <c r="G887" s="19">
        <f t="shared" ref="G887:AV888" si="2135">G888</f>
        <v>300</v>
      </c>
      <c r="H887" s="19">
        <f t="shared" si="2135"/>
        <v>300</v>
      </c>
      <c r="I887" s="19">
        <f t="shared" si="2135"/>
        <v>0</v>
      </c>
      <c r="J887" s="19">
        <f t="shared" si="2135"/>
        <v>0</v>
      </c>
      <c r="K887" s="19">
        <f t="shared" si="2135"/>
        <v>0</v>
      </c>
      <c r="L887" s="19">
        <f t="shared" si="2026"/>
        <v>300</v>
      </c>
      <c r="M887" s="19">
        <f t="shared" si="2027"/>
        <v>300</v>
      </c>
      <c r="N887" s="19">
        <f t="shared" si="2028"/>
        <v>300</v>
      </c>
      <c r="O887" s="19">
        <f t="shared" si="2135"/>
        <v>0</v>
      </c>
      <c r="P887" s="19">
        <f t="shared" si="2135"/>
        <v>0</v>
      </c>
      <c r="Q887" s="19">
        <f t="shared" si="2135"/>
        <v>0</v>
      </c>
      <c r="R887" s="19">
        <f t="shared" ref="R887:R954" si="2136">L887+O887</f>
        <v>300</v>
      </c>
      <c r="S887" s="19">
        <f t="shared" ref="S887:S954" si="2137">M887+P887</f>
        <v>300</v>
      </c>
      <c r="T887" s="19">
        <f t="shared" ref="T887:T954" si="2138">N887+Q887</f>
        <v>300</v>
      </c>
      <c r="U887" s="19">
        <f t="shared" si="2135"/>
        <v>0</v>
      </c>
      <c r="V887" s="19">
        <f t="shared" ref="V887:V954" si="2139">R887+U887</f>
        <v>300</v>
      </c>
      <c r="W887" s="19">
        <f t="shared" ref="W887:W954" si="2140">S887</f>
        <v>300</v>
      </c>
      <c r="X887" s="19">
        <f t="shared" ref="X887:X954" si="2141">T887</f>
        <v>300</v>
      </c>
      <c r="Y887" s="19">
        <f t="shared" si="2135"/>
        <v>0</v>
      </c>
      <c r="Z887" s="19">
        <f t="shared" si="2135"/>
        <v>0</v>
      </c>
      <c r="AA887" s="19">
        <f t="shared" si="2135"/>
        <v>0</v>
      </c>
      <c r="AB887" s="19">
        <f t="shared" si="2118"/>
        <v>300</v>
      </c>
      <c r="AC887" s="19">
        <f t="shared" si="2119"/>
        <v>300</v>
      </c>
      <c r="AD887" s="19">
        <f t="shared" si="2120"/>
        <v>300</v>
      </c>
      <c r="AE887" s="19">
        <f t="shared" si="2135"/>
        <v>0</v>
      </c>
      <c r="AF887" s="19">
        <f t="shared" si="2135"/>
        <v>0</v>
      </c>
      <c r="AG887" s="19">
        <f t="shared" si="2132"/>
        <v>300</v>
      </c>
      <c r="AH887" s="19">
        <f t="shared" si="2133"/>
        <v>300</v>
      </c>
      <c r="AI887" s="19">
        <f t="shared" si="2134"/>
        <v>300</v>
      </c>
      <c r="AJ887" s="19">
        <f t="shared" si="2135"/>
        <v>0</v>
      </c>
      <c r="AK887" s="19">
        <f t="shared" si="2135"/>
        <v>0</v>
      </c>
      <c r="AL887" s="19">
        <f t="shared" si="2135"/>
        <v>0</v>
      </c>
      <c r="AM887" s="19">
        <f t="shared" si="2049"/>
        <v>300</v>
      </c>
      <c r="AN887" s="19">
        <f t="shared" si="2135"/>
        <v>0</v>
      </c>
      <c r="AO887" s="19">
        <f t="shared" si="2102"/>
        <v>300</v>
      </c>
      <c r="AP887" s="19">
        <f t="shared" si="2050"/>
        <v>300</v>
      </c>
      <c r="AQ887" s="19">
        <f t="shared" si="2135"/>
        <v>0</v>
      </c>
      <c r="AR887" s="19">
        <f t="shared" si="2103"/>
        <v>300</v>
      </c>
      <c r="AS887" s="19">
        <f t="shared" si="2051"/>
        <v>300</v>
      </c>
      <c r="AT887" s="19">
        <f t="shared" si="2135"/>
        <v>0</v>
      </c>
      <c r="AU887" s="19">
        <f t="shared" si="2104"/>
        <v>300</v>
      </c>
      <c r="AV887" s="19">
        <f t="shared" si="2135"/>
        <v>0</v>
      </c>
      <c r="AW887" s="32"/>
      <c r="AX887" s="23"/>
      <c r="AY887" s="2"/>
    </row>
    <row r="888" spans="1:51" ht="46.8" x14ac:dyDescent="0.3">
      <c r="A888" s="49" t="s">
        <v>955</v>
      </c>
      <c r="B888" s="45">
        <v>240</v>
      </c>
      <c r="C888" s="49"/>
      <c r="D888" s="49"/>
      <c r="E888" s="15" t="s">
        <v>586</v>
      </c>
      <c r="F888" s="19">
        <f>F889</f>
        <v>300</v>
      </c>
      <c r="G888" s="19">
        <f t="shared" si="2135"/>
        <v>300</v>
      </c>
      <c r="H888" s="19">
        <f t="shared" si="2135"/>
        <v>300</v>
      </c>
      <c r="I888" s="19">
        <f t="shared" si="2135"/>
        <v>0</v>
      </c>
      <c r="J888" s="19">
        <f t="shared" si="2135"/>
        <v>0</v>
      </c>
      <c r="K888" s="19">
        <f t="shared" si="2135"/>
        <v>0</v>
      </c>
      <c r="L888" s="19">
        <f t="shared" si="2026"/>
        <v>300</v>
      </c>
      <c r="M888" s="19">
        <f t="shared" si="2027"/>
        <v>300</v>
      </c>
      <c r="N888" s="19">
        <f t="shared" si="2028"/>
        <v>300</v>
      </c>
      <c r="O888" s="19">
        <f t="shared" si="2135"/>
        <v>0</v>
      </c>
      <c r="P888" s="19">
        <f t="shared" si="2135"/>
        <v>0</v>
      </c>
      <c r="Q888" s="19">
        <f t="shared" si="2135"/>
        <v>0</v>
      </c>
      <c r="R888" s="19">
        <f t="shared" si="2136"/>
        <v>300</v>
      </c>
      <c r="S888" s="19">
        <f t="shared" si="2137"/>
        <v>300</v>
      </c>
      <c r="T888" s="19">
        <f t="shared" si="2138"/>
        <v>300</v>
      </c>
      <c r="U888" s="19">
        <f t="shared" si="2135"/>
        <v>0</v>
      </c>
      <c r="V888" s="19">
        <f t="shared" si="2139"/>
        <v>300</v>
      </c>
      <c r="W888" s="19">
        <f t="shared" si="2140"/>
        <v>300</v>
      </c>
      <c r="X888" s="19">
        <f t="shared" si="2141"/>
        <v>300</v>
      </c>
      <c r="Y888" s="19">
        <f t="shared" si="2135"/>
        <v>0</v>
      </c>
      <c r="Z888" s="19">
        <f t="shared" si="2135"/>
        <v>0</v>
      </c>
      <c r="AA888" s="19">
        <f t="shared" si="2135"/>
        <v>0</v>
      </c>
      <c r="AB888" s="19">
        <f t="shared" si="2118"/>
        <v>300</v>
      </c>
      <c r="AC888" s="19">
        <f t="shared" si="2119"/>
        <v>300</v>
      </c>
      <c r="AD888" s="19">
        <f t="shared" si="2120"/>
        <v>300</v>
      </c>
      <c r="AE888" s="19">
        <f t="shared" si="2135"/>
        <v>0</v>
      </c>
      <c r="AF888" s="19">
        <f t="shared" si="2135"/>
        <v>0</v>
      </c>
      <c r="AG888" s="19">
        <f t="shared" si="2132"/>
        <v>300</v>
      </c>
      <c r="AH888" s="19">
        <f t="shared" si="2133"/>
        <v>300</v>
      </c>
      <c r="AI888" s="19">
        <f t="shared" si="2134"/>
        <v>300</v>
      </c>
      <c r="AJ888" s="19">
        <f t="shared" si="2135"/>
        <v>0</v>
      </c>
      <c r="AK888" s="19">
        <f t="shared" si="2135"/>
        <v>0</v>
      </c>
      <c r="AL888" s="19">
        <f t="shared" si="2135"/>
        <v>0</v>
      </c>
      <c r="AM888" s="19">
        <f t="shared" si="2049"/>
        <v>300</v>
      </c>
      <c r="AN888" s="19">
        <f t="shared" si="2135"/>
        <v>0</v>
      </c>
      <c r="AO888" s="19">
        <f t="shared" si="2102"/>
        <v>300</v>
      </c>
      <c r="AP888" s="19">
        <f t="shared" si="2050"/>
        <v>300</v>
      </c>
      <c r="AQ888" s="19">
        <f t="shared" si="2135"/>
        <v>0</v>
      </c>
      <c r="AR888" s="19">
        <f t="shared" si="2103"/>
        <v>300</v>
      </c>
      <c r="AS888" s="19">
        <f t="shared" si="2051"/>
        <v>300</v>
      </c>
      <c r="AT888" s="19">
        <f t="shared" si="2135"/>
        <v>0</v>
      </c>
      <c r="AU888" s="19">
        <f t="shared" si="2104"/>
        <v>300</v>
      </c>
      <c r="AV888" s="19">
        <f t="shared" si="2135"/>
        <v>0</v>
      </c>
      <c r="AW888" s="32"/>
      <c r="AX888" s="23"/>
      <c r="AY888" s="2"/>
    </row>
    <row r="889" spans="1:51" x14ac:dyDescent="0.3">
      <c r="A889" s="49" t="s">
        <v>955</v>
      </c>
      <c r="B889" s="45">
        <v>240</v>
      </c>
      <c r="C889" s="49" t="s">
        <v>28</v>
      </c>
      <c r="D889" s="49" t="s">
        <v>30</v>
      </c>
      <c r="E889" s="15" t="s">
        <v>562</v>
      </c>
      <c r="F889" s="19">
        <v>300</v>
      </c>
      <c r="G889" s="19">
        <v>300</v>
      </c>
      <c r="H889" s="19">
        <v>300</v>
      </c>
      <c r="I889" s="19"/>
      <c r="J889" s="19"/>
      <c r="K889" s="19"/>
      <c r="L889" s="19">
        <f t="shared" si="2026"/>
        <v>300</v>
      </c>
      <c r="M889" s="19">
        <f t="shared" si="2027"/>
        <v>300</v>
      </c>
      <c r="N889" s="19">
        <f t="shared" si="2028"/>
        <v>300</v>
      </c>
      <c r="O889" s="19"/>
      <c r="P889" s="19"/>
      <c r="Q889" s="19"/>
      <c r="R889" s="19">
        <f t="shared" si="2136"/>
        <v>300</v>
      </c>
      <c r="S889" s="19">
        <f t="shared" si="2137"/>
        <v>300</v>
      </c>
      <c r="T889" s="19">
        <f t="shared" si="2138"/>
        <v>300</v>
      </c>
      <c r="U889" s="19"/>
      <c r="V889" s="19">
        <f t="shared" si="2139"/>
        <v>300</v>
      </c>
      <c r="W889" s="19">
        <f t="shared" si="2140"/>
        <v>300</v>
      </c>
      <c r="X889" s="19">
        <f t="shared" si="2141"/>
        <v>300</v>
      </c>
      <c r="Y889" s="19"/>
      <c r="Z889" s="19"/>
      <c r="AA889" s="19"/>
      <c r="AB889" s="19">
        <f t="shared" si="2118"/>
        <v>300</v>
      </c>
      <c r="AC889" s="19">
        <f t="shared" si="2119"/>
        <v>300</v>
      </c>
      <c r="AD889" s="19">
        <f t="shared" si="2120"/>
        <v>300</v>
      </c>
      <c r="AE889" s="19"/>
      <c r="AF889" s="19"/>
      <c r="AG889" s="19">
        <f t="shared" si="2132"/>
        <v>300</v>
      </c>
      <c r="AH889" s="19">
        <f t="shared" si="2133"/>
        <v>300</v>
      </c>
      <c r="AI889" s="19">
        <f t="shared" si="2134"/>
        <v>300</v>
      </c>
      <c r="AJ889" s="19"/>
      <c r="AK889" s="19"/>
      <c r="AL889" s="19"/>
      <c r="AM889" s="19">
        <f t="shared" si="2049"/>
        <v>300</v>
      </c>
      <c r="AN889" s="19"/>
      <c r="AO889" s="19">
        <f t="shared" si="2102"/>
        <v>300</v>
      </c>
      <c r="AP889" s="19">
        <f t="shared" si="2050"/>
        <v>300</v>
      </c>
      <c r="AQ889" s="19"/>
      <c r="AR889" s="19">
        <f t="shared" si="2103"/>
        <v>300</v>
      </c>
      <c r="AS889" s="19">
        <f t="shared" si="2051"/>
        <v>300</v>
      </c>
      <c r="AT889" s="19"/>
      <c r="AU889" s="19">
        <f t="shared" si="2104"/>
        <v>300</v>
      </c>
      <c r="AV889" s="19"/>
      <c r="AW889" s="32"/>
      <c r="AX889" s="23"/>
      <c r="AY889" s="2"/>
    </row>
    <row r="890" spans="1:51" ht="46.8" x14ac:dyDescent="0.3">
      <c r="A890" s="49" t="s">
        <v>955</v>
      </c>
      <c r="B890" s="45">
        <v>600</v>
      </c>
      <c r="C890" s="49"/>
      <c r="D890" s="49"/>
      <c r="E890" s="15" t="s">
        <v>581</v>
      </c>
      <c r="F890" s="19">
        <f>F891</f>
        <v>220640.90000000002</v>
      </c>
      <c r="G890" s="19">
        <f t="shared" ref="G890:AV890" si="2142">G891</f>
        <v>220640.90000000002</v>
      </c>
      <c r="H890" s="19">
        <f t="shared" si="2142"/>
        <v>220640.90000000002</v>
      </c>
      <c r="I890" s="19">
        <f t="shared" si="2142"/>
        <v>0</v>
      </c>
      <c r="J890" s="19">
        <f t="shared" si="2142"/>
        <v>0</v>
      </c>
      <c r="K890" s="19">
        <f t="shared" si="2142"/>
        <v>0</v>
      </c>
      <c r="L890" s="19">
        <f t="shared" si="2026"/>
        <v>220640.90000000002</v>
      </c>
      <c r="M890" s="19">
        <f t="shared" si="2027"/>
        <v>220640.90000000002</v>
      </c>
      <c r="N890" s="19">
        <f t="shared" si="2028"/>
        <v>220640.90000000002</v>
      </c>
      <c r="O890" s="19">
        <f t="shared" si="2142"/>
        <v>0</v>
      </c>
      <c r="P890" s="19">
        <f t="shared" si="2142"/>
        <v>0</v>
      </c>
      <c r="Q890" s="19">
        <f t="shared" si="2142"/>
        <v>0</v>
      </c>
      <c r="R890" s="19">
        <f t="shared" si="2136"/>
        <v>220640.90000000002</v>
      </c>
      <c r="S890" s="19">
        <f t="shared" si="2137"/>
        <v>220640.90000000002</v>
      </c>
      <c r="T890" s="19">
        <f t="shared" si="2138"/>
        <v>220640.90000000002</v>
      </c>
      <c r="U890" s="19">
        <f t="shared" si="2142"/>
        <v>0</v>
      </c>
      <c r="V890" s="19">
        <f t="shared" si="2139"/>
        <v>220640.90000000002</v>
      </c>
      <c r="W890" s="19">
        <f t="shared" si="2140"/>
        <v>220640.90000000002</v>
      </c>
      <c r="X890" s="19">
        <f t="shared" si="2141"/>
        <v>220640.90000000002</v>
      </c>
      <c r="Y890" s="19">
        <f t="shared" si="2142"/>
        <v>0</v>
      </c>
      <c r="Z890" s="19">
        <f t="shared" si="2142"/>
        <v>0</v>
      </c>
      <c r="AA890" s="19">
        <f t="shared" si="2142"/>
        <v>0</v>
      </c>
      <c r="AB890" s="19">
        <f t="shared" si="2118"/>
        <v>220640.90000000002</v>
      </c>
      <c r="AC890" s="19">
        <f t="shared" si="2119"/>
        <v>220640.90000000002</v>
      </c>
      <c r="AD890" s="19">
        <f t="shared" si="2120"/>
        <v>220640.90000000002</v>
      </c>
      <c r="AE890" s="19">
        <f t="shared" si="2142"/>
        <v>0</v>
      </c>
      <c r="AF890" s="19">
        <f t="shared" si="2142"/>
        <v>0</v>
      </c>
      <c r="AG890" s="19">
        <f t="shared" si="2132"/>
        <v>220640.90000000002</v>
      </c>
      <c r="AH890" s="19">
        <f t="shared" si="2133"/>
        <v>220640.90000000002</v>
      </c>
      <c r="AI890" s="19">
        <f t="shared" si="2134"/>
        <v>220640.90000000002</v>
      </c>
      <c r="AJ890" s="19">
        <f t="shared" si="2142"/>
        <v>0</v>
      </c>
      <c r="AK890" s="19">
        <f t="shared" si="2142"/>
        <v>0</v>
      </c>
      <c r="AL890" s="19">
        <f t="shared" si="2142"/>
        <v>0</v>
      </c>
      <c r="AM890" s="19">
        <f t="shared" si="2049"/>
        <v>220640.90000000002</v>
      </c>
      <c r="AN890" s="19">
        <f t="shared" si="2142"/>
        <v>0</v>
      </c>
      <c r="AO890" s="19">
        <f t="shared" si="2102"/>
        <v>220640.90000000002</v>
      </c>
      <c r="AP890" s="19">
        <f t="shared" si="2050"/>
        <v>220640.90000000002</v>
      </c>
      <c r="AQ890" s="19">
        <f t="shared" si="2142"/>
        <v>0</v>
      </c>
      <c r="AR890" s="19">
        <f t="shared" si="2103"/>
        <v>220640.90000000002</v>
      </c>
      <c r="AS890" s="19">
        <f t="shared" si="2051"/>
        <v>220640.90000000002</v>
      </c>
      <c r="AT890" s="19">
        <f t="shared" si="2142"/>
        <v>0</v>
      </c>
      <c r="AU890" s="19">
        <f t="shared" si="2104"/>
        <v>220640.90000000002</v>
      </c>
      <c r="AV890" s="19">
        <f t="shared" si="2142"/>
        <v>0</v>
      </c>
      <c r="AW890" s="32"/>
      <c r="AX890" s="23"/>
      <c r="AY890" s="2"/>
    </row>
    <row r="891" spans="1:51" ht="46.8" x14ac:dyDescent="0.3">
      <c r="A891" s="49" t="s">
        <v>955</v>
      </c>
      <c r="B891" s="45">
        <v>630</v>
      </c>
      <c r="C891" s="49"/>
      <c r="D891" s="49"/>
      <c r="E891" s="15" t="s">
        <v>597</v>
      </c>
      <c r="F891" s="19">
        <f>F892+F893</f>
        <v>220640.90000000002</v>
      </c>
      <c r="G891" s="19">
        <f t="shared" ref="G891:AV891" si="2143">G892+G893</f>
        <v>220640.90000000002</v>
      </c>
      <c r="H891" s="19">
        <f t="shared" si="2143"/>
        <v>220640.90000000002</v>
      </c>
      <c r="I891" s="19">
        <f t="shared" ref="I891:K891" si="2144">I892+I893</f>
        <v>0</v>
      </c>
      <c r="J891" s="19">
        <f t="shared" si="2144"/>
        <v>0</v>
      </c>
      <c r="K891" s="19">
        <f t="shared" si="2144"/>
        <v>0</v>
      </c>
      <c r="L891" s="19">
        <f t="shared" si="2026"/>
        <v>220640.90000000002</v>
      </c>
      <c r="M891" s="19">
        <f t="shared" si="2027"/>
        <v>220640.90000000002</v>
      </c>
      <c r="N891" s="19">
        <f t="shared" si="2028"/>
        <v>220640.90000000002</v>
      </c>
      <c r="O891" s="19">
        <f t="shared" ref="O891:Q891" si="2145">O892+O893</f>
        <v>0</v>
      </c>
      <c r="P891" s="19">
        <f t="shared" si="2145"/>
        <v>0</v>
      </c>
      <c r="Q891" s="19">
        <f t="shared" si="2145"/>
        <v>0</v>
      </c>
      <c r="R891" s="19">
        <f t="shared" si="2136"/>
        <v>220640.90000000002</v>
      </c>
      <c r="S891" s="19">
        <f t="shared" si="2137"/>
        <v>220640.90000000002</v>
      </c>
      <c r="T891" s="19">
        <f t="shared" si="2138"/>
        <v>220640.90000000002</v>
      </c>
      <c r="U891" s="19">
        <f t="shared" ref="U891" si="2146">U892+U893</f>
        <v>0</v>
      </c>
      <c r="V891" s="19">
        <f t="shared" si="2139"/>
        <v>220640.90000000002</v>
      </c>
      <c r="W891" s="19">
        <f t="shared" si="2140"/>
        <v>220640.90000000002</v>
      </c>
      <c r="X891" s="19">
        <f t="shared" si="2141"/>
        <v>220640.90000000002</v>
      </c>
      <c r="Y891" s="19">
        <f t="shared" ref="Y891:AA891" si="2147">Y892+Y893</f>
        <v>0</v>
      </c>
      <c r="Z891" s="19">
        <f t="shared" si="2147"/>
        <v>0</v>
      </c>
      <c r="AA891" s="19">
        <f t="shared" si="2147"/>
        <v>0</v>
      </c>
      <c r="AB891" s="19">
        <f t="shared" si="2118"/>
        <v>220640.90000000002</v>
      </c>
      <c r="AC891" s="19">
        <f t="shared" si="2119"/>
        <v>220640.90000000002</v>
      </c>
      <c r="AD891" s="19">
        <f t="shared" si="2120"/>
        <v>220640.90000000002</v>
      </c>
      <c r="AE891" s="19">
        <f t="shared" ref="AE891:AF891" si="2148">AE892+AE893</f>
        <v>0</v>
      </c>
      <c r="AF891" s="19">
        <f t="shared" si="2148"/>
        <v>0</v>
      </c>
      <c r="AG891" s="19">
        <f t="shared" si="2132"/>
        <v>220640.90000000002</v>
      </c>
      <c r="AH891" s="19">
        <f t="shared" si="2133"/>
        <v>220640.90000000002</v>
      </c>
      <c r="AI891" s="19">
        <f t="shared" si="2134"/>
        <v>220640.90000000002</v>
      </c>
      <c r="AJ891" s="19">
        <f t="shared" ref="AJ891:AL891" si="2149">AJ892+AJ893</f>
        <v>0</v>
      </c>
      <c r="AK891" s="19">
        <f t="shared" si="2149"/>
        <v>0</v>
      </c>
      <c r="AL891" s="19">
        <f t="shared" si="2149"/>
        <v>0</v>
      </c>
      <c r="AM891" s="19">
        <f t="shared" si="2049"/>
        <v>220640.90000000002</v>
      </c>
      <c r="AN891" s="19">
        <f t="shared" ref="AN891" si="2150">AN892+AN893</f>
        <v>0</v>
      </c>
      <c r="AO891" s="19">
        <f t="shared" si="2102"/>
        <v>220640.90000000002</v>
      </c>
      <c r="AP891" s="19">
        <f t="shared" si="2050"/>
        <v>220640.90000000002</v>
      </c>
      <c r="AQ891" s="19">
        <f t="shared" ref="AQ891" si="2151">AQ892+AQ893</f>
        <v>0</v>
      </c>
      <c r="AR891" s="19">
        <f t="shared" si="2103"/>
        <v>220640.90000000002</v>
      </c>
      <c r="AS891" s="19">
        <f t="shared" si="2051"/>
        <v>220640.90000000002</v>
      </c>
      <c r="AT891" s="19">
        <f t="shared" ref="AT891" si="2152">AT892+AT893</f>
        <v>0</v>
      </c>
      <c r="AU891" s="19">
        <f t="shared" si="2104"/>
        <v>220640.90000000002</v>
      </c>
      <c r="AV891" s="19">
        <f t="shared" si="2143"/>
        <v>0</v>
      </c>
      <c r="AW891" s="32"/>
      <c r="AX891" s="23"/>
      <c r="AY891" s="2"/>
    </row>
    <row r="892" spans="1:51" x14ac:dyDescent="0.3">
      <c r="A892" s="49" t="s">
        <v>955</v>
      </c>
      <c r="B892" s="45">
        <v>630</v>
      </c>
      <c r="C892" s="49" t="s">
        <v>28</v>
      </c>
      <c r="D892" s="49" t="s">
        <v>5</v>
      </c>
      <c r="E892" s="15" t="s">
        <v>557</v>
      </c>
      <c r="F892" s="19">
        <v>173516.2</v>
      </c>
      <c r="G892" s="19">
        <v>173516.2</v>
      </c>
      <c r="H892" s="19">
        <v>173516.2</v>
      </c>
      <c r="I892" s="19"/>
      <c r="J892" s="19"/>
      <c r="K892" s="19"/>
      <c r="L892" s="19">
        <f t="shared" si="2026"/>
        <v>173516.2</v>
      </c>
      <c r="M892" s="19">
        <f t="shared" si="2027"/>
        <v>173516.2</v>
      </c>
      <c r="N892" s="19">
        <f t="shared" si="2028"/>
        <v>173516.2</v>
      </c>
      <c r="O892" s="19"/>
      <c r="P892" s="19"/>
      <c r="Q892" s="19"/>
      <c r="R892" s="19">
        <f t="shared" si="2136"/>
        <v>173516.2</v>
      </c>
      <c r="S892" s="19">
        <f t="shared" si="2137"/>
        <v>173516.2</v>
      </c>
      <c r="T892" s="19">
        <f t="shared" si="2138"/>
        <v>173516.2</v>
      </c>
      <c r="U892" s="19"/>
      <c r="V892" s="19">
        <f t="shared" si="2139"/>
        <v>173516.2</v>
      </c>
      <c r="W892" s="19">
        <f t="shared" si="2140"/>
        <v>173516.2</v>
      </c>
      <c r="X892" s="19">
        <f t="shared" si="2141"/>
        <v>173516.2</v>
      </c>
      <c r="Y892" s="19"/>
      <c r="Z892" s="19"/>
      <c r="AA892" s="19"/>
      <c r="AB892" s="19">
        <f t="shared" si="2118"/>
        <v>173516.2</v>
      </c>
      <c r="AC892" s="19">
        <f t="shared" si="2119"/>
        <v>173516.2</v>
      </c>
      <c r="AD892" s="19">
        <f t="shared" si="2120"/>
        <v>173516.2</v>
      </c>
      <c r="AE892" s="19"/>
      <c r="AF892" s="19"/>
      <c r="AG892" s="19">
        <f t="shared" si="2132"/>
        <v>173516.2</v>
      </c>
      <c r="AH892" s="19">
        <f t="shared" si="2133"/>
        <v>173516.2</v>
      </c>
      <c r="AI892" s="19">
        <f t="shared" si="2134"/>
        <v>173516.2</v>
      </c>
      <c r="AJ892" s="19"/>
      <c r="AK892" s="19"/>
      <c r="AL892" s="19"/>
      <c r="AM892" s="19">
        <f t="shared" si="2049"/>
        <v>173516.2</v>
      </c>
      <c r="AN892" s="19"/>
      <c r="AO892" s="19">
        <f t="shared" si="2102"/>
        <v>173516.2</v>
      </c>
      <c r="AP892" s="19">
        <f t="shared" si="2050"/>
        <v>173516.2</v>
      </c>
      <c r="AQ892" s="19"/>
      <c r="AR892" s="19">
        <f t="shared" si="2103"/>
        <v>173516.2</v>
      </c>
      <c r="AS892" s="19">
        <f t="shared" si="2051"/>
        <v>173516.2</v>
      </c>
      <c r="AT892" s="19"/>
      <c r="AU892" s="19">
        <f t="shared" si="2104"/>
        <v>173516.2</v>
      </c>
      <c r="AV892" s="19"/>
      <c r="AW892" s="32"/>
      <c r="AX892" s="23"/>
      <c r="AY892" s="2"/>
    </row>
    <row r="893" spans="1:51" x14ac:dyDescent="0.3">
      <c r="A893" s="49" t="s">
        <v>955</v>
      </c>
      <c r="B893" s="45">
        <v>630</v>
      </c>
      <c r="C893" s="49" t="s">
        <v>28</v>
      </c>
      <c r="D893" s="49" t="s">
        <v>112</v>
      </c>
      <c r="E893" s="15" t="s">
        <v>558</v>
      </c>
      <c r="F893" s="19">
        <v>47124.7</v>
      </c>
      <c r="G893" s="19">
        <v>47124.7</v>
      </c>
      <c r="H893" s="19">
        <v>47124.7</v>
      </c>
      <c r="I893" s="19"/>
      <c r="J893" s="19"/>
      <c r="K893" s="19"/>
      <c r="L893" s="19">
        <f t="shared" si="2026"/>
        <v>47124.7</v>
      </c>
      <c r="M893" s="19">
        <f t="shared" si="2027"/>
        <v>47124.7</v>
      </c>
      <c r="N893" s="19">
        <f t="shared" si="2028"/>
        <v>47124.7</v>
      </c>
      <c r="O893" s="19"/>
      <c r="P893" s="19"/>
      <c r="Q893" s="19"/>
      <c r="R893" s="19">
        <f t="shared" si="2136"/>
        <v>47124.7</v>
      </c>
      <c r="S893" s="19">
        <f t="shared" si="2137"/>
        <v>47124.7</v>
      </c>
      <c r="T893" s="19">
        <f t="shared" si="2138"/>
        <v>47124.7</v>
      </c>
      <c r="U893" s="19"/>
      <c r="V893" s="19">
        <f t="shared" si="2139"/>
        <v>47124.7</v>
      </c>
      <c r="W893" s="19">
        <f t="shared" si="2140"/>
        <v>47124.7</v>
      </c>
      <c r="X893" s="19">
        <f t="shared" si="2141"/>
        <v>47124.7</v>
      </c>
      <c r="Y893" s="19"/>
      <c r="Z893" s="19"/>
      <c r="AA893" s="19"/>
      <c r="AB893" s="19">
        <f t="shared" si="2118"/>
        <v>47124.7</v>
      </c>
      <c r="AC893" s="19">
        <f t="shared" si="2119"/>
        <v>47124.7</v>
      </c>
      <c r="AD893" s="19">
        <f t="shared" si="2120"/>
        <v>47124.7</v>
      </c>
      <c r="AE893" s="19"/>
      <c r="AF893" s="19"/>
      <c r="AG893" s="19">
        <f t="shared" si="2132"/>
        <v>47124.7</v>
      </c>
      <c r="AH893" s="19">
        <f t="shared" si="2133"/>
        <v>47124.7</v>
      </c>
      <c r="AI893" s="19">
        <f t="shared" si="2134"/>
        <v>47124.7</v>
      </c>
      <c r="AJ893" s="19"/>
      <c r="AK893" s="19"/>
      <c r="AL893" s="19"/>
      <c r="AM893" s="19">
        <f t="shared" si="2049"/>
        <v>47124.7</v>
      </c>
      <c r="AN893" s="19"/>
      <c r="AO893" s="19">
        <f t="shared" si="2102"/>
        <v>47124.7</v>
      </c>
      <c r="AP893" s="19">
        <f t="shared" si="2050"/>
        <v>47124.7</v>
      </c>
      <c r="AQ893" s="19"/>
      <c r="AR893" s="19">
        <f t="shared" si="2103"/>
        <v>47124.7</v>
      </c>
      <c r="AS893" s="19">
        <f t="shared" si="2051"/>
        <v>47124.7</v>
      </c>
      <c r="AT893" s="19"/>
      <c r="AU893" s="19">
        <f t="shared" si="2104"/>
        <v>47124.7</v>
      </c>
      <c r="AV893" s="19"/>
      <c r="AW893" s="32"/>
      <c r="AX893" s="23"/>
      <c r="AY893" s="2"/>
    </row>
    <row r="894" spans="1:51" x14ac:dyDescent="0.3">
      <c r="A894" s="49" t="s">
        <v>955</v>
      </c>
      <c r="B894" s="45">
        <v>800</v>
      </c>
      <c r="C894" s="49"/>
      <c r="D894" s="49"/>
      <c r="E894" s="15" t="s">
        <v>583</v>
      </c>
      <c r="F894" s="19">
        <f>F895</f>
        <v>106678.2</v>
      </c>
      <c r="G894" s="19">
        <f t="shared" ref="G894:AV895" si="2153">G895</f>
        <v>106678.2</v>
      </c>
      <c r="H894" s="19">
        <f t="shared" si="2153"/>
        <v>106678.2</v>
      </c>
      <c r="I894" s="19">
        <f t="shared" si="2153"/>
        <v>0</v>
      </c>
      <c r="J894" s="19">
        <f t="shared" si="2153"/>
        <v>0</v>
      </c>
      <c r="K894" s="19">
        <f t="shared" si="2153"/>
        <v>0</v>
      </c>
      <c r="L894" s="19">
        <f t="shared" si="2026"/>
        <v>106678.2</v>
      </c>
      <c r="M894" s="19">
        <f t="shared" si="2027"/>
        <v>106678.2</v>
      </c>
      <c r="N894" s="19">
        <f t="shared" si="2028"/>
        <v>106678.2</v>
      </c>
      <c r="O894" s="19">
        <f t="shared" si="2153"/>
        <v>0</v>
      </c>
      <c r="P894" s="19">
        <f t="shared" si="2153"/>
        <v>0</v>
      </c>
      <c r="Q894" s="19">
        <f t="shared" si="2153"/>
        <v>0</v>
      </c>
      <c r="R894" s="19">
        <f t="shared" si="2136"/>
        <v>106678.2</v>
      </c>
      <c r="S894" s="19">
        <f t="shared" si="2137"/>
        <v>106678.2</v>
      </c>
      <c r="T894" s="19">
        <f t="shared" si="2138"/>
        <v>106678.2</v>
      </c>
      <c r="U894" s="19">
        <f t="shared" si="2153"/>
        <v>0</v>
      </c>
      <c r="V894" s="19">
        <f t="shared" si="2139"/>
        <v>106678.2</v>
      </c>
      <c r="W894" s="19">
        <f t="shared" si="2140"/>
        <v>106678.2</v>
      </c>
      <c r="X894" s="19">
        <f t="shared" si="2141"/>
        <v>106678.2</v>
      </c>
      <c r="Y894" s="19">
        <f t="shared" si="2153"/>
        <v>0</v>
      </c>
      <c r="Z894" s="19">
        <f t="shared" si="2153"/>
        <v>0</v>
      </c>
      <c r="AA894" s="19">
        <f t="shared" si="2153"/>
        <v>0</v>
      </c>
      <c r="AB894" s="19">
        <f t="shared" si="2118"/>
        <v>106678.2</v>
      </c>
      <c r="AC894" s="19">
        <f t="shared" si="2119"/>
        <v>106678.2</v>
      </c>
      <c r="AD894" s="19">
        <f t="shared" si="2120"/>
        <v>106678.2</v>
      </c>
      <c r="AE894" s="19">
        <f t="shared" si="2153"/>
        <v>0</v>
      </c>
      <c r="AF894" s="19">
        <f t="shared" si="2153"/>
        <v>0</v>
      </c>
      <c r="AG894" s="19">
        <f t="shared" si="2132"/>
        <v>106678.2</v>
      </c>
      <c r="AH894" s="19">
        <f t="shared" si="2133"/>
        <v>106678.2</v>
      </c>
      <c r="AI894" s="19">
        <f t="shared" si="2134"/>
        <v>106678.2</v>
      </c>
      <c r="AJ894" s="19">
        <f t="shared" si="2153"/>
        <v>0</v>
      </c>
      <c r="AK894" s="19">
        <f t="shared" si="2153"/>
        <v>0</v>
      </c>
      <c r="AL894" s="19">
        <f t="shared" si="2153"/>
        <v>0</v>
      </c>
      <c r="AM894" s="19">
        <f t="shared" si="2049"/>
        <v>106678.2</v>
      </c>
      <c r="AN894" s="19">
        <f t="shared" si="2153"/>
        <v>0</v>
      </c>
      <c r="AO894" s="19">
        <f t="shared" si="2102"/>
        <v>106678.2</v>
      </c>
      <c r="AP894" s="19">
        <f t="shared" si="2050"/>
        <v>106678.2</v>
      </c>
      <c r="AQ894" s="19">
        <f t="shared" si="2153"/>
        <v>0</v>
      </c>
      <c r="AR894" s="19">
        <f t="shared" si="2103"/>
        <v>106678.2</v>
      </c>
      <c r="AS894" s="19">
        <f t="shared" si="2051"/>
        <v>106678.2</v>
      </c>
      <c r="AT894" s="19">
        <f t="shared" si="2153"/>
        <v>0</v>
      </c>
      <c r="AU894" s="19">
        <f t="shared" si="2104"/>
        <v>106678.2</v>
      </c>
      <c r="AV894" s="19">
        <f t="shared" si="2153"/>
        <v>0</v>
      </c>
      <c r="AW894" s="32"/>
      <c r="AX894" s="23"/>
      <c r="AY894" s="2"/>
    </row>
    <row r="895" spans="1:51" ht="78" x14ac:dyDescent="0.3">
      <c r="A895" s="49" t="s">
        <v>955</v>
      </c>
      <c r="B895" s="45">
        <v>810</v>
      </c>
      <c r="C895" s="49"/>
      <c r="D895" s="49"/>
      <c r="E895" s="15" t="s">
        <v>599</v>
      </c>
      <c r="F895" s="19">
        <f>F896</f>
        <v>106678.2</v>
      </c>
      <c r="G895" s="19">
        <f t="shared" si="2153"/>
        <v>106678.2</v>
      </c>
      <c r="H895" s="19">
        <f t="shared" si="2153"/>
        <v>106678.2</v>
      </c>
      <c r="I895" s="19">
        <f t="shared" si="2153"/>
        <v>0</v>
      </c>
      <c r="J895" s="19">
        <f t="shared" si="2153"/>
        <v>0</v>
      </c>
      <c r="K895" s="19">
        <f t="shared" si="2153"/>
        <v>0</v>
      </c>
      <c r="L895" s="19">
        <f t="shared" si="2026"/>
        <v>106678.2</v>
      </c>
      <c r="M895" s="19">
        <f t="shared" si="2027"/>
        <v>106678.2</v>
      </c>
      <c r="N895" s="19">
        <f t="shared" si="2028"/>
        <v>106678.2</v>
      </c>
      <c r="O895" s="19">
        <f t="shared" si="2153"/>
        <v>0</v>
      </c>
      <c r="P895" s="19">
        <f t="shared" si="2153"/>
        <v>0</v>
      </c>
      <c r="Q895" s="19">
        <f t="shared" si="2153"/>
        <v>0</v>
      </c>
      <c r="R895" s="19">
        <f t="shared" si="2136"/>
        <v>106678.2</v>
      </c>
      <c r="S895" s="19">
        <f t="shared" si="2137"/>
        <v>106678.2</v>
      </c>
      <c r="T895" s="19">
        <f t="shared" si="2138"/>
        <v>106678.2</v>
      </c>
      <c r="U895" s="19">
        <f t="shared" si="2153"/>
        <v>0</v>
      </c>
      <c r="V895" s="19">
        <f t="shared" si="2139"/>
        <v>106678.2</v>
      </c>
      <c r="W895" s="19">
        <f t="shared" si="2140"/>
        <v>106678.2</v>
      </c>
      <c r="X895" s="19">
        <f t="shared" si="2141"/>
        <v>106678.2</v>
      </c>
      <c r="Y895" s="19">
        <f t="shared" si="2153"/>
        <v>0</v>
      </c>
      <c r="Z895" s="19">
        <f t="shared" si="2153"/>
        <v>0</v>
      </c>
      <c r="AA895" s="19">
        <f t="shared" si="2153"/>
        <v>0</v>
      </c>
      <c r="AB895" s="19">
        <f t="shared" si="2118"/>
        <v>106678.2</v>
      </c>
      <c r="AC895" s="19">
        <f t="shared" si="2119"/>
        <v>106678.2</v>
      </c>
      <c r="AD895" s="19">
        <f t="shared" si="2120"/>
        <v>106678.2</v>
      </c>
      <c r="AE895" s="19">
        <f t="shared" si="2153"/>
        <v>0</v>
      </c>
      <c r="AF895" s="19">
        <f t="shared" si="2153"/>
        <v>0</v>
      </c>
      <c r="AG895" s="19">
        <f t="shared" si="2132"/>
        <v>106678.2</v>
      </c>
      <c r="AH895" s="19">
        <f t="shared" si="2133"/>
        <v>106678.2</v>
      </c>
      <c r="AI895" s="19">
        <f t="shared" si="2134"/>
        <v>106678.2</v>
      </c>
      <c r="AJ895" s="19">
        <f t="shared" si="2153"/>
        <v>0</v>
      </c>
      <c r="AK895" s="19">
        <f t="shared" si="2153"/>
        <v>0</v>
      </c>
      <c r="AL895" s="19">
        <f t="shared" si="2153"/>
        <v>0</v>
      </c>
      <c r="AM895" s="19">
        <f t="shared" si="2049"/>
        <v>106678.2</v>
      </c>
      <c r="AN895" s="19">
        <f t="shared" si="2153"/>
        <v>0</v>
      </c>
      <c r="AO895" s="19">
        <f t="shared" si="2102"/>
        <v>106678.2</v>
      </c>
      <c r="AP895" s="19">
        <f t="shared" si="2050"/>
        <v>106678.2</v>
      </c>
      <c r="AQ895" s="19">
        <f t="shared" si="2153"/>
        <v>0</v>
      </c>
      <c r="AR895" s="19">
        <f t="shared" si="2103"/>
        <v>106678.2</v>
      </c>
      <c r="AS895" s="19">
        <f t="shared" si="2051"/>
        <v>106678.2</v>
      </c>
      <c r="AT895" s="19">
        <f t="shared" si="2153"/>
        <v>0</v>
      </c>
      <c r="AU895" s="19">
        <f t="shared" si="2104"/>
        <v>106678.2</v>
      </c>
      <c r="AV895" s="19">
        <f t="shared" si="2153"/>
        <v>0</v>
      </c>
      <c r="AW895" s="32"/>
      <c r="AX895" s="23"/>
      <c r="AY895" s="2"/>
    </row>
    <row r="896" spans="1:51" x14ac:dyDescent="0.3">
      <c r="A896" s="49" t="s">
        <v>955</v>
      </c>
      <c r="B896" s="45">
        <v>810</v>
      </c>
      <c r="C896" s="49" t="s">
        <v>28</v>
      </c>
      <c r="D896" s="49" t="s">
        <v>5</v>
      </c>
      <c r="E896" s="15" t="s">
        <v>557</v>
      </c>
      <c r="F896" s="19">
        <v>106678.2</v>
      </c>
      <c r="G896" s="19">
        <v>106678.2</v>
      </c>
      <c r="H896" s="19">
        <v>106678.2</v>
      </c>
      <c r="I896" s="19"/>
      <c r="J896" s="19"/>
      <c r="K896" s="19"/>
      <c r="L896" s="19">
        <f t="shared" si="2026"/>
        <v>106678.2</v>
      </c>
      <c r="M896" s="19">
        <f t="shared" si="2027"/>
        <v>106678.2</v>
      </c>
      <c r="N896" s="19">
        <f t="shared" si="2028"/>
        <v>106678.2</v>
      </c>
      <c r="O896" s="19"/>
      <c r="P896" s="19"/>
      <c r="Q896" s="19"/>
      <c r="R896" s="19">
        <f t="shared" si="2136"/>
        <v>106678.2</v>
      </c>
      <c r="S896" s="19">
        <f t="shared" si="2137"/>
        <v>106678.2</v>
      </c>
      <c r="T896" s="19">
        <f t="shared" si="2138"/>
        <v>106678.2</v>
      </c>
      <c r="U896" s="19"/>
      <c r="V896" s="19">
        <f t="shared" si="2139"/>
        <v>106678.2</v>
      </c>
      <c r="W896" s="19">
        <f t="shared" si="2140"/>
        <v>106678.2</v>
      </c>
      <c r="X896" s="19">
        <f t="shared" si="2141"/>
        <v>106678.2</v>
      </c>
      <c r="Y896" s="19"/>
      <c r="Z896" s="19"/>
      <c r="AA896" s="19"/>
      <c r="AB896" s="19">
        <f t="shared" si="2118"/>
        <v>106678.2</v>
      </c>
      <c r="AC896" s="19">
        <f t="shared" si="2119"/>
        <v>106678.2</v>
      </c>
      <c r="AD896" s="19">
        <f t="shared" si="2120"/>
        <v>106678.2</v>
      </c>
      <c r="AE896" s="19"/>
      <c r="AF896" s="19"/>
      <c r="AG896" s="19">
        <f t="shared" si="2132"/>
        <v>106678.2</v>
      </c>
      <c r="AH896" s="19">
        <f t="shared" si="2133"/>
        <v>106678.2</v>
      </c>
      <c r="AI896" s="19">
        <f t="shared" si="2134"/>
        <v>106678.2</v>
      </c>
      <c r="AJ896" s="19"/>
      <c r="AK896" s="19"/>
      <c r="AL896" s="19"/>
      <c r="AM896" s="19">
        <f t="shared" si="2049"/>
        <v>106678.2</v>
      </c>
      <c r="AN896" s="19"/>
      <c r="AO896" s="19">
        <f t="shared" si="2102"/>
        <v>106678.2</v>
      </c>
      <c r="AP896" s="19">
        <f t="shared" si="2050"/>
        <v>106678.2</v>
      </c>
      <c r="AQ896" s="19"/>
      <c r="AR896" s="19">
        <f t="shared" si="2103"/>
        <v>106678.2</v>
      </c>
      <c r="AS896" s="19">
        <f t="shared" si="2051"/>
        <v>106678.2</v>
      </c>
      <c r="AT896" s="19"/>
      <c r="AU896" s="19">
        <f t="shared" si="2104"/>
        <v>106678.2</v>
      </c>
      <c r="AV896" s="19"/>
      <c r="AW896" s="32"/>
      <c r="AX896" s="23"/>
      <c r="AY896" s="2"/>
    </row>
    <row r="897" spans="1:51" s="9" customFormat="1" ht="46.8" x14ac:dyDescent="0.3">
      <c r="A897" s="8" t="s">
        <v>220</v>
      </c>
      <c r="B897" s="14"/>
      <c r="C897" s="8"/>
      <c r="D897" s="8"/>
      <c r="E897" s="48" t="s">
        <v>1109</v>
      </c>
      <c r="F897" s="12">
        <f t="shared" ref="F897:K897" si="2154">F898+F956+F1103</f>
        <v>1744967.3000000003</v>
      </c>
      <c r="G897" s="12">
        <f t="shared" si="2154"/>
        <v>1429872.4999999998</v>
      </c>
      <c r="H897" s="12">
        <f t="shared" si="2154"/>
        <v>1695979.9</v>
      </c>
      <c r="I897" s="12">
        <f t="shared" si="2154"/>
        <v>-18106.989999999998</v>
      </c>
      <c r="J897" s="12">
        <f t="shared" si="2154"/>
        <v>0</v>
      </c>
      <c r="K897" s="12">
        <f t="shared" si="2154"/>
        <v>-321.10000000000002</v>
      </c>
      <c r="L897" s="12">
        <f t="shared" si="2026"/>
        <v>1726860.3100000003</v>
      </c>
      <c r="M897" s="12">
        <f t="shared" si="2027"/>
        <v>1429872.4999999998</v>
      </c>
      <c r="N897" s="12">
        <f t="shared" si="2028"/>
        <v>1695658.7999999998</v>
      </c>
      <c r="O897" s="12">
        <f>O898+O956+O1103</f>
        <v>169273.826</v>
      </c>
      <c r="P897" s="12">
        <f>P898+P956+P1103</f>
        <v>147432.30000000002</v>
      </c>
      <c r="Q897" s="12">
        <f>Q898+Q956+Q1103</f>
        <v>-34269.4</v>
      </c>
      <c r="R897" s="12">
        <f t="shared" si="2136"/>
        <v>1896134.1360000004</v>
      </c>
      <c r="S897" s="12">
        <f t="shared" si="2137"/>
        <v>1577304.7999999998</v>
      </c>
      <c r="T897" s="12">
        <f t="shared" si="2138"/>
        <v>1661389.4</v>
      </c>
      <c r="U897" s="12">
        <f>U898+U956+U1103</f>
        <v>0</v>
      </c>
      <c r="V897" s="12">
        <f t="shared" si="2139"/>
        <v>1896134.1360000004</v>
      </c>
      <c r="W897" s="12">
        <f t="shared" si="2140"/>
        <v>1577304.7999999998</v>
      </c>
      <c r="X897" s="12">
        <f t="shared" si="2141"/>
        <v>1661389.4</v>
      </c>
      <c r="Y897" s="12">
        <f t="shared" ref="Y897:AA897" si="2155">Y898+Y956+Y1103</f>
        <v>484866.473</v>
      </c>
      <c r="Z897" s="12">
        <f t="shared" si="2155"/>
        <v>-231209.29000000004</v>
      </c>
      <c r="AA897" s="12">
        <f t="shared" si="2155"/>
        <v>82356.600000000049</v>
      </c>
      <c r="AB897" s="12">
        <f t="shared" si="2118"/>
        <v>2381000.6090000002</v>
      </c>
      <c r="AC897" s="12">
        <f t="shared" si="2119"/>
        <v>1346095.5099999998</v>
      </c>
      <c r="AD897" s="12">
        <f t="shared" si="2120"/>
        <v>1743746</v>
      </c>
      <c r="AE897" s="12">
        <f t="shared" ref="AE897:AF897" si="2156">AE898+AE956+AE1103</f>
        <v>5997.241</v>
      </c>
      <c r="AF897" s="12">
        <f t="shared" si="2156"/>
        <v>0</v>
      </c>
      <c r="AG897" s="12">
        <f t="shared" si="2132"/>
        <v>2386997.85</v>
      </c>
      <c r="AH897" s="12">
        <f t="shared" si="2133"/>
        <v>1346095.5099999998</v>
      </c>
      <c r="AI897" s="12">
        <f t="shared" si="2134"/>
        <v>1743746</v>
      </c>
      <c r="AJ897" s="12">
        <f>AJ898+AJ956+AJ1103</f>
        <v>-15829.305</v>
      </c>
      <c r="AK897" s="12">
        <f>AK898+AK956+AK1103</f>
        <v>16000.000000000002</v>
      </c>
      <c r="AL897" s="12">
        <f>AL898+AL956+AL1103</f>
        <v>0</v>
      </c>
      <c r="AM897" s="12">
        <f t="shared" si="2049"/>
        <v>2371168.5449999999</v>
      </c>
      <c r="AN897" s="12">
        <f>AN898+AN956+AN1103</f>
        <v>0</v>
      </c>
      <c r="AO897" s="12">
        <f t="shared" si="2102"/>
        <v>2371168.5449999999</v>
      </c>
      <c r="AP897" s="12">
        <f t="shared" si="2050"/>
        <v>1362095.5099999998</v>
      </c>
      <c r="AQ897" s="12">
        <f>AQ898+AQ956+AQ1103</f>
        <v>0</v>
      </c>
      <c r="AR897" s="12">
        <f t="shared" si="2103"/>
        <v>1362095.5099999998</v>
      </c>
      <c r="AS897" s="12">
        <f t="shared" si="2051"/>
        <v>1743746</v>
      </c>
      <c r="AT897" s="12">
        <f>AT898+AT956+AT1103</f>
        <v>0</v>
      </c>
      <c r="AU897" s="12">
        <f t="shared" si="2104"/>
        <v>1743746</v>
      </c>
      <c r="AV897" s="12">
        <f>AV898+AV956+AV1103</f>
        <v>0</v>
      </c>
      <c r="AW897" s="22"/>
      <c r="AX897" s="25"/>
    </row>
    <row r="898" spans="1:51" s="11" customFormat="1" ht="31.2" x14ac:dyDescent="0.3">
      <c r="A898" s="10" t="s">
        <v>221</v>
      </c>
      <c r="B898" s="17"/>
      <c r="C898" s="10"/>
      <c r="D898" s="10"/>
      <c r="E898" s="16" t="s">
        <v>1110</v>
      </c>
      <c r="F898" s="18">
        <f>F899+F947</f>
        <v>617598.10000000009</v>
      </c>
      <c r="G898" s="18">
        <f>G899+G947</f>
        <v>6420</v>
      </c>
      <c r="H898" s="18">
        <f>H899+H947</f>
        <v>156420</v>
      </c>
      <c r="I898" s="18">
        <f t="shared" ref="I898:K898" si="2157">I899+I947</f>
        <v>-18106.989999999998</v>
      </c>
      <c r="J898" s="18">
        <f t="shared" si="2157"/>
        <v>0</v>
      </c>
      <c r="K898" s="18">
        <f t="shared" si="2157"/>
        <v>0</v>
      </c>
      <c r="L898" s="18">
        <f t="shared" si="2026"/>
        <v>599491.1100000001</v>
      </c>
      <c r="M898" s="18">
        <f t="shared" si="2027"/>
        <v>6420</v>
      </c>
      <c r="N898" s="18">
        <f t="shared" si="2028"/>
        <v>156420</v>
      </c>
      <c r="O898" s="18">
        <f t="shared" ref="O898:Q898" si="2158">O899+O947</f>
        <v>29773.355000000003</v>
      </c>
      <c r="P898" s="18">
        <f t="shared" si="2158"/>
        <v>0</v>
      </c>
      <c r="Q898" s="18">
        <f t="shared" si="2158"/>
        <v>0</v>
      </c>
      <c r="R898" s="18">
        <f t="shared" si="2136"/>
        <v>629264.46500000008</v>
      </c>
      <c r="S898" s="18">
        <f t="shared" si="2137"/>
        <v>6420</v>
      </c>
      <c r="T898" s="18">
        <f t="shared" si="2138"/>
        <v>156420</v>
      </c>
      <c r="U898" s="18">
        <f>U899+U947</f>
        <v>0</v>
      </c>
      <c r="V898" s="18">
        <f t="shared" si="2139"/>
        <v>629264.46500000008</v>
      </c>
      <c r="W898" s="18">
        <f t="shared" si="2140"/>
        <v>6420</v>
      </c>
      <c r="X898" s="18">
        <f t="shared" si="2141"/>
        <v>156420</v>
      </c>
      <c r="Y898" s="18">
        <f t="shared" ref="Y898:AA898" si="2159">Y899+Y947</f>
        <v>359.51200000000534</v>
      </c>
      <c r="Z898" s="18">
        <f t="shared" si="2159"/>
        <v>0</v>
      </c>
      <c r="AA898" s="18">
        <f t="shared" si="2159"/>
        <v>0</v>
      </c>
      <c r="AB898" s="18">
        <f t="shared" si="2118"/>
        <v>629623.97700000007</v>
      </c>
      <c r="AC898" s="18">
        <f t="shared" si="2119"/>
        <v>6420</v>
      </c>
      <c r="AD898" s="18">
        <f t="shared" si="2120"/>
        <v>156420</v>
      </c>
      <c r="AE898" s="18">
        <f t="shared" ref="AE898:AF898" si="2160">AE899+AE947</f>
        <v>0</v>
      </c>
      <c r="AF898" s="18">
        <f t="shared" si="2160"/>
        <v>0</v>
      </c>
      <c r="AG898" s="18">
        <f t="shared" si="2132"/>
        <v>629623.97700000007</v>
      </c>
      <c r="AH898" s="18">
        <f t="shared" si="2133"/>
        <v>6420</v>
      </c>
      <c r="AI898" s="18">
        <f t="shared" si="2134"/>
        <v>156420</v>
      </c>
      <c r="AJ898" s="18">
        <f>AJ899+AJ947</f>
        <v>170.69499999999999</v>
      </c>
      <c r="AK898" s="18">
        <f>AK899+AK947</f>
        <v>0</v>
      </c>
      <c r="AL898" s="18">
        <f>AL899+AL947</f>
        <v>0</v>
      </c>
      <c r="AM898" s="18">
        <f t="shared" si="2049"/>
        <v>629794.67200000002</v>
      </c>
      <c r="AN898" s="18">
        <f>AN899+AN947</f>
        <v>0</v>
      </c>
      <c r="AO898" s="18">
        <f t="shared" si="2102"/>
        <v>629794.67200000002</v>
      </c>
      <c r="AP898" s="18">
        <f t="shared" si="2050"/>
        <v>6420</v>
      </c>
      <c r="AQ898" s="18">
        <f>AQ899+AQ947</f>
        <v>0</v>
      </c>
      <c r="AR898" s="18">
        <f t="shared" si="2103"/>
        <v>6420</v>
      </c>
      <c r="AS898" s="18">
        <f t="shared" si="2051"/>
        <v>156420</v>
      </c>
      <c r="AT898" s="18">
        <f>AT899+AT947</f>
        <v>0</v>
      </c>
      <c r="AU898" s="18">
        <f t="shared" si="2104"/>
        <v>156420</v>
      </c>
      <c r="AV898" s="18">
        <f>AV899+AV947</f>
        <v>0</v>
      </c>
      <c r="AW898" s="31"/>
      <c r="AX898" s="26"/>
    </row>
    <row r="899" spans="1:51" ht="62.4" x14ac:dyDescent="0.3">
      <c r="A899" s="49" t="s">
        <v>222</v>
      </c>
      <c r="B899" s="45"/>
      <c r="C899" s="49"/>
      <c r="D899" s="49"/>
      <c r="E899" s="15" t="s">
        <v>1111</v>
      </c>
      <c r="F899" s="19">
        <f>F900+F904+F908+F912+F924+F920+F935+F939+F943</f>
        <v>293796.7</v>
      </c>
      <c r="G899" s="19">
        <f t="shared" ref="G899:H899" si="2161">G900+G904+G908+G912+G924+G920+G935+G939+G943</f>
        <v>6420</v>
      </c>
      <c r="H899" s="19">
        <f t="shared" si="2161"/>
        <v>156420</v>
      </c>
      <c r="I899" s="19">
        <f t="shared" ref="I899:K899" si="2162">I900+I904+I908+I912+I924+I920+I935+I939+I943</f>
        <v>-18106.989999999998</v>
      </c>
      <c r="J899" s="19">
        <f t="shared" si="2162"/>
        <v>0</v>
      </c>
      <c r="K899" s="19">
        <f t="shared" si="2162"/>
        <v>0</v>
      </c>
      <c r="L899" s="19">
        <f t="shared" si="2026"/>
        <v>275689.71000000002</v>
      </c>
      <c r="M899" s="19">
        <f t="shared" si="2027"/>
        <v>6420</v>
      </c>
      <c r="N899" s="19">
        <f t="shared" si="2028"/>
        <v>156420</v>
      </c>
      <c r="O899" s="19">
        <f>O900+O904+O908+O912+O924+O920+O935+O939+O943+O931</f>
        <v>18102.628000000001</v>
      </c>
      <c r="P899" s="19">
        <f t="shared" ref="P899:Q899" si="2163">P900+P904+P908+P912+P924+P920+P935+P939+P943+P931</f>
        <v>0</v>
      </c>
      <c r="Q899" s="19">
        <f t="shared" si="2163"/>
        <v>0</v>
      </c>
      <c r="R899" s="19">
        <f t="shared" si="2136"/>
        <v>293792.33800000005</v>
      </c>
      <c r="S899" s="19">
        <f t="shared" si="2137"/>
        <v>6420</v>
      </c>
      <c r="T899" s="19">
        <f t="shared" si="2138"/>
        <v>156420</v>
      </c>
      <c r="U899" s="19">
        <f t="shared" ref="U899" si="2164">U900+U904+U908+U912+U924+U920+U935+U939+U943+U931</f>
        <v>0</v>
      </c>
      <c r="V899" s="19">
        <f t="shared" si="2139"/>
        <v>293792.33800000005</v>
      </c>
      <c r="W899" s="19">
        <f t="shared" si="2140"/>
        <v>6420</v>
      </c>
      <c r="X899" s="19">
        <f t="shared" si="2141"/>
        <v>156420</v>
      </c>
      <c r="Y899" s="19">
        <f t="shared" ref="Y899:AA899" si="2165">Y900+Y904+Y908+Y912+Y924+Y920+Y935+Y939+Y943+Y931</f>
        <v>359.51200000000534</v>
      </c>
      <c r="Z899" s="19">
        <f t="shared" si="2165"/>
        <v>0</v>
      </c>
      <c r="AA899" s="19">
        <f t="shared" si="2165"/>
        <v>0</v>
      </c>
      <c r="AB899" s="19">
        <f t="shared" si="2118"/>
        <v>294151.85000000003</v>
      </c>
      <c r="AC899" s="19">
        <f t="shared" si="2119"/>
        <v>6420</v>
      </c>
      <c r="AD899" s="19">
        <f t="shared" si="2120"/>
        <v>156420</v>
      </c>
      <c r="AE899" s="19">
        <f t="shared" ref="AE899:AF899" si="2166">AE900+AE904+AE908+AE912+AE924+AE920+AE935+AE939+AE943+AE931</f>
        <v>0</v>
      </c>
      <c r="AF899" s="19">
        <f t="shared" si="2166"/>
        <v>0</v>
      </c>
      <c r="AG899" s="19">
        <f t="shared" si="2132"/>
        <v>294151.85000000003</v>
      </c>
      <c r="AH899" s="19">
        <f t="shared" si="2133"/>
        <v>6420</v>
      </c>
      <c r="AI899" s="19">
        <f t="shared" si="2134"/>
        <v>156420</v>
      </c>
      <c r="AJ899" s="19">
        <f>AJ900+AJ904+AJ908+AJ912+AJ924+AJ920+AJ935+AJ939+AJ943+AJ931+AJ916</f>
        <v>170.69499999999999</v>
      </c>
      <c r="AK899" s="19">
        <f t="shared" ref="AK899:AV899" si="2167">AK900+AK904+AK908+AK912+AK924+AK920+AK935+AK939+AK943+AK931+AK916</f>
        <v>0</v>
      </c>
      <c r="AL899" s="19">
        <f t="shared" si="2167"/>
        <v>0</v>
      </c>
      <c r="AM899" s="19">
        <f t="shared" si="2049"/>
        <v>294322.54500000004</v>
      </c>
      <c r="AN899" s="19">
        <f t="shared" ref="AN899" si="2168">AN900+AN904+AN908+AN912+AN924+AN920+AN935+AN939+AN943+AN931+AN916</f>
        <v>0</v>
      </c>
      <c r="AO899" s="19">
        <f t="shared" si="2102"/>
        <v>294322.54500000004</v>
      </c>
      <c r="AP899" s="19">
        <f t="shared" si="2050"/>
        <v>6420</v>
      </c>
      <c r="AQ899" s="19">
        <f t="shared" ref="AQ899" si="2169">AQ900+AQ904+AQ908+AQ912+AQ924+AQ920+AQ935+AQ939+AQ943+AQ931+AQ916</f>
        <v>0</v>
      </c>
      <c r="AR899" s="19">
        <f t="shared" si="2103"/>
        <v>6420</v>
      </c>
      <c r="AS899" s="19">
        <f t="shared" si="2051"/>
        <v>156420</v>
      </c>
      <c r="AT899" s="19">
        <f t="shared" ref="AT899" si="2170">AT900+AT904+AT908+AT912+AT924+AT920+AT935+AT939+AT943+AT931+AT916</f>
        <v>0</v>
      </c>
      <c r="AU899" s="19">
        <f t="shared" si="2104"/>
        <v>156420</v>
      </c>
      <c r="AV899" s="19">
        <f t="shared" si="2167"/>
        <v>0</v>
      </c>
      <c r="AW899" s="32"/>
      <c r="AX899" s="23"/>
      <c r="AY899" s="2"/>
    </row>
    <row r="900" spans="1:51" ht="46.8" x14ac:dyDescent="0.3">
      <c r="A900" s="49" t="s">
        <v>215</v>
      </c>
      <c r="B900" s="45"/>
      <c r="C900" s="49"/>
      <c r="D900" s="49"/>
      <c r="E900" s="15" t="s">
        <v>855</v>
      </c>
      <c r="F900" s="19">
        <f t="shared" ref="F900:K902" si="2171">F901</f>
        <v>27959.1</v>
      </c>
      <c r="G900" s="19">
        <f t="shared" si="2171"/>
        <v>0</v>
      </c>
      <c r="H900" s="19">
        <f t="shared" si="2171"/>
        <v>0</v>
      </c>
      <c r="I900" s="19">
        <f t="shared" si="2171"/>
        <v>-3959.74</v>
      </c>
      <c r="J900" s="19">
        <f t="shared" si="2171"/>
        <v>0</v>
      </c>
      <c r="K900" s="19">
        <f t="shared" si="2171"/>
        <v>0</v>
      </c>
      <c r="L900" s="19">
        <f t="shared" si="2026"/>
        <v>23999.360000000001</v>
      </c>
      <c r="M900" s="19">
        <f t="shared" si="2027"/>
        <v>0</v>
      </c>
      <c r="N900" s="19">
        <f t="shared" si="2028"/>
        <v>0</v>
      </c>
      <c r="O900" s="19">
        <f t="shared" ref="O900:Q902" si="2172">O901</f>
        <v>0</v>
      </c>
      <c r="P900" s="19">
        <f t="shared" si="2172"/>
        <v>0</v>
      </c>
      <c r="Q900" s="19">
        <f t="shared" si="2172"/>
        <v>0</v>
      </c>
      <c r="R900" s="19">
        <f t="shared" si="2136"/>
        <v>23999.360000000001</v>
      </c>
      <c r="S900" s="19">
        <f t="shared" si="2137"/>
        <v>0</v>
      </c>
      <c r="T900" s="19">
        <f t="shared" si="2138"/>
        <v>0</v>
      </c>
      <c r="U900" s="19">
        <f t="shared" ref="U900:AV902" si="2173">U901</f>
        <v>0</v>
      </c>
      <c r="V900" s="19">
        <f t="shared" si="2139"/>
        <v>23999.360000000001</v>
      </c>
      <c r="W900" s="19">
        <f t="shared" si="2140"/>
        <v>0</v>
      </c>
      <c r="X900" s="19">
        <f t="shared" si="2141"/>
        <v>0</v>
      </c>
      <c r="Y900" s="19">
        <f t="shared" si="2173"/>
        <v>0</v>
      </c>
      <c r="Z900" s="19">
        <f t="shared" si="2173"/>
        <v>0</v>
      </c>
      <c r="AA900" s="19">
        <f t="shared" si="2173"/>
        <v>0</v>
      </c>
      <c r="AB900" s="19">
        <f t="shared" si="2118"/>
        <v>23999.360000000001</v>
      </c>
      <c r="AC900" s="19">
        <f t="shared" si="2119"/>
        <v>0</v>
      </c>
      <c r="AD900" s="19">
        <f t="shared" si="2120"/>
        <v>0</v>
      </c>
      <c r="AE900" s="19">
        <f t="shared" si="2173"/>
        <v>0</v>
      </c>
      <c r="AF900" s="19">
        <f t="shared" si="2173"/>
        <v>0</v>
      </c>
      <c r="AG900" s="19">
        <f t="shared" si="2132"/>
        <v>23999.360000000001</v>
      </c>
      <c r="AH900" s="19">
        <f t="shared" si="2133"/>
        <v>0</v>
      </c>
      <c r="AI900" s="19">
        <f t="shared" si="2134"/>
        <v>0</v>
      </c>
      <c r="AJ900" s="19">
        <f t="shared" si="2173"/>
        <v>0</v>
      </c>
      <c r="AK900" s="19">
        <f t="shared" si="2173"/>
        <v>0</v>
      </c>
      <c r="AL900" s="19">
        <f t="shared" si="2173"/>
        <v>0</v>
      </c>
      <c r="AM900" s="19">
        <f t="shared" si="2049"/>
        <v>23999.360000000001</v>
      </c>
      <c r="AN900" s="19">
        <f t="shared" si="2173"/>
        <v>0</v>
      </c>
      <c r="AO900" s="19">
        <f t="shared" si="2102"/>
        <v>23999.360000000001</v>
      </c>
      <c r="AP900" s="19">
        <f t="shared" si="2050"/>
        <v>0</v>
      </c>
      <c r="AQ900" s="19">
        <f t="shared" si="2173"/>
        <v>0</v>
      </c>
      <c r="AR900" s="19">
        <f t="shared" si="2103"/>
        <v>0</v>
      </c>
      <c r="AS900" s="19">
        <f t="shared" si="2051"/>
        <v>0</v>
      </c>
      <c r="AT900" s="19">
        <f t="shared" si="2173"/>
        <v>0</v>
      </c>
      <c r="AU900" s="19">
        <f t="shared" si="2104"/>
        <v>0</v>
      </c>
      <c r="AV900" s="19">
        <f t="shared" si="2173"/>
        <v>0</v>
      </c>
      <c r="AW900" s="32"/>
      <c r="AX900" s="23"/>
      <c r="AY900" s="2"/>
    </row>
    <row r="901" spans="1:51" ht="46.8" x14ac:dyDescent="0.3">
      <c r="A901" s="49" t="s">
        <v>215</v>
      </c>
      <c r="B901" s="45">
        <v>400</v>
      </c>
      <c r="C901" s="49"/>
      <c r="D901" s="49"/>
      <c r="E901" s="15" t="s">
        <v>580</v>
      </c>
      <c r="F901" s="19">
        <f t="shared" si="2171"/>
        <v>27959.1</v>
      </c>
      <c r="G901" s="19">
        <f t="shared" si="2171"/>
        <v>0</v>
      </c>
      <c r="H901" s="19">
        <f t="shared" si="2171"/>
        <v>0</v>
      </c>
      <c r="I901" s="19">
        <f t="shared" si="2171"/>
        <v>-3959.74</v>
      </c>
      <c r="J901" s="19">
        <f t="shared" si="2171"/>
        <v>0</v>
      </c>
      <c r="K901" s="19">
        <f t="shared" si="2171"/>
        <v>0</v>
      </c>
      <c r="L901" s="19">
        <f t="shared" si="2026"/>
        <v>23999.360000000001</v>
      </c>
      <c r="M901" s="19">
        <f t="shared" si="2027"/>
        <v>0</v>
      </c>
      <c r="N901" s="19">
        <f t="shared" si="2028"/>
        <v>0</v>
      </c>
      <c r="O901" s="19">
        <f t="shared" si="2172"/>
        <v>0</v>
      </c>
      <c r="P901" s="19">
        <f t="shared" si="2172"/>
        <v>0</v>
      </c>
      <c r="Q901" s="19">
        <f t="shared" si="2172"/>
        <v>0</v>
      </c>
      <c r="R901" s="19">
        <f t="shared" si="2136"/>
        <v>23999.360000000001</v>
      </c>
      <c r="S901" s="19">
        <f t="shared" si="2137"/>
        <v>0</v>
      </c>
      <c r="T901" s="19">
        <f t="shared" si="2138"/>
        <v>0</v>
      </c>
      <c r="U901" s="19">
        <f t="shared" si="2173"/>
        <v>0</v>
      </c>
      <c r="V901" s="19">
        <f t="shared" si="2139"/>
        <v>23999.360000000001</v>
      </c>
      <c r="W901" s="19">
        <f t="shared" si="2140"/>
        <v>0</v>
      </c>
      <c r="X901" s="19">
        <f t="shared" si="2141"/>
        <v>0</v>
      </c>
      <c r="Y901" s="19">
        <f t="shared" si="2173"/>
        <v>0</v>
      </c>
      <c r="Z901" s="19">
        <f t="shared" si="2173"/>
        <v>0</v>
      </c>
      <c r="AA901" s="19">
        <f t="shared" si="2173"/>
        <v>0</v>
      </c>
      <c r="AB901" s="19">
        <f t="shared" si="2118"/>
        <v>23999.360000000001</v>
      </c>
      <c r="AC901" s="19">
        <f t="shared" si="2119"/>
        <v>0</v>
      </c>
      <c r="AD901" s="19">
        <f t="shared" si="2120"/>
        <v>0</v>
      </c>
      <c r="AE901" s="19">
        <f t="shared" si="2173"/>
        <v>0</v>
      </c>
      <c r="AF901" s="19">
        <f t="shared" si="2173"/>
        <v>0</v>
      </c>
      <c r="AG901" s="19">
        <f t="shared" si="2132"/>
        <v>23999.360000000001</v>
      </c>
      <c r="AH901" s="19">
        <f t="shared" si="2133"/>
        <v>0</v>
      </c>
      <c r="AI901" s="19">
        <f t="shared" si="2134"/>
        <v>0</v>
      </c>
      <c r="AJ901" s="19">
        <f t="shared" si="2173"/>
        <v>0</v>
      </c>
      <c r="AK901" s="19">
        <f t="shared" si="2173"/>
        <v>0</v>
      </c>
      <c r="AL901" s="19">
        <f t="shared" si="2173"/>
        <v>0</v>
      </c>
      <c r="AM901" s="19">
        <f t="shared" si="2049"/>
        <v>23999.360000000001</v>
      </c>
      <c r="AN901" s="19">
        <f t="shared" si="2173"/>
        <v>0</v>
      </c>
      <c r="AO901" s="19">
        <f t="shared" si="2102"/>
        <v>23999.360000000001</v>
      </c>
      <c r="AP901" s="19">
        <f t="shared" si="2050"/>
        <v>0</v>
      </c>
      <c r="AQ901" s="19">
        <f t="shared" si="2173"/>
        <v>0</v>
      </c>
      <c r="AR901" s="19">
        <f t="shared" si="2103"/>
        <v>0</v>
      </c>
      <c r="AS901" s="19">
        <f t="shared" si="2051"/>
        <v>0</v>
      </c>
      <c r="AT901" s="19">
        <f t="shared" si="2173"/>
        <v>0</v>
      </c>
      <c r="AU901" s="19">
        <f t="shared" si="2104"/>
        <v>0</v>
      </c>
      <c r="AV901" s="19">
        <f t="shared" si="2173"/>
        <v>0</v>
      </c>
      <c r="AW901" s="32"/>
      <c r="AX901" s="23"/>
      <c r="AY901" s="2"/>
    </row>
    <row r="902" spans="1:51" x14ac:dyDescent="0.3">
      <c r="A902" s="49" t="s">
        <v>215</v>
      </c>
      <c r="B902" s="45">
        <v>410</v>
      </c>
      <c r="C902" s="49"/>
      <c r="D902" s="49"/>
      <c r="E902" s="15" t="s">
        <v>593</v>
      </c>
      <c r="F902" s="19">
        <f t="shared" si="2171"/>
        <v>27959.1</v>
      </c>
      <c r="G902" s="19">
        <f t="shared" si="2171"/>
        <v>0</v>
      </c>
      <c r="H902" s="19">
        <f t="shared" si="2171"/>
        <v>0</v>
      </c>
      <c r="I902" s="19">
        <f t="shared" si="2171"/>
        <v>-3959.74</v>
      </c>
      <c r="J902" s="19">
        <f t="shared" si="2171"/>
        <v>0</v>
      </c>
      <c r="K902" s="19">
        <f t="shared" si="2171"/>
        <v>0</v>
      </c>
      <c r="L902" s="19">
        <f t="shared" si="2026"/>
        <v>23999.360000000001</v>
      </c>
      <c r="M902" s="19">
        <f t="shared" si="2027"/>
        <v>0</v>
      </c>
      <c r="N902" s="19">
        <f t="shared" si="2028"/>
        <v>0</v>
      </c>
      <c r="O902" s="19">
        <f t="shared" si="2172"/>
        <v>0</v>
      </c>
      <c r="P902" s="19">
        <f t="shared" si="2172"/>
        <v>0</v>
      </c>
      <c r="Q902" s="19">
        <f t="shared" si="2172"/>
        <v>0</v>
      </c>
      <c r="R902" s="19">
        <f t="shared" si="2136"/>
        <v>23999.360000000001</v>
      </c>
      <c r="S902" s="19">
        <f t="shared" si="2137"/>
        <v>0</v>
      </c>
      <c r="T902" s="19">
        <f t="shared" si="2138"/>
        <v>0</v>
      </c>
      <c r="U902" s="19">
        <f t="shared" si="2173"/>
        <v>0</v>
      </c>
      <c r="V902" s="19">
        <f t="shared" si="2139"/>
        <v>23999.360000000001</v>
      </c>
      <c r="W902" s="19">
        <f t="shared" si="2140"/>
        <v>0</v>
      </c>
      <c r="X902" s="19">
        <f t="shared" si="2141"/>
        <v>0</v>
      </c>
      <c r="Y902" s="19">
        <f t="shared" si="2173"/>
        <v>0</v>
      </c>
      <c r="Z902" s="19">
        <f t="shared" si="2173"/>
        <v>0</v>
      </c>
      <c r="AA902" s="19">
        <f t="shared" si="2173"/>
        <v>0</v>
      </c>
      <c r="AB902" s="19">
        <f t="shared" si="2118"/>
        <v>23999.360000000001</v>
      </c>
      <c r="AC902" s="19">
        <f t="shared" si="2119"/>
        <v>0</v>
      </c>
      <c r="AD902" s="19">
        <f t="shared" si="2120"/>
        <v>0</v>
      </c>
      <c r="AE902" s="19">
        <f t="shared" si="2173"/>
        <v>0</v>
      </c>
      <c r="AF902" s="19">
        <f t="shared" si="2173"/>
        <v>0</v>
      </c>
      <c r="AG902" s="19">
        <f t="shared" si="2132"/>
        <v>23999.360000000001</v>
      </c>
      <c r="AH902" s="19">
        <f t="shared" si="2133"/>
        <v>0</v>
      </c>
      <c r="AI902" s="19">
        <f t="shared" si="2134"/>
        <v>0</v>
      </c>
      <c r="AJ902" s="19">
        <f t="shared" si="2173"/>
        <v>0</v>
      </c>
      <c r="AK902" s="19">
        <f t="shared" si="2173"/>
        <v>0</v>
      </c>
      <c r="AL902" s="19">
        <f t="shared" si="2173"/>
        <v>0</v>
      </c>
      <c r="AM902" s="19">
        <f t="shared" si="2049"/>
        <v>23999.360000000001</v>
      </c>
      <c r="AN902" s="19">
        <f t="shared" si="2173"/>
        <v>0</v>
      </c>
      <c r="AO902" s="19">
        <f t="shared" si="2102"/>
        <v>23999.360000000001</v>
      </c>
      <c r="AP902" s="19">
        <f t="shared" si="2050"/>
        <v>0</v>
      </c>
      <c r="AQ902" s="19">
        <f t="shared" si="2173"/>
        <v>0</v>
      </c>
      <c r="AR902" s="19">
        <f t="shared" si="2103"/>
        <v>0</v>
      </c>
      <c r="AS902" s="19">
        <f t="shared" si="2051"/>
        <v>0</v>
      </c>
      <c r="AT902" s="19">
        <f t="shared" si="2173"/>
        <v>0</v>
      </c>
      <c r="AU902" s="19">
        <f t="shared" si="2104"/>
        <v>0</v>
      </c>
      <c r="AV902" s="19">
        <f t="shared" si="2173"/>
        <v>0</v>
      </c>
      <c r="AW902" s="32"/>
      <c r="AX902" s="23"/>
      <c r="AY902" s="2"/>
    </row>
    <row r="903" spans="1:51" x14ac:dyDescent="0.3">
      <c r="A903" s="49" t="s">
        <v>215</v>
      </c>
      <c r="B903" s="45">
        <v>410</v>
      </c>
      <c r="C903" s="49" t="s">
        <v>28</v>
      </c>
      <c r="D903" s="49" t="s">
        <v>5</v>
      </c>
      <c r="E903" s="15" t="s">
        <v>557</v>
      </c>
      <c r="F903" s="19">
        <v>27959.1</v>
      </c>
      <c r="G903" s="19">
        <v>0</v>
      </c>
      <c r="H903" s="19">
        <v>0</v>
      </c>
      <c r="I903" s="24">
        <v>-3959.74</v>
      </c>
      <c r="J903" s="19"/>
      <c r="K903" s="19"/>
      <c r="L903" s="19">
        <f t="shared" ref="L903:L990" si="2174">F903+I903</f>
        <v>23999.360000000001</v>
      </c>
      <c r="M903" s="19">
        <f t="shared" ref="M903:M990" si="2175">G903+J903</f>
        <v>0</v>
      </c>
      <c r="N903" s="19">
        <f t="shared" ref="N903:N990" si="2176">H903+K903</f>
        <v>0</v>
      </c>
      <c r="O903" s="19"/>
      <c r="P903" s="19"/>
      <c r="Q903" s="19"/>
      <c r="R903" s="19">
        <f t="shared" si="2136"/>
        <v>23999.360000000001</v>
      </c>
      <c r="S903" s="19">
        <f t="shared" si="2137"/>
        <v>0</v>
      </c>
      <c r="T903" s="19">
        <f t="shared" si="2138"/>
        <v>0</v>
      </c>
      <c r="U903" s="19"/>
      <c r="V903" s="19">
        <f t="shared" si="2139"/>
        <v>23999.360000000001</v>
      </c>
      <c r="W903" s="19">
        <f t="shared" si="2140"/>
        <v>0</v>
      </c>
      <c r="X903" s="19">
        <f t="shared" si="2141"/>
        <v>0</v>
      </c>
      <c r="Y903" s="19"/>
      <c r="Z903" s="19"/>
      <c r="AA903" s="19"/>
      <c r="AB903" s="19">
        <f t="shared" si="2118"/>
        <v>23999.360000000001</v>
      </c>
      <c r="AC903" s="19">
        <f t="shared" si="2119"/>
        <v>0</v>
      </c>
      <c r="AD903" s="19">
        <f t="shared" si="2120"/>
        <v>0</v>
      </c>
      <c r="AE903" s="19"/>
      <c r="AF903" s="19"/>
      <c r="AG903" s="19">
        <f t="shared" si="2132"/>
        <v>23999.360000000001</v>
      </c>
      <c r="AH903" s="19">
        <f t="shared" si="2133"/>
        <v>0</v>
      </c>
      <c r="AI903" s="19">
        <f t="shared" si="2134"/>
        <v>0</v>
      </c>
      <c r="AJ903" s="19"/>
      <c r="AK903" s="19"/>
      <c r="AL903" s="19"/>
      <c r="AM903" s="19">
        <f t="shared" si="2049"/>
        <v>23999.360000000001</v>
      </c>
      <c r="AN903" s="19"/>
      <c r="AO903" s="19">
        <f t="shared" si="2102"/>
        <v>23999.360000000001</v>
      </c>
      <c r="AP903" s="19">
        <f t="shared" si="2050"/>
        <v>0</v>
      </c>
      <c r="AQ903" s="19"/>
      <c r="AR903" s="19">
        <f t="shared" si="2103"/>
        <v>0</v>
      </c>
      <c r="AS903" s="19">
        <f t="shared" si="2051"/>
        <v>0</v>
      </c>
      <c r="AT903" s="19"/>
      <c r="AU903" s="19">
        <f t="shared" si="2104"/>
        <v>0</v>
      </c>
      <c r="AV903" s="19"/>
      <c r="AW903" s="32"/>
      <c r="AX903" s="23" t="s">
        <v>1292</v>
      </c>
      <c r="AY903" s="2"/>
    </row>
    <row r="904" spans="1:51" ht="46.8" hidden="1" x14ac:dyDescent="0.3">
      <c r="A904" s="36" t="s">
        <v>216</v>
      </c>
      <c r="B904" s="33"/>
      <c r="C904" s="36"/>
      <c r="D904" s="36"/>
      <c r="E904" s="15" t="s">
        <v>706</v>
      </c>
      <c r="F904" s="19">
        <f t="shared" ref="F904:K906" si="2177">F905</f>
        <v>27197.1</v>
      </c>
      <c r="G904" s="19">
        <f t="shared" si="2177"/>
        <v>0</v>
      </c>
      <c r="H904" s="19">
        <f t="shared" si="2177"/>
        <v>0</v>
      </c>
      <c r="I904" s="19">
        <f t="shared" si="2177"/>
        <v>-68.677000000000007</v>
      </c>
      <c r="J904" s="19">
        <f t="shared" si="2177"/>
        <v>0</v>
      </c>
      <c r="K904" s="19">
        <f t="shared" si="2177"/>
        <v>0</v>
      </c>
      <c r="L904" s="19">
        <f t="shared" si="2174"/>
        <v>27128.422999999999</v>
      </c>
      <c r="M904" s="19">
        <f t="shared" si="2175"/>
        <v>0</v>
      </c>
      <c r="N904" s="19">
        <f t="shared" si="2176"/>
        <v>0</v>
      </c>
      <c r="O904" s="19">
        <f t="shared" ref="O904:Q906" si="2178">O905</f>
        <v>7325.0649999999996</v>
      </c>
      <c r="P904" s="19">
        <f t="shared" si="2178"/>
        <v>0</v>
      </c>
      <c r="Q904" s="19">
        <f t="shared" si="2178"/>
        <v>0</v>
      </c>
      <c r="R904" s="19">
        <f t="shared" si="2136"/>
        <v>34453.487999999998</v>
      </c>
      <c r="S904" s="19">
        <f t="shared" si="2137"/>
        <v>0</v>
      </c>
      <c r="T904" s="19">
        <f t="shared" si="2138"/>
        <v>0</v>
      </c>
      <c r="U904" s="19">
        <f t="shared" ref="U904:AV906" si="2179">U905</f>
        <v>0</v>
      </c>
      <c r="V904" s="19">
        <f t="shared" si="2139"/>
        <v>34453.487999999998</v>
      </c>
      <c r="W904" s="19">
        <f t="shared" si="2140"/>
        <v>0</v>
      </c>
      <c r="X904" s="19">
        <f t="shared" si="2141"/>
        <v>0</v>
      </c>
      <c r="Y904" s="19">
        <f t="shared" si="2179"/>
        <v>-34453.487999999998</v>
      </c>
      <c r="Z904" s="19">
        <f t="shared" si="2179"/>
        <v>0</v>
      </c>
      <c r="AA904" s="19">
        <f t="shared" si="2179"/>
        <v>0</v>
      </c>
      <c r="AB904" s="19">
        <f t="shared" si="2118"/>
        <v>0</v>
      </c>
      <c r="AC904" s="19">
        <f t="shared" si="2119"/>
        <v>0</v>
      </c>
      <c r="AD904" s="19">
        <f t="shared" si="2120"/>
        <v>0</v>
      </c>
      <c r="AE904" s="19">
        <f t="shared" si="2179"/>
        <v>0</v>
      </c>
      <c r="AF904" s="19">
        <f t="shared" si="2179"/>
        <v>0</v>
      </c>
      <c r="AG904" s="19">
        <f t="shared" si="2132"/>
        <v>0</v>
      </c>
      <c r="AH904" s="19">
        <f t="shared" si="2133"/>
        <v>0</v>
      </c>
      <c r="AI904" s="19">
        <f t="shared" si="2134"/>
        <v>0</v>
      </c>
      <c r="AJ904" s="19">
        <f t="shared" si="2179"/>
        <v>0</v>
      </c>
      <c r="AK904" s="19">
        <f t="shared" si="2179"/>
        <v>0</v>
      </c>
      <c r="AL904" s="19">
        <f t="shared" si="2179"/>
        <v>0</v>
      </c>
      <c r="AM904" s="19">
        <f t="shared" si="2049"/>
        <v>0</v>
      </c>
      <c r="AN904" s="19">
        <f t="shared" si="2179"/>
        <v>0</v>
      </c>
      <c r="AO904" s="19"/>
      <c r="AP904" s="19">
        <f t="shared" si="2050"/>
        <v>0</v>
      </c>
      <c r="AQ904" s="19">
        <f t="shared" si="2179"/>
        <v>0</v>
      </c>
      <c r="AR904" s="19"/>
      <c r="AS904" s="19">
        <f t="shared" si="2051"/>
        <v>0</v>
      </c>
      <c r="AT904" s="19">
        <f t="shared" si="2179"/>
        <v>0</v>
      </c>
      <c r="AU904" s="19"/>
      <c r="AV904" s="19">
        <f t="shared" si="2179"/>
        <v>0</v>
      </c>
      <c r="AW904" s="32">
        <v>0</v>
      </c>
      <c r="AX904" s="23"/>
      <c r="AY904" s="2"/>
    </row>
    <row r="905" spans="1:51" ht="46.8" hidden="1" x14ac:dyDescent="0.3">
      <c r="A905" s="36" t="s">
        <v>216</v>
      </c>
      <c r="B905" s="33">
        <v>400</v>
      </c>
      <c r="C905" s="36"/>
      <c r="D905" s="36"/>
      <c r="E905" s="15" t="s">
        <v>580</v>
      </c>
      <c r="F905" s="19">
        <f t="shared" si="2177"/>
        <v>27197.1</v>
      </c>
      <c r="G905" s="19">
        <f t="shared" si="2177"/>
        <v>0</v>
      </c>
      <c r="H905" s="19">
        <f t="shared" si="2177"/>
        <v>0</v>
      </c>
      <c r="I905" s="19">
        <f t="shared" si="2177"/>
        <v>-68.677000000000007</v>
      </c>
      <c r="J905" s="19">
        <f t="shared" si="2177"/>
        <v>0</v>
      </c>
      <c r="K905" s="19">
        <f t="shared" si="2177"/>
        <v>0</v>
      </c>
      <c r="L905" s="19">
        <f t="shared" si="2174"/>
        <v>27128.422999999999</v>
      </c>
      <c r="M905" s="19">
        <f t="shared" si="2175"/>
        <v>0</v>
      </c>
      <c r="N905" s="19">
        <f t="shared" si="2176"/>
        <v>0</v>
      </c>
      <c r="O905" s="19">
        <f t="shared" si="2178"/>
        <v>7325.0649999999996</v>
      </c>
      <c r="P905" s="19">
        <f t="shared" si="2178"/>
        <v>0</v>
      </c>
      <c r="Q905" s="19">
        <f t="shared" si="2178"/>
        <v>0</v>
      </c>
      <c r="R905" s="19">
        <f t="shared" si="2136"/>
        <v>34453.487999999998</v>
      </c>
      <c r="S905" s="19">
        <f t="shared" si="2137"/>
        <v>0</v>
      </c>
      <c r="T905" s="19">
        <f t="shared" si="2138"/>
        <v>0</v>
      </c>
      <c r="U905" s="19">
        <f t="shared" si="2179"/>
        <v>0</v>
      </c>
      <c r="V905" s="19">
        <f t="shared" si="2139"/>
        <v>34453.487999999998</v>
      </c>
      <c r="W905" s="19">
        <f t="shared" si="2140"/>
        <v>0</v>
      </c>
      <c r="X905" s="19">
        <f t="shared" si="2141"/>
        <v>0</v>
      </c>
      <c r="Y905" s="19">
        <f t="shared" si="2179"/>
        <v>-34453.487999999998</v>
      </c>
      <c r="Z905" s="19">
        <f t="shared" si="2179"/>
        <v>0</v>
      </c>
      <c r="AA905" s="19">
        <f t="shared" si="2179"/>
        <v>0</v>
      </c>
      <c r="AB905" s="19">
        <f t="shared" si="2118"/>
        <v>0</v>
      </c>
      <c r="AC905" s="19">
        <f t="shared" si="2119"/>
        <v>0</v>
      </c>
      <c r="AD905" s="19">
        <f t="shared" si="2120"/>
        <v>0</v>
      </c>
      <c r="AE905" s="19">
        <f t="shared" si="2179"/>
        <v>0</v>
      </c>
      <c r="AF905" s="19">
        <f t="shared" si="2179"/>
        <v>0</v>
      </c>
      <c r="AG905" s="19">
        <f t="shared" si="2132"/>
        <v>0</v>
      </c>
      <c r="AH905" s="19">
        <f t="shared" si="2133"/>
        <v>0</v>
      </c>
      <c r="AI905" s="19">
        <f t="shared" si="2134"/>
        <v>0</v>
      </c>
      <c r="AJ905" s="19">
        <f t="shared" si="2179"/>
        <v>0</v>
      </c>
      <c r="AK905" s="19">
        <f t="shared" si="2179"/>
        <v>0</v>
      </c>
      <c r="AL905" s="19">
        <f t="shared" si="2179"/>
        <v>0</v>
      </c>
      <c r="AM905" s="19">
        <f t="shared" si="2049"/>
        <v>0</v>
      </c>
      <c r="AN905" s="19">
        <f t="shared" si="2179"/>
        <v>0</v>
      </c>
      <c r="AO905" s="19"/>
      <c r="AP905" s="19">
        <f t="shared" si="2050"/>
        <v>0</v>
      </c>
      <c r="AQ905" s="19">
        <f t="shared" si="2179"/>
        <v>0</v>
      </c>
      <c r="AR905" s="19"/>
      <c r="AS905" s="19">
        <f t="shared" si="2051"/>
        <v>0</v>
      </c>
      <c r="AT905" s="19">
        <f t="shared" si="2179"/>
        <v>0</v>
      </c>
      <c r="AU905" s="19"/>
      <c r="AV905" s="19">
        <f t="shared" si="2179"/>
        <v>0</v>
      </c>
      <c r="AW905" s="32">
        <v>0</v>
      </c>
      <c r="AX905" s="23"/>
      <c r="AY905" s="2"/>
    </row>
    <row r="906" spans="1:51" hidden="1" x14ac:dyDescent="0.3">
      <c r="A906" s="36" t="s">
        <v>216</v>
      </c>
      <c r="B906" s="33">
        <v>410</v>
      </c>
      <c r="C906" s="36"/>
      <c r="D906" s="36"/>
      <c r="E906" s="15" t="s">
        <v>593</v>
      </c>
      <c r="F906" s="19">
        <f t="shared" si="2177"/>
        <v>27197.1</v>
      </c>
      <c r="G906" s="19">
        <f t="shared" si="2177"/>
        <v>0</v>
      </c>
      <c r="H906" s="19">
        <f t="shared" si="2177"/>
        <v>0</v>
      </c>
      <c r="I906" s="19">
        <f t="shared" si="2177"/>
        <v>-68.677000000000007</v>
      </c>
      <c r="J906" s="19">
        <f t="shared" si="2177"/>
        <v>0</v>
      </c>
      <c r="K906" s="19">
        <f t="shared" si="2177"/>
        <v>0</v>
      </c>
      <c r="L906" s="19">
        <f t="shared" si="2174"/>
        <v>27128.422999999999</v>
      </c>
      <c r="M906" s="19">
        <f t="shared" si="2175"/>
        <v>0</v>
      </c>
      <c r="N906" s="19">
        <f t="shared" si="2176"/>
        <v>0</v>
      </c>
      <c r="O906" s="19">
        <f t="shared" si="2178"/>
        <v>7325.0649999999996</v>
      </c>
      <c r="P906" s="19">
        <f t="shared" si="2178"/>
        <v>0</v>
      </c>
      <c r="Q906" s="19">
        <f t="shared" si="2178"/>
        <v>0</v>
      </c>
      <c r="R906" s="19">
        <f t="shared" si="2136"/>
        <v>34453.487999999998</v>
      </c>
      <c r="S906" s="19">
        <f t="shared" si="2137"/>
        <v>0</v>
      </c>
      <c r="T906" s="19">
        <f t="shared" si="2138"/>
        <v>0</v>
      </c>
      <c r="U906" s="19">
        <f t="shared" si="2179"/>
        <v>0</v>
      </c>
      <c r="V906" s="19">
        <f t="shared" si="2139"/>
        <v>34453.487999999998</v>
      </c>
      <c r="W906" s="19">
        <f t="shared" si="2140"/>
        <v>0</v>
      </c>
      <c r="X906" s="19">
        <f t="shared" si="2141"/>
        <v>0</v>
      </c>
      <c r="Y906" s="19">
        <f t="shared" si="2179"/>
        <v>-34453.487999999998</v>
      </c>
      <c r="Z906" s="19">
        <f t="shared" si="2179"/>
        <v>0</v>
      </c>
      <c r="AA906" s="19">
        <f t="shared" si="2179"/>
        <v>0</v>
      </c>
      <c r="AB906" s="19">
        <f t="shared" si="2118"/>
        <v>0</v>
      </c>
      <c r="AC906" s="19">
        <f t="shared" si="2119"/>
        <v>0</v>
      </c>
      <c r="AD906" s="19">
        <f t="shared" si="2120"/>
        <v>0</v>
      </c>
      <c r="AE906" s="19">
        <f t="shared" si="2179"/>
        <v>0</v>
      </c>
      <c r="AF906" s="19">
        <f t="shared" si="2179"/>
        <v>0</v>
      </c>
      <c r="AG906" s="19">
        <f t="shared" si="2132"/>
        <v>0</v>
      </c>
      <c r="AH906" s="19">
        <f t="shared" si="2133"/>
        <v>0</v>
      </c>
      <c r="AI906" s="19">
        <f t="shared" si="2134"/>
        <v>0</v>
      </c>
      <c r="AJ906" s="19">
        <f t="shared" si="2179"/>
        <v>0</v>
      </c>
      <c r="AK906" s="19">
        <f t="shared" si="2179"/>
        <v>0</v>
      </c>
      <c r="AL906" s="19">
        <f t="shared" si="2179"/>
        <v>0</v>
      </c>
      <c r="AM906" s="19">
        <f t="shared" si="2049"/>
        <v>0</v>
      </c>
      <c r="AN906" s="19">
        <f t="shared" si="2179"/>
        <v>0</v>
      </c>
      <c r="AO906" s="19"/>
      <c r="AP906" s="19">
        <f t="shared" si="2050"/>
        <v>0</v>
      </c>
      <c r="AQ906" s="19">
        <f t="shared" si="2179"/>
        <v>0</v>
      </c>
      <c r="AR906" s="19"/>
      <c r="AS906" s="19">
        <f t="shared" si="2051"/>
        <v>0</v>
      </c>
      <c r="AT906" s="19">
        <f t="shared" si="2179"/>
        <v>0</v>
      </c>
      <c r="AU906" s="19"/>
      <c r="AV906" s="19">
        <f t="shared" si="2179"/>
        <v>0</v>
      </c>
      <c r="AW906" s="32">
        <v>0</v>
      </c>
      <c r="AX906" s="23"/>
      <c r="AY906" s="2"/>
    </row>
    <row r="907" spans="1:51" hidden="1" x14ac:dyDescent="0.3">
      <c r="A907" s="36" t="s">
        <v>216</v>
      </c>
      <c r="B907" s="33">
        <v>410</v>
      </c>
      <c r="C907" s="36" t="s">
        <v>28</v>
      </c>
      <c r="D907" s="36" t="s">
        <v>5</v>
      </c>
      <c r="E907" s="15" t="s">
        <v>557</v>
      </c>
      <c r="F907" s="19">
        <v>27197.1</v>
      </c>
      <c r="G907" s="19">
        <v>0</v>
      </c>
      <c r="H907" s="19">
        <v>0</v>
      </c>
      <c r="I907" s="19">
        <v>-68.677000000000007</v>
      </c>
      <c r="J907" s="19"/>
      <c r="K907" s="19"/>
      <c r="L907" s="19">
        <f t="shared" si="2174"/>
        <v>27128.422999999999</v>
      </c>
      <c r="M907" s="19">
        <f t="shared" si="2175"/>
        <v>0</v>
      </c>
      <c r="N907" s="19">
        <f t="shared" si="2176"/>
        <v>0</v>
      </c>
      <c r="O907" s="19">
        <v>7325.0649999999996</v>
      </c>
      <c r="P907" s="19"/>
      <c r="Q907" s="19"/>
      <c r="R907" s="19">
        <f t="shared" si="2136"/>
        <v>34453.487999999998</v>
      </c>
      <c r="S907" s="19">
        <f t="shared" si="2137"/>
        <v>0</v>
      </c>
      <c r="T907" s="19">
        <f t="shared" si="2138"/>
        <v>0</v>
      </c>
      <c r="U907" s="19"/>
      <c r="V907" s="19">
        <f t="shared" si="2139"/>
        <v>34453.487999999998</v>
      </c>
      <c r="W907" s="19">
        <f t="shared" si="2140"/>
        <v>0</v>
      </c>
      <c r="X907" s="19">
        <f t="shared" si="2141"/>
        <v>0</v>
      </c>
      <c r="Y907" s="19">
        <v>-34453.487999999998</v>
      </c>
      <c r="Z907" s="19"/>
      <c r="AA907" s="19"/>
      <c r="AB907" s="19">
        <f t="shared" si="2118"/>
        <v>0</v>
      </c>
      <c r="AC907" s="19">
        <f t="shared" si="2119"/>
        <v>0</v>
      </c>
      <c r="AD907" s="19">
        <f t="shared" si="2120"/>
        <v>0</v>
      </c>
      <c r="AE907" s="19"/>
      <c r="AF907" s="19"/>
      <c r="AG907" s="19">
        <f t="shared" si="2132"/>
        <v>0</v>
      </c>
      <c r="AH907" s="19">
        <f t="shared" si="2133"/>
        <v>0</v>
      </c>
      <c r="AI907" s="19">
        <f t="shared" si="2134"/>
        <v>0</v>
      </c>
      <c r="AJ907" s="19"/>
      <c r="AK907" s="19"/>
      <c r="AL907" s="19"/>
      <c r="AM907" s="19">
        <f t="shared" si="2049"/>
        <v>0</v>
      </c>
      <c r="AN907" s="19"/>
      <c r="AO907" s="19"/>
      <c r="AP907" s="19">
        <f t="shared" si="2050"/>
        <v>0</v>
      </c>
      <c r="AQ907" s="19"/>
      <c r="AR907" s="19"/>
      <c r="AS907" s="19">
        <f t="shared" si="2051"/>
        <v>0</v>
      </c>
      <c r="AT907" s="19"/>
      <c r="AU907" s="19"/>
      <c r="AV907" s="19"/>
      <c r="AW907" s="32">
        <v>0</v>
      </c>
      <c r="AX907" s="23" t="s">
        <v>1294</v>
      </c>
      <c r="AY907" s="2"/>
    </row>
    <row r="908" spans="1:51" ht="46.8" x14ac:dyDescent="0.3">
      <c r="A908" s="49" t="s">
        <v>217</v>
      </c>
      <c r="B908" s="45"/>
      <c r="C908" s="49"/>
      <c r="D908" s="49"/>
      <c r="E908" s="15" t="s">
        <v>707</v>
      </c>
      <c r="F908" s="19">
        <f t="shared" ref="F908:K910" si="2180">F909</f>
        <v>2588.1999999999998</v>
      </c>
      <c r="G908" s="19">
        <f t="shared" si="2180"/>
        <v>0</v>
      </c>
      <c r="H908" s="19">
        <f t="shared" si="2180"/>
        <v>0</v>
      </c>
      <c r="I908" s="19">
        <f t="shared" si="2180"/>
        <v>-2588.1999999999998</v>
      </c>
      <c r="J908" s="19">
        <f t="shared" si="2180"/>
        <v>0</v>
      </c>
      <c r="K908" s="19">
        <f t="shared" si="2180"/>
        <v>0</v>
      </c>
      <c r="L908" s="19">
        <f t="shared" si="2174"/>
        <v>0</v>
      </c>
      <c r="M908" s="19">
        <f t="shared" si="2175"/>
        <v>0</v>
      </c>
      <c r="N908" s="19">
        <f t="shared" si="2176"/>
        <v>0</v>
      </c>
      <c r="O908" s="19">
        <f t="shared" ref="O908:Q910" si="2181">O909</f>
        <v>8334.1880000000001</v>
      </c>
      <c r="P908" s="19">
        <f t="shared" si="2181"/>
        <v>0</v>
      </c>
      <c r="Q908" s="19">
        <f t="shared" si="2181"/>
        <v>0</v>
      </c>
      <c r="R908" s="19">
        <f t="shared" si="2136"/>
        <v>8334.1880000000001</v>
      </c>
      <c r="S908" s="19">
        <f t="shared" si="2137"/>
        <v>0</v>
      </c>
      <c r="T908" s="19">
        <f t="shared" si="2138"/>
        <v>0</v>
      </c>
      <c r="U908" s="19">
        <f t="shared" ref="U908:AV910" si="2182">U909</f>
        <v>0</v>
      </c>
      <c r="V908" s="19">
        <f t="shared" si="2139"/>
        <v>8334.1880000000001</v>
      </c>
      <c r="W908" s="19">
        <f t="shared" si="2140"/>
        <v>0</v>
      </c>
      <c r="X908" s="19">
        <f t="shared" si="2141"/>
        <v>0</v>
      </c>
      <c r="Y908" s="19">
        <f t="shared" si="2182"/>
        <v>0</v>
      </c>
      <c r="Z908" s="19">
        <f t="shared" si="2182"/>
        <v>0</v>
      </c>
      <c r="AA908" s="19">
        <f t="shared" si="2182"/>
        <v>0</v>
      </c>
      <c r="AB908" s="19">
        <f t="shared" si="2118"/>
        <v>8334.1880000000001</v>
      </c>
      <c r="AC908" s="19">
        <f t="shared" si="2119"/>
        <v>0</v>
      </c>
      <c r="AD908" s="19">
        <f t="shared" si="2120"/>
        <v>0</v>
      </c>
      <c r="AE908" s="19">
        <f t="shared" si="2182"/>
        <v>0</v>
      </c>
      <c r="AF908" s="19">
        <f t="shared" si="2182"/>
        <v>0</v>
      </c>
      <c r="AG908" s="19">
        <f t="shared" si="2132"/>
        <v>8334.1880000000001</v>
      </c>
      <c r="AH908" s="19">
        <f t="shared" si="2133"/>
        <v>0</v>
      </c>
      <c r="AI908" s="19">
        <f t="shared" si="2134"/>
        <v>0</v>
      </c>
      <c r="AJ908" s="19">
        <f t="shared" si="2182"/>
        <v>0</v>
      </c>
      <c r="AK908" s="19">
        <f t="shared" si="2182"/>
        <v>0</v>
      </c>
      <c r="AL908" s="19">
        <f t="shared" si="2182"/>
        <v>0</v>
      </c>
      <c r="AM908" s="19">
        <f t="shared" si="2049"/>
        <v>8334.1880000000001</v>
      </c>
      <c r="AN908" s="19">
        <f t="shared" si="2182"/>
        <v>0</v>
      </c>
      <c r="AO908" s="19">
        <f t="shared" ref="AO908:AO971" si="2183">AM908+AN908</f>
        <v>8334.1880000000001</v>
      </c>
      <c r="AP908" s="19">
        <f t="shared" si="2050"/>
        <v>0</v>
      </c>
      <c r="AQ908" s="19">
        <f t="shared" si="2182"/>
        <v>0</v>
      </c>
      <c r="AR908" s="19">
        <f t="shared" ref="AR908:AR971" si="2184">AP908+AQ908</f>
        <v>0</v>
      </c>
      <c r="AS908" s="19">
        <f t="shared" si="2051"/>
        <v>0</v>
      </c>
      <c r="AT908" s="19">
        <f t="shared" si="2182"/>
        <v>0</v>
      </c>
      <c r="AU908" s="19">
        <f t="shared" ref="AU908:AU971" si="2185">AS908+AT908</f>
        <v>0</v>
      </c>
      <c r="AV908" s="19">
        <f t="shared" si="2182"/>
        <v>0</v>
      </c>
      <c r="AW908" s="32"/>
      <c r="AX908" s="23"/>
      <c r="AY908" s="2"/>
    </row>
    <row r="909" spans="1:51" ht="46.8" x14ac:dyDescent="0.3">
      <c r="A909" s="49" t="s">
        <v>217</v>
      </c>
      <c r="B909" s="45">
        <v>400</v>
      </c>
      <c r="C909" s="49"/>
      <c r="D909" s="49"/>
      <c r="E909" s="15" t="s">
        <v>580</v>
      </c>
      <c r="F909" s="19">
        <f t="shared" si="2180"/>
        <v>2588.1999999999998</v>
      </c>
      <c r="G909" s="19">
        <f t="shared" si="2180"/>
        <v>0</v>
      </c>
      <c r="H909" s="19">
        <f t="shared" si="2180"/>
        <v>0</v>
      </c>
      <c r="I909" s="19">
        <f t="shared" si="2180"/>
        <v>-2588.1999999999998</v>
      </c>
      <c r="J909" s="19">
        <f t="shared" si="2180"/>
        <v>0</v>
      </c>
      <c r="K909" s="19">
        <f t="shared" si="2180"/>
        <v>0</v>
      </c>
      <c r="L909" s="19">
        <f t="shared" si="2174"/>
        <v>0</v>
      </c>
      <c r="M909" s="19">
        <f t="shared" si="2175"/>
        <v>0</v>
      </c>
      <c r="N909" s="19">
        <f t="shared" si="2176"/>
        <v>0</v>
      </c>
      <c r="O909" s="19">
        <f t="shared" si="2181"/>
        <v>8334.1880000000001</v>
      </c>
      <c r="P909" s="19">
        <f t="shared" si="2181"/>
        <v>0</v>
      </c>
      <c r="Q909" s="19">
        <f t="shared" si="2181"/>
        <v>0</v>
      </c>
      <c r="R909" s="19">
        <f t="shared" si="2136"/>
        <v>8334.1880000000001</v>
      </c>
      <c r="S909" s="19">
        <f t="shared" si="2137"/>
        <v>0</v>
      </c>
      <c r="T909" s="19">
        <f t="shared" si="2138"/>
        <v>0</v>
      </c>
      <c r="U909" s="19">
        <f t="shared" si="2182"/>
        <v>0</v>
      </c>
      <c r="V909" s="19">
        <f t="shared" si="2139"/>
        <v>8334.1880000000001</v>
      </c>
      <c r="W909" s="19">
        <f t="shared" si="2140"/>
        <v>0</v>
      </c>
      <c r="X909" s="19">
        <f t="shared" si="2141"/>
        <v>0</v>
      </c>
      <c r="Y909" s="19">
        <f t="shared" si="2182"/>
        <v>0</v>
      </c>
      <c r="Z909" s="19">
        <f t="shared" si="2182"/>
        <v>0</v>
      </c>
      <c r="AA909" s="19">
        <f t="shared" si="2182"/>
        <v>0</v>
      </c>
      <c r="AB909" s="19">
        <f t="shared" si="2118"/>
        <v>8334.1880000000001</v>
      </c>
      <c r="AC909" s="19">
        <f t="shared" si="2119"/>
        <v>0</v>
      </c>
      <c r="AD909" s="19">
        <f t="shared" si="2120"/>
        <v>0</v>
      </c>
      <c r="AE909" s="19">
        <f t="shared" si="2182"/>
        <v>0</v>
      </c>
      <c r="AF909" s="19">
        <f t="shared" si="2182"/>
        <v>0</v>
      </c>
      <c r="AG909" s="19">
        <f t="shared" si="2132"/>
        <v>8334.1880000000001</v>
      </c>
      <c r="AH909" s="19">
        <f t="shared" si="2133"/>
        <v>0</v>
      </c>
      <c r="AI909" s="19">
        <f t="shared" si="2134"/>
        <v>0</v>
      </c>
      <c r="AJ909" s="19">
        <f t="shared" si="2182"/>
        <v>0</v>
      </c>
      <c r="AK909" s="19">
        <f t="shared" si="2182"/>
        <v>0</v>
      </c>
      <c r="AL909" s="19">
        <f t="shared" si="2182"/>
        <v>0</v>
      </c>
      <c r="AM909" s="19">
        <f t="shared" si="2049"/>
        <v>8334.1880000000001</v>
      </c>
      <c r="AN909" s="19">
        <f t="shared" si="2182"/>
        <v>0</v>
      </c>
      <c r="AO909" s="19">
        <f t="shared" si="2183"/>
        <v>8334.1880000000001</v>
      </c>
      <c r="AP909" s="19">
        <f t="shared" si="2050"/>
        <v>0</v>
      </c>
      <c r="AQ909" s="19">
        <f t="shared" si="2182"/>
        <v>0</v>
      </c>
      <c r="AR909" s="19">
        <f t="shared" si="2184"/>
        <v>0</v>
      </c>
      <c r="AS909" s="19">
        <f t="shared" si="2051"/>
        <v>0</v>
      </c>
      <c r="AT909" s="19">
        <f t="shared" si="2182"/>
        <v>0</v>
      </c>
      <c r="AU909" s="19">
        <f t="shared" si="2185"/>
        <v>0</v>
      </c>
      <c r="AV909" s="19">
        <f t="shared" si="2182"/>
        <v>0</v>
      </c>
      <c r="AW909" s="32"/>
      <c r="AX909" s="23"/>
      <c r="AY909" s="2"/>
    </row>
    <row r="910" spans="1:51" x14ac:dyDescent="0.3">
      <c r="A910" s="49" t="s">
        <v>217</v>
      </c>
      <c r="B910" s="45">
        <v>410</v>
      </c>
      <c r="C910" s="49"/>
      <c r="D910" s="49"/>
      <c r="E910" s="15" t="s">
        <v>593</v>
      </c>
      <c r="F910" s="19">
        <f t="shared" si="2180"/>
        <v>2588.1999999999998</v>
      </c>
      <c r="G910" s="19">
        <f t="shared" si="2180"/>
        <v>0</v>
      </c>
      <c r="H910" s="19">
        <f t="shared" si="2180"/>
        <v>0</v>
      </c>
      <c r="I910" s="19">
        <f t="shared" si="2180"/>
        <v>-2588.1999999999998</v>
      </c>
      <c r="J910" s="19">
        <f t="shared" si="2180"/>
        <v>0</v>
      </c>
      <c r="K910" s="19">
        <f t="shared" si="2180"/>
        <v>0</v>
      </c>
      <c r="L910" s="19">
        <f t="shared" si="2174"/>
        <v>0</v>
      </c>
      <c r="M910" s="19">
        <f t="shared" si="2175"/>
        <v>0</v>
      </c>
      <c r="N910" s="19">
        <f t="shared" si="2176"/>
        <v>0</v>
      </c>
      <c r="O910" s="19">
        <f t="shared" si="2181"/>
        <v>8334.1880000000001</v>
      </c>
      <c r="P910" s="19">
        <f t="shared" si="2181"/>
        <v>0</v>
      </c>
      <c r="Q910" s="19">
        <f t="shared" si="2181"/>
        <v>0</v>
      </c>
      <c r="R910" s="19">
        <f t="shared" si="2136"/>
        <v>8334.1880000000001</v>
      </c>
      <c r="S910" s="19">
        <f t="shared" si="2137"/>
        <v>0</v>
      </c>
      <c r="T910" s="19">
        <f t="shared" si="2138"/>
        <v>0</v>
      </c>
      <c r="U910" s="19">
        <f t="shared" si="2182"/>
        <v>0</v>
      </c>
      <c r="V910" s="19">
        <f t="shared" si="2139"/>
        <v>8334.1880000000001</v>
      </c>
      <c r="W910" s="19">
        <f t="shared" si="2140"/>
        <v>0</v>
      </c>
      <c r="X910" s="19">
        <f t="shared" si="2141"/>
        <v>0</v>
      </c>
      <c r="Y910" s="19">
        <f t="shared" si="2182"/>
        <v>0</v>
      </c>
      <c r="Z910" s="19">
        <f t="shared" si="2182"/>
        <v>0</v>
      </c>
      <c r="AA910" s="19">
        <f t="shared" si="2182"/>
        <v>0</v>
      </c>
      <c r="AB910" s="19">
        <f t="shared" si="2118"/>
        <v>8334.1880000000001</v>
      </c>
      <c r="AC910" s="19">
        <f t="shared" si="2119"/>
        <v>0</v>
      </c>
      <c r="AD910" s="19">
        <f t="shared" si="2120"/>
        <v>0</v>
      </c>
      <c r="AE910" s="19">
        <f t="shared" si="2182"/>
        <v>0</v>
      </c>
      <c r="AF910" s="19">
        <f t="shared" si="2182"/>
        <v>0</v>
      </c>
      <c r="AG910" s="19">
        <f t="shared" si="2132"/>
        <v>8334.1880000000001</v>
      </c>
      <c r="AH910" s="19">
        <f t="shared" si="2133"/>
        <v>0</v>
      </c>
      <c r="AI910" s="19">
        <f t="shared" si="2134"/>
        <v>0</v>
      </c>
      <c r="AJ910" s="19">
        <f t="shared" si="2182"/>
        <v>0</v>
      </c>
      <c r="AK910" s="19">
        <f t="shared" si="2182"/>
        <v>0</v>
      </c>
      <c r="AL910" s="19">
        <f t="shared" si="2182"/>
        <v>0</v>
      </c>
      <c r="AM910" s="19">
        <f t="shared" si="2049"/>
        <v>8334.1880000000001</v>
      </c>
      <c r="AN910" s="19">
        <f t="shared" si="2182"/>
        <v>0</v>
      </c>
      <c r="AO910" s="19">
        <f t="shared" si="2183"/>
        <v>8334.1880000000001</v>
      </c>
      <c r="AP910" s="19">
        <f t="shared" si="2050"/>
        <v>0</v>
      </c>
      <c r="AQ910" s="19">
        <f t="shared" si="2182"/>
        <v>0</v>
      </c>
      <c r="AR910" s="19">
        <f t="shared" si="2184"/>
        <v>0</v>
      </c>
      <c r="AS910" s="19">
        <f t="shared" si="2051"/>
        <v>0</v>
      </c>
      <c r="AT910" s="19">
        <f t="shared" si="2182"/>
        <v>0</v>
      </c>
      <c r="AU910" s="19">
        <f t="shared" si="2185"/>
        <v>0</v>
      </c>
      <c r="AV910" s="19">
        <f t="shared" si="2182"/>
        <v>0</v>
      </c>
      <c r="AW910" s="32"/>
      <c r="AX910" s="23"/>
      <c r="AY910" s="2"/>
    </row>
    <row r="911" spans="1:51" x14ac:dyDescent="0.3">
      <c r="A911" s="49" t="s">
        <v>217</v>
      </c>
      <c r="B911" s="45">
        <v>410</v>
      </c>
      <c r="C911" s="49" t="s">
        <v>28</v>
      </c>
      <c r="D911" s="49" t="s">
        <v>5</v>
      </c>
      <c r="E911" s="15" t="s">
        <v>557</v>
      </c>
      <c r="F911" s="19">
        <v>2588.1999999999998</v>
      </c>
      <c r="G911" s="19">
        <v>0</v>
      </c>
      <c r="H911" s="19">
        <v>0</v>
      </c>
      <c r="I911" s="19">
        <f>-961.887-1626.313</f>
        <v>-2588.1999999999998</v>
      </c>
      <c r="J911" s="19"/>
      <c r="K911" s="19"/>
      <c r="L911" s="19">
        <f t="shared" si="2174"/>
        <v>0</v>
      </c>
      <c r="M911" s="19">
        <f t="shared" si="2175"/>
        <v>0</v>
      </c>
      <c r="N911" s="19">
        <f t="shared" si="2176"/>
        <v>0</v>
      </c>
      <c r="O911" s="19">
        <v>8334.1880000000001</v>
      </c>
      <c r="P911" s="19"/>
      <c r="Q911" s="19"/>
      <c r="R911" s="19">
        <f t="shared" si="2136"/>
        <v>8334.1880000000001</v>
      </c>
      <c r="S911" s="19">
        <f t="shared" si="2137"/>
        <v>0</v>
      </c>
      <c r="T911" s="19">
        <f t="shared" si="2138"/>
        <v>0</v>
      </c>
      <c r="U911" s="19"/>
      <c r="V911" s="19">
        <f t="shared" si="2139"/>
        <v>8334.1880000000001</v>
      </c>
      <c r="W911" s="19">
        <f t="shared" si="2140"/>
        <v>0</v>
      </c>
      <c r="X911" s="19">
        <f t="shared" si="2141"/>
        <v>0</v>
      </c>
      <c r="Y911" s="19"/>
      <c r="Z911" s="19"/>
      <c r="AA911" s="19"/>
      <c r="AB911" s="19">
        <f t="shared" si="2118"/>
        <v>8334.1880000000001</v>
      </c>
      <c r="AC911" s="19">
        <f t="shared" si="2119"/>
        <v>0</v>
      </c>
      <c r="AD911" s="19">
        <f t="shared" si="2120"/>
        <v>0</v>
      </c>
      <c r="AE911" s="19"/>
      <c r="AF911" s="19"/>
      <c r="AG911" s="19">
        <f t="shared" si="2132"/>
        <v>8334.1880000000001</v>
      </c>
      <c r="AH911" s="19">
        <f t="shared" si="2133"/>
        <v>0</v>
      </c>
      <c r="AI911" s="19">
        <f t="shared" si="2134"/>
        <v>0</v>
      </c>
      <c r="AJ911" s="19"/>
      <c r="AK911" s="19"/>
      <c r="AL911" s="19"/>
      <c r="AM911" s="19">
        <f t="shared" si="2049"/>
        <v>8334.1880000000001</v>
      </c>
      <c r="AN911" s="19"/>
      <c r="AO911" s="19">
        <f t="shared" si="2183"/>
        <v>8334.1880000000001</v>
      </c>
      <c r="AP911" s="19">
        <f t="shared" si="2050"/>
        <v>0</v>
      </c>
      <c r="AQ911" s="19"/>
      <c r="AR911" s="19">
        <f t="shared" si="2184"/>
        <v>0</v>
      </c>
      <c r="AS911" s="19">
        <f t="shared" si="2051"/>
        <v>0</v>
      </c>
      <c r="AT911" s="19"/>
      <c r="AU911" s="19">
        <f t="shared" si="2185"/>
        <v>0</v>
      </c>
      <c r="AV911" s="19"/>
      <c r="AW911" s="32"/>
      <c r="AX911" s="23" t="s">
        <v>1293</v>
      </c>
      <c r="AY911" s="2"/>
    </row>
    <row r="912" spans="1:51" ht="46.8" x14ac:dyDescent="0.3">
      <c r="A912" s="49" t="s">
        <v>218</v>
      </c>
      <c r="B912" s="45"/>
      <c r="C912" s="49"/>
      <c r="D912" s="49"/>
      <c r="E912" s="15" t="s">
        <v>873</v>
      </c>
      <c r="F912" s="19">
        <f t="shared" ref="F912:K914" si="2186">F913</f>
        <v>42811.3</v>
      </c>
      <c r="G912" s="19">
        <f t="shared" si="2186"/>
        <v>0</v>
      </c>
      <c r="H912" s="19">
        <f t="shared" si="2186"/>
        <v>0</v>
      </c>
      <c r="I912" s="19">
        <f t="shared" si="2186"/>
        <v>-11490.373</v>
      </c>
      <c r="J912" s="19">
        <f t="shared" si="2186"/>
        <v>0</v>
      </c>
      <c r="K912" s="19">
        <f t="shared" si="2186"/>
        <v>0</v>
      </c>
      <c r="L912" s="19">
        <f t="shared" si="2174"/>
        <v>31320.927000000003</v>
      </c>
      <c r="M912" s="19">
        <f t="shared" si="2175"/>
        <v>0</v>
      </c>
      <c r="N912" s="19">
        <f t="shared" si="2176"/>
        <v>0</v>
      </c>
      <c r="O912" s="19">
        <f t="shared" ref="O912:Q914" si="2187">O913</f>
        <v>0</v>
      </c>
      <c r="P912" s="19">
        <f t="shared" si="2187"/>
        <v>0</v>
      </c>
      <c r="Q912" s="19">
        <f t="shared" si="2187"/>
        <v>0</v>
      </c>
      <c r="R912" s="19">
        <f t="shared" si="2136"/>
        <v>31320.927000000003</v>
      </c>
      <c r="S912" s="19">
        <f t="shared" si="2137"/>
        <v>0</v>
      </c>
      <c r="T912" s="19">
        <f t="shared" si="2138"/>
        <v>0</v>
      </c>
      <c r="U912" s="19">
        <f t="shared" ref="U912:AV914" si="2188">U913</f>
        <v>0</v>
      </c>
      <c r="V912" s="19">
        <f t="shared" si="2139"/>
        <v>31320.927000000003</v>
      </c>
      <c r="W912" s="19">
        <f t="shared" si="2140"/>
        <v>0</v>
      </c>
      <c r="X912" s="19">
        <f t="shared" si="2141"/>
        <v>0</v>
      </c>
      <c r="Y912" s="19">
        <f t="shared" si="2188"/>
        <v>0</v>
      </c>
      <c r="Z912" s="19">
        <f t="shared" si="2188"/>
        <v>0</v>
      </c>
      <c r="AA912" s="19">
        <f t="shared" si="2188"/>
        <v>0</v>
      </c>
      <c r="AB912" s="19">
        <f t="shared" si="2118"/>
        <v>31320.927000000003</v>
      </c>
      <c r="AC912" s="19">
        <f t="shared" si="2119"/>
        <v>0</v>
      </c>
      <c r="AD912" s="19">
        <f t="shared" si="2120"/>
        <v>0</v>
      </c>
      <c r="AE912" s="19">
        <f t="shared" si="2188"/>
        <v>0</v>
      </c>
      <c r="AF912" s="19">
        <f t="shared" si="2188"/>
        <v>0</v>
      </c>
      <c r="AG912" s="19">
        <f t="shared" si="2132"/>
        <v>31320.927000000003</v>
      </c>
      <c r="AH912" s="19">
        <f t="shared" si="2133"/>
        <v>0</v>
      </c>
      <c r="AI912" s="19">
        <f t="shared" si="2134"/>
        <v>0</v>
      </c>
      <c r="AJ912" s="19">
        <f t="shared" si="2188"/>
        <v>0</v>
      </c>
      <c r="AK912" s="19">
        <f t="shared" si="2188"/>
        <v>0</v>
      </c>
      <c r="AL912" s="19">
        <f t="shared" si="2188"/>
        <v>0</v>
      </c>
      <c r="AM912" s="19">
        <f t="shared" si="2049"/>
        <v>31320.927000000003</v>
      </c>
      <c r="AN912" s="19">
        <f t="shared" si="2188"/>
        <v>0</v>
      </c>
      <c r="AO912" s="19">
        <f t="shared" si="2183"/>
        <v>31320.927000000003</v>
      </c>
      <c r="AP912" s="19">
        <f t="shared" si="2050"/>
        <v>0</v>
      </c>
      <c r="AQ912" s="19">
        <f t="shared" si="2188"/>
        <v>0</v>
      </c>
      <c r="AR912" s="19">
        <f t="shared" si="2184"/>
        <v>0</v>
      </c>
      <c r="AS912" s="19">
        <f t="shared" si="2051"/>
        <v>0</v>
      </c>
      <c r="AT912" s="19">
        <f t="shared" si="2188"/>
        <v>0</v>
      </c>
      <c r="AU912" s="19">
        <f t="shared" si="2185"/>
        <v>0</v>
      </c>
      <c r="AV912" s="19">
        <f t="shared" si="2188"/>
        <v>0</v>
      </c>
      <c r="AW912" s="32"/>
      <c r="AX912" s="23"/>
      <c r="AY912" s="2"/>
    </row>
    <row r="913" spans="1:51" ht="46.8" x14ac:dyDescent="0.3">
      <c r="A913" s="49" t="s">
        <v>218</v>
      </c>
      <c r="B913" s="45">
        <v>400</v>
      </c>
      <c r="C913" s="49"/>
      <c r="D913" s="49"/>
      <c r="E913" s="15" t="s">
        <v>580</v>
      </c>
      <c r="F913" s="19">
        <f t="shared" si="2186"/>
        <v>42811.3</v>
      </c>
      <c r="G913" s="19">
        <f t="shared" si="2186"/>
        <v>0</v>
      </c>
      <c r="H913" s="19">
        <f t="shared" si="2186"/>
        <v>0</v>
      </c>
      <c r="I913" s="19">
        <f t="shared" si="2186"/>
        <v>-11490.373</v>
      </c>
      <c r="J913" s="19">
        <f t="shared" si="2186"/>
        <v>0</v>
      </c>
      <c r="K913" s="19">
        <f t="shared" si="2186"/>
        <v>0</v>
      </c>
      <c r="L913" s="19">
        <f t="shared" si="2174"/>
        <v>31320.927000000003</v>
      </c>
      <c r="M913" s="19">
        <f t="shared" si="2175"/>
        <v>0</v>
      </c>
      <c r="N913" s="19">
        <f t="shared" si="2176"/>
        <v>0</v>
      </c>
      <c r="O913" s="19">
        <f t="shared" si="2187"/>
        <v>0</v>
      </c>
      <c r="P913" s="19">
        <f t="shared" si="2187"/>
        <v>0</v>
      </c>
      <c r="Q913" s="19">
        <f t="shared" si="2187"/>
        <v>0</v>
      </c>
      <c r="R913" s="19">
        <f t="shared" si="2136"/>
        <v>31320.927000000003</v>
      </c>
      <c r="S913" s="19">
        <f t="shared" si="2137"/>
        <v>0</v>
      </c>
      <c r="T913" s="19">
        <f t="shared" si="2138"/>
        <v>0</v>
      </c>
      <c r="U913" s="19">
        <f t="shared" si="2188"/>
        <v>0</v>
      </c>
      <c r="V913" s="19">
        <f t="shared" si="2139"/>
        <v>31320.927000000003</v>
      </c>
      <c r="W913" s="19">
        <f t="shared" si="2140"/>
        <v>0</v>
      </c>
      <c r="X913" s="19">
        <f t="shared" si="2141"/>
        <v>0</v>
      </c>
      <c r="Y913" s="19">
        <f t="shared" si="2188"/>
        <v>0</v>
      </c>
      <c r="Z913" s="19">
        <f t="shared" si="2188"/>
        <v>0</v>
      </c>
      <c r="AA913" s="19">
        <f t="shared" si="2188"/>
        <v>0</v>
      </c>
      <c r="AB913" s="19">
        <f t="shared" si="2118"/>
        <v>31320.927000000003</v>
      </c>
      <c r="AC913" s="19">
        <f t="shared" si="2119"/>
        <v>0</v>
      </c>
      <c r="AD913" s="19">
        <f t="shared" si="2120"/>
        <v>0</v>
      </c>
      <c r="AE913" s="19">
        <f t="shared" si="2188"/>
        <v>0</v>
      </c>
      <c r="AF913" s="19">
        <f t="shared" si="2188"/>
        <v>0</v>
      </c>
      <c r="AG913" s="19">
        <f t="shared" si="2132"/>
        <v>31320.927000000003</v>
      </c>
      <c r="AH913" s="19">
        <f t="shared" si="2133"/>
        <v>0</v>
      </c>
      <c r="AI913" s="19">
        <f t="shared" si="2134"/>
        <v>0</v>
      </c>
      <c r="AJ913" s="19">
        <f t="shared" si="2188"/>
        <v>0</v>
      </c>
      <c r="AK913" s="19">
        <f t="shared" si="2188"/>
        <v>0</v>
      </c>
      <c r="AL913" s="19">
        <f t="shared" si="2188"/>
        <v>0</v>
      </c>
      <c r="AM913" s="19">
        <f t="shared" si="2049"/>
        <v>31320.927000000003</v>
      </c>
      <c r="AN913" s="19">
        <f t="shared" si="2188"/>
        <v>0</v>
      </c>
      <c r="AO913" s="19">
        <f t="shared" si="2183"/>
        <v>31320.927000000003</v>
      </c>
      <c r="AP913" s="19">
        <f t="shared" si="2050"/>
        <v>0</v>
      </c>
      <c r="AQ913" s="19">
        <f t="shared" si="2188"/>
        <v>0</v>
      </c>
      <c r="AR913" s="19">
        <f t="shared" si="2184"/>
        <v>0</v>
      </c>
      <c r="AS913" s="19">
        <f t="shared" si="2051"/>
        <v>0</v>
      </c>
      <c r="AT913" s="19">
        <f t="shared" si="2188"/>
        <v>0</v>
      </c>
      <c r="AU913" s="19">
        <f t="shared" si="2185"/>
        <v>0</v>
      </c>
      <c r="AV913" s="19">
        <f t="shared" si="2188"/>
        <v>0</v>
      </c>
      <c r="AW913" s="32"/>
      <c r="AX913" s="23"/>
      <c r="AY913" s="2"/>
    </row>
    <row r="914" spans="1:51" x14ac:dyDescent="0.3">
      <c r="A914" s="49" t="s">
        <v>218</v>
      </c>
      <c r="B914" s="45">
        <v>410</v>
      </c>
      <c r="C914" s="49"/>
      <c r="D914" s="49"/>
      <c r="E914" s="15" t="s">
        <v>593</v>
      </c>
      <c r="F914" s="19">
        <f t="shared" si="2186"/>
        <v>42811.3</v>
      </c>
      <c r="G914" s="19">
        <f t="shared" si="2186"/>
        <v>0</v>
      </c>
      <c r="H914" s="19">
        <f t="shared" si="2186"/>
        <v>0</v>
      </c>
      <c r="I914" s="19">
        <f t="shared" si="2186"/>
        <v>-11490.373</v>
      </c>
      <c r="J914" s="19">
        <f t="shared" si="2186"/>
        <v>0</v>
      </c>
      <c r="K914" s="19">
        <f t="shared" si="2186"/>
        <v>0</v>
      </c>
      <c r="L914" s="19">
        <f t="shared" si="2174"/>
        <v>31320.927000000003</v>
      </c>
      <c r="M914" s="19">
        <f t="shared" si="2175"/>
        <v>0</v>
      </c>
      <c r="N914" s="19">
        <f t="shared" si="2176"/>
        <v>0</v>
      </c>
      <c r="O914" s="19">
        <f t="shared" si="2187"/>
        <v>0</v>
      </c>
      <c r="P914" s="19">
        <f t="shared" si="2187"/>
        <v>0</v>
      </c>
      <c r="Q914" s="19">
        <f t="shared" si="2187"/>
        <v>0</v>
      </c>
      <c r="R914" s="19">
        <f t="shared" si="2136"/>
        <v>31320.927000000003</v>
      </c>
      <c r="S914" s="19">
        <f t="shared" si="2137"/>
        <v>0</v>
      </c>
      <c r="T914" s="19">
        <f t="shared" si="2138"/>
        <v>0</v>
      </c>
      <c r="U914" s="19">
        <f t="shared" si="2188"/>
        <v>0</v>
      </c>
      <c r="V914" s="19">
        <f t="shared" si="2139"/>
        <v>31320.927000000003</v>
      </c>
      <c r="W914" s="19">
        <f t="shared" si="2140"/>
        <v>0</v>
      </c>
      <c r="X914" s="19">
        <f t="shared" si="2141"/>
        <v>0</v>
      </c>
      <c r="Y914" s="19">
        <f t="shared" si="2188"/>
        <v>0</v>
      </c>
      <c r="Z914" s="19">
        <f t="shared" si="2188"/>
        <v>0</v>
      </c>
      <c r="AA914" s="19">
        <f t="shared" si="2188"/>
        <v>0</v>
      </c>
      <c r="AB914" s="19">
        <f t="shared" si="2118"/>
        <v>31320.927000000003</v>
      </c>
      <c r="AC914" s="19">
        <f t="shared" si="2119"/>
        <v>0</v>
      </c>
      <c r="AD914" s="19">
        <f t="shared" si="2120"/>
        <v>0</v>
      </c>
      <c r="AE914" s="19">
        <f t="shared" si="2188"/>
        <v>0</v>
      </c>
      <c r="AF914" s="19">
        <f t="shared" si="2188"/>
        <v>0</v>
      </c>
      <c r="AG914" s="19">
        <f t="shared" si="2132"/>
        <v>31320.927000000003</v>
      </c>
      <c r="AH914" s="19">
        <f t="shared" si="2133"/>
        <v>0</v>
      </c>
      <c r="AI914" s="19">
        <f t="shared" si="2134"/>
        <v>0</v>
      </c>
      <c r="AJ914" s="19">
        <f t="shared" si="2188"/>
        <v>0</v>
      </c>
      <c r="AK914" s="19">
        <f t="shared" si="2188"/>
        <v>0</v>
      </c>
      <c r="AL914" s="19">
        <f t="shared" si="2188"/>
        <v>0</v>
      </c>
      <c r="AM914" s="19">
        <f t="shared" ref="AM914:AM977" si="2189">AG914+AJ914</f>
        <v>31320.927000000003</v>
      </c>
      <c r="AN914" s="19">
        <f t="shared" si="2188"/>
        <v>0</v>
      </c>
      <c r="AO914" s="19">
        <f t="shared" si="2183"/>
        <v>31320.927000000003</v>
      </c>
      <c r="AP914" s="19">
        <f t="shared" ref="AP914:AP977" si="2190">AH914+AK914</f>
        <v>0</v>
      </c>
      <c r="AQ914" s="19">
        <f t="shared" si="2188"/>
        <v>0</v>
      </c>
      <c r="AR914" s="19">
        <f t="shared" si="2184"/>
        <v>0</v>
      </c>
      <c r="AS914" s="19">
        <f t="shared" ref="AS914:AS977" si="2191">AI914+AL914</f>
        <v>0</v>
      </c>
      <c r="AT914" s="19">
        <f t="shared" si="2188"/>
        <v>0</v>
      </c>
      <c r="AU914" s="19">
        <f t="shared" si="2185"/>
        <v>0</v>
      </c>
      <c r="AV914" s="19">
        <f t="shared" si="2188"/>
        <v>0</v>
      </c>
      <c r="AW914" s="32"/>
      <c r="AX914" s="23"/>
      <c r="AY914" s="2"/>
    </row>
    <row r="915" spans="1:51" x14ac:dyDescent="0.3">
      <c r="A915" s="49" t="s">
        <v>218</v>
      </c>
      <c r="B915" s="45">
        <v>410</v>
      </c>
      <c r="C915" s="49" t="s">
        <v>28</v>
      </c>
      <c r="D915" s="49" t="s">
        <v>5</v>
      </c>
      <c r="E915" s="15" t="s">
        <v>557</v>
      </c>
      <c r="F915" s="19">
        <v>42811.3</v>
      </c>
      <c r="G915" s="19">
        <v>0</v>
      </c>
      <c r="H915" s="19">
        <v>0</v>
      </c>
      <c r="I915" s="24">
        <f>-8199.313-3291.06</f>
        <v>-11490.373</v>
      </c>
      <c r="J915" s="19"/>
      <c r="K915" s="19"/>
      <c r="L915" s="19">
        <f t="shared" si="2174"/>
        <v>31320.927000000003</v>
      </c>
      <c r="M915" s="19">
        <f t="shared" si="2175"/>
        <v>0</v>
      </c>
      <c r="N915" s="19">
        <f t="shared" si="2176"/>
        <v>0</v>
      </c>
      <c r="O915" s="19"/>
      <c r="P915" s="19"/>
      <c r="Q915" s="19"/>
      <c r="R915" s="19">
        <f t="shared" si="2136"/>
        <v>31320.927000000003</v>
      </c>
      <c r="S915" s="19">
        <f t="shared" si="2137"/>
        <v>0</v>
      </c>
      <c r="T915" s="19">
        <f t="shared" si="2138"/>
        <v>0</v>
      </c>
      <c r="U915" s="19"/>
      <c r="V915" s="19">
        <f t="shared" si="2139"/>
        <v>31320.927000000003</v>
      </c>
      <c r="W915" s="19">
        <f t="shared" si="2140"/>
        <v>0</v>
      </c>
      <c r="X915" s="19">
        <f t="shared" si="2141"/>
        <v>0</v>
      </c>
      <c r="Y915" s="19"/>
      <c r="Z915" s="19"/>
      <c r="AA915" s="19"/>
      <c r="AB915" s="19">
        <f t="shared" si="2118"/>
        <v>31320.927000000003</v>
      </c>
      <c r="AC915" s="19">
        <f t="shared" si="2119"/>
        <v>0</v>
      </c>
      <c r="AD915" s="19">
        <f t="shared" si="2120"/>
        <v>0</v>
      </c>
      <c r="AE915" s="19"/>
      <c r="AF915" s="19"/>
      <c r="AG915" s="19">
        <f t="shared" si="2132"/>
        <v>31320.927000000003</v>
      </c>
      <c r="AH915" s="19">
        <f t="shared" si="2133"/>
        <v>0</v>
      </c>
      <c r="AI915" s="19">
        <f t="shared" si="2134"/>
        <v>0</v>
      </c>
      <c r="AJ915" s="19"/>
      <c r="AK915" s="19"/>
      <c r="AL915" s="19"/>
      <c r="AM915" s="19">
        <f t="shared" si="2189"/>
        <v>31320.927000000003</v>
      </c>
      <c r="AN915" s="19"/>
      <c r="AO915" s="19">
        <f t="shared" si="2183"/>
        <v>31320.927000000003</v>
      </c>
      <c r="AP915" s="19">
        <f t="shared" si="2190"/>
        <v>0</v>
      </c>
      <c r="AQ915" s="19"/>
      <c r="AR915" s="19">
        <f t="shared" si="2184"/>
        <v>0</v>
      </c>
      <c r="AS915" s="19">
        <f t="shared" si="2191"/>
        <v>0</v>
      </c>
      <c r="AT915" s="19"/>
      <c r="AU915" s="19">
        <f t="shared" si="2185"/>
        <v>0</v>
      </c>
      <c r="AV915" s="19"/>
      <c r="AW915" s="32"/>
      <c r="AX915" s="23" t="s">
        <v>1296</v>
      </c>
      <c r="AY915" s="2"/>
    </row>
    <row r="916" spans="1:51" ht="31.2" x14ac:dyDescent="0.3">
      <c r="A916" s="49" t="s">
        <v>1468</v>
      </c>
      <c r="B916" s="45"/>
      <c r="C916" s="49"/>
      <c r="D916" s="49"/>
      <c r="E916" s="15" t="s">
        <v>1483</v>
      </c>
      <c r="F916" s="19"/>
      <c r="G916" s="19"/>
      <c r="H916" s="19"/>
      <c r="I916" s="24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>
        <f>AG917</f>
        <v>0</v>
      </c>
      <c r="AH916" s="19">
        <f t="shared" ref="AH916:AV918" si="2192">AH917</f>
        <v>0</v>
      </c>
      <c r="AI916" s="19">
        <f t="shared" si="2192"/>
        <v>0</v>
      </c>
      <c r="AJ916" s="19">
        <f t="shared" si="2192"/>
        <v>170.69499999999999</v>
      </c>
      <c r="AK916" s="19">
        <f t="shared" si="2192"/>
        <v>0</v>
      </c>
      <c r="AL916" s="19">
        <f t="shared" si="2192"/>
        <v>0</v>
      </c>
      <c r="AM916" s="19">
        <f t="shared" si="2189"/>
        <v>170.69499999999999</v>
      </c>
      <c r="AN916" s="19">
        <f t="shared" si="2192"/>
        <v>0</v>
      </c>
      <c r="AO916" s="19">
        <f t="shared" si="2183"/>
        <v>170.69499999999999</v>
      </c>
      <c r="AP916" s="19">
        <f t="shared" si="2190"/>
        <v>0</v>
      </c>
      <c r="AQ916" s="19">
        <f t="shared" si="2192"/>
        <v>0</v>
      </c>
      <c r="AR916" s="19">
        <f t="shared" si="2184"/>
        <v>0</v>
      </c>
      <c r="AS916" s="19">
        <f t="shared" si="2191"/>
        <v>0</v>
      </c>
      <c r="AT916" s="19">
        <f t="shared" si="2192"/>
        <v>0</v>
      </c>
      <c r="AU916" s="19">
        <f t="shared" si="2185"/>
        <v>0</v>
      </c>
      <c r="AV916" s="19">
        <f t="shared" si="2192"/>
        <v>0</v>
      </c>
      <c r="AW916" s="32"/>
      <c r="AX916" s="23"/>
      <c r="AY916" s="2"/>
    </row>
    <row r="917" spans="1:51" ht="46.8" x14ac:dyDescent="0.3">
      <c r="A917" s="49" t="s">
        <v>1468</v>
      </c>
      <c r="B917" s="45">
        <v>400</v>
      </c>
      <c r="C917" s="49"/>
      <c r="D917" s="49"/>
      <c r="E917" s="15" t="s">
        <v>580</v>
      </c>
      <c r="F917" s="19"/>
      <c r="G917" s="19"/>
      <c r="H917" s="19"/>
      <c r="I917" s="24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>
        <f>AG918</f>
        <v>0</v>
      </c>
      <c r="AH917" s="19">
        <f t="shared" si="2192"/>
        <v>0</v>
      </c>
      <c r="AI917" s="19">
        <f t="shared" si="2192"/>
        <v>0</v>
      </c>
      <c r="AJ917" s="19">
        <f t="shared" si="2192"/>
        <v>170.69499999999999</v>
      </c>
      <c r="AK917" s="19">
        <f t="shared" si="2192"/>
        <v>0</v>
      </c>
      <c r="AL917" s="19">
        <f t="shared" si="2192"/>
        <v>0</v>
      </c>
      <c r="AM917" s="19">
        <f t="shared" si="2189"/>
        <v>170.69499999999999</v>
      </c>
      <c r="AN917" s="19">
        <f t="shared" si="2192"/>
        <v>0</v>
      </c>
      <c r="AO917" s="19">
        <f t="shared" si="2183"/>
        <v>170.69499999999999</v>
      </c>
      <c r="AP917" s="19">
        <f t="shared" si="2190"/>
        <v>0</v>
      </c>
      <c r="AQ917" s="19">
        <f t="shared" si="2192"/>
        <v>0</v>
      </c>
      <c r="AR917" s="19">
        <f t="shared" si="2184"/>
        <v>0</v>
      </c>
      <c r="AS917" s="19">
        <f t="shared" si="2191"/>
        <v>0</v>
      </c>
      <c r="AT917" s="19">
        <f t="shared" si="2192"/>
        <v>0</v>
      </c>
      <c r="AU917" s="19">
        <f t="shared" si="2185"/>
        <v>0</v>
      </c>
      <c r="AV917" s="19">
        <f t="shared" si="2192"/>
        <v>0</v>
      </c>
      <c r="AW917" s="32"/>
      <c r="AX917" s="23"/>
      <c r="AY917" s="2"/>
    </row>
    <row r="918" spans="1:51" x14ac:dyDescent="0.3">
      <c r="A918" s="49" t="s">
        <v>1468</v>
      </c>
      <c r="B918" s="45">
        <v>410</v>
      </c>
      <c r="C918" s="49"/>
      <c r="D918" s="49"/>
      <c r="E918" s="15" t="s">
        <v>593</v>
      </c>
      <c r="F918" s="19"/>
      <c r="G918" s="19"/>
      <c r="H918" s="19"/>
      <c r="I918" s="24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>
        <f>AG919</f>
        <v>0</v>
      </c>
      <c r="AH918" s="19">
        <f t="shared" si="2192"/>
        <v>0</v>
      </c>
      <c r="AI918" s="19">
        <f t="shared" si="2192"/>
        <v>0</v>
      </c>
      <c r="AJ918" s="19">
        <f t="shared" si="2192"/>
        <v>170.69499999999999</v>
      </c>
      <c r="AK918" s="19">
        <f t="shared" si="2192"/>
        <v>0</v>
      </c>
      <c r="AL918" s="19">
        <f t="shared" si="2192"/>
        <v>0</v>
      </c>
      <c r="AM918" s="19">
        <f t="shared" si="2189"/>
        <v>170.69499999999999</v>
      </c>
      <c r="AN918" s="19">
        <f t="shared" si="2192"/>
        <v>0</v>
      </c>
      <c r="AO918" s="19">
        <f t="shared" si="2183"/>
        <v>170.69499999999999</v>
      </c>
      <c r="AP918" s="19">
        <f t="shared" si="2190"/>
        <v>0</v>
      </c>
      <c r="AQ918" s="19">
        <f t="shared" si="2192"/>
        <v>0</v>
      </c>
      <c r="AR918" s="19">
        <f t="shared" si="2184"/>
        <v>0</v>
      </c>
      <c r="AS918" s="19">
        <f t="shared" si="2191"/>
        <v>0</v>
      </c>
      <c r="AT918" s="19">
        <f t="shared" si="2192"/>
        <v>0</v>
      </c>
      <c r="AU918" s="19">
        <f t="shared" si="2185"/>
        <v>0</v>
      </c>
      <c r="AV918" s="19">
        <f t="shared" si="2192"/>
        <v>0</v>
      </c>
      <c r="AW918" s="32"/>
      <c r="AX918" s="23"/>
      <c r="AY918" s="2"/>
    </row>
    <row r="919" spans="1:51" x14ac:dyDescent="0.3">
      <c r="A919" s="49" t="s">
        <v>1468</v>
      </c>
      <c r="B919" s="45">
        <v>410</v>
      </c>
      <c r="C919" s="49" t="s">
        <v>28</v>
      </c>
      <c r="D919" s="49" t="s">
        <v>5</v>
      </c>
      <c r="E919" s="15" t="s">
        <v>557</v>
      </c>
      <c r="F919" s="19"/>
      <c r="G919" s="19"/>
      <c r="H919" s="19"/>
      <c r="I919" s="24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>
        <v>0</v>
      </c>
      <c r="AH919" s="19">
        <v>0</v>
      </c>
      <c r="AI919" s="19">
        <v>0</v>
      </c>
      <c r="AJ919" s="19">
        <v>170.69499999999999</v>
      </c>
      <c r="AK919" s="19"/>
      <c r="AL919" s="19"/>
      <c r="AM919" s="19">
        <f t="shared" si="2189"/>
        <v>170.69499999999999</v>
      </c>
      <c r="AN919" s="19"/>
      <c r="AO919" s="19">
        <f t="shared" si="2183"/>
        <v>170.69499999999999</v>
      </c>
      <c r="AP919" s="19">
        <f t="shared" si="2190"/>
        <v>0</v>
      </c>
      <c r="AQ919" s="19"/>
      <c r="AR919" s="19">
        <f t="shared" si="2184"/>
        <v>0</v>
      </c>
      <c r="AS919" s="19">
        <f t="shared" si="2191"/>
        <v>0</v>
      </c>
      <c r="AT919" s="19"/>
      <c r="AU919" s="19">
        <f t="shared" si="2185"/>
        <v>0</v>
      </c>
      <c r="AV919" s="19"/>
      <c r="AW919" s="32"/>
      <c r="AX919" s="23"/>
      <c r="AY919" s="2"/>
    </row>
    <row r="920" spans="1:51" ht="46.8" x14ac:dyDescent="0.3">
      <c r="A920" s="49" t="s">
        <v>958</v>
      </c>
      <c r="B920" s="45"/>
      <c r="C920" s="49"/>
      <c r="D920" s="49"/>
      <c r="E920" s="15" t="s">
        <v>1018</v>
      </c>
      <c r="F920" s="19">
        <f>F921</f>
        <v>0</v>
      </c>
      <c r="G920" s="19">
        <f t="shared" ref="G920:AV922" si="2193">G921</f>
        <v>0</v>
      </c>
      <c r="H920" s="19">
        <f t="shared" si="2193"/>
        <v>150000</v>
      </c>
      <c r="I920" s="19">
        <f t="shared" si="2193"/>
        <v>0</v>
      </c>
      <c r="J920" s="19">
        <f t="shared" si="2193"/>
        <v>0</v>
      </c>
      <c r="K920" s="19">
        <f t="shared" si="2193"/>
        <v>0</v>
      </c>
      <c r="L920" s="19">
        <f t="shared" si="2174"/>
        <v>0</v>
      </c>
      <c r="M920" s="19">
        <f t="shared" si="2175"/>
        <v>0</v>
      </c>
      <c r="N920" s="19">
        <f t="shared" si="2176"/>
        <v>150000</v>
      </c>
      <c r="O920" s="19">
        <f t="shared" si="2193"/>
        <v>0</v>
      </c>
      <c r="P920" s="19">
        <f t="shared" si="2193"/>
        <v>0</v>
      </c>
      <c r="Q920" s="19">
        <f t="shared" si="2193"/>
        <v>0</v>
      </c>
      <c r="R920" s="19">
        <f t="shared" si="2136"/>
        <v>0</v>
      </c>
      <c r="S920" s="19">
        <f t="shared" si="2137"/>
        <v>0</v>
      </c>
      <c r="T920" s="19">
        <f t="shared" si="2138"/>
        <v>150000</v>
      </c>
      <c r="U920" s="19">
        <f t="shared" si="2193"/>
        <v>0</v>
      </c>
      <c r="V920" s="19">
        <f t="shared" si="2139"/>
        <v>0</v>
      </c>
      <c r="W920" s="19">
        <f t="shared" si="2140"/>
        <v>0</v>
      </c>
      <c r="X920" s="19">
        <f t="shared" si="2141"/>
        <v>150000</v>
      </c>
      <c r="Y920" s="19">
        <f t="shared" si="2193"/>
        <v>0</v>
      </c>
      <c r="Z920" s="19">
        <f t="shared" si="2193"/>
        <v>0</v>
      </c>
      <c r="AA920" s="19">
        <f t="shared" si="2193"/>
        <v>0</v>
      </c>
      <c r="AB920" s="19">
        <f t="shared" si="2118"/>
        <v>0</v>
      </c>
      <c r="AC920" s="19">
        <f t="shared" si="2119"/>
        <v>0</v>
      </c>
      <c r="AD920" s="19">
        <f t="shared" si="2120"/>
        <v>150000</v>
      </c>
      <c r="AE920" s="19">
        <f t="shared" si="2193"/>
        <v>0</v>
      </c>
      <c r="AF920" s="19">
        <f t="shared" si="2193"/>
        <v>0</v>
      </c>
      <c r="AG920" s="19">
        <f t="shared" si="2132"/>
        <v>0</v>
      </c>
      <c r="AH920" s="19">
        <f t="shared" si="2133"/>
        <v>0</v>
      </c>
      <c r="AI920" s="19">
        <f t="shared" si="2134"/>
        <v>150000</v>
      </c>
      <c r="AJ920" s="19">
        <f t="shared" si="2193"/>
        <v>0</v>
      </c>
      <c r="AK920" s="19">
        <f t="shared" si="2193"/>
        <v>0</v>
      </c>
      <c r="AL920" s="19">
        <f t="shared" si="2193"/>
        <v>0</v>
      </c>
      <c r="AM920" s="19">
        <f t="shared" si="2189"/>
        <v>0</v>
      </c>
      <c r="AN920" s="19">
        <f t="shared" si="2193"/>
        <v>0</v>
      </c>
      <c r="AO920" s="19">
        <f t="shared" si="2183"/>
        <v>0</v>
      </c>
      <c r="AP920" s="19">
        <f t="shared" si="2190"/>
        <v>0</v>
      </c>
      <c r="AQ920" s="19">
        <f t="shared" si="2193"/>
        <v>0</v>
      </c>
      <c r="AR920" s="19">
        <f t="shared" si="2184"/>
        <v>0</v>
      </c>
      <c r="AS920" s="19">
        <f t="shared" si="2191"/>
        <v>150000</v>
      </c>
      <c r="AT920" s="19">
        <f t="shared" si="2193"/>
        <v>0</v>
      </c>
      <c r="AU920" s="19">
        <f t="shared" si="2185"/>
        <v>150000</v>
      </c>
      <c r="AV920" s="19">
        <f t="shared" si="2193"/>
        <v>0</v>
      </c>
      <c r="AW920" s="32"/>
      <c r="AX920" s="23"/>
      <c r="AY920" s="2"/>
    </row>
    <row r="921" spans="1:51" ht="46.8" x14ac:dyDescent="0.3">
      <c r="A921" s="49" t="s">
        <v>958</v>
      </c>
      <c r="B921" s="45">
        <v>400</v>
      </c>
      <c r="C921" s="49"/>
      <c r="D921" s="49"/>
      <c r="E921" s="15" t="s">
        <v>580</v>
      </c>
      <c r="F921" s="19">
        <f>F922</f>
        <v>0</v>
      </c>
      <c r="G921" s="19">
        <f t="shared" si="2193"/>
        <v>0</v>
      </c>
      <c r="H921" s="19">
        <f t="shared" si="2193"/>
        <v>150000</v>
      </c>
      <c r="I921" s="19">
        <f t="shared" si="2193"/>
        <v>0</v>
      </c>
      <c r="J921" s="19">
        <f t="shared" si="2193"/>
        <v>0</v>
      </c>
      <c r="K921" s="19">
        <f t="shared" si="2193"/>
        <v>0</v>
      </c>
      <c r="L921" s="19">
        <f t="shared" si="2174"/>
        <v>0</v>
      </c>
      <c r="M921" s="19">
        <f t="shared" si="2175"/>
        <v>0</v>
      </c>
      <c r="N921" s="19">
        <f t="shared" si="2176"/>
        <v>150000</v>
      </c>
      <c r="O921" s="19">
        <f t="shared" si="2193"/>
        <v>0</v>
      </c>
      <c r="P921" s="19">
        <f t="shared" si="2193"/>
        <v>0</v>
      </c>
      <c r="Q921" s="19">
        <f t="shared" si="2193"/>
        <v>0</v>
      </c>
      <c r="R921" s="19">
        <f t="shared" si="2136"/>
        <v>0</v>
      </c>
      <c r="S921" s="19">
        <f t="shared" si="2137"/>
        <v>0</v>
      </c>
      <c r="T921" s="19">
        <f t="shared" si="2138"/>
        <v>150000</v>
      </c>
      <c r="U921" s="19">
        <f t="shared" si="2193"/>
        <v>0</v>
      </c>
      <c r="V921" s="19">
        <f t="shared" si="2139"/>
        <v>0</v>
      </c>
      <c r="W921" s="19">
        <f t="shared" si="2140"/>
        <v>0</v>
      </c>
      <c r="X921" s="19">
        <f t="shared" si="2141"/>
        <v>150000</v>
      </c>
      <c r="Y921" s="19">
        <f t="shared" si="2193"/>
        <v>0</v>
      </c>
      <c r="Z921" s="19">
        <f t="shared" si="2193"/>
        <v>0</v>
      </c>
      <c r="AA921" s="19">
        <f t="shared" si="2193"/>
        <v>0</v>
      </c>
      <c r="AB921" s="19">
        <f t="shared" si="2118"/>
        <v>0</v>
      </c>
      <c r="AC921" s="19">
        <f t="shared" si="2119"/>
        <v>0</v>
      </c>
      <c r="AD921" s="19">
        <f t="shared" si="2120"/>
        <v>150000</v>
      </c>
      <c r="AE921" s="19">
        <f t="shared" si="2193"/>
        <v>0</v>
      </c>
      <c r="AF921" s="19">
        <f t="shared" si="2193"/>
        <v>0</v>
      </c>
      <c r="AG921" s="19">
        <f t="shared" si="2132"/>
        <v>0</v>
      </c>
      <c r="AH921" s="19">
        <f t="shared" si="2133"/>
        <v>0</v>
      </c>
      <c r="AI921" s="19">
        <f t="shared" si="2134"/>
        <v>150000</v>
      </c>
      <c r="AJ921" s="19">
        <f t="shared" si="2193"/>
        <v>0</v>
      </c>
      <c r="AK921" s="19">
        <f t="shared" si="2193"/>
        <v>0</v>
      </c>
      <c r="AL921" s="19">
        <f t="shared" si="2193"/>
        <v>0</v>
      </c>
      <c r="AM921" s="19">
        <f t="shared" si="2189"/>
        <v>0</v>
      </c>
      <c r="AN921" s="19">
        <f t="shared" si="2193"/>
        <v>0</v>
      </c>
      <c r="AO921" s="19">
        <f t="shared" si="2183"/>
        <v>0</v>
      </c>
      <c r="AP921" s="19">
        <f t="shared" si="2190"/>
        <v>0</v>
      </c>
      <c r="AQ921" s="19">
        <f t="shared" si="2193"/>
        <v>0</v>
      </c>
      <c r="AR921" s="19">
        <f t="shared" si="2184"/>
        <v>0</v>
      </c>
      <c r="AS921" s="19">
        <f t="shared" si="2191"/>
        <v>150000</v>
      </c>
      <c r="AT921" s="19">
        <f t="shared" si="2193"/>
        <v>0</v>
      </c>
      <c r="AU921" s="19">
        <f t="shared" si="2185"/>
        <v>150000</v>
      </c>
      <c r="AV921" s="19">
        <f t="shared" si="2193"/>
        <v>0</v>
      </c>
      <c r="AW921" s="32"/>
      <c r="AX921" s="23"/>
      <c r="AY921" s="2"/>
    </row>
    <row r="922" spans="1:51" x14ac:dyDescent="0.3">
      <c r="A922" s="49" t="s">
        <v>958</v>
      </c>
      <c r="B922" s="45">
        <v>410</v>
      </c>
      <c r="C922" s="49"/>
      <c r="D922" s="49"/>
      <c r="E922" s="15" t="s">
        <v>593</v>
      </c>
      <c r="F922" s="19">
        <f>F923</f>
        <v>0</v>
      </c>
      <c r="G922" s="19">
        <f t="shared" si="2193"/>
        <v>0</v>
      </c>
      <c r="H922" s="19">
        <f t="shared" si="2193"/>
        <v>150000</v>
      </c>
      <c r="I922" s="19">
        <f t="shared" si="2193"/>
        <v>0</v>
      </c>
      <c r="J922" s="19">
        <f t="shared" si="2193"/>
        <v>0</v>
      </c>
      <c r="K922" s="19">
        <f t="shared" si="2193"/>
        <v>0</v>
      </c>
      <c r="L922" s="19">
        <f t="shared" si="2174"/>
        <v>0</v>
      </c>
      <c r="M922" s="19">
        <f t="shared" si="2175"/>
        <v>0</v>
      </c>
      <c r="N922" s="19">
        <f t="shared" si="2176"/>
        <v>150000</v>
      </c>
      <c r="O922" s="19">
        <f t="shared" si="2193"/>
        <v>0</v>
      </c>
      <c r="P922" s="19">
        <f t="shared" si="2193"/>
        <v>0</v>
      </c>
      <c r="Q922" s="19">
        <f t="shared" si="2193"/>
        <v>0</v>
      </c>
      <c r="R922" s="19">
        <f t="shared" si="2136"/>
        <v>0</v>
      </c>
      <c r="S922" s="19">
        <f t="shared" si="2137"/>
        <v>0</v>
      </c>
      <c r="T922" s="19">
        <f t="shared" si="2138"/>
        <v>150000</v>
      </c>
      <c r="U922" s="19">
        <f t="shared" si="2193"/>
        <v>0</v>
      </c>
      <c r="V922" s="19">
        <f t="shared" si="2139"/>
        <v>0</v>
      </c>
      <c r="W922" s="19">
        <f t="shared" si="2140"/>
        <v>0</v>
      </c>
      <c r="X922" s="19">
        <f t="shared" si="2141"/>
        <v>150000</v>
      </c>
      <c r="Y922" s="19">
        <f t="shared" si="2193"/>
        <v>0</v>
      </c>
      <c r="Z922" s="19">
        <f t="shared" si="2193"/>
        <v>0</v>
      </c>
      <c r="AA922" s="19">
        <f t="shared" si="2193"/>
        <v>0</v>
      </c>
      <c r="AB922" s="19">
        <f t="shared" si="2118"/>
        <v>0</v>
      </c>
      <c r="AC922" s="19">
        <f t="shared" si="2119"/>
        <v>0</v>
      </c>
      <c r="AD922" s="19">
        <f t="shared" si="2120"/>
        <v>150000</v>
      </c>
      <c r="AE922" s="19">
        <f t="shared" si="2193"/>
        <v>0</v>
      </c>
      <c r="AF922" s="19">
        <f t="shared" si="2193"/>
        <v>0</v>
      </c>
      <c r="AG922" s="19">
        <f t="shared" si="2132"/>
        <v>0</v>
      </c>
      <c r="AH922" s="19">
        <f t="shared" si="2133"/>
        <v>0</v>
      </c>
      <c r="AI922" s="19">
        <f t="shared" si="2134"/>
        <v>150000</v>
      </c>
      <c r="AJ922" s="19">
        <f t="shared" si="2193"/>
        <v>0</v>
      </c>
      <c r="AK922" s="19">
        <f t="shared" si="2193"/>
        <v>0</v>
      </c>
      <c r="AL922" s="19">
        <f t="shared" si="2193"/>
        <v>0</v>
      </c>
      <c r="AM922" s="19">
        <f t="shared" si="2189"/>
        <v>0</v>
      </c>
      <c r="AN922" s="19">
        <f t="shared" si="2193"/>
        <v>0</v>
      </c>
      <c r="AO922" s="19">
        <f t="shared" si="2183"/>
        <v>0</v>
      </c>
      <c r="AP922" s="19">
        <f t="shared" si="2190"/>
        <v>0</v>
      </c>
      <c r="AQ922" s="19">
        <f t="shared" si="2193"/>
        <v>0</v>
      </c>
      <c r="AR922" s="19">
        <f t="shared" si="2184"/>
        <v>0</v>
      </c>
      <c r="AS922" s="19">
        <f t="shared" si="2191"/>
        <v>150000</v>
      </c>
      <c r="AT922" s="19">
        <f t="shared" si="2193"/>
        <v>0</v>
      </c>
      <c r="AU922" s="19">
        <f t="shared" si="2185"/>
        <v>150000</v>
      </c>
      <c r="AV922" s="19">
        <f t="shared" si="2193"/>
        <v>0</v>
      </c>
      <c r="AW922" s="32"/>
      <c r="AX922" s="23"/>
      <c r="AY922" s="2"/>
    </row>
    <row r="923" spans="1:51" x14ac:dyDescent="0.3">
      <c r="A923" s="49" t="s">
        <v>958</v>
      </c>
      <c r="B923" s="45">
        <v>410</v>
      </c>
      <c r="C923" s="49" t="s">
        <v>28</v>
      </c>
      <c r="D923" s="49" t="s">
        <v>5</v>
      </c>
      <c r="E923" s="15" t="s">
        <v>557</v>
      </c>
      <c r="F923" s="19">
        <v>0</v>
      </c>
      <c r="G923" s="19">
        <v>0</v>
      </c>
      <c r="H923" s="19">
        <v>150000</v>
      </c>
      <c r="I923" s="19"/>
      <c r="J923" s="19"/>
      <c r="K923" s="19"/>
      <c r="L923" s="19">
        <f t="shared" si="2174"/>
        <v>0</v>
      </c>
      <c r="M923" s="19">
        <f t="shared" si="2175"/>
        <v>0</v>
      </c>
      <c r="N923" s="19">
        <f t="shared" si="2176"/>
        <v>150000</v>
      </c>
      <c r="O923" s="19"/>
      <c r="P923" s="19"/>
      <c r="Q923" s="19"/>
      <c r="R923" s="19">
        <f t="shared" si="2136"/>
        <v>0</v>
      </c>
      <c r="S923" s="19">
        <f t="shared" si="2137"/>
        <v>0</v>
      </c>
      <c r="T923" s="19">
        <f t="shared" si="2138"/>
        <v>150000</v>
      </c>
      <c r="U923" s="19"/>
      <c r="V923" s="19">
        <f t="shared" si="2139"/>
        <v>0</v>
      </c>
      <c r="W923" s="19">
        <f t="shared" si="2140"/>
        <v>0</v>
      </c>
      <c r="X923" s="19">
        <f t="shared" si="2141"/>
        <v>150000</v>
      </c>
      <c r="Y923" s="19"/>
      <c r="Z923" s="19"/>
      <c r="AA923" s="19"/>
      <c r="AB923" s="19">
        <f t="shared" si="2118"/>
        <v>0</v>
      </c>
      <c r="AC923" s="19">
        <f t="shared" si="2119"/>
        <v>0</v>
      </c>
      <c r="AD923" s="19">
        <f t="shared" si="2120"/>
        <v>150000</v>
      </c>
      <c r="AE923" s="19"/>
      <c r="AF923" s="19"/>
      <c r="AG923" s="19">
        <f t="shared" si="2132"/>
        <v>0</v>
      </c>
      <c r="AH923" s="19">
        <f t="shared" si="2133"/>
        <v>0</v>
      </c>
      <c r="AI923" s="19">
        <f t="shared" si="2134"/>
        <v>150000</v>
      </c>
      <c r="AJ923" s="19"/>
      <c r="AK923" s="19"/>
      <c r="AL923" s="19"/>
      <c r="AM923" s="19">
        <f t="shared" si="2189"/>
        <v>0</v>
      </c>
      <c r="AN923" s="19"/>
      <c r="AO923" s="19">
        <f t="shared" si="2183"/>
        <v>0</v>
      </c>
      <c r="AP923" s="19">
        <f t="shared" si="2190"/>
        <v>0</v>
      </c>
      <c r="AQ923" s="19"/>
      <c r="AR923" s="19">
        <f t="shared" si="2184"/>
        <v>0</v>
      </c>
      <c r="AS923" s="19">
        <f t="shared" si="2191"/>
        <v>150000</v>
      </c>
      <c r="AT923" s="19"/>
      <c r="AU923" s="19">
        <f t="shared" si="2185"/>
        <v>150000</v>
      </c>
      <c r="AV923" s="19"/>
      <c r="AW923" s="32"/>
      <c r="AX923" s="23"/>
      <c r="AY923" s="2"/>
    </row>
    <row r="924" spans="1:51" ht="78" x14ac:dyDescent="0.3">
      <c r="A924" s="49" t="s">
        <v>219</v>
      </c>
      <c r="B924" s="45"/>
      <c r="C924" s="49"/>
      <c r="D924" s="49"/>
      <c r="E924" s="15" t="s">
        <v>708</v>
      </c>
      <c r="F924" s="19">
        <f t="shared" ref="F924:K924" si="2194">F925+F928</f>
        <v>6420</v>
      </c>
      <c r="G924" s="19">
        <f t="shared" si="2194"/>
        <v>6420</v>
      </c>
      <c r="H924" s="19">
        <f t="shared" si="2194"/>
        <v>6420</v>
      </c>
      <c r="I924" s="19">
        <f t="shared" si="2194"/>
        <v>0</v>
      </c>
      <c r="J924" s="19">
        <f t="shared" si="2194"/>
        <v>0</v>
      </c>
      <c r="K924" s="19">
        <f t="shared" si="2194"/>
        <v>0</v>
      </c>
      <c r="L924" s="19">
        <f t="shared" si="2174"/>
        <v>6420</v>
      </c>
      <c r="M924" s="19">
        <f t="shared" si="2175"/>
        <v>6420</v>
      </c>
      <c r="N924" s="19">
        <f t="shared" si="2176"/>
        <v>6420</v>
      </c>
      <c r="O924" s="19">
        <f t="shared" ref="O924:Q924" si="2195">O925+O928</f>
        <v>-11.5</v>
      </c>
      <c r="P924" s="19">
        <f t="shared" si="2195"/>
        <v>0</v>
      </c>
      <c r="Q924" s="19">
        <f t="shared" si="2195"/>
        <v>0</v>
      </c>
      <c r="R924" s="19">
        <f t="shared" si="2136"/>
        <v>6408.5</v>
      </c>
      <c r="S924" s="19">
        <f t="shared" si="2137"/>
        <v>6420</v>
      </c>
      <c r="T924" s="19">
        <f t="shared" si="2138"/>
        <v>6420</v>
      </c>
      <c r="U924" s="19">
        <f t="shared" ref="U924:AV924" si="2196">U925+U928</f>
        <v>0</v>
      </c>
      <c r="V924" s="19">
        <f t="shared" si="2139"/>
        <v>6408.5</v>
      </c>
      <c r="W924" s="19">
        <f t="shared" si="2140"/>
        <v>6420</v>
      </c>
      <c r="X924" s="19">
        <f t="shared" si="2141"/>
        <v>6420</v>
      </c>
      <c r="Y924" s="19">
        <f t="shared" ref="Y924:AA924" si="2197">Y925+Y928</f>
        <v>0</v>
      </c>
      <c r="Z924" s="19">
        <f t="shared" si="2197"/>
        <v>0</v>
      </c>
      <c r="AA924" s="19">
        <f t="shared" si="2197"/>
        <v>0</v>
      </c>
      <c r="AB924" s="19">
        <f t="shared" si="2118"/>
        <v>6408.5</v>
      </c>
      <c r="AC924" s="19">
        <f t="shared" si="2119"/>
        <v>6420</v>
      </c>
      <c r="AD924" s="19">
        <f t="shared" si="2120"/>
        <v>6420</v>
      </c>
      <c r="AE924" s="19">
        <f t="shared" ref="AE924:AF924" si="2198">AE925+AE928</f>
        <v>0</v>
      </c>
      <c r="AF924" s="19">
        <f t="shared" si="2198"/>
        <v>0</v>
      </c>
      <c r="AG924" s="19">
        <f t="shared" si="2132"/>
        <v>6408.5</v>
      </c>
      <c r="AH924" s="19">
        <f t="shared" si="2133"/>
        <v>6420</v>
      </c>
      <c r="AI924" s="19">
        <f t="shared" si="2134"/>
        <v>6420</v>
      </c>
      <c r="AJ924" s="19">
        <f t="shared" ref="AJ924:AL924" si="2199">AJ925+AJ928</f>
        <v>0</v>
      </c>
      <c r="AK924" s="19">
        <f t="shared" si="2199"/>
        <v>0</v>
      </c>
      <c r="AL924" s="19">
        <f t="shared" si="2199"/>
        <v>0</v>
      </c>
      <c r="AM924" s="19">
        <f t="shared" si="2189"/>
        <v>6408.5</v>
      </c>
      <c r="AN924" s="19">
        <f t="shared" ref="AN924" si="2200">AN925+AN928</f>
        <v>0</v>
      </c>
      <c r="AO924" s="19">
        <f t="shared" si="2183"/>
        <v>6408.5</v>
      </c>
      <c r="AP924" s="19">
        <f t="shared" si="2190"/>
        <v>6420</v>
      </c>
      <c r="AQ924" s="19">
        <f t="shared" ref="AQ924" si="2201">AQ925+AQ928</f>
        <v>0</v>
      </c>
      <c r="AR924" s="19">
        <f t="shared" si="2184"/>
        <v>6420</v>
      </c>
      <c r="AS924" s="19">
        <f t="shared" si="2191"/>
        <v>6420</v>
      </c>
      <c r="AT924" s="19">
        <f t="shared" ref="AT924" si="2202">AT925+AT928</f>
        <v>0</v>
      </c>
      <c r="AU924" s="19">
        <f t="shared" si="2185"/>
        <v>6420</v>
      </c>
      <c r="AV924" s="19">
        <f t="shared" si="2196"/>
        <v>0</v>
      </c>
      <c r="AW924" s="32"/>
      <c r="AX924" s="23"/>
      <c r="AY924" s="2"/>
    </row>
    <row r="925" spans="1:51" ht="46.8" x14ac:dyDescent="0.3">
      <c r="A925" s="49" t="s">
        <v>219</v>
      </c>
      <c r="B925" s="45">
        <v>600</v>
      </c>
      <c r="C925" s="49"/>
      <c r="D925" s="49"/>
      <c r="E925" s="15" t="s">
        <v>581</v>
      </c>
      <c r="F925" s="19">
        <f t="shared" ref="F925:K926" si="2203">F926</f>
        <v>1828.2</v>
      </c>
      <c r="G925" s="19">
        <f t="shared" si="2203"/>
        <v>1828.2</v>
      </c>
      <c r="H925" s="19">
        <f t="shared" si="2203"/>
        <v>1828.2</v>
      </c>
      <c r="I925" s="19">
        <f t="shared" si="2203"/>
        <v>0</v>
      </c>
      <c r="J925" s="19">
        <f t="shared" si="2203"/>
        <v>0</v>
      </c>
      <c r="K925" s="19">
        <f t="shared" si="2203"/>
        <v>0</v>
      </c>
      <c r="L925" s="19">
        <f t="shared" si="2174"/>
        <v>1828.2</v>
      </c>
      <c r="M925" s="19">
        <f t="shared" si="2175"/>
        <v>1828.2</v>
      </c>
      <c r="N925" s="19">
        <f t="shared" si="2176"/>
        <v>1828.2</v>
      </c>
      <c r="O925" s="19">
        <f t="shared" ref="O925:Q926" si="2204">O926</f>
        <v>-11.5</v>
      </c>
      <c r="P925" s="19">
        <f t="shared" si="2204"/>
        <v>0</v>
      </c>
      <c r="Q925" s="19">
        <f t="shared" si="2204"/>
        <v>0</v>
      </c>
      <c r="R925" s="19">
        <f t="shared" si="2136"/>
        <v>1816.7</v>
      </c>
      <c r="S925" s="19">
        <f t="shared" si="2137"/>
        <v>1828.2</v>
      </c>
      <c r="T925" s="19">
        <f t="shared" si="2138"/>
        <v>1828.2</v>
      </c>
      <c r="U925" s="19">
        <f t="shared" ref="U925:AV926" si="2205">U926</f>
        <v>0</v>
      </c>
      <c r="V925" s="19">
        <f t="shared" si="2139"/>
        <v>1816.7</v>
      </c>
      <c r="W925" s="19">
        <f t="shared" si="2140"/>
        <v>1828.2</v>
      </c>
      <c r="X925" s="19">
        <f t="shared" si="2141"/>
        <v>1828.2</v>
      </c>
      <c r="Y925" s="19">
        <f t="shared" si="2205"/>
        <v>0</v>
      </c>
      <c r="Z925" s="19">
        <f t="shared" si="2205"/>
        <v>0</v>
      </c>
      <c r="AA925" s="19">
        <f t="shared" si="2205"/>
        <v>0</v>
      </c>
      <c r="AB925" s="19">
        <f t="shared" si="2118"/>
        <v>1816.7</v>
      </c>
      <c r="AC925" s="19">
        <f t="shared" si="2119"/>
        <v>1828.2</v>
      </c>
      <c r="AD925" s="19">
        <f t="shared" si="2120"/>
        <v>1828.2</v>
      </c>
      <c r="AE925" s="19">
        <f t="shared" si="2205"/>
        <v>0</v>
      </c>
      <c r="AF925" s="19">
        <f t="shared" si="2205"/>
        <v>0</v>
      </c>
      <c r="AG925" s="19">
        <f t="shared" si="2132"/>
        <v>1816.7</v>
      </c>
      <c r="AH925" s="19">
        <f t="shared" si="2133"/>
        <v>1828.2</v>
      </c>
      <c r="AI925" s="19">
        <f t="shared" si="2134"/>
        <v>1828.2</v>
      </c>
      <c r="AJ925" s="19">
        <f t="shared" si="2205"/>
        <v>0</v>
      </c>
      <c r="AK925" s="19">
        <f t="shared" si="2205"/>
        <v>0</v>
      </c>
      <c r="AL925" s="19">
        <f t="shared" si="2205"/>
        <v>0</v>
      </c>
      <c r="AM925" s="19">
        <f t="shared" si="2189"/>
        <v>1816.7</v>
      </c>
      <c r="AN925" s="19">
        <f t="shared" si="2205"/>
        <v>0</v>
      </c>
      <c r="AO925" s="19">
        <f t="shared" si="2183"/>
        <v>1816.7</v>
      </c>
      <c r="AP925" s="19">
        <f t="shared" si="2190"/>
        <v>1828.2</v>
      </c>
      <c r="AQ925" s="19">
        <f t="shared" si="2205"/>
        <v>0</v>
      </c>
      <c r="AR925" s="19">
        <f t="shared" si="2184"/>
        <v>1828.2</v>
      </c>
      <c r="AS925" s="19">
        <f t="shared" si="2191"/>
        <v>1828.2</v>
      </c>
      <c r="AT925" s="19">
        <f t="shared" si="2205"/>
        <v>0</v>
      </c>
      <c r="AU925" s="19">
        <f t="shared" si="2185"/>
        <v>1828.2</v>
      </c>
      <c r="AV925" s="19">
        <f t="shared" si="2205"/>
        <v>0</v>
      </c>
      <c r="AW925" s="32"/>
      <c r="AX925" s="23"/>
      <c r="AY925" s="2"/>
    </row>
    <row r="926" spans="1:51" ht="46.8" x14ac:dyDescent="0.3">
      <c r="A926" s="49" t="s">
        <v>219</v>
      </c>
      <c r="B926" s="45">
        <v>630</v>
      </c>
      <c r="C926" s="49"/>
      <c r="D926" s="49"/>
      <c r="E926" s="15" t="s">
        <v>597</v>
      </c>
      <c r="F926" s="19">
        <f t="shared" si="2203"/>
        <v>1828.2</v>
      </c>
      <c r="G926" s="19">
        <f t="shared" si="2203"/>
        <v>1828.2</v>
      </c>
      <c r="H926" s="19">
        <f t="shared" si="2203"/>
        <v>1828.2</v>
      </c>
      <c r="I926" s="19">
        <f t="shared" si="2203"/>
        <v>0</v>
      </c>
      <c r="J926" s="19">
        <f t="shared" si="2203"/>
        <v>0</v>
      </c>
      <c r="K926" s="19">
        <f t="shared" si="2203"/>
        <v>0</v>
      </c>
      <c r="L926" s="19">
        <f t="shared" si="2174"/>
        <v>1828.2</v>
      </c>
      <c r="M926" s="19">
        <f t="shared" si="2175"/>
        <v>1828.2</v>
      </c>
      <c r="N926" s="19">
        <f t="shared" si="2176"/>
        <v>1828.2</v>
      </c>
      <c r="O926" s="19">
        <f t="shared" si="2204"/>
        <v>-11.5</v>
      </c>
      <c r="P926" s="19">
        <f t="shared" si="2204"/>
        <v>0</v>
      </c>
      <c r="Q926" s="19">
        <f t="shared" si="2204"/>
        <v>0</v>
      </c>
      <c r="R926" s="19">
        <f t="shared" si="2136"/>
        <v>1816.7</v>
      </c>
      <c r="S926" s="19">
        <f t="shared" si="2137"/>
        <v>1828.2</v>
      </c>
      <c r="T926" s="19">
        <f t="shared" si="2138"/>
        <v>1828.2</v>
      </c>
      <c r="U926" s="19">
        <f t="shared" si="2205"/>
        <v>0</v>
      </c>
      <c r="V926" s="19">
        <f t="shared" si="2139"/>
        <v>1816.7</v>
      </c>
      <c r="W926" s="19">
        <f t="shared" si="2140"/>
        <v>1828.2</v>
      </c>
      <c r="X926" s="19">
        <f t="shared" si="2141"/>
        <v>1828.2</v>
      </c>
      <c r="Y926" s="19">
        <f t="shared" si="2205"/>
        <v>0</v>
      </c>
      <c r="Z926" s="19">
        <f t="shared" si="2205"/>
        <v>0</v>
      </c>
      <c r="AA926" s="19">
        <f t="shared" si="2205"/>
        <v>0</v>
      </c>
      <c r="AB926" s="19">
        <f t="shared" si="2118"/>
        <v>1816.7</v>
      </c>
      <c r="AC926" s="19">
        <f t="shared" si="2119"/>
        <v>1828.2</v>
      </c>
      <c r="AD926" s="19">
        <f t="shared" si="2120"/>
        <v>1828.2</v>
      </c>
      <c r="AE926" s="19">
        <f t="shared" si="2205"/>
        <v>0</v>
      </c>
      <c r="AF926" s="19">
        <f t="shared" si="2205"/>
        <v>0</v>
      </c>
      <c r="AG926" s="19">
        <f t="shared" si="2132"/>
        <v>1816.7</v>
      </c>
      <c r="AH926" s="19">
        <f t="shared" si="2133"/>
        <v>1828.2</v>
      </c>
      <c r="AI926" s="19">
        <f t="shared" si="2134"/>
        <v>1828.2</v>
      </c>
      <c r="AJ926" s="19">
        <f t="shared" si="2205"/>
        <v>0</v>
      </c>
      <c r="AK926" s="19">
        <f t="shared" si="2205"/>
        <v>0</v>
      </c>
      <c r="AL926" s="19">
        <f t="shared" si="2205"/>
        <v>0</v>
      </c>
      <c r="AM926" s="19">
        <f t="shared" si="2189"/>
        <v>1816.7</v>
      </c>
      <c r="AN926" s="19">
        <f t="shared" si="2205"/>
        <v>0</v>
      </c>
      <c r="AO926" s="19">
        <f t="shared" si="2183"/>
        <v>1816.7</v>
      </c>
      <c r="AP926" s="19">
        <f t="shared" si="2190"/>
        <v>1828.2</v>
      </c>
      <c r="AQ926" s="19">
        <f t="shared" si="2205"/>
        <v>0</v>
      </c>
      <c r="AR926" s="19">
        <f t="shared" si="2184"/>
        <v>1828.2</v>
      </c>
      <c r="AS926" s="19">
        <f t="shared" si="2191"/>
        <v>1828.2</v>
      </c>
      <c r="AT926" s="19">
        <f t="shared" si="2205"/>
        <v>0</v>
      </c>
      <c r="AU926" s="19">
        <f t="shared" si="2185"/>
        <v>1828.2</v>
      </c>
      <c r="AV926" s="19">
        <f t="shared" si="2205"/>
        <v>0</v>
      </c>
      <c r="AW926" s="32"/>
      <c r="AX926" s="23"/>
      <c r="AY926" s="2"/>
    </row>
    <row r="927" spans="1:51" x14ac:dyDescent="0.3">
      <c r="A927" s="49" t="s">
        <v>219</v>
      </c>
      <c r="B927" s="45">
        <v>630</v>
      </c>
      <c r="C927" s="49" t="s">
        <v>28</v>
      </c>
      <c r="D927" s="49" t="s">
        <v>5</v>
      </c>
      <c r="E927" s="15" t="s">
        <v>557</v>
      </c>
      <c r="F927" s="19">
        <v>1828.2</v>
      </c>
      <c r="G927" s="19">
        <v>1828.2</v>
      </c>
      <c r="H927" s="19">
        <v>1828.2</v>
      </c>
      <c r="I927" s="19"/>
      <c r="J927" s="19"/>
      <c r="K927" s="19"/>
      <c r="L927" s="19">
        <f t="shared" si="2174"/>
        <v>1828.2</v>
      </c>
      <c r="M927" s="19">
        <f t="shared" si="2175"/>
        <v>1828.2</v>
      </c>
      <c r="N927" s="19">
        <f t="shared" si="2176"/>
        <v>1828.2</v>
      </c>
      <c r="O927" s="19">
        <v>-11.5</v>
      </c>
      <c r="P927" s="19"/>
      <c r="Q927" s="19"/>
      <c r="R927" s="19">
        <f t="shared" si="2136"/>
        <v>1816.7</v>
      </c>
      <c r="S927" s="19">
        <f t="shared" si="2137"/>
        <v>1828.2</v>
      </c>
      <c r="T927" s="19">
        <f t="shared" si="2138"/>
        <v>1828.2</v>
      </c>
      <c r="U927" s="19"/>
      <c r="V927" s="19">
        <f t="shared" si="2139"/>
        <v>1816.7</v>
      </c>
      <c r="W927" s="19">
        <f t="shared" si="2140"/>
        <v>1828.2</v>
      </c>
      <c r="X927" s="19">
        <f t="shared" si="2141"/>
        <v>1828.2</v>
      </c>
      <c r="Y927" s="19"/>
      <c r="Z927" s="19"/>
      <c r="AA927" s="19"/>
      <c r="AB927" s="19">
        <f t="shared" si="2118"/>
        <v>1816.7</v>
      </c>
      <c r="AC927" s="19">
        <f t="shared" si="2119"/>
        <v>1828.2</v>
      </c>
      <c r="AD927" s="19">
        <f t="shared" si="2120"/>
        <v>1828.2</v>
      </c>
      <c r="AE927" s="19"/>
      <c r="AF927" s="19"/>
      <c r="AG927" s="19">
        <f t="shared" si="2132"/>
        <v>1816.7</v>
      </c>
      <c r="AH927" s="19">
        <f t="shared" si="2133"/>
        <v>1828.2</v>
      </c>
      <c r="AI927" s="19">
        <f t="shared" si="2134"/>
        <v>1828.2</v>
      </c>
      <c r="AJ927" s="19"/>
      <c r="AK927" s="19"/>
      <c r="AL927" s="19"/>
      <c r="AM927" s="19">
        <f t="shared" si="2189"/>
        <v>1816.7</v>
      </c>
      <c r="AN927" s="19"/>
      <c r="AO927" s="19">
        <f t="shared" si="2183"/>
        <v>1816.7</v>
      </c>
      <c r="AP927" s="19">
        <f t="shared" si="2190"/>
        <v>1828.2</v>
      </c>
      <c r="AQ927" s="19"/>
      <c r="AR927" s="19">
        <f t="shared" si="2184"/>
        <v>1828.2</v>
      </c>
      <c r="AS927" s="19">
        <f t="shared" si="2191"/>
        <v>1828.2</v>
      </c>
      <c r="AT927" s="19"/>
      <c r="AU927" s="19">
        <f t="shared" si="2185"/>
        <v>1828.2</v>
      </c>
      <c r="AV927" s="19"/>
      <c r="AW927" s="32"/>
      <c r="AX927" s="23"/>
      <c r="AY927" s="2"/>
    </row>
    <row r="928" spans="1:51" x14ac:dyDescent="0.3">
      <c r="A928" s="49" t="s">
        <v>219</v>
      </c>
      <c r="B928" s="45">
        <v>800</v>
      </c>
      <c r="C928" s="49"/>
      <c r="D928" s="49"/>
      <c r="E928" s="15" t="s">
        <v>583</v>
      </c>
      <c r="F928" s="19">
        <f t="shared" ref="F928:K929" si="2206">F929</f>
        <v>4591.8</v>
      </c>
      <c r="G928" s="19">
        <f t="shared" si="2206"/>
        <v>4591.8</v>
      </c>
      <c r="H928" s="19">
        <f t="shared" si="2206"/>
        <v>4591.8</v>
      </c>
      <c r="I928" s="19">
        <f t="shared" si="2206"/>
        <v>0</v>
      </c>
      <c r="J928" s="19">
        <f t="shared" si="2206"/>
        <v>0</v>
      </c>
      <c r="K928" s="19">
        <f t="shared" si="2206"/>
        <v>0</v>
      </c>
      <c r="L928" s="19">
        <f t="shared" si="2174"/>
        <v>4591.8</v>
      </c>
      <c r="M928" s="19">
        <f t="shared" si="2175"/>
        <v>4591.8</v>
      </c>
      <c r="N928" s="19">
        <f t="shared" si="2176"/>
        <v>4591.8</v>
      </c>
      <c r="O928" s="19">
        <f t="shared" ref="O928:Q929" si="2207">O929</f>
        <v>0</v>
      </c>
      <c r="P928" s="19">
        <f t="shared" si="2207"/>
        <v>0</v>
      </c>
      <c r="Q928" s="19">
        <f t="shared" si="2207"/>
        <v>0</v>
      </c>
      <c r="R928" s="19">
        <f t="shared" si="2136"/>
        <v>4591.8</v>
      </c>
      <c r="S928" s="19">
        <f t="shared" si="2137"/>
        <v>4591.8</v>
      </c>
      <c r="T928" s="19">
        <f t="shared" si="2138"/>
        <v>4591.8</v>
      </c>
      <c r="U928" s="19">
        <f t="shared" ref="U928:AV929" si="2208">U929</f>
        <v>0</v>
      </c>
      <c r="V928" s="19">
        <f t="shared" si="2139"/>
        <v>4591.8</v>
      </c>
      <c r="W928" s="19">
        <f t="shared" si="2140"/>
        <v>4591.8</v>
      </c>
      <c r="X928" s="19">
        <f t="shared" si="2141"/>
        <v>4591.8</v>
      </c>
      <c r="Y928" s="19">
        <f t="shared" si="2208"/>
        <v>0</v>
      </c>
      <c r="Z928" s="19">
        <f t="shared" si="2208"/>
        <v>0</v>
      </c>
      <c r="AA928" s="19">
        <f t="shared" si="2208"/>
        <v>0</v>
      </c>
      <c r="AB928" s="19">
        <f t="shared" si="2118"/>
        <v>4591.8</v>
      </c>
      <c r="AC928" s="19">
        <f t="shared" si="2119"/>
        <v>4591.8</v>
      </c>
      <c r="AD928" s="19">
        <f t="shared" si="2120"/>
        <v>4591.8</v>
      </c>
      <c r="AE928" s="19">
        <f t="shared" si="2208"/>
        <v>0</v>
      </c>
      <c r="AF928" s="19">
        <f t="shared" si="2208"/>
        <v>0</v>
      </c>
      <c r="AG928" s="19">
        <f t="shared" si="2132"/>
        <v>4591.8</v>
      </c>
      <c r="AH928" s="19">
        <f t="shared" si="2133"/>
        <v>4591.8</v>
      </c>
      <c r="AI928" s="19">
        <f t="shared" si="2134"/>
        <v>4591.8</v>
      </c>
      <c r="AJ928" s="19">
        <f t="shared" si="2208"/>
        <v>0</v>
      </c>
      <c r="AK928" s="19">
        <f t="shared" si="2208"/>
        <v>0</v>
      </c>
      <c r="AL928" s="19">
        <f t="shared" si="2208"/>
        <v>0</v>
      </c>
      <c r="AM928" s="19">
        <f t="shared" si="2189"/>
        <v>4591.8</v>
      </c>
      <c r="AN928" s="19">
        <f t="shared" si="2208"/>
        <v>0</v>
      </c>
      <c r="AO928" s="19">
        <f t="shared" si="2183"/>
        <v>4591.8</v>
      </c>
      <c r="AP928" s="19">
        <f t="shared" si="2190"/>
        <v>4591.8</v>
      </c>
      <c r="AQ928" s="19">
        <f t="shared" si="2208"/>
        <v>0</v>
      </c>
      <c r="AR928" s="19">
        <f t="shared" si="2184"/>
        <v>4591.8</v>
      </c>
      <c r="AS928" s="19">
        <f t="shared" si="2191"/>
        <v>4591.8</v>
      </c>
      <c r="AT928" s="19">
        <f t="shared" si="2208"/>
        <v>0</v>
      </c>
      <c r="AU928" s="19">
        <f t="shared" si="2185"/>
        <v>4591.8</v>
      </c>
      <c r="AV928" s="19">
        <f t="shared" si="2208"/>
        <v>0</v>
      </c>
      <c r="AW928" s="32"/>
      <c r="AX928" s="23"/>
      <c r="AY928" s="2"/>
    </row>
    <row r="929" spans="1:51" ht="78" x14ac:dyDescent="0.3">
      <c r="A929" s="49" t="s">
        <v>219</v>
      </c>
      <c r="B929" s="45">
        <v>810</v>
      </c>
      <c r="C929" s="49"/>
      <c r="D929" s="49"/>
      <c r="E929" s="15" t="s">
        <v>599</v>
      </c>
      <c r="F929" s="19">
        <f t="shared" si="2206"/>
        <v>4591.8</v>
      </c>
      <c r="G929" s="19">
        <f t="shared" si="2206"/>
        <v>4591.8</v>
      </c>
      <c r="H929" s="19">
        <f t="shared" si="2206"/>
        <v>4591.8</v>
      </c>
      <c r="I929" s="19">
        <f t="shared" si="2206"/>
        <v>0</v>
      </c>
      <c r="J929" s="19">
        <f t="shared" si="2206"/>
        <v>0</v>
      </c>
      <c r="K929" s="19">
        <f t="shared" si="2206"/>
        <v>0</v>
      </c>
      <c r="L929" s="19">
        <f t="shared" si="2174"/>
        <v>4591.8</v>
      </c>
      <c r="M929" s="19">
        <f t="shared" si="2175"/>
        <v>4591.8</v>
      </c>
      <c r="N929" s="19">
        <f t="shared" si="2176"/>
        <v>4591.8</v>
      </c>
      <c r="O929" s="19">
        <f t="shared" si="2207"/>
        <v>0</v>
      </c>
      <c r="P929" s="19">
        <f t="shared" si="2207"/>
        <v>0</v>
      </c>
      <c r="Q929" s="19">
        <f t="shared" si="2207"/>
        <v>0</v>
      </c>
      <c r="R929" s="19">
        <f t="shared" si="2136"/>
        <v>4591.8</v>
      </c>
      <c r="S929" s="19">
        <f t="shared" si="2137"/>
        <v>4591.8</v>
      </c>
      <c r="T929" s="19">
        <f t="shared" si="2138"/>
        <v>4591.8</v>
      </c>
      <c r="U929" s="19">
        <f t="shared" si="2208"/>
        <v>0</v>
      </c>
      <c r="V929" s="19">
        <f t="shared" si="2139"/>
        <v>4591.8</v>
      </c>
      <c r="W929" s="19">
        <f t="shared" si="2140"/>
        <v>4591.8</v>
      </c>
      <c r="X929" s="19">
        <f t="shared" si="2141"/>
        <v>4591.8</v>
      </c>
      <c r="Y929" s="19">
        <f t="shared" si="2208"/>
        <v>0</v>
      </c>
      <c r="Z929" s="19">
        <f t="shared" si="2208"/>
        <v>0</v>
      </c>
      <c r="AA929" s="19">
        <f t="shared" si="2208"/>
        <v>0</v>
      </c>
      <c r="AB929" s="19">
        <f t="shared" si="2118"/>
        <v>4591.8</v>
      </c>
      <c r="AC929" s="19">
        <f t="shared" si="2119"/>
        <v>4591.8</v>
      </c>
      <c r="AD929" s="19">
        <f t="shared" si="2120"/>
        <v>4591.8</v>
      </c>
      <c r="AE929" s="19">
        <f t="shared" si="2208"/>
        <v>0</v>
      </c>
      <c r="AF929" s="19">
        <f t="shared" si="2208"/>
        <v>0</v>
      </c>
      <c r="AG929" s="19">
        <f t="shared" si="2132"/>
        <v>4591.8</v>
      </c>
      <c r="AH929" s="19">
        <f t="shared" si="2133"/>
        <v>4591.8</v>
      </c>
      <c r="AI929" s="19">
        <f t="shared" si="2134"/>
        <v>4591.8</v>
      </c>
      <c r="AJ929" s="19">
        <f t="shared" si="2208"/>
        <v>0</v>
      </c>
      <c r="AK929" s="19">
        <f t="shared" si="2208"/>
        <v>0</v>
      </c>
      <c r="AL929" s="19">
        <f t="shared" si="2208"/>
        <v>0</v>
      </c>
      <c r="AM929" s="19">
        <f t="shared" si="2189"/>
        <v>4591.8</v>
      </c>
      <c r="AN929" s="19">
        <f t="shared" si="2208"/>
        <v>0</v>
      </c>
      <c r="AO929" s="19">
        <f t="shared" si="2183"/>
        <v>4591.8</v>
      </c>
      <c r="AP929" s="19">
        <f t="shared" si="2190"/>
        <v>4591.8</v>
      </c>
      <c r="AQ929" s="19">
        <f t="shared" si="2208"/>
        <v>0</v>
      </c>
      <c r="AR929" s="19">
        <f t="shared" si="2184"/>
        <v>4591.8</v>
      </c>
      <c r="AS929" s="19">
        <f t="shared" si="2191"/>
        <v>4591.8</v>
      </c>
      <c r="AT929" s="19">
        <f t="shared" si="2208"/>
        <v>0</v>
      </c>
      <c r="AU929" s="19">
        <f t="shared" si="2185"/>
        <v>4591.8</v>
      </c>
      <c r="AV929" s="19">
        <f t="shared" si="2208"/>
        <v>0</v>
      </c>
      <c r="AW929" s="32"/>
      <c r="AX929" s="23"/>
      <c r="AY929" s="2"/>
    </row>
    <row r="930" spans="1:51" x14ac:dyDescent="0.3">
      <c r="A930" s="49" t="s">
        <v>219</v>
      </c>
      <c r="B930" s="45">
        <v>810</v>
      </c>
      <c r="C930" s="49" t="s">
        <v>28</v>
      </c>
      <c r="D930" s="49" t="s">
        <v>5</v>
      </c>
      <c r="E930" s="15" t="s">
        <v>557</v>
      </c>
      <c r="F930" s="19">
        <v>4591.8</v>
      </c>
      <c r="G930" s="19">
        <v>4591.8</v>
      </c>
      <c r="H930" s="19">
        <v>4591.8</v>
      </c>
      <c r="I930" s="19"/>
      <c r="J930" s="19"/>
      <c r="K930" s="19"/>
      <c r="L930" s="19">
        <f t="shared" si="2174"/>
        <v>4591.8</v>
      </c>
      <c r="M930" s="19">
        <f t="shared" si="2175"/>
        <v>4591.8</v>
      </c>
      <c r="N930" s="19">
        <f t="shared" si="2176"/>
        <v>4591.8</v>
      </c>
      <c r="O930" s="19"/>
      <c r="P930" s="19"/>
      <c r="Q930" s="19"/>
      <c r="R930" s="19">
        <f t="shared" si="2136"/>
        <v>4591.8</v>
      </c>
      <c r="S930" s="19">
        <f t="shared" si="2137"/>
        <v>4591.8</v>
      </c>
      <c r="T930" s="19">
        <f t="shared" si="2138"/>
        <v>4591.8</v>
      </c>
      <c r="U930" s="19"/>
      <c r="V930" s="19">
        <f t="shared" si="2139"/>
        <v>4591.8</v>
      </c>
      <c r="W930" s="19">
        <f t="shared" si="2140"/>
        <v>4591.8</v>
      </c>
      <c r="X930" s="19">
        <f t="shared" si="2141"/>
        <v>4591.8</v>
      </c>
      <c r="Y930" s="19"/>
      <c r="Z930" s="19"/>
      <c r="AA930" s="19"/>
      <c r="AB930" s="19">
        <f t="shared" si="2118"/>
        <v>4591.8</v>
      </c>
      <c r="AC930" s="19">
        <f t="shared" si="2119"/>
        <v>4591.8</v>
      </c>
      <c r="AD930" s="19">
        <f t="shared" si="2120"/>
        <v>4591.8</v>
      </c>
      <c r="AE930" s="19"/>
      <c r="AF930" s="19"/>
      <c r="AG930" s="19">
        <f t="shared" si="2132"/>
        <v>4591.8</v>
      </c>
      <c r="AH930" s="19">
        <f t="shared" si="2133"/>
        <v>4591.8</v>
      </c>
      <c r="AI930" s="19">
        <f t="shared" si="2134"/>
        <v>4591.8</v>
      </c>
      <c r="AJ930" s="19"/>
      <c r="AK930" s="19"/>
      <c r="AL930" s="19"/>
      <c r="AM930" s="19">
        <f t="shared" si="2189"/>
        <v>4591.8</v>
      </c>
      <c r="AN930" s="19"/>
      <c r="AO930" s="19">
        <f t="shared" si="2183"/>
        <v>4591.8</v>
      </c>
      <c r="AP930" s="19">
        <f t="shared" si="2190"/>
        <v>4591.8</v>
      </c>
      <c r="AQ930" s="19"/>
      <c r="AR930" s="19">
        <f t="shared" si="2184"/>
        <v>4591.8</v>
      </c>
      <c r="AS930" s="19">
        <f t="shared" si="2191"/>
        <v>4591.8</v>
      </c>
      <c r="AT930" s="19"/>
      <c r="AU930" s="19">
        <f t="shared" si="2185"/>
        <v>4591.8</v>
      </c>
      <c r="AV930" s="19"/>
      <c r="AW930" s="32"/>
      <c r="AX930" s="23"/>
      <c r="AY930" s="2"/>
    </row>
    <row r="931" spans="1:51" ht="140.4" x14ac:dyDescent="0.3">
      <c r="A931" s="20" t="s">
        <v>1388</v>
      </c>
      <c r="B931" s="45"/>
      <c r="C931" s="49"/>
      <c r="D931" s="49"/>
      <c r="E931" s="15" t="s">
        <v>1395</v>
      </c>
      <c r="F931" s="19"/>
      <c r="G931" s="19"/>
      <c r="H931" s="19"/>
      <c r="I931" s="19"/>
      <c r="J931" s="19"/>
      <c r="K931" s="19"/>
      <c r="L931" s="19"/>
      <c r="M931" s="19"/>
      <c r="N931" s="19"/>
      <c r="O931" s="19">
        <f>O932</f>
        <v>2454.875</v>
      </c>
      <c r="P931" s="19">
        <f t="shared" ref="P931:AV933" si="2209">P932</f>
        <v>0</v>
      </c>
      <c r="Q931" s="19">
        <f t="shared" si="2209"/>
        <v>0</v>
      </c>
      <c r="R931" s="19">
        <f t="shared" si="2136"/>
        <v>2454.875</v>
      </c>
      <c r="S931" s="19">
        <f t="shared" si="2137"/>
        <v>0</v>
      </c>
      <c r="T931" s="19">
        <f t="shared" si="2138"/>
        <v>0</v>
      </c>
      <c r="U931" s="19">
        <f t="shared" si="2209"/>
        <v>0</v>
      </c>
      <c r="V931" s="19">
        <f t="shared" si="2139"/>
        <v>2454.875</v>
      </c>
      <c r="W931" s="19">
        <f t="shared" si="2140"/>
        <v>0</v>
      </c>
      <c r="X931" s="19">
        <f t="shared" si="2141"/>
        <v>0</v>
      </c>
      <c r="Y931" s="19">
        <f t="shared" si="2209"/>
        <v>0</v>
      </c>
      <c r="Z931" s="19">
        <f t="shared" si="2209"/>
        <v>0</v>
      </c>
      <c r="AA931" s="19">
        <f t="shared" si="2209"/>
        <v>0</v>
      </c>
      <c r="AB931" s="19">
        <f t="shared" si="2118"/>
        <v>2454.875</v>
      </c>
      <c r="AC931" s="19">
        <f t="shared" si="2119"/>
        <v>0</v>
      </c>
      <c r="AD931" s="19">
        <f t="shared" si="2120"/>
        <v>0</v>
      </c>
      <c r="AE931" s="19">
        <f t="shared" si="2209"/>
        <v>0</v>
      </c>
      <c r="AF931" s="19">
        <f t="shared" si="2209"/>
        <v>0</v>
      </c>
      <c r="AG931" s="19">
        <f t="shared" si="2132"/>
        <v>2454.875</v>
      </c>
      <c r="AH931" s="19">
        <f t="shared" si="2133"/>
        <v>0</v>
      </c>
      <c r="AI931" s="19">
        <f t="shared" si="2134"/>
        <v>0</v>
      </c>
      <c r="AJ931" s="19">
        <f t="shared" si="2209"/>
        <v>0</v>
      </c>
      <c r="AK931" s="19">
        <f t="shared" si="2209"/>
        <v>0</v>
      </c>
      <c r="AL931" s="19">
        <f t="shared" si="2209"/>
        <v>0</v>
      </c>
      <c r="AM931" s="19">
        <f t="shared" si="2189"/>
        <v>2454.875</v>
      </c>
      <c r="AN931" s="19">
        <f t="shared" si="2209"/>
        <v>0</v>
      </c>
      <c r="AO931" s="19">
        <f t="shared" si="2183"/>
        <v>2454.875</v>
      </c>
      <c r="AP931" s="19">
        <f t="shared" si="2190"/>
        <v>0</v>
      </c>
      <c r="AQ931" s="19">
        <f t="shared" si="2209"/>
        <v>0</v>
      </c>
      <c r="AR931" s="19">
        <f t="shared" si="2184"/>
        <v>0</v>
      </c>
      <c r="AS931" s="19">
        <f t="shared" si="2191"/>
        <v>0</v>
      </c>
      <c r="AT931" s="19">
        <f t="shared" si="2209"/>
        <v>0</v>
      </c>
      <c r="AU931" s="19">
        <f t="shared" si="2185"/>
        <v>0</v>
      </c>
      <c r="AV931" s="19">
        <f t="shared" si="2209"/>
        <v>0</v>
      </c>
      <c r="AW931" s="32"/>
      <c r="AX931" s="23"/>
      <c r="AY931" s="2"/>
    </row>
    <row r="932" spans="1:51" ht="46.8" x14ac:dyDescent="0.3">
      <c r="A932" s="20" t="s">
        <v>1388</v>
      </c>
      <c r="B932" s="45">
        <v>400</v>
      </c>
      <c r="C932" s="49"/>
      <c r="D932" s="49"/>
      <c r="E932" s="15" t="s">
        <v>580</v>
      </c>
      <c r="F932" s="19"/>
      <c r="G932" s="19"/>
      <c r="H932" s="19"/>
      <c r="I932" s="19"/>
      <c r="J932" s="19"/>
      <c r="K932" s="19"/>
      <c r="L932" s="19"/>
      <c r="M932" s="19"/>
      <c r="N932" s="19"/>
      <c r="O932" s="19">
        <f>O933</f>
        <v>2454.875</v>
      </c>
      <c r="P932" s="19">
        <f t="shared" si="2209"/>
        <v>0</v>
      </c>
      <c r="Q932" s="19">
        <f t="shared" si="2209"/>
        <v>0</v>
      </c>
      <c r="R932" s="19">
        <f t="shared" si="2136"/>
        <v>2454.875</v>
      </c>
      <c r="S932" s="19">
        <f t="shared" si="2137"/>
        <v>0</v>
      </c>
      <c r="T932" s="19">
        <f t="shared" si="2138"/>
        <v>0</v>
      </c>
      <c r="U932" s="19">
        <f t="shared" si="2209"/>
        <v>0</v>
      </c>
      <c r="V932" s="19">
        <f t="shared" si="2139"/>
        <v>2454.875</v>
      </c>
      <c r="W932" s="19">
        <f t="shared" si="2140"/>
        <v>0</v>
      </c>
      <c r="X932" s="19">
        <f t="shared" si="2141"/>
        <v>0</v>
      </c>
      <c r="Y932" s="19">
        <f t="shared" si="2209"/>
        <v>0</v>
      </c>
      <c r="Z932" s="19">
        <f t="shared" si="2209"/>
        <v>0</v>
      </c>
      <c r="AA932" s="19">
        <f t="shared" si="2209"/>
        <v>0</v>
      </c>
      <c r="AB932" s="19">
        <f t="shared" si="2118"/>
        <v>2454.875</v>
      </c>
      <c r="AC932" s="19">
        <f t="shared" si="2119"/>
        <v>0</v>
      </c>
      <c r="AD932" s="19">
        <f t="shared" si="2120"/>
        <v>0</v>
      </c>
      <c r="AE932" s="19">
        <f t="shared" si="2209"/>
        <v>0</v>
      </c>
      <c r="AF932" s="19">
        <f t="shared" si="2209"/>
        <v>0</v>
      </c>
      <c r="AG932" s="19">
        <f t="shared" si="2132"/>
        <v>2454.875</v>
      </c>
      <c r="AH932" s="19">
        <f t="shared" si="2133"/>
        <v>0</v>
      </c>
      <c r="AI932" s="19">
        <f t="shared" si="2134"/>
        <v>0</v>
      </c>
      <c r="AJ932" s="19">
        <f t="shared" si="2209"/>
        <v>0</v>
      </c>
      <c r="AK932" s="19">
        <f t="shared" si="2209"/>
        <v>0</v>
      </c>
      <c r="AL932" s="19">
        <f t="shared" si="2209"/>
        <v>0</v>
      </c>
      <c r="AM932" s="19">
        <f t="shared" si="2189"/>
        <v>2454.875</v>
      </c>
      <c r="AN932" s="19">
        <f t="shared" si="2209"/>
        <v>0</v>
      </c>
      <c r="AO932" s="19">
        <f t="shared" si="2183"/>
        <v>2454.875</v>
      </c>
      <c r="AP932" s="19">
        <f t="shared" si="2190"/>
        <v>0</v>
      </c>
      <c r="AQ932" s="19">
        <f t="shared" si="2209"/>
        <v>0</v>
      </c>
      <c r="AR932" s="19">
        <f t="shared" si="2184"/>
        <v>0</v>
      </c>
      <c r="AS932" s="19">
        <f t="shared" si="2191"/>
        <v>0</v>
      </c>
      <c r="AT932" s="19">
        <f t="shared" si="2209"/>
        <v>0</v>
      </c>
      <c r="AU932" s="19">
        <f t="shared" si="2185"/>
        <v>0</v>
      </c>
      <c r="AV932" s="19">
        <f t="shared" si="2209"/>
        <v>0</v>
      </c>
      <c r="AW932" s="32"/>
      <c r="AX932" s="23"/>
      <c r="AY932" s="2"/>
    </row>
    <row r="933" spans="1:51" x14ac:dyDescent="0.3">
      <c r="A933" s="20" t="s">
        <v>1388</v>
      </c>
      <c r="B933" s="45">
        <v>410</v>
      </c>
      <c r="C933" s="49"/>
      <c r="D933" s="49"/>
      <c r="E933" s="15" t="s">
        <v>593</v>
      </c>
      <c r="F933" s="19"/>
      <c r="G933" s="19"/>
      <c r="H933" s="19"/>
      <c r="I933" s="19"/>
      <c r="J933" s="19"/>
      <c r="K933" s="19"/>
      <c r="L933" s="19"/>
      <c r="M933" s="19"/>
      <c r="N933" s="19"/>
      <c r="O933" s="19">
        <f>O934</f>
        <v>2454.875</v>
      </c>
      <c r="P933" s="19">
        <f t="shared" si="2209"/>
        <v>0</v>
      </c>
      <c r="Q933" s="19">
        <f t="shared" si="2209"/>
        <v>0</v>
      </c>
      <c r="R933" s="19">
        <f t="shared" si="2136"/>
        <v>2454.875</v>
      </c>
      <c r="S933" s="19">
        <f t="shared" si="2137"/>
        <v>0</v>
      </c>
      <c r="T933" s="19">
        <f t="shared" si="2138"/>
        <v>0</v>
      </c>
      <c r="U933" s="19">
        <f t="shared" si="2209"/>
        <v>0</v>
      </c>
      <c r="V933" s="19">
        <f t="shared" si="2139"/>
        <v>2454.875</v>
      </c>
      <c r="W933" s="19">
        <f t="shared" si="2140"/>
        <v>0</v>
      </c>
      <c r="X933" s="19">
        <f t="shared" si="2141"/>
        <v>0</v>
      </c>
      <c r="Y933" s="19">
        <f t="shared" si="2209"/>
        <v>0</v>
      </c>
      <c r="Z933" s="19">
        <f t="shared" si="2209"/>
        <v>0</v>
      </c>
      <c r="AA933" s="19">
        <f t="shared" si="2209"/>
        <v>0</v>
      </c>
      <c r="AB933" s="19">
        <f t="shared" si="2118"/>
        <v>2454.875</v>
      </c>
      <c r="AC933" s="19">
        <f t="shared" si="2119"/>
        <v>0</v>
      </c>
      <c r="AD933" s="19">
        <f t="shared" si="2120"/>
        <v>0</v>
      </c>
      <c r="AE933" s="19">
        <f t="shared" si="2209"/>
        <v>0</v>
      </c>
      <c r="AF933" s="19">
        <f t="shared" si="2209"/>
        <v>0</v>
      </c>
      <c r="AG933" s="19">
        <f t="shared" si="2132"/>
        <v>2454.875</v>
      </c>
      <c r="AH933" s="19">
        <f t="shared" si="2133"/>
        <v>0</v>
      </c>
      <c r="AI933" s="19">
        <f t="shared" si="2134"/>
        <v>0</v>
      </c>
      <c r="AJ933" s="19">
        <f t="shared" si="2209"/>
        <v>0</v>
      </c>
      <c r="AK933" s="19">
        <f t="shared" si="2209"/>
        <v>0</v>
      </c>
      <c r="AL933" s="19">
        <f t="shared" si="2209"/>
        <v>0</v>
      </c>
      <c r="AM933" s="19">
        <f t="shared" si="2189"/>
        <v>2454.875</v>
      </c>
      <c r="AN933" s="19">
        <f t="shared" si="2209"/>
        <v>0</v>
      </c>
      <c r="AO933" s="19">
        <f t="shared" si="2183"/>
        <v>2454.875</v>
      </c>
      <c r="AP933" s="19">
        <f t="shared" si="2190"/>
        <v>0</v>
      </c>
      <c r="AQ933" s="19">
        <f t="shared" si="2209"/>
        <v>0</v>
      </c>
      <c r="AR933" s="19">
        <f t="shared" si="2184"/>
        <v>0</v>
      </c>
      <c r="AS933" s="19">
        <f t="shared" si="2191"/>
        <v>0</v>
      </c>
      <c r="AT933" s="19">
        <f t="shared" si="2209"/>
        <v>0</v>
      </c>
      <c r="AU933" s="19">
        <f t="shared" si="2185"/>
        <v>0</v>
      </c>
      <c r="AV933" s="19">
        <f t="shared" si="2209"/>
        <v>0</v>
      </c>
      <c r="AW933" s="32"/>
      <c r="AX933" s="23"/>
      <c r="AY933" s="2"/>
    </row>
    <row r="934" spans="1:51" x14ac:dyDescent="0.3">
      <c r="A934" s="20" t="s">
        <v>1388</v>
      </c>
      <c r="B934" s="45">
        <v>410</v>
      </c>
      <c r="C934" s="49" t="s">
        <v>28</v>
      </c>
      <c r="D934" s="49" t="s">
        <v>5</v>
      </c>
      <c r="E934" s="15" t="s">
        <v>557</v>
      </c>
      <c r="F934" s="19"/>
      <c r="G934" s="19"/>
      <c r="H934" s="19"/>
      <c r="I934" s="19"/>
      <c r="J934" s="19"/>
      <c r="K934" s="19"/>
      <c r="L934" s="19"/>
      <c r="M934" s="19"/>
      <c r="N934" s="19"/>
      <c r="O934" s="19">
        <v>2454.875</v>
      </c>
      <c r="P934" s="19"/>
      <c r="Q934" s="19"/>
      <c r="R934" s="19">
        <f t="shared" si="2136"/>
        <v>2454.875</v>
      </c>
      <c r="S934" s="19">
        <f t="shared" si="2137"/>
        <v>0</v>
      </c>
      <c r="T934" s="19">
        <f t="shared" si="2138"/>
        <v>0</v>
      </c>
      <c r="U934" s="19"/>
      <c r="V934" s="19">
        <f t="shared" si="2139"/>
        <v>2454.875</v>
      </c>
      <c r="W934" s="19">
        <f t="shared" si="2140"/>
        <v>0</v>
      </c>
      <c r="X934" s="19">
        <f t="shared" si="2141"/>
        <v>0</v>
      </c>
      <c r="Y934" s="19"/>
      <c r="Z934" s="19"/>
      <c r="AA934" s="19"/>
      <c r="AB934" s="19">
        <f t="shared" si="2118"/>
        <v>2454.875</v>
      </c>
      <c r="AC934" s="19">
        <f t="shared" si="2119"/>
        <v>0</v>
      </c>
      <c r="AD934" s="19">
        <f t="shared" si="2120"/>
        <v>0</v>
      </c>
      <c r="AE934" s="19"/>
      <c r="AF934" s="19"/>
      <c r="AG934" s="19">
        <f t="shared" si="2132"/>
        <v>2454.875</v>
      </c>
      <c r="AH934" s="19">
        <f t="shared" si="2133"/>
        <v>0</v>
      </c>
      <c r="AI934" s="19">
        <f t="shared" si="2134"/>
        <v>0</v>
      </c>
      <c r="AJ934" s="19"/>
      <c r="AK934" s="19"/>
      <c r="AL934" s="19"/>
      <c r="AM934" s="19">
        <f t="shared" si="2189"/>
        <v>2454.875</v>
      </c>
      <c r="AN934" s="19"/>
      <c r="AO934" s="19">
        <f t="shared" si="2183"/>
        <v>2454.875</v>
      </c>
      <c r="AP934" s="19">
        <f t="shared" si="2190"/>
        <v>0</v>
      </c>
      <c r="AQ934" s="19"/>
      <c r="AR934" s="19">
        <f t="shared" si="2184"/>
        <v>0</v>
      </c>
      <c r="AS934" s="19">
        <f t="shared" si="2191"/>
        <v>0</v>
      </c>
      <c r="AT934" s="19"/>
      <c r="AU934" s="19">
        <f t="shared" si="2185"/>
        <v>0</v>
      </c>
      <c r="AV934" s="19"/>
      <c r="AW934" s="32"/>
      <c r="AX934" s="23"/>
      <c r="AY934" s="2"/>
    </row>
    <row r="935" spans="1:51" ht="109.2" x14ac:dyDescent="0.3">
      <c r="A935" s="49" t="s">
        <v>959</v>
      </c>
      <c r="B935" s="45"/>
      <c r="C935" s="49"/>
      <c r="D935" s="49"/>
      <c r="E935" s="15" t="s">
        <v>812</v>
      </c>
      <c r="F935" s="19">
        <f>F936</f>
        <v>140115.70000000001</v>
      </c>
      <c r="G935" s="19">
        <f t="shared" ref="G935:AV937" si="2210">G936</f>
        <v>0</v>
      </c>
      <c r="H935" s="19">
        <f t="shared" si="2210"/>
        <v>0</v>
      </c>
      <c r="I935" s="19">
        <f t="shared" si="2210"/>
        <v>0</v>
      </c>
      <c r="J935" s="19">
        <f t="shared" si="2210"/>
        <v>0</v>
      </c>
      <c r="K935" s="19">
        <f t="shared" si="2210"/>
        <v>0</v>
      </c>
      <c r="L935" s="19">
        <f t="shared" si="2174"/>
        <v>140115.70000000001</v>
      </c>
      <c r="M935" s="19">
        <f t="shared" si="2175"/>
        <v>0</v>
      </c>
      <c r="N935" s="19">
        <f t="shared" si="2176"/>
        <v>0</v>
      </c>
      <c r="O935" s="19">
        <f t="shared" si="2210"/>
        <v>0</v>
      </c>
      <c r="P935" s="19">
        <f t="shared" si="2210"/>
        <v>0</v>
      </c>
      <c r="Q935" s="19">
        <f t="shared" si="2210"/>
        <v>0</v>
      </c>
      <c r="R935" s="19">
        <f t="shared" si="2136"/>
        <v>140115.70000000001</v>
      </c>
      <c r="S935" s="19">
        <f t="shared" si="2137"/>
        <v>0</v>
      </c>
      <c r="T935" s="19">
        <f t="shared" si="2138"/>
        <v>0</v>
      </c>
      <c r="U935" s="19">
        <f t="shared" si="2210"/>
        <v>0</v>
      </c>
      <c r="V935" s="19">
        <f t="shared" si="2139"/>
        <v>140115.70000000001</v>
      </c>
      <c r="W935" s="19">
        <f t="shared" si="2140"/>
        <v>0</v>
      </c>
      <c r="X935" s="19">
        <f t="shared" si="2141"/>
        <v>0</v>
      </c>
      <c r="Y935" s="19">
        <f t="shared" si="2210"/>
        <v>34923.800000000003</v>
      </c>
      <c r="Z935" s="19">
        <f t="shared" si="2210"/>
        <v>0</v>
      </c>
      <c r="AA935" s="19">
        <f t="shared" si="2210"/>
        <v>0</v>
      </c>
      <c r="AB935" s="19">
        <f t="shared" si="2118"/>
        <v>175039.5</v>
      </c>
      <c r="AC935" s="19">
        <f t="shared" si="2119"/>
        <v>0</v>
      </c>
      <c r="AD935" s="19">
        <f t="shared" si="2120"/>
        <v>0</v>
      </c>
      <c r="AE935" s="19">
        <f t="shared" si="2210"/>
        <v>0</v>
      </c>
      <c r="AF935" s="19">
        <f t="shared" si="2210"/>
        <v>0</v>
      </c>
      <c r="AG935" s="19">
        <f t="shared" si="2132"/>
        <v>175039.5</v>
      </c>
      <c r="AH935" s="19">
        <f t="shared" si="2133"/>
        <v>0</v>
      </c>
      <c r="AI935" s="19">
        <f t="shared" si="2134"/>
        <v>0</v>
      </c>
      <c r="AJ935" s="19">
        <f t="shared" si="2210"/>
        <v>0</v>
      </c>
      <c r="AK935" s="19">
        <f t="shared" si="2210"/>
        <v>0</v>
      </c>
      <c r="AL935" s="19">
        <f t="shared" si="2210"/>
        <v>0</v>
      </c>
      <c r="AM935" s="19">
        <f t="shared" si="2189"/>
        <v>175039.5</v>
      </c>
      <c r="AN935" s="19">
        <f t="shared" si="2210"/>
        <v>0</v>
      </c>
      <c r="AO935" s="19">
        <f t="shared" si="2183"/>
        <v>175039.5</v>
      </c>
      <c r="AP935" s="19">
        <f t="shared" si="2190"/>
        <v>0</v>
      </c>
      <c r="AQ935" s="19">
        <f t="shared" si="2210"/>
        <v>0</v>
      </c>
      <c r="AR935" s="19">
        <f t="shared" si="2184"/>
        <v>0</v>
      </c>
      <c r="AS935" s="19">
        <f t="shared" si="2191"/>
        <v>0</v>
      </c>
      <c r="AT935" s="19">
        <f t="shared" si="2210"/>
        <v>0</v>
      </c>
      <c r="AU935" s="19">
        <f t="shared" si="2185"/>
        <v>0</v>
      </c>
      <c r="AV935" s="19">
        <f t="shared" si="2210"/>
        <v>0</v>
      </c>
      <c r="AW935" s="32"/>
      <c r="AX935" s="23"/>
      <c r="AY935" s="2"/>
    </row>
    <row r="936" spans="1:51" ht="46.8" x14ac:dyDescent="0.3">
      <c r="A936" s="49" t="s">
        <v>959</v>
      </c>
      <c r="B936" s="45">
        <v>400</v>
      </c>
      <c r="C936" s="49"/>
      <c r="D936" s="49"/>
      <c r="E936" s="15" t="s">
        <v>580</v>
      </c>
      <c r="F936" s="19">
        <f>F937</f>
        <v>140115.70000000001</v>
      </c>
      <c r="G936" s="19">
        <f t="shared" si="2210"/>
        <v>0</v>
      </c>
      <c r="H936" s="19">
        <f t="shared" si="2210"/>
        <v>0</v>
      </c>
      <c r="I936" s="19">
        <f t="shared" si="2210"/>
        <v>0</v>
      </c>
      <c r="J936" s="19">
        <f t="shared" si="2210"/>
        <v>0</v>
      </c>
      <c r="K936" s="19">
        <f t="shared" si="2210"/>
        <v>0</v>
      </c>
      <c r="L936" s="19">
        <f t="shared" si="2174"/>
        <v>140115.70000000001</v>
      </c>
      <c r="M936" s="19">
        <f t="shared" si="2175"/>
        <v>0</v>
      </c>
      <c r="N936" s="19">
        <f t="shared" si="2176"/>
        <v>0</v>
      </c>
      <c r="O936" s="19">
        <f t="shared" si="2210"/>
        <v>0</v>
      </c>
      <c r="P936" s="19">
        <f t="shared" si="2210"/>
        <v>0</v>
      </c>
      <c r="Q936" s="19">
        <f t="shared" si="2210"/>
        <v>0</v>
      </c>
      <c r="R936" s="19">
        <f t="shared" si="2136"/>
        <v>140115.70000000001</v>
      </c>
      <c r="S936" s="19">
        <f t="shared" si="2137"/>
        <v>0</v>
      </c>
      <c r="T936" s="19">
        <f t="shared" si="2138"/>
        <v>0</v>
      </c>
      <c r="U936" s="19">
        <f t="shared" si="2210"/>
        <v>0</v>
      </c>
      <c r="V936" s="19">
        <f t="shared" si="2139"/>
        <v>140115.70000000001</v>
      </c>
      <c r="W936" s="19">
        <f t="shared" si="2140"/>
        <v>0</v>
      </c>
      <c r="X936" s="19">
        <f t="shared" si="2141"/>
        <v>0</v>
      </c>
      <c r="Y936" s="19">
        <f t="shared" si="2210"/>
        <v>34923.800000000003</v>
      </c>
      <c r="Z936" s="19">
        <f t="shared" si="2210"/>
        <v>0</v>
      </c>
      <c r="AA936" s="19">
        <f t="shared" si="2210"/>
        <v>0</v>
      </c>
      <c r="AB936" s="19">
        <f t="shared" si="2118"/>
        <v>175039.5</v>
      </c>
      <c r="AC936" s="19">
        <f t="shared" si="2119"/>
        <v>0</v>
      </c>
      <c r="AD936" s="19">
        <f t="shared" si="2120"/>
        <v>0</v>
      </c>
      <c r="AE936" s="19">
        <f t="shared" si="2210"/>
        <v>0</v>
      </c>
      <c r="AF936" s="19">
        <f t="shared" si="2210"/>
        <v>0</v>
      </c>
      <c r="AG936" s="19">
        <f t="shared" si="2132"/>
        <v>175039.5</v>
      </c>
      <c r="AH936" s="19">
        <f t="shared" si="2133"/>
        <v>0</v>
      </c>
      <c r="AI936" s="19">
        <f t="shared" si="2134"/>
        <v>0</v>
      </c>
      <c r="AJ936" s="19">
        <f t="shared" si="2210"/>
        <v>0</v>
      </c>
      <c r="AK936" s="19">
        <f t="shared" si="2210"/>
        <v>0</v>
      </c>
      <c r="AL936" s="19">
        <f t="shared" si="2210"/>
        <v>0</v>
      </c>
      <c r="AM936" s="19">
        <f t="shared" si="2189"/>
        <v>175039.5</v>
      </c>
      <c r="AN936" s="19">
        <f t="shared" si="2210"/>
        <v>0</v>
      </c>
      <c r="AO936" s="19">
        <f t="shared" si="2183"/>
        <v>175039.5</v>
      </c>
      <c r="AP936" s="19">
        <f t="shared" si="2190"/>
        <v>0</v>
      </c>
      <c r="AQ936" s="19">
        <f t="shared" si="2210"/>
        <v>0</v>
      </c>
      <c r="AR936" s="19">
        <f t="shared" si="2184"/>
        <v>0</v>
      </c>
      <c r="AS936" s="19">
        <f t="shared" si="2191"/>
        <v>0</v>
      </c>
      <c r="AT936" s="19">
        <f t="shared" si="2210"/>
        <v>0</v>
      </c>
      <c r="AU936" s="19">
        <f t="shared" si="2185"/>
        <v>0</v>
      </c>
      <c r="AV936" s="19">
        <f t="shared" si="2210"/>
        <v>0</v>
      </c>
      <c r="AW936" s="32"/>
      <c r="AX936" s="23"/>
      <c r="AY936" s="2"/>
    </row>
    <row r="937" spans="1:51" x14ac:dyDescent="0.3">
      <c r="A937" s="49" t="s">
        <v>959</v>
      </c>
      <c r="B937" s="45">
        <v>410</v>
      </c>
      <c r="C937" s="49"/>
      <c r="D937" s="49"/>
      <c r="E937" s="15" t="s">
        <v>593</v>
      </c>
      <c r="F937" s="19">
        <f>F938</f>
        <v>140115.70000000001</v>
      </c>
      <c r="G937" s="19">
        <f t="shared" si="2210"/>
        <v>0</v>
      </c>
      <c r="H937" s="19">
        <f t="shared" si="2210"/>
        <v>0</v>
      </c>
      <c r="I937" s="19">
        <f t="shared" si="2210"/>
        <v>0</v>
      </c>
      <c r="J937" s="19">
        <f t="shared" si="2210"/>
        <v>0</v>
      </c>
      <c r="K937" s="19">
        <f t="shared" si="2210"/>
        <v>0</v>
      </c>
      <c r="L937" s="19">
        <f t="shared" si="2174"/>
        <v>140115.70000000001</v>
      </c>
      <c r="M937" s="19">
        <f t="shared" si="2175"/>
        <v>0</v>
      </c>
      <c r="N937" s="19">
        <f t="shared" si="2176"/>
        <v>0</v>
      </c>
      <c r="O937" s="19">
        <f t="shared" si="2210"/>
        <v>0</v>
      </c>
      <c r="P937" s="19">
        <f t="shared" si="2210"/>
        <v>0</v>
      </c>
      <c r="Q937" s="19">
        <f t="shared" si="2210"/>
        <v>0</v>
      </c>
      <c r="R937" s="19">
        <f t="shared" si="2136"/>
        <v>140115.70000000001</v>
      </c>
      <c r="S937" s="19">
        <f t="shared" si="2137"/>
        <v>0</v>
      </c>
      <c r="T937" s="19">
        <f t="shared" si="2138"/>
        <v>0</v>
      </c>
      <c r="U937" s="19">
        <f t="shared" si="2210"/>
        <v>0</v>
      </c>
      <c r="V937" s="19">
        <f t="shared" si="2139"/>
        <v>140115.70000000001</v>
      </c>
      <c r="W937" s="19">
        <f t="shared" si="2140"/>
        <v>0</v>
      </c>
      <c r="X937" s="19">
        <f t="shared" si="2141"/>
        <v>0</v>
      </c>
      <c r="Y937" s="19">
        <f t="shared" si="2210"/>
        <v>34923.800000000003</v>
      </c>
      <c r="Z937" s="19">
        <f t="shared" si="2210"/>
        <v>0</v>
      </c>
      <c r="AA937" s="19">
        <f t="shared" si="2210"/>
        <v>0</v>
      </c>
      <c r="AB937" s="19">
        <f t="shared" si="2118"/>
        <v>175039.5</v>
      </c>
      <c r="AC937" s="19">
        <f t="shared" si="2119"/>
        <v>0</v>
      </c>
      <c r="AD937" s="19">
        <f t="shared" si="2120"/>
        <v>0</v>
      </c>
      <c r="AE937" s="19">
        <f t="shared" si="2210"/>
        <v>0</v>
      </c>
      <c r="AF937" s="19">
        <f t="shared" si="2210"/>
        <v>0</v>
      </c>
      <c r="AG937" s="19">
        <f t="shared" si="2132"/>
        <v>175039.5</v>
      </c>
      <c r="AH937" s="19">
        <f t="shared" si="2133"/>
        <v>0</v>
      </c>
      <c r="AI937" s="19">
        <f t="shared" si="2134"/>
        <v>0</v>
      </c>
      <c r="AJ937" s="19">
        <f t="shared" si="2210"/>
        <v>0</v>
      </c>
      <c r="AK937" s="19">
        <f t="shared" si="2210"/>
        <v>0</v>
      </c>
      <c r="AL937" s="19">
        <f t="shared" si="2210"/>
        <v>0</v>
      </c>
      <c r="AM937" s="19">
        <f t="shared" si="2189"/>
        <v>175039.5</v>
      </c>
      <c r="AN937" s="19">
        <f t="shared" si="2210"/>
        <v>0</v>
      </c>
      <c r="AO937" s="19">
        <f t="shared" si="2183"/>
        <v>175039.5</v>
      </c>
      <c r="AP937" s="19">
        <f t="shared" si="2190"/>
        <v>0</v>
      </c>
      <c r="AQ937" s="19">
        <f t="shared" si="2210"/>
        <v>0</v>
      </c>
      <c r="AR937" s="19">
        <f t="shared" si="2184"/>
        <v>0</v>
      </c>
      <c r="AS937" s="19">
        <f t="shared" si="2191"/>
        <v>0</v>
      </c>
      <c r="AT937" s="19">
        <f t="shared" si="2210"/>
        <v>0</v>
      </c>
      <c r="AU937" s="19">
        <f t="shared" si="2185"/>
        <v>0</v>
      </c>
      <c r="AV937" s="19">
        <f t="shared" si="2210"/>
        <v>0</v>
      </c>
      <c r="AW937" s="32"/>
      <c r="AX937" s="23"/>
      <c r="AY937" s="2"/>
    </row>
    <row r="938" spans="1:51" x14ac:dyDescent="0.3">
      <c r="A938" s="49" t="s">
        <v>959</v>
      </c>
      <c r="B938" s="45">
        <v>410</v>
      </c>
      <c r="C938" s="49" t="s">
        <v>28</v>
      </c>
      <c r="D938" s="49" t="s">
        <v>5</v>
      </c>
      <c r="E938" s="15" t="s">
        <v>557</v>
      </c>
      <c r="F938" s="19">
        <v>140115.70000000001</v>
      </c>
      <c r="G938" s="19">
        <v>0</v>
      </c>
      <c r="H938" s="19">
        <v>0</v>
      </c>
      <c r="I938" s="19"/>
      <c r="J938" s="19"/>
      <c r="K938" s="19"/>
      <c r="L938" s="19">
        <f t="shared" si="2174"/>
        <v>140115.70000000001</v>
      </c>
      <c r="M938" s="19">
        <f t="shared" si="2175"/>
        <v>0</v>
      </c>
      <c r="N938" s="19">
        <f t="shared" si="2176"/>
        <v>0</v>
      </c>
      <c r="O938" s="19"/>
      <c r="P938" s="19"/>
      <c r="Q938" s="19"/>
      <c r="R938" s="19">
        <f t="shared" si="2136"/>
        <v>140115.70000000001</v>
      </c>
      <c r="S938" s="19">
        <f t="shared" si="2137"/>
        <v>0</v>
      </c>
      <c r="T938" s="19">
        <f t="shared" si="2138"/>
        <v>0</v>
      </c>
      <c r="U938" s="19"/>
      <c r="V938" s="19">
        <f t="shared" si="2139"/>
        <v>140115.70000000001</v>
      </c>
      <c r="W938" s="19">
        <f t="shared" si="2140"/>
        <v>0</v>
      </c>
      <c r="X938" s="19">
        <f t="shared" si="2141"/>
        <v>0</v>
      </c>
      <c r="Y938" s="19">
        <v>34923.800000000003</v>
      </c>
      <c r="Z938" s="19"/>
      <c r="AA938" s="19"/>
      <c r="AB938" s="19">
        <f t="shared" si="2118"/>
        <v>175039.5</v>
      </c>
      <c r="AC938" s="19">
        <f t="shared" si="2119"/>
        <v>0</v>
      </c>
      <c r="AD938" s="19">
        <f t="shared" si="2120"/>
        <v>0</v>
      </c>
      <c r="AE938" s="19"/>
      <c r="AF938" s="19"/>
      <c r="AG938" s="19">
        <f t="shared" si="2132"/>
        <v>175039.5</v>
      </c>
      <c r="AH938" s="19">
        <f t="shared" si="2133"/>
        <v>0</v>
      </c>
      <c r="AI938" s="19">
        <f t="shared" si="2134"/>
        <v>0</v>
      </c>
      <c r="AJ938" s="19"/>
      <c r="AK938" s="19"/>
      <c r="AL938" s="19"/>
      <c r="AM938" s="19">
        <f t="shared" si="2189"/>
        <v>175039.5</v>
      </c>
      <c r="AN938" s="19"/>
      <c r="AO938" s="19">
        <f t="shared" si="2183"/>
        <v>175039.5</v>
      </c>
      <c r="AP938" s="19">
        <f t="shared" si="2190"/>
        <v>0</v>
      </c>
      <c r="AQ938" s="19"/>
      <c r="AR938" s="19">
        <f t="shared" si="2184"/>
        <v>0</v>
      </c>
      <c r="AS938" s="19">
        <f t="shared" si="2191"/>
        <v>0</v>
      </c>
      <c r="AT938" s="19"/>
      <c r="AU938" s="19">
        <f t="shared" si="2185"/>
        <v>0</v>
      </c>
      <c r="AV938" s="19"/>
      <c r="AW938" s="32"/>
      <c r="AX938" s="23"/>
      <c r="AY938" s="2"/>
    </row>
    <row r="939" spans="1:51" ht="140.4" x14ac:dyDescent="0.3">
      <c r="A939" s="49" t="s">
        <v>960</v>
      </c>
      <c r="B939" s="45"/>
      <c r="C939" s="49"/>
      <c r="D939" s="49"/>
      <c r="E939" s="15" t="s">
        <v>1022</v>
      </c>
      <c r="F939" s="19">
        <f>F940</f>
        <v>30000</v>
      </c>
      <c r="G939" s="19">
        <f t="shared" ref="G939:AV941" si="2211">G940</f>
        <v>0</v>
      </c>
      <c r="H939" s="19">
        <f t="shared" si="2211"/>
        <v>0</v>
      </c>
      <c r="I939" s="19">
        <f t="shared" si="2211"/>
        <v>0</v>
      </c>
      <c r="J939" s="19">
        <f t="shared" si="2211"/>
        <v>0</v>
      </c>
      <c r="K939" s="19">
        <f t="shared" si="2211"/>
        <v>0</v>
      </c>
      <c r="L939" s="19">
        <f t="shared" si="2174"/>
        <v>30000</v>
      </c>
      <c r="M939" s="19">
        <f t="shared" si="2175"/>
        <v>0</v>
      </c>
      <c r="N939" s="19">
        <f t="shared" si="2176"/>
        <v>0</v>
      </c>
      <c r="O939" s="19">
        <f t="shared" si="2211"/>
        <v>0</v>
      </c>
      <c r="P939" s="19">
        <f t="shared" si="2211"/>
        <v>0</v>
      </c>
      <c r="Q939" s="19">
        <f t="shared" si="2211"/>
        <v>0</v>
      </c>
      <c r="R939" s="19">
        <f t="shared" si="2136"/>
        <v>30000</v>
      </c>
      <c r="S939" s="19">
        <f t="shared" si="2137"/>
        <v>0</v>
      </c>
      <c r="T939" s="19">
        <f t="shared" si="2138"/>
        <v>0</v>
      </c>
      <c r="U939" s="19">
        <f t="shared" si="2211"/>
        <v>0</v>
      </c>
      <c r="V939" s="19">
        <f t="shared" si="2139"/>
        <v>30000</v>
      </c>
      <c r="W939" s="19">
        <f t="shared" si="2140"/>
        <v>0</v>
      </c>
      <c r="X939" s="19">
        <f t="shared" si="2141"/>
        <v>0</v>
      </c>
      <c r="Y939" s="19">
        <f t="shared" si="2211"/>
        <v>0</v>
      </c>
      <c r="Z939" s="19">
        <f t="shared" si="2211"/>
        <v>0</v>
      </c>
      <c r="AA939" s="19">
        <f t="shared" si="2211"/>
        <v>0</v>
      </c>
      <c r="AB939" s="19">
        <f t="shared" si="2118"/>
        <v>30000</v>
      </c>
      <c r="AC939" s="19">
        <f t="shared" si="2119"/>
        <v>0</v>
      </c>
      <c r="AD939" s="19">
        <f t="shared" si="2120"/>
        <v>0</v>
      </c>
      <c r="AE939" s="19">
        <f t="shared" si="2211"/>
        <v>0</v>
      </c>
      <c r="AF939" s="19">
        <f t="shared" si="2211"/>
        <v>0</v>
      </c>
      <c r="AG939" s="19">
        <f t="shared" si="2132"/>
        <v>30000</v>
      </c>
      <c r="AH939" s="19">
        <f t="shared" si="2133"/>
        <v>0</v>
      </c>
      <c r="AI939" s="19">
        <f t="shared" si="2134"/>
        <v>0</v>
      </c>
      <c r="AJ939" s="19">
        <f t="shared" si="2211"/>
        <v>0</v>
      </c>
      <c r="AK939" s="19">
        <f t="shared" si="2211"/>
        <v>0</v>
      </c>
      <c r="AL939" s="19">
        <f t="shared" si="2211"/>
        <v>0</v>
      </c>
      <c r="AM939" s="19">
        <f t="shared" si="2189"/>
        <v>30000</v>
      </c>
      <c r="AN939" s="19">
        <f t="shared" si="2211"/>
        <v>0</v>
      </c>
      <c r="AO939" s="19">
        <f t="shared" si="2183"/>
        <v>30000</v>
      </c>
      <c r="AP939" s="19">
        <f t="shared" si="2190"/>
        <v>0</v>
      </c>
      <c r="AQ939" s="19">
        <f t="shared" si="2211"/>
        <v>0</v>
      </c>
      <c r="AR939" s="19">
        <f t="shared" si="2184"/>
        <v>0</v>
      </c>
      <c r="AS939" s="19">
        <f t="shared" si="2191"/>
        <v>0</v>
      </c>
      <c r="AT939" s="19">
        <f t="shared" si="2211"/>
        <v>0</v>
      </c>
      <c r="AU939" s="19">
        <f t="shared" si="2185"/>
        <v>0</v>
      </c>
      <c r="AV939" s="19">
        <f t="shared" si="2211"/>
        <v>0</v>
      </c>
      <c r="AW939" s="32"/>
      <c r="AX939" s="23"/>
      <c r="AY939" s="2"/>
    </row>
    <row r="940" spans="1:51" ht="46.8" x14ac:dyDescent="0.3">
      <c r="A940" s="49" t="s">
        <v>960</v>
      </c>
      <c r="B940" s="45">
        <v>400</v>
      </c>
      <c r="C940" s="49"/>
      <c r="D940" s="49"/>
      <c r="E940" s="15" t="s">
        <v>580</v>
      </c>
      <c r="F940" s="19">
        <f>F941</f>
        <v>30000</v>
      </c>
      <c r="G940" s="19">
        <f t="shared" si="2211"/>
        <v>0</v>
      </c>
      <c r="H940" s="19">
        <f t="shared" si="2211"/>
        <v>0</v>
      </c>
      <c r="I940" s="19">
        <f t="shared" si="2211"/>
        <v>0</v>
      </c>
      <c r="J940" s="19">
        <f t="shared" si="2211"/>
        <v>0</v>
      </c>
      <c r="K940" s="19">
        <f t="shared" si="2211"/>
        <v>0</v>
      </c>
      <c r="L940" s="19">
        <f t="shared" si="2174"/>
        <v>30000</v>
      </c>
      <c r="M940" s="19">
        <f t="shared" si="2175"/>
        <v>0</v>
      </c>
      <c r="N940" s="19">
        <f t="shared" si="2176"/>
        <v>0</v>
      </c>
      <c r="O940" s="19">
        <f t="shared" si="2211"/>
        <v>0</v>
      </c>
      <c r="P940" s="19">
        <f t="shared" si="2211"/>
        <v>0</v>
      </c>
      <c r="Q940" s="19">
        <f t="shared" si="2211"/>
        <v>0</v>
      </c>
      <c r="R940" s="19">
        <f t="shared" si="2136"/>
        <v>30000</v>
      </c>
      <c r="S940" s="19">
        <f t="shared" si="2137"/>
        <v>0</v>
      </c>
      <c r="T940" s="19">
        <f t="shared" si="2138"/>
        <v>0</v>
      </c>
      <c r="U940" s="19">
        <f t="shared" si="2211"/>
        <v>0</v>
      </c>
      <c r="V940" s="19">
        <f t="shared" si="2139"/>
        <v>30000</v>
      </c>
      <c r="W940" s="19">
        <f t="shared" si="2140"/>
        <v>0</v>
      </c>
      <c r="X940" s="19">
        <f t="shared" si="2141"/>
        <v>0</v>
      </c>
      <c r="Y940" s="19">
        <f t="shared" si="2211"/>
        <v>0</v>
      </c>
      <c r="Z940" s="19">
        <f t="shared" si="2211"/>
        <v>0</v>
      </c>
      <c r="AA940" s="19">
        <f t="shared" si="2211"/>
        <v>0</v>
      </c>
      <c r="AB940" s="19">
        <f t="shared" si="2118"/>
        <v>30000</v>
      </c>
      <c r="AC940" s="19">
        <f t="shared" si="2119"/>
        <v>0</v>
      </c>
      <c r="AD940" s="19">
        <f t="shared" si="2120"/>
        <v>0</v>
      </c>
      <c r="AE940" s="19">
        <f t="shared" si="2211"/>
        <v>0</v>
      </c>
      <c r="AF940" s="19">
        <f t="shared" si="2211"/>
        <v>0</v>
      </c>
      <c r="AG940" s="19">
        <f t="shared" si="2132"/>
        <v>30000</v>
      </c>
      <c r="AH940" s="19">
        <f t="shared" si="2133"/>
        <v>0</v>
      </c>
      <c r="AI940" s="19">
        <f t="shared" si="2134"/>
        <v>0</v>
      </c>
      <c r="AJ940" s="19">
        <f t="shared" si="2211"/>
        <v>0</v>
      </c>
      <c r="AK940" s="19">
        <f t="shared" si="2211"/>
        <v>0</v>
      </c>
      <c r="AL940" s="19">
        <f t="shared" si="2211"/>
        <v>0</v>
      </c>
      <c r="AM940" s="19">
        <f t="shared" si="2189"/>
        <v>30000</v>
      </c>
      <c r="AN940" s="19">
        <f t="shared" si="2211"/>
        <v>0</v>
      </c>
      <c r="AO940" s="19">
        <f t="shared" si="2183"/>
        <v>30000</v>
      </c>
      <c r="AP940" s="19">
        <f t="shared" si="2190"/>
        <v>0</v>
      </c>
      <c r="AQ940" s="19">
        <f t="shared" si="2211"/>
        <v>0</v>
      </c>
      <c r="AR940" s="19">
        <f t="shared" si="2184"/>
        <v>0</v>
      </c>
      <c r="AS940" s="19">
        <f t="shared" si="2191"/>
        <v>0</v>
      </c>
      <c r="AT940" s="19">
        <f t="shared" si="2211"/>
        <v>0</v>
      </c>
      <c r="AU940" s="19">
        <f t="shared" si="2185"/>
        <v>0</v>
      </c>
      <c r="AV940" s="19">
        <f t="shared" si="2211"/>
        <v>0</v>
      </c>
      <c r="AW940" s="32"/>
      <c r="AX940" s="23"/>
      <c r="AY940" s="2"/>
    </row>
    <row r="941" spans="1:51" x14ac:dyDescent="0.3">
      <c r="A941" s="49" t="s">
        <v>960</v>
      </c>
      <c r="B941" s="45">
        <v>410</v>
      </c>
      <c r="C941" s="49"/>
      <c r="D941" s="49"/>
      <c r="E941" s="15" t="s">
        <v>593</v>
      </c>
      <c r="F941" s="19">
        <f>F942</f>
        <v>30000</v>
      </c>
      <c r="G941" s="19">
        <f t="shared" si="2211"/>
        <v>0</v>
      </c>
      <c r="H941" s="19">
        <f t="shared" si="2211"/>
        <v>0</v>
      </c>
      <c r="I941" s="19">
        <f t="shared" si="2211"/>
        <v>0</v>
      </c>
      <c r="J941" s="19">
        <f t="shared" si="2211"/>
        <v>0</v>
      </c>
      <c r="K941" s="19">
        <f t="shared" si="2211"/>
        <v>0</v>
      </c>
      <c r="L941" s="19">
        <f t="shared" si="2174"/>
        <v>30000</v>
      </c>
      <c r="M941" s="19">
        <f t="shared" si="2175"/>
        <v>0</v>
      </c>
      <c r="N941" s="19">
        <f t="shared" si="2176"/>
        <v>0</v>
      </c>
      <c r="O941" s="19">
        <f t="shared" si="2211"/>
        <v>0</v>
      </c>
      <c r="P941" s="19">
        <f t="shared" si="2211"/>
        <v>0</v>
      </c>
      <c r="Q941" s="19">
        <f t="shared" si="2211"/>
        <v>0</v>
      </c>
      <c r="R941" s="19">
        <f t="shared" si="2136"/>
        <v>30000</v>
      </c>
      <c r="S941" s="19">
        <f t="shared" si="2137"/>
        <v>0</v>
      </c>
      <c r="T941" s="19">
        <f t="shared" si="2138"/>
        <v>0</v>
      </c>
      <c r="U941" s="19">
        <f t="shared" si="2211"/>
        <v>0</v>
      </c>
      <c r="V941" s="19">
        <f t="shared" si="2139"/>
        <v>30000</v>
      </c>
      <c r="W941" s="19">
        <f t="shared" si="2140"/>
        <v>0</v>
      </c>
      <c r="X941" s="19">
        <f t="shared" si="2141"/>
        <v>0</v>
      </c>
      <c r="Y941" s="19">
        <f t="shared" si="2211"/>
        <v>0</v>
      </c>
      <c r="Z941" s="19">
        <f t="shared" si="2211"/>
        <v>0</v>
      </c>
      <c r="AA941" s="19">
        <f t="shared" si="2211"/>
        <v>0</v>
      </c>
      <c r="AB941" s="19">
        <f t="shared" si="2118"/>
        <v>30000</v>
      </c>
      <c r="AC941" s="19">
        <f t="shared" si="2119"/>
        <v>0</v>
      </c>
      <c r="AD941" s="19">
        <f t="shared" si="2120"/>
        <v>0</v>
      </c>
      <c r="AE941" s="19">
        <f t="shared" si="2211"/>
        <v>0</v>
      </c>
      <c r="AF941" s="19">
        <f t="shared" si="2211"/>
        <v>0</v>
      </c>
      <c r="AG941" s="19">
        <f t="shared" si="2132"/>
        <v>30000</v>
      </c>
      <c r="AH941" s="19">
        <f t="shared" si="2133"/>
        <v>0</v>
      </c>
      <c r="AI941" s="19">
        <f t="shared" si="2134"/>
        <v>0</v>
      </c>
      <c r="AJ941" s="19">
        <f t="shared" si="2211"/>
        <v>0</v>
      </c>
      <c r="AK941" s="19">
        <f t="shared" si="2211"/>
        <v>0</v>
      </c>
      <c r="AL941" s="19">
        <f t="shared" si="2211"/>
        <v>0</v>
      </c>
      <c r="AM941" s="19">
        <f t="shared" si="2189"/>
        <v>30000</v>
      </c>
      <c r="AN941" s="19">
        <f t="shared" si="2211"/>
        <v>0</v>
      </c>
      <c r="AO941" s="19">
        <f t="shared" si="2183"/>
        <v>30000</v>
      </c>
      <c r="AP941" s="19">
        <f t="shared" si="2190"/>
        <v>0</v>
      </c>
      <c r="AQ941" s="19">
        <f t="shared" si="2211"/>
        <v>0</v>
      </c>
      <c r="AR941" s="19">
        <f t="shared" si="2184"/>
        <v>0</v>
      </c>
      <c r="AS941" s="19">
        <f t="shared" si="2191"/>
        <v>0</v>
      </c>
      <c r="AT941" s="19">
        <f t="shared" si="2211"/>
        <v>0</v>
      </c>
      <c r="AU941" s="19">
        <f t="shared" si="2185"/>
        <v>0</v>
      </c>
      <c r="AV941" s="19">
        <f t="shared" si="2211"/>
        <v>0</v>
      </c>
      <c r="AW941" s="32"/>
      <c r="AX941" s="23"/>
      <c r="AY941" s="2"/>
    </row>
    <row r="942" spans="1:51" x14ac:dyDescent="0.3">
      <c r="A942" s="49" t="s">
        <v>960</v>
      </c>
      <c r="B942" s="45">
        <v>410</v>
      </c>
      <c r="C942" s="49" t="s">
        <v>28</v>
      </c>
      <c r="D942" s="49" t="s">
        <v>5</v>
      </c>
      <c r="E942" s="15" t="s">
        <v>557</v>
      </c>
      <c r="F942" s="19">
        <v>30000</v>
      </c>
      <c r="G942" s="19">
        <v>0</v>
      </c>
      <c r="H942" s="19">
        <v>0</v>
      </c>
      <c r="I942" s="19"/>
      <c r="J942" s="19"/>
      <c r="K942" s="19"/>
      <c r="L942" s="19">
        <f t="shared" si="2174"/>
        <v>30000</v>
      </c>
      <c r="M942" s="19">
        <f t="shared" si="2175"/>
        <v>0</v>
      </c>
      <c r="N942" s="19">
        <f t="shared" si="2176"/>
        <v>0</v>
      </c>
      <c r="O942" s="19"/>
      <c r="P942" s="19"/>
      <c r="Q942" s="19"/>
      <c r="R942" s="19">
        <f t="shared" si="2136"/>
        <v>30000</v>
      </c>
      <c r="S942" s="19">
        <f t="shared" si="2137"/>
        <v>0</v>
      </c>
      <c r="T942" s="19">
        <f t="shared" si="2138"/>
        <v>0</v>
      </c>
      <c r="U942" s="19"/>
      <c r="V942" s="19">
        <f t="shared" si="2139"/>
        <v>30000</v>
      </c>
      <c r="W942" s="19">
        <f t="shared" si="2140"/>
        <v>0</v>
      </c>
      <c r="X942" s="19">
        <f t="shared" si="2141"/>
        <v>0</v>
      </c>
      <c r="Y942" s="19"/>
      <c r="Z942" s="19"/>
      <c r="AA942" s="19"/>
      <c r="AB942" s="19">
        <f t="shared" si="2118"/>
        <v>30000</v>
      </c>
      <c r="AC942" s="19">
        <f t="shared" si="2119"/>
        <v>0</v>
      </c>
      <c r="AD942" s="19">
        <f t="shared" si="2120"/>
        <v>0</v>
      </c>
      <c r="AE942" s="19"/>
      <c r="AF942" s="19"/>
      <c r="AG942" s="19">
        <f t="shared" si="2132"/>
        <v>30000</v>
      </c>
      <c r="AH942" s="19">
        <f t="shared" si="2133"/>
        <v>0</v>
      </c>
      <c r="AI942" s="19">
        <f t="shared" si="2134"/>
        <v>0</v>
      </c>
      <c r="AJ942" s="19"/>
      <c r="AK942" s="19"/>
      <c r="AL942" s="19"/>
      <c r="AM942" s="19">
        <f t="shared" si="2189"/>
        <v>30000</v>
      </c>
      <c r="AN942" s="19"/>
      <c r="AO942" s="19">
        <f t="shared" si="2183"/>
        <v>30000</v>
      </c>
      <c r="AP942" s="19">
        <f t="shared" si="2190"/>
        <v>0</v>
      </c>
      <c r="AQ942" s="19"/>
      <c r="AR942" s="19">
        <f t="shared" si="2184"/>
        <v>0</v>
      </c>
      <c r="AS942" s="19">
        <f t="shared" si="2191"/>
        <v>0</v>
      </c>
      <c r="AT942" s="19"/>
      <c r="AU942" s="19">
        <f t="shared" si="2185"/>
        <v>0</v>
      </c>
      <c r="AV942" s="19"/>
      <c r="AW942" s="32"/>
      <c r="AX942" s="23"/>
      <c r="AY942" s="2"/>
    </row>
    <row r="943" spans="1:51" ht="140.4" x14ac:dyDescent="0.3">
      <c r="A943" s="49" t="s">
        <v>961</v>
      </c>
      <c r="B943" s="45"/>
      <c r="C943" s="49"/>
      <c r="D943" s="49"/>
      <c r="E943" s="15" t="s">
        <v>1448</v>
      </c>
      <c r="F943" s="19">
        <f>F944</f>
        <v>16705.3</v>
      </c>
      <c r="G943" s="19">
        <f t="shared" ref="G943:AV945" si="2212">G944</f>
        <v>0</v>
      </c>
      <c r="H943" s="19">
        <f t="shared" si="2212"/>
        <v>0</v>
      </c>
      <c r="I943" s="19">
        <f t="shared" si="2212"/>
        <v>0</v>
      </c>
      <c r="J943" s="19">
        <f t="shared" si="2212"/>
        <v>0</v>
      </c>
      <c r="K943" s="19">
        <f t="shared" si="2212"/>
        <v>0</v>
      </c>
      <c r="L943" s="19">
        <f t="shared" si="2174"/>
        <v>16705.3</v>
      </c>
      <c r="M943" s="19">
        <f t="shared" si="2175"/>
        <v>0</v>
      </c>
      <c r="N943" s="19">
        <f t="shared" si="2176"/>
        <v>0</v>
      </c>
      <c r="O943" s="19">
        <f t="shared" si="2212"/>
        <v>0</v>
      </c>
      <c r="P943" s="19">
        <f t="shared" si="2212"/>
        <v>0</v>
      </c>
      <c r="Q943" s="19">
        <f t="shared" si="2212"/>
        <v>0</v>
      </c>
      <c r="R943" s="19">
        <f t="shared" si="2136"/>
        <v>16705.3</v>
      </c>
      <c r="S943" s="19">
        <f t="shared" si="2137"/>
        <v>0</v>
      </c>
      <c r="T943" s="19">
        <f t="shared" si="2138"/>
        <v>0</v>
      </c>
      <c r="U943" s="19">
        <f t="shared" si="2212"/>
        <v>0</v>
      </c>
      <c r="V943" s="19">
        <f t="shared" si="2139"/>
        <v>16705.3</v>
      </c>
      <c r="W943" s="19">
        <f t="shared" si="2140"/>
        <v>0</v>
      </c>
      <c r="X943" s="19">
        <f t="shared" si="2141"/>
        <v>0</v>
      </c>
      <c r="Y943" s="19">
        <f t="shared" si="2212"/>
        <v>-110.8</v>
      </c>
      <c r="Z943" s="19">
        <f t="shared" si="2212"/>
        <v>0</v>
      </c>
      <c r="AA943" s="19">
        <f t="shared" si="2212"/>
        <v>0</v>
      </c>
      <c r="AB943" s="19">
        <f t="shared" si="2118"/>
        <v>16594.5</v>
      </c>
      <c r="AC943" s="19">
        <f t="shared" si="2119"/>
        <v>0</v>
      </c>
      <c r="AD943" s="19">
        <f t="shared" si="2120"/>
        <v>0</v>
      </c>
      <c r="AE943" s="19">
        <f t="shared" si="2212"/>
        <v>0</v>
      </c>
      <c r="AF943" s="19">
        <f t="shared" si="2212"/>
        <v>0</v>
      </c>
      <c r="AG943" s="19">
        <f t="shared" si="2132"/>
        <v>16594.5</v>
      </c>
      <c r="AH943" s="19">
        <f t="shared" si="2133"/>
        <v>0</v>
      </c>
      <c r="AI943" s="19">
        <f t="shared" si="2134"/>
        <v>0</v>
      </c>
      <c r="AJ943" s="19">
        <f t="shared" si="2212"/>
        <v>0</v>
      </c>
      <c r="AK943" s="19">
        <f t="shared" si="2212"/>
        <v>0</v>
      </c>
      <c r="AL943" s="19">
        <f t="shared" si="2212"/>
        <v>0</v>
      </c>
      <c r="AM943" s="19">
        <f t="shared" si="2189"/>
        <v>16594.5</v>
      </c>
      <c r="AN943" s="19">
        <f t="shared" si="2212"/>
        <v>0</v>
      </c>
      <c r="AO943" s="19">
        <f t="shared" si="2183"/>
        <v>16594.5</v>
      </c>
      <c r="AP943" s="19">
        <f t="shared" si="2190"/>
        <v>0</v>
      </c>
      <c r="AQ943" s="19">
        <f t="shared" si="2212"/>
        <v>0</v>
      </c>
      <c r="AR943" s="19">
        <f t="shared" si="2184"/>
        <v>0</v>
      </c>
      <c r="AS943" s="19">
        <f t="shared" si="2191"/>
        <v>0</v>
      </c>
      <c r="AT943" s="19">
        <f t="shared" si="2212"/>
        <v>0</v>
      </c>
      <c r="AU943" s="19">
        <f t="shared" si="2185"/>
        <v>0</v>
      </c>
      <c r="AV943" s="19">
        <f t="shared" si="2212"/>
        <v>0</v>
      </c>
      <c r="AW943" s="32"/>
      <c r="AX943" s="23"/>
      <c r="AY943" s="2"/>
    </row>
    <row r="944" spans="1:51" ht="46.8" x14ac:dyDescent="0.3">
      <c r="A944" s="49" t="s">
        <v>961</v>
      </c>
      <c r="B944" s="45">
        <v>400</v>
      </c>
      <c r="C944" s="49"/>
      <c r="D944" s="49"/>
      <c r="E944" s="15" t="s">
        <v>580</v>
      </c>
      <c r="F944" s="19">
        <f>F945</f>
        <v>16705.3</v>
      </c>
      <c r="G944" s="19">
        <f t="shared" si="2212"/>
        <v>0</v>
      </c>
      <c r="H944" s="19">
        <f t="shared" si="2212"/>
        <v>0</v>
      </c>
      <c r="I944" s="19">
        <f t="shared" si="2212"/>
        <v>0</v>
      </c>
      <c r="J944" s="19">
        <f t="shared" si="2212"/>
        <v>0</v>
      </c>
      <c r="K944" s="19">
        <f t="shared" si="2212"/>
        <v>0</v>
      </c>
      <c r="L944" s="19">
        <f t="shared" si="2174"/>
        <v>16705.3</v>
      </c>
      <c r="M944" s="19">
        <f t="shared" si="2175"/>
        <v>0</v>
      </c>
      <c r="N944" s="19">
        <f t="shared" si="2176"/>
        <v>0</v>
      </c>
      <c r="O944" s="19">
        <f t="shared" si="2212"/>
        <v>0</v>
      </c>
      <c r="P944" s="19">
        <f t="shared" si="2212"/>
        <v>0</v>
      </c>
      <c r="Q944" s="19">
        <f t="shared" si="2212"/>
        <v>0</v>
      </c>
      <c r="R944" s="19">
        <f t="shared" si="2136"/>
        <v>16705.3</v>
      </c>
      <c r="S944" s="19">
        <f t="shared" si="2137"/>
        <v>0</v>
      </c>
      <c r="T944" s="19">
        <f t="shared" si="2138"/>
        <v>0</v>
      </c>
      <c r="U944" s="19">
        <f t="shared" si="2212"/>
        <v>0</v>
      </c>
      <c r="V944" s="19">
        <f t="shared" si="2139"/>
        <v>16705.3</v>
      </c>
      <c r="W944" s="19">
        <f t="shared" si="2140"/>
        <v>0</v>
      </c>
      <c r="X944" s="19">
        <f t="shared" si="2141"/>
        <v>0</v>
      </c>
      <c r="Y944" s="19">
        <f t="shared" si="2212"/>
        <v>-110.8</v>
      </c>
      <c r="Z944" s="19">
        <f t="shared" si="2212"/>
        <v>0</v>
      </c>
      <c r="AA944" s="19">
        <f t="shared" si="2212"/>
        <v>0</v>
      </c>
      <c r="AB944" s="19">
        <f t="shared" si="2118"/>
        <v>16594.5</v>
      </c>
      <c r="AC944" s="19">
        <f t="shared" si="2119"/>
        <v>0</v>
      </c>
      <c r="AD944" s="19">
        <f t="shared" si="2120"/>
        <v>0</v>
      </c>
      <c r="AE944" s="19">
        <f t="shared" si="2212"/>
        <v>0</v>
      </c>
      <c r="AF944" s="19">
        <f t="shared" si="2212"/>
        <v>0</v>
      </c>
      <c r="AG944" s="19">
        <f t="shared" si="2132"/>
        <v>16594.5</v>
      </c>
      <c r="AH944" s="19">
        <f t="shared" si="2133"/>
        <v>0</v>
      </c>
      <c r="AI944" s="19">
        <f t="shared" si="2134"/>
        <v>0</v>
      </c>
      <c r="AJ944" s="19">
        <f t="shared" si="2212"/>
        <v>0</v>
      </c>
      <c r="AK944" s="19">
        <f t="shared" si="2212"/>
        <v>0</v>
      </c>
      <c r="AL944" s="19">
        <f t="shared" si="2212"/>
        <v>0</v>
      </c>
      <c r="AM944" s="19">
        <f t="shared" si="2189"/>
        <v>16594.5</v>
      </c>
      <c r="AN944" s="19">
        <f t="shared" si="2212"/>
        <v>0</v>
      </c>
      <c r="AO944" s="19">
        <f t="shared" si="2183"/>
        <v>16594.5</v>
      </c>
      <c r="AP944" s="19">
        <f t="shared" si="2190"/>
        <v>0</v>
      </c>
      <c r="AQ944" s="19">
        <f t="shared" si="2212"/>
        <v>0</v>
      </c>
      <c r="AR944" s="19">
        <f t="shared" si="2184"/>
        <v>0</v>
      </c>
      <c r="AS944" s="19">
        <f t="shared" si="2191"/>
        <v>0</v>
      </c>
      <c r="AT944" s="19">
        <f t="shared" si="2212"/>
        <v>0</v>
      </c>
      <c r="AU944" s="19">
        <f t="shared" si="2185"/>
        <v>0</v>
      </c>
      <c r="AV944" s="19">
        <f t="shared" si="2212"/>
        <v>0</v>
      </c>
      <c r="AW944" s="32"/>
      <c r="AX944" s="23"/>
      <c r="AY944" s="2"/>
    </row>
    <row r="945" spans="1:51" x14ac:dyDescent="0.3">
      <c r="A945" s="49" t="s">
        <v>961</v>
      </c>
      <c r="B945" s="45">
        <v>410</v>
      </c>
      <c r="C945" s="49"/>
      <c r="D945" s="49"/>
      <c r="E945" s="15" t="s">
        <v>593</v>
      </c>
      <c r="F945" s="19">
        <f>F946</f>
        <v>16705.3</v>
      </c>
      <c r="G945" s="19">
        <f t="shared" si="2212"/>
        <v>0</v>
      </c>
      <c r="H945" s="19">
        <f t="shared" si="2212"/>
        <v>0</v>
      </c>
      <c r="I945" s="19">
        <f t="shared" si="2212"/>
        <v>0</v>
      </c>
      <c r="J945" s="19">
        <f t="shared" si="2212"/>
        <v>0</v>
      </c>
      <c r="K945" s="19">
        <f t="shared" si="2212"/>
        <v>0</v>
      </c>
      <c r="L945" s="19">
        <f t="shared" si="2174"/>
        <v>16705.3</v>
      </c>
      <c r="M945" s="19">
        <f t="shared" si="2175"/>
        <v>0</v>
      </c>
      <c r="N945" s="19">
        <f t="shared" si="2176"/>
        <v>0</v>
      </c>
      <c r="O945" s="19">
        <f t="shared" si="2212"/>
        <v>0</v>
      </c>
      <c r="P945" s="19">
        <f t="shared" si="2212"/>
        <v>0</v>
      </c>
      <c r="Q945" s="19">
        <f t="shared" si="2212"/>
        <v>0</v>
      </c>
      <c r="R945" s="19">
        <f t="shared" si="2136"/>
        <v>16705.3</v>
      </c>
      <c r="S945" s="19">
        <f t="shared" si="2137"/>
        <v>0</v>
      </c>
      <c r="T945" s="19">
        <f t="shared" si="2138"/>
        <v>0</v>
      </c>
      <c r="U945" s="19">
        <f t="shared" si="2212"/>
        <v>0</v>
      </c>
      <c r="V945" s="19">
        <f t="shared" si="2139"/>
        <v>16705.3</v>
      </c>
      <c r="W945" s="19">
        <f t="shared" si="2140"/>
        <v>0</v>
      </c>
      <c r="X945" s="19">
        <f t="shared" si="2141"/>
        <v>0</v>
      </c>
      <c r="Y945" s="19">
        <f t="shared" si="2212"/>
        <v>-110.8</v>
      </c>
      <c r="Z945" s="19">
        <f t="shared" si="2212"/>
        <v>0</v>
      </c>
      <c r="AA945" s="19">
        <f t="shared" si="2212"/>
        <v>0</v>
      </c>
      <c r="AB945" s="19">
        <f t="shared" si="2118"/>
        <v>16594.5</v>
      </c>
      <c r="AC945" s="19">
        <f t="shared" si="2119"/>
        <v>0</v>
      </c>
      <c r="AD945" s="19">
        <f t="shared" si="2120"/>
        <v>0</v>
      </c>
      <c r="AE945" s="19">
        <f t="shared" si="2212"/>
        <v>0</v>
      </c>
      <c r="AF945" s="19">
        <f t="shared" si="2212"/>
        <v>0</v>
      </c>
      <c r="AG945" s="19">
        <f t="shared" si="2132"/>
        <v>16594.5</v>
      </c>
      <c r="AH945" s="19">
        <f t="shared" si="2133"/>
        <v>0</v>
      </c>
      <c r="AI945" s="19">
        <f t="shared" si="2134"/>
        <v>0</v>
      </c>
      <c r="AJ945" s="19">
        <f t="shared" si="2212"/>
        <v>0</v>
      </c>
      <c r="AK945" s="19">
        <f t="shared" si="2212"/>
        <v>0</v>
      </c>
      <c r="AL945" s="19">
        <f t="shared" si="2212"/>
        <v>0</v>
      </c>
      <c r="AM945" s="19">
        <f t="shared" si="2189"/>
        <v>16594.5</v>
      </c>
      <c r="AN945" s="19">
        <f t="shared" si="2212"/>
        <v>0</v>
      </c>
      <c r="AO945" s="19">
        <f t="shared" si="2183"/>
        <v>16594.5</v>
      </c>
      <c r="AP945" s="19">
        <f t="shared" si="2190"/>
        <v>0</v>
      </c>
      <c r="AQ945" s="19">
        <f t="shared" si="2212"/>
        <v>0</v>
      </c>
      <c r="AR945" s="19">
        <f t="shared" si="2184"/>
        <v>0</v>
      </c>
      <c r="AS945" s="19">
        <f t="shared" si="2191"/>
        <v>0</v>
      </c>
      <c r="AT945" s="19">
        <f t="shared" si="2212"/>
        <v>0</v>
      </c>
      <c r="AU945" s="19">
        <f t="shared" si="2185"/>
        <v>0</v>
      </c>
      <c r="AV945" s="19">
        <f t="shared" si="2212"/>
        <v>0</v>
      </c>
      <c r="AW945" s="32"/>
      <c r="AX945" s="23"/>
      <c r="AY945" s="2"/>
    </row>
    <row r="946" spans="1:51" x14ac:dyDescent="0.3">
      <c r="A946" s="49" t="s">
        <v>961</v>
      </c>
      <c r="B946" s="45">
        <v>410</v>
      </c>
      <c r="C946" s="49" t="s">
        <v>28</v>
      </c>
      <c r="D946" s="49" t="s">
        <v>5</v>
      </c>
      <c r="E946" s="15" t="s">
        <v>557</v>
      </c>
      <c r="F946" s="19">
        <v>16705.3</v>
      </c>
      <c r="G946" s="19">
        <v>0</v>
      </c>
      <c r="H946" s="19">
        <v>0</v>
      </c>
      <c r="I946" s="19"/>
      <c r="J946" s="19"/>
      <c r="K946" s="19"/>
      <c r="L946" s="19">
        <f t="shared" si="2174"/>
        <v>16705.3</v>
      </c>
      <c r="M946" s="19">
        <f t="shared" si="2175"/>
        <v>0</v>
      </c>
      <c r="N946" s="19">
        <f t="shared" si="2176"/>
        <v>0</v>
      </c>
      <c r="O946" s="19"/>
      <c r="P946" s="19"/>
      <c r="Q946" s="19"/>
      <c r="R946" s="19">
        <f t="shared" si="2136"/>
        <v>16705.3</v>
      </c>
      <c r="S946" s="19">
        <f t="shared" si="2137"/>
        <v>0</v>
      </c>
      <c r="T946" s="19">
        <f t="shared" si="2138"/>
        <v>0</v>
      </c>
      <c r="U946" s="19"/>
      <c r="V946" s="19">
        <f t="shared" si="2139"/>
        <v>16705.3</v>
      </c>
      <c r="W946" s="19">
        <f t="shared" si="2140"/>
        <v>0</v>
      </c>
      <c r="X946" s="19">
        <f t="shared" si="2141"/>
        <v>0</v>
      </c>
      <c r="Y946" s="19">
        <v>-110.8</v>
      </c>
      <c r="Z946" s="19"/>
      <c r="AA946" s="19"/>
      <c r="AB946" s="19">
        <f t="shared" si="2118"/>
        <v>16594.5</v>
      </c>
      <c r="AC946" s="19">
        <f t="shared" si="2119"/>
        <v>0</v>
      </c>
      <c r="AD946" s="19">
        <f t="shared" si="2120"/>
        <v>0</v>
      </c>
      <c r="AE946" s="19"/>
      <c r="AF946" s="19"/>
      <c r="AG946" s="19">
        <f t="shared" si="2132"/>
        <v>16594.5</v>
      </c>
      <c r="AH946" s="19">
        <f t="shared" si="2133"/>
        <v>0</v>
      </c>
      <c r="AI946" s="19">
        <f t="shared" si="2134"/>
        <v>0</v>
      </c>
      <c r="AJ946" s="19"/>
      <c r="AK946" s="19"/>
      <c r="AL946" s="19"/>
      <c r="AM946" s="19">
        <f t="shared" si="2189"/>
        <v>16594.5</v>
      </c>
      <c r="AN946" s="19"/>
      <c r="AO946" s="19">
        <f t="shared" si="2183"/>
        <v>16594.5</v>
      </c>
      <c r="AP946" s="19">
        <f t="shared" si="2190"/>
        <v>0</v>
      </c>
      <c r="AQ946" s="19"/>
      <c r="AR946" s="19">
        <f t="shared" si="2184"/>
        <v>0</v>
      </c>
      <c r="AS946" s="19">
        <f t="shared" si="2191"/>
        <v>0</v>
      </c>
      <c r="AT946" s="19"/>
      <c r="AU946" s="19">
        <f t="shared" si="2185"/>
        <v>0</v>
      </c>
      <c r="AV946" s="19"/>
      <c r="AW946" s="32"/>
      <c r="AX946" s="23"/>
      <c r="AY946" s="2"/>
    </row>
    <row r="947" spans="1:51" ht="62.4" x14ac:dyDescent="0.3">
      <c r="A947" s="49" t="s">
        <v>882</v>
      </c>
      <c r="B947" s="45"/>
      <c r="C947" s="49"/>
      <c r="D947" s="49"/>
      <c r="E947" s="15" t="s">
        <v>1112</v>
      </c>
      <c r="F947" s="19">
        <f>F948</f>
        <v>323801.40000000002</v>
      </c>
      <c r="G947" s="19">
        <f t="shared" ref="G947:AV950" si="2213">G948</f>
        <v>0</v>
      </c>
      <c r="H947" s="19">
        <f t="shared" si="2213"/>
        <v>0</v>
      </c>
      <c r="I947" s="19">
        <f t="shared" si="2213"/>
        <v>0</v>
      </c>
      <c r="J947" s="19">
        <f t="shared" si="2213"/>
        <v>0</v>
      </c>
      <c r="K947" s="19">
        <f t="shared" si="2213"/>
        <v>0</v>
      </c>
      <c r="L947" s="19">
        <f t="shared" si="2174"/>
        <v>323801.40000000002</v>
      </c>
      <c r="M947" s="19">
        <f t="shared" si="2175"/>
        <v>0</v>
      </c>
      <c r="N947" s="19">
        <f t="shared" si="2176"/>
        <v>0</v>
      </c>
      <c r="O947" s="19">
        <f>O948+O952</f>
        <v>11670.727000000001</v>
      </c>
      <c r="P947" s="19">
        <f t="shared" ref="P947:AV947" si="2214">P948+P952</f>
        <v>0</v>
      </c>
      <c r="Q947" s="19">
        <f t="shared" si="2214"/>
        <v>0</v>
      </c>
      <c r="R947" s="19">
        <f t="shared" si="2136"/>
        <v>335472.12700000004</v>
      </c>
      <c r="S947" s="19">
        <f t="shared" si="2137"/>
        <v>0</v>
      </c>
      <c r="T947" s="19">
        <f t="shared" si="2138"/>
        <v>0</v>
      </c>
      <c r="U947" s="19">
        <f t="shared" ref="U947" si="2215">U948+U952</f>
        <v>0</v>
      </c>
      <c r="V947" s="19">
        <f t="shared" si="2139"/>
        <v>335472.12700000004</v>
      </c>
      <c r="W947" s="19">
        <f t="shared" si="2140"/>
        <v>0</v>
      </c>
      <c r="X947" s="19">
        <f t="shared" si="2141"/>
        <v>0</v>
      </c>
      <c r="Y947" s="19">
        <f t="shared" ref="Y947:AA947" si="2216">Y948+Y952</f>
        <v>0</v>
      </c>
      <c r="Z947" s="19">
        <f t="shared" si="2216"/>
        <v>0</v>
      </c>
      <c r="AA947" s="19">
        <f t="shared" si="2216"/>
        <v>0</v>
      </c>
      <c r="AB947" s="19">
        <f t="shared" si="2118"/>
        <v>335472.12700000004</v>
      </c>
      <c r="AC947" s="19">
        <f t="shared" si="2119"/>
        <v>0</v>
      </c>
      <c r="AD947" s="19">
        <f t="shared" si="2120"/>
        <v>0</v>
      </c>
      <c r="AE947" s="19">
        <f t="shared" ref="AE947:AF947" si="2217">AE948+AE952</f>
        <v>0</v>
      </c>
      <c r="AF947" s="19">
        <f t="shared" si="2217"/>
        <v>0</v>
      </c>
      <c r="AG947" s="19">
        <f t="shared" si="2132"/>
        <v>335472.12700000004</v>
      </c>
      <c r="AH947" s="19">
        <f t="shared" si="2133"/>
        <v>0</v>
      </c>
      <c r="AI947" s="19">
        <f t="shared" si="2134"/>
        <v>0</v>
      </c>
      <c r="AJ947" s="19">
        <f t="shared" ref="AJ947:AL947" si="2218">AJ948+AJ952</f>
        <v>0</v>
      </c>
      <c r="AK947" s="19">
        <f t="shared" si="2218"/>
        <v>0</v>
      </c>
      <c r="AL947" s="19">
        <f t="shared" si="2218"/>
        <v>0</v>
      </c>
      <c r="AM947" s="19">
        <f t="shared" si="2189"/>
        <v>335472.12700000004</v>
      </c>
      <c r="AN947" s="19">
        <f t="shared" ref="AN947" si="2219">AN948+AN952</f>
        <v>0</v>
      </c>
      <c r="AO947" s="19">
        <f t="shared" si="2183"/>
        <v>335472.12700000004</v>
      </c>
      <c r="AP947" s="19">
        <f t="shared" si="2190"/>
        <v>0</v>
      </c>
      <c r="AQ947" s="19">
        <f t="shared" ref="AQ947" si="2220">AQ948+AQ952</f>
        <v>0</v>
      </c>
      <c r="AR947" s="19">
        <f t="shared" si="2184"/>
        <v>0</v>
      </c>
      <c r="AS947" s="19">
        <f t="shared" si="2191"/>
        <v>0</v>
      </c>
      <c r="AT947" s="19">
        <f t="shared" ref="AT947" si="2221">AT948+AT952</f>
        <v>0</v>
      </c>
      <c r="AU947" s="19">
        <f t="shared" si="2185"/>
        <v>0</v>
      </c>
      <c r="AV947" s="19">
        <f t="shared" si="2214"/>
        <v>0</v>
      </c>
      <c r="AW947" s="32"/>
      <c r="AX947" s="23"/>
      <c r="AY947" s="2"/>
    </row>
    <row r="948" spans="1:51" ht="93.6" x14ac:dyDescent="0.3">
      <c r="A948" s="49" t="s">
        <v>950</v>
      </c>
      <c r="B948" s="45"/>
      <c r="C948" s="49"/>
      <c r="D948" s="49"/>
      <c r="E948" s="15" t="s">
        <v>884</v>
      </c>
      <c r="F948" s="19">
        <f t="shared" ref="F948:H950" si="2222">F949</f>
        <v>323801.40000000002</v>
      </c>
      <c r="G948" s="19">
        <f t="shared" si="2222"/>
        <v>0</v>
      </c>
      <c r="H948" s="19">
        <f t="shared" si="2222"/>
        <v>0</v>
      </c>
      <c r="I948" s="19">
        <f t="shared" si="2213"/>
        <v>0</v>
      </c>
      <c r="J948" s="19">
        <f t="shared" si="2213"/>
        <v>0</v>
      </c>
      <c r="K948" s="19">
        <f t="shared" si="2213"/>
        <v>0</v>
      </c>
      <c r="L948" s="19">
        <f t="shared" si="2174"/>
        <v>323801.40000000002</v>
      </c>
      <c r="M948" s="19">
        <f t="shared" si="2175"/>
        <v>0</v>
      </c>
      <c r="N948" s="19">
        <f t="shared" si="2176"/>
        <v>0</v>
      </c>
      <c r="O948" s="19">
        <f>O949</f>
        <v>185.02699999999999</v>
      </c>
      <c r="P948" s="19">
        <f t="shared" si="2213"/>
        <v>0</v>
      </c>
      <c r="Q948" s="19">
        <f t="shared" si="2213"/>
        <v>0</v>
      </c>
      <c r="R948" s="19">
        <f t="shared" si="2136"/>
        <v>323986.42700000003</v>
      </c>
      <c r="S948" s="19">
        <f t="shared" si="2137"/>
        <v>0</v>
      </c>
      <c r="T948" s="19">
        <f t="shared" si="2138"/>
        <v>0</v>
      </c>
      <c r="U948" s="19">
        <f t="shared" si="2213"/>
        <v>0</v>
      </c>
      <c r="V948" s="19">
        <f t="shared" si="2139"/>
        <v>323986.42700000003</v>
      </c>
      <c r="W948" s="19">
        <f t="shared" si="2140"/>
        <v>0</v>
      </c>
      <c r="X948" s="19">
        <f t="shared" si="2141"/>
        <v>0</v>
      </c>
      <c r="Y948" s="19">
        <f t="shared" si="2213"/>
        <v>0</v>
      </c>
      <c r="Z948" s="19">
        <f t="shared" si="2213"/>
        <v>0</v>
      </c>
      <c r="AA948" s="19">
        <f t="shared" si="2213"/>
        <v>0</v>
      </c>
      <c r="AB948" s="19">
        <f t="shared" si="2118"/>
        <v>323986.42700000003</v>
      </c>
      <c r="AC948" s="19">
        <f t="shared" si="2119"/>
        <v>0</v>
      </c>
      <c r="AD948" s="19">
        <f t="shared" si="2120"/>
        <v>0</v>
      </c>
      <c r="AE948" s="19">
        <f t="shared" si="2213"/>
        <v>0</v>
      </c>
      <c r="AF948" s="19">
        <f t="shared" si="2213"/>
        <v>0</v>
      </c>
      <c r="AG948" s="19">
        <f t="shared" si="2132"/>
        <v>323986.42700000003</v>
      </c>
      <c r="AH948" s="19">
        <f t="shared" si="2133"/>
        <v>0</v>
      </c>
      <c r="AI948" s="19">
        <f t="shared" si="2134"/>
        <v>0</v>
      </c>
      <c r="AJ948" s="19">
        <f t="shared" si="2213"/>
        <v>0</v>
      </c>
      <c r="AK948" s="19">
        <f t="shared" si="2213"/>
        <v>0</v>
      </c>
      <c r="AL948" s="19">
        <f t="shared" si="2213"/>
        <v>0</v>
      </c>
      <c r="AM948" s="19">
        <f t="shared" si="2189"/>
        <v>323986.42700000003</v>
      </c>
      <c r="AN948" s="19">
        <f t="shared" si="2213"/>
        <v>0</v>
      </c>
      <c r="AO948" s="19">
        <f t="shared" si="2183"/>
        <v>323986.42700000003</v>
      </c>
      <c r="AP948" s="19">
        <f t="shared" si="2190"/>
        <v>0</v>
      </c>
      <c r="AQ948" s="19">
        <f t="shared" si="2213"/>
        <v>0</v>
      </c>
      <c r="AR948" s="19">
        <f t="shared" si="2184"/>
        <v>0</v>
      </c>
      <c r="AS948" s="19">
        <f t="shared" si="2191"/>
        <v>0</v>
      </c>
      <c r="AT948" s="19">
        <f t="shared" si="2213"/>
        <v>0</v>
      </c>
      <c r="AU948" s="19">
        <f t="shared" si="2185"/>
        <v>0</v>
      </c>
      <c r="AV948" s="19">
        <f t="shared" si="2213"/>
        <v>0</v>
      </c>
      <c r="AW948" s="32"/>
      <c r="AX948" s="23"/>
      <c r="AY948" s="2"/>
    </row>
    <row r="949" spans="1:51" ht="46.8" x14ac:dyDescent="0.3">
      <c r="A949" s="49" t="s">
        <v>950</v>
      </c>
      <c r="B949" s="45">
        <v>400</v>
      </c>
      <c r="C949" s="49"/>
      <c r="D949" s="49"/>
      <c r="E949" s="15" t="s">
        <v>580</v>
      </c>
      <c r="F949" s="19">
        <f t="shared" si="2222"/>
        <v>323801.40000000002</v>
      </c>
      <c r="G949" s="19">
        <f t="shared" si="2222"/>
        <v>0</v>
      </c>
      <c r="H949" s="19">
        <f t="shared" si="2222"/>
        <v>0</v>
      </c>
      <c r="I949" s="19">
        <f t="shared" si="2213"/>
        <v>0</v>
      </c>
      <c r="J949" s="19">
        <f t="shared" si="2213"/>
        <v>0</v>
      </c>
      <c r="K949" s="19">
        <f t="shared" si="2213"/>
        <v>0</v>
      </c>
      <c r="L949" s="19">
        <f t="shared" si="2174"/>
        <v>323801.40000000002</v>
      </c>
      <c r="M949" s="19">
        <f t="shared" si="2175"/>
        <v>0</v>
      </c>
      <c r="N949" s="19">
        <f t="shared" si="2176"/>
        <v>0</v>
      </c>
      <c r="O949" s="19">
        <f t="shared" si="2213"/>
        <v>185.02699999999999</v>
      </c>
      <c r="P949" s="19">
        <f t="shared" si="2213"/>
        <v>0</v>
      </c>
      <c r="Q949" s="19">
        <f t="shared" si="2213"/>
        <v>0</v>
      </c>
      <c r="R949" s="19">
        <f t="shared" si="2136"/>
        <v>323986.42700000003</v>
      </c>
      <c r="S949" s="19">
        <f t="shared" si="2137"/>
        <v>0</v>
      </c>
      <c r="T949" s="19">
        <f t="shared" si="2138"/>
        <v>0</v>
      </c>
      <c r="U949" s="19">
        <f t="shared" ref="U949:AV950" si="2223">U950</f>
        <v>0</v>
      </c>
      <c r="V949" s="19">
        <f t="shared" si="2139"/>
        <v>323986.42700000003</v>
      </c>
      <c r="W949" s="19">
        <f t="shared" si="2140"/>
        <v>0</v>
      </c>
      <c r="X949" s="19">
        <f t="shared" si="2141"/>
        <v>0</v>
      </c>
      <c r="Y949" s="19">
        <f t="shared" si="2223"/>
        <v>0</v>
      </c>
      <c r="Z949" s="19">
        <f t="shared" si="2223"/>
        <v>0</v>
      </c>
      <c r="AA949" s="19">
        <f t="shared" si="2223"/>
        <v>0</v>
      </c>
      <c r="AB949" s="19">
        <f t="shared" si="2118"/>
        <v>323986.42700000003</v>
      </c>
      <c r="AC949" s="19">
        <f t="shared" si="2119"/>
        <v>0</v>
      </c>
      <c r="AD949" s="19">
        <f t="shared" si="2120"/>
        <v>0</v>
      </c>
      <c r="AE949" s="19">
        <f t="shared" si="2223"/>
        <v>0</v>
      </c>
      <c r="AF949" s="19">
        <f t="shared" si="2223"/>
        <v>0</v>
      </c>
      <c r="AG949" s="19">
        <f t="shared" si="2132"/>
        <v>323986.42700000003</v>
      </c>
      <c r="AH949" s="19">
        <f t="shared" si="2133"/>
        <v>0</v>
      </c>
      <c r="AI949" s="19">
        <f t="shared" si="2134"/>
        <v>0</v>
      </c>
      <c r="AJ949" s="19">
        <f t="shared" si="2223"/>
        <v>0</v>
      </c>
      <c r="AK949" s="19">
        <f t="shared" si="2223"/>
        <v>0</v>
      </c>
      <c r="AL949" s="19">
        <f t="shared" si="2223"/>
        <v>0</v>
      </c>
      <c r="AM949" s="19">
        <f t="shared" si="2189"/>
        <v>323986.42700000003</v>
      </c>
      <c r="AN949" s="19">
        <f t="shared" si="2223"/>
        <v>0</v>
      </c>
      <c r="AO949" s="19">
        <f t="shared" si="2183"/>
        <v>323986.42700000003</v>
      </c>
      <c r="AP949" s="19">
        <f t="shared" si="2190"/>
        <v>0</v>
      </c>
      <c r="AQ949" s="19">
        <f t="shared" si="2223"/>
        <v>0</v>
      </c>
      <c r="AR949" s="19">
        <f t="shared" si="2184"/>
        <v>0</v>
      </c>
      <c r="AS949" s="19">
        <f t="shared" si="2191"/>
        <v>0</v>
      </c>
      <c r="AT949" s="19">
        <f t="shared" si="2223"/>
        <v>0</v>
      </c>
      <c r="AU949" s="19">
        <f t="shared" si="2185"/>
        <v>0</v>
      </c>
      <c r="AV949" s="19">
        <f t="shared" si="2223"/>
        <v>0</v>
      </c>
      <c r="AW949" s="32"/>
      <c r="AX949" s="23"/>
      <c r="AY949" s="2"/>
    </row>
    <row r="950" spans="1:51" x14ac:dyDescent="0.3">
      <c r="A950" s="49" t="s">
        <v>950</v>
      </c>
      <c r="B950" s="45">
        <v>410</v>
      </c>
      <c r="C950" s="49"/>
      <c r="D950" s="49"/>
      <c r="E950" s="15" t="s">
        <v>593</v>
      </c>
      <c r="F950" s="19">
        <f t="shared" si="2222"/>
        <v>323801.40000000002</v>
      </c>
      <c r="G950" s="19">
        <f t="shared" si="2222"/>
        <v>0</v>
      </c>
      <c r="H950" s="19">
        <f t="shared" si="2222"/>
        <v>0</v>
      </c>
      <c r="I950" s="19">
        <f t="shared" si="2213"/>
        <v>0</v>
      </c>
      <c r="J950" s="19">
        <f t="shared" si="2213"/>
        <v>0</v>
      </c>
      <c r="K950" s="19">
        <f t="shared" si="2213"/>
        <v>0</v>
      </c>
      <c r="L950" s="19">
        <f t="shared" si="2174"/>
        <v>323801.40000000002</v>
      </c>
      <c r="M950" s="19">
        <f t="shared" si="2175"/>
        <v>0</v>
      </c>
      <c r="N950" s="19">
        <f t="shared" si="2176"/>
        <v>0</v>
      </c>
      <c r="O950" s="19">
        <f t="shared" si="2213"/>
        <v>185.02699999999999</v>
      </c>
      <c r="P950" s="19">
        <f t="shared" si="2213"/>
        <v>0</v>
      </c>
      <c r="Q950" s="19">
        <f t="shared" si="2213"/>
        <v>0</v>
      </c>
      <c r="R950" s="19">
        <f t="shared" si="2136"/>
        <v>323986.42700000003</v>
      </c>
      <c r="S950" s="19">
        <f t="shared" si="2137"/>
        <v>0</v>
      </c>
      <c r="T950" s="19">
        <f t="shared" si="2138"/>
        <v>0</v>
      </c>
      <c r="U950" s="19">
        <f t="shared" si="2223"/>
        <v>0</v>
      </c>
      <c r="V950" s="19">
        <f t="shared" si="2139"/>
        <v>323986.42700000003</v>
      </c>
      <c r="W950" s="19">
        <f t="shared" si="2140"/>
        <v>0</v>
      </c>
      <c r="X950" s="19">
        <f t="shared" si="2141"/>
        <v>0</v>
      </c>
      <c r="Y950" s="19">
        <f t="shared" si="2223"/>
        <v>0</v>
      </c>
      <c r="Z950" s="19">
        <f t="shared" si="2223"/>
        <v>0</v>
      </c>
      <c r="AA950" s="19">
        <f t="shared" si="2223"/>
        <v>0</v>
      </c>
      <c r="AB950" s="19">
        <f t="shared" ref="AB950:AB1013" si="2224">V950+Y950</f>
        <v>323986.42700000003</v>
      </c>
      <c r="AC950" s="19">
        <f t="shared" ref="AC950:AC1013" si="2225">W950+Z950</f>
        <v>0</v>
      </c>
      <c r="AD950" s="19">
        <f t="shared" ref="AD950:AD1013" si="2226">X950+AA950</f>
        <v>0</v>
      </c>
      <c r="AE950" s="19">
        <f t="shared" si="2223"/>
        <v>0</v>
      </c>
      <c r="AF950" s="19">
        <f t="shared" si="2223"/>
        <v>0</v>
      </c>
      <c r="AG950" s="19">
        <f t="shared" si="2132"/>
        <v>323986.42700000003</v>
      </c>
      <c r="AH950" s="19">
        <f t="shared" si="2133"/>
        <v>0</v>
      </c>
      <c r="AI950" s="19">
        <f t="shared" si="2134"/>
        <v>0</v>
      </c>
      <c r="AJ950" s="19">
        <f t="shared" si="2223"/>
        <v>0</v>
      </c>
      <c r="AK950" s="19">
        <f t="shared" si="2223"/>
        <v>0</v>
      </c>
      <c r="AL950" s="19">
        <f t="shared" si="2223"/>
        <v>0</v>
      </c>
      <c r="AM950" s="19">
        <f t="shared" si="2189"/>
        <v>323986.42700000003</v>
      </c>
      <c r="AN950" s="19">
        <f t="shared" si="2223"/>
        <v>0</v>
      </c>
      <c r="AO950" s="19">
        <f t="shared" si="2183"/>
        <v>323986.42700000003</v>
      </c>
      <c r="AP950" s="19">
        <f t="shared" si="2190"/>
        <v>0</v>
      </c>
      <c r="AQ950" s="19">
        <f t="shared" si="2223"/>
        <v>0</v>
      </c>
      <c r="AR950" s="19">
        <f t="shared" si="2184"/>
        <v>0</v>
      </c>
      <c r="AS950" s="19">
        <f t="shared" si="2191"/>
        <v>0</v>
      </c>
      <c r="AT950" s="19">
        <f t="shared" si="2223"/>
        <v>0</v>
      </c>
      <c r="AU950" s="19">
        <f t="shared" si="2185"/>
        <v>0</v>
      </c>
      <c r="AV950" s="19">
        <f t="shared" si="2223"/>
        <v>0</v>
      </c>
      <c r="AW950" s="32"/>
      <c r="AX950" s="23"/>
      <c r="AY950" s="2"/>
    </row>
    <row r="951" spans="1:51" x14ac:dyDescent="0.3">
      <c r="A951" s="49" t="s">
        <v>950</v>
      </c>
      <c r="B951" s="45">
        <v>410</v>
      </c>
      <c r="C951" s="49" t="s">
        <v>28</v>
      </c>
      <c r="D951" s="49" t="s">
        <v>5</v>
      </c>
      <c r="E951" s="15" t="s">
        <v>557</v>
      </c>
      <c r="F951" s="19">
        <v>323801.40000000002</v>
      </c>
      <c r="G951" s="19">
        <v>0</v>
      </c>
      <c r="H951" s="19">
        <v>0</v>
      </c>
      <c r="I951" s="19"/>
      <c r="J951" s="19"/>
      <c r="K951" s="19"/>
      <c r="L951" s="19">
        <f t="shared" si="2174"/>
        <v>323801.40000000002</v>
      </c>
      <c r="M951" s="19">
        <f t="shared" si="2175"/>
        <v>0</v>
      </c>
      <c r="N951" s="19">
        <f t="shared" si="2176"/>
        <v>0</v>
      </c>
      <c r="O951" s="19">
        <v>185.02699999999999</v>
      </c>
      <c r="P951" s="19"/>
      <c r="Q951" s="19"/>
      <c r="R951" s="19">
        <f t="shared" si="2136"/>
        <v>323986.42700000003</v>
      </c>
      <c r="S951" s="19">
        <f t="shared" si="2137"/>
        <v>0</v>
      </c>
      <c r="T951" s="19">
        <f t="shared" si="2138"/>
        <v>0</v>
      </c>
      <c r="U951" s="19"/>
      <c r="V951" s="19">
        <f t="shared" si="2139"/>
        <v>323986.42700000003</v>
      </c>
      <c r="W951" s="19">
        <f t="shared" si="2140"/>
        <v>0</v>
      </c>
      <c r="X951" s="19">
        <f t="shared" si="2141"/>
        <v>0</v>
      </c>
      <c r="Y951" s="19"/>
      <c r="Z951" s="19"/>
      <c r="AA951" s="19"/>
      <c r="AB951" s="19">
        <f t="shared" si="2224"/>
        <v>323986.42700000003</v>
      </c>
      <c r="AC951" s="19">
        <f t="shared" si="2225"/>
        <v>0</v>
      </c>
      <c r="AD951" s="19">
        <f t="shared" si="2226"/>
        <v>0</v>
      </c>
      <c r="AE951" s="19"/>
      <c r="AF951" s="19"/>
      <c r="AG951" s="19">
        <f t="shared" si="2132"/>
        <v>323986.42700000003</v>
      </c>
      <c r="AH951" s="19">
        <f t="shared" si="2133"/>
        <v>0</v>
      </c>
      <c r="AI951" s="19">
        <f t="shared" si="2134"/>
        <v>0</v>
      </c>
      <c r="AJ951" s="19"/>
      <c r="AK951" s="19"/>
      <c r="AL951" s="19"/>
      <c r="AM951" s="19">
        <f t="shared" si="2189"/>
        <v>323986.42700000003</v>
      </c>
      <c r="AN951" s="19"/>
      <c r="AO951" s="19">
        <f t="shared" si="2183"/>
        <v>323986.42700000003</v>
      </c>
      <c r="AP951" s="19">
        <f t="shared" si="2190"/>
        <v>0</v>
      </c>
      <c r="AQ951" s="19"/>
      <c r="AR951" s="19">
        <f t="shared" si="2184"/>
        <v>0</v>
      </c>
      <c r="AS951" s="19">
        <f t="shared" si="2191"/>
        <v>0</v>
      </c>
      <c r="AT951" s="19"/>
      <c r="AU951" s="19">
        <f t="shared" si="2185"/>
        <v>0</v>
      </c>
      <c r="AV951" s="19"/>
      <c r="AW951" s="32"/>
      <c r="AX951" s="23"/>
      <c r="AY951" s="2"/>
    </row>
    <row r="952" spans="1:51" ht="171.6" x14ac:dyDescent="0.3">
      <c r="A952" s="49" t="s">
        <v>1358</v>
      </c>
      <c r="B952" s="45"/>
      <c r="C952" s="49"/>
      <c r="D952" s="49"/>
      <c r="E952" s="15" t="s">
        <v>1359</v>
      </c>
      <c r="F952" s="19"/>
      <c r="G952" s="19"/>
      <c r="H952" s="19"/>
      <c r="I952" s="19"/>
      <c r="J952" s="19"/>
      <c r="K952" s="19"/>
      <c r="L952" s="19"/>
      <c r="M952" s="19"/>
      <c r="N952" s="19"/>
      <c r="O952" s="19">
        <f>O953</f>
        <v>11485.7</v>
      </c>
      <c r="P952" s="19">
        <f t="shared" ref="P952:AV954" si="2227">P953</f>
        <v>0</v>
      </c>
      <c r="Q952" s="19">
        <f t="shared" si="2227"/>
        <v>0</v>
      </c>
      <c r="R952" s="19">
        <f t="shared" si="2136"/>
        <v>11485.7</v>
      </c>
      <c r="S952" s="19">
        <f t="shared" si="2137"/>
        <v>0</v>
      </c>
      <c r="T952" s="19">
        <f t="shared" si="2138"/>
        <v>0</v>
      </c>
      <c r="U952" s="19">
        <f t="shared" si="2227"/>
        <v>0</v>
      </c>
      <c r="V952" s="19">
        <f t="shared" si="2139"/>
        <v>11485.7</v>
      </c>
      <c r="W952" s="19">
        <f t="shared" si="2140"/>
        <v>0</v>
      </c>
      <c r="X952" s="19">
        <f t="shared" si="2141"/>
        <v>0</v>
      </c>
      <c r="Y952" s="19">
        <f t="shared" si="2227"/>
        <v>0</v>
      </c>
      <c r="Z952" s="19">
        <f t="shared" si="2227"/>
        <v>0</v>
      </c>
      <c r="AA952" s="19">
        <f t="shared" si="2227"/>
        <v>0</v>
      </c>
      <c r="AB952" s="19">
        <f t="shared" si="2224"/>
        <v>11485.7</v>
      </c>
      <c r="AC952" s="19">
        <f t="shared" si="2225"/>
        <v>0</v>
      </c>
      <c r="AD952" s="19">
        <f t="shared" si="2226"/>
        <v>0</v>
      </c>
      <c r="AE952" s="19">
        <f t="shared" si="2227"/>
        <v>0</v>
      </c>
      <c r="AF952" s="19">
        <f t="shared" si="2227"/>
        <v>0</v>
      </c>
      <c r="AG952" s="19">
        <f t="shared" si="2132"/>
        <v>11485.7</v>
      </c>
      <c r="AH952" s="19">
        <f t="shared" si="2133"/>
        <v>0</v>
      </c>
      <c r="AI952" s="19">
        <f t="shared" si="2134"/>
        <v>0</v>
      </c>
      <c r="AJ952" s="19">
        <f t="shared" si="2227"/>
        <v>0</v>
      </c>
      <c r="AK952" s="19">
        <f t="shared" si="2227"/>
        <v>0</v>
      </c>
      <c r="AL952" s="19">
        <f t="shared" si="2227"/>
        <v>0</v>
      </c>
      <c r="AM952" s="19">
        <f t="shared" si="2189"/>
        <v>11485.7</v>
      </c>
      <c r="AN952" s="19">
        <f t="shared" si="2227"/>
        <v>0</v>
      </c>
      <c r="AO952" s="19">
        <f t="shared" si="2183"/>
        <v>11485.7</v>
      </c>
      <c r="AP952" s="19">
        <f t="shared" si="2190"/>
        <v>0</v>
      </c>
      <c r="AQ952" s="19">
        <f t="shared" si="2227"/>
        <v>0</v>
      </c>
      <c r="AR952" s="19">
        <f t="shared" si="2184"/>
        <v>0</v>
      </c>
      <c r="AS952" s="19">
        <f t="shared" si="2191"/>
        <v>0</v>
      </c>
      <c r="AT952" s="19">
        <f t="shared" si="2227"/>
        <v>0</v>
      </c>
      <c r="AU952" s="19">
        <f t="shared" si="2185"/>
        <v>0</v>
      </c>
      <c r="AV952" s="19">
        <f t="shared" si="2227"/>
        <v>0</v>
      </c>
      <c r="AW952" s="32"/>
      <c r="AX952" s="23"/>
      <c r="AY952" s="2"/>
    </row>
    <row r="953" spans="1:51" ht="46.8" x14ac:dyDescent="0.3">
      <c r="A953" s="49" t="s">
        <v>1358</v>
      </c>
      <c r="B953" s="45">
        <v>600</v>
      </c>
      <c r="C953" s="49"/>
      <c r="D953" s="49"/>
      <c r="E953" s="15" t="s">
        <v>581</v>
      </c>
      <c r="F953" s="19"/>
      <c r="G953" s="19"/>
      <c r="H953" s="19"/>
      <c r="I953" s="19"/>
      <c r="J953" s="19"/>
      <c r="K953" s="19"/>
      <c r="L953" s="19"/>
      <c r="M953" s="19"/>
      <c r="N953" s="19"/>
      <c r="O953" s="19">
        <f>O954</f>
        <v>11485.7</v>
      </c>
      <c r="P953" s="19">
        <f t="shared" si="2227"/>
        <v>0</v>
      </c>
      <c r="Q953" s="19">
        <f t="shared" si="2227"/>
        <v>0</v>
      </c>
      <c r="R953" s="19">
        <f t="shared" si="2136"/>
        <v>11485.7</v>
      </c>
      <c r="S953" s="19">
        <f t="shared" si="2137"/>
        <v>0</v>
      </c>
      <c r="T953" s="19">
        <f t="shared" si="2138"/>
        <v>0</v>
      </c>
      <c r="U953" s="19">
        <f t="shared" si="2227"/>
        <v>0</v>
      </c>
      <c r="V953" s="19">
        <f t="shared" si="2139"/>
        <v>11485.7</v>
      </c>
      <c r="W953" s="19">
        <f t="shared" si="2140"/>
        <v>0</v>
      </c>
      <c r="X953" s="19">
        <f t="shared" si="2141"/>
        <v>0</v>
      </c>
      <c r="Y953" s="19">
        <f t="shared" si="2227"/>
        <v>0</v>
      </c>
      <c r="Z953" s="19">
        <f t="shared" si="2227"/>
        <v>0</v>
      </c>
      <c r="AA953" s="19">
        <f t="shared" si="2227"/>
        <v>0</v>
      </c>
      <c r="AB953" s="19">
        <f t="shared" si="2224"/>
        <v>11485.7</v>
      </c>
      <c r="AC953" s="19">
        <f t="shared" si="2225"/>
        <v>0</v>
      </c>
      <c r="AD953" s="19">
        <f t="shared" si="2226"/>
        <v>0</v>
      </c>
      <c r="AE953" s="19">
        <f t="shared" si="2227"/>
        <v>0</v>
      </c>
      <c r="AF953" s="19">
        <f t="shared" si="2227"/>
        <v>0</v>
      </c>
      <c r="AG953" s="19">
        <f t="shared" si="2132"/>
        <v>11485.7</v>
      </c>
      <c r="AH953" s="19">
        <f t="shared" si="2133"/>
        <v>0</v>
      </c>
      <c r="AI953" s="19">
        <f t="shared" si="2134"/>
        <v>0</v>
      </c>
      <c r="AJ953" s="19">
        <f t="shared" si="2227"/>
        <v>0</v>
      </c>
      <c r="AK953" s="19">
        <f t="shared" si="2227"/>
        <v>0</v>
      </c>
      <c r="AL953" s="19">
        <f t="shared" si="2227"/>
        <v>0</v>
      </c>
      <c r="AM953" s="19">
        <f t="shared" si="2189"/>
        <v>11485.7</v>
      </c>
      <c r="AN953" s="19">
        <f t="shared" si="2227"/>
        <v>0</v>
      </c>
      <c r="AO953" s="19">
        <f t="shared" si="2183"/>
        <v>11485.7</v>
      </c>
      <c r="AP953" s="19">
        <f t="shared" si="2190"/>
        <v>0</v>
      </c>
      <c r="AQ953" s="19">
        <f t="shared" si="2227"/>
        <v>0</v>
      </c>
      <c r="AR953" s="19">
        <f t="shared" si="2184"/>
        <v>0</v>
      </c>
      <c r="AS953" s="19">
        <f t="shared" si="2191"/>
        <v>0</v>
      </c>
      <c r="AT953" s="19">
        <f t="shared" si="2227"/>
        <v>0</v>
      </c>
      <c r="AU953" s="19">
        <f t="shared" si="2185"/>
        <v>0</v>
      </c>
      <c r="AV953" s="19">
        <f t="shared" si="2227"/>
        <v>0</v>
      </c>
      <c r="AW953" s="32"/>
      <c r="AX953" s="23"/>
      <c r="AY953" s="2"/>
    </row>
    <row r="954" spans="1:51" ht="46.8" x14ac:dyDescent="0.3">
      <c r="A954" s="49" t="s">
        <v>1358</v>
      </c>
      <c r="B954" s="45">
        <v>630</v>
      </c>
      <c r="C954" s="49"/>
      <c r="D954" s="49"/>
      <c r="E954" s="15" t="s">
        <v>597</v>
      </c>
      <c r="F954" s="19"/>
      <c r="G954" s="19"/>
      <c r="H954" s="19"/>
      <c r="I954" s="19"/>
      <c r="J954" s="19"/>
      <c r="K954" s="19"/>
      <c r="L954" s="19"/>
      <c r="M954" s="19"/>
      <c r="N954" s="19"/>
      <c r="O954" s="19">
        <f>O955</f>
        <v>11485.7</v>
      </c>
      <c r="P954" s="19">
        <f t="shared" si="2227"/>
        <v>0</v>
      </c>
      <c r="Q954" s="19">
        <f t="shared" si="2227"/>
        <v>0</v>
      </c>
      <c r="R954" s="19">
        <f t="shared" si="2136"/>
        <v>11485.7</v>
      </c>
      <c r="S954" s="19">
        <f t="shared" si="2137"/>
        <v>0</v>
      </c>
      <c r="T954" s="19">
        <f t="shared" si="2138"/>
        <v>0</v>
      </c>
      <c r="U954" s="19">
        <f t="shared" si="2227"/>
        <v>0</v>
      </c>
      <c r="V954" s="19">
        <f t="shared" si="2139"/>
        <v>11485.7</v>
      </c>
      <c r="W954" s="19">
        <f t="shared" si="2140"/>
        <v>0</v>
      </c>
      <c r="X954" s="19">
        <f t="shared" si="2141"/>
        <v>0</v>
      </c>
      <c r="Y954" s="19">
        <f t="shared" si="2227"/>
        <v>0</v>
      </c>
      <c r="Z954" s="19">
        <f t="shared" si="2227"/>
        <v>0</v>
      </c>
      <c r="AA954" s="19">
        <f t="shared" si="2227"/>
        <v>0</v>
      </c>
      <c r="AB954" s="19">
        <f t="shared" si="2224"/>
        <v>11485.7</v>
      </c>
      <c r="AC954" s="19">
        <f t="shared" si="2225"/>
        <v>0</v>
      </c>
      <c r="AD954" s="19">
        <f t="shared" si="2226"/>
        <v>0</v>
      </c>
      <c r="AE954" s="19">
        <f t="shared" si="2227"/>
        <v>0</v>
      </c>
      <c r="AF954" s="19">
        <f t="shared" si="2227"/>
        <v>0</v>
      </c>
      <c r="AG954" s="19">
        <f t="shared" ref="AG954:AG1017" si="2228">AB954+AE954</f>
        <v>11485.7</v>
      </c>
      <c r="AH954" s="19">
        <f t="shared" ref="AH954:AH1017" si="2229">AC954+AF954</f>
        <v>0</v>
      </c>
      <c r="AI954" s="19">
        <f t="shared" ref="AI954:AI1017" si="2230">AD954</f>
        <v>0</v>
      </c>
      <c r="AJ954" s="19">
        <f t="shared" si="2227"/>
        <v>0</v>
      </c>
      <c r="AK954" s="19">
        <f t="shared" si="2227"/>
        <v>0</v>
      </c>
      <c r="AL954" s="19">
        <f t="shared" si="2227"/>
        <v>0</v>
      </c>
      <c r="AM954" s="19">
        <f t="shared" si="2189"/>
        <v>11485.7</v>
      </c>
      <c r="AN954" s="19">
        <f t="shared" si="2227"/>
        <v>0</v>
      </c>
      <c r="AO954" s="19">
        <f t="shared" si="2183"/>
        <v>11485.7</v>
      </c>
      <c r="AP954" s="19">
        <f t="shared" si="2190"/>
        <v>0</v>
      </c>
      <c r="AQ954" s="19">
        <f t="shared" si="2227"/>
        <v>0</v>
      </c>
      <c r="AR954" s="19">
        <f t="shared" si="2184"/>
        <v>0</v>
      </c>
      <c r="AS954" s="19">
        <f t="shared" si="2191"/>
        <v>0</v>
      </c>
      <c r="AT954" s="19">
        <f t="shared" si="2227"/>
        <v>0</v>
      </c>
      <c r="AU954" s="19">
        <f t="shared" si="2185"/>
        <v>0</v>
      </c>
      <c r="AV954" s="19">
        <f t="shared" si="2227"/>
        <v>0</v>
      </c>
      <c r="AW954" s="32"/>
      <c r="AX954" s="23"/>
      <c r="AY954" s="2"/>
    </row>
    <row r="955" spans="1:51" x14ac:dyDescent="0.3">
      <c r="A955" s="49" t="s">
        <v>1358</v>
      </c>
      <c r="B955" s="45">
        <v>630</v>
      </c>
      <c r="C955" s="49" t="s">
        <v>28</v>
      </c>
      <c r="D955" s="49" t="s">
        <v>5</v>
      </c>
      <c r="E955" s="15" t="s">
        <v>557</v>
      </c>
      <c r="F955" s="19"/>
      <c r="G955" s="19"/>
      <c r="H955" s="19"/>
      <c r="I955" s="19"/>
      <c r="J955" s="19"/>
      <c r="K955" s="19"/>
      <c r="L955" s="19"/>
      <c r="M955" s="19"/>
      <c r="N955" s="19"/>
      <c r="O955" s="19">
        <v>11485.7</v>
      </c>
      <c r="P955" s="19"/>
      <c r="Q955" s="19"/>
      <c r="R955" s="19">
        <f t="shared" ref="R955:R1022" si="2231">L955+O955</f>
        <v>11485.7</v>
      </c>
      <c r="S955" s="19">
        <f t="shared" ref="S955:S1022" si="2232">M955+P955</f>
        <v>0</v>
      </c>
      <c r="T955" s="19">
        <f t="shared" ref="T955:T1022" si="2233">N955+Q955</f>
        <v>0</v>
      </c>
      <c r="U955" s="19"/>
      <c r="V955" s="19">
        <f t="shared" ref="V955:V1022" si="2234">R955+U955</f>
        <v>11485.7</v>
      </c>
      <c r="W955" s="19">
        <f t="shared" ref="W955:W1022" si="2235">S955</f>
        <v>0</v>
      </c>
      <c r="X955" s="19">
        <f t="shared" ref="X955:X1022" si="2236">T955</f>
        <v>0</v>
      </c>
      <c r="Y955" s="19"/>
      <c r="Z955" s="19"/>
      <c r="AA955" s="19"/>
      <c r="AB955" s="19">
        <f t="shared" si="2224"/>
        <v>11485.7</v>
      </c>
      <c r="AC955" s="19">
        <f t="shared" si="2225"/>
        <v>0</v>
      </c>
      <c r="AD955" s="19">
        <f t="shared" si="2226"/>
        <v>0</v>
      </c>
      <c r="AE955" s="19"/>
      <c r="AF955" s="19"/>
      <c r="AG955" s="19">
        <f t="shared" si="2228"/>
        <v>11485.7</v>
      </c>
      <c r="AH955" s="19">
        <f t="shared" si="2229"/>
        <v>0</v>
      </c>
      <c r="AI955" s="19">
        <f t="shared" si="2230"/>
        <v>0</v>
      </c>
      <c r="AJ955" s="19"/>
      <c r="AK955" s="19"/>
      <c r="AL955" s="19"/>
      <c r="AM955" s="19">
        <f t="shared" si="2189"/>
        <v>11485.7</v>
      </c>
      <c r="AN955" s="19"/>
      <c r="AO955" s="19">
        <f t="shared" si="2183"/>
        <v>11485.7</v>
      </c>
      <c r="AP955" s="19">
        <f t="shared" si="2190"/>
        <v>0</v>
      </c>
      <c r="AQ955" s="19"/>
      <c r="AR955" s="19">
        <f t="shared" si="2184"/>
        <v>0</v>
      </c>
      <c r="AS955" s="19">
        <f t="shared" si="2191"/>
        <v>0</v>
      </c>
      <c r="AT955" s="19"/>
      <c r="AU955" s="19">
        <f t="shared" si="2185"/>
        <v>0</v>
      </c>
      <c r="AV955" s="19"/>
      <c r="AW955" s="32"/>
      <c r="AX955" s="23"/>
      <c r="AY955" s="2"/>
    </row>
    <row r="956" spans="1:51" s="11" customFormat="1" ht="46.8" x14ac:dyDescent="0.3">
      <c r="A956" s="10" t="s">
        <v>227</v>
      </c>
      <c r="B956" s="17"/>
      <c r="C956" s="10"/>
      <c r="D956" s="10"/>
      <c r="E956" s="16" t="s">
        <v>1113</v>
      </c>
      <c r="F956" s="18">
        <f>F957+F1044+F1093</f>
        <v>848808.60000000009</v>
      </c>
      <c r="G956" s="18">
        <f>G957+G1044+G1093</f>
        <v>1286715.8999999997</v>
      </c>
      <c r="H956" s="18">
        <f>H957+H1044+H1093</f>
        <v>1232971.3</v>
      </c>
      <c r="I956" s="18">
        <f t="shared" ref="I956:K956" si="2237">I957+I1044+I1093</f>
        <v>0</v>
      </c>
      <c r="J956" s="18">
        <f t="shared" si="2237"/>
        <v>0</v>
      </c>
      <c r="K956" s="18">
        <f t="shared" si="2237"/>
        <v>0</v>
      </c>
      <c r="L956" s="18">
        <f t="shared" si="2174"/>
        <v>848808.60000000009</v>
      </c>
      <c r="M956" s="18">
        <f t="shared" si="2175"/>
        <v>1286715.8999999997</v>
      </c>
      <c r="N956" s="18">
        <f t="shared" si="2176"/>
        <v>1232971.3</v>
      </c>
      <c r="O956" s="18">
        <f>O957+O1044+O1093+O1098</f>
        <v>139500.47099999999</v>
      </c>
      <c r="P956" s="18">
        <f t="shared" ref="P956:AV956" si="2238">P957+P1044+P1093+P1098</f>
        <v>152806.01</v>
      </c>
      <c r="Q956" s="18">
        <f t="shared" si="2238"/>
        <v>-34269.4</v>
      </c>
      <c r="R956" s="18">
        <f t="shared" si="2231"/>
        <v>988309.07100000011</v>
      </c>
      <c r="S956" s="18">
        <f t="shared" si="2232"/>
        <v>1439521.9099999997</v>
      </c>
      <c r="T956" s="18">
        <f t="shared" si="2233"/>
        <v>1198701.9000000001</v>
      </c>
      <c r="U956" s="18">
        <f t="shared" ref="U956" si="2239">U957+U1044+U1093+U1098</f>
        <v>0</v>
      </c>
      <c r="V956" s="18">
        <f t="shared" si="2234"/>
        <v>988309.07100000011</v>
      </c>
      <c r="W956" s="18">
        <f t="shared" si="2235"/>
        <v>1439521.9099999997</v>
      </c>
      <c r="X956" s="18">
        <f t="shared" si="2236"/>
        <v>1198701.9000000001</v>
      </c>
      <c r="Y956" s="18">
        <f t="shared" ref="Y956:AA956" si="2240">Y957+Y1044+Y1093+Y1098</f>
        <v>374981.87100000004</v>
      </c>
      <c r="Z956" s="18">
        <f t="shared" si="2240"/>
        <v>-156108.10000000003</v>
      </c>
      <c r="AA956" s="18">
        <f t="shared" si="2240"/>
        <v>116780.50000000003</v>
      </c>
      <c r="AB956" s="18">
        <f t="shared" si="2224"/>
        <v>1363290.9420000003</v>
      </c>
      <c r="AC956" s="18">
        <f t="shared" si="2225"/>
        <v>1283413.8099999996</v>
      </c>
      <c r="AD956" s="18">
        <f t="shared" si="2226"/>
        <v>1315482.4000000001</v>
      </c>
      <c r="AE956" s="18">
        <f t="shared" ref="AE956:AF956" si="2241">AE957+AE1044+AE1093+AE1098</f>
        <v>5997.241</v>
      </c>
      <c r="AF956" s="18">
        <f t="shared" si="2241"/>
        <v>0</v>
      </c>
      <c r="AG956" s="18">
        <f t="shared" si="2228"/>
        <v>1369288.1830000002</v>
      </c>
      <c r="AH956" s="18">
        <f t="shared" si="2229"/>
        <v>1283413.8099999996</v>
      </c>
      <c r="AI956" s="18">
        <f t="shared" si="2230"/>
        <v>1315482.4000000001</v>
      </c>
      <c r="AJ956" s="18">
        <f t="shared" ref="AJ956:AL956" si="2242">AJ957+AJ1044+AJ1093+AJ1098</f>
        <v>-16000</v>
      </c>
      <c r="AK956" s="18">
        <f t="shared" si="2242"/>
        <v>16000.000000000002</v>
      </c>
      <c r="AL956" s="18">
        <f t="shared" si="2242"/>
        <v>0</v>
      </c>
      <c r="AM956" s="18">
        <f t="shared" si="2189"/>
        <v>1353288.1830000002</v>
      </c>
      <c r="AN956" s="18">
        <f t="shared" ref="AN956" si="2243">AN957+AN1044+AN1093+AN1098</f>
        <v>0</v>
      </c>
      <c r="AO956" s="18">
        <f t="shared" si="2183"/>
        <v>1353288.1830000002</v>
      </c>
      <c r="AP956" s="18">
        <f t="shared" si="2190"/>
        <v>1299413.8099999996</v>
      </c>
      <c r="AQ956" s="18">
        <f t="shared" ref="AQ956" si="2244">AQ957+AQ1044+AQ1093+AQ1098</f>
        <v>0</v>
      </c>
      <c r="AR956" s="18">
        <f t="shared" si="2184"/>
        <v>1299413.8099999996</v>
      </c>
      <c r="AS956" s="18">
        <f t="shared" si="2191"/>
        <v>1315482.4000000001</v>
      </c>
      <c r="AT956" s="18">
        <f t="shared" ref="AT956" si="2245">AT957+AT1044+AT1093+AT1098</f>
        <v>0</v>
      </c>
      <c r="AU956" s="18">
        <f t="shared" si="2185"/>
        <v>1315482.4000000001</v>
      </c>
      <c r="AV956" s="18">
        <f t="shared" si="2238"/>
        <v>0</v>
      </c>
      <c r="AW956" s="31"/>
      <c r="AX956" s="26"/>
    </row>
    <row r="957" spans="1:51" ht="62.4" x14ac:dyDescent="0.3">
      <c r="A957" s="49" t="s">
        <v>228</v>
      </c>
      <c r="B957" s="45"/>
      <c r="C957" s="49"/>
      <c r="D957" s="49"/>
      <c r="E957" s="15" t="s">
        <v>1114</v>
      </c>
      <c r="F957" s="19">
        <f>F958+F966+F974+F1002+F1006+F1012+F1016+F982+F986+F990+F994+F1020+F1024+F1028</f>
        <v>823923.10000000009</v>
      </c>
      <c r="G957" s="19">
        <f t="shared" ref="G957:H957" si="2246">G958+G966+G974+G1002+G1006+G1012+G1016+G982+G986+G990+G994+G1020+G1024+G1028</f>
        <v>963540.69999999972</v>
      </c>
      <c r="H957" s="19">
        <f t="shared" si="2246"/>
        <v>884927.6</v>
      </c>
      <c r="I957" s="19">
        <f t="shared" ref="I957:K957" si="2247">I958+I966+I974+I1002+I1006+I1012+I1016+I982+I986+I990+I994+I1020+I1024+I1028</f>
        <v>0</v>
      </c>
      <c r="J957" s="19">
        <f t="shared" si="2247"/>
        <v>0</v>
      </c>
      <c r="K957" s="19">
        <f t="shared" si="2247"/>
        <v>0</v>
      </c>
      <c r="L957" s="19">
        <f t="shared" si="2174"/>
        <v>823923.10000000009</v>
      </c>
      <c r="M957" s="19">
        <f t="shared" si="2175"/>
        <v>963540.69999999972</v>
      </c>
      <c r="N957" s="19">
        <f t="shared" si="2176"/>
        <v>884927.6</v>
      </c>
      <c r="O957" s="19">
        <f>O958+O966+O974+O1002+O1006+O1012+O1016+O982+O986+O990+O994+O1020+O1024+O1028+O978+O962+O970</f>
        <v>-61321.02900000001</v>
      </c>
      <c r="P957" s="19">
        <f t="shared" ref="P957:Q957" si="2248">P958+P966+P974+P1002+P1006+P1012+P1016+P982+P986+P990+P994+P1020+P1024+P1028+P978+P962+P970</f>
        <v>101803.7</v>
      </c>
      <c r="Q957" s="19">
        <f t="shared" si="2248"/>
        <v>-70490.2</v>
      </c>
      <c r="R957" s="19">
        <f t="shared" si="2231"/>
        <v>762602.07100000011</v>
      </c>
      <c r="S957" s="19">
        <f t="shared" si="2232"/>
        <v>1065344.3999999997</v>
      </c>
      <c r="T957" s="19">
        <f t="shared" si="2233"/>
        <v>814437.4</v>
      </c>
      <c r="U957" s="19">
        <f t="shared" ref="U957" si="2249">U958+U966+U974+U1002+U1006+U1012+U1016+U982+U986+U990+U994+U1020+U1024+U1028+U978+U962+U970</f>
        <v>0</v>
      </c>
      <c r="V957" s="19">
        <f t="shared" si="2234"/>
        <v>762602.07100000011</v>
      </c>
      <c r="W957" s="19">
        <f t="shared" si="2235"/>
        <v>1065344.3999999997</v>
      </c>
      <c r="X957" s="19">
        <f t="shared" si="2236"/>
        <v>814437.4</v>
      </c>
      <c r="Y957" s="19">
        <f>Y958+Y966+Y974+Y1002+Y1006+Y1012+Y1016+Y982+Y986+Y990+Y994+Y1020+Y1024+Y1028+Y978+Y962+Y970+Y998+Y1032+Y1036+Y1040</f>
        <v>374981.87100000004</v>
      </c>
      <c r="Z957" s="19">
        <f t="shared" ref="Z957:AV957" si="2250">Z958+Z966+Z974+Z1002+Z1006+Z1012+Z1016+Z982+Z986+Z990+Z994+Z1020+Z1024+Z1028+Z978+Z962+Z970+Z998+Z1032+Z1036+Z1040</f>
        <v>-156108.10000000003</v>
      </c>
      <c r="AA957" s="19">
        <f t="shared" si="2250"/>
        <v>116780.40000000002</v>
      </c>
      <c r="AB957" s="19">
        <f t="shared" si="2224"/>
        <v>1137583.9420000003</v>
      </c>
      <c r="AC957" s="19">
        <f t="shared" si="2225"/>
        <v>909236.29999999958</v>
      </c>
      <c r="AD957" s="19">
        <f t="shared" si="2226"/>
        <v>931217.8</v>
      </c>
      <c r="AE957" s="19">
        <f t="shared" ref="AE957:AF957" si="2251">AE958+AE966+AE974+AE1002+AE1006+AE1012+AE1016+AE982+AE986+AE990+AE994+AE1020+AE1024+AE1028+AE978+AE962+AE970+AE998+AE1032+AE1036+AE1040</f>
        <v>5997.241</v>
      </c>
      <c r="AF957" s="19">
        <f t="shared" si="2251"/>
        <v>0</v>
      </c>
      <c r="AG957" s="19">
        <f t="shared" si="2228"/>
        <v>1143581.1830000002</v>
      </c>
      <c r="AH957" s="19">
        <f t="shared" si="2229"/>
        <v>909236.29999999958</v>
      </c>
      <c r="AI957" s="19">
        <f t="shared" si="2230"/>
        <v>931217.8</v>
      </c>
      <c r="AJ957" s="19">
        <f t="shared" ref="AJ957:AL957" si="2252">AJ958+AJ966+AJ974+AJ1002+AJ1006+AJ1012+AJ1016+AJ982+AJ986+AJ990+AJ994+AJ1020+AJ1024+AJ1028+AJ978+AJ962+AJ970+AJ998+AJ1032+AJ1036+AJ1040</f>
        <v>0</v>
      </c>
      <c r="AK957" s="19">
        <f t="shared" si="2252"/>
        <v>0</v>
      </c>
      <c r="AL957" s="19">
        <f t="shared" si="2252"/>
        <v>0</v>
      </c>
      <c r="AM957" s="19">
        <f t="shared" si="2189"/>
        <v>1143581.1830000002</v>
      </c>
      <c r="AN957" s="19">
        <f t="shared" ref="AN957" si="2253">AN958+AN966+AN974+AN1002+AN1006+AN1012+AN1016+AN982+AN986+AN990+AN994+AN1020+AN1024+AN1028+AN978+AN962+AN970+AN998+AN1032+AN1036+AN1040</f>
        <v>0</v>
      </c>
      <c r="AO957" s="19">
        <f t="shared" si="2183"/>
        <v>1143581.1830000002</v>
      </c>
      <c r="AP957" s="19">
        <f t="shared" si="2190"/>
        <v>909236.29999999958</v>
      </c>
      <c r="AQ957" s="19">
        <f t="shared" ref="AQ957" si="2254">AQ958+AQ966+AQ974+AQ1002+AQ1006+AQ1012+AQ1016+AQ982+AQ986+AQ990+AQ994+AQ1020+AQ1024+AQ1028+AQ978+AQ962+AQ970+AQ998+AQ1032+AQ1036+AQ1040</f>
        <v>0</v>
      </c>
      <c r="AR957" s="19">
        <f t="shared" si="2184"/>
        <v>909236.29999999958</v>
      </c>
      <c r="AS957" s="19">
        <f t="shared" si="2191"/>
        <v>931217.8</v>
      </c>
      <c r="AT957" s="19">
        <f t="shared" ref="AT957" si="2255">AT958+AT966+AT974+AT1002+AT1006+AT1012+AT1016+AT982+AT986+AT990+AT994+AT1020+AT1024+AT1028+AT978+AT962+AT970+AT998+AT1032+AT1036+AT1040</f>
        <v>0</v>
      </c>
      <c r="AU957" s="19">
        <f t="shared" si="2185"/>
        <v>931217.8</v>
      </c>
      <c r="AV957" s="19">
        <f t="shared" si="2250"/>
        <v>0</v>
      </c>
      <c r="AW957" s="32"/>
      <c r="AX957" s="23"/>
      <c r="AY957" s="2"/>
    </row>
    <row r="958" spans="1:51" ht="46.8" x14ac:dyDescent="0.3">
      <c r="A958" s="49" t="s">
        <v>223</v>
      </c>
      <c r="B958" s="45"/>
      <c r="C958" s="49"/>
      <c r="D958" s="49"/>
      <c r="E958" s="15" t="s">
        <v>856</v>
      </c>
      <c r="F958" s="19">
        <f t="shared" ref="F958:K960" si="2256">F959</f>
        <v>160630.9</v>
      </c>
      <c r="G958" s="19">
        <f t="shared" si="2256"/>
        <v>50000</v>
      </c>
      <c r="H958" s="19">
        <f t="shared" si="2256"/>
        <v>0</v>
      </c>
      <c r="I958" s="19">
        <f t="shared" si="2256"/>
        <v>0</v>
      </c>
      <c r="J958" s="19">
        <f t="shared" si="2256"/>
        <v>0</v>
      </c>
      <c r="K958" s="19">
        <f t="shared" si="2256"/>
        <v>0</v>
      </c>
      <c r="L958" s="19">
        <f t="shared" si="2174"/>
        <v>160630.9</v>
      </c>
      <c r="M958" s="19">
        <f t="shared" si="2175"/>
        <v>50000</v>
      </c>
      <c r="N958" s="19">
        <f t="shared" si="2176"/>
        <v>0</v>
      </c>
      <c r="O958" s="19">
        <f t="shared" ref="O958:Q960" si="2257">O959</f>
        <v>-100000</v>
      </c>
      <c r="P958" s="19">
        <f t="shared" si="2257"/>
        <v>100000</v>
      </c>
      <c r="Q958" s="19">
        <f t="shared" si="2257"/>
        <v>0</v>
      </c>
      <c r="R958" s="19">
        <f t="shared" si="2231"/>
        <v>60630.899999999994</v>
      </c>
      <c r="S958" s="19">
        <f t="shared" si="2232"/>
        <v>150000</v>
      </c>
      <c r="T958" s="19">
        <f t="shared" si="2233"/>
        <v>0</v>
      </c>
      <c r="U958" s="19">
        <f t="shared" ref="U958:AV960" si="2258">U959</f>
        <v>0</v>
      </c>
      <c r="V958" s="19">
        <f t="shared" si="2234"/>
        <v>60630.899999999994</v>
      </c>
      <c r="W958" s="19">
        <f t="shared" si="2235"/>
        <v>150000</v>
      </c>
      <c r="X958" s="19">
        <f t="shared" si="2236"/>
        <v>0</v>
      </c>
      <c r="Y958" s="19">
        <f t="shared" si="2258"/>
        <v>-37101.300000000003</v>
      </c>
      <c r="Z958" s="19">
        <f t="shared" si="2258"/>
        <v>-43450.7</v>
      </c>
      <c r="AA958" s="19">
        <f t="shared" si="2258"/>
        <v>0</v>
      </c>
      <c r="AB958" s="19">
        <f t="shared" si="2224"/>
        <v>23529.599999999991</v>
      </c>
      <c r="AC958" s="19">
        <f t="shared" si="2225"/>
        <v>106549.3</v>
      </c>
      <c r="AD958" s="19">
        <f t="shared" si="2226"/>
        <v>0</v>
      </c>
      <c r="AE958" s="19">
        <f t="shared" si="2258"/>
        <v>4997.1689999999999</v>
      </c>
      <c r="AF958" s="19">
        <f t="shared" si="2258"/>
        <v>0</v>
      </c>
      <c r="AG958" s="19">
        <f t="shared" si="2228"/>
        <v>28526.768999999993</v>
      </c>
      <c r="AH958" s="19">
        <f t="shared" si="2229"/>
        <v>106549.3</v>
      </c>
      <c r="AI958" s="19">
        <f t="shared" si="2230"/>
        <v>0</v>
      </c>
      <c r="AJ958" s="19">
        <f t="shared" si="2258"/>
        <v>0</v>
      </c>
      <c r="AK958" s="19">
        <f t="shared" si="2258"/>
        <v>0</v>
      </c>
      <c r="AL958" s="19">
        <f t="shared" si="2258"/>
        <v>0</v>
      </c>
      <c r="AM958" s="19">
        <f t="shared" si="2189"/>
        <v>28526.768999999993</v>
      </c>
      <c r="AN958" s="19">
        <f t="shared" si="2258"/>
        <v>0</v>
      </c>
      <c r="AO958" s="19">
        <f t="shared" si="2183"/>
        <v>28526.768999999993</v>
      </c>
      <c r="AP958" s="19">
        <f t="shared" si="2190"/>
        <v>106549.3</v>
      </c>
      <c r="AQ958" s="19">
        <f t="shared" si="2258"/>
        <v>0</v>
      </c>
      <c r="AR958" s="19">
        <f t="shared" si="2184"/>
        <v>106549.3</v>
      </c>
      <c r="AS958" s="19">
        <f t="shared" si="2191"/>
        <v>0</v>
      </c>
      <c r="AT958" s="19">
        <f t="shared" si="2258"/>
        <v>0</v>
      </c>
      <c r="AU958" s="19">
        <f t="shared" si="2185"/>
        <v>0</v>
      </c>
      <c r="AV958" s="19">
        <f t="shared" si="2258"/>
        <v>0</v>
      </c>
      <c r="AW958" s="32"/>
      <c r="AX958" s="23"/>
      <c r="AY958" s="2"/>
    </row>
    <row r="959" spans="1:51" ht="46.8" x14ac:dyDescent="0.3">
      <c r="A959" s="49" t="s">
        <v>223</v>
      </c>
      <c r="B959" s="45">
        <v>400</v>
      </c>
      <c r="C959" s="49"/>
      <c r="D959" s="49"/>
      <c r="E959" s="15" t="s">
        <v>580</v>
      </c>
      <c r="F959" s="19">
        <f t="shared" si="2256"/>
        <v>160630.9</v>
      </c>
      <c r="G959" s="19">
        <f t="shared" si="2256"/>
        <v>50000</v>
      </c>
      <c r="H959" s="19">
        <f t="shared" si="2256"/>
        <v>0</v>
      </c>
      <c r="I959" s="19">
        <f t="shared" si="2256"/>
        <v>0</v>
      </c>
      <c r="J959" s="19">
        <f t="shared" si="2256"/>
        <v>0</v>
      </c>
      <c r="K959" s="19">
        <f t="shared" si="2256"/>
        <v>0</v>
      </c>
      <c r="L959" s="19">
        <f t="shared" si="2174"/>
        <v>160630.9</v>
      </c>
      <c r="M959" s="19">
        <f t="shared" si="2175"/>
        <v>50000</v>
      </c>
      <c r="N959" s="19">
        <f t="shared" si="2176"/>
        <v>0</v>
      </c>
      <c r="O959" s="19">
        <f t="shared" si="2257"/>
        <v>-100000</v>
      </c>
      <c r="P959" s="19">
        <f t="shared" si="2257"/>
        <v>100000</v>
      </c>
      <c r="Q959" s="19">
        <f t="shared" si="2257"/>
        <v>0</v>
      </c>
      <c r="R959" s="19">
        <f t="shared" si="2231"/>
        <v>60630.899999999994</v>
      </c>
      <c r="S959" s="19">
        <f t="shared" si="2232"/>
        <v>150000</v>
      </c>
      <c r="T959" s="19">
        <f t="shared" si="2233"/>
        <v>0</v>
      </c>
      <c r="U959" s="19">
        <f t="shared" si="2258"/>
        <v>0</v>
      </c>
      <c r="V959" s="19">
        <f t="shared" si="2234"/>
        <v>60630.899999999994</v>
      </c>
      <c r="W959" s="19">
        <f t="shared" si="2235"/>
        <v>150000</v>
      </c>
      <c r="X959" s="19">
        <f t="shared" si="2236"/>
        <v>0</v>
      </c>
      <c r="Y959" s="19">
        <f t="shared" si="2258"/>
        <v>-37101.300000000003</v>
      </c>
      <c r="Z959" s="19">
        <f t="shared" si="2258"/>
        <v>-43450.7</v>
      </c>
      <c r="AA959" s="19">
        <f t="shared" si="2258"/>
        <v>0</v>
      </c>
      <c r="AB959" s="19">
        <f t="shared" si="2224"/>
        <v>23529.599999999991</v>
      </c>
      <c r="AC959" s="19">
        <f t="shared" si="2225"/>
        <v>106549.3</v>
      </c>
      <c r="AD959" s="19">
        <f t="shared" si="2226"/>
        <v>0</v>
      </c>
      <c r="AE959" s="19">
        <f t="shared" si="2258"/>
        <v>4997.1689999999999</v>
      </c>
      <c r="AF959" s="19">
        <f t="shared" si="2258"/>
        <v>0</v>
      </c>
      <c r="AG959" s="19">
        <f t="shared" si="2228"/>
        <v>28526.768999999993</v>
      </c>
      <c r="AH959" s="19">
        <f t="shared" si="2229"/>
        <v>106549.3</v>
      </c>
      <c r="AI959" s="19">
        <f t="shared" si="2230"/>
        <v>0</v>
      </c>
      <c r="AJ959" s="19">
        <f t="shared" si="2258"/>
        <v>0</v>
      </c>
      <c r="AK959" s="19">
        <f t="shared" si="2258"/>
        <v>0</v>
      </c>
      <c r="AL959" s="19">
        <f t="shared" si="2258"/>
        <v>0</v>
      </c>
      <c r="AM959" s="19">
        <f t="shared" si="2189"/>
        <v>28526.768999999993</v>
      </c>
      <c r="AN959" s="19">
        <f t="shared" si="2258"/>
        <v>0</v>
      </c>
      <c r="AO959" s="19">
        <f t="shared" si="2183"/>
        <v>28526.768999999993</v>
      </c>
      <c r="AP959" s="19">
        <f t="shared" si="2190"/>
        <v>106549.3</v>
      </c>
      <c r="AQ959" s="19">
        <f t="shared" si="2258"/>
        <v>0</v>
      </c>
      <c r="AR959" s="19">
        <f t="shared" si="2184"/>
        <v>106549.3</v>
      </c>
      <c r="AS959" s="19">
        <f t="shared" si="2191"/>
        <v>0</v>
      </c>
      <c r="AT959" s="19">
        <f t="shared" si="2258"/>
        <v>0</v>
      </c>
      <c r="AU959" s="19">
        <f t="shared" si="2185"/>
        <v>0</v>
      </c>
      <c r="AV959" s="19">
        <f t="shared" si="2258"/>
        <v>0</v>
      </c>
      <c r="AW959" s="32"/>
      <c r="AX959" s="23"/>
      <c r="AY959" s="2"/>
    </row>
    <row r="960" spans="1:51" x14ac:dyDescent="0.3">
      <c r="A960" s="49" t="s">
        <v>223</v>
      </c>
      <c r="B960" s="45">
        <v>410</v>
      </c>
      <c r="C960" s="49"/>
      <c r="D960" s="49"/>
      <c r="E960" s="15" t="s">
        <v>593</v>
      </c>
      <c r="F960" s="19">
        <f t="shared" si="2256"/>
        <v>160630.9</v>
      </c>
      <c r="G960" s="19">
        <f t="shared" si="2256"/>
        <v>50000</v>
      </c>
      <c r="H960" s="19">
        <f t="shared" si="2256"/>
        <v>0</v>
      </c>
      <c r="I960" s="19">
        <f t="shared" si="2256"/>
        <v>0</v>
      </c>
      <c r="J960" s="19">
        <f t="shared" si="2256"/>
        <v>0</v>
      </c>
      <c r="K960" s="19">
        <f t="shared" si="2256"/>
        <v>0</v>
      </c>
      <c r="L960" s="19">
        <f t="shared" si="2174"/>
        <v>160630.9</v>
      </c>
      <c r="M960" s="19">
        <f t="shared" si="2175"/>
        <v>50000</v>
      </c>
      <c r="N960" s="19">
        <f t="shared" si="2176"/>
        <v>0</v>
      </c>
      <c r="O960" s="19">
        <f t="shared" si="2257"/>
        <v>-100000</v>
      </c>
      <c r="P960" s="19">
        <f t="shared" si="2257"/>
        <v>100000</v>
      </c>
      <c r="Q960" s="19">
        <f t="shared" si="2257"/>
        <v>0</v>
      </c>
      <c r="R960" s="19">
        <f t="shared" si="2231"/>
        <v>60630.899999999994</v>
      </c>
      <c r="S960" s="19">
        <f t="shared" si="2232"/>
        <v>150000</v>
      </c>
      <c r="T960" s="19">
        <f t="shared" si="2233"/>
        <v>0</v>
      </c>
      <c r="U960" s="19">
        <f t="shared" si="2258"/>
        <v>0</v>
      </c>
      <c r="V960" s="19">
        <f t="shared" si="2234"/>
        <v>60630.899999999994</v>
      </c>
      <c r="W960" s="19">
        <f t="shared" si="2235"/>
        <v>150000</v>
      </c>
      <c r="X960" s="19">
        <f t="shared" si="2236"/>
        <v>0</v>
      </c>
      <c r="Y960" s="19">
        <f t="shared" si="2258"/>
        <v>-37101.300000000003</v>
      </c>
      <c r="Z960" s="19">
        <f t="shared" si="2258"/>
        <v>-43450.7</v>
      </c>
      <c r="AA960" s="19">
        <f t="shared" si="2258"/>
        <v>0</v>
      </c>
      <c r="AB960" s="19">
        <f t="shared" si="2224"/>
        <v>23529.599999999991</v>
      </c>
      <c r="AC960" s="19">
        <f t="shared" si="2225"/>
        <v>106549.3</v>
      </c>
      <c r="AD960" s="19">
        <f t="shared" si="2226"/>
        <v>0</v>
      </c>
      <c r="AE960" s="19">
        <f t="shared" si="2258"/>
        <v>4997.1689999999999</v>
      </c>
      <c r="AF960" s="19">
        <f t="shared" si="2258"/>
        <v>0</v>
      </c>
      <c r="AG960" s="19">
        <f t="shared" si="2228"/>
        <v>28526.768999999993</v>
      </c>
      <c r="AH960" s="19">
        <f t="shared" si="2229"/>
        <v>106549.3</v>
      </c>
      <c r="AI960" s="19">
        <f t="shared" si="2230"/>
        <v>0</v>
      </c>
      <c r="AJ960" s="19">
        <f t="shared" si="2258"/>
        <v>0</v>
      </c>
      <c r="AK960" s="19">
        <f t="shared" si="2258"/>
        <v>0</v>
      </c>
      <c r="AL960" s="19">
        <f t="shared" si="2258"/>
        <v>0</v>
      </c>
      <c r="AM960" s="19">
        <f t="shared" si="2189"/>
        <v>28526.768999999993</v>
      </c>
      <c r="AN960" s="19">
        <f t="shared" si="2258"/>
        <v>0</v>
      </c>
      <c r="AO960" s="19">
        <f t="shared" si="2183"/>
        <v>28526.768999999993</v>
      </c>
      <c r="AP960" s="19">
        <f t="shared" si="2190"/>
        <v>106549.3</v>
      </c>
      <c r="AQ960" s="19">
        <f t="shared" si="2258"/>
        <v>0</v>
      </c>
      <c r="AR960" s="19">
        <f t="shared" si="2184"/>
        <v>106549.3</v>
      </c>
      <c r="AS960" s="19">
        <f t="shared" si="2191"/>
        <v>0</v>
      </c>
      <c r="AT960" s="19">
        <f t="shared" si="2258"/>
        <v>0</v>
      </c>
      <c r="AU960" s="19">
        <f t="shared" si="2185"/>
        <v>0</v>
      </c>
      <c r="AV960" s="19">
        <f t="shared" si="2258"/>
        <v>0</v>
      </c>
      <c r="AW960" s="32"/>
      <c r="AX960" s="23"/>
      <c r="AY960" s="2"/>
    </row>
    <row r="961" spans="1:51" x14ac:dyDescent="0.3">
      <c r="A961" s="49" t="s">
        <v>223</v>
      </c>
      <c r="B961" s="45">
        <v>410</v>
      </c>
      <c r="C961" s="49" t="s">
        <v>28</v>
      </c>
      <c r="D961" s="49" t="s">
        <v>112</v>
      </c>
      <c r="E961" s="15" t="s">
        <v>558</v>
      </c>
      <c r="F961" s="19">
        <v>160630.9</v>
      </c>
      <c r="G961" s="19">
        <v>50000</v>
      </c>
      <c r="H961" s="19">
        <v>0</v>
      </c>
      <c r="I961" s="19"/>
      <c r="J961" s="19"/>
      <c r="K961" s="19"/>
      <c r="L961" s="19">
        <f t="shared" si="2174"/>
        <v>160630.9</v>
      </c>
      <c r="M961" s="19">
        <f t="shared" si="2175"/>
        <v>50000</v>
      </c>
      <c r="N961" s="19">
        <f t="shared" si="2176"/>
        <v>0</v>
      </c>
      <c r="O961" s="19">
        <v>-100000</v>
      </c>
      <c r="P961" s="19">
        <v>100000</v>
      </c>
      <c r="Q961" s="19"/>
      <c r="R961" s="19">
        <f t="shared" si="2231"/>
        <v>60630.899999999994</v>
      </c>
      <c r="S961" s="19">
        <f t="shared" si="2232"/>
        <v>150000</v>
      </c>
      <c r="T961" s="19">
        <f t="shared" si="2233"/>
        <v>0</v>
      </c>
      <c r="U961" s="19"/>
      <c r="V961" s="19">
        <f t="shared" si="2234"/>
        <v>60630.899999999994</v>
      </c>
      <c r="W961" s="19">
        <f t="shared" si="2235"/>
        <v>150000</v>
      </c>
      <c r="X961" s="19">
        <f t="shared" si="2236"/>
        <v>0</v>
      </c>
      <c r="Y961" s="19">
        <f>23529.6-60630.9</f>
        <v>-37101.300000000003</v>
      </c>
      <c r="Z961" s="19">
        <f>-43450.7</f>
        <v>-43450.7</v>
      </c>
      <c r="AA961" s="19"/>
      <c r="AB961" s="19">
        <f t="shared" si="2224"/>
        <v>23529.599999999991</v>
      </c>
      <c r="AC961" s="19">
        <f t="shared" si="2225"/>
        <v>106549.3</v>
      </c>
      <c r="AD961" s="19">
        <f t="shared" si="2226"/>
        <v>0</v>
      </c>
      <c r="AE961" s="19">
        <v>4997.1689999999999</v>
      </c>
      <c r="AF961" s="19"/>
      <c r="AG961" s="19">
        <f t="shared" si="2228"/>
        <v>28526.768999999993</v>
      </c>
      <c r="AH961" s="19">
        <f t="shared" si="2229"/>
        <v>106549.3</v>
      </c>
      <c r="AI961" s="19">
        <f t="shared" si="2230"/>
        <v>0</v>
      </c>
      <c r="AJ961" s="19"/>
      <c r="AK961" s="19"/>
      <c r="AL961" s="19"/>
      <c r="AM961" s="19">
        <f t="shared" si="2189"/>
        <v>28526.768999999993</v>
      </c>
      <c r="AN961" s="19"/>
      <c r="AO961" s="19">
        <f t="shared" si="2183"/>
        <v>28526.768999999993</v>
      </c>
      <c r="AP961" s="19">
        <f t="shared" si="2190"/>
        <v>106549.3</v>
      </c>
      <c r="AQ961" s="19"/>
      <c r="AR961" s="19">
        <f t="shared" si="2184"/>
        <v>106549.3</v>
      </c>
      <c r="AS961" s="19">
        <f t="shared" si="2191"/>
        <v>0</v>
      </c>
      <c r="AT961" s="19"/>
      <c r="AU961" s="19">
        <f t="shared" si="2185"/>
        <v>0</v>
      </c>
      <c r="AV961" s="19"/>
      <c r="AW961" s="32"/>
      <c r="AX961" s="23"/>
      <c r="AY961" s="2"/>
    </row>
    <row r="962" spans="1:51" ht="31.2" x14ac:dyDescent="0.3">
      <c r="A962" s="49" t="s">
        <v>1404</v>
      </c>
      <c r="B962" s="45"/>
      <c r="C962" s="49"/>
      <c r="D962" s="49"/>
      <c r="E962" s="15" t="s">
        <v>1405</v>
      </c>
      <c r="F962" s="19"/>
      <c r="G962" s="19"/>
      <c r="H962" s="19"/>
      <c r="I962" s="19"/>
      <c r="J962" s="19"/>
      <c r="K962" s="19"/>
      <c r="L962" s="19"/>
      <c r="M962" s="19"/>
      <c r="N962" s="19"/>
      <c r="O962" s="19">
        <f>O963</f>
        <v>9206.1419999999998</v>
      </c>
      <c r="P962" s="19">
        <f t="shared" ref="P962:AV964" si="2259">P963</f>
        <v>0</v>
      </c>
      <c r="Q962" s="19">
        <f t="shared" si="2259"/>
        <v>0</v>
      </c>
      <c r="R962" s="19">
        <f t="shared" si="2231"/>
        <v>9206.1419999999998</v>
      </c>
      <c r="S962" s="19">
        <f t="shared" si="2232"/>
        <v>0</v>
      </c>
      <c r="T962" s="19">
        <f t="shared" si="2233"/>
        <v>0</v>
      </c>
      <c r="U962" s="19">
        <f t="shared" si="2259"/>
        <v>0</v>
      </c>
      <c r="V962" s="19">
        <f t="shared" si="2234"/>
        <v>9206.1419999999998</v>
      </c>
      <c r="W962" s="19">
        <f t="shared" si="2235"/>
        <v>0</v>
      </c>
      <c r="X962" s="19">
        <f t="shared" si="2236"/>
        <v>0</v>
      </c>
      <c r="Y962" s="19">
        <f t="shared" si="2259"/>
        <v>0</v>
      </c>
      <c r="Z962" s="19">
        <f t="shared" si="2259"/>
        <v>0</v>
      </c>
      <c r="AA962" s="19">
        <f t="shared" si="2259"/>
        <v>0</v>
      </c>
      <c r="AB962" s="19">
        <f t="shared" si="2224"/>
        <v>9206.1419999999998</v>
      </c>
      <c r="AC962" s="19">
        <f t="shared" si="2225"/>
        <v>0</v>
      </c>
      <c r="AD962" s="19">
        <f t="shared" si="2226"/>
        <v>0</v>
      </c>
      <c r="AE962" s="19">
        <f t="shared" si="2259"/>
        <v>0</v>
      </c>
      <c r="AF962" s="19">
        <f t="shared" si="2259"/>
        <v>0</v>
      </c>
      <c r="AG962" s="19">
        <f t="shared" si="2228"/>
        <v>9206.1419999999998</v>
      </c>
      <c r="AH962" s="19">
        <f t="shared" si="2229"/>
        <v>0</v>
      </c>
      <c r="AI962" s="19">
        <f t="shared" si="2230"/>
        <v>0</v>
      </c>
      <c r="AJ962" s="19">
        <f t="shared" si="2259"/>
        <v>0</v>
      </c>
      <c r="AK962" s="19">
        <f t="shared" si="2259"/>
        <v>0</v>
      </c>
      <c r="AL962" s="19">
        <f t="shared" si="2259"/>
        <v>0</v>
      </c>
      <c r="AM962" s="19">
        <f t="shared" si="2189"/>
        <v>9206.1419999999998</v>
      </c>
      <c r="AN962" s="19">
        <f t="shared" si="2259"/>
        <v>0</v>
      </c>
      <c r="AO962" s="19">
        <f t="shared" si="2183"/>
        <v>9206.1419999999998</v>
      </c>
      <c r="AP962" s="19">
        <f t="shared" si="2190"/>
        <v>0</v>
      </c>
      <c r="AQ962" s="19">
        <f t="shared" si="2259"/>
        <v>0</v>
      </c>
      <c r="AR962" s="19">
        <f t="shared" si="2184"/>
        <v>0</v>
      </c>
      <c r="AS962" s="19">
        <f t="shared" si="2191"/>
        <v>0</v>
      </c>
      <c r="AT962" s="19">
        <f t="shared" si="2259"/>
        <v>0</v>
      </c>
      <c r="AU962" s="19">
        <f t="shared" si="2185"/>
        <v>0</v>
      </c>
      <c r="AV962" s="19">
        <f t="shared" si="2259"/>
        <v>0</v>
      </c>
      <c r="AW962" s="32"/>
      <c r="AX962" s="23"/>
      <c r="AY962" s="2"/>
    </row>
    <row r="963" spans="1:51" ht="46.8" x14ac:dyDescent="0.3">
      <c r="A963" s="49" t="s">
        <v>1404</v>
      </c>
      <c r="B963" s="45">
        <v>400</v>
      </c>
      <c r="C963" s="49"/>
      <c r="D963" s="49"/>
      <c r="E963" s="15" t="s">
        <v>580</v>
      </c>
      <c r="F963" s="19"/>
      <c r="G963" s="19"/>
      <c r="H963" s="19"/>
      <c r="I963" s="19"/>
      <c r="J963" s="19"/>
      <c r="K963" s="19"/>
      <c r="L963" s="19"/>
      <c r="M963" s="19"/>
      <c r="N963" s="19"/>
      <c r="O963" s="19">
        <f>O964</f>
        <v>9206.1419999999998</v>
      </c>
      <c r="P963" s="19">
        <f t="shared" si="2259"/>
        <v>0</v>
      </c>
      <c r="Q963" s="19">
        <f t="shared" si="2259"/>
        <v>0</v>
      </c>
      <c r="R963" s="19">
        <f t="shared" si="2231"/>
        <v>9206.1419999999998</v>
      </c>
      <c r="S963" s="19">
        <f t="shared" si="2232"/>
        <v>0</v>
      </c>
      <c r="T963" s="19">
        <f t="shared" si="2233"/>
        <v>0</v>
      </c>
      <c r="U963" s="19">
        <f t="shared" si="2259"/>
        <v>0</v>
      </c>
      <c r="V963" s="19">
        <f t="shared" si="2234"/>
        <v>9206.1419999999998</v>
      </c>
      <c r="W963" s="19">
        <f t="shared" si="2235"/>
        <v>0</v>
      </c>
      <c r="X963" s="19">
        <f t="shared" si="2236"/>
        <v>0</v>
      </c>
      <c r="Y963" s="19">
        <f t="shared" si="2259"/>
        <v>0</v>
      </c>
      <c r="Z963" s="19">
        <f t="shared" si="2259"/>
        <v>0</v>
      </c>
      <c r="AA963" s="19">
        <f t="shared" si="2259"/>
        <v>0</v>
      </c>
      <c r="AB963" s="19">
        <f t="shared" si="2224"/>
        <v>9206.1419999999998</v>
      </c>
      <c r="AC963" s="19">
        <f t="shared" si="2225"/>
        <v>0</v>
      </c>
      <c r="AD963" s="19">
        <f t="shared" si="2226"/>
        <v>0</v>
      </c>
      <c r="AE963" s="19">
        <f t="shared" si="2259"/>
        <v>0</v>
      </c>
      <c r="AF963" s="19">
        <f t="shared" si="2259"/>
        <v>0</v>
      </c>
      <c r="AG963" s="19">
        <f t="shared" si="2228"/>
        <v>9206.1419999999998</v>
      </c>
      <c r="AH963" s="19">
        <f t="shared" si="2229"/>
        <v>0</v>
      </c>
      <c r="AI963" s="19">
        <f t="shared" si="2230"/>
        <v>0</v>
      </c>
      <c r="AJ963" s="19">
        <f t="shared" si="2259"/>
        <v>0</v>
      </c>
      <c r="AK963" s="19">
        <f t="shared" si="2259"/>
        <v>0</v>
      </c>
      <c r="AL963" s="19">
        <f t="shared" si="2259"/>
        <v>0</v>
      </c>
      <c r="AM963" s="19">
        <f t="shared" si="2189"/>
        <v>9206.1419999999998</v>
      </c>
      <c r="AN963" s="19">
        <f t="shared" si="2259"/>
        <v>0</v>
      </c>
      <c r="AO963" s="19">
        <f t="shared" si="2183"/>
        <v>9206.1419999999998</v>
      </c>
      <c r="AP963" s="19">
        <f t="shared" si="2190"/>
        <v>0</v>
      </c>
      <c r="AQ963" s="19">
        <f t="shared" si="2259"/>
        <v>0</v>
      </c>
      <c r="AR963" s="19">
        <f t="shared" si="2184"/>
        <v>0</v>
      </c>
      <c r="AS963" s="19">
        <f t="shared" si="2191"/>
        <v>0</v>
      </c>
      <c r="AT963" s="19">
        <f t="shared" si="2259"/>
        <v>0</v>
      </c>
      <c r="AU963" s="19">
        <f t="shared" si="2185"/>
        <v>0</v>
      </c>
      <c r="AV963" s="19">
        <f t="shared" si="2259"/>
        <v>0</v>
      </c>
      <c r="AW963" s="32"/>
      <c r="AX963" s="23"/>
      <c r="AY963" s="2"/>
    </row>
    <row r="964" spans="1:51" x14ac:dyDescent="0.3">
      <c r="A964" s="49" t="s">
        <v>1404</v>
      </c>
      <c r="B964" s="45">
        <v>410</v>
      </c>
      <c r="C964" s="49"/>
      <c r="D964" s="49"/>
      <c r="E964" s="15" t="s">
        <v>593</v>
      </c>
      <c r="F964" s="19"/>
      <c r="G964" s="19"/>
      <c r="H964" s="19"/>
      <c r="I964" s="19"/>
      <c r="J964" s="19"/>
      <c r="K964" s="19"/>
      <c r="L964" s="19"/>
      <c r="M964" s="19"/>
      <c r="N964" s="19"/>
      <c r="O964" s="19">
        <f>O965</f>
        <v>9206.1419999999998</v>
      </c>
      <c r="P964" s="19">
        <f t="shared" si="2259"/>
        <v>0</v>
      </c>
      <c r="Q964" s="19">
        <f t="shared" si="2259"/>
        <v>0</v>
      </c>
      <c r="R964" s="19">
        <f t="shared" si="2231"/>
        <v>9206.1419999999998</v>
      </c>
      <c r="S964" s="19">
        <f t="shared" si="2232"/>
        <v>0</v>
      </c>
      <c r="T964" s="19">
        <f t="shared" si="2233"/>
        <v>0</v>
      </c>
      <c r="U964" s="19">
        <f t="shared" si="2259"/>
        <v>0</v>
      </c>
      <c r="V964" s="19">
        <f t="shared" si="2234"/>
        <v>9206.1419999999998</v>
      </c>
      <c r="W964" s="19">
        <f t="shared" si="2235"/>
        <v>0</v>
      </c>
      <c r="X964" s="19">
        <f t="shared" si="2236"/>
        <v>0</v>
      </c>
      <c r="Y964" s="19">
        <f t="shared" si="2259"/>
        <v>0</v>
      </c>
      <c r="Z964" s="19">
        <f t="shared" si="2259"/>
        <v>0</v>
      </c>
      <c r="AA964" s="19">
        <f t="shared" si="2259"/>
        <v>0</v>
      </c>
      <c r="AB964" s="19">
        <f t="shared" si="2224"/>
        <v>9206.1419999999998</v>
      </c>
      <c r="AC964" s="19">
        <f t="shared" si="2225"/>
        <v>0</v>
      </c>
      <c r="AD964" s="19">
        <f t="shared" si="2226"/>
        <v>0</v>
      </c>
      <c r="AE964" s="19">
        <f t="shared" si="2259"/>
        <v>0</v>
      </c>
      <c r="AF964" s="19">
        <f t="shared" si="2259"/>
        <v>0</v>
      </c>
      <c r="AG964" s="19">
        <f t="shared" si="2228"/>
        <v>9206.1419999999998</v>
      </c>
      <c r="AH964" s="19">
        <f t="shared" si="2229"/>
        <v>0</v>
      </c>
      <c r="AI964" s="19">
        <f t="shared" si="2230"/>
        <v>0</v>
      </c>
      <c r="AJ964" s="19">
        <f t="shared" si="2259"/>
        <v>0</v>
      </c>
      <c r="AK964" s="19">
        <f t="shared" si="2259"/>
        <v>0</v>
      </c>
      <c r="AL964" s="19">
        <f t="shared" si="2259"/>
        <v>0</v>
      </c>
      <c r="AM964" s="19">
        <f t="shared" si="2189"/>
        <v>9206.1419999999998</v>
      </c>
      <c r="AN964" s="19">
        <f t="shared" si="2259"/>
        <v>0</v>
      </c>
      <c r="AO964" s="19">
        <f t="shared" si="2183"/>
        <v>9206.1419999999998</v>
      </c>
      <c r="AP964" s="19">
        <f t="shared" si="2190"/>
        <v>0</v>
      </c>
      <c r="AQ964" s="19">
        <f t="shared" si="2259"/>
        <v>0</v>
      </c>
      <c r="AR964" s="19">
        <f t="shared" si="2184"/>
        <v>0</v>
      </c>
      <c r="AS964" s="19">
        <f t="shared" si="2191"/>
        <v>0</v>
      </c>
      <c r="AT964" s="19">
        <f t="shared" si="2259"/>
        <v>0</v>
      </c>
      <c r="AU964" s="19">
        <f t="shared" si="2185"/>
        <v>0</v>
      </c>
      <c r="AV964" s="19">
        <f t="shared" si="2259"/>
        <v>0</v>
      </c>
      <c r="AW964" s="32"/>
      <c r="AX964" s="23"/>
      <c r="AY964" s="2"/>
    </row>
    <row r="965" spans="1:51" x14ac:dyDescent="0.3">
      <c r="A965" s="49" t="s">
        <v>1404</v>
      </c>
      <c r="B965" s="45">
        <v>410</v>
      </c>
      <c r="C965" s="49" t="s">
        <v>28</v>
      </c>
      <c r="D965" s="49" t="s">
        <v>112</v>
      </c>
      <c r="E965" s="15" t="s">
        <v>558</v>
      </c>
      <c r="F965" s="19"/>
      <c r="G965" s="19"/>
      <c r="H965" s="19"/>
      <c r="I965" s="19"/>
      <c r="J965" s="19"/>
      <c r="K965" s="19"/>
      <c r="L965" s="19"/>
      <c r="M965" s="19"/>
      <c r="N965" s="19"/>
      <c r="O965" s="19">
        <v>9206.1419999999998</v>
      </c>
      <c r="P965" s="19"/>
      <c r="Q965" s="19"/>
      <c r="R965" s="19">
        <f t="shared" si="2231"/>
        <v>9206.1419999999998</v>
      </c>
      <c r="S965" s="19">
        <f t="shared" si="2232"/>
        <v>0</v>
      </c>
      <c r="T965" s="19">
        <f t="shared" si="2233"/>
        <v>0</v>
      </c>
      <c r="U965" s="19"/>
      <c r="V965" s="19">
        <f t="shared" si="2234"/>
        <v>9206.1419999999998</v>
      </c>
      <c r="W965" s="19">
        <f t="shared" si="2235"/>
        <v>0</v>
      </c>
      <c r="X965" s="19">
        <f t="shared" si="2236"/>
        <v>0</v>
      </c>
      <c r="Y965" s="19"/>
      <c r="Z965" s="19"/>
      <c r="AA965" s="19"/>
      <c r="AB965" s="19">
        <f t="shared" si="2224"/>
        <v>9206.1419999999998</v>
      </c>
      <c r="AC965" s="19">
        <f t="shared" si="2225"/>
        <v>0</v>
      </c>
      <c r="AD965" s="19">
        <f t="shared" si="2226"/>
        <v>0</v>
      </c>
      <c r="AE965" s="19"/>
      <c r="AF965" s="19"/>
      <c r="AG965" s="19">
        <f t="shared" si="2228"/>
        <v>9206.1419999999998</v>
      </c>
      <c r="AH965" s="19">
        <f t="shared" si="2229"/>
        <v>0</v>
      </c>
      <c r="AI965" s="19">
        <f t="shared" si="2230"/>
        <v>0</v>
      </c>
      <c r="AJ965" s="19"/>
      <c r="AK965" s="19"/>
      <c r="AL965" s="19"/>
      <c r="AM965" s="19">
        <f t="shared" si="2189"/>
        <v>9206.1419999999998</v>
      </c>
      <c r="AN965" s="19"/>
      <c r="AO965" s="19">
        <f t="shared" si="2183"/>
        <v>9206.1419999999998</v>
      </c>
      <c r="AP965" s="19">
        <f t="shared" si="2190"/>
        <v>0</v>
      </c>
      <c r="AQ965" s="19"/>
      <c r="AR965" s="19">
        <f t="shared" si="2184"/>
        <v>0</v>
      </c>
      <c r="AS965" s="19">
        <f t="shared" si="2191"/>
        <v>0</v>
      </c>
      <c r="AT965" s="19"/>
      <c r="AU965" s="19">
        <f t="shared" si="2185"/>
        <v>0</v>
      </c>
      <c r="AV965" s="19"/>
      <c r="AW965" s="32"/>
      <c r="AX965" s="23"/>
      <c r="AY965" s="2"/>
    </row>
    <row r="966" spans="1:51" ht="31.2" x14ac:dyDescent="0.3">
      <c r="A966" s="49" t="s">
        <v>224</v>
      </c>
      <c r="B966" s="45"/>
      <c r="C966" s="49"/>
      <c r="D966" s="49"/>
      <c r="E966" s="15" t="s">
        <v>1115</v>
      </c>
      <c r="F966" s="19">
        <f t="shared" ref="F966:K968" si="2260">F967</f>
        <v>0</v>
      </c>
      <c r="G966" s="19">
        <f t="shared" si="2260"/>
        <v>39792.400000000001</v>
      </c>
      <c r="H966" s="19">
        <f t="shared" si="2260"/>
        <v>58995.4</v>
      </c>
      <c r="I966" s="19">
        <f t="shared" si="2260"/>
        <v>0</v>
      </c>
      <c r="J966" s="19">
        <f t="shared" si="2260"/>
        <v>0</v>
      </c>
      <c r="K966" s="19">
        <f t="shared" si="2260"/>
        <v>0</v>
      </c>
      <c r="L966" s="19">
        <f t="shared" si="2174"/>
        <v>0</v>
      </c>
      <c r="M966" s="19">
        <f t="shared" si="2175"/>
        <v>39792.400000000001</v>
      </c>
      <c r="N966" s="19">
        <f t="shared" si="2176"/>
        <v>58995.4</v>
      </c>
      <c r="O966" s="19">
        <f t="shared" ref="O966:Q968" si="2261">O967</f>
        <v>5800.2259999999997</v>
      </c>
      <c r="P966" s="19">
        <f t="shared" si="2261"/>
        <v>0</v>
      </c>
      <c r="Q966" s="19">
        <f t="shared" si="2261"/>
        <v>0</v>
      </c>
      <c r="R966" s="19">
        <f t="shared" si="2231"/>
        <v>5800.2259999999997</v>
      </c>
      <c r="S966" s="19">
        <f t="shared" si="2232"/>
        <v>39792.400000000001</v>
      </c>
      <c r="T966" s="19">
        <f t="shared" si="2233"/>
        <v>58995.4</v>
      </c>
      <c r="U966" s="19">
        <f t="shared" ref="U966:AV968" si="2262">U967</f>
        <v>0</v>
      </c>
      <c r="V966" s="19">
        <f t="shared" si="2234"/>
        <v>5800.2259999999997</v>
      </c>
      <c r="W966" s="19">
        <f t="shared" si="2235"/>
        <v>39792.400000000001</v>
      </c>
      <c r="X966" s="19">
        <f t="shared" si="2236"/>
        <v>58995.4</v>
      </c>
      <c r="Y966" s="19">
        <f t="shared" si="2262"/>
        <v>0</v>
      </c>
      <c r="Z966" s="19">
        <f t="shared" si="2262"/>
        <v>0</v>
      </c>
      <c r="AA966" s="19">
        <f t="shared" si="2262"/>
        <v>0</v>
      </c>
      <c r="AB966" s="19">
        <f t="shared" si="2224"/>
        <v>5800.2259999999997</v>
      </c>
      <c r="AC966" s="19">
        <f t="shared" si="2225"/>
        <v>39792.400000000001</v>
      </c>
      <c r="AD966" s="19">
        <f t="shared" si="2226"/>
        <v>58995.4</v>
      </c>
      <c r="AE966" s="19">
        <f t="shared" si="2262"/>
        <v>0</v>
      </c>
      <c r="AF966" s="19">
        <f t="shared" si="2262"/>
        <v>0</v>
      </c>
      <c r="AG966" s="19">
        <f t="shared" si="2228"/>
        <v>5800.2259999999997</v>
      </c>
      <c r="AH966" s="19">
        <f t="shared" si="2229"/>
        <v>39792.400000000001</v>
      </c>
      <c r="AI966" s="19">
        <f t="shared" si="2230"/>
        <v>58995.4</v>
      </c>
      <c r="AJ966" s="19">
        <f t="shared" si="2262"/>
        <v>6880.4740000000002</v>
      </c>
      <c r="AK966" s="19">
        <f t="shared" si="2262"/>
        <v>-6880.4740000000002</v>
      </c>
      <c r="AL966" s="19">
        <f t="shared" si="2262"/>
        <v>0</v>
      </c>
      <c r="AM966" s="19">
        <f t="shared" si="2189"/>
        <v>12680.7</v>
      </c>
      <c r="AN966" s="19">
        <f t="shared" si="2262"/>
        <v>0</v>
      </c>
      <c r="AO966" s="19">
        <f t="shared" si="2183"/>
        <v>12680.7</v>
      </c>
      <c r="AP966" s="19">
        <f t="shared" si="2190"/>
        <v>32911.925999999999</v>
      </c>
      <c r="AQ966" s="19">
        <f t="shared" si="2262"/>
        <v>0</v>
      </c>
      <c r="AR966" s="19">
        <f t="shared" si="2184"/>
        <v>32911.925999999999</v>
      </c>
      <c r="AS966" s="19">
        <f t="shared" si="2191"/>
        <v>58995.4</v>
      </c>
      <c r="AT966" s="19">
        <f t="shared" si="2262"/>
        <v>0</v>
      </c>
      <c r="AU966" s="19">
        <f t="shared" si="2185"/>
        <v>58995.4</v>
      </c>
      <c r="AV966" s="19">
        <f t="shared" si="2262"/>
        <v>0</v>
      </c>
      <c r="AW966" s="32"/>
      <c r="AX966" s="23"/>
      <c r="AY966" s="2"/>
    </row>
    <row r="967" spans="1:51" ht="46.8" x14ac:dyDescent="0.3">
      <c r="A967" s="49" t="s">
        <v>224</v>
      </c>
      <c r="B967" s="45">
        <v>400</v>
      </c>
      <c r="C967" s="49"/>
      <c r="D967" s="49"/>
      <c r="E967" s="15" t="s">
        <v>580</v>
      </c>
      <c r="F967" s="19">
        <f t="shared" si="2260"/>
        <v>0</v>
      </c>
      <c r="G967" s="19">
        <f t="shared" si="2260"/>
        <v>39792.400000000001</v>
      </c>
      <c r="H967" s="19">
        <f t="shared" si="2260"/>
        <v>58995.4</v>
      </c>
      <c r="I967" s="19">
        <f t="shared" si="2260"/>
        <v>0</v>
      </c>
      <c r="J967" s="19">
        <f t="shared" si="2260"/>
        <v>0</v>
      </c>
      <c r="K967" s="19">
        <f t="shared" si="2260"/>
        <v>0</v>
      </c>
      <c r="L967" s="19">
        <f t="shared" si="2174"/>
        <v>0</v>
      </c>
      <c r="M967" s="19">
        <f t="shared" si="2175"/>
        <v>39792.400000000001</v>
      </c>
      <c r="N967" s="19">
        <f t="shared" si="2176"/>
        <v>58995.4</v>
      </c>
      <c r="O967" s="19">
        <f t="shared" si="2261"/>
        <v>5800.2259999999997</v>
      </c>
      <c r="P967" s="19">
        <f t="shared" si="2261"/>
        <v>0</v>
      </c>
      <c r="Q967" s="19">
        <f t="shared" si="2261"/>
        <v>0</v>
      </c>
      <c r="R967" s="19">
        <f t="shared" si="2231"/>
        <v>5800.2259999999997</v>
      </c>
      <c r="S967" s="19">
        <f t="shared" si="2232"/>
        <v>39792.400000000001</v>
      </c>
      <c r="T967" s="19">
        <f t="shared" si="2233"/>
        <v>58995.4</v>
      </c>
      <c r="U967" s="19">
        <f t="shared" si="2262"/>
        <v>0</v>
      </c>
      <c r="V967" s="19">
        <f t="shared" si="2234"/>
        <v>5800.2259999999997</v>
      </c>
      <c r="W967" s="19">
        <f t="shared" si="2235"/>
        <v>39792.400000000001</v>
      </c>
      <c r="X967" s="19">
        <f t="shared" si="2236"/>
        <v>58995.4</v>
      </c>
      <c r="Y967" s="19">
        <f t="shared" si="2262"/>
        <v>0</v>
      </c>
      <c r="Z967" s="19">
        <f t="shared" si="2262"/>
        <v>0</v>
      </c>
      <c r="AA967" s="19">
        <f t="shared" si="2262"/>
        <v>0</v>
      </c>
      <c r="AB967" s="19">
        <f t="shared" si="2224"/>
        <v>5800.2259999999997</v>
      </c>
      <c r="AC967" s="19">
        <f t="shared" si="2225"/>
        <v>39792.400000000001</v>
      </c>
      <c r="AD967" s="19">
        <f t="shared" si="2226"/>
        <v>58995.4</v>
      </c>
      <c r="AE967" s="19">
        <f t="shared" si="2262"/>
        <v>0</v>
      </c>
      <c r="AF967" s="19">
        <f t="shared" si="2262"/>
        <v>0</v>
      </c>
      <c r="AG967" s="19">
        <f t="shared" si="2228"/>
        <v>5800.2259999999997</v>
      </c>
      <c r="AH967" s="19">
        <f t="shared" si="2229"/>
        <v>39792.400000000001</v>
      </c>
      <c r="AI967" s="19">
        <f t="shared" si="2230"/>
        <v>58995.4</v>
      </c>
      <c r="AJ967" s="19">
        <f t="shared" si="2262"/>
        <v>6880.4740000000002</v>
      </c>
      <c r="AK967" s="19">
        <f t="shared" si="2262"/>
        <v>-6880.4740000000002</v>
      </c>
      <c r="AL967" s="19">
        <f t="shared" si="2262"/>
        <v>0</v>
      </c>
      <c r="AM967" s="19">
        <f t="shared" si="2189"/>
        <v>12680.7</v>
      </c>
      <c r="AN967" s="19">
        <f t="shared" si="2262"/>
        <v>0</v>
      </c>
      <c r="AO967" s="19">
        <f t="shared" si="2183"/>
        <v>12680.7</v>
      </c>
      <c r="AP967" s="19">
        <f t="shared" si="2190"/>
        <v>32911.925999999999</v>
      </c>
      <c r="AQ967" s="19">
        <f t="shared" si="2262"/>
        <v>0</v>
      </c>
      <c r="AR967" s="19">
        <f t="shared" si="2184"/>
        <v>32911.925999999999</v>
      </c>
      <c r="AS967" s="19">
        <f t="shared" si="2191"/>
        <v>58995.4</v>
      </c>
      <c r="AT967" s="19">
        <f t="shared" si="2262"/>
        <v>0</v>
      </c>
      <c r="AU967" s="19">
        <f t="shared" si="2185"/>
        <v>58995.4</v>
      </c>
      <c r="AV967" s="19">
        <f t="shared" si="2262"/>
        <v>0</v>
      </c>
      <c r="AW967" s="32"/>
      <c r="AX967" s="23"/>
      <c r="AY967" s="2"/>
    </row>
    <row r="968" spans="1:51" x14ac:dyDescent="0.3">
      <c r="A968" s="49" t="s">
        <v>224</v>
      </c>
      <c r="B968" s="45">
        <v>410</v>
      </c>
      <c r="C968" s="49"/>
      <c r="D968" s="49"/>
      <c r="E968" s="15" t="s">
        <v>593</v>
      </c>
      <c r="F968" s="19">
        <f t="shared" si="2260"/>
        <v>0</v>
      </c>
      <c r="G968" s="19">
        <f t="shared" si="2260"/>
        <v>39792.400000000001</v>
      </c>
      <c r="H968" s="19">
        <f t="shared" si="2260"/>
        <v>58995.4</v>
      </c>
      <c r="I968" s="19">
        <f t="shared" si="2260"/>
        <v>0</v>
      </c>
      <c r="J968" s="19">
        <f t="shared" si="2260"/>
        <v>0</v>
      </c>
      <c r="K968" s="19">
        <f t="shared" si="2260"/>
        <v>0</v>
      </c>
      <c r="L968" s="19">
        <f t="shared" si="2174"/>
        <v>0</v>
      </c>
      <c r="M968" s="19">
        <f t="shared" si="2175"/>
        <v>39792.400000000001</v>
      </c>
      <c r="N968" s="19">
        <f t="shared" si="2176"/>
        <v>58995.4</v>
      </c>
      <c r="O968" s="19">
        <f t="shared" si="2261"/>
        <v>5800.2259999999997</v>
      </c>
      <c r="P968" s="19">
        <f t="shared" si="2261"/>
        <v>0</v>
      </c>
      <c r="Q968" s="19">
        <f t="shared" si="2261"/>
        <v>0</v>
      </c>
      <c r="R968" s="19">
        <f t="shared" si="2231"/>
        <v>5800.2259999999997</v>
      </c>
      <c r="S968" s="19">
        <f t="shared" si="2232"/>
        <v>39792.400000000001</v>
      </c>
      <c r="T968" s="19">
        <f t="shared" si="2233"/>
        <v>58995.4</v>
      </c>
      <c r="U968" s="19">
        <f t="shared" si="2262"/>
        <v>0</v>
      </c>
      <c r="V968" s="19">
        <f t="shared" si="2234"/>
        <v>5800.2259999999997</v>
      </c>
      <c r="W968" s="19">
        <f t="shared" si="2235"/>
        <v>39792.400000000001</v>
      </c>
      <c r="X968" s="19">
        <f t="shared" si="2236"/>
        <v>58995.4</v>
      </c>
      <c r="Y968" s="19">
        <f t="shared" si="2262"/>
        <v>0</v>
      </c>
      <c r="Z968" s="19">
        <f t="shared" si="2262"/>
        <v>0</v>
      </c>
      <c r="AA968" s="19">
        <f t="shared" si="2262"/>
        <v>0</v>
      </c>
      <c r="AB968" s="19">
        <f t="shared" si="2224"/>
        <v>5800.2259999999997</v>
      </c>
      <c r="AC968" s="19">
        <f t="shared" si="2225"/>
        <v>39792.400000000001</v>
      </c>
      <c r="AD968" s="19">
        <f t="shared" si="2226"/>
        <v>58995.4</v>
      </c>
      <c r="AE968" s="19">
        <f t="shared" si="2262"/>
        <v>0</v>
      </c>
      <c r="AF968" s="19">
        <f t="shared" si="2262"/>
        <v>0</v>
      </c>
      <c r="AG968" s="19">
        <f t="shared" si="2228"/>
        <v>5800.2259999999997</v>
      </c>
      <c r="AH968" s="19">
        <f t="shared" si="2229"/>
        <v>39792.400000000001</v>
      </c>
      <c r="AI968" s="19">
        <f t="shared" si="2230"/>
        <v>58995.4</v>
      </c>
      <c r="AJ968" s="19">
        <f t="shared" si="2262"/>
        <v>6880.4740000000002</v>
      </c>
      <c r="AK968" s="19">
        <f t="shared" si="2262"/>
        <v>-6880.4740000000002</v>
      </c>
      <c r="AL968" s="19">
        <f t="shared" si="2262"/>
        <v>0</v>
      </c>
      <c r="AM968" s="19">
        <f t="shared" si="2189"/>
        <v>12680.7</v>
      </c>
      <c r="AN968" s="19">
        <f t="shared" si="2262"/>
        <v>0</v>
      </c>
      <c r="AO968" s="19">
        <f t="shared" si="2183"/>
        <v>12680.7</v>
      </c>
      <c r="AP968" s="19">
        <f t="shared" si="2190"/>
        <v>32911.925999999999</v>
      </c>
      <c r="AQ968" s="19">
        <f t="shared" si="2262"/>
        <v>0</v>
      </c>
      <c r="AR968" s="19">
        <f t="shared" si="2184"/>
        <v>32911.925999999999</v>
      </c>
      <c r="AS968" s="19">
        <f t="shared" si="2191"/>
        <v>58995.4</v>
      </c>
      <c r="AT968" s="19">
        <f t="shared" si="2262"/>
        <v>0</v>
      </c>
      <c r="AU968" s="19">
        <f t="shared" si="2185"/>
        <v>58995.4</v>
      </c>
      <c r="AV968" s="19">
        <f t="shared" si="2262"/>
        <v>0</v>
      </c>
      <c r="AW968" s="32"/>
      <c r="AX968" s="23"/>
      <c r="AY968" s="2"/>
    </row>
    <row r="969" spans="1:51" x14ac:dyDescent="0.3">
      <c r="A969" s="49" t="s">
        <v>224</v>
      </c>
      <c r="B969" s="45">
        <v>410</v>
      </c>
      <c r="C969" s="49" t="s">
        <v>28</v>
      </c>
      <c r="D969" s="49" t="s">
        <v>20</v>
      </c>
      <c r="E969" s="15" t="s">
        <v>559</v>
      </c>
      <c r="F969" s="19">
        <v>0</v>
      </c>
      <c r="G969" s="19">
        <v>39792.400000000001</v>
      </c>
      <c r="H969" s="19">
        <v>58995.4</v>
      </c>
      <c r="I969" s="19"/>
      <c r="J969" s="19"/>
      <c r="K969" s="19"/>
      <c r="L969" s="19">
        <f t="shared" si="2174"/>
        <v>0</v>
      </c>
      <c r="M969" s="19">
        <f t="shared" si="2175"/>
        <v>39792.400000000001</v>
      </c>
      <c r="N969" s="19">
        <f t="shared" si="2176"/>
        <v>58995.4</v>
      </c>
      <c r="O969" s="19">
        <v>5800.2259999999997</v>
      </c>
      <c r="P969" s="19"/>
      <c r="Q969" s="19"/>
      <c r="R969" s="19">
        <f t="shared" si="2231"/>
        <v>5800.2259999999997</v>
      </c>
      <c r="S969" s="19">
        <f t="shared" si="2232"/>
        <v>39792.400000000001</v>
      </c>
      <c r="T969" s="19">
        <f t="shared" si="2233"/>
        <v>58995.4</v>
      </c>
      <c r="U969" s="19"/>
      <c r="V969" s="19">
        <f t="shared" si="2234"/>
        <v>5800.2259999999997</v>
      </c>
      <c r="W969" s="19">
        <f t="shared" si="2235"/>
        <v>39792.400000000001</v>
      </c>
      <c r="X969" s="19">
        <f t="shared" si="2236"/>
        <v>58995.4</v>
      </c>
      <c r="Y969" s="19"/>
      <c r="Z969" s="19"/>
      <c r="AA969" s="19"/>
      <c r="AB969" s="19">
        <f t="shared" si="2224"/>
        <v>5800.2259999999997</v>
      </c>
      <c r="AC969" s="19">
        <f t="shared" si="2225"/>
        <v>39792.400000000001</v>
      </c>
      <c r="AD969" s="19">
        <f t="shared" si="2226"/>
        <v>58995.4</v>
      </c>
      <c r="AE969" s="19"/>
      <c r="AF969" s="19"/>
      <c r="AG969" s="19">
        <f t="shared" si="2228"/>
        <v>5800.2259999999997</v>
      </c>
      <c r="AH969" s="19">
        <f t="shared" si="2229"/>
        <v>39792.400000000001</v>
      </c>
      <c r="AI969" s="19">
        <f t="shared" si="2230"/>
        <v>58995.4</v>
      </c>
      <c r="AJ969" s="19">
        <v>6880.4740000000002</v>
      </c>
      <c r="AK969" s="19">
        <v>-6880.4740000000002</v>
      </c>
      <c r="AL969" s="19"/>
      <c r="AM969" s="19">
        <f t="shared" si="2189"/>
        <v>12680.7</v>
      </c>
      <c r="AN969" s="19"/>
      <c r="AO969" s="19">
        <f t="shared" si="2183"/>
        <v>12680.7</v>
      </c>
      <c r="AP969" s="19">
        <f t="shared" si="2190"/>
        <v>32911.925999999999</v>
      </c>
      <c r="AQ969" s="19"/>
      <c r="AR969" s="19">
        <f t="shared" si="2184"/>
        <v>32911.925999999999</v>
      </c>
      <c r="AS969" s="19">
        <f t="shared" si="2191"/>
        <v>58995.4</v>
      </c>
      <c r="AT969" s="19"/>
      <c r="AU969" s="19">
        <f t="shared" si="2185"/>
        <v>58995.4</v>
      </c>
      <c r="AV969" s="19"/>
      <c r="AW969" s="32"/>
      <c r="AX969" s="23"/>
      <c r="AY969" s="2"/>
    </row>
    <row r="970" spans="1:51" ht="31.2" x14ac:dyDescent="0.3">
      <c r="A970" s="20" t="s">
        <v>1406</v>
      </c>
      <c r="B970" s="45"/>
      <c r="C970" s="49"/>
      <c r="D970" s="49"/>
      <c r="E970" s="15" t="s">
        <v>1407</v>
      </c>
      <c r="F970" s="19"/>
      <c r="G970" s="19"/>
      <c r="H970" s="19"/>
      <c r="I970" s="19"/>
      <c r="J970" s="19"/>
      <c r="K970" s="19"/>
      <c r="L970" s="19"/>
      <c r="M970" s="19"/>
      <c r="N970" s="19"/>
      <c r="O970" s="19">
        <f>O971</f>
        <v>8574.4240000000009</v>
      </c>
      <c r="P970" s="19">
        <f t="shared" ref="P970:AV972" si="2263">P971</f>
        <v>0</v>
      </c>
      <c r="Q970" s="19">
        <f t="shared" si="2263"/>
        <v>0</v>
      </c>
      <c r="R970" s="19">
        <f t="shared" si="2231"/>
        <v>8574.4240000000009</v>
      </c>
      <c r="S970" s="19">
        <f t="shared" si="2232"/>
        <v>0</v>
      </c>
      <c r="T970" s="19">
        <f t="shared" si="2233"/>
        <v>0</v>
      </c>
      <c r="U970" s="19">
        <f t="shared" si="2263"/>
        <v>0</v>
      </c>
      <c r="V970" s="19">
        <f t="shared" si="2234"/>
        <v>8574.4240000000009</v>
      </c>
      <c r="W970" s="19">
        <f t="shared" si="2235"/>
        <v>0</v>
      </c>
      <c r="X970" s="19">
        <f t="shared" si="2236"/>
        <v>0</v>
      </c>
      <c r="Y970" s="19">
        <f t="shared" si="2263"/>
        <v>0</v>
      </c>
      <c r="Z970" s="19">
        <f t="shared" si="2263"/>
        <v>0</v>
      </c>
      <c r="AA970" s="19">
        <f t="shared" si="2263"/>
        <v>0</v>
      </c>
      <c r="AB970" s="19">
        <f t="shared" si="2224"/>
        <v>8574.4240000000009</v>
      </c>
      <c r="AC970" s="19">
        <f t="shared" si="2225"/>
        <v>0</v>
      </c>
      <c r="AD970" s="19">
        <f t="shared" si="2226"/>
        <v>0</v>
      </c>
      <c r="AE970" s="19">
        <f t="shared" si="2263"/>
        <v>0</v>
      </c>
      <c r="AF970" s="19">
        <f t="shared" si="2263"/>
        <v>0</v>
      </c>
      <c r="AG970" s="19">
        <f t="shared" si="2228"/>
        <v>8574.4240000000009</v>
      </c>
      <c r="AH970" s="19">
        <f t="shared" si="2229"/>
        <v>0</v>
      </c>
      <c r="AI970" s="19">
        <f t="shared" si="2230"/>
        <v>0</v>
      </c>
      <c r="AJ970" s="19">
        <f t="shared" si="2263"/>
        <v>0</v>
      </c>
      <c r="AK970" s="19">
        <f t="shared" si="2263"/>
        <v>0</v>
      </c>
      <c r="AL970" s="19">
        <f t="shared" si="2263"/>
        <v>0</v>
      </c>
      <c r="AM970" s="19">
        <f t="shared" si="2189"/>
        <v>8574.4240000000009</v>
      </c>
      <c r="AN970" s="19">
        <f t="shared" si="2263"/>
        <v>0</v>
      </c>
      <c r="AO970" s="19">
        <f t="shared" si="2183"/>
        <v>8574.4240000000009</v>
      </c>
      <c r="AP970" s="19">
        <f t="shared" si="2190"/>
        <v>0</v>
      </c>
      <c r="AQ970" s="19">
        <f t="shared" si="2263"/>
        <v>0</v>
      </c>
      <c r="AR970" s="19">
        <f t="shared" si="2184"/>
        <v>0</v>
      </c>
      <c r="AS970" s="19">
        <f t="shared" si="2191"/>
        <v>0</v>
      </c>
      <c r="AT970" s="19">
        <f t="shared" si="2263"/>
        <v>0</v>
      </c>
      <c r="AU970" s="19">
        <f t="shared" si="2185"/>
        <v>0</v>
      </c>
      <c r="AV970" s="19">
        <f t="shared" si="2263"/>
        <v>0</v>
      </c>
      <c r="AW970" s="32"/>
      <c r="AX970" s="23"/>
      <c r="AY970" s="2"/>
    </row>
    <row r="971" spans="1:51" ht="31.2" x14ac:dyDescent="0.3">
      <c r="A971" s="20" t="s">
        <v>1406</v>
      </c>
      <c r="B971" s="45">
        <v>200</v>
      </c>
      <c r="C971" s="49"/>
      <c r="D971" s="49"/>
      <c r="E971" s="15" t="s">
        <v>578</v>
      </c>
      <c r="F971" s="19"/>
      <c r="G971" s="19"/>
      <c r="H971" s="19"/>
      <c r="I971" s="19"/>
      <c r="J971" s="19"/>
      <c r="K971" s="19"/>
      <c r="L971" s="19"/>
      <c r="M971" s="19"/>
      <c r="N971" s="19"/>
      <c r="O971" s="19">
        <f>O972</f>
        <v>8574.4240000000009</v>
      </c>
      <c r="P971" s="19">
        <f t="shared" si="2263"/>
        <v>0</v>
      </c>
      <c r="Q971" s="19">
        <f t="shared" si="2263"/>
        <v>0</v>
      </c>
      <c r="R971" s="19">
        <f t="shared" si="2231"/>
        <v>8574.4240000000009</v>
      </c>
      <c r="S971" s="19">
        <f t="shared" si="2232"/>
        <v>0</v>
      </c>
      <c r="T971" s="19">
        <f t="shared" si="2233"/>
        <v>0</v>
      </c>
      <c r="U971" s="19">
        <f t="shared" si="2263"/>
        <v>0</v>
      </c>
      <c r="V971" s="19">
        <f t="shared" si="2234"/>
        <v>8574.4240000000009</v>
      </c>
      <c r="W971" s="19">
        <f t="shared" si="2235"/>
        <v>0</v>
      </c>
      <c r="X971" s="19">
        <f t="shared" si="2236"/>
        <v>0</v>
      </c>
      <c r="Y971" s="19">
        <f t="shared" si="2263"/>
        <v>0</v>
      </c>
      <c r="Z971" s="19">
        <f t="shared" si="2263"/>
        <v>0</v>
      </c>
      <c r="AA971" s="19">
        <f t="shared" si="2263"/>
        <v>0</v>
      </c>
      <c r="AB971" s="19">
        <f t="shared" si="2224"/>
        <v>8574.4240000000009</v>
      </c>
      <c r="AC971" s="19">
        <f t="shared" si="2225"/>
        <v>0</v>
      </c>
      <c r="AD971" s="19">
        <f t="shared" si="2226"/>
        <v>0</v>
      </c>
      <c r="AE971" s="19">
        <f t="shared" si="2263"/>
        <v>0</v>
      </c>
      <c r="AF971" s="19">
        <f t="shared" si="2263"/>
        <v>0</v>
      </c>
      <c r="AG971" s="19">
        <f t="shared" si="2228"/>
        <v>8574.4240000000009</v>
      </c>
      <c r="AH971" s="19">
        <f t="shared" si="2229"/>
        <v>0</v>
      </c>
      <c r="AI971" s="19">
        <f t="shared" si="2230"/>
        <v>0</v>
      </c>
      <c r="AJ971" s="19">
        <f t="shared" si="2263"/>
        <v>0</v>
      </c>
      <c r="AK971" s="19">
        <f t="shared" si="2263"/>
        <v>0</v>
      </c>
      <c r="AL971" s="19">
        <f t="shared" si="2263"/>
        <v>0</v>
      </c>
      <c r="AM971" s="19">
        <f t="shared" si="2189"/>
        <v>8574.4240000000009</v>
      </c>
      <c r="AN971" s="19">
        <f t="shared" si="2263"/>
        <v>0</v>
      </c>
      <c r="AO971" s="19">
        <f t="shared" si="2183"/>
        <v>8574.4240000000009</v>
      </c>
      <c r="AP971" s="19">
        <f t="shared" si="2190"/>
        <v>0</v>
      </c>
      <c r="AQ971" s="19">
        <f t="shared" si="2263"/>
        <v>0</v>
      </c>
      <c r="AR971" s="19">
        <f t="shared" si="2184"/>
        <v>0</v>
      </c>
      <c r="AS971" s="19">
        <f t="shared" si="2191"/>
        <v>0</v>
      </c>
      <c r="AT971" s="19">
        <f t="shared" si="2263"/>
        <v>0</v>
      </c>
      <c r="AU971" s="19">
        <f t="shared" si="2185"/>
        <v>0</v>
      </c>
      <c r="AV971" s="19">
        <f t="shared" si="2263"/>
        <v>0</v>
      </c>
      <c r="AW971" s="32"/>
      <c r="AX971" s="23"/>
      <c r="AY971" s="2"/>
    </row>
    <row r="972" spans="1:51" ht="46.8" x14ac:dyDescent="0.3">
      <c r="A972" s="20" t="s">
        <v>1406</v>
      </c>
      <c r="B972" s="45">
        <v>240</v>
      </c>
      <c r="C972" s="49"/>
      <c r="D972" s="49"/>
      <c r="E972" s="15" t="s">
        <v>586</v>
      </c>
      <c r="F972" s="19"/>
      <c r="G972" s="19"/>
      <c r="H972" s="19"/>
      <c r="I972" s="19"/>
      <c r="J972" s="19"/>
      <c r="K972" s="19"/>
      <c r="L972" s="19"/>
      <c r="M972" s="19"/>
      <c r="N972" s="19"/>
      <c r="O972" s="19">
        <f>O973</f>
        <v>8574.4240000000009</v>
      </c>
      <c r="P972" s="19">
        <f t="shared" si="2263"/>
        <v>0</v>
      </c>
      <c r="Q972" s="19">
        <f t="shared" si="2263"/>
        <v>0</v>
      </c>
      <c r="R972" s="19">
        <f t="shared" si="2231"/>
        <v>8574.4240000000009</v>
      </c>
      <c r="S972" s="19">
        <f t="shared" si="2232"/>
        <v>0</v>
      </c>
      <c r="T972" s="19">
        <f t="shared" si="2233"/>
        <v>0</v>
      </c>
      <c r="U972" s="19">
        <f t="shared" si="2263"/>
        <v>0</v>
      </c>
      <c r="V972" s="19">
        <f t="shared" si="2234"/>
        <v>8574.4240000000009</v>
      </c>
      <c r="W972" s="19">
        <f t="shared" si="2235"/>
        <v>0</v>
      </c>
      <c r="X972" s="19">
        <f t="shared" si="2236"/>
        <v>0</v>
      </c>
      <c r="Y972" s="19">
        <f t="shared" si="2263"/>
        <v>0</v>
      </c>
      <c r="Z972" s="19">
        <f t="shared" si="2263"/>
        <v>0</v>
      </c>
      <c r="AA972" s="19">
        <f t="shared" si="2263"/>
        <v>0</v>
      </c>
      <c r="AB972" s="19">
        <f t="shared" si="2224"/>
        <v>8574.4240000000009</v>
      </c>
      <c r="AC972" s="19">
        <f t="shared" si="2225"/>
        <v>0</v>
      </c>
      <c r="AD972" s="19">
        <f t="shared" si="2226"/>
        <v>0</v>
      </c>
      <c r="AE972" s="19">
        <f t="shared" si="2263"/>
        <v>0</v>
      </c>
      <c r="AF972" s="19">
        <f t="shared" si="2263"/>
        <v>0</v>
      </c>
      <c r="AG972" s="19">
        <f t="shared" si="2228"/>
        <v>8574.4240000000009</v>
      </c>
      <c r="AH972" s="19">
        <f t="shared" si="2229"/>
        <v>0</v>
      </c>
      <c r="AI972" s="19">
        <f t="shared" si="2230"/>
        <v>0</v>
      </c>
      <c r="AJ972" s="19">
        <f t="shared" si="2263"/>
        <v>0</v>
      </c>
      <c r="AK972" s="19">
        <f t="shared" si="2263"/>
        <v>0</v>
      </c>
      <c r="AL972" s="19">
        <f t="shared" si="2263"/>
        <v>0</v>
      </c>
      <c r="AM972" s="19">
        <f t="shared" si="2189"/>
        <v>8574.4240000000009</v>
      </c>
      <c r="AN972" s="19">
        <f t="shared" si="2263"/>
        <v>0</v>
      </c>
      <c r="AO972" s="19">
        <f t="shared" ref="AO972:AO981" si="2264">AM972+AN972</f>
        <v>8574.4240000000009</v>
      </c>
      <c r="AP972" s="19">
        <f t="shared" si="2190"/>
        <v>0</v>
      </c>
      <c r="AQ972" s="19">
        <f t="shared" si="2263"/>
        <v>0</v>
      </c>
      <c r="AR972" s="19">
        <f t="shared" ref="AR972:AR981" si="2265">AP972+AQ972</f>
        <v>0</v>
      </c>
      <c r="AS972" s="19">
        <f t="shared" si="2191"/>
        <v>0</v>
      </c>
      <c r="AT972" s="19">
        <f t="shared" si="2263"/>
        <v>0</v>
      </c>
      <c r="AU972" s="19">
        <f t="shared" ref="AU972:AU981" si="2266">AS972+AT972</f>
        <v>0</v>
      </c>
      <c r="AV972" s="19">
        <f t="shared" si="2263"/>
        <v>0</v>
      </c>
      <c r="AW972" s="32"/>
      <c r="AX972" s="23"/>
      <c r="AY972" s="2"/>
    </row>
    <row r="973" spans="1:51" x14ac:dyDescent="0.3">
      <c r="A973" s="20" t="s">
        <v>1406</v>
      </c>
      <c r="B973" s="45">
        <v>240</v>
      </c>
      <c r="C973" s="49" t="s">
        <v>28</v>
      </c>
      <c r="D973" s="49" t="s">
        <v>112</v>
      </c>
      <c r="E973" s="15" t="s">
        <v>558</v>
      </c>
      <c r="F973" s="19"/>
      <c r="G973" s="19"/>
      <c r="H973" s="19"/>
      <c r="I973" s="19"/>
      <c r="J973" s="19"/>
      <c r="K973" s="19"/>
      <c r="L973" s="19"/>
      <c r="M973" s="19"/>
      <c r="N973" s="19"/>
      <c r="O973" s="19">
        <v>8574.4240000000009</v>
      </c>
      <c r="P973" s="19"/>
      <c r="Q973" s="19"/>
      <c r="R973" s="19">
        <f t="shared" si="2231"/>
        <v>8574.4240000000009</v>
      </c>
      <c r="S973" s="19">
        <f t="shared" si="2232"/>
        <v>0</v>
      </c>
      <c r="T973" s="19">
        <f t="shared" si="2233"/>
        <v>0</v>
      </c>
      <c r="U973" s="19"/>
      <c r="V973" s="19">
        <f t="shared" si="2234"/>
        <v>8574.4240000000009</v>
      </c>
      <c r="W973" s="19">
        <f t="shared" si="2235"/>
        <v>0</v>
      </c>
      <c r="X973" s="19">
        <f t="shared" si="2236"/>
        <v>0</v>
      </c>
      <c r="Y973" s="19"/>
      <c r="Z973" s="19"/>
      <c r="AA973" s="19"/>
      <c r="AB973" s="19">
        <f t="shared" si="2224"/>
        <v>8574.4240000000009</v>
      </c>
      <c r="AC973" s="19">
        <f t="shared" si="2225"/>
        <v>0</v>
      </c>
      <c r="AD973" s="19">
        <f t="shared" si="2226"/>
        <v>0</v>
      </c>
      <c r="AE973" s="19"/>
      <c r="AF973" s="19"/>
      <c r="AG973" s="19">
        <f t="shared" si="2228"/>
        <v>8574.4240000000009</v>
      </c>
      <c r="AH973" s="19">
        <f t="shared" si="2229"/>
        <v>0</v>
      </c>
      <c r="AI973" s="19">
        <f t="shared" si="2230"/>
        <v>0</v>
      </c>
      <c r="AJ973" s="19"/>
      <c r="AK973" s="19"/>
      <c r="AL973" s="19"/>
      <c r="AM973" s="19">
        <f t="shared" si="2189"/>
        <v>8574.4240000000009</v>
      </c>
      <c r="AN973" s="19"/>
      <c r="AO973" s="19">
        <f t="shared" si="2264"/>
        <v>8574.4240000000009</v>
      </c>
      <c r="AP973" s="19">
        <f t="shared" si="2190"/>
        <v>0</v>
      </c>
      <c r="AQ973" s="19"/>
      <c r="AR973" s="19">
        <f t="shared" si="2265"/>
        <v>0</v>
      </c>
      <c r="AS973" s="19">
        <f t="shared" si="2191"/>
        <v>0</v>
      </c>
      <c r="AT973" s="19"/>
      <c r="AU973" s="19">
        <f t="shared" si="2266"/>
        <v>0</v>
      </c>
      <c r="AV973" s="19"/>
      <c r="AW973" s="32"/>
      <c r="AX973" s="23"/>
      <c r="AY973" s="2"/>
    </row>
    <row r="974" spans="1:51" ht="31.2" x14ac:dyDescent="0.3">
      <c r="A974" s="49" t="s">
        <v>225</v>
      </c>
      <c r="B974" s="45"/>
      <c r="C974" s="49"/>
      <c r="D974" s="49"/>
      <c r="E974" s="15" t="s">
        <v>1116</v>
      </c>
      <c r="F974" s="19">
        <f t="shared" ref="F974:K976" si="2267">F975</f>
        <v>110949.4</v>
      </c>
      <c r="G974" s="19">
        <f t="shared" si="2267"/>
        <v>36123.5</v>
      </c>
      <c r="H974" s="19">
        <f t="shared" si="2267"/>
        <v>0</v>
      </c>
      <c r="I974" s="19">
        <f t="shared" si="2267"/>
        <v>0</v>
      </c>
      <c r="J974" s="19">
        <f t="shared" si="2267"/>
        <v>0</v>
      </c>
      <c r="K974" s="19">
        <f t="shared" si="2267"/>
        <v>0</v>
      </c>
      <c r="L974" s="19">
        <f t="shared" si="2174"/>
        <v>110949.4</v>
      </c>
      <c r="M974" s="19">
        <f t="shared" si="2175"/>
        <v>36123.5</v>
      </c>
      <c r="N974" s="19">
        <f t="shared" si="2176"/>
        <v>0</v>
      </c>
      <c r="O974" s="19">
        <f t="shared" ref="O974:Q976" si="2268">O975</f>
        <v>11477.304</v>
      </c>
      <c r="P974" s="19">
        <f t="shared" si="2268"/>
        <v>0</v>
      </c>
      <c r="Q974" s="19">
        <f t="shared" si="2268"/>
        <v>0</v>
      </c>
      <c r="R974" s="19">
        <f t="shared" si="2231"/>
        <v>122426.704</v>
      </c>
      <c r="S974" s="19">
        <f t="shared" si="2232"/>
        <v>36123.5</v>
      </c>
      <c r="T974" s="19">
        <f t="shared" si="2233"/>
        <v>0</v>
      </c>
      <c r="U974" s="19">
        <f t="shared" ref="U974:AV976" si="2269">U975</f>
        <v>0</v>
      </c>
      <c r="V974" s="19">
        <f t="shared" si="2234"/>
        <v>122426.704</v>
      </c>
      <c r="W974" s="19">
        <f t="shared" si="2235"/>
        <v>36123.5</v>
      </c>
      <c r="X974" s="19">
        <f t="shared" si="2236"/>
        <v>0</v>
      </c>
      <c r="Y974" s="19">
        <f t="shared" si="2269"/>
        <v>34923.800000000003</v>
      </c>
      <c r="Z974" s="19">
        <f t="shared" si="2269"/>
        <v>0</v>
      </c>
      <c r="AA974" s="19">
        <f t="shared" si="2269"/>
        <v>0</v>
      </c>
      <c r="AB974" s="19">
        <f t="shared" si="2224"/>
        <v>157350.50400000002</v>
      </c>
      <c r="AC974" s="19">
        <f t="shared" si="2225"/>
        <v>36123.5</v>
      </c>
      <c r="AD974" s="19">
        <f t="shared" si="2226"/>
        <v>0</v>
      </c>
      <c r="AE974" s="19">
        <f t="shared" si="2269"/>
        <v>0</v>
      </c>
      <c r="AF974" s="19">
        <f t="shared" si="2269"/>
        <v>0</v>
      </c>
      <c r="AG974" s="19">
        <f t="shared" si="2228"/>
        <v>157350.50400000002</v>
      </c>
      <c r="AH974" s="19">
        <f t="shared" si="2229"/>
        <v>36123.5</v>
      </c>
      <c r="AI974" s="19">
        <f t="shared" si="2230"/>
        <v>0</v>
      </c>
      <c r="AJ974" s="19">
        <f t="shared" si="2269"/>
        <v>-6880.4740000000002</v>
      </c>
      <c r="AK974" s="19">
        <f t="shared" si="2269"/>
        <v>6880.4740000000002</v>
      </c>
      <c r="AL974" s="19">
        <f t="shared" si="2269"/>
        <v>0</v>
      </c>
      <c r="AM974" s="19">
        <f t="shared" si="2189"/>
        <v>150470.03000000003</v>
      </c>
      <c r="AN974" s="19">
        <f t="shared" si="2269"/>
        <v>0</v>
      </c>
      <c r="AO974" s="19">
        <f t="shared" si="2264"/>
        <v>150470.03000000003</v>
      </c>
      <c r="AP974" s="19">
        <f t="shared" si="2190"/>
        <v>43003.974000000002</v>
      </c>
      <c r="AQ974" s="19">
        <f t="shared" si="2269"/>
        <v>0</v>
      </c>
      <c r="AR974" s="19">
        <f t="shared" si="2265"/>
        <v>43003.974000000002</v>
      </c>
      <c r="AS974" s="19">
        <f t="shared" si="2191"/>
        <v>0</v>
      </c>
      <c r="AT974" s="19">
        <f t="shared" si="2269"/>
        <v>0</v>
      </c>
      <c r="AU974" s="19">
        <f t="shared" si="2266"/>
        <v>0</v>
      </c>
      <c r="AV974" s="19">
        <f t="shared" si="2269"/>
        <v>0</v>
      </c>
      <c r="AW974" s="32"/>
      <c r="AX974" s="23"/>
      <c r="AY974" s="2"/>
    </row>
    <row r="975" spans="1:51" ht="46.8" x14ac:dyDescent="0.3">
      <c r="A975" s="49" t="s">
        <v>225</v>
      </c>
      <c r="B975" s="45">
        <v>400</v>
      </c>
      <c r="C975" s="49"/>
      <c r="D975" s="49"/>
      <c r="E975" s="15" t="s">
        <v>580</v>
      </c>
      <c r="F975" s="19">
        <f t="shared" si="2267"/>
        <v>110949.4</v>
      </c>
      <c r="G975" s="19">
        <f t="shared" si="2267"/>
        <v>36123.5</v>
      </c>
      <c r="H975" s="19">
        <f t="shared" si="2267"/>
        <v>0</v>
      </c>
      <c r="I975" s="19">
        <f t="shared" si="2267"/>
        <v>0</v>
      </c>
      <c r="J975" s="19">
        <f t="shared" si="2267"/>
        <v>0</v>
      </c>
      <c r="K975" s="19">
        <f t="shared" si="2267"/>
        <v>0</v>
      </c>
      <c r="L975" s="19">
        <f t="shared" si="2174"/>
        <v>110949.4</v>
      </c>
      <c r="M975" s="19">
        <f t="shared" si="2175"/>
        <v>36123.5</v>
      </c>
      <c r="N975" s="19">
        <f t="shared" si="2176"/>
        <v>0</v>
      </c>
      <c r="O975" s="19">
        <f t="shared" si="2268"/>
        <v>11477.304</v>
      </c>
      <c r="P975" s="19">
        <f t="shared" si="2268"/>
        <v>0</v>
      </c>
      <c r="Q975" s="19">
        <f t="shared" si="2268"/>
        <v>0</v>
      </c>
      <c r="R975" s="19">
        <f t="shared" si="2231"/>
        <v>122426.704</v>
      </c>
      <c r="S975" s="19">
        <f t="shared" si="2232"/>
        <v>36123.5</v>
      </c>
      <c r="T975" s="19">
        <f t="shared" si="2233"/>
        <v>0</v>
      </c>
      <c r="U975" s="19">
        <f t="shared" si="2269"/>
        <v>0</v>
      </c>
      <c r="V975" s="19">
        <f t="shared" si="2234"/>
        <v>122426.704</v>
      </c>
      <c r="W975" s="19">
        <f t="shared" si="2235"/>
        <v>36123.5</v>
      </c>
      <c r="X975" s="19">
        <f t="shared" si="2236"/>
        <v>0</v>
      </c>
      <c r="Y975" s="19">
        <f t="shared" si="2269"/>
        <v>34923.800000000003</v>
      </c>
      <c r="Z975" s="19">
        <f t="shared" si="2269"/>
        <v>0</v>
      </c>
      <c r="AA975" s="19">
        <f t="shared" si="2269"/>
        <v>0</v>
      </c>
      <c r="AB975" s="19">
        <f t="shared" si="2224"/>
        <v>157350.50400000002</v>
      </c>
      <c r="AC975" s="19">
        <f t="shared" si="2225"/>
        <v>36123.5</v>
      </c>
      <c r="AD975" s="19">
        <f t="shared" si="2226"/>
        <v>0</v>
      </c>
      <c r="AE975" s="19">
        <f t="shared" si="2269"/>
        <v>0</v>
      </c>
      <c r="AF975" s="19">
        <f t="shared" si="2269"/>
        <v>0</v>
      </c>
      <c r="AG975" s="19">
        <f t="shared" si="2228"/>
        <v>157350.50400000002</v>
      </c>
      <c r="AH975" s="19">
        <f t="shared" si="2229"/>
        <v>36123.5</v>
      </c>
      <c r="AI975" s="19">
        <f t="shared" si="2230"/>
        <v>0</v>
      </c>
      <c r="AJ975" s="19">
        <f t="shared" si="2269"/>
        <v>-6880.4740000000002</v>
      </c>
      <c r="AK975" s="19">
        <f t="shared" si="2269"/>
        <v>6880.4740000000002</v>
      </c>
      <c r="AL975" s="19">
        <f t="shared" si="2269"/>
        <v>0</v>
      </c>
      <c r="AM975" s="19">
        <f t="shared" si="2189"/>
        <v>150470.03000000003</v>
      </c>
      <c r="AN975" s="19">
        <f t="shared" si="2269"/>
        <v>0</v>
      </c>
      <c r="AO975" s="19">
        <f t="shared" si="2264"/>
        <v>150470.03000000003</v>
      </c>
      <c r="AP975" s="19">
        <f t="shared" si="2190"/>
        <v>43003.974000000002</v>
      </c>
      <c r="AQ975" s="19">
        <f t="shared" si="2269"/>
        <v>0</v>
      </c>
      <c r="AR975" s="19">
        <f t="shared" si="2265"/>
        <v>43003.974000000002</v>
      </c>
      <c r="AS975" s="19">
        <f t="shared" si="2191"/>
        <v>0</v>
      </c>
      <c r="AT975" s="19">
        <f t="shared" si="2269"/>
        <v>0</v>
      </c>
      <c r="AU975" s="19">
        <f t="shared" si="2266"/>
        <v>0</v>
      </c>
      <c r="AV975" s="19">
        <f t="shared" si="2269"/>
        <v>0</v>
      </c>
      <c r="AW975" s="32"/>
      <c r="AX975" s="23"/>
      <c r="AY975" s="2"/>
    </row>
    <row r="976" spans="1:51" x14ac:dyDescent="0.3">
      <c r="A976" s="49" t="s">
        <v>225</v>
      </c>
      <c r="B976" s="45">
        <v>410</v>
      </c>
      <c r="C976" s="49"/>
      <c r="D976" s="49"/>
      <c r="E976" s="15" t="s">
        <v>593</v>
      </c>
      <c r="F976" s="19">
        <f t="shared" si="2267"/>
        <v>110949.4</v>
      </c>
      <c r="G976" s="19">
        <f t="shared" si="2267"/>
        <v>36123.5</v>
      </c>
      <c r="H976" s="19">
        <f t="shared" si="2267"/>
        <v>0</v>
      </c>
      <c r="I976" s="19">
        <f t="shared" si="2267"/>
        <v>0</v>
      </c>
      <c r="J976" s="19">
        <f t="shared" si="2267"/>
        <v>0</v>
      </c>
      <c r="K976" s="19">
        <f t="shared" si="2267"/>
        <v>0</v>
      </c>
      <c r="L976" s="19">
        <f t="shared" si="2174"/>
        <v>110949.4</v>
      </c>
      <c r="M976" s="19">
        <f t="shared" si="2175"/>
        <v>36123.5</v>
      </c>
      <c r="N976" s="19">
        <f t="shared" si="2176"/>
        <v>0</v>
      </c>
      <c r="O976" s="19">
        <f t="shared" si="2268"/>
        <v>11477.304</v>
      </c>
      <c r="P976" s="19">
        <f t="shared" si="2268"/>
        <v>0</v>
      </c>
      <c r="Q976" s="19">
        <f t="shared" si="2268"/>
        <v>0</v>
      </c>
      <c r="R976" s="19">
        <f t="shared" si="2231"/>
        <v>122426.704</v>
      </c>
      <c r="S976" s="19">
        <f t="shared" si="2232"/>
        <v>36123.5</v>
      </c>
      <c r="T976" s="19">
        <f t="shared" si="2233"/>
        <v>0</v>
      </c>
      <c r="U976" s="19">
        <f t="shared" si="2269"/>
        <v>0</v>
      </c>
      <c r="V976" s="19">
        <f t="shared" si="2234"/>
        <v>122426.704</v>
      </c>
      <c r="W976" s="19">
        <f t="shared" si="2235"/>
        <v>36123.5</v>
      </c>
      <c r="X976" s="19">
        <f t="shared" si="2236"/>
        <v>0</v>
      </c>
      <c r="Y976" s="19">
        <f t="shared" si="2269"/>
        <v>34923.800000000003</v>
      </c>
      <c r="Z976" s="19">
        <f t="shared" si="2269"/>
        <v>0</v>
      </c>
      <c r="AA976" s="19">
        <f t="shared" si="2269"/>
        <v>0</v>
      </c>
      <c r="AB976" s="19">
        <f t="shared" si="2224"/>
        <v>157350.50400000002</v>
      </c>
      <c r="AC976" s="19">
        <f t="shared" si="2225"/>
        <v>36123.5</v>
      </c>
      <c r="AD976" s="19">
        <f t="shared" si="2226"/>
        <v>0</v>
      </c>
      <c r="AE976" s="19">
        <f t="shared" si="2269"/>
        <v>0</v>
      </c>
      <c r="AF976" s="19">
        <f t="shared" si="2269"/>
        <v>0</v>
      </c>
      <c r="AG976" s="19">
        <f t="shared" si="2228"/>
        <v>157350.50400000002</v>
      </c>
      <c r="AH976" s="19">
        <f t="shared" si="2229"/>
        <v>36123.5</v>
      </c>
      <c r="AI976" s="19">
        <f t="shared" si="2230"/>
        <v>0</v>
      </c>
      <c r="AJ976" s="19">
        <f t="shared" si="2269"/>
        <v>-6880.4740000000002</v>
      </c>
      <c r="AK976" s="19">
        <f t="shared" si="2269"/>
        <v>6880.4740000000002</v>
      </c>
      <c r="AL976" s="19">
        <f t="shared" si="2269"/>
        <v>0</v>
      </c>
      <c r="AM976" s="19">
        <f t="shared" si="2189"/>
        <v>150470.03000000003</v>
      </c>
      <c r="AN976" s="19">
        <f t="shared" si="2269"/>
        <v>0</v>
      </c>
      <c r="AO976" s="19">
        <f t="shared" si="2264"/>
        <v>150470.03000000003</v>
      </c>
      <c r="AP976" s="19">
        <f t="shared" si="2190"/>
        <v>43003.974000000002</v>
      </c>
      <c r="AQ976" s="19">
        <f t="shared" si="2269"/>
        <v>0</v>
      </c>
      <c r="AR976" s="19">
        <f t="shared" si="2265"/>
        <v>43003.974000000002</v>
      </c>
      <c r="AS976" s="19">
        <f t="shared" si="2191"/>
        <v>0</v>
      </c>
      <c r="AT976" s="19">
        <f t="shared" si="2269"/>
        <v>0</v>
      </c>
      <c r="AU976" s="19">
        <f t="shared" si="2266"/>
        <v>0</v>
      </c>
      <c r="AV976" s="19">
        <f t="shared" si="2269"/>
        <v>0</v>
      </c>
      <c r="AW976" s="32"/>
      <c r="AX976" s="23"/>
      <c r="AY976" s="2"/>
    </row>
    <row r="977" spans="1:51" x14ac:dyDescent="0.3">
      <c r="A977" s="49" t="s">
        <v>225</v>
      </c>
      <c r="B977" s="45">
        <v>410</v>
      </c>
      <c r="C977" s="49" t="s">
        <v>28</v>
      </c>
      <c r="D977" s="49" t="s">
        <v>112</v>
      </c>
      <c r="E977" s="15" t="s">
        <v>558</v>
      </c>
      <c r="F977" s="19">
        <v>110949.4</v>
      </c>
      <c r="G977" s="19">
        <v>36123.5</v>
      </c>
      <c r="H977" s="19">
        <v>0</v>
      </c>
      <c r="I977" s="19"/>
      <c r="J977" s="19"/>
      <c r="K977" s="19"/>
      <c r="L977" s="19">
        <f t="shared" si="2174"/>
        <v>110949.4</v>
      </c>
      <c r="M977" s="19">
        <f t="shared" si="2175"/>
        <v>36123.5</v>
      </c>
      <c r="N977" s="19">
        <f t="shared" si="2176"/>
        <v>0</v>
      </c>
      <c r="O977" s="19">
        <v>11477.304</v>
      </c>
      <c r="P977" s="19"/>
      <c r="Q977" s="19"/>
      <c r="R977" s="19">
        <f t="shared" si="2231"/>
        <v>122426.704</v>
      </c>
      <c r="S977" s="19">
        <f t="shared" si="2232"/>
        <v>36123.5</v>
      </c>
      <c r="T977" s="19">
        <f t="shared" si="2233"/>
        <v>0</v>
      </c>
      <c r="U977" s="19"/>
      <c r="V977" s="19">
        <f t="shared" si="2234"/>
        <v>122426.704</v>
      </c>
      <c r="W977" s="19">
        <f t="shared" si="2235"/>
        <v>36123.5</v>
      </c>
      <c r="X977" s="19">
        <f t="shared" si="2236"/>
        <v>0</v>
      </c>
      <c r="Y977" s="19">
        <f>34923.8</f>
        <v>34923.800000000003</v>
      </c>
      <c r="Z977" s="19"/>
      <c r="AA977" s="19"/>
      <c r="AB977" s="19">
        <f t="shared" si="2224"/>
        <v>157350.50400000002</v>
      </c>
      <c r="AC977" s="19">
        <f t="shared" si="2225"/>
        <v>36123.5</v>
      </c>
      <c r="AD977" s="19">
        <f t="shared" si="2226"/>
        <v>0</v>
      </c>
      <c r="AE977" s="19"/>
      <c r="AF977" s="19"/>
      <c r="AG977" s="19">
        <f t="shared" si="2228"/>
        <v>157350.50400000002</v>
      </c>
      <c r="AH977" s="19">
        <f t="shared" si="2229"/>
        <v>36123.5</v>
      </c>
      <c r="AI977" s="19">
        <f t="shared" si="2230"/>
        <v>0</v>
      </c>
      <c r="AJ977" s="19">
        <f>-6880.474</f>
        <v>-6880.4740000000002</v>
      </c>
      <c r="AK977" s="19">
        <f>6880.474</f>
        <v>6880.4740000000002</v>
      </c>
      <c r="AL977" s="19"/>
      <c r="AM977" s="19">
        <f t="shared" si="2189"/>
        <v>150470.03000000003</v>
      </c>
      <c r="AN977" s="19"/>
      <c r="AO977" s="19">
        <f t="shared" si="2264"/>
        <v>150470.03000000003</v>
      </c>
      <c r="AP977" s="19">
        <f t="shared" si="2190"/>
        <v>43003.974000000002</v>
      </c>
      <c r="AQ977" s="19"/>
      <c r="AR977" s="19">
        <f t="shared" si="2265"/>
        <v>43003.974000000002</v>
      </c>
      <c r="AS977" s="19">
        <f t="shared" si="2191"/>
        <v>0</v>
      </c>
      <c r="AT977" s="19"/>
      <c r="AU977" s="19">
        <f t="shared" si="2266"/>
        <v>0</v>
      </c>
      <c r="AV977" s="19"/>
      <c r="AW977" s="32"/>
      <c r="AX977" s="23"/>
      <c r="AY977" s="2"/>
    </row>
    <row r="978" spans="1:51" ht="31.2" x14ac:dyDescent="0.3">
      <c r="A978" s="49" t="s">
        <v>1389</v>
      </c>
      <c r="B978" s="45"/>
      <c r="C978" s="49"/>
      <c r="D978" s="49"/>
      <c r="E978" s="15" t="s">
        <v>1390</v>
      </c>
      <c r="F978" s="19"/>
      <c r="G978" s="19"/>
      <c r="H978" s="19"/>
      <c r="I978" s="19"/>
      <c r="J978" s="19"/>
      <c r="K978" s="19"/>
      <c r="L978" s="19"/>
      <c r="M978" s="19"/>
      <c r="N978" s="19"/>
      <c r="O978" s="19">
        <f>O979</f>
        <v>47</v>
      </c>
      <c r="P978" s="19">
        <f t="shared" ref="P978:AV980" si="2270">P979</f>
        <v>0</v>
      </c>
      <c r="Q978" s="19">
        <f t="shared" si="2270"/>
        <v>0</v>
      </c>
      <c r="R978" s="19">
        <f t="shared" si="2231"/>
        <v>47</v>
      </c>
      <c r="S978" s="19">
        <f t="shared" si="2232"/>
        <v>0</v>
      </c>
      <c r="T978" s="19">
        <f t="shared" si="2233"/>
        <v>0</v>
      </c>
      <c r="U978" s="19">
        <f t="shared" si="2270"/>
        <v>0</v>
      </c>
      <c r="V978" s="19">
        <f t="shared" si="2234"/>
        <v>47</v>
      </c>
      <c r="W978" s="19">
        <f t="shared" si="2235"/>
        <v>0</v>
      </c>
      <c r="X978" s="19">
        <f t="shared" si="2236"/>
        <v>0</v>
      </c>
      <c r="Y978" s="19">
        <f t="shared" si="2270"/>
        <v>0</v>
      </c>
      <c r="Z978" s="19">
        <f t="shared" si="2270"/>
        <v>0</v>
      </c>
      <c r="AA978" s="19">
        <f t="shared" si="2270"/>
        <v>0</v>
      </c>
      <c r="AB978" s="19">
        <f t="shared" si="2224"/>
        <v>47</v>
      </c>
      <c r="AC978" s="19">
        <f t="shared" si="2225"/>
        <v>0</v>
      </c>
      <c r="AD978" s="19">
        <f t="shared" si="2226"/>
        <v>0</v>
      </c>
      <c r="AE978" s="19">
        <f t="shared" si="2270"/>
        <v>0</v>
      </c>
      <c r="AF978" s="19">
        <f t="shared" si="2270"/>
        <v>0</v>
      </c>
      <c r="AG978" s="19">
        <f t="shared" si="2228"/>
        <v>47</v>
      </c>
      <c r="AH978" s="19">
        <f t="shared" si="2229"/>
        <v>0</v>
      </c>
      <c r="AI978" s="19">
        <f t="shared" si="2230"/>
        <v>0</v>
      </c>
      <c r="AJ978" s="19">
        <f t="shared" si="2270"/>
        <v>0</v>
      </c>
      <c r="AK978" s="19">
        <f t="shared" si="2270"/>
        <v>0</v>
      </c>
      <c r="AL978" s="19">
        <f t="shared" si="2270"/>
        <v>0</v>
      </c>
      <c r="AM978" s="19">
        <f t="shared" ref="AM978:AM1041" si="2271">AG978+AJ978</f>
        <v>47</v>
      </c>
      <c r="AN978" s="19">
        <f t="shared" si="2270"/>
        <v>0</v>
      </c>
      <c r="AO978" s="19">
        <f t="shared" si="2264"/>
        <v>47</v>
      </c>
      <c r="AP978" s="19">
        <f t="shared" ref="AP978:AP1041" si="2272">AH978+AK978</f>
        <v>0</v>
      </c>
      <c r="AQ978" s="19">
        <f t="shared" si="2270"/>
        <v>0</v>
      </c>
      <c r="AR978" s="19">
        <f t="shared" si="2265"/>
        <v>0</v>
      </c>
      <c r="AS978" s="19">
        <f t="shared" ref="AS978:AS1041" si="2273">AI978+AL978</f>
        <v>0</v>
      </c>
      <c r="AT978" s="19">
        <f t="shared" si="2270"/>
        <v>0</v>
      </c>
      <c r="AU978" s="19">
        <f t="shared" si="2266"/>
        <v>0</v>
      </c>
      <c r="AV978" s="19">
        <f t="shared" si="2270"/>
        <v>0</v>
      </c>
      <c r="AW978" s="32"/>
      <c r="AX978" s="23"/>
      <c r="AY978" s="2"/>
    </row>
    <row r="979" spans="1:51" ht="46.8" x14ac:dyDescent="0.3">
      <c r="A979" s="49" t="s">
        <v>1389</v>
      </c>
      <c r="B979" s="45">
        <v>400</v>
      </c>
      <c r="C979" s="49"/>
      <c r="D979" s="49"/>
      <c r="E979" s="15" t="s">
        <v>580</v>
      </c>
      <c r="F979" s="19"/>
      <c r="G979" s="19"/>
      <c r="H979" s="19"/>
      <c r="I979" s="19"/>
      <c r="J979" s="19"/>
      <c r="K979" s="19"/>
      <c r="L979" s="19"/>
      <c r="M979" s="19"/>
      <c r="N979" s="19"/>
      <c r="O979" s="19">
        <f>O980</f>
        <v>47</v>
      </c>
      <c r="P979" s="19">
        <f t="shared" si="2270"/>
        <v>0</v>
      </c>
      <c r="Q979" s="19">
        <f t="shared" si="2270"/>
        <v>0</v>
      </c>
      <c r="R979" s="19">
        <f t="shared" si="2231"/>
        <v>47</v>
      </c>
      <c r="S979" s="19">
        <f t="shared" si="2232"/>
        <v>0</v>
      </c>
      <c r="T979" s="19">
        <f t="shared" si="2233"/>
        <v>0</v>
      </c>
      <c r="U979" s="19">
        <f t="shared" si="2270"/>
        <v>0</v>
      </c>
      <c r="V979" s="19">
        <f t="shared" si="2234"/>
        <v>47</v>
      </c>
      <c r="W979" s="19">
        <f t="shared" si="2235"/>
        <v>0</v>
      </c>
      <c r="X979" s="19">
        <f t="shared" si="2236"/>
        <v>0</v>
      </c>
      <c r="Y979" s="19">
        <f t="shared" si="2270"/>
        <v>0</v>
      </c>
      <c r="Z979" s="19">
        <f t="shared" si="2270"/>
        <v>0</v>
      </c>
      <c r="AA979" s="19">
        <f t="shared" si="2270"/>
        <v>0</v>
      </c>
      <c r="AB979" s="19">
        <f t="shared" si="2224"/>
        <v>47</v>
      </c>
      <c r="AC979" s="19">
        <f t="shared" si="2225"/>
        <v>0</v>
      </c>
      <c r="AD979" s="19">
        <f t="shared" si="2226"/>
        <v>0</v>
      </c>
      <c r="AE979" s="19">
        <f t="shared" si="2270"/>
        <v>0</v>
      </c>
      <c r="AF979" s="19">
        <f t="shared" si="2270"/>
        <v>0</v>
      </c>
      <c r="AG979" s="19">
        <f t="shared" si="2228"/>
        <v>47</v>
      </c>
      <c r="AH979" s="19">
        <f t="shared" si="2229"/>
        <v>0</v>
      </c>
      <c r="AI979" s="19">
        <f t="shared" si="2230"/>
        <v>0</v>
      </c>
      <c r="AJ979" s="19">
        <f t="shared" si="2270"/>
        <v>0</v>
      </c>
      <c r="AK979" s="19">
        <f t="shared" si="2270"/>
        <v>0</v>
      </c>
      <c r="AL979" s="19">
        <f t="shared" si="2270"/>
        <v>0</v>
      </c>
      <c r="AM979" s="19">
        <f t="shared" si="2271"/>
        <v>47</v>
      </c>
      <c r="AN979" s="19">
        <f t="shared" si="2270"/>
        <v>0</v>
      </c>
      <c r="AO979" s="19">
        <f t="shared" si="2264"/>
        <v>47</v>
      </c>
      <c r="AP979" s="19">
        <f t="shared" si="2272"/>
        <v>0</v>
      </c>
      <c r="AQ979" s="19">
        <f t="shared" si="2270"/>
        <v>0</v>
      </c>
      <c r="AR979" s="19">
        <f t="shared" si="2265"/>
        <v>0</v>
      </c>
      <c r="AS979" s="19">
        <f t="shared" si="2273"/>
        <v>0</v>
      </c>
      <c r="AT979" s="19">
        <f t="shared" si="2270"/>
        <v>0</v>
      </c>
      <c r="AU979" s="19">
        <f t="shared" si="2266"/>
        <v>0</v>
      </c>
      <c r="AV979" s="19">
        <f t="shared" si="2270"/>
        <v>0</v>
      </c>
      <c r="AW979" s="32"/>
      <c r="AX979" s="23"/>
      <c r="AY979" s="2"/>
    </row>
    <row r="980" spans="1:51" x14ac:dyDescent="0.3">
      <c r="A980" s="49" t="s">
        <v>1389</v>
      </c>
      <c r="B980" s="45">
        <v>410</v>
      </c>
      <c r="C980" s="49"/>
      <c r="D980" s="49"/>
      <c r="E980" s="15" t="s">
        <v>593</v>
      </c>
      <c r="F980" s="19"/>
      <c r="G980" s="19"/>
      <c r="H980" s="19"/>
      <c r="I980" s="19"/>
      <c r="J980" s="19"/>
      <c r="K980" s="19"/>
      <c r="L980" s="19"/>
      <c r="M980" s="19"/>
      <c r="N980" s="19"/>
      <c r="O980" s="19">
        <f>O981</f>
        <v>47</v>
      </c>
      <c r="P980" s="19">
        <f t="shared" si="2270"/>
        <v>0</v>
      </c>
      <c r="Q980" s="19">
        <f t="shared" si="2270"/>
        <v>0</v>
      </c>
      <c r="R980" s="19">
        <f t="shared" si="2231"/>
        <v>47</v>
      </c>
      <c r="S980" s="19">
        <f t="shared" si="2232"/>
        <v>0</v>
      </c>
      <c r="T980" s="19">
        <f t="shared" si="2233"/>
        <v>0</v>
      </c>
      <c r="U980" s="19">
        <f t="shared" si="2270"/>
        <v>0</v>
      </c>
      <c r="V980" s="19">
        <f t="shared" si="2234"/>
        <v>47</v>
      </c>
      <c r="W980" s="19">
        <f t="shared" si="2235"/>
        <v>0</v>
      </c>
      <c r="X980" s="19">
        <f t="shared" si="2236"/>
        <v>0</v>
      </c>
      <c r="Y980" s="19">
        <f t="shared" si="2270"/>
        <v>0</v>
      </c>
      <c r="Z980" s="19">
        <f t="shared" si="2270"/>
        <v>0</v>
      </c>
      <c r="AA980" s="19">
        <f t="shared" si="2270"/>
        <v>0</v>
      </c>
      <c r="AB980" s="19">
        <f t="shared" si="2224"/>
        <v>47</v>
      </c>
      <c r="AC980" s="19">
        <f t="shared" si="2225"/>
        <v>0</v>
      </c>
      <c r="AD980" s="19">
        <f t="shared" si="2226"/>
        <v>0</v>
      </c>
      <c r="AE980" s="19">
        <f t="shared" si="2270"/>
        <v>0</v>
      </c>
      <c r="AF980" s="19">
        <f t="shared" si="2270"/>
        <v>0</v>
      </c>
      <c r="AG980" s="19">
        <f t="shared" si="2228"/>
        <v>47</v>
      </c>
      <c r="AH980" s="19">
        <f t="shared" si="2229"/>
        <v>0</v>
      </c>
      <c r="AI980" s="19">
        <f t="shared" si="2230"/>
        <v>0</v>
      </c>
      <c r="AJ980" s="19">
        <f t="shared" si="2270"/>
        <v>0</v>
      </c>
      <c r="AK980" s="19">
        <f t="shared" si="2270"/>
        <v>0</v>
      </c>
      <c r="AL980" s="19">
        <f t="shared" si="2270"/>
        <v>0</v>
      </c>
      <c r="AM980" s="19">
        <f t="shared" si="2271"/>
        <v>47</v>
      </c>
      <c r="AN980" s="19">
        <f t="shared" si="2270"/>
        <v>0</v>
      </c>
      <c r="AO980" s="19">
        <f t="shared" si="2264"/>
        <v>47</v>
      </c>
      <c r="AP980" s="19">
        <f t="shared" si="2272"/>
        <v>0</v>
      </c>
      <c r="AQ980" s="19">
        <f t="shared" si="2270"/>
        <v>0</v>
      </c>
      <c r="AR980" s="19">
        <f t="shared" si="2265"/>
        <v>0</v>
      </c>
      <c r="AS980" s="19">
        <f t="shared" si="2273"/>
        <v>0</v>
      </c>
      <c r="AT980" s="19">
        <f t="shared" si="2270"/>
        <v>0</v>
      </c>
      <c r="AU980" s="19">
        <f t="shared" si="2266"/>
        <v>0</v>
      </c>
      <c r="AV980" s="19">
        <f t="shared" si="2270"/>
        <v>0</v>
      </c>
      <c r="AW980" s="32"/>
      <c r="AX980" s="23"/>
      <c r="AY980" s="2"/>
    </row>
    <row r="981" spans="1:51" x14ac:dyDescent="0.3">
      <c r="A981" s="49" t="s">
        <v>1389</v>
      </c>
      <c r="B981" s="45">
        <v>410</v>
      </c>
      <c r="C981" s="49" t="s">
        <v>28</v>
      </c>
      <c r="D981" s="49" t="s">
        <v>112</v>
      </c>
      <c r="E981" s="15" t="s">
        <v>558</v>
      </c>
      <c r="F981" s="19"/>
      <c r="G981" s="19"/>
      <c r="H981" s="19"/>
      <c r="I981" s="19"/>
      <c r="J981" s="19"/>
      <c r="K981" s="19"/>
      <c r="L981" s="19"/>
      <c r="M981" s="19"/>
      <c r="N981" s="19"/>
      <c r="O981" s="19">
        <v>47</v>
      </c>
      <c r="P981" s="19"/>
      <c r="Q981" s="19"/>
      <c r="R981" s="19">
        <f t="shared" si="2231"/>
        <v>47</v>
      </c>
      <c r="S981" s="19">
        <f t="shared" si="2232"/>
        <v>0</v>
      </c>
      <c r="T981" s="19">
        <f t="shared" si="2233"/>
        <v>0</v>
      </c>
      <c r="U981" s="19"/>
      <c r="V981" s="19">
        <f t="shared" si="2234"/>
        <v>47</v>
      </c>
      <c r="W981" s="19">
        <f t="shared" si="2235"/>
        <v>0</v>
      </c>
      <c r="X981" s="19">
        <f t="shared" si="2236"/>
        <v>0</v>
      </c>
      <c r="Y981" s="19"/>
      <c r="Z981" s="19"/>
      <c r="AA981" s="19"/>
      <c r="AB981" s="19">
        <f t="shared" si="2224"/>
        <v>47</v>
      </c>
      <c r="AC981" s="19">
        <f t="shared" si="2225"/>
        <v>0</v>
      </c>
      <c r="AD981" s="19">
        <f t="shared" si="2226"/>
        <v>0</v>
      </c>
      <c r="AE981" s="19"/>
      <c r="AF981" s="19"/>
      <c r="AG981" s="19">
        <f t="shared" si="2228"/>
        <v>47</v>
      </c>
      <c r="AH981" s="19">
        <f t="shared" si="2229"/>
        <v>0</v>
      </c>
      <c r="AI981" s="19">
        <f t="shared" si="2230"/>
        <v>0</v>
      </c>
      <c r="AJ981" s="19"/>
      <c r="AK981" s="19"/>
      <c r="AL981" s="19"/>
      <c r="AM981" s="19">
        <f t="shared" si="2271"/>
        <v>47</v>
      </c>
      <c r="AN981" s="19"/>
      <c r="AO981" s="19">
        <f t="shared" si="2264"/>
        <v>47</v>
      </c>
      <c r="AP981" s="19">
        <f t="shared" si="2272"/>
        <v>0</v>
      </c>
      <c r="AQ981" s="19"/>
      <c r="AR981" s="19">
        <f t="shared" si="2265"/>
        <v>0</v>
      </c>
      <c r="AS981" s="19">
        <f t="shared" si="2273"/>
        <v>0</v>
      </c>
      <c r="AT981" s="19"/>
      <c r="AU981" s="19">
        <f t="shared" si="2266"/>
        <v>0</v>
      </c>
      <c r="AV981" s="19"/>
      <c r="AW981" s="32"/>
      <c r="AX981" s="23"/>
      <c r="AY981" s="2"/>
    </row>
    <row r="982" spans="1:51" ht="62.4" hidden="1" x14ac:dyDescent="0.3">
      <c r="A982" s="36" t="s">
        <v>883</v>
      </c>
      <c r="B982" s="33"/>
      <c r="C982" s="36"/>
      <c r="D982" s="36"/>
      <c r="E982" s="15" t="s">
        <v>926</v>
      </c>
      <c r="F982" s="19">
        <f t="shared" ref="F982:K984" si="2274">F983</f>
        <v>0</v>
      </c>
      <c r="G982" s="19">
        <f t="shared" si="2274"/>
        <v>29410.6</v>
      </c>
      <c r="H982" s="19">
        <f t="shared" si="2274"/>
        <v>124668</v>
      </c>
      <c r="I982" s="19">
        <f t="shared" si="2274"/>
        <v>0</v>
      </c>
      <c r="J982" s="19">
        <f t="shared" si="2274"/>
        <v>0</v>
      </c>
      <c r="K982" s="19">
        <f t="shared" si="2274"/>
        <v>0</v>
      </c>
      <c r="L982" s="19">
        <f t="shared" si="2174"/>
        <v>0</v>
      </c>
      <c r="M982" s="19">
        <f t="shared" si="2175"/>
        <v>29410.6</v>
      </c>
      <c r="N982" s="19">
        <f t="shared" si="2176"/>
        <v>124668</v>
      </c>
      <c r="O982" s="19">
        <f t="shared" ref="O982:Q984" si="2275">O983</f>
        <v>0</v>
      </c>
      <c r="P982" s="19">
        <f t="shared" si="2275"/>
        <v>0</v>
      </c>
      <c r="Q982" s="19">
        <f t="shared" si="2275"/>
        <v>0</v>
      </c>
      <c r="R982" s="19">
        <f t="shared" si="2231"/>
        <v>0</v>
      </c>
      <c r="S982" s="19">
        <f t="shared" si="2232"/>
        <v>29410.6</v>
      </c>
      <c r="T982" s="19">
        <f t="shared" si="2233"/>
        <v>124668</v>
      </c>
      <c r="U982" s="19">
        <f t="shared" ref="U982:AV984" si="2276">U983</f>
        <v>0</v>
      </c>
      <c r="V982" s="19">
        <f t="shared" si="2234"/>
        <v>0</v>
      </c>
      <c r="W982" s="19">
        <f t="shared" si="2235"/>
        <v>29410.6</v>
      </c>
      <c r="X982" s="19">
        <f t="shared" si="2236"/>
        <v>124668</v>
      </c>
      <c r="Y982" s="19">
        <f t="shared" si="2276"/>
        <v>0</v>
      </c>
      <c r="Z982" s="19">
        <f t="shared" si="2276"/>
        <v>-29410.6</v>
      </c>
      <c r="AA982" s="19">
        <f t="shared" si="2276"/>
        <v>-124668</v>
      </c>
      <c r="AB982" s="19">
        <f t="shared" si="2224"/>
        <v>0</v>
      </c>
      <c r="AC982" s="19">
        <f t="shared" si="2225"/>
        <v>0</v>
      </c>
      <c r="AD982" s="19">
        <f t="shared" si="2226"/>
        <v>0</v>
      </c>
      <c r="AE982" s="19">
        <f t="shared" si="2276"/>
        <v>0</v>
      </c>
      <c r="AF982" s="19">
        <f t="shared" si="2276"/>
        <v>0</v>
      </c>
      <c r="AG982" s="19">
        <f t="shared" si="2228"/>
        <v>0</v>
      </c>
      <c r="AH982" s="19">
        <f t="shared" si="2229"/>
        <v>0</v>
      </c>
      <c r="AI982" s="19">
        <f t="shared" si="2230"/>
        <v>0</v>
      </c>
      <c r="AJ982" s="19">
        <f t="shared" si="2276"/>
        <v>0</v>
      </c>
      <c r="AK982" s="19">
        <f t="shared" si="2276"/>
        <v>0</v>
      </c>
      <c r="AL982" s="19">
        <f t="shared" si="2276"/>
        <v>0</v>
      </c>
      <c r="AM982" s="19">
        <f t="shared" si="2271"/>
        <v>0</v>
      </c>
      <c r="AN982" s="19">
        <f t="shared" si="2276"/>
        <v>0</v>
      </c>
      <c r="AO982" s="19"/>
      <c r="AP982" s="19">
        <f t="shared" si="2272"/>
        <v>0</v>
      </c>
      <c r="AQ982" s="19">
        <f t="shared" si="2276"/>
        <v>0</v>
      </c>
      <c r="AR982" s="19"/>
      <c r="AS982" s="19">
        <f t="shared" si="2273"/>
        <v>0</v>
      </c>
      <c r="AT982" s="19">
        <f t="shared" si="2276"/>
        <v>0</v>
      </c>
      <c r="AU982" s="19"/>
      <c r="AV982" s="19">
        <f t="shared" si="2276"/>
        <v>0</v>
      </c>
      <c r="AW982" s="32">
        <v>0</v>
      </c>
      <c r="AX982" s="23"/>
      <c r="AY982" s="2"/>
    </row>
    <row r="983" spans="1:51" ht="46.8" hidden="1" x14ac:dyDescent="0.3">
      <c r="A983" s="36" t="s">
        <v>883</v>
      </c>
      <c r="B983" s="33">
        <v>400</v>
      </c>
      <c r="C983" s="36"/>
      <c r="D983" s="36"/>
      <c r="E983" s="15" t="s">
        <v>580</v>
      </c>
      <c r="F983" s="19">
        <f t="shared" si="2274"/>
        <v>0</v>
      </c>
      <c r="G983" s="19">
        <f t="shared" si="2274"/>
        <v>29410.6</v>
      </c>
      <c r="H983" s="19">
        <f t="shared" si="2274"/>
        <v>124668</v>
      </c>
      <c r="I983" s="19">
        <f t="shared" si="2274"/>
        <v>0</v>
      </c>
      <c r="J983" s="19">
        <f t="shared" si="2274"/>
        <v>0</v>
      </c>
      <c r="K983" s="19">
        <f t="shared" si="2274"/>
        <v>0</v>
      </c>
      <c r="L983" s="19">
        <f t="shared" si="2174"/>
        <v>0</v>
      </c>
      <c r="M983" s="19">
        <f t="shared" si="2175"/>
        <v>29410.6</v>
      </c>
      <c r="N983" s="19">
        <f t="shared" si="2176"/>
        <v>124668</v>
      </c>
      <c r="O983" s="19">
        <f t="shared" si="2275"/>
        <v>0</v>
      </c>
      <c r="P983" s="19">
        <f t="shared" si="2275"/>
        <v>0</v>
      </c>
      <c r="Q983" s="19">
        <f t="shared" si="2275"/>
        <v>0</v>
      </c>
      <c r="R983" s="19">
        <f t="shared" si="2231"/>
        <v>0</v>
      </c>
      <c r="S983" s="19">
        <f t="shared" si="2232"/>
        <v>29410.6</v>
      </c>
      <c r="T983" s="19">
        <f t="shared" si="2233"/>
        <v>124668</v>
      </c>
      <c r="U983" s="19">
        <f t="shared" si="2276"/>
        <v>0</v>
      </c>
      <c r="V983" s="19">
        <f t="shared" si="2234"/>
        <v>0</v>
      </c>
      <c r="W983" s="19">
        <f t="shared" si="2235"/>
        <v>29410.6</v>
      </c>
      <c r="X983" s="19">
        <f t="shared" si="2236"/>
        <v>124668</v>
      </c>
      <c r="Y983" s="19">
        <f t="shared" si="2276"/>
        <v>0</v>
      </c>
      <c r="Z983" s="19">
        <f t="shared" si="2276"/>
        <v>-29410.6</v>
      </c>
      <c r="AA983" s="19">
        <f t="shared" si="2276"/>
        <v>-124668</v>
      </c>
      <c r="AB983" s="19">
        <f t="shared" si="2224"/>
        <v>0</v>
      </c>
      <c r="AC983" s="19">
        <f t="shared" si="2225"/>
        <v>0</v>
      </c>
      <c r="AD983" s="19">
        <f t="shared" si="2226"/>
        <v>0</v>
      </c>
      <c r="AE983" s="19">
        <f t="shared" si="2276"/>
        <v>0</v>
      </c>
      <c r="AF983" s="19">
        <f t="shared" si="2276"/>
        <v>0</v>
      </c>
      <c r="AG983" s="19">
        <f t="shared" si="2228"/>
        <v>0</v>
      </c>
      <c r="AH983" s="19">
        <f t="shared" si="2229"/>
        <v>0</v>
      </c>
      <c r="AI983" s="19">
        <f t="shared" si="2230"/>
        <v>0</v>
      </c>
      <c r="AJ983" s="19">
        <f t="shared" si="2276"/>
        <v>0</v>
      </c>
      <c r="AK983" s="19">
        <f t="shared" si="2276"/>
        <v>0</v>
      </c>
      <c r="AL983" s="19">
        <f t="shared" si="2276"/>
        <v>0</v>
      </c>
      <c r="AM983" s="19">
        <f t="shared" si="2271"/>
        <v>0</v>
      </c>
      <c r="AN983" s="19">
        <f t="shared" si="2276"/>
        <v>0</v>
      </c>
      <c r="AO983" s="19"/>
      <c r="AP983" s="19">
        <f t="shared" si="2272"/>
        <v>0</v>
      </c>
      <c r="AQ983" s="19">
        <f t="shared" si="2276"/>
        <v>0</v>
      </c>
      <c r="AR983" s="19"/>
      <c r="AS983" s="19">
        <f t="shared" si="2273"/>
        <v>0</v>
      </c>
      <c r="AT983" s="19">
        <f t="shared" si="2276"/>
        <v>0</v>
      </c>
      <c r="AU983" s="19"/>
      <c r="AV983" s="19">
        <f t="shared" si="2276"/>
        <v>0</v>
      </c>
      <c r="AW983" s="32">
        <v>0</v>
      </c>
      <c r="AX983" s="23"/>
      <c r="AY983" s="2"/>
    </row>
    <row r="984" spans="1:51" hidden="1" x14ac:dyDescent="0.3">
      <c r="A984" s="36" t="s">
        <v>883</v>
      </c>
      <c r="B984" s="33">
        <v>410</v>
      </c>
      <c r="C984" s="36"/>
      <c r="D984" s="36"/>
      <c r="E984" s="15" t="s">
        <v>593</v>
      </c>
      <c r="F984" s="19">
        <f t="shared" si="2274"/>
        <v>0</v>
      </c>
      <c r="G984" s="19">
        <f t="shared" si="2274"/>
        <v>29410.6</v>
      </c>
      <c r="H984" s="19">
        <f t="shared" si="2274"/>
        <v>124668</v>
      </c>
      <c r="I984" s="19">
        <f t="shared" si="2274"/>
        <v>0</v>
      </c>
      <c r="J984" s="19">
        <f t="shared" si="2274"/>
        <v>0</v>
      </c>
      <c r="K984" s="19">
        <f t="shared" si="2274"/>
        <v>0</v>
      </c>
      <c r="L984" s="19">
        <f t="shared" si="2174"/>
        <v>0</v>
      </c>
      <c r="M984" s="19">
        <f t="shared" si="2175"/>
        <v>29410.6</v>
      </c>
      <c r="N984" s="19">
        <f t="shared" si="2176"/>
        <v>124668</v>
      </c>
      <c r="O984" s="19">
        <f t="shared" si="2275"/>
        <v>0</v>
      </c>
      <c r="P984" s="19">
        <f t="shared" si="2275"/>
        <v>0</v>
      </c>
      <c r="Q984" s="19">
        <f t="shared" si="2275"/>
        <v>0</v>
      </c>
      <c r="R984" s="19">
        <f t="shared" si="2231"/>
        <v>0</v>
      </c>
      <c r="S984" s="19">
        <f t="shared" si="2232"/>
        <v>29410.6</v>
      </c>
      <c r="T984" s="19">
        <f t="shared" si="2233"/>
        <v>124668</v>
      </c>
      <c r="U984" s="19">
        <f t="shared" si="2276"/>
        <v>0</v>
      </c>
      <c r="V984" s="19">
        <f t="shared" si="2234"/>
        <v>0</v>
      </c>
      <c r="W984" s="19">
        <f t="shared" si="2235"/>
        <v>29410.6</v>
      </c>
      <c r="X984" s="19">
        <f t="shared" si="2236"/>
        <v>124668</v>
      </c>
      <c r="Y984" s="19">
        <f t="shared" si="2276"/>
        <v>0</v>
      </c>
      <c r="Z984" s="19">
        <f t="shared" si="2276"/>
        <v>-29410.6</v>
      </c>
      <c r="AA984" s="19">
        <f t="shared" si="2276"/>
        <v>-124668</v>
      </c>
      <c r="AB984" s="19">
        <f t="shared" si="2224"/>
        <v>0</v>
      </c>
      <c r="AC984" s="19">
        <f t="shared" si="2225"/>
        <v>0</v>
      </c>
      <c r="AD984" s="19">
        <f t="shared" si="2226"/>
        <v>0</v>
      </c>
      <c r="AE984" s="19">
        <f t="shared" si="2276"/>
        <v>0</v>
      </c>
      <c r="AF984" s="19">
        <f t="shared" si="2276"/>
        <v>0</v>
      </c>
      <c r="AG984" s="19">
        <f t="shared" si="2228"/>
        <v>0</v>
      </c>
      <c r="AH984" s="19">
        <f t="shared" si="2229"/>
        <v>0</v>
      </c>
      <c r="AI984" s="19">
        <f t="shared" si="2230"/>
        <v>0</v>
      </c>
      <c r="AJ984" s="19">
        <f t="shared" si="2276"/>
        <v>0</v>
      </c>
      <c r="AK984" s="19">
        <f t="shared" si="2276"/>
        <v>0</v>
      </c>
      <c r="AL984" s="19">
        <f t="shared" si="2276"/>
        <v>0</v>
      </c>
      <c r="AM984" s="19">
        <f t="shared" si="2271"/>
        <v>0</v>
      </c>
      <c r="AN984" s="19">
        <f t="shared" si="2276"/>
        <v>0</v>
      </c>
      <c r="AO984" s="19"/>
      <c r="AP984" s="19">
        <f t="shared" si="2272"/>
        <v>0</v>
      </c>
      <c r="AQ984" s="19">
        <f t="shared" si="2276"/>
        <v>0</v>
      </c>
      <c r="AR984" s="19"/>
      <c r="AS984" s="19">
        <f t="shared" si="2273"/>
        <v>0</v>
      </c>
      <c r="AT984" s="19">
        <f t="shared" si="2276"/>
        <v>0</v>
      </c>
      <c r="AU984" s="19"/>
      <c r="AV984" s="19">
        <f t="shared" si="2276"/>
        <v>0</v>
      </c>
      <c r="AW984" s="32">
        <v>0</v>
      </c>
      <c r="AX984" s="23"/>
      <c r="AY984" s="2"/>
    </row>
    <row r="985" spans="1:51" hidden="1" x14ac:dyDescent="0.3">
      <c r="A985" s="36" t="s">
        <v>883</v>
      </c>
      <c r="B985" s="33">
        <v>410</v>
      </c>
      <c r="C985" s="36" t="s">
        <v>28</v>
      </c>
      <c r="D985" s="36" t="s">
        <v>112</v>
      </c>
      <c r="E985" s="15" t="s">
        <v>558</v>
      </c>
      <c r="F985" s="19">
        <v>0</v>
      </c>
      <c r="G985" s="19">
        <v>29410.6</v>
      </c>
      <c r="H985" s="19">
        <v>124668</v>
      </c>
      <c r="I985" s="19"/>
      <c r="J985" s="19"/>
      <c r="K985" s="19"/>
      <c r="L985" s="19">
        <f t="shared" si="2174"/>
        <v>0</v>
      </c>
      <c r="M985" s="19">
        <f t="shared" si="2175"/>
        <v>29410.6</v>
      </c>
      <c r="N985" s="19">
        <f t="shared" si="2176"/>
        <v>124668</v>
      </c>
      <c r="O985" s="19"/>
      <c r="P985" s="19"/>
      <c r="Q985" s="19"/>
      <c r="R985" s="19">
        <f t="shared" si="2231"/>
        <v>0</v>
      </c>
      <c r="S985" s="19">
        <f t="shared" si="2232"/>
        <v>29410.6</v>
      </c>
      <c r="T985" s="19">
        <f t="shared" si="2233"/>
        <v>124668</v>
      </c>
      <c r="U985" s="19"/>
      <c r="V985" s="19">
        <f t="shared" si="2234"/>
        <v>0</v>
      </c>
      <c r="W985" s="19">
        <f t="shared" si="2235"/>
        <v>29410.6</v>
      </c>
      <c r="X985" s="19">
        <f t="shared" si="2236"/>
        <v>124668</v>
      </c>
      <c r="Y985" s="19"/>
      <c r="Z985" s="19">
        <f>-29410.6</f>
        <v>-29410.6</v>
      </c>
      <c r="AA985" s="19">
        <f>-124668</f>
        <v>-124668</v>
      </c>
      <c r="AB985" s="19">
        <f t="shared" si="2224"/>
        <v>0</v>
      </c>
      <c r="AC985" s="19">
        <f t="shared" si="2225"/>
        <v>0</v>
      </c>
      <c r="AD985" s="19">
        <f t="shared" si="2226"/>
        <v>0</v>
      </c>
      <c r="AE985" s="19"/>
      <c r="AF985" s="19"/>
      <c r="AG985" s="19">
        <f t="shared" si="2228"/>
        <v>0</v>
      </c>
      <c r="AH985" s="19">
        <f t="shared" si="2229"/>
        <v>0</v>
      </c>
      <c r="AI985" s="19">
        <f t="shared" si="2230"/>
        <v>0</v>
      </c>
      <c r="AJ985" s="19"/>
      <c r="AK985" s="19"/>
      <c r="AL985" s="19"/>
      <c r="AM985" s="19">
        <f t="shared" si="2271"/>
        <v>0</v>
      </c>
      <c r="AN985" s="19"/>
      <c r="AO985" s="19"/>
      <c r="AP985" s="19">
        <f t="shared" si="2272"/>
        <v>0</v>
      </c>
      <c r="AQ985" s="19"/>
      <c r="AR985" s="19"/>
      <c r="AS985" s="19">
        <f t="shared" si="2273"/>
        <v>0</v>
      </c>
      <c r="AT985" s="19"/>
      <c r="AU985" s="19"/>
      <c r="AV985" s="19"/>
      <c r="AW985" s="32">
        <v>0</v>
      </c>
      <c r="AX985" s="23"/>
      <c r="AY985" s="2"/>
    </row>
    <row r="986" spans="1:51" ht="31.2" x14ac:dyDescent="0.3">
      <c r="A986" s="49" t="s">
        <v>888</v>
      </c>
      <c r="B986" s="45"/>
      <c r="C986" s="49"/>
      <c r="D986" s="49"/>
      <c r="E986" s="15" t="s">
        <v>1422</v>
      </c>
      <c r="F986" s="19">
        <f t="shared" ref="F986:K988" si="2277">F987</f>
        <v>0</v>
      </c>
      <c r="G986" s="19">
        <f t="shared" si="2277"/>
        <v>15359.2</v>
      </c>
      <c r="H986" s="19">
        <f t="shared" si="2277"/>
        <v>0</v>
      </c>
      <c r="I986" s="19">
        <f t="shared" si="2277"/>
        <v>0</v>
      </c>
      <c r="J986" s="19">
        <f t="shared" si="2277"/>
        <v>0</v>
      </c>
      <c r="K986" s="19">
        <f t="shared" si="2277"/>
        <v>0</v>
      </c>
      <c r="L986" s="19">
        <f t="shared" si="2174"/>
        <v>0</v>
      </c>
      <c r="M986" s="19">
        <f t="shared" si="2175"/>
        <v>15359.2</v>
      </c>
      <c r="N986" s="19">
        <f t="shared" si="2176"/>
        <v>0</v>
      </c>
      <c r="O986" s="19">
        <f t="shared" ref="O986:Q988" si="2278">O987</f>
        <v>0</v>
      </c>
      <c r="P986" s="19">
        <f t="shared" si="2278"/>
        <v>0</v>
      </c>
      <c r="Q986" s="19">
        <f t="shared" si="2278"/>
        <v>0</v>
      </c>
      <c r="R986" s="19">
        <f t="shared" si="2231"/>
        <v>0</v>
      </c>
      <c r="S986" s="19">
        <f t="shared" si="2232"/>
        <v>15359.2</v>
      </c>
      <c r="T986" s="19">
        <f t="shared" si="2233"/>
        <v>0</v>
      </c>
      <c r="U986" s="19">
        <f t="shared" ref="U986:AV988" si="2279">U987</f>
        <v>0</v>
      </c>
      <c r="V986" s="19">
        <f t="shared" si="2234"/>
        <v>0</v>
      </c>
      <c r="W986" s="19">
        <f t="shared" si="2235"/>
        <v>15359.2</v>
      </c>
      <c r="X986" s="19">
        <f t="shared" si="2236"/>
        <v>0</v>
      </c>
      <c r="Y986" s="19">
        <f t="shared" si="2279"/>
        <v>0</v>
      </c>
      <c r="Z986" s="19">
        <f t="shared" si="2279"/>
        <v>0</v>
      </c>
      <c r="AA986" s="19">
        <f t="shared" si="2279"/>
        <v>0</v>
      </c>
      <c r="AB986" s="19">
        <f t="shared" si="2224"/>
        <v>0</v>
      </c>
      <c r="AC986" s="19">
        <f t="shared" si="2225"/>
        <v>15359.2</v>
      </c>
      <c r="AD986" s="19">
        <f t="shared" si="2226"/>
        <v>0</v>
      </c>
      <c r="AE986" s="19">
        <f t="shared" si="2279"/>
        <v>0</v>
      </c>
      <c r="AF986" s="19">
        <f t="shared" si="2279"/>
        <v>0</v>
      </c>
      <c r="AG986" s="19">
        <f t="shared" si="2228"/>
        <v>0</v>
      </c>
      <c r="AH986" s="19">
        <f t="shared" si="2229"/>
        <v>15359.2</v>
      </c>
      <c r="AI986" s="19">
        <f t="shared" si="2230"/>
        <v>0</v>
      </c>
      <c r="AJ986" s="19">
        <f t="shared" si="2279"/>
        <v>0</v>
      </c>
      <c r="AK986" s="19">
        <f t="shared" si="2279"/>
        <v>0</v>
      </c>
      <c r="AL986" s="19">
        <f t="shared" si="2279"/>
        <v>0</v>
      </c>
      <c r="AM986" s="19">
        <f t="shared" si="2271"/>
        <v>0</v>
      </c>
      <c r="AN986" s="19">
        <f t="shared" si="2279"/>
        <v>0</v>
      </c>
      <c r="AO986" s="19">
        <f t="shared" ref="AO986:AO1049" si="2280">AM986+AN986</f>
        <v>0</v>
      </c>
      <c r="AP986" s="19">
        <f t="shared" si="2272"/>
        <v>15359.2</v>
      </c>
      <c r="AQ986" s="19">
        <f t="shared" si="2279"/>
        <v>0</v>
      </c>
      <c r="AR986" s="19">
        <f t="shared" ref="AR986:AR1049" si="2281">AP986+AQ986</f>
        <v>15359.2</v>
      </c>
      <c r="AS986" s="19">
        <f t="shared" si="2273"/>
        <v>0</v>
      </c>
      <c r="AT986" s="19">
        <f t="shared" si="2279"/>
        <v>0</v>
      </c>
      <c r="AU986" s="19">
        <f t="shared" ref="AU986:AU1049" si="2282">AS986+AT986</f>
        <v>0</v>
      </c>
      <c r="AV986" s="19">
        <f t="shared" si="2279"/>
        <v>0</v>
      </c>
      <c r="AW986" s="32"/>
      <c r="AX986" s="23"/>
      <c r="AY986" s="2"/>
    </row>
    <row r="987" spans="1:51" ht="46.8" x14ac:dyDescent="0.3">
      <c r="A987" s="49" t="s">
        <v>888</v>
      </c>
      <c r="B987" s="45">
        <v>400</v>
      </c>
      <c r="C987" s="49"/>
      <c r="D987" s="49"/>
      <c r="E987" s="15" t="s">
        <v>580</v>
      </c>
      <c r="F987" s="19">
        <f t="shared" si="2277"/>
        <v>0</v>
      </c>
      <c r="G987" s="19">
        <f t="shared" si="2277"/>
        <v>15359.2</v>
      </c>
      <c r="H987" s="19">
        <f t="shared" si="2277"/>
        <v>0</v>
      </c>
      <c r="I987" s="19">
        <f t="shared" si="2277"/>
        <v>0</v>
      </c>
      <c r="J987" s="19">
        <f t="shared" si="2277"/>
        <v>0</v>
      </c>
      <c r="K987" s="19">
        <f t="shared" si="2277"/>
        <v>0</v>
      </c>
      <c r="L987" s="19">
        <f t="shared" si="2174"/>
        <v>0</v>
      </c>
      <c r="M987" s="19">
        <f t="shared" si="2175"/>
        <v>15359.2</v>
      </c>
      <c r="N987" s="19">
        <f t="shared" si="2176"/>
        <v>0</v>
      </c>
      <c r="O987" s="19">
        <f t="shared" si="2278"/>
        <v>0</v>
      </c>
      <c r="P987" s="19">
        <f t="shared" si="2278"/>
        <v>0</v>
      </c>
      <c r="Q987" s="19">
        <f t="shared" si="2278"/>
        <v>0</v>
      </c>
      <c r="R987" s="19">
        <f t="shared" si="2231"/>
        <v>0</v>
      </c>
      <c r="S987" s="19">
        <f t="shared" si="2232"/>
        <v>15359.2</v>
      </c>
      <c r="T987" s="19">
        <f t="shared" si="2233"/>
        <v>0</v>
      </c>
      <c r="U987" s="19">
        <f t="shared" si="2279"/>
        <v>0</v>
      </c>
      <c r="V987" s="19">
        <f t="shared" si="2234"/>
        <v>0</v>
      </c>
      <c r="W987" s="19">
        <f t="shared" si="2235"/>
        <v>15359.2</v>
      </c>
      <c r="X987" s="19">
        <f t="shared" si="2236"/>
        <v>0</v>
      </c>
      <c r="Y987" s="19">
        <f t="shared" si="2279"/>
        <v>0</v>
      </c>
      <c r="Z987" s="19">
        <f t="shared" si="2279"/>
        <v>0</v>
      </c>
      <c r="AA987" s="19">
        <f t="shared" si="2279"/>
        <v>0</v>
      </c>
      <c r="AB987" s="19">
        <f t="shared" si="2224"/>
        <v>0</v>
      </c>
      <c r="AC987" s="19">
        <f t="shared" si="2225"/>
        <v>15359.2</v>
      </c>
      <c r="AD987" s="19">
        <f t="shared" si="2226"/>
        <v>0</v>
      </c>
      <c r="AE987" s="19">
        <f t="shared" si="2279"/>
        <v>0</v>
      </c>
      <c r="AF987" s="19">
        <f t="shared" si="2279"/>
        <v>0</v>
      </c>
      <c r="AG987" s="19">
        <f t="shared" si="2228"/>
        <v>0</v>
      </c>
      <c r="AH987" s="19">
        <f t="shared" si="2229"/>
        <v>15359.2</v>
      </c>
      <c r="AI987" s="19">
        <f t="shared" si="2230"/>
        <v>0</v>
      </c>
      <c r="AJ987" s="19">
        <f t="shared" si="2279"/>
        <v>0</v>
      </c>
      <c r="AK987" s="19">
        <f t="shared" si="2279"/>
        <v>0</v>
      </c>
      <c r="AL987" s="19">
        <f t="shared" si="2279"/>
        <v>0</v>
      </c>
      <c r="AM987" s="19">
        <f t="shared" si="2271"/>
        <v>0</v>
      </c>
      <c r="AN987" s="19">
        <f t="shared" si="2279"/>
        <v>0</v>
      </c>
      <c r="AO987" s="19">
        <f t="shared" si="2280"/>
        <v>0</v>
      </c>
      <c r="AP987" s="19">
        <f t="shared" si="2272"/>
        <v>15359.2</v>
      </c>
      <c r="AQ987" s="19">
        <f t="shared" si="2279"/>
        <v>0</v>
      </c>
      <c r="AR987" s="19">
        <f t="shared" si="2281"/>
        <v>15359.2</v>
      </c>
      <c r="AS987" s="19">
        <f t="shared" si="2273"/>
        <v>0</v>
      </c>
      <c r="AT987" s="19">
        <f t="shared" si="2279"/>
        <v>0</v>
      </c>
      <c r="AU987" s="19">
        <f t="shared" si="2282"/>
        <v>0</v>
      </c>
      <c r="AV987" s="19">
        <f t="shared" si="2279"/>
        <v>0</v>
      </c>
      <c r="AW987" s="32"/>
      <c r="AX987" s="23"/>
      <c r="AY987" s="2"/>
    </row>
    <row r="988" spans="1:51" x14ac:dyDescent="0.3">
      <c r="A988" s="49" t="s">
        <v>888</v>
      </c>
      <c r="B988" s="45">
        <v>410</v>
      </c>
      <c r="C988" s="49"/>
      <c r="D988" s="49"/>
      <c r="E988" s="15" t="s">
        <v>593</v>
      </c>
      <c r="F988" s="19">
        <f t="shared" si="2277"/>
        <v>0</v>
      </c>
      <c r="G988" s="19">
        <f t="shared" si="2277"/>
        <v>15359.2</v>
      </c>
      <c r="H988" s="19">
        <f t="shared" si="2277"/>
        <v>0</v>
      </c>
      <c r="I988" s="19">
        <f t="shared" si="2277"/>
        <v>0</v>
      </c>
      <c r="J988" s="19">
        <f t="shared" si="2277"/>
        <v>0</v>
      </c>
      <c r="K988" s="19">
        <f t="shared" si="2277"/>
        <v>0</v>
      </c>
      <c r="L988" s="19">
        <f t="shared" si="2174"/>
        <v>0</v>
      </c>
      <c r="M988" s="19">
        <f t="shared" si="2175"/>
        <v>15359.2</v>
      </c>
      <c r="N988" s="19">
        <f t="shared" si="2176"/>
        <v>0</v>
      </c>
      <c r="O988" s="19">
        <f t="shared" si="2278"/>
        <v>0</v>
      </c>
      <c r="P988" s="19">
        <f t="shared" si="2278"/>
        <v>0</v>
      </c>
      <c r="Q988" s="19">
        <f t="shared" si="2278"/>
        <v>0</v>
      </c>
      <c r="R988" s="19">
        <f t="shared" si="2231"/>
        <v>0</v>
      </c>
      <c r="S988" s="19">
        <f t="shared" si="2232"/>
        <v>15359.2</v>
      </c>
      <c r="T988" s="19">
        <f t="shared" si="2233"/>
        <v>0</v>
      </c>
      <c r="U988" s="19">
        <f t="shared" si="2279"/>
        <v>0</v>
      </c>
      <c r="V988" s="19">
        <f t="shared" si="2234"/>
        <v>0</v>
      </c>
      <c r="W988" s="19">
        <f t="shared" si="2235"/>
        <v>15359.2</v>
      </c>
      <c r="X988" s="19">
        <f t="shared" si="2236"/>
        <v>0</v>
      </c>
      <c r="Y988" s="19">
        <f t="shared" si="2279"/>
        <v>0</v>
      </c>
      <c r="Z988" s="19">
        <f t="shared" si="2279"/>
        <v>0</v>
      </c>
      <c r="AA988" s="19">
        <f t="shared" si="2279"/>
        <v>0</v>
      </c>
      <c r="AB988" s="19">
        <f t="shared" si="2224"/>
        <v>0</v>
      </c>
      <c r="AC988" s="19">
        <f t="shared" si="2225"/>
        <v>15359.2</v>
      </c>
      <c r="AD988" s="19">
        <f t="shared" si="2226"/>
        <v>0</v>
      </c>
      <c r="AE988" s="19">
        <f t="shared" si="2279"/>
        <v>0</v>
      </c>
      <c r="AF988" s="19">
        <f t="shared" si="2279"/>
        <v>0</v>
      </c>
      <c r="AG988" s="19">
        <f t="shared" si="2228"/>
        <v>0</v>
      </c>
      <c r="AH988" s="19">
        <f t="shared" si="2229"/>
        <v>15359.2</v>
      </c>
      <c r="AI988" s="19">
        <f t="shared" si="2230"/>
        <v>0</v>
      </c>
      <c r="AJ988" s="19">
        <f t="shared" si="2279"/>
        <v>0</v>
      </c>
      <c r="AK988" s="19">
        <f t="shared" si="2279"/>
        <v>0</v>
      </c>
      <c r="AL988" s="19">
        <f t="shared" si="2279"/>
        <v>0</v>
      </c>
      <c r="AM988" s="19">
        <f t="shared" si="2271"/>
        <v>0</v>
      </c>
      <c r="AN988" s="19">
        <f t="shared" si="2279"/>
        <v>0</v>
      </c>
      <c r="AO988" s="19">
        <f t="shared" si="2280"/>
        <v>0</v>
      </c>
      <c r="AP988" s="19">
        <f t="shared" si="2272"/>
        <v>15359.2</v>
      </c>
      <c r="AQ988" s="19">
        <f t="shared" si="2279"/>
        <v>0</v>
      </c>
      <c r="AR988" s="19">
        <f t="shared" si="2281"/>
        <v>15359.2</v>
      </c>
      <c r="AS988" s="19">
        <f t="shared" si="2273"/>
        <v>0</v>
      </c>
      <c r="AT988" s="19">
        <f t="shared" si="2279"/>
        <v>0</v>
      </c>
      <c r="AU988" s="19">
        <f t="shared" si="2282"/>
        <v>0</v>
      </c>
      <c r="AV988" s="19">
        <f t="shared" si="2279"/>
        <v>0</v>
      </c>
      <c r="AW988" s="32"/>
      <c r="AX988" s="23"/>
      <c r="AY988" s="2"/>
    </row>
    <row r="989" spans="1:51" x14ac:dyDescent="0.3">
      <c r="A989" s="49" t="s">
        <v>888</v>
      </c>
      <c r="B989" s="45">
        <v>410</v>
      </c>
      <c r="C989" s="49" t="s">
        <v>28</v>
      </c>
      <c r="D989" s="49" t="s">
        <v>112</v>
      </c>
      <c r="E989" s="15" t="s">
        <v>558</v>
      </c>
      <c r="F989" s="19">
        <v>0</v>
      </c>
      <c r="G989" s="19">
        <v>15359.2</v>
      </c>
      <c r="H989" s="19">
        <v>0</v>
      </c>
      <c r="I989" s="19"/>
      <c r="J989" s="19"/>
      <c r="K989" s="19"/>
      <c r="L989" s="19">
        <f t="shared" si="2174"/>
        <v>0</v>
      </c>
      <c r="M989" s="19">
        <f t="shared" si="2175"/>
        <v>15359.2</v>
      </c>
      <c r="N989" s="19">
        <f t="shared" si="2176"/>
        <v>0</v>
      </c>
      <c r="O989" s="19"/>
      <c r="P989" s="19"/>
      <c r="Q989" s="19"/>
      <c r="R989" s="19">
        <f t="shared" si="2231"/>
        <v>0</v>
      </c>
      <c r="S989" s="19">
        <f t="shared" si="2232"/>
        <v>15359.2</v>
      </c>
      <c r="T989" s="19">
        <f t="shared" si="2233"/>
        <v>0</v>
      </c>
      <c r="U989" s="19"/>
      <c r="V989" s="19">
        <f t="shared" si="2234"/>
        <v>0</v>
      </c>
      <c r="W989" s="19">
        <f t="shared" si="2235"/>
        <v>15359.2</v>
      </c>
      <c r="X989" s="19">
        <f t="shared" si="2236"/>
        <v>0</v>
      </c>
      <c r="Y989" s="19"/>
      <c r="Z989" s="19"/>
      <c r="AA989" s="19"/>
      <c r="AB989" s="19">
        <f t="shared" si="2224"/>
        <v>0</v>
      </c>
      <c r="AC989" s="19">
        <f t="shared" si="2225"/>
        <v>15359.2</v>
      </c>
      <c r="AD989" s="19">
        <f t="shared" si="2226"/>
        <v>0</v>
      </c>
      <c r="AE989" s="19"/>
      <c r="AF989" s="19"/>
      <c r="AG989" s="19">
        <f t="shared" si="2228"/>
        <v>0</v>
      </c>
      <c r="AH989" s="19">
        <f t="shared" si="2229"/>
        <v>15359.2</v>
      </c>
      <c r="AI989" s="19">
        <f t="shared" si="2230"/>
        <v>0</v>
      </c>
      <c r="AJ989" s="19"/>
      <c r="AK989" s="19"/>
      <c r="AL989" s="19"/>
      <c r="AM989" s="19">
        <f t="shared" si="2271"/>
        <v>0</v>
      </c>
      <c r="AN989" s="19"/>
      <c r="AO989" s="19">
        <f t="shared" si="2280"/>
        <v>0</v>
      </c>
      <c r="AP989" s="19">
        <f t="shared" si="2272"/>
        <v>15359.2</v>
      </c>
      <c r="AQ989" s="19"/>
      <c r="AR989" s="19">
        <f t="shared" si="2281"/>
        <v>15359.2</v>
      </c>
      <c r="AS989" s="19">
        <f t="shared" si="2273"/>
        <v>0</v>
      </c>
      <c r="AT989" s="19"/>
      <c r="AU989" s="19">
        <f t="shared" si="2282"/>
        <v>0</v>
      </c>
      <c r="AV989" s="19"/>
      <c r="AW989" s="32"/>
      <c r="AX989" s="23"/>
      <c r="AY989" s="2"/>
    </row>
    <row r="990" spans="1:51" ht="31.2" x14ac:dyDescent="0.3">
      <c r="A990" s="49" t="s">
        <v>889</v>
      </c>
      <c r="B990" s="45"/>
      <c r="C990" s="49"/>
      <c r="D990" s="49"/>
      <c r="E990" s="15" t="s">
        <v>890</v>
      </c>
      <c r="F990" s="19">
        <f t="shared" ref="F990:K992" si="2283">F991</f>
        <v>0</v>
      </c>
      <c r="G990" s="19">
        <f t="shared" si="2283"/>
        <v>4717.3999999999996</v>
      </c>
      <c r="H990" s="19">
        <f t="shared" si="2283"/>
        <v>0</v>
      </c>
      <c r="I990" s="19">
        <f t="shared" si="2283"/>
        <v>0</v>
      </c>
      <c r="J990" s="19">
        <f t="shared" si="2283"/>
        <v>0</v>
      </c>
      <c r="K990" s="19">
        <f t="shared" si="2283"/>
        <v>0</v>
      </c>
      <c r="L990" s="19">
        <f t="shared" si="2174"/>
        <v>0</v>
      </c>
      <c r="M990" s="19">
        <f t="shared" si="2175"/>
        <v>4717.3999999999996</v>
      </c>
      <c r="N990" s="19">
        <f t="shared" si="2176"/>
        <v>0</v>
      </c>
      <c r="O990" s="19">
        <f t="shared" ref="O990:Q992" si="2284">O991</f>
        <v>15</v>
      </c>
      <c r="P990" s="19">
        <f t="shared" si="2284"/>
        <v>0</v>
      </c>
      <c r="Q990" s="19">
        <f t="shared" si="2284"/>
        <v>0</v>
      </c>
      <c r="R990" s="19">
        <f t="shared" si="2231"/>
        <v>15</v>
      </c>
      <c r="S990" s="19">
        <f t="shared" si="2232"/>
        <v>4717.3999999999996</v>
      </c>
      <c r="T990" s="19">
        <f t="shared" si="2233"/>
        <v>0</v>
      </c>
      <c r="U990" s="19">
        <f t="shared" ref="U990:AV992" si="2285">U991</f>
        <v>0</v>
      </c>
      <c r="V990" s="19">
        <f t="shared" si="2234"/>
        <v>15</v>
      </c>
      <c r="W990" s="19">
        <f t="shared" si="2235"/>
        <v>4717.3999999999996</v>
      </c>
      <c r="X990" s="19">
        <f t="shared" si="2236"/>
        <v>0</v>
      </c>
      <c r="Y990" s="19">
        <f t="shared" si="2285"/>
        <v>0</v>
      </c>
      <c r="Z990" s="19">
        <f t="shared" si="2285"/>
        <v>0</v>
      </c>
      <c r="AA990" s="19">
        <f t="shared" si="2285"/>
        <v>0</v>
      </c>
      <c r="AB990" s="19">
        <f t="shared" si="2224"/>
        <v>15</v>
      </c>
      <c r="AC990" s="19">
        <f t="shared" si="2225"/>
        <v>4717.3999999999996</v>
      </c>
      <c r="AD990" s="19">
        <f t="shared" si="2226"/>
        <v>0</v>
      </c>
      <c r="AE990" s="19">
        <f t="shared" si="2285"/>
        <v>0</v>
      </c>
      <c r="AF990" s="19">
        <f t="shared" si="2285"/>
        <v>0</v>
      </c>
      <c r="AG990" s="19">
        <f t="shared" si="2228"/>
        <v>15</v>
      </c>
      <c r="AH990" s="19">
        <f t="shared" si="2229"/>
        <v>4717.3999999999996</v>
      </c>
      <c r="AI990" s="19">
        <f t="shared" si="2230"/>
        <v>0</v>
      </c>
      <c r="AJ990" s="19">
        <f t="shared" si="2285"/>
        <v>0</v>
      </c>
      <c r="AK990" s="19">
        <f t="shared" si="2285"/>
        <v>0</v>
      </c>
      <c r="AL990" s="19">
        <f t="shared" si="2285"/>
        <v>0</v>
      </c>
      <c r="AM990" s="19">
        <f t="shared" si="2271"/>
        <v>15</v>
      </c>
      <c r="AN990" s="19">
        <f t="shared" si="2285"/>
        <v>0</v>
      </c>
      <c r="AO990" s="19">
        <f t="shared" si="2280"/>
        <v>15</v>
      </c>
      <c r="AP990" s="19">
        <f t="shared" si="2272"/>
        <v>4717.3999999999996</v>
      </c>
      <c r="AQ990" s="19">
        <f t="shared" si="2285"/>
        <v>0</v>
      </c>
      <c r="AR990" s="19">
        <f t="shared" si="2281"/>
        <v>4717.3999999999996</v>
      </c>
      <c r="AS990" s="19">
        <f t="shared" si="2273"/>
        <v>0</v>
      </c>
      <c r="AT990" s="19">
        <f t="shared" si="2285"/>
        <v>0</v>
      </c>
      <c r="AU990" s="19">
        <f t="shared" si="2282"/>
        <v>0</v>
      </c>
      <c r="AV990" s="19">
        <f t="shared" si="2285"/>
        <v>0</v>
      </c>
      <c r="AW990" s="32"/>
      <c r="AX990" s="23"/>
      <c r="AY990" s="2"/>
    </row>
    <row r="991" spans="1:51" ht="46.8" x14ac:dyDescent="0.3">
      <c r="A991" s="49" t="s">
        <v>889</v>
      </c>
      <c r="B991" s="45">
        <v>400</v>
      </c>
      <c r="C991" s="49"/>
      <c r="D991" s="49"/>
      <c r="E991" s="15" t="s">
        <v>580</v>
      </c>
      <c r="F991" s="19">
        <f t="shared" si="2283"/>
        <v>0</v>
      </c>
      <c r="G991" s="19">
        <f t="shared" si="2283"/>
        <v>4717.3999999999996</v>
      </c>
      <c r="H991" s="19">
        <f t="shared" si="2283"/>
        <v>0</v>
      </c>
      <c r="I991" s="19">
        <f t="shared" si="2283"/>
        <v>0</v>
      </c>
      <c r="J991" s="19">
        <f t="shared" si="2283"/>
        <v>0</v>
      </c>
      <c r="K991" s="19">
        <f t="shared" si="2283"/>
        <v>0</v>
      </c>
      <c r="L991" s="19">
        <f t="shared" ref="L991:L1070" si="2286">F991+I991</f>
        <v>0</v>
      </c>
      <c r="M991" s="19">
        <f t="shared" ref="M991:M1070" si="2287">G991+J991</f>
        <v>4717.3999999999996</v>
      </c>
      <c r="N991" s="19">
        <f t="shared" ref="N991:N1070" si="2288">H991+K991</f>
        <v>0</v>
      </c>
      <c r="O991" s="19">
        <f t="shared" si="2284"/>
        <v>15</v>
      </c>
      <c r="P991" s="19">
        <f t="shared" si="2284"/>
        <v>0</v>
      </c>
      <c r="Q991" s="19">
        <f t="shared" si="2284"/>
        <v>0</v>
      </c>
      <c r="R991" s="19">
        <f t="shared" si="2231"/>
        <v>15</v>
      </c>
      <c r="S991" s="19">
        <f t="shared" si="2232"/>
        <v>4717.3999999999996</v>
      </c>
      <c r="T991" s="19">
        <f t="shared" si="2233"/>
        <v>0</v>
      </c>
      <c r="U991" s="19">
        <f t="shared" si="2285"/>
        <v>0</v>
      </c>
      <c r="V991" s="19">
        <f t="shared" si="2234"/>
        <v>15</v>
      </c>
      <c r="W991" s="19">
        <f t="shared" si="2235"/>
        <v>4717.3999999999996</v>
      </c>
      <c r="X991" s="19">
        <f t="shared" si="2236"/>
        <v>0</v>
      </c>
      <c r="Y991" s="19">
        <f t="shared" si="2285"/>
        <v>0</v>
      </c>
      <c r="Z991" s="19">
        <f t="shared" si="2285"/>
        <v>0</v>
      </c>
      <c r="AA991" s="19">
        <f t="shared" si="2285"/>
        <v>0</v>
      </c>
      <c r="AB991" s="19">
        <f t="shared" si="2224"/>
        <v>15</v>
      </c>
      <c r="AC991" s="19">
        <f t="shared" si="2225"/>
        <v>4717.3999999999996</v>
      </c>
      <c r="AD991" s="19">
        <f t="shared" si="2226"/>
        <v>0</v>
      </c>
      <c r="AE991" s="19">
        <f t="shared" si="2285"/>
        <v>0</v>
      </c>
      <c r="AF991" s="19">
        <f t="shared" si="2285"/>
        <v>0</v>
      </c>
      <c r="AG991" s="19">
        <f t="shared" si="2228"/>
        <v>15</v>
      </c>
      <c r="AH991" s="19">
        <f t="shared" si="2229"/>
        <v>4717.3999999999996</v>
      </c>
      <c r="AI991" s="19">
        <f t="shared" si="2230"/>
        <v>0</v>
      </c>
      <c r="AJ991" s="19">
        <f t="shared" si="2285"/>
        <v>0</v>
      </c>
      <c r="AK991" s="19">
        <f t="shared" si="2285"/>
        <v>0</v>
      </c>
      <c r="AL991" s="19">
        <f t="shared" si="2285"/>
        <v>0</v>
      </c>
      <c r="AM991" s="19">
        <f t="shared" si="2271"/>
        <v>15</v>
      </c>
      <c r="AN991" s="19">
        <f t="shared" si="2285"/>
        <v>0</v>
      </c>
      <c r="AO991" s="19">
        <f t="shared" si="2280"/>
        <v>15</v>
      </c>
      <c r="AP991" s="19">
        <f t="shared" si="2272"/>
        <v>4717.3999999999996</v>
      </c>
      <c r="AQ991" s="19">
        <f t="shared" si="2285"/>
        <v>0</v>
      </c>
      <c r="AR991" s="19">
        <f t="shared" si="2281"/>
        <v>4717.3999999999996</v>
      </c>
      <c r="AS991" s="19">
        <f t="shared" si="2273"/>
        <v>0</v>
      </c>
      <c r="AT991" s="19">
        <f t="shared" si="2285"/>
        <v>0</v>
      </c>
      <c r="AU991" s="19">
        <f t="shared" si="2282"/>
        <v>0</v>
      </c>
      <c r="AV991" s="19">
        <f t="shared" si="2285"/>
        <v>0</v>
      </c>
      <c r="AW991" s="32"/>
      <c r="AX991" s="23"/>
      <c r="AY991" s="2"/>
    </row>
    <row r="992" spans="1:51" x14ac:dyDescent="0.3">
      <c r="A992" s="49" t="s">
        <v>889</v>
      </c>
      <c r="B992" s="45">
        <v>410</v>
      </c>
      <c r="C992" s="49"/>
      <c r="D992" s="49"/>
      <c r="E992" s="15" t="s">
        <v>593</v>
      </c>
      <c r="F992" s="19">
        <f t="shared" si="2283"/>
        <v>0</v>
      </c>
      <c r="G992" s="19">
        <f t="shared" si="2283"/>
        <v>4717.3999999999996</v>
      </c>
      <c r="H992" s="19">
        <f t="shared" si="2283"/>
        <v>0</v>
      </c>
      <c r="I992" s="19">
        <f t="shared" si="2283"/>
        <v>0</v>
      </c>
      <c r="J992" s="19">
        <f t="shared" si="2283"/>
        <v>0</v>
      </c>
      <c r="K992" s="19">
        <f t="shared" si="2283"/>
        <v>0</v>
      </c>
      <c r="L992" s="19">
        <f t="shared" si="2286"/>
        <v>0</v>
      </c>
      <c r="M992" s="19">
        <f t="shared" si="2287"/>
        <v>4717.3999999999996</v>
      </c>
      <c r="N992" s="19">
        <f t="shared" si="2288"/>
        <v>0</v>
      </c>
      <c r="O992" s="19">
        <f t="shared" si="2284"/>
        <v>15</v>
      </c>
      <c r="P992" s="19">
        <f t="shared" si="2284"/>
        <v>0</v>
      </c>
      <c r="Q992" s="19">
        <f t="shared" si="2284"/>
        <v>0</v>
      </c>
      <c r="R992" s="19">
        <f t="shared" si="2231"/>
        <v>15</v>
      </c>
      <c r="S992" s="19">
        <f t="shared" si="2232"/>
        <v>4717.3999999999996</v>
      </c>
      <c r="T992" s="19">
        <f t="shared" si="2233"/>
        <v>0</v>
      </c>
      <c r="U992" s="19">
        <f t="shared" si="2285"/>
        <v>0</v>
      </c>
      <c r="V992" s="19">
        <f t="shared" si="2234"/>
        <v>15</v>
      </c>
      <c r="W992" s="19">
        <f t="shared" si="2235"/>
        <v>4717.3999999999996</v>
      </c>
      <c r="X992" s="19">
        <f t="shared" si="2236"/>
        <v>0</v>
      </c>
      <c r="Y992" s="19">
        <f t="shared" si="2285"/>
        <v>0</v>
      </c>
      <c r="Z992" s="19">
        <f t="shared" si="2285"/>
        <v>0</v>
      </c>
      <c r="AA992" s="19">
        <f t="shared" si="2285"/>
        <v>0</v>
      </c>
      <c r="AB992" s="19">
        <f t="shared" si="2224"/>
        <v>15</v>
      </c>
      <c r="AC992" s="19">
        <f t="shared" si="2225"/>
        <v>4717.3999999999996</v>
      </c>
      <c r="AD992" s="19">
        <f t="shared" si="2226"/>
        <v>0</v>
      </c>
      <c r="AE992" s="19">
        <f t="shared" si="2285"/>
        <v>0</v>
      </c>
      <c r="AF992" s="19">
        <f t="shared" si="2285"/>
        <v>0</v>
      </c>
      <c r="AG992" s="19">
        <f t="shared" si="2228"/>
        <v>15</v>
      </c>
      <c r="AH992" s="19">
        <f t="shared" si="2229"/>
        <v>4717.3999999999996</v>
      </c>
      <c r="AI992" s="19">
        <f t="shared" si="2230"/>
        <v>0</v>
      </c>
      <c r="AJ992" s="19">
        <f t="shared" si="2285"/>
        <v>0</v>
      </c>
      <c r="AK992" s="19">
        <f t="shared" si="2285"/>
        <v>0</v>
      </c>
      <c r="AL992" s="19">
        <f t="shared" si="2285"/>
        <v>0</v>
      </c>
      <c r="AM992" s="19">
        <f t="shared" si="2271"/>
        <v>15</v>
      </c>
      <c r="AN992" s="19">
        <f t="shared" si="2285"/>
        <v>0</v>
      </c>
      <c r="AO992" s="19">
        <f t="shared" si="2280"/>
        <v>15</v>
      </c>
      <c r="AP992" s="19">
        <f t="shared" si="2272"/>
        <v>4717.3999999999996</v>
      </c>
      <c r="AQ992" s="19">
        <f t="shared" si="2285"/>
        <v>0</v>
      </c>
      <c r="AR992" s="19">
        <f t="shared" si="2281"/>
        <v>4717.3999999999996</v>
      </c>
      <c r="AS992" s="19">
        <f t="shared" si="2273"/>
        <v>0</v>
      </c>
      <c r="AT992" s="19">
        <f t="shared" si="2285"/>
        <v>0</v>
      </c>
      <c r="AU992" s="19">
        <f t="shared" si="2282"/>
        <v>0</v>
      </c>
      <c r="AV992" s="19">
        <f t="shared" si="2285"/>
        <v>0</v>
      </c>
      <c r="AW992" s="32"/>
      <c r="AX992" s="23"/>
      <c r="AY992" s="2"/>
    </row>
    <row r="993" spans="1:51" x14ac:dyDescent="0.3">
      <c r="A993" s="49" t="s">
        <v>889</v>
      </c>
      <c r="B993" s="45">
        <v>410</v>
      </c>
      <c r="C993" s="49" t="s">
        <v>28</v>
      </c>
      <c r="D993" s="49" t="s">
        <v>112</v>
      </c>
      <c r="E993" s="15" t="s">
        <v>558</v>
      </c>
      <c r="F993" s="19">
        <v>0</v>
      </c>
      <c r="G993" s="19">
        <v>4717.3999999999996</v>
      </c>
      <c r="H993" s="19">
        <v>0</v>
      </c>
      <c r="I993" s="19"/>
      <c r="J993" s="19"/>
      <c r="K993" s="19"/>
      <c r="L993" s="19">
        <f t="shared" si="2286"/>
        <v>0</v>
      </c>
      <c r="M993" s="19">
        <f t="shared" si="2287"/>
        <v>4717.3999999999996</v>
      </c>
      <c r="N993" s="19">
        <f t="shared" si="2288"/>
        <v>0</v>
      </c>
      <c r="O993" s="19">
        <v>15</v>
      </c>
      <c r="P993" s="19"/>
      <c r="Q993" s="19"/>
      <c r="R993" s="19">
        <f t="shared" si="2231"/>
        <v>15</v>
      </c>
      <c r="S993" s="19">
        <f t="shared" si="2232"/>
        <v>4717.3999999999996</v>
      </c>
      <c r="T993" s="19">
        <f t="shared" si="2233"/>
        <v>0</v>
      </c>
      <c r="U993" s="19"/>
      <c r="V993" s="19">
        <f t="shared" si="2234"/>
        <v>15</v>
      </c>
      <c r="W993" s="19">
        <f t="shared" si="2235"/>
        <v>4717.3999999999996</v>
      </c>
      <c r="X993" s="19">
        <f t="shared" si="2236"/>
        <v>0</v>
      </c>
      <c r="Y993" s="19"/>
      <c r="Z993" s="19"/>
      <c r="AA993" s="19"/>
      <c r="AB993" s="19">
        <f t="shared" si="2224"/>
        <v>15</v>
      </c>
      <c r="AC993" s="19">
        <f t="shared" si="2225"/>
        <v>4717.3999999999996</v>
      </c>
      <c r="AD993" s="19">
        <f t="shared" si="2226"/>
        <v>0</v>
      </c>
      <c r="AE993" s="19"/>
      <c r="AF993" s="19"/>
      <c r="AG993" s="19">
        <f t="shared" si="2228"/>
        <v>15</v>
      </c>
      <c r="AH993" s="19">
        <f t="shared" si="2229"/>
        <v>4717.3999999999996</v>
      </c>
      <c r="AI993" s="19">
        <f t="shared" si="2230"/>
        <v>0</v>
      </c>
      <c r="AJ993" s="19"/>
      <c r="AK993" s="19"/>
      <c r="AL993" s="19"/>
      <c r="AM993" s="19">
        <f t="shared" si="2271"/>
        <v>15</v>
      </c>
      <c r="AN993" s="19"/>
      <c r="AO993" s="19">
        <f t="shared" si="2280"/>
        <v>15</v>
      </c>
      <c r="AP993" s="19">
        <f t="shared" si="2272"/>
        <v>4717.3999999999996</v>
      </c>
      <c r="AQ993" s="19"/>
      <c r="AR993" s="19">
        <f t="shared" si="2281"/>
        <v>4717.3999999999996</v>
      </c>
      <c r="AS993" s="19">
        <f t="shared" si="2273"/>
        <v>0</v>
      </c>
      <c r="AT993" s="19"/>
      <c r="AU993" s="19">
        <f t="shared" si="2282"/>
        <v>0</v>
      </c>
      <c r="AV993" s="19"/>
      <c r="AW993" s="32"/>
      <c r="AX993" s="23"/>
      <c r="AY993" s="2"/>
    </row>
    <row r="994" spans="1:51" ht="62.4" x14ac:dyDescent="0.3">
      <c r="A994" s="49" t="s">
        <v>905</v>
      </c>
      <c r="B994" s="45"/>
      <c r="C994" s="49"/>
      <c r="D994" s="49"/>
      <c r="E994" s="15" t="s">
        <v>1345</v>
      </c>
      <c r="F994" s="19">
        <f t="shared" ref="F994:K996" si="2289">F995</f>
        <v>27628.400000000001</v>
      </c>
      <c r="G994" s="19">
        <f t="shared" si="2289"/>
        <v>59852</v>
      </c>
      <c r="H994" s="19">
        <f t="shared" si="2289"/>
        <v>0</v>
      </c>
      <c r="I994" s="19">
        <f t="shared" si="2289"/>
        <v>0</v>
      </c>
      <c r="J994" s="19">
        <f t="shared" si="2289"/>
        <v>0</v>
      </c>
      <c r="K994" s="19">
        <f t="shared" si="2289"/>
        <v>0</v>
      </c>
      <c r="L994" s="19">
        <f t="shared" si="2286"/>
        <v>27628.400000000001</v>
      </c>
      <c r="M994" s="19">
        <f t="shared" si="2287"/>
        <v>59852</v>
      </c>
      <c r="N994" s="19">
        <f t="shared" si="2288"/>
        <v>0</v>
      </c>
      <c r="O994" s="19">
        <f t="shared" ref="O994:Q996" si="2290">O995</f>
        <v>0</v>
      </c>
      <c r="P994" s="19">
        <f t="shared" si="2290"/>
        <v>0</v>
      </c>
      <c r="Q994" s="19">
        <f t="shared" si="2290"/>
        <v>0</v>
      </c>
      <c r="R994" s="19">
        <f t="shared" si="2231"/>
        <v>27628.400000000001</v>
      </c>
      <c r="S994" s="19">
        <f t="shared" si="2232"/>
        <v>59852</v>
      </c>
      <c r="T994" s="19">
        <f t="shared" si="2233"/>
        <v>0</v>
      </c>
      <c r="U994" s="19">
        <f t="shared" ref="U994:AV996" si="2291">U995</f>
        <v>0</v>
      </c>
      <c r="V994" s="19">
        <f t="shared" si="2234"/>
        <v>27628.400000000001</v>
      </c>
      <c r="W994" s="19">
        <f t="shared" si="2235"/>
        <v>59852</v>
      </c>
      <c r="X994" s="19">
        <f t="shared" si="2236"/>
        <v>0</v>
      </c>
      <c r="Y994" s="19">
        <f t="shared" si="2291"/>
        <v>0</v>
      </c>
      <c r="Z994" s="19">
        <f t="shared" si="2291"/>
        <v>0</v>
      </c>
      <c r="AA994" s="19">
        <f t="shared" si="2291"/>
        <v>0</v>
      </c>
      <c r="AB994" s="19">
        <f t="shared" si="2224"/>
        <v>27628.400000000001</v>
      </c>
      <c r="AC994" s="19">
        <f t="shared" si="2225"/>
        <v>59852</v>
      </c>
      <c r="AD994" s="19">
        <f t="shared" si="2226"/>
        <v>0</v>
      </c>
      <c r="AE994" s="19">
        <f t="shared" si="2291"/>
        <v>0</v>
      </c>
      <c r="AF994" s="19">
        <f t="shared" si="2291"/>
        <v>0</v>
      </c>
      <c r="AG994" s="19">
        <f t="shared" si="2228"/>
        <v>27628.400000000001</v>
      </c>
      <c r="AH994" s="19">
        <f t="shared" si="2229"/>
        <v>59852</v>
      </c>
      <c r="AI994" s="19">
        <f t="shared" si="2230"/>
        <v>0</v>
      </c>
      <c r="AJ994" s="19">
        <f t="shared" si="2291"/>
        <v>0</v>
      </c>
      <c r="AK994" s="19">
        <f t="shared" si="2291"/>
        <v>0</v>
      </c>
      <c r="AL994" s="19">
        <f t="shared" si="2291"/>
        <v>0</v>
      </c>
      <c r="AM994" s="19">
        <f t="shared" si="2271"/>
        <v>27628.400000000001</v>
      </c>
      <c r="AN994" s="19">
        <f t="shared" si="2291"/>
        <v>0</v>
      </c>
      <c r="AO994" s="19">
        <f t="shared" si="2280"/>
        <v>27628.400000000001</v>
      </c>
      <c r="AP994" s="19">
        <f t="shared" si="2272"/>
        <v>59852</v>
      </c>
      <c r="AQ994" s="19">
        <f t="shared" si="2291"/>
        <v>0</v>
      </c>
      <c r="AR994" s="19">
        <f t="shared" si="2281"/>
        <v>59852</v>
      </c>
      <c r="AS994" s="19">
        <f t="shared" si="2273"/>
        <v>0</v>
      </c>
      <c r="AT994" s="19">
        <f t="shared" si="2291"/>
        <v>0</v>
      </c>
      <c r="AU994" s="19">
        <f t="shared" si="2282"/>
        <v>0</v>
      </c>
      <c r="AV994" s="19">
        <f t="shared" si="2291"/>
        <v>0</v>
      </c>
      <c r="AW994" s="32"/>
      <c r="AX994" s="23" t="s">
        <v>1346</v>
      </c>
      <c r="AY994" s="2"/>
    </row>
    <row r="995" spans="1:51" ht="46.8" x14ac:dyDescent="0.3">
      <c r="A995" s="49" t="s">
        <v>905</v>
      </c>
      <c r="B995" s="45">
        <v>400</v>
      </c>
      <c r="C995" s="49"/>
      <c r="D995" s="49"/>
      <c r="E995" s="15" t="s">
        <v>580</v>
      </c>
      <c r="F995" s="19">
        <f t="shared" si="2289"/>
        <v>27628.400000000001</v>
      </c>
      <c r="G995" s="19">
        <f t="shared" si="2289"/>
        <v>59852</v>
      </c>
      <c r="H995" s="19">
        <f t="shared" si="2289"/>
        <v>0</v>
      </c>
      <c r="I995" s="19">
        <f t="shared" si="2289"/>
        <v>0</v>
      </c>
      <c r="J995" s="19">
        <f t="shared" si="2289"/>
        <v>0</v>
      </c>
      <c r="K995" s="19">
        <f t="shared" si="2289"/>
        <v>0</v>
      </c>
      <c r="L995" s="19">
        <f t="shared" si="2286"/>
        <v>27628.400000000001</v>
      </c>
      <c r="M995" s="19">
        <f t="shared" si="2287"/>
        <v>59852</v>
      </c>
      <c r="N995" s="19">
        <f t="shared" si="2288"/>
        <v>0</v>
      </c>
      <c r="O995" s="19">
        <f t="shared" si="2290"/>
        <v>0</v>
      </c>
      <c r="P995" s="19">
        <f t="shared" si="2290"/>
        <v>0</v>
      </c>
      <c r="Q995" s="19">
        <f t="shared" si="2290"/>
        <v>0</v>
      </c>
      <c r="R995" s="19">
        <f t="shared" si="2231"/>
        <v>27628.400000000001</v>
      </c>
      <c r="S995" s="19">
        <f t="shared" si="2232"/>
        <v>59852</v>
      </c>
      <c r="T995" s="19">
        <f t="shared" si="2233"/>
        <v>0</v>
      </c>
      <c r="U995" s="19">
        <f t="shared" si="2291"/>
        <v>0</v>
      </c>
      <c r="V995" s="19">
        <f t="shared" si="2234"/>
        <v>27628.400000000001</v>
      </c>
      <c r="W995" s="19">
        <f t="shared" si="2235"/>
        <v>59852</v>
      </c>
      <c r="X995" s="19">
        <f t="shared" si="2236"/>
        <v>0</v>
      </c>
      <c r="Y995" s="19">
        <f t="shared" si="2291"/>
        <v>0</v>
      </c>
      <c r="Z995" s="19">
        <f t="shared" si="2291"/>
        <v>0</v>
      </c>
      <c r="AA995" s="19">
        <f t="shared" si="2291"/>
        <v>0</v>
      </c>
      <c r="AB995" s="19">
        <f t="shared" si="2224"/>
        <v>27628.400000000001</v>
      </c>
      <c r="AC995" s="19">
        <f t="shared" si="2225"/>
        <v>59852</v>
      </c>
      <c r="AD995" s="19">
        <f t="shared" si="2226"/>
        <v>0</v>
      </c>
      <c r="AE995" s="19">
        <f t="shared" si="2291"/>
        <v>0</v>
      </c>
      <c r="AF995" s="19">
        <f t="shared" si="2291"/>
        <v>0</v>
      </c>
      <c r="AG995" s="19">
        <f t="shared" si="2228"/>
        <v>27628.400000000001</v>
      </c>
      <c r="AH995" s="19">
        <f t="shared" si="2229"/>
        <v>59852</v>
      </c>
      <c r="AI995" s="19">
        <f t="shared" si="2230"/>
        <v>0</v>
      </c>
      <c r="AJ995" s="19">
        <f t="shared" si="2291"/>
        <v>0</v>
      </c>
      <c r="AK995" s="19">
        <f t="shared" si="2291"/>
        <v>0</v>
      </c>
      <c r="AL995" s="19">
        <f t="shared" si="2291"/>
        <v>0</v>
      </c>
      <c r="AM995" s="19">
        <f t="shared" si="2271"/>
        <v>27628.400000000001</v>
      </c>
      <c r="AN995" s="19">
        <f t="shared" si="2291"/>
        <v>0</v>
      </c>
      <c r="AO995" s="19">
        <f t="shared" si="2280"/>
        <v>27628.400000000001</v>
      </c>
      <c r="AP995" s="19">
        <f t="shared" si="2272"/>
        <v>59852</v>
      </c>
      <c r="AQ995" s="19">
        <f t="shared" si="2291"/>
        <v>0</v>
      </c>
      <c r="AR995" s="19">
        <f t="shared" si="2281"/>
        <v>59852</v>
      </c>
      <c r="AS995" s="19">
        <f t="shared" si="2273"/>
        <v>0</v>
      </c>
      <c r="AT995" s="19">
        <f t="shared" si="2291"/>
        <v>0</v>
      </c>
      <c r="AU995" s="19">
        <f t="shared" si="2282"/>
        <v>0</v>
      </c>
      <c r="AV995" s="19">
        <f t="shared" si="2291"/>
        <v>0</v>
      </c>
      <c r="AW995" s="32"/>
      <c r="AX995" s="23"/>
      <c r="AY995" s="2"/>
    </row>
    <row r="996" spans="1:51" x14ac:dyDescent="0.3">
      <c r="A996" s="49" t="s">
        <v>905</v>
      </c>
      <c r="B996" s="45">
        <v>410</v>
      </c>
      <c r="C996" s="49"/>
      <c r="D996" s="49"/>
      <c r="E996" s="15" t="s">
        <v>593</v>
      </c>
      <c r="F996" s="19">
        <f t="shared" si="2289"/>
        <v>27628.400000000001</v>
      </c>
      <c r="G996" s="19">
        <f t="shared" si="2289"/>
        <v>59852</v>
      </c>
      <c r="H996" s="19">
        <f t="shared" si="2289"/>
        <v>0</v>
      </c>
      <c r="I996" s="19">
        <f t="shared" si="2289"/>
        <v>0</v>
      </c>
      <c r="J996" s="19">
        <f t="shared" si="2289"/>
        <v>0</v>
      </c>
      <c r="K996" s="19">
        <f t="shared" si="2289"/>
        <v>0</v>
      </c>
      <c r="L996" s="19">
        <f t="shared" si="2286"/>
        <v>27628.400000000001</v>
      </c>
      <c r="M996" s="19">
        <f t="shared" si="2287"/>
        <v>59852</v>
      </c>
      <c r="N996" s="19">
        <f t="shared" si="2288"/>
        <v>0</v>
      </c>
      <c r="O996" s="19">
        <f t="shared" si="2290"/>
        <v>0</v>
      </c>
      <c r="P996" s="19">
        <f t="shared" si="2290"/>
        <v>0</v>
      </c>
      <c r="Q996" s="19">
        <f t="shared" si="2290"/>
        <v>0</v>
      </c>
      <c r="R996" s="19">
        <f t="shared" si="2231"/>
        <v>27628.400000000001</v>
      </c>
      <c r="S996" s="19">
        <f t="shared" si="2232"/>
        <v>59852</v>
      </c>
      <c r="T996" s="19">
        <f t="shared" si="2233"/>
        <v>0</v>
      </c>
      <c r="U996" s="19">
        <f t="shared" si="2291"/>
        <v>0</v>
      </c>
      <c r="V996" s="19">
        <f t="shared" si="2234"/>
        <v>27628.400000000001</v>
      </c>
      <c r="W996" s="19">
        <f t="shared" si="2235"/>
        <v>59852</v>
      </c>
      <c r="X996" s="19">
        <f t="shared" si="2236"/>
        <v>0</v>
      </c>
      <c r="Y996" s="19">
        <f t="shared" si="2291"/>
        <v>0</v>
      </c>
      <c r="Z996" s="19">
        <f t="shared" si="2291"/>
        <v>0</v>
      </c>
      <c r="AA996" s="19">
        <f t="shared" si="2291"/>
        <v>0</v>
      </c>
      <c r="AB996" s="19">
        <f t="shared" si="2224"/>
        <v>27628.400000000001</v>
      </c>
      <c r="AC996" s="19">
        <f t="shared" si="2225"/>
        <v>59852</v>
      </c>
      <c r="AD996" s="19">
        <f t="shared" si="2226"/>
        <v>0</v>
      </c>
      <c r="AE996" s="19">
        <f t="shared" si="2291"/>
        <v>0</v>
      </c>
      <c r="AF996" s="19">
        <f t="shared" si="2291"/>
        <v>0</v>
      </c>
      <c r="AG996" s="19">
        <f t="shared" si="2228"/>
        <v>27628.400000000001</v>
      </c>
      <c r="AH996" s="19">
        <f t="shared" si="2229"/>
        <v>59852</v>
      </c>
      <c r="AI996" s="19">
        <f t="shared" si="2230"/>
        <v>0</v>
      </c>
      <c r="AJ996" s="19">
        <f t="shared" si="2291"/>
        <v>0</v>
      </c>
      <c r="AK996" s="19">
        <f t="shared" si="2291"/>
        <v>0</v>
      </c>
      <c r="AL996" s="19">
        <f t="shared" si="2291"/>
        <v>0</v>
      </c>
      <c r="AM996" s="19">
        <f t="shared" si="2271"/>
        <v>27628.400000000001</v>
      </c>
      <c r="AN996" s="19">
        <f t="shared" si="2291"/>
        <v>0</v>
      </c>
      <c r="AO996" s="19">
        <f t="shared" si="2280"/>
        <v>27628.400000000001</v>
      </c>
      <c r="AP996" s="19">
        <f t="shared" si="2272"/>
        <v>59852</v>
      </c>
      <c r="AQ996" s="19">
        <f t="shared" si="2291"/>
        <v>0</v>
      </c>
      <c r="AR996" s="19">
        <f t="shared" si="2281"/>
        <v>59852</v>
      </c>
      <c r="AS996" s="19">
        <f t="shared" si="2273"/>
        <v>0</v>
      </c>
      <c r="AT996" s="19">
        <f t="shared" si="2291"/>
        <v>0</v>
      </c>
      <c r="AU996" s="19">
        <f t="shared" si="2282"/>
        <v>0</v>
      </c>
      <c r="AV996" s="19">
        <f t="shared" si="2291"/>
        <v>0</v>
      </c>
      <c r="AW996" s="32"/>
      <c r="AX996" s="23"/>
      <c r="AY996" s="2"/>
    </row>
    <row r="997" spans="1:51" x14ac:dyDescent="0.3">
      <c r="A997" s="49" t="s">
        <v>905</v>
      </c>
      <c r="B997" s="45">
        <v>410</v>
      </c>
      <c r="C997" s="49" t="s">
        <v>28</v>
      </c>
      <c r="D997" s="49" t="s">
        <v>112</v>
      </c>
      <c r="E997" s="15" t="s">
        <v>558</v>
      </c>
      <c r="F997" s="19">
        <v>27628.400000000001</v>
      </c>
      <c r="G997" s="19">
        <v>59852</v>
      </c>
      <c r="H997" s="19">
        <v>0</v>
      </c>
      <c r="I997" s="19"/>
      <c r="J997" s="19"/>
      <c r="K997" s="19"/>
      <c r="L997" s="19">
        <f t="shared" si="2286"/>
        <v>27628.400000000001</v>
      </c>
      <c r="M997" s="19">
        <f t="shared" si="2287"/>
        <v>59852</v>
      </c>
      <c r="N997" s="19">
        <f t="shared" si="2288"/>
        <v>0</v>
      </c>
      <c r="O997" s="19"/>
      <c r="P997" s="19"/>
      <c r="Q997" s="19"/>
      <c r="R997" s="19">
        <f t="shared" si="2231"/>
        <v>27628.400000000001</v>
      </c>
      <c r="S997" s="19">
        <f t="shared" si="2232"/>
        <v>59852</v>
      </c>
      <c r="T997" s="19">
        <f t="shared" si="2233"/>
        <v>0</v>
      </c>
      <c r="U997" s="19"/>
      <c r="V997" s="19">
        <f t="shared" si="2234"/>
        <v>27628.400000000001</v>
      </c>
      <c r="W997" s="19">
        <f t="shared" si="2235"/>
        <v>59852</v>
      </c>
      <c r="X997" s="19">
        <f t="shared" si="2236"/>
        <v>0</v>
      </c>
      <c r="Y997" s="19"/>
      <c r="Z997" s="19"/>
      <c r="AA997" s="19"/>
      <c r="AB997" s="19">
        <f t="shared" si="2224"/>
        <v>27628.400000000001</v>
      </c>
      <c r="AC997" s="19">
        <f t="shared" si="2225"/>
        <v>59852</v>
      </c>
      <c r="AD997" s="19">
        <f t="shared" si="2226"/>
        <v>0</v>
      </c>
      <c r="AE997" s="19"/>
      <c r="AF997" s="19"/>
      <c r="AG997" s="19">
        <f t="shared" si="2228"/>
        <v>27628.400000000001</v>
      </c>
      <c r="AH997" s="19">
        <f t="shared" si="2229"/>
        <v>59852</v>
      </c>
      <c r="AI997" s="19">
        <f t="shared" si="2230"/>
        <v>0</v>
      </c>
      <c r="AJ997" s="19"/>
      <c r="AK997" s="19"/>
      <c r="AL997" s="19"/>
      <c r="AM997" s="19">
        <f t="shared" si="2271"/>
        <v>27628.400000000001</v>
      </c>
      <c r="AN997" s="19"/>
      <c r="AO997" s="19">
        <f t="shared" si="2280"/>
        <v>27628.400000000001</v>
      </c>
      <c r="AP997" s="19">
        <f t="shared" si="2272"/>
        <v>59852</v>
      </c>
      <c r="AQ997" s="19"/>
      <c r="AR997" s="19">
        <f t="shared" si="2281"/>
        <v>59852</v>
      </c>
      <c r="AS997" s="19">
        <f t="shared" si="2273"/>
        <v>0</v>
      </c>
      <c r="AT997" s="19"/>
      <c r="AU997" s="19">
        <f t="shared" si="2282"/>
        <v>0</v>
      </c>
      <c r="AV997" s="19"/>
      <c r="AW997" s="32"/>
      <c r="AX997" s="23"/>
      <c r="AY997" s="2"/>
    </row>
    <row r="998" spans="1:51" ht="93.6" x14ac:dyDescent="0.3">
      <c r="A998" s="49" t="s">
        <v>1420</v>
      </c>
      <c r="B998" s="45"/>
      <c r="C998" s="49"/>
      <c r="D998" s="49"/>
      <c r="E998" s="15" t="s">
        <v>1459</v>
      </c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>
        <f>V999</f>
        <v>0</v>
      </c>
      <c r="W998" s="19">
        <f t="shared" ref="W998:AV1000" si="2292">W999</f>
        <v>0</v>
      </c>
      <c r="X998" s="19">
        <f t="shared" si="2292"/>
        <v>0</v>
      </c>
      <c r="Y998" s="19">
        <f t="shared" si="2292"/>
        <v>69106.292000000001</v>
      </c>
      <c r="Z998" s="19">
        <f t="shared" si="2292"/>
        <v>0</v>
      </c>
      <c r="AA998" s="19">
        <f t="shared" si="2292"/>
        <v>0</v>
      </c>
      <c r="AB998" s="19">
        <f t="shared" si="2224"/>
        <v>69106.292000000001</v>
      </c>
      <c r="AC998" s="19">
        <f t="shared" si="2225"/>
        <v>0</v>
      </c>
      <c r="AD998" s="19">
        <f t="shared" si="2226"/>
        <v>0</v>
      </c>
      <c r="AE998" s="19">
        <f t="shared" si="2292"/>
        <v>0</v>
      </c>
      <c r="AF998" s="19">
        <f t="shared" si="2292"/>
        <v>0</v>
      </c>
      <c r="AG998" s="19">
        <f t="shared" si="2228"/>
        <v>69106.292000000001</v>
      </c>
      <c r="AH998" s="19">
        <f t="shared" si="2229"/>
        <v>0</v>
      </c>
      <c r="AI998" s="19">
        <f t="shared" si="2230"/>
        <v>0</v>
      </c>
      <c r="AJ998" s="19">
        <f t="shared" si="2292"/>
        <v>0</v>
      </c>
      <c r="AK998" s="19">
        <f t="shared" si="2292"/>
        <v>0</v>
      </c>
      <c r="AL998" s="19">
        <f t="shared" si="2292"/>
        <v>0</v>
      </c>
      <c r="AM998" s="19">
        <f t="shared" si="2271"/>
        <v>69106.292000000001</v>
      </c>
      <c r="AN998" s="19">
        <f t="shared" si="2292"/>
        <v>0</v>
      </c>
      <c r="AO998" s="19">
        <f t="shared" si="2280"/>
        <v>69106.292000000001</v>
      </c>
      <c r="AP998" s="19">
        <f t="shared" si="2272"/>
        <v>0</v>
      </c>
      <c r="AQ998" s="19">
        <f t="shared" si="2292"/>
        <v>0</v>
      </c>
      <c r="AR998" s="19">
        <f t="shared" si="2281"/>
        <v>0</v>
      </c>
      <c r="AS998" s="19">
        <f t="shared" si="2273"/>
        <v>0</v>
      </c>
      <c r="AT998" s="19">
        <f t="shared" si="2292"/>
        <v>0</v>
      </c>
      <c r="AU998" s="19">
        <f t="shared" si="2282"/>
        <v>0</v>
      </c>
      <c r="AV998" s="19">
        <f t="shared" si="2292"/>
        <v>0</v>
      </c>
      <c r="AW998" s="32"/>
      <c r="AX998" s="23"/>
      <c r="AY998" s="2"/>
    </row>
    <row r="999" spans="1:51" ht="46.8" x14ac:dyDescent="0.3">
      <c r="A999" s="49" t="s">
        <v>1420</v>
      </c>
      <c r="B999" s="45">
        <v>400</v>
      </c>
      <c r="C999" s="49"/>
      <c r="D999" s="49"/>
      <c r="E999" s="15" t="s">
        <v>580</v>
      </c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>
        <f>V1000</f>
        <v>0</v>
      </c>
      <c r="W999" s="19">
        <f t="shared" si="2292"/>
        <v>0</v>
      </c>
      <c r="X999" s="19">
        <f t="shared" si="2292"/>
        <v>0</v>
      </c>
      <c r="Y999" s="19">
        <f t="shared" si="2292"/>
        <v>69106.292000000001</v>
      </c>
      <c r="Z999" s="19">
        <f t="shared" si="2292"/>
        <v>0</v>
      </c>
      <c r="AA999" s="19">
        <f t="shared" si="2292"/>
        <v>0</v>
      </c>
      <c r="AB999" s="19">
        <f t="shared" si="2224"/>
        <v>69106.292000000001</v>
      </c>
      <c r="AC999" s="19">
        <f t="shared" si="2225"/>
        <v>0</v>
      </c>
      <c r="AD999" s="19">
        <f t="shared" si="2226"/>
        <v>0</v>
      </c>
      <c r="AE999" s="19">
        <f t="shared" si="2292"/>
        <v>0</v>
      </c>
      <c r="AF999" s="19">
        <f t="shared" si="2292"/>
        <v>0</v>
      </c>
      <c r="AG999" s="19">
        <f t="shared" si="2228"/>
        <v>69106.292000000001</v>
      </c>
      <c r="AH999" s="19">
        <f t="shared" si="2229"/>
        <v>0</v>
      </c>
      <c r="AI999" s="19">
        <f t="shared" si="2230"/>
        <v>0</v>
      </c>
      <c r="AJ999" s="19">
        <f t="shared" si="2292"/>
        <v>0</v>
      </c>
      <c r="AK999" s="19">
        <f t="shared" si="2292"/>
        <v>0</v>
      </c>
      <c r="AL999" s="19">
        <f t="shared" si="2292"/>
        <v>0</v>
      </c>
      <c r="AM999" s="19">
        <f t="shared" si="2271"/>
        <v>69106.292000000001</v>
      </c>
      <c r="AN999" s="19">
        <f t="shared" si="2292"/>
        <v>0</v>
      </c>
      <c r="AO999" s="19">
        <f t="shared" si="2280"/>
        <v>69106.292000000001</v>
      </c>
      <c r="AP999" s="19">
        <f t="shared" si="2272"/>
        <v>0</v>
      </c>
      <c r="AQ999" s="19">
        <f t="shared" si="2292"/>
        <v>0</v>
      </c>
      <c r="AR999" s="19">
        <f t="shared" si="2281"/>
        <v>0</v>
      </c>
      <c r="AS999" s="19">
        <f t="shared" si="2273"/>
        <v>0</v>
      </c>
      <c r="AT999" s="19">
        <f t="shared" si="2292"/>
        <v>0</v>
      </c>
      <c r="AU999" s="19">
        <f t="shared" si="2282"/>
        <v>0</v>
      </c>
      <c r="AV999" s="19">
        <f t="shared" si="2292"/>
        <v>0</v>
      </c>
      <c r="AW999" s="32"/>
      <c r="AX999" s="23"/>
      <c r="AY999" s="2"/>
    </row>
    <row r="1000" spans="1:51" ht="140.4" x14ac:dyDescent="0.3">
      <c r="A1000" s="49" t="s">
        <v>1420</v>
      </c>
      <c r="B1000" s="45">
        <v>460</v>
      </c>
      <c r="C1000" s="49"/>
      <c r="D1000" s="49"/>
      <c r="E1000" s="15" t="s">
        <v>594</v>
      </c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>
        <f>V1001</f>
        <v>0</v>
      </c>
      <c r="W1000" s="19">
        <f t="shared" si="2292"/>
        <v>0</v>
      </c>
      <c r="X1000" s="19">
        <f t="shared" si="2292"/>
        <v>0</v>
      </c>
      <c r="Y1000" s="19">
        <f t="shared" si="2292"/>
        <v>69106.292000000001</v>
      </c>
      <c r="Z1000" s="19">
        <f t="shared" si="2292"/>
        <v>0</v>
      </c>
      <c r="AA1000" s="19">
        <f t="shared" si="2292"/>
        <v>0</v>
      </c>
      <c r="AB1000" s="19">
        <f t="shared" si="2224"/>
        <v>69106.292000000001</v>
      </c>
      <c r="AC1000" s="19">
        <f t="shared" si="2225"/>
        <v>0</v>
      </c>
      <c r="AD1000" s="19">
        <f t="shared" si="2226"/>
        <v>0</v>
      </c>
      <c r="AE1000" s="19">
        <f t="shared" si="2292"/>
        <v>0</v>
      </c>
      <c r="AF1000" s="19">
        <f t="shared" si="2292"/>
        <v>0</v>
      </c>
      <c r="AG1000" s="19">
        <f t="shared" si="2228"/>
        <v>69106.292000000001</v>
      </c>
      <c r="AH1000" s="19">
        <f t="shared" si="2229"/>
        <v>0</v>
      </c>
      <c r="AI1000" s="19">
        <f t="shared" si="2230"/>
        <v>0</v>
      </c>
      <c r="AJ1000" s="19">
        <f t="shared" si="2292"/>
        <v>0</v>
      </c>
      <c r="AK1000" s="19">
        <f t="shared" si="2292"/>
        <v>0</v>
      </c>
      <c r="AL1000" s="19">
        <f t="shared" si="2292"/>
        <v>0</v>
      </c>
      <c r="AM1000" s="19">
        <f t="shared" si="2271"/>
        <v>69106.292000000001</v>
      </c>
      <c r="AN1000" s="19">
        <f t="shared" si="2292"/>
        <v>0</v>
      </c>
      <c r="AO1000" s="19">
        <f t="shared" si="2280"/>
        <v>69106.292000000001</v>
      </c>
      <c r="AP1000" s="19">
        <f t="shared" si="2272"/>
        <v>0</v>
      </c>
      <c r="AQ1000" s="19">
        <f t="shared" si="2292"/>
        <v>0</v>
      </c>
      <c r="AR1000" s="19">
        <f t="shared" si="2281"/>
        <v>0</v>
      </c>
      <c r="AS1000" s="19">
        <f t="shared" si="2273"/>
        <v>0</v>
      </c>
      <c r="AT1000" s="19">
        <f t="shared" si="2292"/>
        <v>0</v>
      </c>
      <c r="AU1000" s="19">
        <f t="shared" si="2282"/>
        <v>0</v>
      </c>
      <c r="AV1000" s="19">
        <f t="shared" si="2292"/>
        <v>0</v>
      </c>
      <c r="AW1000" s="32"/>
      <c r="AX1000" s="23"/>
      <c r="AY1000" s="2"/>
    </row>
    <row r="1001" spans="1:51" x14ac:dyDescent="0.3">
      <c r="A1001" s="49" t="s">
        <v>1420</v>
      </c>
      <c r="B1001" s="45">
        <v>460</v>
      </c>
      <c r="C1001" s="49" t="s">
        <v>28</v>
      </c>
      <c r="D1001" s="49" t="s">
        <v>112</v>
      </c>
      <c r="E1001" s="15" t="s">
        <v>558</v>
      </c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>
        <v>0</v>
      </c>
      <c r="W1001" s="19">
        <v>0</v>
      </c>
      <c r="X1001" s="19">
        <v>0</v>
      </c>
      <c r="Y1001" s="19">
        <v>69106.292000000001</v>
      </c>
      <c r="Z1001" s="19"/>
      <c r="AA1001" s="19"/>
      <c r="AB1001" s="19">
        <f t="shared" si="2224"/>
        <v>69106.292000000001</v>
      </c>
      <c r="AC1001" s="19">
        <f t="shared" si="2225"/>
        <v>0</v>
      </c>
      <c r="AD1001" s="19">
        <f t="shared" si="2226"/>
        <v>0</v>
      </c>
      <c r="AE1001" s="19"/>
      <c r="AF1001" s="19"/>
      <c r="AG1001" s="19">
        <f t="shared" si="2228"/>
        <v>69106.292000000001</v>
      </c>
      <c r="AH1001" s="19">
        <f t="shared" si="2229"/>
        <v>0</v>
      </c>
      <c r="AI1001" s="19">
        <f t="shared" si="2230"/>
        <v>0</v>
      </c>
      <c r="AJ1001" s="19"/>
      <c r="AK1001" s="19"/>
      <c r="AL1001" s="19"/>
      <c r="AM1001" s="19">
        <f t="shared" si="2271"/>
        <v>69106.292000000001</v>
      </c>
      <c r="AN1001" s="19"/>
      <c r="AO1001" s="19">
        <f t="shared" si="2280"/>
        <v>69106.292000000001</v>
      </c>
      <c r="AP1001" s="19">
        <f t="shared" si="2272"/>
        <v>0</v>
      </c>
      <c r="AQ1001" s="19"/>
      <c r="AR1001" s="19">
        <f t="shared" si="2281"/>
        <v>0</v>
      </c>
      <c r="AS1001" s="19">
        <f t="shared" si="2273"/>
        <v>0</v>
      </c>
      <c r="AT1001" s="19"/>
      <c r="AU1001" s="19">
        <f t="shared" si="2282"/>
        <v>0</v>
      </c>
      <c r="AV1001" s="19"/>
      <c r="AW1001" s="32"/>
      <c r="AX1001" s="23"/>
      <c r="AY1001" s="2"/>
    </row>
    <row r="1002" spans="1:51" ht="109.2" x14ac:dyDescent="0.3">
      <c r="A1002" s="49" t="s">
        <v>226</v>
      </c>
      <c r="B1002" s="45"/>
      <c r="C1002" s="49"/>
      <c r="D1002" s="49"/>
      <c r="E1002" s="15" t="s">
        <v>812</v>
      </c>
      <c r="F1002" s="19">
        <f t="shared" ref="F1002:K1004" si="2293">F1003</f>
        <v>329002.3</v>
      </c>
      <c r="G1002" s="19">
        <f t="shared" si="2293"/>
        <v>366616.8</v>
      </c>
      <c r="H1002" s="19">
        <f t="shared" si="2293"/>
        <v>621631.19999999995</v>
      </c>
      <c r="I1002" s="19">
        <f t="shared" si="2293"/>
        <v>0</v>
      </c>
      <c r="J1002" s="19">
        <f t="shared" si="2293"/>
        <v>0</v>
      </c>
      <c r="K1002" s="19">
        <f t="shared" si="2293"/>
        <v>0</v>
      </c>
      <c r="L1002" s="19">
        <f t="shared" si="2286"/>
        <v>329002.3</v>
      </c>
      <c r="M1002" s="19">
        <f t="shared" si="2287"/>
        <v>366616.8</v>
      </c>
      <c r="N1002" s="19">
        <f t="shared" si="2288"/>
        <v>621631.19999999995</v>
      </c>
      <c r="O1002" s="19">
        <f t="shared" ref="O1002:Q1004" si="2294">O1003</f>
        <v>-10041.200000000001</v>
      </c>
      <c r="P1002" s="19">
        <f t="shared" si="2294"/>
        <v>1803.7</v>
      </c>
      <c r="Q1002" s="19">
        <f t="shared" si="2294"/>
        <v>-70490.2</v>
      </c>
      <c r="R1002" s="19">
        <f t="shared" si="2231"/>
        <v>318961.09999999998</v>
      </c>
      <c r="S1002" s="19">
        <f t="shared" si="2232"/>
        <v>368420.5</v>
      </c>
      <c r="T1002" s="19">
        <f t="shared" si="2233"/>
        <v>551141</v>
      </c>
      <c r="U1002" s="19">
        <f t="shared" ref="U1002:AV1003" si="2295">U1003</f>
        <v>0</v>
      </c>
      <c r="V1002" s="19">
        <f t="shared" si="2234"/>
        <v>318961.09999999998</v>
      </c>
      <c r="W1002" s="19">
        <f t="shared" si="2235"/>
        <v>368420.5</v>
      </c>
      <c r="X1002" s="19">
        <f t="shared" si="2236"/>
        <v>551141</v>
      </c>
      <c r="Y1002" s="19">
        <f t="shared" si="2295"/>
        <v>234251.09999999998</v>
      </c>
      <c r="Z1002" s="19">
        <f t="shared" si="2295"/>
        <v>78704.5</v>
      </c>
      <c r="AA1002" s="19">
        <f t="shared" si="2295"/>
        <v>211814.40000000002</v>
      </c>
      <c r="AB1002" s="19">
        <f t="shared" si="2224"/>
        <v>553212.19999999995</v>
      </c>
      <c r="AC1002" s="19">
        <f t="shared" si="2225"/>
        <v>447125</v>
      </c>
      <c r="AD1002" s="19">
        <f t="shared" si="2226"/>
        <v>762955.4</v>
      </c>
      <c r="AE1002" s="19">
        <f t="shared" si="2295"/>
        <v>0</v>
      </c>
      <c r="AF1002" s="19">
        <f t="shared" si="2295"/>
        <v>0</v>
      </c>
      <c r="AG1002" s="19">
        <f t="shared" si="2228"/>
        <v>553212.19999999995</v>
      </c>
      <c r="AH1002" s="19">
        <f t="shared" si="2229"/>
        <v>447125</v>
      </c>
      <c r="AI1002" s="19">
        <f t="shared" si="2230"/>
        <v>762955.4</v>
      </c>
      <c r="AJ1002" s="19">
        <f t="shared" si="2295"/>
        <v>0</v>
      </c>
      <c r="AK1002" s="19">
        <f t="shared" si="2295"/>
        <v>0</v>
      </c>
      <c r="AL1002" s="19">
        <f t="shared" si="2295"/>
        <v>0</v>
      </c>
      <c r="AM1002" s="19">
        <f t="shared" si="2271"/>
        <v>553212.19999999995</v>
      </c>
      <c r="AN1002" s="19">
        <f t="shared" si="2295"/>
        <v>0</v>
      </c>
      <c r="AO1002" s="19">
        <f t="shared" si="2280"/>
        <v>553212.19999999995</v>
      </c>
      <c r="AP1002" s="19">
        <f t="shared" si="2272"/>
        <v>447125</v>
      </c>
      <c r="AQ1002" s="19">
        <f t="shared" si="2295"/>
        <v>0</v>
      </c>
      <c r="AR1002" s="19">
        <f t="shared" si="2281"/>
        <v>447125</v>
      </c>
      <c r="AS1002" s="19">
        <f t="shared" si="2273"/>
        <v>762955.4</v>
      </c>
      <c r="AT1002" s="19">
        <f t="shared" si="2295"/>
        <v>0</v>
      </c>
      <c r="AU1002" s="19">
        <f t="shared" si="2282"/>
        <v>762955.4</v>
      </c>
      <c r="AV1002" s="19">
        <f t="shared" si="2295"/>
        <v>0</v>
      </c>
      <c r="AW1002" s="32"/>
      <c r="AX1002" s="23"/>
      <c r="AY1002" s="2"/>
    </row>
    <row r="1003" spans="1:51" ht="46.8" x14ac:dyDescent="0.3">
      <c r="A1003" s="49" t="s">
        <v>226</v>
      </c>
      <c r="B1003" s="45">
        <v>400</v>
      </c>
      <c r="C1003" s="49"/>
      <c r="D1003" s="49"/>
      <c r="E1003" s="15" t="s">
        <v>580</v>
      </c>
      <c r="F1003" s="19">
        <f>F1004</f>
        <v>329002.3</v>
      </c>
      <c r="G1003" s="19">
        <f t="shared" si="2293"/>
        <v>366616.8</v>
      </c>
      <c r="H1003" s="19">
        <f t="shared" si="2293"/>
        <v>621631.19999999995</v>
      </c>
      <c r="I1003" s="19">
        <f t="shared" si="2293"/>
        <v>0</v>
      </c>
      <c r="J1003" s="19">
        <f t="shared" si="2293"/>
        <v>0</v>
      </c>
      <c r="K1003" s="19">
        <f t="shared" si="2293"/>
        <v>0</v>
      </c>
      <c r="L1003" s="19">
        <f t="shared" si="2286"/>
        <v>329002.3</v>
      </c>
      <c r="M1003" s="19">
        <f t="shared" si="2287"/>
        <v>366616.8</v>
      </c>
      <c r="N1003" s="19">
        <f t="shared" si="2288"/>
        <v>621631.19999999995</v>
      </c>
      <c r="O1003" s="19">
        <f t="shared" si="2294"/>
        <v>-10041.200000000001</v>
      </c>
      <c r="P1003" s="19">
        <f t="shared" si="2294"/>
        <v>1803.7</v>
      </c>
      <c r="Q1003" s="19">
        <f t="shared" si="2294"/>
        <v>-70490.2</v>
      </c>
      <c r="R1003" s="19">
        <f t="shared" si="2231"/>
        <v>318961.09999999998</v>
      </c>
      <c r="S1003" s="19">
        <f t="shared" si="2232"/>
        <v>368420.5</v>
      </c>
      <c r="T1003" s="19">
        <f t="shared" si="2233"/>
        <v>551141</v>
      </c>
      <c r="U1003" s="19">
        <f t="shared" si="2295"/>
        <v>0</v>
      </c>
      <c r="V1003" s="19">
        <f t="shared" si="2234"/>
        <v>318961.09999999998</v>
      </c>
      <c r="W1003" s="19">
        <f t="shared" si="2235"/>
        <v>368420.5</v>
      </c>
      <c r="X1003" s="19">
        <f t="shared" si="2236"/>
        <v>551141</v>
      </c>
      <c r="Y1003" s="19">
        <f t="shared" si="2295"/>
        <v>234251.09999999998</v>
      </c>
      <c r="Z1003" s="19">
        <f t="shared" si="2295"/>
        <v>78704.5</v>
      </c>
      <c r="AA1003" s="19">
        <f t="shared" si="2295"/>
        <v>211814.40000000002</v>
      </c>
      <c r="AB1003" s="19">
        <f t="shared" si="2224"/>
        <v>553212.19999999995</v>
      </c>
      <c r="AC1003" s="19">
        <f t="shared" si="2225"/>
        <v>447125</v>
      </c>
      <c r="AD1003" s="19">
        <f t="shared" si="2226"/>
        <v>762955.4</v>
      </c>
      <c r="AE1003" s="19">
        <f t="shared" si="2295"/>
        <v>0</v>
      </c>
      <c r="AF1003" s="19">
        <f t="shared" si="2295"/>
        <v>0</v>
      </c>
      <c r="AG1003" s="19">
        <f t="shared" si="2228"/>
        <v>553212.19999999995</v>
      </c>
      <c r="AH1003" s="19">
        <f t="shared" si="2229"/>
        <v>447125</v>
      </c>
      <c r="AI1003" s="19">
        <f t="shared" si="2230"/>
        <v>762955.4</v>
      </c>
      <c r="AJ1003" s="19">
        <f t="shared" si="2295"/>
        <v>0</v>
      </c>
      <c r="AK1003" s="19">
        <f t="shared" si="2295"/>
        <v>0</v>
      </c>
      <c r="AL1003" s="19">
        <f t="shared" si="2295"/>
        <v>0</v>
      </c>
      <c r="AM1003" s="19">
        <f t="shared" si="2271"/>
        <v>553212.19999999995</v>
      </c>
      <c r="AN1003" s="19">
        <f t="shared" si="2295"/>
        <v>0</v>
      </c>
      <c r="AO1003" s="19">
        <f t="shared" si="2280"/>
        <v>553212.19999999995</v>
      </c>
      <c r="AP1003" s="19">
        <f t="shared" si="2272"/>
        <v>447125</v>
      </c>
      <c r="AQ1003" s="19">
        <f t="shared" si="2295"/>
        <v>0</v>
      </c>
      <c r="AR1003" s="19">
        <f t="shared" si="2281"/>
        <v>447125</v>
      </c>
      <c r="AS1003" s="19">
        <f t="shared" si="2273"/>
        <v>762955.4</v>
      </c>
      <c r="AT1003" s="19">
        <f t="shared" si="2295"/>
        <v>0</v>
      </c>
      <c r="AU1003" s="19">
        <f t="shared" si="2282"/>
        <v>762955.4</v>
      </c>
      <c r="AV1003" s="19">
        <f t="shared" si="2295"/>
        <v>0</v>
      </c>
      <c r="AW1003" s="32"/>
      <c r="AX1003" s="23"/>
      <c r="AY1003" s="2"/>
    </row>
    <row r="1004" spans="1:51" x14ac:dyDescent="0.3">
      <c r="A1004" s="49" t="s">
        <v>226</v>
      </c>
      <c r="B1004" s="45">
        <v>410</v>
      </c>
      <c r="C1004" s="49"/>
      <c r="D1004" s="49"/>
      <c r="E1004" s="15" t="s">
        <v>593</v>
      </c>
      <c r="F1004" s="19">
        <f t="shared" ref="F1004:H1004" si="2296">F1005</f>
        <v>329002.3</v>
      </c>
      <c r="G1004" s="19">
        <f t="shared" si="2296"/>
        <v>366616.8</v>
      </c>
      <c r="H1004" s="19">
        <f t="shared" si="2296"/>
        <v>621631.19999999995</v>
      </c>
      <c r="I1004" s="19">
        <f t="shared" si="2293"/>
        <v>0</v>
      </c>
      <c r="J1004" s="19">
        <f t="shared" si="2293"/>
        <v>0</v>
      </c>
      <c r="K1004" s="19">
        <f t="shared" si="2293"/>
        <v>0</v>
      </c>
      <c r="L1004" s="19">
        <f t="shared" si="2286"/>
        <v>329002.3</v>
      </c>
      <c r="M1004" s="19">
        <f t="shared" si="2287"/>
        <v>366616.8</v>
      </c>
      <c r="N1004" s="19">
        <f t="shared" si="2288"/>
        <v>621631.19999999995</v>
      </c>
      <c r="O1004" s="19">
        <f t="shared" si="2294"/>
        <v>-10041.200000000001</v>
      </c>
      <c r="P1004" s="19">
        <f t="shared" si="2294"/>
        <v>1803.7</v>
      </c>
      <c r="Q1004" s="19">
        <f t="shared" si="2294"/>
        <v>-70490.2</v>
      </c>
      <c r="R1004" s="19">
        <f t="shared" si="2231"/>
        <v>318961.09999999998</v>
      </c>
      <c r="S1004" s="19">
        <f t="shared" si="2232"/>
        <v>368420.5</v>
      </c>
      <c r="T1004" s="19">
        <f t="shared" si="2233"/>
        <v>551141</v>
      </c>
      <c r="U1004" s="19">
        <f t="shared" ref="U1004:AV1004" si="2297">U1005</f>
        <v>0</v>
      </c>
      <c r="V1004" s="19">
        <f t="shared" si="2234"/>
        <v>318961.09999999998</v>
      </c>
      <c r="W1004" s="19">
        <f t="shared" si="2235"/>
        <v>368420.5</v>
      </c>
      <c r="X1004" s="19">
        <f t="shared" si="2236"/>
        <v>551141</v>
      </c>
      <c r="Y1004" s="19">
        <f t="shared" si="2297"/>
        <v>234251.09999999998</v>
      </c>
      <c r="Z1004" s="19">
        <f t="shared" si="2297"/>
        <v>78704.5</v>
      </c>
      <c r="AA1004" s="19">
        <f t="shared" si="2297"/>
        <v>211814.40000000002</v>
      </c>
      <c r="AB1004" s="19">
        <f t="shared" si="2224"/>
        <v>553212.19999999995</v>
      </c>
      <c r="AC1004" s="19">
        <f t="shared" si="2225"/>
        <v>447125</v>
      </c>
      <c r="AD1004" s="19">
        <f t="shared" si="2226"/>
        <v>762955.4</v>
      </c>
      <c r="AE1004" s="19">
        <f t="shared" si="2297"/>
        <v>0</v>
      </c>
      <c r="AF1004" s="19">
        <f t="shared" si="2297"/>
        <v>0</v>
      </c>
      <c r="AG1004" s="19">
        <f t="shared" si="2228"/>
        <v>553212.19999999995</v>
      </c>
      <c r="AH1004" s="19">
        <f t="shared" si="2229"/>
        <v>447125</v>
      </c>
      <c r="AI1004" s="19">
        <f t="shared" si="2230"/>
        <v>762955.4</v>
      </c>
      <c r="AJ1004" s="19">
        <f t="shared" si="2297"/>
        <v>0</v>
      </c>
      <c r="AK1004" s="19">
        <f t="shared" si="2297"/>
        <v>0</v>
      </c>
      <c r="AL1004" s="19">
        <f t="shared" si="2297"/>
        <v>0</v>
      </c>
      <c r="AM1004" s="19">
        <f t="shared" si="2271"/>
        <v>553212.19999999995</v>
      </c>
      <c r="AN1004" s="19">
        <f t="shared" si="2297"/>
        <v>0</v>
      </c>
      <c r="AO1004" s="19">
        <f t="shared" si="2280"/>
        <v>553212.19999999995</v>
      </c>
      <c r="AP1004" s="19">
        <f t="shared" si="2272"/>
        <v>447125</v>
      </c>
      <c r="AQ1004" s="19">
        <f t="shared" si="2297"/>
        <v>0</v>
      </c>
      <c r="AR1004" s="19">
        <f t="shared" si="2281"/>
        <v>447125</v>
      </c>
      <c r="AS1004" s="19">
        <f t="shared" si="2273"/>
        <v>762955.4</v>
      </c>
      <c r="AT1004" s="19">
        <f t="shared" si="2297"/>
        <v>0</v>
      </c>
      <c r="AU1004" s="19">
        <f t="shared" si="2282"/>
        <v>762955.4</v>
      </c>
      <c r="AV1004" s="19">
        <f t="shared" si="2297"/>
        <v>0</v>
      </c>
      <c r="AW1004" s="32"/>
      <c r="AX1004" s="23"/>
      <c r="AY1004" s="2"/>
    </row>
    <row r="1005" spans="1:51" x14ac:dyDescent="0.3">
      <c r="A1005" s="49" t="s">
        <v>226</v>
      </c>
      <c r="B1005" s="45">
        <v>410</v>
      </c>
      <c r="C1005" s="49" t="s">
        <v>28</v>
      </c>
      <c r="D1005" s="49" t="s">
        <v>112</v>
      </c>
      <c r="E1005" s="15" t="s">
        <v>558</v>
      </c>
      <c r="F1005" s="19">
        <v>329002.3</v>
      </c>
      <c r="G1005" s="19">
        <v>366616.8</v>
      </c>
      <c r="H1005" s="19">
        <v>621631.19999999995</v>
      </c>
      <c r="I1005" s="19"/>
      <c r="J1005" s="19"/>
      <c r="K1005" s="19"/>
      <c r="L1005" s="19">
        <f t="shared" si="2286"/>
        <v>329002.3</v>
      </c>
      <c r="M1005" s="19">
        <f t="shared" si="2287"/>
        <v>366616.8</v>
      </c>
      <c r="N1005" s="19">
        <f t="shared" si="2288"/>
        <v>621631.19999999995</v>
      </c>
      <c r="O1005" s="19">
        <v>-10041.200000000001</v>
      </c>
      <c r="P1005" s="19">
        <v>1803.7</v>
      </c>
      <c r="Q1005" s="19">
        <v>-70490.2</v>
      </c>
      <c r="R1005" s="19">
        <f t="shared" si="2231"/>
        <v>318961.09999999998</v>
      </c>
      <c r="S1005" s="19">
        <f t="shared" si="2232"/>
        <v>368420.5</v>
      </c>
      <c r="T1005" s="19">
        <f t="shared" si="2233"/>
        <v>551141</v>
      </c>
      <c r="U1005" s="19"/>
      <c r="V1005" s="19">
        <f t="shared" si="2234"/>
        <v>318961.09999999998</v>
      </c>
      <c r="W1005" s="19">
        <f t="shared" si="2235"/>
        <v>368420.5</v>
      </c>
      <c r="X1005" s="19">
        <f t="shared" si="2236"/>
        <v>551141</v>
      </c>
      <c r="Y1005" s="19">
        <f>105266.5+63908.4-34923.8+100000</f>
        <v>234251.09999999998</v>
      </c>
      <c r="Z1005" s="19">
        <f>40732-223.8+20000+20000-1803.7</f>
        <v>78704.5</v>
      </c>
      <c r="AA1005" s="19">
        <f>-36199.8+166553.1+81461.1</f>
        <v>211814.40000000002</v>
      </c>
      <c r="AB1005" s="19">
        <f t="shared" si="2224"/>
        <v>553212.19999999995</v>
      </c>
      <c r="AC1005" s="19">
        <f t="shared" si="2225"/>
        <v>447125</v>
      </c>
      <c r="AD1005" s="19">
        <f t="shared" si="2226"/>
        <v>762955.4</v>
      </c>
      <c r="AE1005" s="19"/>
      <c r="AF1005" s="19"/>
      <c r="AG1005" s="19">
        <f t="shared" si="2228"/>
        <v>553212.19999999995</v>
      </c>
      <c r="AH1005" s="19">
        <f t="shared" si="2229"/>
        <v>447125</v>
      </c>
      <c r="AI1005" s="19">
        <f t="shared" si="2230"/>
        <v>762955.4</v>
      </c>
      <c r="AJ1005" s="19"/>
      <c r="AK1005" s="19"/>
      <c r="AL1005" s="19"/>
      <c r="AM1005" s="19">
        <f t="shared" si="2271"/>
        <v>553212.19999999995</v>
      </c>
      <c r="AN1005" s="19"/>
      <c r="AO1005" s="19">
        <f t="shared" si="2280"/>
        <v>553212.19999999995</v>
      </c>
      <c r="AP1005" s="19">
        <f t="shared" si="2272"/>
        <v>447125</v>
      </c>
      <c r="AQ1005" s="19"/>
      <c r="AR1005" s="19">
        <f t="shared" si="2281"/>
        <v>447125</v>
      </c>
      <c r="AS1005" s="19">
        <f t="shared" si="2273"/>
        <v>762955.4</v>
      </c>
      <c r="AT1005" s="19"/>
      <c r="AU1005" s="19">
        <f t="shared" si="2282"/>
        <v>762955.4</v>
      </c>
      <c r="AV1005" s="19"/>
      <c r="AW1005" s="32"/>
      <c r="AX1005" s="23"/>
      <c r="AY1005" s="2"/>
    </row>
    <row r="1006" spans="1:51" ht="140.4" x14ac:dyDescent="0.3">
      <c r="A1006" s="49" t="s">
        <v>820</v>
      </c>
      <c r="B1006" s="45"/>
      <c r="C1006" s="49"/>
      <c r="D1006" s="49"/>
      <c r="E1006" s="15" t="s">
        <v>1117</v>
      </c>
      <c r="F1006" s="19">
        <f t="shared" ref="F1006:K1006" si="2298">F1007</f>
        <v>63918.1</v>
      </c>
      <c r="G1006" s="19">
        <f t="shared" si="2298"/>
        <v>0</v>
      </c>
      <c r="H1006" s="19">
        <f t="shared" si="2298"/>
        <v>0</v>
      </c>
      <c r="I1006" s="19">
        <f t="shared" si="2298"/>
        <v>0</v>
      </c>
      <c r="J1006" s="19">
        <f t="shared" si="2298"/>
        <v>0</v>
      </c>
      <c r="K1006" s="19">
        <f t="shared" si="2298"/>
        <v>0</v>
      </c>
      <c r="L1006" s="19">
        <f t="shared" si="2286"/>
        <v>63918.1</v>
      </c>
      <c r="M1006" s="19">
        <f t="shared" si="2287"/>
        <v>0</v>
      </c>
      <c r="N1006" s="19">
        <f t="shared" si="2288"/>
        <v>0</v>
      </c>
      <c r="O1006" s="19">
        <f t="shared" ref="O1006:Q1006" si="2299">O1007</f>
        <v>4858.0069999999996</v>
      </c>
      <c r="P1006" s="19">
        <f t="shared" si="2299"/>
        <v>0</v>
      </c>
      <c r="Q1006" s="19">
        <f t="shared" si="2299"/>
        <v>0</v>
      </c>
      <c r="R1006" s="19">
        <f t="shared" si="2231"/>
        <v>68776.107000000004</v>
      </c>
      <c r="S1006" s="19">
        <f t="shared" si="2232"/>
        <v>0</v>
      </c>
      <c r="T1006" s="19">
        <f t="shared" si="2233"/>
        <v>0</v>
      </c>
      <c r="U1006" s="19">
        <f t="shared" ref="U1006:AV1006" si="2300">U1007</f>
        <v>0</v>
      </c>
      <c r="V1006" s="19">
        <f t="shared" si="2234"/>
        <v>68776.107000000004</v>
      </c>
      <c r="W1006" s="19">
        <f t="shared" si="2235"/>
        <v>0</v>
      </c>
      <c r="X1006" s="19">
        <f t="shared" si="2236"/>
        <v>0</v>
      </c>
      <c r="Y1006" s="19">
        <f t="shared" si="2300"/>
        <v>-5553.5770000000002</v>
      </c>
      <c r="Z1006" s="19">
        <f t="shared" si="2300"/>
        <v>0</v>
      </c>
      <c r="AA1006" s="19">
        <f t="shared" si="2300"/>
        <v>0</v>
      </c>
      <c r="AB1006" s="19">
        <f t="shared" si="2224"/>
        <v>63222.530000000006</v>
      </c>
      <c r="AC1006" s="19">
        <f t="shared" si="2225"/>
        <v>0</v>
      </c>
      <c r="AD1006" s="19">
        <f t="shared" si="2226"/>
        <v>0</v>
      </c>
      <c r="AE1006" s="19">
        <f t="shared" si="2300"/>
        <v>0</v>
      </c>
      <c r="AF1006" s="19">
        <f t="shared" si="2300"/>
        <v>0</v>
      </c>
      <c r="AG1006" s="19">
        <f t="shared" si="2228"/>
        <v>63222.530000000006</v>
      </c>
      <c r="AH1006" s="19">
        <f t="shared" si="2229"/>
        <v>0</v>
      </c>
      <c r="AI1006" s="19">
        <f t="shared" si="2230"/>
        <v>0</v>
      </c>
      <c r="AJ1006" s="19">
        <f t="shared" si="2300"/>
        <v>0</v>
      </c>
      <c r="AK1006" s="19">
        <f t="shared" si="2300"/>
        <v>0</v>
      </c>
      <c r="AL1006" s="19">
        <f t="shared" si="2300"/>
        <v>0</v>
      </c>
      <c r="AM1006" s="19">
        <f t="shared" si="2271"/>
        <v>63222.530000000006</v>
      </c>
      <c r="AN1006" s="19">
        <f t="shared" si="2300"/>
        <v>0</v>
      </c>
      <c r="AO1006" s="19">
        <f t="shared" si="2280"/>
        <v>63222.530000000006</v>
      </c>
      <c r="AP1006" s="19">
        <f t="shared" si="2272"/>
        <v>0</v>
      </c>
      <c r="AQ1006" s="19">
        <f t="shared" si="2300"/>
        <v>0</v>
      </c>
      <c r="AR1006" s="19">
        <f t="shared" si="2281"/>
        <v>0</v>
      </c>
      <c r="AS1006" s="19">
        <f t="shared" si="2273"/>
        <v>0</v>
      </c>
      <c r="AT1006" s="19">
        <f t="shared" si="2300"/>
        <v>0</v>
      </c>
      <c r="AU1006" s="19">
        <f t="shared" si="2282"/>
        <v>0</v>
      </c>
      <c r="AV1006" s="19">
        <f t="shared" si="2300"/>
        <v>0</v>
      </c>
      <c r="AW1006" s="32"/>
      <c r="AX1006" s="23"/>
      <c r="AY1006" s="2"/>
    </row>
    <row r="1007" spans="1:51" ht="46.8" x14ac:dyDescent="0.3">
      <c r="A1007" s="49" t="s">
        <v>820</v>
      </c>
      <c r="B1007" s="45">
        <v>400</v>
      </c>
      <c r="C1007" s="49"/>
      <c r="D1007" s="49"/>
      <c r="E1007" s="15" t="s">
        <v>580</v>
      </c>
      <c r="F1007" s="19">
        <f t="shared" ref="F1007:K1007" si="2301">F1008+F1010</f>
        <v>63918.1</v>
      </c>
      <c r="G1007" s="19">
        <f t="shared" si="2301"/>
        <v>0</v>
      </c>
      <c r="H1007" s="19">
        <f t="shared" si="2301"/>
        <v>0</v>
      </c>
      <c r="I1007" s="19">
        <f t="shared" si="2301"/>
        <v>0</v>
      </c>
      <c r="J1007" s="19">
        <f t="shared" si="2301"/>
        <v>0</v>
      </c>
      <c r="K1007" s="19">
        <f t="shared" si="2301"/>
        <v>0</v>
      </c>
      <c r="L1007" s="19">
        <f t="shared" si="2286"/>
        <v>63918.1</v>
      </c>
      <c r="M1007" s="19">
        <f t="shared" si="2287"/>
        <v>0</v>
      </c>
      <c r="N1007" s="19">
        <f t="shared" si="2288"/>
        <v>0</v>
      </c>
      <c r="O1007" s="19">
        <f t="shared" ref="O1007:Q1007" si="2302">O1008+O1010</f>
        <v>4858.0069999999996</v>
      </c>
      <c r="P1007" s="19">
        <f t="shared" si="2302"/>
        <v>0</v>
      </c>
      <c r="Q1007" s="19">
        <f t="shared" si="2302"/>
        <v>0</v>
      </c>
      <c r="R1007" s="19">
        <f t="shared" si="2231"/>
        <v>68776.107000000004</v>
      </c>
      <c r="S1007" s="19">
        <f t="shared" si="2232"/>
        <v>0</v>
      </c>
      <c r="T1007" s="19">
        <f t="shared" si="2233"/>
        <v>0</v>
      </c>
      <c r="U1007" s="19">
        <f t="shared" ref="U1007:AV1007" si="2303">U1008+U1010</f>
        <v>0</v>
      </c>
      <c r="V1007" s="19">
        <f t="shared" si="2234"/>
        <v>68776.107000000004</v>
      </c>
      <c r="W1007" s="19">
        <f t="shared" si="2235"/>
        <v>0</v>
      </c>
      <c r="X1007" s="19">
        <f t="shared" si="2236"/>
        <v>0</v>
      </c>
      <c r="Y1007" s="19">
        <f t="shared" ref="Y1007:AA1007" si="2304">Y1008+Y1010</f>
        <v>-5553.5770000000002</v>
      </c>
      <c r="Z1007" s="19">
        <f t="shared" si="2304"/>
        <v>0</v>
      </c>
      <c r="AA1007" s="19">
        <f t="shared" si="2304"/>
        <v>0</v>
      </c>
      <c r="AB1007" s="19">
        <f t="shared" si="2224"/>
        <v>63222.530000000006</v>
      </c>
      <c r="AC1007" s="19">
        <f t="shared" si="2225"/>
        <v>0</v>
      </c>
      <c r="AD1007" s="19">
        <f t="shared" si="2226"/>
        <v>0</v>
      </c>
      <c r="AE1007" s="19">
        <f t="shared" ref="AE1007:AF1007" si="2305">AE1008+AE1010</f>
        <v>0</v>
      </c>
      <c r="AF1007" s="19">
        <f t="shared" si="2305"/>
        <v>0</v>
      </c>
      <c r="AG1007" s="19">
        <f t="shared" si="2228"/>
        <v>63222.530000000006</v>
      </c>
      <c r="AH1007" s="19">
        <f t="shared" si="2229"/>
        <v>0</v>
      </c>
      <c r="AI1007" s="19">
        <f t="shared" si="2230"/>
        <v>0</v>
      </c>
      <c r="AJ1007" s="19">
        <f t="shared" ref="AJ1007:AL1007" si="2306">AJ1008+AJ1010</f>
        <v>0</v>
      </c>
      <c r="AK1007" s="19">
        <f t="shared" si="2306"/>
        <v>0</v>
      </c>
      <c r="AL1007" s="19">
        <f t="shared" si="2306"/>
        <v>0</v>
      </c>
      <c r="AM1007" s="19">
        <f t="shared" si="2271"/>
        <v>63222.530000000006</v>
      </c>
      <c r="AN1007" s="19">
        <f t="shared" ref="AN1007" si="2307">AN1008+AN1010</f>
        <v>0</v>
      </c>
      <c r="AO1007" s="19">
        <f t="shared" si="2280"/>
        <v>63222.530000000006</v>
      </c>
      <c r="AP1007" s="19">
        <f t="shared" si="2272"/>
        <v>0</v>
      </c>
      <c r="AQ1007" s="19">
        <f t="shared" ref="AQ1007" si="2308">AQ1008+AQ1010</f>
        <v>0</v>
      </c>
      <c r="AR1007" s="19">
        <f t="shared" si="2281"/>
        <v>0</v>
      </c>
      <c r="AS1007" s="19">
        <f t="shared" si="2273"/>
        <v>0</v>
      </c>
      <c r="AT1007" s="19">
        <f t="shared" ref="AT1007" si="2309">AT1008+AT1010</f>
        <v>0</v>
      </c>
      <c r="AU1007" s="19">
        <f t="shared" si="2282"/>
        <v>0</v>
      </c>
      <c r="AV1007" s="19">
        <f t="shared" si="2303"/>
        <v>0</v>
      </c>
      <c r="AW1007" s="32"/>
      <c r="AX1007" s="23"/>
      <c r="AY1007" s="2"/>
    </row>
    <row r="1008" spans="1:51" x14ac:dyDescent="0.3">
      <c r="A1008" s="49" t="s">
        <v>820</v>
      </c>
      <c r="B1008" s="45">
        <v>410</v>
      </c>
      <c r="C1008" s="49"/>
      <c r="D1008" s="49"/>
      <c r="E1008" s="15" t="s">
        <v>593</v>
      </c>
      <c r="F1008" s="19">
        <f t="shared" ref="F1008:K1008" si="2310">F1009</f>
        <v>43110.2</v>
      </c>
      <c r="G1008" s="19">
        <f t="shared" si="2310"/>
        <v>0</v>
      </c>
      <c r="H1008" s="19">
        <f t="shared" si="2310"/>
        <v>0</v>
      </c>
      <c r="I1008" s="19">
        <f t="shared" si="2310"/>
        <v>0</v>
      </c>
      <c r="J1008" s="19">
        <f t="shared" si="2310"/>
        <v>0</v>
      </c>
      <c r="K1008" s="19">
        <f t="shared" si="2310"/>
        <v>0</v>
      </c>
      <c r="L1008" s="19">
        <f t="shared" si="2286"/>
        <v>43110.2</v>
      </c>
      <c r="M1008" s="19">
        <f t="shared" si="2287"/>
        <v>0</v>
      </c>
      <c r="N1008" s="19">
        <f t="shared" si="2288"/>
        <v>0</v>
      </c>
      <c r="O1008" s="19">
        <f t="shared" ref="O1008:Q1008" si="2311">O1009</f>
        <v>4858.0069999999996</v>
      </c>
      <c r="P1008" s="19">
        <f t="shared" si="2311"/>
        <v>0</v>
      </c>
      <c r="Q1008" s="19">
        <f t="shared" si="2311"/>
        <v>0</v>
      </c>
      <c r="R1008" s="19">
        <f t="shared" si="2231"/>
        <v>47968.206999999995</v>
      </c>
      <c r="S1008" s="19">
        <f t="shared" si="2232"/>
        <v>0</v>
      </c>
      <c r="T1008" s="19">
        <f t="shared" si="2233"/>
        <v>0</v>
      </c>
      <c r="U1008" s="19">
        <f t="shared" ref="U1008:AV1008" si="2312">U1009</f>
        <v>0</v>
      </c>
      <c r="V1008" s="19">
        <f t="shared" si="2234"/>
        <v>47968.206999999995</v>
      </c>
      <c r="W1008" s="19">
        <f t="shared" si="2235"/>
        <v>0</v>
      </c>
      <c r="X1008" s="19">
        <f t="shared" si="2236"/>
        <v>0</v>
      </c>
      <c r="Y1008" s="19">
        <f t="shared" si="2312"/>
        <v>-5553.5770000000002</v>
      </c>
      <c r="Z1008" s="19">
        <f t="shared" si="2312"/>
        <v>0</v>
      </c>
      <c r="AA1008" s="19">
        <f t="shared" si="2312"/>
        <v>0</v>
      </c>
      <c r="AB1008" s="19">
        <f t="shared" si="2224"/>
        <v>42414.63</v>
      </c>
      <c r="AC1008" s="19">
        <f t="shared" si="2225"/>
        <v>0</v>
      </c>
      <c r="AD1008" s="19">
        <f t="shared" si="2226"/>
        <v>0</v>
      </c>
      <c r="AE1008" s="19">
        <f t="shared" si="2312"/>
        <v>0</v>
      </c>
      <c r="AF1008" s="19">
        <f t="shared" si="2312"/>
        <v>0</v>
      </c>
      <c r="AG1008" s="19">
        <f t="shared" si="2228"/>
        <v>42414.63</v>
      </c>
      <c r="AH1008" s="19">
        <f t="shared" si="2229"/>
        <v>0</v>
      </c>
      <c r="AI1008" s="19">
        <f t="shared" si="2230"/>
        <v>0</v>
      </c>
      <c r="AJ1008" s="19">
        <f t="shared" si="2312"/>
        <v>0</v>
      </c>
      <c r="AK1008" s="19">
        <f t="shared" si="2312"/>
        <v>0</v>
      </c>
      <c r="AL1008" s="19">
        <f t="shared" si="2312"/>
        <v>0</v>
      </c>
      <c r="AM1008" s="19">
        <f t="shared" si="2271"/>
        <v>42414.63</v>
      </c>
      <c r="AN1008" s="19">
        <f t="shared" si="2312"/>
        <v>0</v>
      </c>
      <c r="AO1008" s="19">
        <f t="shared" si="2280"/>
        <v>42414.63</v>
      </c>
      <c r="AP1008" s="19">
        <f t="shared" si="2272"/>
        <v>0</v>
      </c>
      <c r="AQ1008" s="19">
        <f t="shared" si="2312"/>
        <v>0</v>
      </c>
      <c r="AR1008" s="19">
        <f t="shared" si="2281"/>
        <v>0</v>
      </c>
      <c r="AS1008" s="19">
        <f t="shared" si="2273"/>
        <v>0</v>
      </c>
      <c r="AT1008" s="19">
        <f t="shared" si="2312"/>
        <v>0</v>
      </c>
      <c r="AU1008" s="19">
        <f t="shared" si="2282"/>
        <v>0</v>
      </c>
      <c r="AV1008" s="19">
        <f t="shared" si="2312"/>
        <v>0</v>
      </c>
      <c r="AW1008" s="32"/>
      <c r="AX1008" s="23"/>
      <c r="AY1008" s="2"/>
    </row>
    <row r="1009" spans="1:51" x14ac:dyDescent="0.3">
      <c r="A1009" s="49" t="s">
        <v>820</v>
      </c>
      <c r="B1009" s="45">
        <v>410</v>
      </c>
      <c r="C1009" s="49" t="s">
        <v>28</v>
      </c>
      <c r="D1009" s="49" t="s">
        <v>112</v>
      </c>
      <c r="E1009" s="15" t="s">
        <v>558</v>
      </c>
      <c r="F1009" s="19">
        <v>43110.2</v>
      </c>
      <c r="G1009" s="19">
        <v>0</v>
      </c>
      <c r="H1009" s="19">
        <v>0</v>
      </c>
      <c r="I1009" s="19"/>
      <c r="J1009" s="19"/>
      <c r="K1009" s="19"/>
      <c r="L1009" s="19">
        <f t="shared" si="2286"/>
        <v>43110.2</v>
      </c>
      <c r="M1009" s="19">
        <f t="shared" si="2287"/>
        <v>0</v>
      </c>
      <c r="N1009" s="19">
        <f t="shared" si="2288"/>
        <v>0</v>
      </c>
      <c r="O1009" s="19">
        <v>4858.0069999999996</v>
      </c>
      <c r="P1009" s="19"/>
      <c r="Q1009" s="19"/>
      <c r="R1009" s="19">
        <f t="shared" si="2231"/>
        <v>47968.206999999995</v>
      </c>
      <c r="S1009" s="19">
        <f t="shared" si="2232"/>
        <v>0</v>
      </c>
      <c r="T1009" s="19">
        <f t="shared" si="2233"/>
        <v>0</v>
      </c>
      <c r="U1009" s="19"/>
      <c r="V1009" s="19">
        <f t="shared" si="2234"/>
        <v>47968.206999999995</v>
      </c>
      <c r="W1009" s="19">
        <f t="shared" si="2235"/>
        <v>0</v>
      </c>
      <c r="X1009" s="19">
        <f t="shared" si="2236"/>
        <v>0</v>
      </c>
      <c r="Y1009" s="19">
        <v>-5553.5770000000002</v>
      </c>
      <c r="Z1009" s="19"/>
      <c r="AA1009" s="19"/>
      <c r="AB1009" s="19">
        <f t="shared" si="2224"/>
        <v>42414.63</v>
      </c>
      <c r="AC1009" s="19">
        <f t="shared" si="2225"/>
        <v>0</v>
      </c>
      <c r="AD1009" s="19">
        <f t="shared" si="2226"/>
        <v>0</v>
      </c>
      <c r="AE1009" s="19"/>
      <c r="AF1009" s="19"/>
      <c r="AG1009" s="19">
        <f t="shared" si="2228"/>
        <v>42414.63</v>
      </c>
      <c r="AH1009" s="19">
        <f t="shared" si="2229"/>
        <v>0</v>
      </c>
      <c r="AI1009" s="19">
        <f t="shared" si="2230"/>
        <v>0</v>
      </c>
      <c r="AJ1009" s="19"/>
      <c r="AK1009" s="19"/>
      <c r="AL1009" s="19"/>
      <c r="AM1009" s="19">
        <f t="shared" si="2271"/>
        <v>42414.63</v>
      </c>
      <c r="AN1009" s="19"/>
      <c r="AO1009" s="19">
        <f t="shared" si="2280"/>
        <v>42414.63</v>
      </c>
      <c r="AP1009" s="19">
        <f t="shared" si="2272"/>
        <v>0</v>
      </c>
      <c r="AQ1009" s="19"/>
      <c r="AR1009" s="19">
        <f t="shared" si="2281"/>
        <v>0</v>
      </c>
      <c r="AS1009" s="19">
        <f t="shared" si="2273"/>
        <v>0</v>
      </c>
      <c r="AT1009" s="19"/>
      <c r="AU1009" s="19">
        <f t="shared" si="2282"/>
        <v>0</v>
      </c>
      <c r="AV1009" s="19"/>
      <c r="AW1009" s="32"/>
      <c r="AX1009" s="23"/>
      <c r="AY1009" s="2"/>
    </row>
    <row r="1010" spans="1:51" ht="140.4" x14ac:dyDescent="0.3">
      <c r="A1010" s="49" t="s">
        <v>820</v>
      </c>
      <c r="B1010" s="45">
        <v>460</v>
      </c>
      <c r="C1010" s="49"/>
      <c r="D1010" s="49"/>
      <c r="E1010" s="15" t="s">
        <v>594</v>
      </c>
      <c r="F1010" s="19">
        <f t="shared" ref="F1010:K1010" si="2313">F1011</f>
        <v>20807.900000000001</v>
      </c>
      <c r="G1010" s="19">
        <f t="shared" si="2313"/>
        <v>0</v>
      </c>
      <c r="H1010" s="19">
        <f t="shared" si="2313"/>
        <v>0</v>
      </c>
      <c r="I1010" s="19">
        <f t="shared" si="2313"/>
        <v>0</v>
      </c>
      <c r="J1010" s="19">
        <f t="shared" si="2313"/>
        <v>0</v>
      </c>
      <c r="K1010" s="19">
        <f t="shared" si="2313"/>
        <v>0</v>
      </c>
      <c r="L1010" s="19">
        <f t="shared" si="2286"/>
        <v>20807.900000000001</v>
      </c>
      <c r="M1010" s="19">
        <f t="shared" si="2287"/>
        <v>0</v>
      </c>
      <c r="N1010" s="19">
        <f t="shared" si="2288"/>
        <v>0</v>
      </c>
      <c r="O1010" s="19">
        <f t="shared" ref="O1010:Q1010" si="2314">O1011</f>
        <v>0</v>
      </c>
      <c r="P1010" s="19">
        <f t="shared" si="2314"/>
        <v>0</v>
      </c>
      <c r="Q1010" s="19">
        <f t="shared" si="2314"/>
        <v>0</v>
      </c>
      <c r="R1010" s="19">
        <f t="shared" si="2231"/>
        <v>20807.900000000001</v>
      </c>
      <c r="S1010" s="19">
        <f t="shared" si="2232"/>
        <v>0</v>
      </c>
      <c r="T1010" s="19">
        <f t="shared" si="2233"/>
        <v>0</v>
      </c>
      <c r="U1010" s="19">
        <f t="shared" ref="U1010:AV1010" si="2315">U1011</f>
        <v>0</v>
      </c>
      <c r="V1010" s="19">
        <f t="shared" si="2234"/>
        <v>20807.900000000001</v>
      </c>
      <c r="W1010" s="19">
        <f t="shared" si="2235"/>
        <v>0</v>
      </c>
      <c r="X1010" s="19">
        <f t="shared" si="2236"/>
        <v>0</v>
      </c>
      <c r="Y1010" s="19">
        <f t="shared" si="2315"/>
        <v>0</v>
      </c>
      <c r="Z1010" s="19">
        <f t="shared" si="2315"/>
        <v>0</v>
      </c>
      <c r="AA1010" s="19">
        <f t="shared" si="2315"/>
        <v>0</v>
      </c>
      <c r="AB1010" s="19">
        <f t="shared" si="2224"/>
        <v>20807.900000000001</v>
      </c>
      <c r="AC1010" s="19">
        <f t="shared" si="2225"/>
        <v>0</v>
      </c>
      <c r="AD1010" s="19">
        <f t="shared" si="2226"/>
        <v>0</v>
      </c>
      <c r="AE1010" s="19">
        <f t="shared" si="2315"/>
        <v>0</v>
      </c>
      <c r="AF1010" s="19">
        <f t="shared" si="2315"/>
        <v>0</v>
      </c>
      <c r="AG1010" s="19">
        <f t="shared" si="2228"/>
        <v>20807.900000000001</v>
      </c>
      <c r="AH1010" s="19">
        <f t="shared" si="2229"/>
        <v>0</v>
      </c>
      <c r="AI1010" s="19">
        <f t="shared" si="2230"/>
        <v>0</v>
      </c>
      <c r="AJ1010" s="19">
        <f t="shared" si="2315"/>
        <v>0</v>
      </c>
      <c r="AK1010" s="19">
        <f t="shared" si="2315"/>
        <v>0</v>
      </c>
      <c r="AL1010" s="19">
        <f t="shared" si="2315"/>
        <v>0</v>
      </c>
      <c r="AM1010" s="19">
        <f t="shared" si="2271"/>
        <v>20807.900000000001</v>
      </c>
      <c r="AN1010" s="19">
        <f t="shared" si="2315"/>
        <v>0</v>
      </c>
      <c r="AO1010" s="19">
        <f t="shared" si="2280"/>
        <v>20807.900000000001</v>
      </c>
      <c r="AP1010" s="19">
        <f t="shared" si="2272"/>
        <v>0</v>
      </c>
      <c r="AQ1010" s="19">
        <f t="shared" si="2315"/>
        <v>0</v>
      </c>
      <c r="AR1010" s="19">
        <f t="shared" si="2281"/>
        <v>0</v>
      </c>
      <c r="AS1010" s="19">
        <f t="shared" si="2273"/>
        <v>0</v>
      </c>
      <c r="AT1010" s="19">
        <f t="shared" si="2315"/>
        <v>0</v>
      </c>
      <c r="AU1010" s="19">
        <f t="shared" si="2282"/>
        <v>0</v>
      </c>
      <c r="AV1010" s="19">
        <f t="shared" si="2315"/>
        <v>0</v>
      </c>
      <c r="AW1010" s="32"/>
      <c r="AX1010" s="23"/>
      <c r="AY1010" s="2"/>
    </row>
    <row r="1011" spans="1:51" x14ac:dyDescent="0.3">
      <c r="A1011" s="49" t="s">
        <v>820</v>
      </c>
      <c r="B1011" s="45">
        <v>460</v>
      </c>
      <c r="C1011" s="49" t="s">
        <v>28</v>
      </c>
      <c r="D1011" s="49" t="s">
        <v>112</v>
      </c>
      <c r="E1011" s="15" t="s">
        <v>558</v>
      </c>
      <c r="F1011" s="19">
        <v>20807.900000000001</v>
      </c>
      <c r="G1011" s="19">
        <v>0</v>
      </c>
      <c r="H1011" s="19">
        <v>0</v>
      </c>
      <c r="I1011" s="19"/>
      <c r="J1011" s="19"/>
      <c r="K1011" s="19"/>
      <c r="L1011" s="19">
        <f t="shared" si="2286"/>
        <v>20807.900000000001</v>
      </c>
      <c r="M1011" s="19">
        <f t="shared" si="2287"/>
        <v>0</v>
      </c>
      <c r="N1011" s="19">
        <f t="shared" si="2288"/>
        <v>0</v>
      </c>
      <c r="O1011" s="19"/>
      <c r="P1011" s="19"/>
      <c r="Q1011" s="19"/>
      <c r="R1011" s="19">
        <f t="shared" si="2231"/>
        <v>20807.900000000001</v>
      </c>
      <c r="S1011" s="19">
        <f t="shared" si="2232"/>
        <v>0</v>
      </c>
      <c r="T1011" s="19">
        <f t="shared" si="2233"/>
        <v>0</v>
      </c>
      <c r="U1011" s="19"/>
      <c r="V1011" s="19">
        <f t="shared" si="2234"/>
        <v>20807.900000000001</v>
      </c>
      <c r="W1011" s="19">
        <f t="shared" si="2235"/>
        <v>0</v>
      </c>
      <c r="X1011" s="19">
        <f t="shared" si="2236"/>
        <v>0</v>
      </c>
      <c r="Y1011" s="19"/>
      <c r="Z1011" s="19"/>
      <c r="AA1011" s="19"/>
      <c r="AB1011" s="19">
        <f t="shared" si="2224"/>
        <v>20807.900000000001</v>
      </c>
      <c r="AC1011" s="19">
        <f t="shared" si="2225"/>
        <v>0</v>
      </c>
      <c r="AD1011" s="19">
        <f t="shared" si="2226"/>
        <v>0</v>
      </c>
      <c r="AE1011" s="19"/>
      <c r="AF1011" s="19"/>
      <c r="AG1011" s="19">
        <f t="shared" si="2228"/>
        <v>20807.900000000001</v>
      </c>
      <c r="AH1011" s="19">
        <f t="shared" si="2229"/>
        <v>0</v>
      </c>
      <c r="AI1011" s="19">
        <f t="shared" si="2230"/>
        <v>0</v>
      </c>
      <c r="AJ1011" s="19"/>
      <c r="AK1011" s="19"/>
      <c r="AL1011" s="19"/>
      <c r="AM1011" s="19">
        <f t="shared" si="2271"/>
        <v>20807.900000000001</v>
      </c>
      <c r="AN1011" s="19"/>
      <c r="AO1011" s="19">
        <f t="shared" si="2280"/>
        <v>20807.900000000001</v>
      </c>
      <c r="AP1011" s="19">
        <f t="shared" si="2272"/>
        <v>0</v>
      </c>
      <c r="AQ1011" s="19"/>
      <c r="AR1011" s="19">
        <f t="shared" si="2281"/>
        <v>0</v>
      </c>
      <c r="AS1011" s="19">
        <f t="shared" si="2273"/>
        <v>0</v>
      </c>
      <c r="AT1011" s="19"/>
      <c r="AU1011" s="19">
        <f t="shared" si="2282"/>
        <v>0</v>
      </c>
      <c r="AV1011" s="19"/>
      <c r="AW1011" s="32"/>
      <c r="AX1011" s="23"/>
      <c r="AY1011" s="2"/>
    </row>
    <row r="1012" spans="1:51" ht="140.4" x14ac:dyDescent="0.3">
      <c r="A1012" s="49" t="s">
        <v>821</v>
      </c>
      <c r="B1012" s="45"/>
      <c r="C1012" s="49"/>
      <c r="D1012" s="49"/>
      <c r="E1012" s="15" t="s">
        <v>824</v>
      </c>
      <c r="F1012" s="19">
        <f t="shared" ref="F1012:K1014" si="2316">F1013</f>
        <v>103095.29999999999</v>
      </c>
      <c r="G1012" s="19">
        <f t="shared" si="2316"/>
        <v>112002.7</v>
      </c>
      <c r="H1012" s="19">
        <f t="shared" si="2316"/>
        <v>0</v>
      </c>
      <c r="I1012" s="19">
        <f t="shared" si="2316"/>
        <v>0</v>
      </c>
      <c r="J1012" s="19">
        <f t="shared" si="2316"/>
        <v>0</v>
      </c>
      <c r="K1012" s="19">
        <f t="shared" si="2316"/>
        <v>0</v>
      </c>
      <c r="L1012" s="19">
        <f t="shared" si="2286"/>
        <v>103095.29999999999</v>
      </c>
      <c r="M1012" s="19">
        <f t="shared" si="2287"/>
        <v>112002.7</v>
      </c>
      <c r="N1012" s="19">
        <f t="shared" si="2288"/>
        <v>0</v>
      </c>
      <c r="O1012" s="19">
        <f t="shared" ref="O1012:Q1014" si="2317">O1013</f>
        <v>8742.0679999999993</v>
      </c>
      <c r="P1012" s="19">
        <f t="shared" si="2317"/>
        <v>0</v>
      </c>
      <c r="Q1012" s="19">
        <f t="shared" si="2317"/>
        <v>0</v>
      </c>
      <c r="R1012" s="19">
        <f t="shared" si="2231"/>
        <v>111837.36799999999</v>
      </c>
      <c r="S1012" s="19">
        <f t="shared" si="2232"/>
        <v>112002.7</v>
      </c>
      <c r="T1012" s="19">
        <f t="shared" si="2233"/>
        <v>0</v>
      </c>
      <c r="U1012" s="19">
        <f t="shared" ref="U1012:AV1014" si="2318">U1013</f>
        <v>0</v>
      </c>
      <c r="V1012" s="19">
        <f t="shared" si="2234"/>
        <v>111837.36799999999</v>
      </c>
      <c r="W1012" s="19">
        <f t="shared" si="2235"/>
        <v>112002.7</v>
      </c>
      <c r="X1012" s="19">
        <f t="shared" si="2236"/>
        <v>0</v>
      </c>
      <c r="Y1012" s="19">
        <f t="shared" si="2318"/>
        <v>-94190.144</v>
      </c>
      <c r="Z1012" s="19">
        <f t="shared" si="2318"/>
        <v>-96644</v>
      </c>
      <c r="AA1012" s="19">
        <f t="shared" si="2318"/>
        <v>0</v>
      </c>
      <c r="AB1012" s="19">
        <f t="shared" si="2224"/>
        <v>17647.223999999987</v>
      </c>
      <c r="AC1012" s="19">
        <f t="shared" si="2225"/>
        <v>15358.699999999997</v>
      </c>
      <c r="AD1012" s="19">
        <f t="shared" si="2226"/>
        <v>0</v>
      </c>
      <c r="AE1012" s="19">
        <f t="shared" si="2318"/>
        <v>0</v>
      </c>
      <c r="AF1012" s="19">
        <f t="shared" si="2318"/>
        <v>0</v>
      </c>
      <c r="AG1012" s="19">
        <f t="shared" si="2228"/>
        <v>17647.223999999987</v>
      </c>
      <c r="AH1012" s="19">
        <f t="shared" si="2229"/>
        <v>15358.699999999997</v>
      </c>
      <c r="AI1012" s="19">
        <f t="shared" si="2230"/>
        <v>0</v>
      </c>
      <c r="AJ1012" s="19">
        <f t="shared" si="2318"/>
        <v>0</v>
      </c>
      <c r="AK1012" s="19">
        <f t="shared" si="2318"/>
        <v>0</v>
      </c>
      <c r="AL1012" s="19">
        <f t="shared" si="2318"/>
        <v>0</v>
      </c>
      <c r="AM1012" s="19">
        <f t="shared" si="2271"/>
        <v>17647.223999999987</v>
      </c>
      <c r="AN1012" s="19">
        <f t="shared" si="2318"/>
        <v>0</v>
      </c>
      <c r="AO1012" s="19">
        <f t="shared" si="2280"/>
        <v>17647.223999999987</v>
      </c>
      <c r="AP1012" s="19">
        <f t="shared" si="2272"/>
        <v>15358.699999999997</v>
      </c>
      <c r="AQ1012" s="19">
        <f t="shared" si="2318"/>
        <v>0</v>
      </c>
      <c r="AR1012" s="19">
        <f t="shared" si="2281"/>
        <v>15358.699999999997</v>
      </c>
      <c r="AS1012" s="19">
        <f t="shared" si="2273"/>
        <v>0</v>
      </c>
      <c r="AT1012" s="19">
        <f t="shared" si="2318"/>
        <v>0</v>
      </c>
      <c r="AU1012" s="19">
        <f t="shared" si="2282"/>
        <v>0</v>
      </c>
      <c r="AV1012" s="19">
        <f t="shared" si="2318"/>
        <v>0</v>
      </c>
      <c r="AW1012" s="32"/>
      <c r="AX1012" s="23"/>
      <c r="AY1012" s="2"/>
    </row>
    <row r="1013" spans="1:51" ht="46.8" x14ac:dyDescent="0.3">
      <c r="A1013" s="49" t="s">
        <v>821</v>
      </c>
      <c r="B1013" s="45">
        <v>400</v>
      </c>
      <c r="C1013" s="49"/>
      <c r="D1013" s="49"/>
      <c r="E1013" s="15" t="s">
        <v>580</v>
      </c>
      <c r="F1013" s="19">
        <f t="shared" si="2316"/>
        <v>103095.29999999999</v>
      </c>
      <c r="G1013" s="19">
        <f t="shared" si="2316"/>
        <v>112002.7</v>
      </c>
      <c r="H1013" s="19">
        <f t="shared" si="2316"/>
        <v>0</v>
      </c>
      <c r="I1013" s="19">
        <f t="shared" si="2316"/>
        <v>0</v>
      </c>
      <c r="J1013" s="19">
        <f t="shared" si="2316"/>
        <v>0</v>
      </c>
      <c r="K1013" s="19">
        <f t="shared" si="2316"/>
        <v>0</v>
      </c>
      <c r="L1013" s="19">
        <f t="shared" si="2286"/>
        <v>103095.29999999999</v>
      </c>
      <c r="M1013" s="19">
        <f t="shared" si="2287"/>
        <v>112002.7</v>
      </c>
      <c r="N1013" s="19">
        <f t="shared" si="2288"/>
        <v>0</v>
      </c>
      <c r="O1013" s="19">
        <f t="shared" si="2317"/>
        <v>8742.0679999999993</v>
      </c>
      <c r="P1013" s="19">
        <f t="shared" si="2317"/>
        <v>0</v>
      </c>
      <c r="Q1013" s="19">
        <f t="shared" si="2317"/>
        <v>0</v>
      </c>
      <c r="R1013" s="19">
        <f t="shared" si="2231"/>
        <v>111837.36799999999</v>
      </c>
      <c r="S1013" s="19">
        <f t="shared" si="2232"/>
        <v>112002.7</v>
      </c>
      <c r="T1013" s="19">
        <f t="shared" si="2233"/>
        <v>0</v>
      </c>
      <c r="U1013" s="19">
        <f t="shared" si="2318"/>
        <v>0</v>
      </c>
      <c r="V1013" s="19">
        <f t="shared" si="2234"/>
        <v>111837.36799999999</v>
      </c>
      <c r="W1013" s="19">
        <f t="shared" si="2235"/>
        <v>112002.7</v>
      </c>
      <c r="X1013" s="19">
        <f t="shared" si="2236"/>
        <v>0</v>
      </c>
      <c r="Y1013" s="19">
        <f t="shared" si="2318"/>
        <v>-94190.144</v>
      </c>
      <c r="Z1013" s="19">
        <f t="shared" si="2318"/>
        <v>-96644</v>
      </c>
      <c r="AA1013" s="19">
        <f t="shared" si="2318"/>
        <v>0</v>
      </c>
      <c r="AB1013" s="19">
        <f t="shared" si="2224"/>
        <v>17647.223999999987</v>
      </c>
      <c r="AC1013" s="19">
        <f t="shared" si="2225"/>
        <v>15358.699999999997</v>
      </c>
      <c r="AD1013" s="19">
        <f t="shared" si="2226"/>
        <v>0</v>
      </c>
      <c r="AE1013" s="19">
        <f t="shared" si="2318"/>
        <v>0</v>
      </c>
      <c r="AF1013" s="19">
        <f t="shared" si="2318"/>
        <v>0</v>
      </c>
      <c r="AG1013" s="19">
        <f t="shared" si="2228"/>
        <v>17647.223999999987</v>
      </c>
      <c r="AH1013" s="19">
        <f t="shared" si="2229"/>
        <v>15358.699999999997</v>
      </c>
      <c r="AI1013" s="19">
        <f t="shared" si="2230"/>
        <v>0</v>
      </c>
      <c r="AJ1013" s="19">
        <f t="shared" si="2318"/>
        <v>0</v>
      </c>
      <c r="AK1013" s="19">
        <f t="shared" si="2318"/>
        <v>0</v>
      </c>
      <c r="AL1013" s="19">
        <f t="shared" si="2318"/>
        <v>0</v>
      </c>
      <c r="AM1013" s="19">
        <f t="shared" si="2271"/>
        <v>17647.223999999987</v>
      </c>
      <c r="AN1013" s="19">
        <f t="shared" si="2318"/>
        <v>0</v>
      </c>
      <c r="AO1013" s="19">
        <f t="shared" si="2280"/>
        <v>17647.223999999987</v>
      </c>
      <c r="AP1013" s="19">
        <f t="shared" si="2272"/>
        <v>15358.699999999997</v>
      </c>
      <c r="AQ1013" s="19">
        <f t="shared" si="2318"/>
        <v>0</v>
      </c>
      <c r="AR1013" s="19">
        <f t="shared" si="2281"/>
        <v>15358.699999999997</v>
      </c>
      <c r="AS1013" s="19">
        <f t="shared" si="2273"/>
        <v>0</v>
      </c>
      <c r="AT1013" s="19">
        <f t="shared" si="2318"/>
        <v>0</v>
      </c>
      <c r="AU1013" s="19">
        <f t="shared" si="2282"/>
        <v>0</v>
      </c>
      <c r="AV1013" s="19">
        <f t="shared" si="2318"/>
        <v>0</v>
      </c>
      <c r="AW1013" s="32"/>
      <c r="AX1013" s="23"/>
      <c r="AY1013" s="2"/>
    </row>
    <row r="1014" spans="1:51" x14ac:dyDescent="0.3">
      <c r="A1014" s="49" t="s">
        <v>821</v>
      </c>
      <c r="B1014" s="45">
        <v>410</v>
      </c>
      <c r="C1014" s="49"/>
      <c r="D1014" s="49"/>
      <c r="E1014" s="15" t="s">
        <v>593</v>
      </c>
      <c r="F1014" s="19">
        <f t="shared" si="2316"/>
        <v>103095.29999999999</v>
      </c>
      <c r="G1014" s="19">
        <f t="shared" si="2316"/>
        <v>112002.7</v>
      </c>
      <c r="H1014" s="19">
        <f t="shared" si="2316"/>
        <v>0</v>
      </c>
      <c r="I1014" s="19">
        <f t="shared" si="2316"/>
        <v>0</v>
      </c>
      <c r="J1014" s="19">
        <f t="shared" si="2316"/>
        <v>0</v>
      </c>
      <c r="K1014" s="19">
        <f t="shared" si="2316"/>
        <v>0</v>
      </c>
      <c r="L1014" s="19">
        <f t="shared" si="2286"/>
        <v>103095.29999999999</v>
      </c>
      <c r="M1014" s="19">
        <f t="shared" si="2287"/>
        <v>112002.7</v>
      </c>
      <c r="N1014" s="19">
        <f t="shared" si="2288"/>
        <v>0</v>
      </c>
      <c r="O1014" s="19">
        <f t="shared" si="2317"/>
        <v>8742.0679999999993</v>
      </c>
      <c r="P1014" s="19">
        <f t="shared" si="2317"/>
        <v>0</v>
      </c>
      <c r="Q1014" s="19">
        <f t="shared" si="2317"/>
        <v>0</v>
      </c>
      <c r="R1014" s="19">
        <f t="shared" si="2231"/>
        <v>111837.36799999999</v>
      </c>
      <c r="S1014" s="19">
        <f t="shared" si="2232"/>
        <v>112002.7</v>
      </c>
      <c r="T1014" s="19">
        <f t="shared" si="2233"/>
        <v>0</v>
      </c>
      <c r="U1014" s="19">
        <f t="shared" si="2318"/>
        <v>0</v>
      </c>
      <c r="V1014" s="19">
        <f t="shared" si="2234"/>
        <v>111837.36799999999</v>
      </c>
      <c r="W1014" s="19">
        <f t="shared" si="2235"/>
        <v>112002.7</v>
      </c>
      <c r="X1014" s="19">
        <f t="shared" si="2236"/>
        <v>0</v>
      </c>
      <c r="Y1014" s="19">
        <f t="shared" si="2318"/>
        <v>-94190.144</v>
      </c>
      <c r="Z1014" s="19">
        <f t="shared" si="2318"/>
        <v>-96644</v>
      </c>
      <c r="AA1014" s="19">
        <f t="shared" si="2318"/>
        <v>0</v>
      </c>
      <c r="AB1014" s="19">
        <f t="shared" ref="AB1014:AB1077" si="2319">V1014+Y1014</f>
        <v>17647.223999999987</v>
      </c>
      <c r="AC1014" s="19">
        <f t="shared" ref="AC1014:AC1077" si="2320">W1014+Z1014</f>
        <v>15358.699999999997</v>
      </c>
      <c r="AD1014" s="19">
        <f t="shared" ref="AD1014:AD1077" si="2321">X1014+AA1014</f>
        <v>0</v>
      </c>
      <c r="AE1014" s="19">
        <f t="shared" si="2318"/>
        <v>0</v>
      </c>
      <c r="AF1014" s="19">
        <f t="shared" si="2318"/>
        <v>0</v>
      </c>
      <c r="AG1014" s="19">
        <f t="shared" si="2228"/>
        <v>17647.223999999987</v>
      </c>
      <c r="AH1014" s="19">
        <f t="shared" si="2229"/>
        <v>15358.699999999997</v>
      </c>
      <c r="AI1014" s="19">
        <f t="shared" si="2230"/>
        <v>0</v>
      </c>
      <c r="AJ1014" s="19">
        <f t="shared" si="2318"/>
        <v>0</v>
      </c>
      <c r="AK1014" s="19">
        <f t="shared" si="2318"/>
        <v>0</v>
      </c>
      <c r="AL1014" s="19">
        <f t="shared" si="2318"/>
        <v>0</v>
      </c>
      <c r="AM1014" s="19">
        <f t="shared" si="2271"/>
        <v>17647.223999999987</v>
      </c>
      <c r="AN1014" s="19">
        <f t="shared" si="2318"/>
        <v>0</v>
      </c>
      <c r="AO1014" s="19">
        <f t="shared" si="2280"/>
        <v>17647.223999999987</v>
      </c>
      <c r="AP1014" s="19">
        <f t="shared" si="2272"/>
        <v>15358.699999999997</v>
      </c>
      <c r="AQ1014" s="19">
        <f t="shared" si="2318"/>
        <v>0</v>
      </c>
      <c r="AR1014" s="19">
        <f t="shared" si="2281"/>
        <v>15358.699999999997</v>
      </c>
      <c r="AS1014" s="19">
        <f t="shared" si="2273"/>
        <v>0</v>
      </c>
      <c r="AT1014" s="19">
        <f t="shared" si="2318"/>
        <v>0</v>
      </c>
      <c r="AU1014" s="19">
        <f t="shared" si="2282"/>
        <v>0</v>
      </c>
      <c r="AV1014" s="19">
        <f t="shared" si="2318"/>
        <v>0</v>
      </c>
      <c r="AW1014" s="32"/>
      <c r="AX1014" s="23"/>
      <c r="AY1014" s="2"/>
    </row>
    <row r="1015" spans="1:51" x14ac:dyDescent="0.3">
      <c r="A1015" s="49" t="s">
        <v>821</v>
      </c>
      <c r="B1015" s="45">
        <v>410</v>
      </c>
      <c r="C1015" s="49" t="s">
        <v>28</v>
      </c>
      <c r="D1015" s="49" t="s">
        <v>112</v>
      </c>
      <c r="E1015" s="15" t="s">
        <v>558</v>
      </c>
      <c r="F1015" s="19">
        <f>103095.4-0.1</f>
        <v>103095.29999999999</v>
      </c>
      <c r="G1015" s="19">
        <v>112002.7</v>
      </c>
      <c r="H1015" s="19">
        <v>0</v>
      </c>
      <c r="I1015" s="19"/>
      <c r="J1015" s="19"/>
      <c r="K1015" s="19"/>
      <c r="L1015" s="19">
        <f t="shared" si="2286"/>
        <v>103095.29999999999</v>
      </c>
      <c r="M1015" s="19">
        <f t="shared" si="2287"/>
        <v>112002.7</v>
      </c>
      <c r="N1015" s="19">
        <f t="shared" si="2288"/>
        <v>0</v>
      </c>
      <c r="O1015" s="19">
        <v>8742.0679999999993</v>
      </c>
      <c r="P1015" s="19"/>
      <c r="Q1015" s="19"/>
      <c r="R1015" s="19">
        <f t="shared" si="2231"/>
        <v>111837.36799999999</v>
      </c>
      <c r="S1015" s="19">
        <f t="shared" si="2232"/>
        <v>112002.7</v>
      </c>
      <c r="T1015" s="19">
        <f t="shared" si="2233"/>
        <v>0</v>
      </c>
      <c r="U1015" s="19"/>
      <c r="V1015" s="19">
        <f t="shared" si="2234"/>
        <v>111837.36799999999</v>
      </c>
      <c r="W1015" s="19">
        <f t="shared" si="2235"/>
        <v>112002.7</v>
      </c>
      <c r="X1015" s="19">
        <f t="shared" si="2236"/>
        <v>0</v>
      </c>
      <c r="Y1015" s="19">
        <f>-94190.144</f>
        <v>-94190.144</v>
      </c>
      <c r="Z1015" s="19">
        <f>-96644</f>
        <v>-96644</v>
      </c>
      <c r="AA1015" s="19"/>
      <c r="AB1015" s="19">
        <f t="shared" si="2319"/>
        <v>17647.223999999987</v>
      </c>
      <c r="AC1015" s="19">
        <f t="shared" si="2320"/>
        <v>15358.699999999997</v>
      </c>
      <c r="AD1015" s="19">
        <f t="shared" si="2321"/>
        <v>0</v>
      </c>
      <c r="AE1015" s="19"/>
      <c r="AF1015" s="19"/>
      <c r="AG1015" s="19">
        <f t="shared" si="2228"/>
        <v>17647.223999999987</v>
      </c>
      <c r="AH1015" s="19">
        <f t="shared" si="2229"/>
        <v>15358.699999999997</v>
      </c>
      <c r="AI1015" s="19">
        <f t="shared" si="2230"/>
        <v>0</v>
      </c>
      <c r="AJ1015" s="19"/>
      <c r="AK1015" s="19"/>
      <c r="AL1015" s="19"/>
      <c r="AM1015" s="19">
        <f t="shared" si="2271"/>
        <v>17647.223999999987</v>
      </c>
      <c r="AN1015" s="19"/>
      <c r="AO1015" s="19">
        <f t="shared" si="2280"/>
        <v>17647.223999999987</v>
      </c>
      <c r="AP1015" s="19">
        <f t="shared" si="2272"/>
        <v>15358.699999999997</v>
      </c>
      <c r="AQ1015" s="19"/>
      <c r="AR1015" s="19">
        <f t="shared" si="2281"/>
        <v>15358.699999999997</v>
      </c>
      <c r="AS1015" s="19">
        <f t="shared" si="2273"/>
        <v>0</v>
      </c>
      <c r="AT1015" s="19"/>
      <c r="AU1015" s="19">
        <f t="shared" si="2282"/>
        <v>0</v>
      </c>
      <c r="AV1015" s="19"/>
      <c r="AW1015" s="32"/>
      <c r="AX1015" s="23"/>
      <c r="AY1015" s="2"/>
    </row>
    <row r="1016" spans="1:51" ht="124.8" x14ac:dyDescent="0.3">
      <c r="A1016" s="49" t="s">
        <v>850</v>
      </c>
      <c r="B1016" s="45"/>
      <c r="C1016" s="49"/>
      <c r="D1016" s="49"/>
      <c r="E1016" s="15" t="s">
        <v>1118</v>
      </c>
      <c r="F1016" s="19">
        <f t="shared" ref="F1016:K1018" si="2322">F1017</f>
        <v>17057.400000000001</v>
      </c>
      <c r="G1016" s="19">
        <f t="shared" si="2322"/>
        <v>150010.20000000001</v>
      </c>
      <c r="H1016" s="19">
        <f t="shared" si="2322"/>
        <v>0</v>
      </c>
      <c r="I1016" s="19">
        <f t="shared" si="2322"/>
        <v>0</v>
      </c>
      <c r="J1016" s="19">
        <f t="shared" si="2322"/>
        <v>0</v>
      </c>
      <c r="K1016" s="19">
        <f t="shared" si="2322"/>
        <v>0</v>
      </c>
      <c r="L1016" s="19">
        <f t="shared" si="2286"/>
        <v>17057.400000000001</v>
      </c>
      <c r="M1016" s="19">
        <f t="shared" si="2287"/>
        <v>150010.20000000001</v>
      </c>
      <c r="N1016" s="19">
        <f t="shared" si="2288"/>
        <v>0</v>
      </c>
      <c r="O1016" s="19">
        <f t="shared" ref="O1016:Q1018" si="2323">O1017</f>
        <v>0</v>
      </c>
      <c r="P1016" s="19">
        <f t="shared" si="2323"/>
        <v>0</v>
      </c>
      <c r="Q1016" s="19">
        <f t="shared" si="2323"/>
        <v>0</v>
      </c>
      <c r="R1016" s="19">
        <f t="shared" si="2231"/>
        <v>17057.400000000001</v>
      </c>
      <c r="S1016" s="19">
        <f t="shared" si="2232"/>
        <v>150010.20000000001</v>
      </c>
      <c r="T1016" s="19">
        <f t="shared" si="2233"/>
        <v>0</v>
      </c>
      <c r="U1016" s="19">
        <f t="shared" ref="U1016:AV1018" si="2324">U1017</f>
        <v>0</v>
      </c>
      <c r="V1016" s="19">
        <f t="shared" si="2234"/>
        <v>17057.400000000001</v>
      </c>
      <c r="W1016" s="19">
        <f t="shared" si="2235"/>
        <v>150010.20000000001</v>
      </c>
      <c r="X1016" s="19">
        <f t="shared" si="2236"/>
        <v>0</v>
      </c>
      <c r="Y1016" s="19">
        <f t="shared" si="2324"/>
        <v>112914.8</v>
      </c>
      <c r="Z1016" s="19">
        <f t="shared" si="2324"/>
        <v>-149941</v>
      </c>
      <c r="AA1016" s="19">
        <f t="shared" si="2324"/>
        <v>0</v>
      </c>
      <c r="AB1016" s="19">
        <f t="shared" si="2319"/>
        <v>129972.20000000001</v>
      </c>
      <c r="AC1016" s="19">
        <f t="shared" si="2320"/>
        <v>69.200000000011642</v>
      </c>
      <c r="AD1016" s="19">
        <f t="shared" si="2321"/>
        <v>0</v>
      </c>
      <c r="AE1016" s="19">
        <f t="shared" si="2324"/>
        <v>1000.072</v>
      </c>
      <c r="AF1016" s="19">
        <f t="shared" si="2324"/>
        <v>0</v>
      </c>
      <c r="AG1016" s="19">
        <f t="shared" si="2228"/>
        <v>130972.27200000001</v>
      </c>
      <c r="AH1016" s="19">
        <f t="shared" si="2229"/>
        <v>69.200000000011642</v>
      </c>
      <c r="AI1016" s="19">
        <f t="shared" si="2230"/>
        <v>0</v>
      </c>
      <c r="AJ1016" s="19">
        <f t="shared" si="2324"/>
        <v>0</v>
      </c>
      <c r="AK1016" s="19">
        <f t="shared" si="2324"/>
        <v>0</v>
      </c>
      <c r="AL1016" s="19">
        <f t="shared" si="2324"/>
        <v>0</v>
      </c>
      <c r="AM1016" s="19">
        <f t="shared" si="2271"/>
        <v>130972.27200000001</v>
      </c>
      <c r="AN1016" s="19">
        <f t="shared" si="2324"/>
        <v>0</v>
      </c>
      <c r="AO1016" s="19">
        <f t="shared" si="2280"/>
        <v>130972.27200000001</v>
      </c>
      <c r="AP1016" s="19">
        <f t="shared" si="2272"/>
        <v>69.200000000011642</v>
      </c>
      <c r="AQ1016" s="19">
        <f t="shared" si="2324"/>
        <v>0</v>
      </c>
      <c r="AR1016" s="19">
        <f t="shared" si="2281"/>
        <v>69.200000000011642</v>
      </c>
      <c r="AS1016" s="19">
        <f t="shared" si="2273"/>
        <v>0</v>
      </c>
      <c r="AT1016" s="19">
        <f t="shared" si="2324"/>
        <v>0</v>
      </c>
      <c r="AU1016" s="19">
        <f t="shared" si="2282"/>
        <v>0</v>
      </c>
      <c r="AV1016" s="19">
        <f t="shared" si="2324"/>
        <v>0</v>
      </c>
      <c r="AW1016" s="32"/>
      <c r="AX1016" s="23"/>
      <c r="AY1016" s="2"/>
    </row>
    <row r="1017" spans="1:51" ht="46.8" x14ac:dyDescent="0.3">
      <c r="A1017" s="49" t="s">
        <v>850</v>
      </c>
      <c r="B1017" s="45">
        <v>400</v>
      </c>
      <c r="C1017" s="49"/>
      <c r="D1017" s="49"/>
      <c r="E1017" s="15" t="s">
        <v>580</v>
      </c>
      <c r="F1017" s="19">
        <f t="shared" si="2322"/>
        <v>17057.400000000001</v>
      </c>
      <c r="G1017" s="19">
        <f t="shared" si="2322"/>
        <v>150010.20000000001</v>
      </c>
      <c r="H1017" s="19">
        <f t="shared" si="2322"/>
        <v>0</v>
      </c>
      <c r="I1017" s="19">
        <f t="shared" si="2322"/>
        <v>0</v>
      </c>
      <c r="J1017" s="19">
        <f t="shared" si="2322"/>
        <v>0</v>
      </c>
      <c r="K1017" s="19">
        <f t="shared" si="2322"/>
        <v>0</v>
      </c>
      <c r="L1017" s="19">
        <f t="shared" si="2286"/>
        <v>17057.400000000001</v>
      </c>
      <c r="M1017" s="19">
        <f t="shared" si="2287"/>
        <v>150010.20000000001</v>
      </c>
      <c r="N1017" s="19">
        <f t="shared" si="2288"/>
        <v>0</v>
      </c>
      <c r="O1017" s="19">
        <f t="shared" si="2323"/>
        <v>0</v>
      </c>
      <c r="P1017" s="19">
        <f t="shared" si="2323"/>
        <v>0</v>
      </c>
      <c r="Q1017" s="19">
        <f t="shared" si="2323"/>
        <v>0</v>
      </c>
      <c r="R1017" s="19">
        <f t="shared" si="2231"/>
        <v>17057.400000000001</v>
      </c>
      <c r="S1017" s="19">
        <f t="shared" si="2232"/>
        <v>150010.20000000001</v>
      </c>
      <c r="T1017" s="19">
        <f t="shared" si="2233"/>
        <v>0</v>
      </c>
      <c r="U1017" s="19">
        <f t="shared" si="2324"/>
        <v>0</v>
      </c>
      <c r="V1017" s="19">
        <f t="shared" si="2234"/>
        <v>17057.400000000001</v>
      </c>
      <c r="W1017" s="19">
        <f t="shared" si="2235"/>
        <v>150010.20000000001</v>
      </c>
      <c r="X1017" s="19">
        <f t="shared" si="2236"/>
        <v>0</v>
      </c>
      <c r="Y1017" s="19">
        <f t="shared" si="2324"/>
        <v>112914.8</v>
      </c>
      <c r="Z1017" s="19">
        <f t="shared" si="2324"/>
        <v>-149941</v>
      </c>
      <c r="AA1017" s="19">
        <f t="shared" si="2324"/>
        <v>0</v>
      </c>
      <c r="AB1017" s="19">
        <f t="shared" si="2319"/>
        <v>129972.20000000001</v>
      </c>
      <c r="AC1017" s="19">
        <f t="shared" si="2320"/>
        <v>69.200000000011642</v>
      </c>
      <c r="AD1017" s="19">
        <f t="shared" si="2321"/>
        <v>0</v>
      </c>
      <c r="AE1017" s="19">
        <f t="shared" si="2324"/>
        <v>1000.072</v>
      </c>
      <c r="AF1017" s="19">
        <f t="shared" si="2324"/>
        <v>0</v>
      </c>
      <c r="AG1017" s="19">
        <f t="shared" si="2228"/>
        <v>130972.27200000001</v>
      </c>
      <c r="AH1017" s="19">
        <f t="shared" si="2229"/>
        <v>69.200000000011642</v>
      </c>
      <c r="AI1017" s="19">
        <f t="shared" si="2230"/>
        <v>0</v>
      </c>
      <c r="AJ1017" s="19">
        <f t="shared" si="2324"/>
        <v>0</v>
      </c>
      <c r="AK1017" s="19">
        <f t="shared" si="2324"/>
        <v>0</v>
      </c>
      <c r="AL1017" s="19">
        <f t="shared" si="2324"/>
        <v>0</v>
      </c>
      <c r="AM1017" s="19">
        <f t="shared" si="2271"/>
        <v>130972.27200000001</v>
      </c>
      <c r="AN1017" s="19">
        <f t="shared" si="2324"/>
        <v>0</v>
      </c>
      <c r="AO1017" s="19">
        <f t="shared" si="2280"/>
        <v>130972.27200000001</v>
      </c>
      <c r="AP1017" s="19">
        <f t="shared" si="2272"/>
        <v>69.200000000011642</v>
      </c>
      <c r="AQ1017" s="19">
        <f t="shared" si="2324"/>
        <v>0</v>
      </c>
      <c r="AR1017" s="19">
        <f t="shared" si="2281"/>
        <v>69.200000000011642</v>
      </c>
      <c r="AS1017" s="19">
        <f t="shared" si="2273"/>
        <v>0</v>
      </c>
      <c r="AT1017" s="19">
        <f t="shared" si="2324"/>
        <v>0</v>
      </c>
      <c r="AU1017" s="19">
        <f t="shared" si="2282"/>
        <v>0</v>
      </c>
      <c r="AV1017" s="19">
        <f t="shared" si="2324"/>
        <v>0</v>
      </c>
      <c r="AW1017" s="32"/>
      <c r="AX1017" s="23"/>
      <c r="AY1017" s="2"/>
    </row>
    <row r="1018" spans="1:51" x14ac:dyDescent="0.3">
      <c r="A1018" s="49" t="s">
        <v>850</v>
      </c>
      <c r="B1018" s="45">
        <v>410</v>
      </c>
      <c r="C1018" s="49"/>
      <c r="D1018" s="49"/>
      <c r="E1018" s="15" t="s">
        <v>593</v>
      </c>
      <c r="F1018" s="19">
        <f t="shared" si="2322"/>
        <v>17057.400000000001</v>
      </c>
      <c r="G1018" s="19">
        <f t="shared" si="2322"/>
        <v>150010.20000000001</v>
      </c>
      <c r="H1018" s="19">
        <f t="shared" si="2322"/>
        <v>0</v>
      </c>
      <c r="I1018" s="19">
        <f t="shared" si="2322"/>
        <v>0</v>
      </c>
      <c r="J1018" s="19">
        <f t="shared" si="2322"/>
        <v>0</v>
      </c>
      <c r="K1018" s="19">
        <f t="shared" si="2322"/>
        <v>0</v>
      </c>
      <c r="L1018" s="19">
        <f t="shared" si="2286"/>
        <v>17057.400000000001</v>
      </c>
      <c r="M1018" s="19">
        <f t="shared" si="2287"/>
        <v>150010.20000000001</v>
      </c>
      <c r="N1018" s="19">
        <f t="shared" si="2288"/>
        <v>0</v>
      </c>
      <c r="O1018" s="19">
        <f t="shared" si="2323"/>
        <v>0</v>
      </c>
      <c r="P1018" s="19">
        <f t="shared" si="2323"/>
        <v>0</v>
      </c>
      <c r="Q1018" s="19">
        <f t="shared" si="2323"/>
        <v>0</v>
      </c>
      <c r="R1018" s="19">
        <f t="shared" si="2231"/>
        <v>17057.400000000001</v>
      </c>
      <c r="S1018" s="19">
        <f t="shared" si="2232"/>
        <v>150010.20000000001</v>
      </c>
      <c r="T1018" s="19">
        <f t="shared" si="2233"/>
        <v>0</v>
      </c>
      <c r="U1018" s="19">
        <f t="shared" si="2324"/>
        <v>0</v>
      </c>
      <c r="V1018" s="19">
        <f t="shared" si="2234"/>
        <v>17057.400000000001</v>
      </c>
      <c r="W1018" s="19">
        <f t="shared" si="2235"/>
        <v>150010.20000000001</v>
      </c>
      <c r="X1018" s="19">
        <f t="shared" si="2236"/>
        <v>0</v>
      </c>
      <c r="Y1018" s="19">
        <f t="shared" si="2324"/>
        <v>112914.8</v>
      </c>
      <c r="Z1018" s="19">
        <f t="shared" si="2324"/>
        <v>-149941</v>
      </c>
      <c r="AA1018" s="19">
        <f t="shared" si="2324"/>
        <v>0</v>
      </c>
      <c r="AB1018" s="19">
        <f t="shared" si="2319"/>
        <v>129972.20000000001</v>
      </c>
      <c r="AC1018" s="19">
        <f t="shared" si="2320"/>
        <v>69.200000000011642</v>
      </c>
      <c r="AD1018" s="19">
        <f t="shared" si="2321"/>
        <v>0</v>
      </c>
      <c r="AE1018" s="19">
        <f t="shared" si="2324"/>
        <v>1000.072</v>
      </c>
      <c r="AF1018" s="19">
        <f t="shared" si="2324"/>
        <v>0</v>
      </c>
      <c r="AG1018" s="19">
        <f t="shared" ref="AG1018:AG1081" si="2325">AB1018+AE1018</f>
        <v>130972.27200000001</v>
      </c>
      <c r="AH1018" s="19">
        <f t="shared" ref="AH1018:AH1081" si="2326">AC1018+AF1018</f>
        <v>69.200000000011642</v>
      </c>
      <c r="AI1018" s="19">
        <f t="shared" ref="AI1018:AI1081" si="2327">AD1018</f>
        <v>0</v>
      </c>
      <c r="AJ1018" s="19">
        <f t="shared" si="2324"/>
        <v>0</v>
      </c>
      <c r="AK1018" s="19">
        <f t="shared" si="2324"/>
        <v>0</v>
      </c>
      <c r="AL1018" s="19">
        <f t="shared" si="2324"/>
        <v>0</v>
      </c>
      <c r="AM1018" s="19">
        <f t="shared" si="2271"/>
        <v>130972.27200000001</v>
      </c>
      <c r="AN1018" s="19">
        <f t="shared" si="2324"/>
        <v>0</v>
      </c>
      <c r="AO1018" s="19">
        <f t="shared" si="2280"/>
        <v>130972.27200000001</v>
      </c>
      <c r="AP1018" s="19">
        <f t="shared" si="2272"/>
        <v>69.200000000011642</v>
      </c>
      <c r="AQ1018" s="19">
        <f t="shared" si="2324"/>
        <v>0</v>
      </c>
      <c r="AR1018" s="19">
        <f t="shared" si="2281"/>
        <v>69.200000000011642</v>
      </c>
      <c r="AS1018" s="19">
        <f t="shared" si="2273"/>
        <v>0</v>
      </c>
      <c r="AT1018" s="19">
        <f t="shared" si="2324"/>
        <v>0</v>
      </c>
      <c r="AU1018" s="19">
        <f t="shared" si="2282"/>
        <v>0</v>
      </c>
      <c r="AV1018" s="19">
        <f t="shared" si="2324"/>
        <v>0</v>
      </c>
      <c r="AW1018" s="32"/>
      <c r="AX1018" s="23"/>
      <c r="AY1018" s="2"/>
    </row>
    <row r="1019" spans="1:51" x14ac:dyDescent="0.3">
      <c r="A1019" s="49" t="s">
        <v>850</v>
      </c>
      <c r="B1019" s="45">
        <v>410</v>
      </c>
      <c r="C1019" s="49" t="s">
        <v>28</v>
      </c>
      <c r="D1019" s="49" t="s">
        <v>112</v>
      </c>
      <c r="E1019" s="15" t="s">
        <v>558</v>
      </c>
      <c r="F1019" s="19">
        <v>17057.400000000001</v>
      </c>
      <c r="G1019" s="19">
        <v>150010.20000000001</v>
      </c>
      <c r="H1019" s="19">
        <v>0</v>
      </c>
      <c r="I1019" s="19"/>
      <c r="J1019" s="19"/>
      <c r="K1019" s="19"/>
      <c r="L1019" s="19">
        <f t="shared" si="2286"/>
        <v>17057.400000000001</v>
      </c>
      <c r="M1019" s="19">
        <f t="shared" si="2287"/>
        <v>150010.20000000001</v>
      </c>
      <c r="N1019" s="19">
        <f t="shared" si="2288"/>
        <v>0</v>
      </c>
      <c r="O1019" s="19"/>
      <c r="P1019" s="19"/>
      <c r="Q1019" s="19"/>
      <c r="R1019" s="19">
        <f t="shared" si="2231"/>
        <v>17057.400000000001</v>
      </c>
      <c r="S1019" s="19">
        <f t="shared" si="2232"/>
        <v>150010.20000000001</v>
      </c>
      <c r="T1019" s="19">
        <f t="shared" si="2233"/>
        <v>0</v>
      </c>
      <c r="U1019" s="19"/>
      <c r="V1019" s="19">
        <f t="shared" si="2234"/>
        <v>17057.400000000001</v>
      </c>
      <c r="W1019" s="19">
        <f t="shared" si="2235"/>
        <v>150010.20000000001</v>
      </c>
      <c r="X1019" s="19">
        <f t="shared" si="2236"/>
        <v>0</v>
      </c>
      <c r="Y1019" s="19">
        <f>95000+17914.8</f>
        <v>112914.8</v>
      </c>
      <c r="Z1019" s="19">
        <f>-95000-54941</f>
        <v>-149941</v>
      </c>
      <c r="AA1019" s="19"/>
      <c r="AB1019" s="19">
        <f t="shared" si="2319"/>
        <v>129972.20000000001</v>
      </c>
      <c r="AC1019" s="19">
        <f t="shared" si="2320"/>
        <v>69.200000000011642</v>
      </c>
      <c r="AD1019" s="19">
        <f t="shared" si="2321"/>
        <v>0</v>
      </c>
      <c r="AE1019" s="19">
        <v>1000.072</v>
      </c>
      <c r="AF1019" s="19"/>
      <c r="AG1019" s="19">
        <f t="shared" si="2325"/>
        <v>130972.27200000001</v>
      </c>
      <c r="AH1019" s="19">
        <f t="shared" si="2326"/>
        <v>69.200000000011642</v>
      </c>
      <c r="AI1019" s="19">
        <f t="shared" si="2327"/>
        <v>0</v>
      </c>
      <c r="AJ1019" s="19"/>
      <c r="AK1019" s="19"/>
      <c r="AL1019" s="19"/>
      <c r="AM1019" s="19">
        <f t="shared" si="2271"/>
        <v>130972.27200000001</v>
      </c>
      <c r="AN1019" s="19"/>
      <c r="AO1019" s="19">
        <f t="shared" si="2280"/>
        <v>130972.27200000001</v>
      </c>
      <c r="AP1019" s="19">
        <f t="shared" si="2272"/>
        <v>69.200000000011642</v>
      </c>
      <c r="AQ1019" s="19"/>
      <c r="AR1019" s="19">
        <f t="shared" si="2281"/>
        <v>69.200000000011642</v>
      </c>
      <c r="AS1019" s="19">
        <f t="shared" si="2273"/>
        <v>0</v>
      </c>
      <c r="AT1019" s="19"/>
      <c r="AU1019" s="19">
        <f t="shared" si="2282"/>
        <v>0</v>
      </c>
      <c r="AV1019" s="19"/>
      <c r="AW1019" s="32"/>
      <c r="AX1019" s="23"/>
      <c r="AY1019" s="2"/>
    </row>
    <row r="1020" spans="1:51" ht="140.4" x14ac:dyDescent="0.3">
      <c r="A1020" s="49" t="s">
        <v>962</v>
      </c>
      <c r="B1020" s="45"/>
      <c r="C1020" s="49"/>
      <c r="D1020" s="49"/>
      <c r="E1020" s="15" t="s">
        <v>1449</v>
      </c>
      <c r="F1020" s="19">
        <f>F1021</f>
        <v>11641.3</v>
      </c>
      <c r="G1020" s="19">
        <f t="shared" ref="G1020:AV1022" si="2328">G1021</f>
        <v>89388.7</v>
      </c>
      <c r="H1020" s="19">
        <f t="shared" si="2328"/>
        <v>0</v>
      </c>
      <c r="I1020" s="19">
        <f t="shared" si="2328"/>
        <v>0</v>
      </c>
      <c r="J1020" s="19">
        <f t="shared" si="2328"/>
        <v>0</v>
      </c>
      <c r="K1020" s="19">
        <f t="shared" si="2328"/>
        <v>0</v>
      </c>
      <c r="L1020" s="19">
        <f t="shared" si="2286"/>
        <v>11641.3</v>
      </c>
      <c r="M1020" s="19">
        <f t="shared" si="2287"/>
        <v>89388.7</v>
      </c>
      <c r="N1020" s="19">
        <f t="shared" si="2288"/>
        <v>0</v>
      </c>
      <c r="O1020" s="19">
        <f t="shared" si="2328"/>
        <v>0</v>
      </c>
      <c r="P1020" s="19">
        <f t="shared" si="2328"/>
        <v>0</v>
      </c>
      <c r="Q1020" s="19">
        <f t="shared" si="2328"/>
        <v>0</v>
      </c>
      <c r="R1020" s="19">
        <f t="shared" si="2231"/>
        <v>11641.3</v>
      </c>
      <c r="S1020" s="19">
        <f t="shared" si="2232"/>
        <v>89388.7</v>
      </c>
      <c r="T1020" s="19">
        <f t="shared" si="2233"/>
        <v>0</v>
      </c>
      <c r="U1020" s="19">
        <f t="shared" si="2328"/>
        <v>0</v>
      </c>
      <c r="V1020" s="19">
        <f t="shared" si="2234"/>
        <v>11641.3</v>
      </c>
      <c r="W1020" s="19">
        <f t="shared" si="2235"/>
        <v>89388.7</v>
      </c>
      <c r="X1020" s="19">
        <f t="shared" si="2236"/>
        <v>0</v>
      </c>
      <c r="Y1020" s="19">
        <f t="shared" si="2328"/>
        <v>0</v>
      </c>
      <c r="Z1020" s="19">
        <f t="shared" si="2328"/>
        <v>0</v>
      </c>
      <c r="AA1020" s="19">
        <f t="shared" si="2328"/>
        <v>0</v>
      </c>
      <c r="AB1020" s="19">
        <f t="shared" si="2319"/>
        <v>11641.3</v>
      </c>
      <c r="AC1020" s="19">
        <f t="shared" si="2320"/>
        <v>89388.7</v>
      </c>
      <c r="AD1020" s="19">
        <f t="shared" si="2321"/>
        <v>0</v>
      </c>
      <c r="AE1020" s="19">
        <f t="shared" si="2328"/>
        <v>0</v>
      </c>
      <c r="AF1020" s="19">
        <f t="shared" si="2328"/>
        <v>0</v>
      </c>
      <c r="AG1020" s="19">
        <f t="shared" si="2325"/>
        <v>11641.3</v>
      </c>
      <c r="AH1020" s="19">
        <f t="shared" si="2326"/>
        <v>89388.7</v>
      </c>
      <c r="AI1020" s="19">
        <f t="shared" si="2327"/>
        <v>0</v>
      </c>
      <c r="AJ1020" s="19">
        <f t="shared" si="2328"/>
        <v>0</v>
      </c>
      <c r="AK1020" s="19">
        <f t="shared" si="2328"/>
        <v>0</v>
      </c>
      <c r="AL1020" s="19">
        <f t="shared" si="2328"/>
        <v>0</v>
      </c>
      <c r="AM1020" s="19">
        <f t="shared" si="2271"/>
        <v>11641.3</v>
      </c>
      <c r="AN1020" s="19">
        <f t="shared" si="2328"/>
        <v>0</v>
      </c>
      <c r="AO1020" s="19">
        <f t="shared" si="2280"/>
        <v>11641.3</v>
      </c>
      <c r="AP1020" s="19">
        <f t="shared" si="2272"/>
        <v>89388.7</v>
      </c>
      <c r="AQ1020" s="19">
        <f t="shared" si="2328"/>
        <v>0</v>
      </c>
      <c r="AR1020" s="19">
        <f t="shared" si="2281"/>
        <v>89388.7</v>
      </c>
      <c r="AS1020" s="19">
        <f t="shared" si="2273"/>
        <v>0</v>
      </c>
      <c r="AT1020" s="19">
        <f t="shared" si="2328"/>
        <v>0</v>
      </c>
      <c r="AU1020" s="19">
        <f t="shared" si="2282"/>
        <v>0</v>
      </c>
      <c r="AV1020" s="19">
        <f t="shared" si="2328"/>
        <v>0</v>
      </c>
      <c r="AW1020" s="32"/>
      <c r="AX1020" s="23"/>
      <c r="AY1020" s="2"/>
    </row>
    <row r="1021" spans="1:51" ht="46.8" x14ac:dyDescent="0.3">
      <c r="A1021" s="49" t="s">
        <v>962</v>
      </c>
      <c r="B1021" s="45">
        <v>400</v>
      </c>
      <c r="C1021" s="49"/>
      <c r="D1021" s="49"/>
      <c r="E1021" s="15" t="s">
        <v>580</v>
      </c>
      <c r="F1021" s="19">
        <f>F1022</f>
        <v>11641.3</v>
      </c>
      <c r="G1021" s="19">
        <f t="shared" si="2328"/>
        <v>89388.7</v>
      </c>
      <c r="H1021" s="19">
        <f t="shared" si="2328"/>
        <v>0</v>
      </c>
      <c r="I1021" s="19">
        <f t="shared" si="2328"/>
        <v>0</v>
      </c>
      <c r="J1021" s="19">
        <f t="shared" si="2328"/>
        <v>0</v>
      </c>
      <c r="K1021" s="19">
        <f t="shared" si="2328"/>
        <v>0</v>
      </c>
      <c r="L1021" s="19">
        <f t="shared" si="2286"/>
        <v>11641.3</v>
      </c>
      <c r="M1021" s="19">
        <f t="shared" si="2287"/>
        <v>89388.7</v>
      </c>
      <c r="N1021" s="19">
        <f t="shared" si="2288"/>
        <v>0</v>
      </c>
      <c r="O1021" s="19">
        <f t="shared" si="2328"/>
        <v>0</v>
      </c>
      <c r="P1021" s="19">
        <f t="shared" si="2328"/>
        <v>0</v>
      </c>
      <c r="Q1021" s="19">
        <f t="shared" si="2328"/>
        <v>0</v>
      </c>
      <c r="R1021" s="19">
        <f t="shared" si="2231"/>
        <v>11641.3</v>
      </c>
      <c r="S1021" s="19">
        <f t="shared" si="2232"/>
        <v>89388.7</v>
      </c>
      <c r="T1021" s="19">
        <f t="shared" si="2233"/>
        <v>0</v>
      </c>
      <c r="U1021" s="19">
        <f t="shared" si="2328"/>
        <v>0</v>
      </c>
      <c r="V1021" s="19">
        <f t="shared" si="2234"/>
        <v>11641.3</v>
      </c>
      <c r="W1021" s="19">
        <f t="shared" si="2235"/>
        <v>89388.7</v>
      </c>
      <c r="X1021" s="19">
        <f t="shared" si="2236"/>
        <v>0</v>
      </c>
      <c r="Y1021" s="19">
        <f t="shared" si="2328"/>
        <v>0</v>
      </c>
      <c r="Z1021" s="19">
        <f t="shared" si="2328"/>
        <v>0</v>
      </c>
      <c r="AA1021" s="19">
        <f t="shared" si="2328"/>
        <v>0</v>
      </c>
      <c r="AB1021" s="19">
        <f t="shared" si="2319"/>
        <v>11641.3</v>
      </c>
      <c r="AC1021" s="19">
        <f t="shared" si="2320"/>
        <v>89388.7</v>
      </c>
      <c r="AD1021" s="19">
        <f t="shared" si="2321"/>
        <v>0</v>
      </c>
      <c r="AE1021" s="19">
        <f t="shared" si="2328"/>
        <v>0</v>
      </c>
      <c r="AF1021" s="19">
        <f t="shared" si="2328"/>
        <v>0</v>
      </c>
      <c r="AG1021" s="19">
        <f t="shared" si="2325"/>
        <v>11641.3</v>
      </c>
      <c r="AH1021" s="19">
        <f t="shared" si="2326"/>
        <v>89388.7</v>
      </c>
      <c r="AI1021" s="19">
        <f t="shared" si="2327"/>
        <v>0</v>
      </c>
      <c r="AJ1021" s="19">
        <f t="shared" si="2328"/>
        <v>0</v>
      </c>
      <c r="AK1021" s="19">
        <f t="shared" si="2328"/>
        <v>0</v>
      </c>
      <c r="AL1021" s="19">
        <f t="shared" si="2328"/>
        <v>0</v>
      </c>
      <c r="AM1021" s="19">
        <f t="shared" si="2271"/>
        <v>11641.3</v>
      </c>
      <c r="AN1021" s="19">
        <f t="shared" si="2328"/>
        <v>0</v>
      </c>
      <c r="AO1021" s="19">
        <f t="shared" si="2280"/>
        <v>11641.3</v>
      </c>
      <c r="AP1021" s="19">
        <f t="shared" si="2272"/>
        <v>89388.7</v>
      </c>
      <c r="AQ1021" s="19">
        <f t="shared" si="2328"/>
        <v>0</v>
      </c>
      <c r="AR1021" s="19">
        <f t="shared" si="2281"/>
        <v>89388.7</v>
      </c>
      <c r="AS1021" s="19">
        <f t="shared" si="2273"/>
        <v>0</v>
      </c>
      <c r="AT1021" s="19">
        <f t="shared" si="2328"/>
        <v>0</v>
      </c>
      <c r="AU1021" s="19">
        <f t="shared" si="2282"/>
        <v>0</v>
      </c>
      <c r="AV1021" s="19">
        <f t="shared" si="2328"/>
        <v>0</v>
      </c>
      <c r="AW1021" s="32"/>
      <c r="AX1021" s="23"/>
      <c r="AY1021" s="2"/>
    </row>
    <row r="1022" spans="1:51" x14ac:dyDescent="0.3">
      <c r="A1022" s="49" t="s">
        <v>962</v>
      </c>
      <c r="B1022" s="45">
        <v>410</v>
      </c>
      <c r="C1022" s="49"/>
      <c r="D1022" s="49"/>
      <c r="E1022" s="15" t="s">
        <v>593</v>
      </c>
      <c r="F1022" s="19">
        <f>F1023</f>
        <v>11641.3</v>
      </c>
      <c r="G1022" s="19">
        <f t="shared" si="2328"/>
        <v>89388.7</v>
      </c>
      <c r="H1022" s="19">
        <f t="shared" si="2328"/>
        <v>0</v>
      </c>
      <c r="I1022" s="19">
        <f t="shared" si="2328"/>
        <v>0</v>
      </c>
      <c r="J1022" s="19">
        <f t="shared" si="2328"/>
        <v>0</v>
      </c>
      <c r="K1022" s="19">
        <f t="shared" si="2328"/>
        <v>0</v>
      </c>
      <c r="L1022" s="19">
        <f t="shared" si="2286"/>
        <v>11641.3</v>
      </c>
      <c r="M1022" s="19">
        <f t="shared" si="2287"/>
        <v>89388.7</v>
      </c>
      <c r="N1022" s="19">
        <f t="shared" si="2288"/>
        <v>0</v>
      </c>
      <c r="O1022" s="19">
        <f t="shared" si="2328"/>
        <v>0</v>
      </c>
      <c r="P1022" s="19">
        <f t="shared" si="2328"/>
        <v>0</v>
      </c>
      <c r="Q1022" s="19">
        <f t="shared" si="2328"/>
        <v>0</v>
      </c>
      <c r="R1022" s="19">
        <f t="shared" si="2231"/>
        <v>11641.3</v>
      </c>
      <c r="S1022" s="19">
        <f t="shared" si="2232"/>
        <v>89388.7</v>
      </c>
      <c r="T1022" s="19">
        <f t="shared" si="2233"/>
        <v>0</v>
      </c>
      <c r="U1022" s="19">
        <f t="shared" si="2328"/>
        <v>0</v>
      </c>
      <c r="V1022" s="19">
        <f t="shared" si="2234"/>
        <v>11641.3</v>
      </c>
      <c r="W1022" s="19">
        <f t="shared" si="2235"/>
        <v>89388.7</v>
      </c>
      <c r="X1022" s="19">
        <f t="shared" si="2236"/>
        <v>0</v>
      </c>
      <c r="Y1022" s="19">
        <f t="shared" si="2328"/>
        <v>0</v>
      </c>
      <c r="Z1022" s="19">
        <f t="shared" si="2328"/>
        <v>0</v>
      </c>
      <c r="AA1022" s="19">
        <f t="shared" si="2328"/>
        <v>0</v>
      </c>
      <c r="AB1022" s="19">
        <f t="shared" si="2319"/>
        <v>11641.3</v>
      </c>
      <c r="AC1022" s="19">
        <f t="shared" si="2320"/>
        <v>89388.7</v>
      </c>
      <c r="AD1022" s="19">
        <f t="shared" si="2321"/>
        <v>0</v>
      </c>
      <c r="AE1022" s="19">
        <f t="shared" si="2328"/>
        <v>0</v>
      </c>
      <c r="AF1022" s="19">
        <f t="shared" si="2328"/>
        <v>0</v>
      </c>
      <c r="AG1022" s="19">
        <f t="shared" si="2325"/>
        <v>11641.3</v>
      </c>
      <c r="AH1022" s="19">
        <f t="shared" si="2326"/>
        <v>89388.7</v>
      </c>
      <c r="AI1022" s="19">
        <f t="shared" si="2327"/>
        <v>0</v>
      </c>
      <c r="AJ1022" s="19">
        <f t="shared" si="2328"/>
        <v>0</v>
      </c>
      <c r="AK1022" s="19">
        <f t="shared" si="2328"/>
        <v>0</v>
      </c>
      <c r="AL1022" s="19">
        <f t="shared" si="2328"/>
        <v>0</v>
      </c>
      <c r="AM1022" s="19">
        <f t="shared" si="2271"/>
        <v>11641.3</v>
      </c>
      <c r="AN1022" s="19">
        <f t="shared" si="2328"/>
        <v>0</v>
      </c>
      <c r="AO1022" s="19">
        <f t="shared" si="2280"/>
        <v>11641.3</v>
      </c>
      <c r="AP1022" s="19">
        <f t="shared" si="2272"/>
        <v>89388.7</v>
      </c>
      <c r="AQ1022" s="19">
        <f t="shared" si="2328"/>
        <v>0</v>
      </c>
      <c r="AR1022" s="19">
        <f t="shared" si="2281"/>
        <v>89388.7</v>
      </c>
      <c r="AS1022" s="19">
        <f t="shared" si="2273"/>
        <v>0</v>
      </c>
      <c r="AT1022" s="19">
        <f t="shared" si="2328"/>
        <v>0</v>
      </c>
      <c r="AU1022" s="19">
        <f t="shared" si="2282"/>
        <v>0</v>
      </c>
      <c r="AV1022" s="19">
        <f t="shared" si="2328"/>
        <v>0</v>
      </c>
      <c r="AW1022" s="32"/>
      <c r="AX1022" s="23"/>
      <c r="AY1022" s="2"/>
    </row>
    <row r="1023" spans="1:51" x14ac:dyDescent="0.3">
      <c r="A1023" s="49" t="s">
        <v>962</v>
      </c>
      <c r="B1023" s="45">
        <v>410</v>
      </c>
      <c r="C1023" s="49" t="s">
        <v>28</v>
      </c>
      <c r="D1023" s="49" t="s">
        <v>112</v>
      </c>
      <c r="E1023" s="15" t="s">
        <v>558</v>
      </c>
      <c r="F1023" s="19">
        <v>11641.3</v>
      </c>
      <c r="G1023" s="19">
        <v>89388.7</v>
      </c>
      <c r="H1023" s="19">
        <v>0</v>
      </c>
      <c r="I1023" s="19"/>
      <c r="J1023" s="19"/>
      <c r="K1023" s="19"/>
      <c r="L1023" s="19">
        <f t="shared" si="2286"/>
        <v>11641.3</v>
      </c>
      <c r="M1023" s="19">
        <f t="shared" si="2287"/>
        <v>89388.7</v>
      </c>
      <c r="N1023" s="19">
        <f t="shared" si="2288"/>
        <v>0</v>
      </c>
      <c r="O1023" s="19"/>
      <c r="P1023" s="19"/>
      <c r="Q1023" s="19"/>
      <c r="R1023" s="19">
        <f t="shared" ref="R1023:R1102" si="2329">L1023+O1023</f>
        <v>11641.3</v>
      </c>
      <c r="S1023" s="19">
        <f t="shared" ref="S1023:S1102" si="2330">M1023+P1023</f>
        <v>89388.7</v>
      </c>
      <c r="T1023" s="19">
        <f t="shared" ref="T1023:T1102" si="2331">N1023+Q1023</f>
        <v>0</v>
      </c>
      <c r="U1023" s="19"/>
      <c r="V1023" s="19">
        <f t="shared" ref="V1023:V1102" si="2332">R1023+U1023</f>
        <v>11641.3</v>
      </c>
      <c r="W1023" s="19">
        <f t="shared" ref="W1023:W1102" si="2333">S1023</f>
        <v>89388.7</v>
      </c>
      <c r="X1023" s="19">
        <f t="shared" ref="X1023:X1102" si="2334">T1023</f>
        <v>0</v>
      </c>
      <c r="Y1023" s="19"/>
      <c r="Z1023" s="19"/>
      <c r="AA1023" s="19"/>
      <c r="AB1023" s="19">
        <f t="shared" si="2319"/>
        <v>11641.3</v>
      </c>
      <c r="AC1023" s="19">
        <f t="shared" si="2320"/>
        <v>89388.7</v>
      </c>
      <c r="AD1023" s="19">
        <f t="shared" si="2321"/>
        <v>0</v>
      </c>
      <c r="AE1023" s="19"/>
      <c r="AF1023" s="19"/>
      <c r="AG1023" s="19">
        <f t="shared" si="2325"/>
        <v>11641.3</v>
      </c>
      <c r="AH1023" s="19">
        <f t="shared" si="2326"/>
        <v>89388.7</v>
      </c>
      <c r="AI1023" s="19">
        <f t="shared" si="2327"/>
        <v>0</v>
      </c>
      <c r="AJ1023" s="19"/>
      <c r="AK1023" s="19"/>
      <c r="AL1023" s="19"/>
      <c r="AM1023" s="19">
        <f t="shared" si="2271"/>
        <v>11641.3</v>
      </c>
      <c r="AN1023" s="19"/>
      <c r="AO1023" s="19">
        <f t="shared" si="2280"/>
        <v>11641.3</v>
      </c>
      <c r="AP1023" s="19">
        <f t="shared" si="2272"/>
        <v>89388.7</v>
      </c>
      <c r="AQ1023" s="19"/>
      <c r="AR1023" s="19">
        <f t="shared" si="2281"/>
        <v>89388.7</v>
      </c>
      <c r="AS1023" s="19">
        <f t="shared" si="2273"/>
        <v>0</v>
      </c>
      <c r="AT1023" s="19"/>
      <c r="AU1023" s="19">
        <f t="shared" si="2282"/>
        <v>0</v>
      </c>
      <c r="AV1023" s="19"/>
      <c r="AW1023" s="32"/>
      <c r="AX1023" s="23"/>
      <c r="AY1023" s="2"/>
    </row>
    <row r="1024" spans="1:51" ht="140.4" x14ac:dyDescent="0.3">
      <c r="A1024" s="49" t="s">
        <v>963</v>
      </c>
      <c r="B1024" s="45"/>
      <c r="C1024" s="49"/>
      <c r="D1024" s="49"/>
      <c r="E1024" s="15" t="s">
        <v>1268</v>
      </c>
      <c r="F1024" s="19">
        <f>F1025</f>
        <v>0</v>
      </c>
      <c r="G1024" s="19">
        <f t="shared" ref="G1024:AV1026" si="2335">G1025</f>
        <v>2767.6</v>
      </c>
      <c r="H1024" s="19">
        <f t="shared" si="2335"/>
        <v>33061</v>
      </c>
      <c r="I1024" s="19">
        <f t="shared" si="2335"/>
        <v>0</v>
      </c>
      <c r="J1024" s="19">
        <f t="shared" si="2335"/>
        <v>0</v>
      </c>
      <c r="K1024" s="19">
        <f t="shared" si="2335"/>
        <v>0</v>
      </c>
      <c r="L1024" s="19">
        <f t="shared" si="2286"/>
        <v>0</v>
      </c>
      <c r="M1024" s="19">
        <f t="shared" si="2287"/>
        <v>2767.6</v>
      </c>
      <c r="N1024" s="19">
        <f t="shared" si="2288"/>
        <v>33061</v>
      </c>
      <c r="O1024" s="19">
        <f t="shared" si="2335"/>
        <v>0</v>
      </c>
      <c r="P1024" s="19">
        <f t="shared" si="2335"/>
        <v>0</v>
      </c>
      <c r="Q1024" s="19">
        <f t="shared" si="2335"/>
        <v>0</v>
      </c>
      <c r="R1024" s="19">
        <f t="shared" si="2329"/>
        <v>0</v>
      </c>
      <c r="S1024" s="19">
        <f t="shared" si="2330"/>
        <v>2767.6</v>
      </c>
      <c r="T1024" s="19">
        <f t="shared" si="2331"/>
        <v>33061</v>
      </c>
      <c r="U1024" s="19">
        <f t="shared" si="2335"/>
        <v>0</v>
      </c>
      <c r="V1024" s="19">
        <f t="shared" si="2332"/>
        <v>0</v>
      </c>
      <c r="W1024" s="19">
        <f t="shared" si="2333"/>
        <v>2767.6</v>
      </c>
      <c r="X1024" s="19">
        <f t="shared" si="2334"/>
        <v>33061</v>
      </c>
      <c r="Y1024" s="19">
        <f t="shared" si="2335"/>
        <v>0</v>
      </c>
      <c r="Z1024" s="19">
        <f t="shared" si="2335"/>
        <v>0</v>
      </c>
      <c r="AA1024" s="19">
        <f t="shared" si="2335"/>
        <v>0</v>
      </c>
      <c r="AB1024" s="19">
        <f t="shared" si="2319"/>
        <v>0</v>
      </c>
      <c r="AC1024" s="19">
        <f t="shared" si="2320"/>
        <v>2767.6</v>
      </c>
      <c r="AD1024" s="19">
        <f t="shared" si="2321"/>
        <v>33061</v>
      </c>
      <c r="AE1024" s="19">
        <f t="shared" si="2335"/>
        <v>0</v>
      </c>
      <c r="AF1024" s="19">
        <f t="shared" si="2335"/>
        <v>0</v>
      </c>
      <c r="AG1024" s="19">
        <f t="shared" si="2325"/>
        <v>0</v>
      </c>
      <c r="AH1024" s="19">
        <f t="shared" si="2326"/>
        <v>2767.6</v>
      </c>
      <c r="AI1024" s="19">
        <f t="shared" si="2327"/>
        <v>33061</v>
      </c>
      <c r="AJ1024" s="19">
        <f t="shared" si="2335"/>
        <v>0</v>
      </c>
      <c r="AK1024" s="19">
        <f t="shared" si="2335"/>
        <v>0</v>
      </c>
      <c r="AL1024" s="19">
        <f t="shared" si="2335"/>
        <v>0</v>
      </c>
      <c r="AM1024" s="19">
        <f t="shared" si="2271"/>
        <v>0</v>
      </c>
      <c r="AN1024" s="19">
        <f t="shared" si="2335"/>
        <v>0</v>
      </c>
      <c r="AO1024" s="19">
        <f t="shared" si="2280"/>
        <v>0</v>
      </c>
      <c r="AP1024" s="19">
        <f t="shared" si="2272"/>
        <v>2767.6</v>
      </c>
      <c r="AQ1024" s="19">
        <f t="shared" si="2335"/>
        <v>0</v>
      </c>
      <c r="AR1024" s="19">
        <f t="shared" si="2281"/>
        <v>2767.6</v>
      </c>
      <c r="AS1024" s="19">
        <f t="shared" si="2273"/>
        <v>33061</v>
      </c>
      <c r="AT1024" s="19">
        <f t="shared" si="2335"/>
        <v>0</v>
      </c>
      <c r="AU1024" s="19">
        <f t="shared" si="2282"/>
        <v>33061</v>
      </c>
      <c r="AV1024" s="19">
        <f t="shared" si="2335"/>
        <v>0</v>
      </c>
      <c r="AW1024" s="32"/>
      <c r="AX1024" s="23"/>
      <c r="AY1024" s="2"/>
    </row>
    <row r="1025" spans="1:51" ht="46.8" x14ac:dyDescent="0.3">
      <c r="A1025" s="49" t="s">
        <v>963</v>
      </c>
      <c r="B1025" s="45">
        <v>400</v>
      </c>
      <c r="C1025" s="49"/>
      <c r="D1025" s="49"/>
      <c r="E1025" s="15" t="s">
        <v>580</v>
      </c>
      <c r="F1025" s="19">
        <f>F1026</f>
        <v>0</v>
      </c>
      <c r="G1025" s="19">
        <f t="shared" si="2335"/>
        <v>2767.6</v>
      </c>
      <c r="H1025" s="19">
        <f t="shared" si="2335"/>
        <v>33061</v>
      </c>
      <c r="I1025" s="19">
        <f t="shared" si="2335"/>
        <v>0</v>
      </c>
      <c r="J1025" s="19">
        <f t="shared" si="2335"/>
        <v>0</v>
      </c>
      <c r="K1025" s="19">
        <f t="shared" si="2335"/>
        <v>0</v>
      </c>
      <c r="L1025" s="19">
        <f t="shared" si="2286"/>
        <v>0</v>
      </c>
      <c r="M1025" s="19">
        <f t="shared" si="2287"/>
        <v>2767.6</v>
      </c>
      <c r="N1025" s="19">
        <f t="shared" si="2288"/>
        <v>33061</v>
      </c>
      <c r="O1025" s="19">
        <f t="shared" si="2335"/>
        <v>0</v>
      </c>
      <c r="P1025" s="19">
        <f t="shared" si="2335"/>
        <v>0</v>
      </c>
      <c r="Q1025" s="19">
        <f t="shared" si="2335"/>
        <v>0</v>
      </c>
      <c r="R1025" s="19">
        <f t="shared" si="2329"/>
        <v>0</v>
      </c>
      <c r="S1025" s="19">
        <f t="shared" si="2330"/>
        <v>2767.6</v>
      </c>
      <c r="T1025" s="19">
        <f t="shared" si="2331"/>
        <v>33061</v>
      </c>
      <c r="U1025" s="19">
        <f t="shared" si="2335"/>
        <v>0</v>
      </c>
      <c r="V1025" s="19">
        <f t="shared" si="2332"/>
        <v>0</v>
      </c>
      <c r="W1025" s="19">
        <f t="shared" si="2333"/>
        <v>2767.6</v>
      </c>
      <c r="X1025" s="19">
        <f t="shared" si="2334"/>
        <v>33061</v>
      </c>
      <c r="Y1025" s="19">
        <f t="shared" si="2335"/>
        <v>0</v>
      </c>
      <c r="Z1025" s="19">
        <f t="shared" si="2335"/>
        <v>0</v>
      </c>
      <c r="AA1025" s="19">
        <f t="shared" si="2335"/>
        <v>0</v>
      </c>
      <c r="AB1025" s="19">
        <f t="shared" si="2319"/>
        <v>0</v>
      </c>
      <c r="AC1025" s="19">
        <f t="shared" si="2320"/>
        <v>2767.6</v>
      </c>
      <c r="AD1025" s="19">
        <f t="shared" si="2321"/>
        <v>33061</v>
      </c>
      <c r="AE1025" s="19">
        <f t="shared" si="2335"/>
        <v>0</v>
      </c>
      <c r="AF1025" s="19">
        <f t="shared" si="2335"/>
        <v>0</v>
      </c>
      <c r="AG1025" s="19">
        <f t="shared" si="2325"/>
        <v>0</v>
      </c>
      <c r="AH1025" s="19">
        <f t="shared" si="2326"/>
        <v>2767.6</v>
      </c>
      <c r="AI1025" s="19">
        <f t="shared" si="2327"/>
        <v>33061</v>
      </c>
      <c r="AJ1025" s="19">
        <f t="shared" si="2335"/>
        <v>0</v>
      </c>
      <c r="AK1025" s="19">
        <f t="shared" si="2335"/>
        <v>0</v>
      </c>
      <c r="AL1025" s="19">
        <f t="shared" si="2335"/>
        <v>0</v>
      </c>
      <c r="AM1025" s="19">
        <f t="shared" si="2271"/>
        <v>0</v>
      </c>
      <c r="AN1025" s="19">
        <f t="shared" si="2335"/>
        <v>0</v>
      </c>
      <c r="AO1025" s="19">
        <f t="shared" si="2280"/>
        <v>0</v>
      </c>
      <c r="AP1025" s="19">
        <f t="shared" si="2272"/>
        <v>2767.6</v>
      </c>
      <c r="AQ1025" s="19">
        <f t="shared" si="2335"/>
        <v>0</v>
      </c>
      <c r="AR1025" s="19">
        <f t="shared" si="2281"/>
        <v>2767.6</v>
      </c>
      <c r="AS1025" s="19">
        <f t="shared" si="2273"/>
        <v>33061</v>
      </c>
      <c r="AT1025" s="19">
        <f t="shared" si="2335"/>
        <v>0</v>
      </c>
      <c r="AU1025" s="19">
        <f t="shared" si="2282"/>
        <v>33061</v>
      </c>
      <c r="AV1025" s="19">
        <f t="shared" si="2335"/>
        <v>0</v>
      </c>
      <c r="AW1025" s="32"/>
      <c r="AX1025" s="23"/>
      <c r="AY1025" s="2"/>
    </row>
    <row r="1026" spans="1:51" x14ac:dyDescent="0.3">
      <c r="A1026" s="49" t="s">
        <v>963</v>
      </c>
      <c r="B1026" s="45">
        <v>410</v>
      </c>
      <c r="C1026" s="49"/>
      <c r="D1026" s="49"/>
      <c r="E1026" s="15" t="s">
        <v>593</v>
      </c>
      <c r="F1026" s="19">
        <f>F1027</f>
        <v>0</v>
      </c>
      <c r="G1026" s="19">
        <f t="shared" si="2335"/>
        <v>2767.6</v>
      </c>
      <c r="H1026" s="19">
        <f t="shared" si="2335"/>
        <v>33061</v>
      </c>
      <c r="I1026" s="19">
        <f t="shared" si="2335"/>
        <v>0</v>
      </c>
      <c r="J1026" s="19">
        <f t="shared" si="2335"/>
        <v>0</v>
      </c>
      <c r="K1026" s="19">
        <f t="shared" si="2335"/>
        <v>0</v>
      </c>
      <c r="L1026" s="19">
        <f t="shared" si="2286"/>
        <v>0</v>
      </c>
      <c r="M1026" s="19">
        <f t="shared" si="2287"/>
        <v>2767.6</v>
      </c>
      <c r="N1026" s="19">
        <f t="shared" si="2288"/>
        <v>33061</v>
      </c>
      <c r="O1026" s="19">
        <f t="shared" si="2335"/>
        <v>0</v>
      </c>
      <c r="P1026" s="19">
        <f t="shared" si="2335"/>
        <v>0</v>
      </c>
      <c r="Q1026" s="19">
        <f t="shared" si="2335"/>
        <v>0</v>
      </c>
      <c r="R1026" s="19">
        <f t="shared" si="2329"/>
        <v>0</v>
      </c>
      <c r="S1026" s="19">
        <f t="shared" si="2330"/>
        <v>2767.6</v>
      </c>
      <c r="T1026" s="19">
        <f t="shared" si="2331"/>
        <v>33061</v>
      </c>
      <c r="U1026" s="19">
        <f t="shared" si="2335"/>
        <v>0</v>
      </c>
      <c r="V1026" s="19">
        <f t="shared" si="2332"/>
        <v>0</v>
      </c>
      <c r="W1026" s="19">
        <f t="shared" si="2333"/>
        <v>2767.6</v>
      </c>
      <c r="X1026" s="19">
        <f t="shared" si="2334"/>
        <v>33061</v>
      </c>
      <c r="Y1026" s="19">
        <f t="shared" si="2335"/>
        <v>0</v>
      </c>
      <c r="Z1026" s="19">
        <f t="shared" si="2335"/>
        <v>0</v>
      </c>
      <c r="AA1026" s="19">
        <f t="shared" si="2335"/>
        <v>0</v>
      </c>
      <c r="AB1026" s="19">
        <f t="shared" si="2319"/>
        <v>0</v>
      </c>
      <c r="AC1026" s="19">
        <f t="shared" si="2320"/>
        <v>2767.6</v>
      </c>
      <c r="AD1026" s="19">
        <f t="shared" si="2321"/>
        <v>33061</v>
      </c>
      <c r="AE1026" s="19">
        <f t="shared" si="2335"/>
        <v>0</v>
      </c>
      <c r="AF1026" s="19">
        <f t="shared" si="2335"/>
        <v>0</v>
      </c>
      <c r="AG1026" s="19">
        <f t="shared" si="2325"/>
        <v>0</v>
      </c>
      <c r="AH1026" s="19">
        <f t="shared" si="2326"/>
        <v>2767.6</v>
      </c>
      <c r="AI1026" s="19">
        <f t="shared" si="2327"/>
        <v>33061</v>
      </c>
      <c r="AJ1026" s="19">
        <f t="shared" si="2335"/>
        <v>0</v>
      </c>
      <c r="AK1026" s="19">
        <f t="shared" si="2335"/>
        <v>0</v>
      </c>
      <c r="AL1026" s="19">
        <f t="shared" si="2335"/>
        <v>0</v>
      </c>
      <c r="AM1026" s="19">
        <f t="shared" si="2271"/>
        <v>0</v>
      </c>
      <c r="AN1026" s="19">
        <f t="shared" si="2335"/>
        <v>0</v>
      </c>
      <c r="AO1026" s="19">
        <f t="shared" si="2280"/>
        <v>0</v>
      </c>
      <c r="AP1026" s="19">
        <f t="shared" si="2272"/>
        <v>2767.6</v>
      </c>
      <c r="AQ1026" s="19">
        <f t="shared" si="2335"/>
        <v>0</v>
      </c>
      <c r="AR1026" s="19">
        <f t="shared" si="2281"/>
        <v>2767.6</v>
      </c>
      <c r="AS1026" s="19">
        <f t="shared" si="2273"/>
        <v>33061</v>
      </c>
      <c r="AT1026" s="19">
        <f t="shared" si="2335"/>
        <v>0</v>
      </c>
      <c r="AU1026" s="19">
        <f t="shared" si="2282"/>
        <v>33061</v>
      </c>
      <c r="AV1026" s="19">
        <f t="shared" si="2335"/>
        <v>0</v>
      </c>
      <c r="AW1026" s="32"/>
      <c r="AX1026" s="23"/>
      <c r="AY1026" s="2"/>
    </row>
    <row r="1027" spans="1:51" x14ac:dyDescent="0.3">
      <c r="A1027" s="49" t="s">
        <v>963</v>
      </c>
      <c r="B1027" s="45">
        <v>410</v>
      </c>
      <c r="C1027" s="49" t="s">
        <v>28</v>
      </c>
      <c r="D1027" s="49" t="s">
        <v>112</v>
      </c>
      <c r="E1027" s="15" t="s">
        <v>558</v>
      </c>
      <c r="F1027" s="19">
        <v>0</v>
      </c>
      <c r="G1027" s="19">
        <v>2767.6</v>
      </c>
      <c r="H1027" s="19">
        <v>33061</v>
      </c>
      <c r="I1027" s="19"/>
      <c r="J1027" s="19"/>
      <c r="K1027" s="19"/>
      <c r="L1027" s="19">
        <f t="shared" si="2286"/>
        <v>0</v>
      </c>
      <c r="M1027" s="19">
        <f t="shared" si="2287"/>
        <v>2767.6</v>
      </c>
      <c r="N1027" s="19">
        <f t="shared" si="2288"/>
        <v>33061</v>
      </c>
      <c r="O1027" s="19"/>
      <c r="P1027" s="19"/>
      <c r="Q1027" s="19"/>
      <c r="R1027" s="19">
        <f t="shared" si="2329"/>
        <v>0</v>
      </c>
      <c r="S1027" s="19">
        <f t="shared" si="2330"/>
        <v>2767.6</v>
      </c>
      <c r="T1027" s="19">
        <f t="shared" si="2331"/>
        <v>33061</v>
      </c>
      <c r="U1027" s="19"/>
      <c r="V1027" s="19">
        <f t="shared" si="2332"/>
        <v>0</v>
      </c>
      <c r="W1027" s="19">
        <f t="shared" si="2333"/>
        <v>2767.6</v>
      </c>
      <c r="X1027" s="19">
        <f t="shared" si="2334"/>
        <v>33061</v>
      </c>
      <c r="Y1027" s="19"/>
      <c r="Z1027" s="19"/>
      <c r="AA1027" s="19"/>
      <c r="AB1027" s="19">
        <f t="shared" si="2319"/>
        <v>0</v>
      </c>
      <c r="AC1027" s="19">
        <f t="shared" si="2320"/>
        <v>2767.6</v>
      </c>
      <c r="AD1027" s="19">
        <f t="shared" si="2321"/>
        <v>33061</v>
      </c>
      <c r="AE1027" s="19"/>
      <c r="AF1027" s="19"/>
      <c r="AG1027" s="19">
        <f t="shared" si="2325"/>
        <v>0</v>
      </c>
      <c r="AH1027" s="19">
        <f t="shared" si="2326"/>
        <v>2767.6</v>
      </c>
      <c r="AI1027" s="19">
        <f t="shared" si="2327"/>
        <v>33061</v>
      </c>
      <c r="AJ1027" s="19"/>
      <c r="AK1027" s="19"/>
      <c r="AL1027" s="19"/>
      <c r="AM1027" s="19">
        <f t="shared" si="2271"/>
        <v>0</v>
      </c>
      <c r="AN1027" s="19"/>
      <c r="AO1027" s="19">
        <f t="shared" si="2280"/>
        <v>0</v>
      </c>
      <c r="AP1027" s="19">
        <f t="shared" si="2272"/>
        <v>2767.6</v>
      </c>
      <c r="AQ1027" s="19"/>
      <c r="AR1027" s="19">
        <f t="shared" si="2281"/>
        <v>2767.6</v>
      </c>
      <c r="AS1027" s="19">
        <f t="shared" si="2273"/>
        <v>33061</v>
      </c>
      <c r="AT1027" s="19"/>
      <c r="AU1027" s="19">
        <f t="shared" si="2282"/>
        <v>33061</v>
      </c>
      <c r="AV1027" s="19"/>
      <c r="AW1027" s="32"/>
      <c r="AX1027" s="23"/>
      <c r="AY1027" s="2"/>
    </row>
    <row r="1028" spans="1:51" ht="124.8" x14ac:dyDescent="0.3">
      <c r="A1028" s="20" t="s">
        <v>964</v>
      </c>
      <c r="B1028" s="45"/>
      <c r="C1028" s="49"/>
      <c r="D1028" s="49"/>
      <c r="E1028" s="15" t="s">
        <v>1423</v>
      </c>
      <c r="F1028" s="19">
        <f>F1029</f>
        <v>0</v>
      </c>
      <c r="G1028" s="19">
        <f t="shared" ref="G1028:AV1030" si="2336">G1029</f>
        <v>7499.6</v>
      </c>
      <c r="H1028" s="19">
        <f t="shared" si="2336"/>
        <v>46572</v>
      </c>
      <c r="I1028" s="19">
        <f t="shared" si="2336"/>
        <v>0</v>
      </c>
      <c r="J1028" s="19">
        <f t="shared" si="2336"/>
        <v>0</v>
      </c>
      <c r="K1028" s="19">
        <f t="shared" si="2336"/>
        <v>0</v>
      </c>
      <c r="L1028" s="19">
        <f t="shared" si="2286"/>
        <v>0</v>
      </c>
      <c r="M1028" s="19">
        <f t="shared" si="2287"/>
        <v>7499.6</v>
      </c>
      <c r="N1028" s="19">
        <f t="shared" si="2288"/>
        <v>46572</v>
      </c>
      <c r="O1028" s="19">
        <f t="shared" si="2336"/>
        <v>0</v>
      </c>
      <c r="P1028" s="19">
        <f t="shared" si="2336"/>
        <v>0</v>
      </c>
      <c r="Q1028" s="19">
        <f t="shared" si="2336"/>
        <v>0</v>
      </c>
      <c r="R1028" s="19">
        <f t="shared" si="2329"/>
        <v>0</v>
      </c>
      <c r="S1028" s="19">
        <f t="shared" si="2330"/>
        <v>7499.6</v>
      </c>
      <c r="T1028" s="19">
        <f t="shared" si="2331"/>
        <v>46572</v>
      </c>
      <c r="U1028" s="19">
        <f t="shared" si="2336"/>
        <v>0</v>
      </c>
      <c r="V1028" s="19">
        <f t="shared" si="2332"/>
        <v>0</v>
      </c>
      <c r="W1028" s="19">
        <f t="shared" si="2333"/>
        <v>7499.6</v>
      </c>
      <c r="X1028" s="19">
        <f t="shared" si="2334"/>
        <v>46572</v>
      </c>
      <c r="Y1028" s="19">
        <f t="shared" si="2336"/>
        <v>0</v>
      </c>
      <c r="Z1028" s="19">
        <f t="shared" si="2336"/>
        <v>0</v>
      </c>
      <c r="AA1028" s="19">
        <f t="shared" si="2336"/>
        <v>0</v>
      </c>
      <c r="AB1028" s="19">
        <f t="shared" si="2319"/>
        <v>0</v>
      </c>
      <c r="AC1028" s="19">
        <f t="shared" si="2320"/>
        <v>7499.6</v>
      </c>
      <c r="AD1028" s="19">
        <f t="shared" si="2321"/>
        <v>46572</v>
      </c>
      <c r="AE1028" s="19">
        <f t="shared" si="2336"/>
        <v>0</v>
      </c>
      <c r="AF1028" s="19">
        <f t="shared" si="2336"/>
        <v>0</v>
      </c>
      <c r="AG1028" s="19">
        <f t="shared" si="2325"/>
        <v>0</v>
      </c>
      <c r="AH1028" s="19">
        <f t="shared" si="2326"/>
        <v>7499.6</v>
      </c>
      <c r="AI1028" s="19">
        <f t="shared" si="2327"/>
        <v>46572</v>
      </c>
      <c r="AJ1028" s="19">
        <f t="shared" si="2336"/>
        <v>0</v>
      </c>
      <c r="AK1028" s="19">
        <f t="shared" si="2336"/>
        <v>0</v>
      </c>
      <c r="AL1028" s="19">
        <f t="shared" si="2336"/>
        <v>0</v>
      </c>
      <c r="AM1028" s="19">
        <f t="shared" si="2271"/>
        <v>0</v>
      </c>
      <c r="AN1028" s="19">
        <f t="shared" si="2336"/>
        <v>0</v>
      </c>
      <c r="AO1028" s="19">
        <f t="shared" si="2280"/>
        <v>0</v>
      </c>
      <c r="AP1028" s="19">
        <f t="shared" si="2272"/>
        <v>7499.6</v>
      </c>
      <c r="AQ1028" s="19">
        <f t="shared" si="2336"/>
        <v>0</v>
      </c>
      <c r="AR1028" s="19">
        <f t="shared" si="2281"/>
        <v>7499.6</v>
      </c>
      <c r="AS1028" s="19">
        <f t="shared" si="2273"/>
        <v>46572</v>
      </c>
      <c r="AT1028" s="19">
        <f t="shared" si="2336"/>
        <v>0</v>
      </c>
      <c r="AU1028" s="19">
        <f t="shared" si="2282"/>
        <v>46572</v>
      </c>
      <c r="AV1028" s="19">
        <f t="shared" si="2336"/>
        <v>0</v>
      </c>
      <c r="AW1028" s="32"/>
      <c r="AX1028" s="23"/>
      <c r="AY1028" s="2"/>
    </row>
    <row r="1029" spans="1:51" ht="46.8" x14ac:dyDescent="0.3">
      <c r="A1029" s="20" t="s">
        <v>964</v>
      </c>
      <c r="B1029" s="45">
        <v>400</v>
      </c>
      <c r="C1029" s="49"/>
      <c r="D1029" s="49"/>
      <c r="E1029" s="15" t="s">
        <v>580</v>
      </c>
      <c r="F1029" s="19">
        <f>F1030</f>
        <v>0</v>
      </c>
      <c r="G1029" s="19">
        <f t="shared" si="2336"/>
        <v>7499.6</v>
      </c>
      <c r="H1029" s="19">
        <f t="shared" si="2336"/>
        <v>46572</v>
      </c>
      <c r="I1029" s="19">
        <f t="shared" si="2336"/>
        <v>0</v>
      </c>
      <c r="J1029" s="19">
        <f t="shared" si="2336"/>
        <v>0</v>
      </c>
      <c r="K1029" s="19">
        <f t="shared" si="2336"/>
        <v>0</v>
      </c>
      <c r="L1029" s="19">
        <f t="shared" si="2286"/>
        <v>0</v>
      </c>
      <c r="M1029" s="19">
        <f t="shared" si="2287"/>
        <v>7499.6</v>
      </c>
      <c r="N1029" s="19">
        <f t="shared" si="2288"/>
        <v>46572</v>
      </c>
      <c r="O1029" s="19">
        <f t="shared" si="2336"/>
        <v>0</v>
      </c>
      <c r="P1029" s="19">
        <f t="shared" si="2336"/>
        <v>0</v>
      </c>
      <c r="Q1029" s="19">
        <f t="shared" si="2336"/>
        <v>0</v>
      </c>
      <c r="R1029" s="19">
        <f t="shared" si="2329"/>
        <v>0</v>
      </c>
      <c r="S1029" s="19">
        <f t="shared" si="2330"/>
        <v>7499.6</v>
      </c>
      <c r="T1029" s="19">
        <f t="shared" si="2331"/>
        <v>46572</v>
      </c>
      <c r="U1029" s="19">
        <f t="shared" si="2336"/>
        <v>0</v>
      </c>
      <c r="V1029" s="19">
        <f t="shared" si="2332"/>
        <v>0</v>
      </c>
      <c r="W1029" s="19">
        <f t="shared" si="2333"/>
        <v>7499.6</v>
      </c>
      <c r="X1029" s="19">
        <f t="shared" si="2334"/>
        <v>46572</v>
      </c>
      <c r="Y1029" s="19">
        <f t="shared" si="2336"/>
        <v>0</v>
      </c>
      <c r="Z1029" s="19">
        <f t="shared" si="2336"/>
        <v>0</v>
      </c>
      <c r="AA1029" s="19">
        <f t="shared" si="2336"/>
        <v>0</v>
      </c>
      <c r="AB1029" s="19">
        <f t="shared" si="2319"/>
        <v>0</v>
      </c>
      <c r="AC1029" s="19">
        <f t="shared" si="2320"/>
        <v>7499.6</v>
      </c>
      <c r="AD1029" s="19">
        <f t="shared" si="2321"/>
        <v>46572</v>
      </c>
      <c r="AE1029" s="19">
        <f t="shared" si="2336"/>
        <v>0</v>
      </c>
      <c r="AF1029" s="19">
        <f t="shared" si="2336"/>
        <v>0</v>
      </c>
      <c r="AG1029" s="19">
        <f t="shared" si="2325"/>
        <v>0</v>
      </c>
      <c r="AH1029" s="19">
        <f t="shared" si="2326"/>
        <v>7499.6</v>
      </c>
      <c r="AI1029" s="19">
        <f t="shared" si="2327"/>
        <v>46572</v>
      </c>
      <c r="AJ1029" s="19">
        <f t="shared" si="2336"/>
        <v>0</v>
      </c>
      <c r="AK1029" s="19">
        <f t="shared" si="2336"/>
        <v>0</v>
      </c>
      <c r="AL1029" s="19">
        <f t="shared" si="2336"/>
        <v>0</v>
      </c>
      <c r="AM1029" s="19">
        <f t="shared" si="2271"/>
        <v>0</v>
      </c>
      <c r="AN1029" s="19">
        <f t="shared" si="2336"/>
        <v>0</v>
      </c>
      <c r="AO1029" s="19">
        <f t="shared" si="2280"/>
        <v>0</v>
      </c>
      <c r="AP1029" s="19">
        <f t="shared" si="2272"/>
        <v>7499.6</v>
      </c>
      <c r="AQ1029" s="19">
        <f t="shared" si="2336"/>
        <v>0</v>
      </c>
      <c r="AR1029" s="19">
        <f t="shared" si="2281"/>
        <v>7499.6</v>
      </c>
      <c r="AS1029" s="19">
        <f t="shared" si="2273"/>
        <v>46572</v>
      </c>
      <c r="AT1029" s="19">
        <f t="shared" si="2336"/>
        <v>0</v>
      </c>
      <c r="AU1029" s="19">
        <f t="shared" si="2282"/>
        <v>46572</v>
      </c>
      <c r="AV1029" s="19">
        <f t="shared" si="2336"/>
        <v>0</v>
      </c>
      <c r="AW1029" s="32"/>
      <c r="AX1029" s="23"/>
      <c r="AY1029" s="2"/>
    </row>
    <row r="1030" spans="1:51" x14ac:dyDescent="0.3">
      <c r="A1030" s="20" t="s">
        <v>964</v>
      </c>
      <c r="B1030" s="45">
        <v>410</v>
      </c>
      <c r="C1030" s="49"/>
      <c r="D1030" s="49"/>
      <c r="E1030" s="15" t="s">
        <v>593</v>
      </c>
      <c r="F1030" s="19">
        <f>F1031</f>
        <v>0</v>
      </c>
      <c r="G1030" s="19">
        <f t="shared" si="2336"/>
        <v>7499.6</v>
      </c>
      <c r="H1030" s="19">
        <f t="shared" si="2336"/>
        <v>46572</v>
      </c>
      <c r="I1030" s="19">
        <f t="shared" si="2336"/>
        <v>0</v>
      </c>
      <c r="J1030" s="19">
        <f t="shared" si="2336"/>
        <v>0</v>
      </c>
      <c r="K1030" s="19">
        <f t="shared" si="2336"/>
        <v>0</v>
      </c>
      <c r="L1030" s="19">
        <f t="shared" si="2286"/>
        <v>0</v>
      </c>
      <c r="M1030" s="19">
        <f t="shared" si="2287"/>
        <v>7499.6</v>
      </c>
      <c r="N1030" s="19">
        <f t="shared" si="2288"/>
        <v>46572</v>
      </c>
      <c r="O1030" s="19">
        <f t="shared" si="2336"/>
        <v>0</v>
      </c>
      <c r="P1030" s="19">
        <f t="shared" si="2336"/>
        <v>0</v>
      </c>
      <c r="Q1030" s="19">
        <f t="shared" si="2336"/>
        <v>0</v>
      </c>
      <c r="R1030" s="19">
        <f t="shared" si="2329"/>
        <v>0</v>
      </c>
      <c r="S1030" s="19">
        <f t="shared" si="2330"/>
        <v>7499.6</v>
      </c>
      <c r="T1030" s="19">
        <f t="shared" si="2331"/>
        <v>46572</v>
      </c>
      <c r="U1030" s="19">
        <f t="shared" si="2336"/>
        <v>0</v>
      </c>
      <c r="V1030" s="19">
        <f t="shared" si="2332"/>
        <v>0</v>
      </c>
      <c r="W1030" s="19">
        <f t="shared" si="2333"/>
        <v>7499.6</v>
      </c>
      <c r="X1030" s="19">
        <f t="shared" si="2334"/>
        <v>46572</v>
      </c>
      <c r="Y1030" s="19">
        <f t="shared" si="2336"/>
        <v>0</v>
      </c>
      <c r="Z1030" s="19">
        <f t="shared" si="2336"/>
        <v>0</v>
      </c>
      <c r="AA1030" s="19">
        <f t="shared" si="2336"/>
        <v>0</v>
      </c>
      <c r="AB1030" s="19">
        <f t="shared" si="2319"/>
        <v>0</v>
      </c>
      <c r="AC1030" s="19">
        <f t="shared" si="2320"/>
        <v>7499.6</v>
      </c>
      <c r="AD1030" s="19">
        <f t="shared" si="2321"/>
        <v>46572</v>
      </c>
      <c r="AE1030" s="19">
        <f t="shared" si="2336"/>
        <v>0</v>
      </c>
      <c r="AF1030" s="19">
        <f t="shared" si="2336"/>
        <v>0</v>
      </c>
      <c r="AG1030" s="19">
        <f t="shared" si="2325"/>
        <v>0</v>
      </c>
      <c r="AH1030" s="19">
        <f t="shared" si="2326"/>
        <v>7499.6</v>
      </c>
      <c r="AI1030" s="19">
        <f t="shared" si="2327"/>
        <v>46572</v>
      </c>
      <c r="AJ1030" s="19">
        <f t="shared" si="2336"/>
        <v>0</v>
      </c>
      <c r="AK1030" s="19">
        <f t="shared" si="2336"/>
        <v>0</v>
      </c>
      <c r="AL1030" s="19">
        <f t="shared" si="2336"/>
        <v>0</v>
      </c>
      <c r="AM1030" s="19">
        <f t="shared" si="2271"/>
        <v>0</v>
      </c>
      <c r="AN1030" s="19">
        <f t="shared" si="2336"/>
        <v>0</v>
      </c>
      <c r="AO1030" s="19">
        <f t="shared" si="2280"/>
        <v>0</v>
      </c>
      <c r="AP1030" s="19">
        <f t="shared" si="2272"/>
        <v>7499.6</v>
      </c>
      <c r="AQ1030" s="19">
        <f t="shared" si="2336"/>
        <v>0</v>
      </c>
      <c r="AR1030" s="19">
        <f t="shared" si="2281"/>
        <v>7499.6</v>
      </c>
      <c r="AS1030" s="19">
        <f t="shared" si="2273"/>
        <v>46572</v>
      </c>
      <c r="AT1030" s="19">
        <f t="shared" si="2336"/>
        <v>0</v>
      </c>
      <c r="AU1030" s="19">
        <f t="shared" si="2282"/>
        <v>46572</v>
      </c>
      <c r="AV1030" s="19">
        <f t="shared" si="2336"/>
        <v>0</v>
      </c>
      <c r="AW1030" s="32"/>
      <c r="AX1030" s="23"/>
      <c r="AY1030" s="2"/>
    </row>
    <row r="1031" spans="1:51" x14ac:dyDescent="0.3">
      <c r="A1031" s="20" t="s">
        <v>964</v>
      </c>
      <c r="B1031" s="45">
        <v>410</v>
      </c>
      <c r="C1031" s="49" t="s">
        <v>28</v>
      </c>
      <c r="D1031" s="49" t="s">
        <v>112</v>
      </c>
      <c r="E1031" s="15" t="s">
        <v>558</v>
      </c>
      <c r="F1031" s="19">
        <v>0</v>
      </c>
      <c r="G1031" s="19">
        <v>7499.6</v>
      </c>
      <c r="H1031" s="19">
        <v>46572</v>
      </c>
      <c r="I1031" s="19"/>
      <c r="J1031" s="19"/>
      <c r="K1031" s="19"/>
      <c r="L1031" s="19">
        <f t="shared" si="2286"/>
        <v>0</v>
      </c>
      <c r="M1031" s="19">
        <f t="shared" si="2287"/>
        <v>7499.6</v>
      </c>
      <c r="N1031" s="19">
        <f t="shared" si="2288"/>
        <v>46572</v>
      </c>
      <c r="O1031" s="19"/>
      <c r="P1031" s="19"/>
      <c r="Q1031" s="19"/>
      <c r="R1031" s="19">
        <f t="shared" si="2329"/>
        <v>0</v>
      </c>
      <c r="S1031" s="19">
        <f t="shared" si="2330"/>
        <v>7499.6</v>
      </c>
      <c r="T1031" s="19">
        <f t="shared" si="2331"/>
        <v>46572</v>
      </c>
      <c r="U1031" s="19"/>
      <c r="V1031" s="19">
        <f t="shared" si="2332"/>
        <v>0</v>
      </c>
      <c r="W1031" s="19">
        <f t="shared" si="2333"/>
        <v>7499.6</v>
      </c>
      <c r="X1031" s="19">
        <f t="shared" si="2334"/>
        <v>46572</v>
      </c>
      <c r="Y1031" s="19"/>
      <c r="Z1031" s="19"/>
      <c r="AA1031" s="19"/>
      <c r="AB1031" s="19">
        <f t="shared" si="2319"/>
        <v>0</v>
      </c>
      <c r="AC1031" s="19">
        <f t="shared" si="2320"/>
        <v>7499.6</v>
      </c>
      <c r="AD1031" s="19">
        <f t="shared" si="2321"/>
        <v>46572</v>
      </c>
      <c r="AE1031" s="19"/>
      <c r="AF1031" s="19"/>
      <c r="AG1031" s="19">
        <f t="shared" si="2325"/>
        <v>0</v>
      </c>
      <c r="AH1031" s="19">
        <f t="shared" si="2326"/>
        <v>7499.6</v>
      </c>
      <c r="AI1031" s="19">
        <f t="shared" si="2327"/>
        <v>46572</v>
      </c>
      <c r="AJ1031" s="19"/>
      <c r="AK1031" s="19"/>
      <c r="AL1031" s="19"/>
      <c r="AM1031" s="19">
        <f t="shared" si="2271"/>
        <v>0</v>
      </c>
      <c r="AN1031" s="19"/>
      <c r="AO1031" s="19">
        <f t="shared" si="2280"/>
        <v>0</v>
      </c>
      <c r="AP1031" s="19">
        <f t="shared" si="2272"/>
        <v>7499.6</v>
      </c>
      <c r="AQ1031" s="19"/>
      <c r="AR1031" s="19">
        <f t="shared" si="2281"/>
        <v>7499.6</v>
      </c>
      <c r="AS1031" s="19">
        <f t="shared" si="2273"/>
        <v>46572</v>
      </c>
      <c r="AT1031" s="19"/>
      <c r="AU1031" s="19">
        <f t="shared" si="2282"/>
        <v>46572</v>
      </c>
      <c r="AV1031" s="19"/>
      <c r="AW1031" s="32"/>
      <c r="AX1031" s="23"/>
      <c r="AY1031" s="2"/>
    </row>
    <row r="1032" spans="1:51" ht="156" x14ac:dyDescent="0.3">
      <c r="A1032" s="20" t="s">
        <v>1435</v>
      </c>
      <c r="B1032" s="45"/>
      <c r="C1032" s="49"/>
      <c r="D1032" s="49"/>
      <c r="E1032" s="15" t="s">
        <v>1442</v>
      </c>
      <c r="F1032" s="19"/>
      <c r="G1032" s="19"/>
      <c r="H1032" s="19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9"/>
      <c r="T1032" s="19"/>
      <c r="U1032" s="19"/>
      <c r="V1032" s="19">
        <f>V1033</f>
        <v>0</v>
      </c>
      <c r="W1032" s="19">
        <f t="shared" ref="W1032:AV1034" si="2337">W1033</f>
        <v>0</v>
      </c>
      <c r="X1032" s="19">
        <f t="shared" si="2337"/>
        <v>0</v>
      </c>
      <c r="Y1032" s="19">
        <f t="shared" si="2337"/>
        <v>0</v>
      </c>
      <c r="Z1032" s="19">
        <f t="shared" si="2337"/>
        <v>20817</v>
      </c>
      <c r="AA1032" s="19">
        <f t="shared" si="2337"/>
        <v>0</v>
      </c>
      <c r="AB1032" s="19">
        <f t="shared" si="2319"/>
        <v>0</v>
      </c>
      <c r="AC1032" s="19">
        <f t="shared" si="2320"/>
        <v>20817</v>
      </c>
      <c r="AD1032" s="19">
        <f t="shared" si="2321"/>
        <v>0</v>
      </c>
      <c r="AE1032" s="19">
        <f t="shared" si="2337"/>
        <v>0</v>
      </c>
      <c r="AF1032" s="19">
        <f t="shared" si="2337"/>
        <v>0</v>
      </c>
      <c r="AG1032" s="19">
        <f t="shared" si="2325"/>
        <v>0</v>
      </c>
      <c r="AH1032" s="19">
        <f t="shared" si="2326"/>
        <v>20817</v>
      </c>
      <c r="AI1032" s="19">
        <f t="shared" si="2327"/>
        <v>0</v>
      </c>
      <c r="AJ1032" s="19">
        <f t="shared" si="2337"/>
        <v>0</v>
      </c>
      <c r="AK1032" s="19">
        <f t="shared" si="2337"/>
        <v>0</v>
      </c>
      <c r="AL1032" s="19">
        <f t="shared" si="2337"/>
        <v>0</v>
      </c>
      <c r="AM1032" s="19">
        <f t="shared" si="2271"/>
        <v>0</v>
      </c>
      <c r="AN1032" s="19">
        <f t="shared" si="2337"/>
        <v>0</v>
      </c>
      <c r="AO1032" s="19">
        <f t="shared" si="2280"/>
        <v>0</v>
      </c>
      <c r="AP1032" s="19">
        <f t="shared" si="2272"/>
        <v>20817</v>
      </c>
      <c r="AQ1032" s="19">
        <f t="shared" si="2337"/>
        <v>0</v>
      </c>
      <c r="AR1032" s="19">
        <f t="shared" si="2281"/>
        <v>20817</v>
      </c>
      <c r="AS1032" s="19">
        <f t="shared" si="2273"/>
        <v>0</v>
      </c>
      <c r="AT1032" s="19">
        <f t="shared" si="2337"/>
        <v>0</v>
      </c>
      <c r="AU1032" s="19">
        <f t="shared" si="2282"/>
        <v>0</v>
      </c>
      <c r="AV1032" s="19">
        <f t="shared" si="2337"/>
        <v>0</v>
      </c>
      <c r="AW1032" s="32"/>
      <c r="AX1032" s="23"/>
      <c r="AY1032" s="2"/>
    </row>
    <row r="1033" spans="1:51" ht="46.8" x14ac:dyDescent="0.3">
      <c r="A1033" s="20" t="s">
        <v>1435</v>
      </c>
      <c r="B1033" s="45">
        <v>400</v>
      </c>
      <c r="C1033" s="49"/>
      <c r="D1033" s="49"/>
      <c r="E1033" s="15" t="s">
        <v>580</v>
      </c>
      <c r="F1033" s="19"/>
      <c r="G1033" s="19"/>
      <c r="H1033" s="19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9"/>
      <c r="T1033" s="19"/>
      <c r="U1033" s="19"/>
      <c r="V1033" s="19">
        <f>V1034</f>
        <v>0</v>
      </c>
      <c r="W1033" s="19">
        <f t="shared" si="2337"/>
        <v>0</v>
      </c>
      <c r="X1033" s="19">
        <f t="shared" si="2337"/>
        <v>0</v>
      </c>
      <c r="Y1033" s="19">
        <f t="shared" si="2337"/>
        <v>0</v>
      </c>
      <c r="Z1033" s="19">
        <f t="shared" si="2337"/>
        <v>20817</v>
      </c>
      <c r="AA1033" s="19">
        <f t="shared" si="2337"/>
        <v>0</v>
      </c>
      <c r="AB1033" s="19">
        <f t="shared" si="2319"/>
        <v>0</v>
      </c>
      <c r="AC1033" s="19">
        <f t="shared" si="2320"/>
        <v>20817</v>
      </c>
      <c r="AD1033" s="19">
        <f t="shared" si="2321"/>
        <v>0</v>
      </c>
      <c r="AE1033" s="19">
        <f t="shared" si="2337"/>
        <v>0</v>
      </c>
      <c r="AF1033" s="19">
        <f t="shared" si="2337"/>
        <v>0</v>
      </c>
      <c r="AG1033" s="19">
        <f t="shared" si="2325"/>
        <v>0</v>
      </c>
      <c r="AH1033" s="19">
        <f t="shared" si="2326"/>
        <v>20817</v>
      </c>
      <c r="AI1033" s="19">
        <f t="shared" si="2327"/>
        <v>0</v>
      </c>
      <c r="AJ1033" s="19">
        <f t="shared" si="2337"/>
        <v>0</v>
      </c>
      <c r="AK1033" s="19">
        <f t="shared" si="2337"/>
        <v>0</v>
      </c>
      <c r="AL1033" s="19">
        <f t="shared" si="2337"/>
        <v>0</v>
      </c>
      <c r="AM1033" s="19">
        <f t="shared" si="2271"/>
        <v>0</v>
      </c>
      <c r="AN1033" s="19">
        <f t="shared" si="2337"/>
        <v>0</v>
      </c>
      <c r="AO1033" s="19">
        <f t="shared" si="2280"/>
        <v>0</v>
      </c>
      <c r="AP1033" s="19">
        <f t="shared" si="2272"/>
        <v>20817</v>
      </c>
      <c r="AQ1033" s="19">
        <f t="shared" si="2337"/>
        <v>0</v>
      </c>
      <c r="AR1033" s="19">
        <f t="shared" si="2281"/>
        <v>20817</v>
      </c>
      <c r="AS1033" s="19">
        <f t="shared" si="2273"/>
        <v>0</v>
      </c>
      <c r="AT1033" s="19">
        <f t="shared" si="2337"/>
        <v>0</v>
      </c>
      <c r="AU1033" s="19">
        <f t="shared" si="2282"/>
        <v>0</v>
      </c>
      <c r="AV1033" s="19">
        <f t="shared" si="2337"/>
        <v>0</v>
      </c>
      <c r="AW1033" s="32"/>
      <c r="AX1033" s="23"/>
      <c r="AY1033" s="2"/>
    </row>
    <row r="1034" spans="1:51" x14ac:dyDescent="0.3">
      <c r="A1034" s="20" t="s">
        <v>1435</v>
      </c>
      <c r="B1034" s="45">
        <v>410</v>
      </c>
      <c r="C1034" s="49"/>
      <c r="D1034" s="49"/>
      <c r="E1034" s="15" t="s">
        <v>593</v>
      </c>
      <c r="F1034" s="19"/>
      <c r="G1034" s="19"/>
      <c r="H1034" s="19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9"/>
      <c r="T1034" s="19"/>
      <c r="U1034" s="19"/>
      <c r="V1034" s="19">
        <f>V1035</f>
        <v>0</v>
      </c>
      <c r="W1034" s="19">
        <f t="shared" si="2337"/>
        <v>0</v>
      </c>
      <c r="X1034" s="19">
        <f t="shared" si="2337"/>
        <v>0</v>
      </c>
      <c r="Y1034" s="19">
        <f t="shared" si="2337"/>
        <v>0</v>
      </c>
      <c r="Z1034" s="19">
        <f t="shared" si="2337"/>
        <v>20817</v>
      </c>
      <c r="AA1034" s="19">
        <f t="shared" si="2337"/>
        <v>0</v>
      </c>
      <c r="AB1034" s="19">
        <f t="shared" si="2319"/>
        <v>0</v>
      </c>
      <c r="AC1034" s="19">
        <f t="shared" si="2320"/>
        <v>20817</v>
      </c>
      <c r="AD1034" s="19">
        <f t="shared" si="2321"/>
        <v>0</v>
      </c>
      <c r="AE1034" s="19">
        <f t="shared" si="2337"/>
        <v>0</v>
      </c>
      <c r="AF1034" s="19">
        <f t="shared" si="2337"/>
        <v>0</v>
      </c>
      <c r="AG1034" s="19">
        <f t="shared" si="2325"/>
        <v>0</v>
      </c>
      <c r="AH1034" s="19">
        <f t="shared" si="2326"/>
        <v>20817</v>
      </c>
      <c r="AI1034" s="19">
        <f t="shared" si="2327"/>
        <v>0</v>
      </c>
      <c r="AJ1034" s="19">
        <f t="shared" si="2337"/>
        <v>0</v>
      </c>
      <c r="AK1034" s="19">
        <f t="shared" si="2337"/>
        <v>0</v>
      </c>
      <c r="AL1034" s="19">
        <f t="shared" si="2337"/>
        <v>0</v>
      </c>
      <c r="AM1034" s="19">
        <f t="shared" si="2271"/>
        <v>0</v>
      </c>
      <c r="AN1034" s="19">
        <f t="shared" si="2337"/>
        <v>0</v>
      </c>
      <c r="AO1034" s="19">
        <f t="shared" si="2280"/>
        <v>0</v>
      </c>
      <c r="AP1034" s="19">
        <f t="shared" si="2272"/>
        <v>20817</v>
      </c>
      <c r="AQ1034" s="19">
        <f t="shared" si="2337"/>
        <v>0</v>
      </c>
      <c r="AR1034" s="19">
        <f t="shared" si="2281"/>
        <v>20817</v>
      </c>
      <c r="AS1034" s="19">
        <f t="shared" si="2273"/>
        <v>0</v>
      </c>
      <c r="AT1034" s="19">
        <f t="shared" si="2337"/>
        <v>0</v>
      </c>
      <c r="AU1034" s="19">
        <f t="shared" si="2282"/>
        <v>0</v>
      </c>
      <c r="AV1034" s="19">
        <f t="shared" si="2337"/>
        <v>0</v>
      </c>
      <c r="AW1034" s="32"/>
      <c r="AX1034" s="23"/>
      <c r="AY1034" s="2"/>
    </row>
    <row r="1035" spans="1:51" x14ac:dyDescent="0.3">
      <c r="A1035" s="20" t="s">
        <v>1435</v>
      </c>
      <c r="B1035" s="45">
        <v>410</v>
      </c>
      <c r="C1035" s="49" t="s">
        <v>28</v>
      </c>
      <c r="D1035" s="49" t="s">
        <v>112</v>
      </c>
      <c r="E1035" s="15" t="s">
        <v>558</v>
      </c>
      <c r="F1035" s="19"/>
      <c r="G1035" s="19"/>
      <c r="H1035" s="19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9"/>
      <c r="T1035" s="19"/>
      <c r="U1035" s="19"/>
      <c r="V1035" s="19">
        <v>0</v>
      </c>
      <c r="W1035" s="19">
        <v>0</v>
      </c>
      <c r="X1035" s="19">
        <v>0</v>
      </c>
      <c r="Y1035" s="19"/>
      <c r="Z1035" s="19">
        <f>20817</f>
        <v>20817</v>
      </c>
      <c r="AA1035" s="19"/>
      <c r="AB1035" s="19">
        <f t="shared" si="2319"/>
        <v>0</v>
      </c>
      <c r="AC1035" s="19">
        <f t="shared" si="2320"/>
        <v>20817</v>
      </c>
      <c r="AD1035" s="19">
        <f t="shared" si="2321"/>
        <v>0</v>
      </c>
      <c r="AE1035" s="19"/>
      <c r="AF1035" s="19"/>
      <c r="AG1035" s="19">
        <f t="shared" si="2325"/>
        <v>0</v>
      </c>
      <c r="AH1035" s="19">
        <f t="shared" si="2326"/>
        <v>20817</v>
      </c>
      <c r="AI1035" s="19">
        <f t="shared" si="2327"/>
        <v>0</v>
      </c>
      <c r="AJ1035" s="19"/>
      <c r="AK1035" s="19"/>
      <c r="AL1035" s="19"/>
      <c r="AM1035" s="19">
        <f t="shared" si="2271"/>
        <v>0</v>
      </c>
      <c r="AN1035" s="19"/>
      <c r="AO1035" s="19">
        <f t="shared" si="2280"/>
        <v>0</v>
      </c>
      <c r="AP1035" s="19">
        <f t="shared" si="2272"/>
        <v>20817</v>
      </c>
      <c r="AQ1035" s="19"/>
      <c r="AR1035" s="19">
        <f t="shared" si="2281"/>
        <v>20817</v>
      </c>
      <c r="AS1035" s="19">
        <f t="shared" si="2273"/>
        <v>0</v>
      </c>
      <c r="AT1035" s="19"/>
      <c r="AU1035" s="19">
        <f t="shared" si="2282"/>
        <v>0</v>
      </c>
      <c r="AV1035" s="19"/>
      <c r="AW1035" s="32"/>
      <c r="AX1035" s="23"/>
      <c r="AY1035" s="2"/>
    </row>
    <row r="1036" spans="1:51" ht="140.4" x14ac:dyDescent="0.3">
      <c r="A1036" s="20" t="s">
        <v>1436</v>
      </c>
      <c r="B1036" s="45"/>
      <c r="C1036" s="49"/>
      <c r="D1036" s="49"/>
      <c r="E1036" s="15" t="s">
        <v>1443</v>
      </c>
      <c r="F1036" s="19"/>
      <c r="G1036" s="19"/>
      <c r="H1036" s="19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9"/>
      <c r="T1036" s="19"/>
      <c r="U1036" s="19"/>
      <c r="V1036" s="19">
        <f>V1037</f>
        <v>0</v>
      </c>
      <c r="W1036" s="19">
        <f t="shared" ref="W1036:AV1038" si="2338">W1037</f>
        <v>0</v>
      </c>
      <c r="X1036" s="19">
        <f t="shared" si="2338"/>
        <v>0</v>
      </c>
      <c r="Y1036" s="19">
        <f t="shared" si="2338"/>
        <v>60630.9</v>
      </c>
      <c r="Z1036" s="19">
        <f t="shared" si="2338"/>
        <v>43450.7</v>
      </c>
      <c r="AA1036" s="19">
        <f t="shared" si="2338"/>
        <v>0</v>
      </c>
      <c r="AB1036" s="19">
        <f t="shared" si="2319"/>
        <v>60630.9</v>
      </c>
      <c r="AC1036" s="19">
        <f t="shared" si="2320"/>
        <v>43450.7</v>
      </c>
      <c r="AD1036" s="19">
        <f t="shared" si="2321"/>
        <v>0</v>
      </c>
      <c r="AE1036" s="19">
        <f t="shared" si="2338"/>
        <v>0</v>
      </c>
      <c r="AF1036" s="19">
        <f t="shared" si="2338"/>
        <v>0</v>
      </c>
      <c r="AG1036" s="19">
        <f t="shared" si="2325"/>
        <v>60630.9</v>
      </c>
      <c r="AH1036" s="19">
        <f t="shared" si="2326"/>
        <v>43450.7</v>
      </c>
      <c r="AI1036" s="19">
        <f t="shared" si="2327"/>
        <v>0</v>
      </c>
      <c r="AJ1036" s="19">
        <f t="shared" si="2338"/>
        <v>0</v>
      </c>
      <c r="AK1036" s="19">
        <f t="shared" si="2338"/>
        <v>0</v>
      </c>
      <c r="AL1036" s="19">
        <f t="shared" si="2338"/>
        <v>0</v>
      </c>
      <c r="AM1036" s="19">
        <f t="shared" si="2271"/>
        <v>60630.9</v>
      </c>
      <c r="AN1036" s="19">
        <f t="shared" si="2338"/>
        <v>0</v>
      </c>
      <c r="AO1036" s="19">
        <f t="shared" si="2280"/>
        <v>60630.9</v>
      </c>
      <c r="AP1036" s="19">
        <f t="shared" si="2272"/>
        <v>43450.7</v>
      </c>
      <c r="AQ1036" s="19">
        <f t="shared" si="2338"/>
        <v>0</v>
      </c>
      <c r="AR1036" s="19">
        <f t="shared" si="2281"/>
        <v>43450.7</v>
      </c>
      <c r="AS1036" s="19">
        <f t="shared" si="2273"/>
        <v>0</v>
      </c>
      <c r="AT1036" s="19">
        <f t="shared" si="2338"/>
        <v>0</v>
      </c>
      <c r="AU1036" s="19">
        <f t="shared" si="2282"/>
        <v>0</v>
      </c>
      <c r="AV1036" s="19">
        <f t="shared" si="2338"/>
        <v>0</v>
      </c>
      <c r="AW1036" s="32"/>
      <c r="AX1036" s="23"/>
      <c r="AY1036" s="2"/>
    </row>
    <row r="1037" spans="1:51" ht="46.8" x14ac:dyDescent="0.3">
      <c r="A1037" s="20" t="s">
        <v>1436</v>
      </c>
      <c r="B1037" s="45">
        <v>400</v>
      </c>
      <c r="C1037" s="49"/>
      <c r="D1037" s="49"/>
      <c r="E1037" s="15" t="s">
        <v>580</v>
      </c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>
        <f>V1038</f>
        <v>0</v>
      </c>
      <c r="W1037" s="19">
        <f t="shared" si="2338"/>
        <v>0</v>
      </c>
      <c r="X1037" s="19">
        <f t="shared" si="2338"/>
        <v>0</v>
      </c>
      <c r="Y1037" s="19">
        <f t="shared" si="2338"/>
        <v>60630.9</v>
      </c>
      <c r="Z1037" s="19">
        <f t="shared" si="2338"/>
        <v>43450.7</v>
      </c>
      <c r="AA1037" s="19">
        <f t="shared" si="2338"/>
        <v>0</v>
      </c>
      <c r="AB1037" s="19">
        <f t="shared" si="2319"/>
        <v>60630.9</v>
      </c>
      <c r="AC1037" s="19">
        <f t="shared" si="2320"/>
        <v>43450.7</v>
      </c>
      <c r="AD1037" s="19">
        <f t="shared" si="2321"/>
        <v>0</v>
      </c>
      <c r="AE1037" s="19">
        <f t="shared" si="2338"/>
        <v>0</v>
      </c>
      <c r="AF1037" s="19">
        <f t="shared" si="2338"/>
        <v>0</v>
      </c>
      <c r="AG1037" s="19">
        <f t="shared" si="2325"/>
        <v>60630.9</v>
      </c>
      <c r="AH1037" s="19">
        <f t="shared" si="2326"/>
        <v>43450.7</v>
      </c>
      <c r="AI1037" s="19">
        <f t="shared" si="2327"/>
        <v>0</v>
      </c>
      <c r="AJ1037" s="19">
        <f t="shared" si="2338"/>
        <v>0</v>
      </c>
      <c r="AK1037" s="19">
        <f t="shared" si="2338"/>
        <v>0</v>
      </c>
      <c r="AL1037" s="19">
        <f t="shared" si="2338"/>
        <v>0</v>
      </c>
      <c r="AM1037" s="19">
        <f t="shared" si="2271"/>
        <v>60630.9</v>
      </c>
      <c r="AN1037" s="19">
        <f t="shared" si="2338"/>
        <v>0</v>
      </c>
      <c r="AO1037" s="19">
        <f t="shared" si="2280"/>
        <v>60630.9</v>
      </c>
      <c r="AP1037" s="19">
        <f t="shared" si="2272"/>
        <v>43450.7</v>
      </c>
      <c r="AQ1037" s="19">
        <f t="shared" si="2338"/>
        <v>0</v>
      </c>
      <c r="AR1037" s="19">
        <f t="shared" si="2281"/>
        <v>43450.7</v>
      </c>
      <c r="AS1037" s="19">
        <f t="shared" si="2273"/>
        <v>0</v>
      </c>
      <c r="AT1037" s="19">
        <f t="shared" si="2338"/>
        <v>0</v>
      </c>
      <c r="AU1037" s="19">
        <f t="shared" si="2282"/>
        <v>0</v>
      </c>
      <c r="AV1037" s="19">
        <f t="shared" si="2338"/>
        <v>0</v>
      </c>
      <c r="AW1037" s="32"/>
      <c r="AX1037" s="23"/>
      <c r="AY1037" s="2"/>
    </row>
    <row r="1038" spans="1:51" x14ac:dyDescent="0.3">
      <c r="A1038" s="20" t="s">
        <v>1436</v>
      </c>
      <c r="B1038" s="45">
        <v>410</v>
      </c>
      <c r="C1038" s="49"/>
      <c r="D1038" s="49"/>
      <c r="E1038" s="15" t="s">
        <v>593</v>
      </c>
      <c r="F1038" s="19"/>
      <c r="G1038" s="19"/>
      <c r="H1038" s="19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9"/>
      <c r="T1038" s="19"/>
      <c r="U1038" s="19"/>
      <c r="V1038" s="19">
        <f>V1039</f>
        <v>0</v>
      </c>
      <c r="W1038" s="19">
        <f t="shared" si="2338"/>
        <v>0</v>
      </c>
      <c r="X1038" s="19">
        <f t="shared" si="2338"/>
        <v>0</v>
      </c>
      <c r="Y1038" s="19">
        <f t="shared" si="2338"/>
        <v>60630.9</v>
      </c>
      <c r="Z1038" s="19">
        <f t="shared" si="2338"/>
        <v>43450.7</v>
      </c>
      <c r="AA1038" s="19">
        <f t="shared" si="2338"/>
        <v>0</v>
      </c>
      <c r="AB1038" s="19">
        <f t="shared" si="2319"/>
        <v>60630.9</v>
      </c>
      <c r="AC1038" s="19">
        <f t="shared" si="2320"/>
        <v>43450.7</v>
      </c>
      <c r="AD1038" s="19">
        <f t="shared" si="2321"/>
        <v>0</v>
      </c>
      <c r="AE1038" s="19">
        <f t="shared" si="2338"/>
        <v>0</v>
      </c>
      <c r="AF1038" s="19">
        <f t="shared" si="2338"/>
        <v>0</v>
      </c>
      <c r="AG1038" s="19">
        <f t="shared" si="2325"/>
        <v>60630.9</v>
      </c>
      <c r="AH1038" s="19">
        <f t="shared" si="2326"/>
        <v>43450.7</v>
      </c>
      <c r="AI1038" s="19">
        <f t="shared" si="2327"/>
        <v>0</v>
      </c>
      <c r="AJ1038" s="19">
        <f t="shared" si="2338"/>
        <v>0</v>
      </c>
      <c r="AK1038" s="19">
        <f t="shared" si="2338"/>
        <v>0</v>
      </c>
      <c r="AL1038" s="19">
        <f t="shared" si="2338"/>
        <v>0</v>
      </c>
      <c r="AM1038" s="19">
        <f t="shared" si="2271"/>
        <v>60630.9</v>
      </c>
      <c r="AN1038" s="19">
        <f t="shared" si="2338"/>
        <v>0</v>
      </c>
      <c r="AO1038" s="19">
        <f t="shared" si="2280"/>
        <v>60630.9</v>
      </c>
      <c r="AP1038" s="19">
        <f t="shared" si="2272"/>
        <v>43450.7</v>
      </c>
      <c r="AQ1038" s="19">
        <f t="shared" si="2338"/>
        <v>0</v>
      </c>
      <c r="AR1038" s="19">
        <f t="shared" si="2281"/>
        <v>43450.7</v>
      </c>
      <c r="AS1038" s="19">
        <f t="shared" si="2273"/>
        <v>0</v>
      </c>
      <c r="AT1038" s="19">
        <f t="shared" si="2338"/>
        <v>0</v>
      </c>
      <c r="AU1038" s="19">
        <f t="shared" si="2282"/>
        <v>0</v>
      </c>
      <c r="AV1038" s="19">
        <f t="shared" si="2338"/>
        <v>0</v>
      </c>
      <c r="AW1038" s="32"/>
      <c r="AX1038" s="23"/>
      <c r="AY1038" s="2"/>
    </row>
    <row r="1039" spans="1:51" x14ac:dyDescent="0.3">
      <c r="A1039" s="20" t="s">
        <v>1436</v>
      </c>
      <c r="B1039" s="45">
        <v>410</v>
      </c>
      <c r="C1039" s="49" t="s">
        <v>28</v>
      </c>
      <c r="D1039" s="49" t="s">
        <v>112</v>
      </c>
      <c r="E1039" s="15" t="s">
        <v>558</v>
      </c>
      <c r="F1039" s="19"/>
      <c r="G1039" s="19"/>
      <c r="H1039" s="19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9"/>
      <c r="T1039" s="19"/>
      <c r="U1039" s="19"/>
      <c r="V1039" s="19">
        <v>0</v>
      </c>
      <c r="W1039" s="19">
        <v>0</v>
      </c>
      <c r="X1039" s="19">
        <v>0</v>
      </c>
      <c r="Y1039" s="19">
        <v>60630.9</v>
      </c>
      <c r="Z1039" s="19">
        <v>43450.7</v>
      </c>
      <c r="AA1039" s="19"/>
      <c r="AB1039" s="19">
        <f t="shared" si="2319"/>
        <v>60630.9</v>
      </c>
      <c r="AC1039" s="19">
        <f t="shared" si="2320"/>
        <v>43450.7</v>
      </c>
      <c r="AD1039" s="19">
        <f t="shared" si="2321"/>
        <v>0</v>
      </c>
      <c r="AE1039" s="19"/>
      <c r="AF1039" s="19"/>
      <c r="AG1039" s="19">
        <f t="shared" si="2325"/>
        <v>60630.9</v>
      </c>
      <c r="AH1039" s="19">
        <f t="shared" si="2326"/>
        <v>43450.7</v>
      </c>
      <c r="AI1039" s="19">
        <f t="shared" si="2327"/>
        <v>0</v>
      </c>
      <c r="AJ1039" s="19"/>
      <c r="AK1039" s="19"/>
      <c r="AL1039" s="19"/>
      <c r="AM1039" s="19">
        <f t="shared" si="2271"/>
        <v>60630.9</v>
      </c>
      <c r="AN1039" s="19"/>
      <c r="AO1039" s="19">
        <f t="shared" si="2280"/>
        <v>60630.9</v>
      </c>
      <c r="AP1039" s="19">
        <f t="shared" si="2272"/>
        <v>43450.7</v>
      </c>
      <c r="AQ1039" s="19"/>
      <c r="AR1039" s="19">
        <f t="shared" si="2281"/>
        <v>43450.7</v>
      </c>
      <c r="AS1039" s="19">
        <f t="shared" si="2273"/>
        <v>0</v>
      </c>
      <c r="AT1039" s="19"/>
      <c r="AU1039" s="19">
        <f t="shared" si="2282"/>
        <v>0</v>
      </c>
      <c r="AV1039" s="19"/>
      <c r="AW1039" s="32"/>
      <c r="AX1039" s="23"/>
      <c r="AY1039" s="2"/>
    </row>
    <row r="1040" spans="1:51" ht="140.4" x14ac:dyDescent="0.3">
      <c r="A1040" s="20" t="s">
        <v>1437</v>
      </c>
      <c r="B1040" s="45"/>
      <c r="C1040" s="49"/>
      <c r="D1040" s="49"/>
      <c r="E1040" s="15" t="s">
        <v>1444</v>
      </c>
      <c r="F1040" s="19"/>
      <c r="G1040" s="19"/>
      <c r="H1040" s="19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9"/>
      <c r="T1040" s="19"/>
      <c r="U1040" s="19"/>
      <c r="V1040" s="19">
        <f>V1041</f>
        <v>0</v>
      </c>
      <c r="W1040" s="19">
        <f t="shared" ref="W1040:AV1042" si="2339">W1041</f>
        <v>0</v>
      </c>
      <c r="X1040" s="19">
        <f t="shared" si="2339"/>
        <v>0</v>
      </c>
      <c r="Y1040" s="19">
        <f t="shared" si="2339"/>
        <v>0</v>
      </c>
      <c r="Z1040" s="19">
        <f t="shared" si="2339"/>
        <v>20366</v>
      </c>
      <c r="AA1040" s="19">
        <f t="shared" si="2339"/>
        <v>29634</v>
      </c>
      <c r="AB1040" s="19">
        <f t="shared" si="2319"/>
        <v>0</v>
      </c>
      <c r="AC1040" s="19">
        <f t="shared" si="2320"/>
        <v>20366</v>
      </c>
      <c r="AD1040" s="19">
        <f t="shared" si="2321"/>
        <v>29634</v>
      </c>
      <c r="AE1040" s="19">
        <f t="shared" si="2339"/>
        <v>0</v>
      </c>
      <c r="AF1040" s="19">
        <f t="shared" si="2339"/>
        <v>0</v>
      </c>
      <c r="AG1040" s="19">
        <f t="shared" si="2325"/>
        <v>0</v>
      </c>
      <c r="AH1040" s="19">
        <f t="shared" si="2326"/>
        <v>20366</v>
      </c>
      <c r="AI1040" s="19">
        <f t="shared" si="2327"/>
        <v>29634</v>
      </c>
      <c r="AJ1040" s="19">
        <f t="shared" si="2339"/>
        <v>0</v>
      </c>
      <c r="AK1040" s="19">
        <f t="shared" si="2339"/>
        <v>0</v>
      </c>
      <c r="AL1040" s="19">
        <f t="shared" si="2339"/>
        <v>0</v>
      </c>
      <c r="AM1040" s="19">
        <f t="shared" si="2271"/>
        <v>0</v>
      </c>
      <c r="AN1040" s="19">
        <f t="shared" si="2339"/>
        <v>0</v>
      </c>
      <c r="AO1040" s="19">
        <f t="shared" si="2280"/>
        <v>0</v>
      </c>
      <c r="AP1040" s="19">
        <f t="shared" si="2272"/>
        <v>20366</v>
      </c>
      <c r="AQ1040" s="19">
        <f t="shared" si="2339"/>
        <v>0</v>
      </c>
      <c r="AR1040" s="19">
        <f t="shared" si="2281"/>
        <v>20366</v>
      </c>
      <c r="AS1040" s="19">
        <f t="shared" si="2273"/>
        <v>29634</v>
      </c>
      <c r="AT1040" s="19">
        <f t="shared" si="2339"/>
        <v>0</v>
      </c>
      <c r="AU1040" s="19">
        <f t="shared" si="2282"/>
        <v>29634</v>
      </c>
      <c r="AV1040" s="19">
        <f t="shared" si="2339"/>
        <v>0</v>
      </c>
      <c r="AW1040" s="32"/>
      <c r="AX1040" s="23"/>
      <c r="AY1040" s="2"/>
    </row>
    <row r="1041" spans="1:51" ht="46.8" x14ac:dyDescent="0.3">
      <c r="A1041" s="20" t="s">
        <v>1437</v>
      </c>
      <c r="B1041" s="45">
        <v>400</v>
      </c>
      <c r="C1041" s="49"/>
      <c r="D1041" s="49"/>
      <c r="E1041" s="15" t="s">
        <v>580</v>
      </c>
      <c r="F1041" s="19"/>
      <c r="G1041" s="19"/>
      <c r="H1041" s="19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9"/>
      <c r="T1041" s="19"/>
      <c r="U1041" s="19"/>
      <c r="V1041" s="19">
        <f>V1042</f>
        <v>0</v>
      </c>
      <c r="W1041" s="19">
        <f t="shared" si="2339"/>
        <v>0</v>
      </c>
      <c r="X1041" s="19">
        <f t="shared" si="2339"/>
        <v>0</v>
      </c>
      <c r="Y1041" s="19">
        <f t="shared" si="2339"/>
        <v>0</v>
      </c>
      <c r="Z1041" s="19">
        <f t="shared" si="2339"/>
        <v>20366</v>
      </c>
      <c r="AA1041" s="19">
        <f t="shared" si="2339"/>
        <v>29634</v>
      </c>
      <c r="AB1041" s="19">
        <f t="shared" si="2319"/>
        <v>0</v>
      </c>
      <c r="AC1041" s="19">
        <f t="shared" si="2320"/>
        <v>20366</v>
      </c>
      <c r="AD1041" s="19">
        <f t="shared" si="2321"/>
        <v>29634</v>
      </c>
      <c r="AE1041" s="19">
        <f t="shared" si="2339"/>
        <v>0</v>
      </c>
      <c r="AF1041" s="19">
        <f t="shared" si="2339"/>
        <v>0</v>
      </c>
      <c r="AG1041" s="19">
        <f t="shared" si="2325"/>
        <v>0</v>
      </c>
      <c r="AH1041" s="19">
        <f t="shared" si="2326"/>
        <v>20366</v>
      </c>
      <c r="AI1041" s="19">
        <f t="shared" si="2327"/>
        <v>29634</v>
      </c>
      <c r="AJ1041" s="19">
        <f t="shared" si="2339"/>
        <v>0</v>
      </c>
      <c r="AK1041" s="19">
        <f t="shared" si="2339"/>
        <v>0</v>
      </c>
      <c r="AL1041" s="19">
        <f t="shared" si="2339"/>
        <v>0</v>
      </c>
      <c r="AM1041" s="19">
        <f t="shared" si="2271"/>
        <v>0</v>
      </c>
      <c r="AN1041" s="19">
        <f t="shared" si="2339"/>
        <v>0</v>
      </c>
      <c r="AO1041" s="19">
        <f t="shared" si="2280"/>
        <v>0</v>
      </c>
      <c r="AP1041" s="19">
        <f t="shared" si="2272"/>
        <v>20366</v>
      </c>
      <c r="AQ1041" s="19">
        <f t="shared" si="2339"/>
        <v>0</v>
      </c>
      <c r="AR1041" s="19">
        <f t="shared" si="2281"/>
        <v>20366</v>
      </c>
      <c r="AS1041" s="19">
        <f t="shared" si="2273"/>
        <v>29634</v>
      </c>
      <c r="AT1041" s="19">
        <f t="shared" si="2339"/>
        <v>0</v>
      </c>
      <c r="AU1041" s="19">
        <f t="shared" si="2282"/>
        <v>29634</v>
      </c>
      <c r="AV1041" s="19">
        <f t="shared" si="2339"/>
        <v>0</v>
      </c>
      <c r="AW1041" s="32"/>
      <c r="AX1041" s="23"/>
      <c r="AY1041" s="2"/>
    </row>
    <row r="1042" spans="1:51" x14ac:dyDescent="0.3">
      <c r="A1042" s="20" t="s">
        <v>1437</v>
      </c>
      <c r="B1042" s="45">
        <v>410</v>
      </c>
      <c r="C1042" s="49"/>
      <c r="D1042" s="49"/>
      <c r="E1042" s="15" t="s">
        <v>593</v>
      </c>
      <c r="F1042" s="19"/>
      <c r="G1042" s="19"/>
      <c r="H1042" s="19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9"/>
      <c r="T1042" s="19"/>
      <c r="U1042" s="19"/>
      <c r="V1042" s="19">
        <f>V1043</f>
        <v>0</v>
      </c>
      <c r="W1042" s="19">
        <f t="shared" si="2339"/>
        <v>0</v>
      </c>
      <c r="X1042" s="19">
        <f t="shared" si="2339"/>
        <v>0</v>
      </c>
      <c r="Y1042" s="19">
        <f t="shared" si="2339"/>
        <v>0</v>
      </c>
      <c r="Z1042" s="19">
        <f t="shared" si="2339"/>
        <v>20366</v>
      </c>
      <c r="AA1042" s="19">
        <f t="shared" si="2339"/>
        <v>29634</v>
      </c>
      <c r="AB1042" s="19">
        <f t="shared" si="2319"/>
        <v>0</v>
      </c>
      <c r="AC1042" s="19">
        <f t="shared" si="2320"/>
        <v>20366</v>
      </c>
      <c r="AD1042" s="19">
        <f t="shared" si="2321"/>
        <v>29634</v>
      </c>
      <c r="AE1042" s="19">
        <f t="shared" si="2339"/>
        <v>0</v>
      </c>
      <c r="AF1042" s="19">
        <f t="shared" si="2339"/>
        <v>0</v>
      </c>
      <c r="AG1042" s="19">
        <f t="shared" si="2325"/>
        <v>0</v>
      </c>
      <c r="AH1042" s="19">
        <f t="shared" si="2326"/>
        <v>20366</v>
      </c>
      <c r="AI1042" s="19">
        <f t="shared" si="2327"/>
        <v>29634</v>
      </c>
      <c r="AJ1042" s="19">
        <f t="shared" si="2339"/>
        <v>0</v>
      </c>
      <c r="AK1042" s="19">
        <f t="shared" si="2339"/>
        <v>0</v>
      </c>
      <c r="AL1042" s="19">
        <f t="shared" si="2339"/>
        <v>0</v>
      </c>
      <c r="AM1042" s="19">
        <f t="shared" ref="AM1042:AM1105" si="2340">AG1042+AJ1042</f>
        <v>0</v>
      </c>
      <c r="AN1042" s="19">
        <f t="shared" si="2339"/>
        <v>0</v>
      </c>
      <c r="AO1042" s="19">
        <f t="shared" si="2280"/>
        <v>0</v>
      </c>
      <c r="AP1042" s="19">
        <f t="shared" ref="AP1042:AP1105" si="2341">AH1042+AK1042</f>
        <v>20366</v>
      </c>
      <c r="AQ1042" s="19">
        <f t="shared" si="2339"/>
        <v>0</v>
      </c>
      <c r="AR1042" s="19">
        <f t="shared" si="2281"/>
        <v>20366</v>
      </c>
      <c r="AS1042" s="19">
        <f t="shared" ref="AS1042:AS1105" si="2342">AI1042+AL1042</f>
        <v>29634</v>
      </c>
      <c r="AT1042" s="19">
        <f t="shared" si="2339"/>
        <v>0</v>
      </c>
      <c r="AU1042" s="19">
        <f t="shared" si="2282"/>
        <v>29634</v>
      </c>
      <c r="AV1042" s="19">
        <f t="shared" si="2339"/>
        <v>0</v>
      </c>
      <c r="AW1042" s="32"/>
      <c r="AX1042" s="23"/>
      <c r="AY1042" s="2"/>
    </row>
    <row r="1043" spans="1:51" x14ac:dyDescent="0.3">
      <c r="A1043" s="20" t="s">
        <v>1437</v>
      </c>
      <c r="B1043" s="45">
        <v>410</v>
      </c>
      <c r="C1043" s="49" t="s">
        <v>28</v>
      </c>
      <c r="D1043" s="49" t="s">
        <v>112</v>
      </c>
      <c r="E1043" s="15" t="s">
        <v>558</v>
      </c>
      <c r="F1043" s="19"/>
      <c r="G1043" s="19"/>
      <c r="H1043" s="19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9"/>
      <c r="T1043" s="19"/>
      <c r="U1043" s="19"/>
      <c r="V1043" s="19">
        <v>0</v>
      </c>
      <c r="W1043" s="19">
        <v>0</v>
      </c>
      <c r="X1043" s="19">
        <v>0</v>
      </c>
      <c r="Y1043" s="19"/>
      <c r="Z1043" s="19">
        <f>20366</f>
        <v>20366</v>
      </c>
      <c r="AA1043" s="19">
        <f>29634</f>
        <v>29634</v>
      </c>
      <c r="AB1043" s="19">
        <f t="shared" si="2319"/>
        <v>0</v>
      </c>
      <c r="AC1043" s="19">
        <f t="shared" si="2320"/>
        <v>20366</v>
      </c>
      <c r="AD1043" s="19">
        <f t="shared" si="2321"/>
        <v>29634</v>
      </c>
      <c r="AE1043" s="19"/>
      <c r="AF1043" s="19"/>
      <c r="AG1043" s="19">
        <f t="shared" si="2325"/>
        <v>0</v>
      </c>
      <c r="AH1043" s="19">
        <f t="shared" si="2326"/>
        <v>20366</v>
      </c>
      <c r="AI1043" s="19">
        <f t="shared" si="2327"/>
        <v>29634</v>
      </c>
      <c r="AJ1043" s="19"/>
      <c r="AK1043" s="19"/>
      <c r="AL1043" s="19"/>
      <c r="AM1043" s="19">
        <f t="shared" si="2340"/>
        <v>0</v>
      </c>
      <c r="AN1043" s="19"/>
      <c r="AO1043" s="19">
        <f t="shared" si="2280"/>
        <v>0</v>
      </c>
      <c r="AP1043" s="19">
        <f t="shared" si="2341"/>
        <v>20366</v>
      </c>
      <c r="AQ1043" s="19"/>
      <c r="AR1043" s="19">
        <f t="shared" si="2281"/>
        <v>20366</v>
      </c>
      <c r="AS1043" s="19">
        <f t="shared" si="2342"/>
        <v>29634</v>
      </c>
      <c r="AT1043" s="19"/>
      <c r="AU1043" s="19">
        <f t="shared" si="2282"/>
        <v>29634</v>
      </c>
      <c r="AV1043" s="19"/>
      <c r="AW1043" s="32"/>
      <c r="AX1043" s="23"/>
      <c r="AY1043" s="2"/>
    </row>
    <row r="1044" spans="1:51" ht="62.4" x14ac:dyDescent="0.3">
      <c r="A1044" s="49" t="s">
        <v>233</v>
      </c>
      <c r="B1044" s="45"/>
      <c r="C1044" s="49"/>
      <c r="D1044" s="49"/>
      <c r="E1044" s="15" t="s">
        <v>1119</v>
      </c>
      <c r="F1044" s="19">
        <f>F1045+F1081+F1085+F1049+F1069+F1073+F1053+F1057+F1061+F1065</f>
        <v>24885.500000000004</v>
      </c>
      <c r="G1044" s="19">
        <f t="shared" ref="G1044:H1044" si="2343">G1045+G1081+G1085+G1049+G1069+G1073+G1053+G1057+G1061+G1065</f>
        <v>16000</v>
      </c>
      <c r="H1044" s="19">
        <f t="shared" si="2343"/>
        <v>40868.600000000006</v>
      </c>
      <c r="I1044" s="19">
        <f t="shared" ref="I1044:K1044" si="2344">I1045+I1081+I1085+I1049+I1069+I1073+I1053+I1057+I1061+I1065</f>
        <v>0</v>
      </c>
      <c r="J1044" s="19">
        <f t="shared" si="2344"/>
        <v>0</v>
      </c>
      <c r="K1044" s="19">
        <f t="shared" si="2344"/>
        <v>0</v>
      </c>
      <c r="L1044" s="19">
        <f t="shared" si="2286"/>
        <v>24885.500000000004</v>
      </c>
      <c r="M1044" s="19">
        <f t="shared" si="2287"/>
        <v>16000</v>
      </c>
      <c r="N1044" s="19">
        <f t="shared" si="2288"/>
        <v>40868.600000000006</v>
      </c>
      <c r="O1044" s="19">
        <f>O1045+O1081+O1085+O1049+O1069+O1073+O1053+O1057+O1061+O1065+O1077</f>
        <v>0</v>
      </c>
      <c r="P1044" s="19">
        <f t="shared" ref="P1044:Q1044" si="2345">P1045+P1081+P1085+P1049+P1069+P1073+P1053+P1057+P1061+P1065+P1077</f>
        <v>5373.71</v>
      </c>
      <c r="Q1044" s="19">
        <f t="shared" si="2345"/>
        <v>0</v>
      </c>
      <c r="R1044" s="19">
        <f t="shared" si="2329"/>
        <v>24885.500000000004</v>
      </c>
      <c r="S1044" s="19">
        <f t="shared" si="2330"/>
        <v>21373.71</v>
      </c>
      <c r="T1044" s="19">
        <f t="shared" si="2331"/>
        <v>40868.600000000006</v>
      </c>
      <c r="U1044" s="19">
        <f t="shared" ref="U1044" si="2346">U1045+U1081+U1085+U1049+U1069+U1073+U1053+U1057+U1061+U1065+U1077</f>
        <v>0</v>
      </c>
      <c r="V1044" s="19">
        <f t="shared" si="2332"/>
        <v>24885.500000000004</v>
      </c>
      <c r="W1044" s="19">
        <f t="shared" si="2333"/>
        <v>21373.71</v>
      </c>
      <c r="X1044" s="19">
        <f t="shared" si="2334"/>
        <v>40868.600000000006</v>
      </c>
      <c r="Y1044" s="19">
        <f t="shared" ref="Y1044:AA1044" si="2347">Y1045+Y1081+Y1085+Y1049+Y1069+Y1073+Y1053+Y1057+Y1061+Y1065+Y1077</f>
        <v>0</v>
      </c>
      <c r="Z1044" s="19">
        <f t="shared" si="2347"/>
        <v>0</v>
      </c>
      <c r="AA1044" s="19">
        <f t="shared" si="2347"/>
        <v>0</v>
      </c>
      <c r="AB1044" s="19">
        <f t="shared" si="2319"/>
        <v>24885.500000000004</v>
      </c>
      <c r="AC1044" s="19">
        <f t="shared" si="2320"/>
        <v>21373.71</v>
      </c>
      <c r="AD1044" s="19">
        <f t="shared" si="2321"/>
        <v>40868.600000000006</v>
      </c>
      <c r="AE1044" s="19">
        <f t="shared" ref="AE1044:AF1044" si="2348">AE1045+AE1081+AE1085+AE1049+AE1069+AE1073+AE1053+AE1057+AE1061+AE1065+AE1077</f>
        <v>0</v>
      </c>
      <c r="AF1044" s="19">
        <f t="shared" si="2348"/>
        <v>0</v>
      </c>
      <c r="AG1044" s="19">
        <f t="shared" si="2325"/>
        <v>24885.500000000004</v>
      </c>
      <c r="AH1044" s="19">
        <f t="shared" si="2326"/>
        <v>21373.71</v>
      </c>
      <c r="AI1044" s="19">
        <f t="shared" si="2327"/>
        <v>40868.600000000006</v>
      </c>
      <c r="AJ1044" s="19">
        <f>AJ1045+AJ1081+AJ1085+AJ1049+AJ1069+AJ1073+AJ1053+AJ1057+AJ1061+AJ1065+AJ1077+AJ1089</f>
        <v>-16000</v>
      </c>
      <c r="AK1044" s="19">
        <f t="shared" ref="AK1044:AV1044" si="2349">AK1045+AK1081+AK1085+AK1049+AK1069+AK1073+AK1053+AK1057+AK1061+AK1065+AK1077+AK1089</f>
        <v>16000.000000000002</v>
      </c>
      <c r="AL1044" s="19">
        <f t="shared" si="2349"/>
        <v>0</v>
      </c>
      <c r="AM1044" s="19">
        <f t="shared" si="2340"/>
        <v>8885.5000000000036</v>
      </c>
      <c r="AN1044" s="19">
        <f t="shared" ref="AN1044" si="2350">AN1045+AN1081+AN1085+AN1049+AN1069+AN1073+AN1053+AN1057+AN1061+AN1065+AN1077+AN1089</f>
        <v>0</v>
      </c>
      <c r="AO1044" s="19">
        <f t="shared" si="2280"/>
        <v>8885.5000000000036</v>
      </c>
      <c r="AP1044" s="19">
        <f t="shared" si="2341"/>
        <v>37373.71</v>
      </c>
      <c r="AQ1044" s="19">
        <f t="shared" ref="AQ1044" si="2351">AQ1045+AQ1081+AQ1085+AQ1049+AQ1069+AQ1073+AQ1053+AQ1057+AQ1061+AQ1065+AQ1077+AQ1089</f>
        <v>0</v>
      </c>
      <c r="AR1044" s="19">
        <f t="shared" si="2281"/>
        <v>37373.71</v>
      </c>
      <c r="AS1044" s="19">
        <f t="shared" si="2342"/>
        <v>40868.600000000006</v>
      </c>
      <c r="AT1044" s="19">
        <f t="shared" ref="AT1044" si="2352">AT1045+AT1081+AT1085+AT1049+AT1069+AT1073+AT1053+AT1057+AT1061+AT1065+AT1077+AT1089</f>
        <v>0</v>
      </c>
      <c r="AU1044" s="19">
        <f t="shared" si="2282"/>
        <v>40868.600000000006</v>
      </c>
      <c r="AV1044" s="19">
        <f t="shared" si="2349"/>
        <v>0</v>
      </c>
      <c r="AW1044" s="32"/>
      <c r="AX1044" s="23"/>
      <c r="AY1044" s="2"/>
    </row>
    <row r="1045" spans="1:51" ht="31.2" x14ac:dyDescent="0.3">
      <c r="A1045" s="49" t="s">
        <v>229</v>
      </c>
      <c r="B1045" s="45"/>
      <c r="C1045" s="49"/>
      <c r="D1045" s="49"/>
      <c r="E1045" s="15" t="s">
        <v>1120</v>
      </c>
      <c r="F1045" s="19">
        <f t="shared" ref="F1045:K1047" si="2353">F1046</f>
        <v>16000</v>
      </c>
      <c r="G1045" s="19">
        <f t="shared" si="2353"/>
        <v>0</v>
      </c>
      <c r="H1045" s="19">
        <f t="shared" si="2353"/>
        <v>0</v>
      </c>
      <c r="I1045" s="19">
        <f t="shared" si="2353"/>
        <v>0</v>
      </c>
      <c r="J1045" s="19">
        <f t="shared" si="2353"/>
        <v>0</v>
      </c>
      <c r="K1045" s="19">
        <f t="shared" si="2353"/>
        <v>0</v>
      </c>
      <c r="L1045" s="19">
        <f t="shared" si="2286"/>
        <v>16000</v>
      </c>
      <c r="M1045" s="19">
        <f t="shared" si="2287"/>
        <v>0</v>
      </c>
      <c r="N1045" s="19">
        <f t="shared" si="2288"/>
        <v>0</v>
      </c>
      <c r="O1045" s="19">
        <f t="shared" ref="O1045:Q1047" si="2354">O1046</f>
        <v>0</v>
      </c>
      <c r="P1045" s="19">
        <f t="shared" si="2354"/>
        <v>0</v>
      </c>
      <c r="Q1045" s="19">
        <f t="shared" si="2354"/>
        <v>0</v>
      </c>
      <c r="R1045" s="19">
        <f t="shared" si="2329"/>
        <v>16000</v>
      </c>
      <c r="S1045" s="19">
        <f t="shared" si="2330"/>
        <v>0</v>
      </c>
      <c r="T1045" s="19">
        <f t="shared" si="2331"/>
        <v>0</v>
      </c>
      <c r="U1045" s="19">
        <f t="shared" ref="U1045:AV1047" si="2355">U1046</f>
        <v>0</v>
      </c>
      <c r="V1045" s="19">
        <f t="shared" si="2332"/>
        <v>16000</v>
      </c>
      <c r="W1045" s="19">
        <f t="shared" si="2333"/>
        <v>0</v>
      </c>
      <c r="X1045" s="19">
        <f t="shared" si="2334"/>
        <v>0</v>
      </c>
      <c r="Y1045" s="19">
        <f t="shared" si="2355"/>
        <v>0</v>
      </c>
      <c r="Z1045" s="19">
        <f t="shared" si="2355"/>
        <v>0</v>
      </c>
      <c r="AA1045" s="19">
        <f t="shared" si="2355"/>
        <v>0</v>
      </c>
      <c r="AB1045" s="19">
        <f t="shared" si="2319"/>
        <v>16000</v>
      </c>
      <c r="AC1045" s="19">
        <f t="shared" si="2320"/>
        <v>0</v>
      </c>
      <c r="AD1045" s="19">
        <f t="shared" si="2321"/>
        <v>0</v>
      </c>
      <c r="AE1045" s="19">
        <f t="shared" si="2355"/>
        <v>0</v>
      </c>
      <c r="AF1045" s="19">
        <f t="shared" si="2355"/>
        <v>0</v>
      </c>
      <c r="AG1045" s="19">
        <f t="shared" si="2325"/>
        <v>16000</v>
      </c>
      <c r="AH1045" s="19">
        <f t="shared" si="2326"/>
        <v>0</v>
      </c>
      <c r="AI1045" s="19">
        <f t="shared" si="2327"/>
        <v>0</v>
      </c>
      <c r="AJ1045" s="19">
        <f t="shared" si="2355"/>
        <v>-16000</v>
      </c>
      <c r="AK1045" s="19">
        <f t="shared" si="2355"/>
        <v>9347.35</v>
      </c>
      <c r="AL1045" s="19">
        <f t="shared" si="2355"/>
        <v>0</v>
      </c>
      <c r="AM1045" s="19">
        <f t="shared" si="2340"/>
        <v>0</v>
      </c>
      <c r="AN1045" s="19">
        <f t="shared" si="2355"/>
        <v>0</v>
      </c>
      <c r="AO1045" s="19">
        <f t="shared" si="2280"/>
        <v>0</v>
      </c>
      <c r="AP1045" s="19">
        <f t="shared" si="2341"/>
        <v>9347.35</v>
      </c>
      <c r="AQ1045" s="19">
        <f t="shared" si="2355"/>
        <v>0</v>
      </c>
      <c r="AR1045" s="19">
        <f t="shared" si="2281"/>
        <v>9347.35</v>
      </c>
      <c r="AS1045" s="19">
        <f t="shared" si="2342"/>
        <v>0</v>
      </c>
      <c r="AT1045" s="19">
        <f t="shared" si="2355"/>
        <v>0</v>
      </c>
      <c r="AU1045" s="19">
        <f t="shared" si="2282"/>
        <v>0</v>
      </c>
      <c r="AV1045" s="19">
        <f t="shared" si="2355"/>
        <v>0</v>
      </c>
      <c r="AW1045" s="32"/>
      <c r="AX1045" s="23"/>
      <c r="AY1045" s="2"/>
    </row>
    <row r="1046" spans="1:51" ht="46.8" x14ac:dyDescent="0.3">
      <c r="A1046" s="49" t="s">
        <v>229</v>
      </c>
      <c r="B1046" s="45">
        <v>400</v>
      </c>
      <c r="C1046" s="49"/>
      <c r="D1046" s="49"/>
      <c r="E1046" s="15" t="s">
        <v>580</v>
      </c>
      <c r="F1046" s="19">
        <f t="shared" si="2353"/>
        <v>16000</v>
      </c>
      <c r="G1046" s="19">
        <f t="shared" si="2353"/>
        <v>0</v>
      </c>
      <c r="H1046" s="19">
        <f t="shared" si="2353"/>
        <v>0</v>
      </c>
      <c r="I1046" s="19">
        <f t="shared" si="2353"/>
        <v>0</v>
      </c>
      <c r="J1046" s="19">
        <f t="shared" si="2353"/>
        <v>0</v>
      </c>
      <c r="K1046" s="19">
        <f t="shared" si="2353"/>
        <v>0</v>
      </c>
      <c r="L1046" s="19">
        <f t="shared" si="2286"/>
        <v>16000</v>
      </c>
      <c r="M1046" s="19">
        <f t="shared" si="2287"/>
        <v>0</v>
      </c>
      <c r="N1046" s="19">
        <f t="shared" si="2288"/>
        <v>0</v>
      </c>
      <c r="O1046" s="19">
        <f t="shared" si="2354"/>
        <v>0</v>
      </c>
      <c r="P1046" s="19">
        <f t="shared" si="2354"/>
        <v>0</v>
      </c>
      <c r="Q1046" s="19">
        <f t="shared" si="2354"/>
        <v>0</v>
      </c>
      <c r="R1046" s="19">
        <f t="shared" si="2329"/>
        <v>16000</v>
      </c>
      <c r="S1046" s="19">
        <f t="shared" si="2330"/>
        <v>0</v>
      </c>
      <c r="T1046" s="19">
        <f t="shared" si="2331"/>
        <v>0</v>
      </c>
      <c r="U1046" s="19">
        <f t="shared" si="2355"/>
        <v>0</v>
      </c>
      <c r="V1046" s="19">
        <f t="shared" si="2332"/>
        <v>16000</v>
      </c>
      <c r="W1046" s="19">
        <f t="shared" si="2333"/>
        <v>0</v>
      </c>
      <c r="X1046" s="19">
        <f t="shared" si="2334"/>
        <v>0</v>
      </c>
      <c r="Y1046" s="19">
        <f t="shared" si="2355"/>
        <v>0</v>
      </c>
      <c r="Z1046" s="19">
        <f t="shared" si="2355"/>
        <v>0</v>
      </c>
      <c r="AA1046" s="19">
        <f t="shared" si="2355"/>
        <v>0</v>
      </c>
      <c r="AB1046" s="19">
        <f t="shared" si="2319"/>
        <v>16000</v>
      </c>
      <c r="AC1046" s="19">
        <f t="shared" si="2320"/>
        <v>0</v>
      </c>
      <c r="AD1046" s="19">
        <f t="shared" si="2321"/>
        <v>0</v>
      </c>
      <c r="AE1046" s="19">
        <f t="shared" si="2355"/>
        <v>0</v>
      </c>
      <c r="AF1046" s="19">
        <f t="shared" si="2355"/>
        <v>0</v>
      </c>
      <c r="AG1046" s="19">
        <f t="shared" si="2325"/>
        <v>16000</v>
      </c>
      <c r="AH1046" s="19">
        <f t="shared" si="2326"/>
        <v>0</v>
      </c>
      <c r="AI1046" s="19">
        <f t="shared" si="2327"/>
        <v>0</v>
      </c>
      <c r="AJ1046" s="19">
        <f t="shared" si="2355"/>
        <v>-16000</v>
      </c>
      <c r="AK1046" s="19">
        <f t="shared" si="2355"/>
        <v>9347.35</v>
      </c>
      <c r="AL1046" s="19">
        <f t="shared" si="2355"/>
        <v>0</v>
      </c>
      <c r="AM1046" s="19">
        <f t="shared" si="2340"/>
        <v>0</v>
      </c>
      <c r="AN1046" s="19">
        <f t="shared" si="2355"/>
        <v>0</v>
      </c>
      <c r="AO1046" s="19">
        <f t="shared" si="2280"/>
        <v>0</v>
      </c>
      <c r="AP1046" s="19">
        <f t="shared" si="2341"/>
        <v>9347.35</v>
      </c>
      <c r="AQ1046" s="19">
        <f t="shared" si="2355"/>
        <v>0</v>
      </c>
      <c r="AR1046" s="19">
        <f t="shared" si="2281"/>
        <v>9347.35</v>
      </c>
      <c r="AS1046" s="19">
        <f t="shared" si="2342"/>
        <v>0</v>
      </c>
      <c r="AT1046" s="19">
        <f t="shared" si="2355"/>
        <v>0</v>
      </c>
      <c r="AU1046" s="19">
        <f t="shared" si="2282"/>
        <v>0</v>
      </c>
      <c r="AV1046" s="19">
        <f t="shared" si="2355"/>
        <v>0</v>
      </c>
      <c r="AW1046" s="32"/>
      <c r="AX1046" s="23"/>
      <c r="AY1046" s="2"/>
    </row>
    <row r="1047" spans="1:51" ht="140.4" x14ac:dyDescent="0.3">
      <c r="A1047" s="49" t="s">
        <v>229</v>
      </c>
      <c r="B1047" s="45">
        <v>460</v>
      </c>
      <c r="C1047" s="49"/>
      <c r="D1047" s="49"/>
      <c r="E1047" s="15" t="s">
        <v>594</v>
      </c>
      <c r="F1047" s="19">
        <f t="shared" si="2353"/>
        <v>16000</v>
      </c>
      <c r="G1047" s="19">
        <f t="shared" si="2353"/>
        <v>0</v>
      </c>
      <c r="H1047" s="19">
        <f t="shared" si="2353"/>
        <v>0</v>
      </c>
      <c r="I1047" s="19">
        <f t="shared" si="2353"/>
        <v>0</v>
      </c>
      <c r="J1047" s="19">
        <f t="shared" si="2353"/>
        <v>0</v>
      </c>
      <c r="K1047" s="19">
        <f t="shared" si="2353"/>
        <v>0</v>
      </c>
      <c r="L1047" s="19">
        <f t="shared" si="2286"/>
        <v>16000</v>
      </c>
      <c r="M1047" s="19">
        <f t="shared" si="2287"/>
        <v>0</v>
      </c>
      <c r="N1047" s="19">
        <f t="shared" si="2288"/>
        <v>0</v>
      </c>
      <c r="O1047" s="19">
        <f t="shared" si="2354"/>
        <v>0</v>
      </c>
      <c r="P1047" s="19">
        <f t="shared" si="2354"/>
        <v>0</v>
      </c>
      <c r="Q1047" s="19">
        <f t="shared" si="2354"/>
        <v>0</v>
      </c>
      <c r="R1047" s="19">
        <f t="shared" si="2329"/>
        <v>16000</v>
      </c>
      <c r="S1047" s="19">
        <f t="shared" si="2330"/>
        <v>0</v>
      </c>
      <c r="T1047" s="19">
        <f t="shared" si="2331"/>
        <v>0</v>
      </c>
      <c r="U1047" s="19">
        <f t="shared" si="2355"/>
        <v>0</v>
      </c>
      <c r="V1047" s="19">
        <f t="shared" si="2332"/>
        <v>16000</v>
      </c>
      <c r="W1047" s="19">
        <f t="shared" si="2333"/>
        <v>0</v>
      </c>
      <c r="X1047" s="19">
        <f t="shared" si="2334"/>
        <v>0</v>
      </c>
      <c r="Y1047" s="19">
        <f t="shared" si="2355"/>
        <v>0</v>
      </c>
      <c r="Z1047" s="19">
        <f t="shared" si="2355"/>
        <v>0</v>
      </c>
      <c r="AA1047" s="19">
        <f t="shared" si="2355"/>
        <v>0</v>
      </c>
      <c r="AB1047" s="19">
        <f t="shared" si="2319"/>
        <v>16000</v>
      </c>
      <c r="AC1047" s="19">
        <f t="shared" si="2320"/>
        <v>0</v>
      </c>
      <c r="AD1047" s="19">
        <f t="shared" si="2321"/>
        <v>0</v>
      </c>
      <c r="AE1047" s="19">
        <f t="shared" si="2355"/>
        <v>0</v>
      </c>
      <c r="AF1047" s="19">
        <f t="shared" si="2355"/>
        <v>0</v>
      </c>
      <c r="AG1047" s="19">
        <f t="shared" si="2325"/>
        <v>16000</v>
      </c>
      <c r="AH1047" s="19">
        <f t="shared" si="2326"/>
        <v>0</v>
      </c>
      <c r="AI1047" s="19">
        <f t="shared" si="2327"/>
        <v>0</v>
      </c>
      <c r="AJ1047" s="19">
        <f t="shared" si="2355"/>
        <v>-16000</v>
      </c>
      <c r="AK1047" s="19">
        <f t="shared" si="2355"/>
        <v>9347.35</v>
      </c>
      <c r="AL1047" s="19">
        <f t="shared" si="2355"/>
        <v>0</v>
      </c>
      <c r="AM1047" s="19">
        <f t="shared" si="2340"/>
        <v>0</v>
      </c>
      <c r="AN1047" s="19">
        <f t="shared" si="2355"/>
        <v>0</v>
      </c>
      <c r="AO1047" s="19">
        <f t="shared" si="2280"/>
        <v>0</v>
      </c>
      <c r="AP1047" s="19">
        <f t="shared" si="2341"/>
        <v>9347.35</v>
      </c>
      <c r="AQ1047" s="19">
        <f t="shared" si="2355"/>
        <v>0</v>
      </c>
      <c r="AR1047" s="19">
        <f t="shared" si="2281"/>
        <v>9347.35</v>
      </c>
      <c r="AS1047" s="19">
        <f t="shared" si="2342"/>
        <v>0</v>
      </c>
      <c r="AT1047" s="19">
        <f t="shared" si="2355"/>
        <v>0</v>
      </c>
      <c r="AU1047" s="19">
        <f t="shared" si="2282"/>
        <v>0</v>
      </c>
      <c r="AV1047" s="19">
        <f t="shared" si="2355"/>
        <v>0</v>
      </c>
      <c r="AW1047" s="32"/>
      <c r="AX1047" s="23"/>
      <c r="AY1047" s="2"/>
    </row>
    <row r="1048" spans="1:51" x14ac:dyDescent="0.3">
      <c r="A1048" s="49" t="s">
        <v>229</v>
      </c>
      <c r="B1048" s="45">
        <v>460</v>
      </c>
      <c r="C1048" s="49" t="s">
        <v>28</v>
      </c>
      <c r="D1048" s="49" t="s">
        <v>112</v>
      </c>
      <c r="E1048" s="15" t="s">
        <v>558</v>
      </c>
      <c r="F1048" s="19">
        <v>16000</v>
      </c>
      <c r="G1048" s="19">
        <v>0</v>
      </c>
      <c r="H1048" s="19">
        <v>0</v>
      </c>
      <c r="I1048" s="19"/>
      <c r="J1048" s="19"/>
      <c r="K1048" s="19"/>
      <c r="L1048" s="19">
        <f t="shared" si="2286"/>
        <v>16000</v>
      </c>
      <c r="M1048" s="19">
        <f t="shared" si="2287"/>
        <v>0</v>
      </c>
      <c r="N1048" s="19">
        <f t="shared" si="2288"/>
        <v>0</v>
      </c>
      <c r="O1048" s="19"/>
      <c r="P1048" s="19"/>
      <c r="Q1048" s="19"/>
      <c r="R1048" s="19">
        <f t="shared" si="2329"/>
        <v>16000</v>
      </c>
      <c r="S1048" s="19">
        <f t="shared" si="2330"/>
        <v>0</v>
      </c>
      <c r="T1048" s="19">
        <f t="shared" si="2331"/>
        <v>0</v>
      </c>
      <c r="U1048" s="19"/>
      <c r="V1048" s="19">
        <f t="shared" si="2332"/>
        <v>16000</v>
      </c>
      <c r="W1048" s="19">
        <f t="shared" si="2333"/>
        <v>0</v>
      </c>
      <c r="X1048" s="19">
        <f t="shared" si="2334"/>
        <v>0</v>
      </c>
      <c r="Y1048" s="19"/>
      <c r="Z1048" s="19"/>
      <c r="AA1048" s="19"/>
      <c r="AB1048" s="19">
        <f t="shared" si="2319"/>
        <v>16000</v>
      </c>
      <c r="AC1048" s="19">
        <f t="shared" si="2320"/>
        <v>0</v>
      </c>
      <c r="AD1048" s="19">
        <f t="shared" si="2321"/>
        <v>0</v>
      </c>
      <c r="AE1048" s="19"/>
      <c r="AF1048" s="19"/>
      <c r="AG1048" s="19">
        <f t="shared" si="2325"/>
        <v>16000</v>
      </c>
      <c r="AH1048" s="19">
        <f t="shared" si="2326"/>
        <v>0</v>
      </c>
      <c r="AI1048" s="19">
        <f t="shared" si="2327"/>
        <v>0</v>
      </c>
      <c r="AJ1048" s="19">
        <v>-16000</v>
      </c>
      <c r="AK1048" s="19">
        <f>16000-6652.65</f>
        <v>9347.35</v>
      </c>
      <c r="AL1048" s="19"/>
      <c r="AM1048" s="19">
        <f t="shared" si="2340"/>
        <v>0</v>
      </c>
      <c r="AN1048" s="19"/>
      <c r="AO1048" s="19">
        <f t="shared" si="2280"/>
        <v>0</v>
      </c>
      <c r="AP1048" s="19">
        <f t="shared" si="2341"/>
        <v>9347.35</v>
      </c>
      <c r="AQ1048" s="19"/>
      <c r="AR1048" s="19">
        <f t="shared" si="2281"/>
        <v>9347.35</v>
      </c>
      <c r="AS1048" s="19">
        <f t="shared" si="2342"/>
        <v>0</v>
      </c>
      <c r="AT1048" s="19"/>
      <c r="AU1048" s="19">
        <f t="shared" si="2282"/>
        <v>0</v>
      </c>
      <c r="AV1048" s="19"/>
      <c r="AW1048" s="32"/>
      <c r="AX1048" s="23"/>
      <c r="AY1048" s="2"/>
    </row>
    <row r="1049" spans="1:51" ht="31.2" x14ac:dyDescent="0.3">
      <c r="A1049" s="49" t="s">
        <v>230</v>
      </c>
      <c r="B1049" s="45"/>
      <c r="C1049" s="49"/>
      <c r="D1049" s="49"/>
      <c r="E1049" s="15" t="s">
        <v>1121</v>
      </c>
      <c r="F1049" s="19">
        <f t="shared" ref="F1049:K1051" si="2356">F1050</f>
        <v>0</v>
      </c>
      <c r="G1049" s="19">
        <f t="shared" si="2356"/>
        <v>16000</v>
      </c>
      <c r="H1049" s="19">
        <f t="shared" si="2356"/>
        <v>0</v>
      </c>
      <c r="I1049" s="19">
        <f t="shared" si="2356"/>
        <v>0</v>
      </c>
      <c r="J1049" s="19">
        <f t="shared" si="2356"/>
        <v>0</v>
      </c>
      <c r="K1049" s="19">
        <f t="shared" si="2356"/>
        <v>0</v>
      </c>
      <c r="L1049" s="19">
        <f t="shared" si="2286"/>
        <v>0</v>
      </c>
      <c r="M1049" s="19">
        <f t="shared" si="2287"/>
        <v>16000</v>
      </c>
      <c r="N1049" s="19">
        <f t="shared" si="2288"/>
        <v>0</v>
      </c>
      <c r="O1049" s="19">
        <f t="shared" ref="O1049:Q1051" si="2357">O1050</f>
        <v>0</v>
      </c>
      <c r="P1049" s="19">
        <f t="shared" si="2357"/>
        <v>0</v>
      </c>
      <c r="Q1049" s="19">
        <f t="shared" si="2357"/>
        <v>0</v>
      </c>
      <c r="R1049" s="19">
        <f t="shared" si="2329"/>
        <v>0</v>
      </c>
      <c r="S1049" s="19">
        <f t="shared" si="2330"/>
        <v>16000</v>
      </c>
      <c r="T1049" s="19">
        <f t="shared" si="2331"/>
        <v>0</v>
      </c>
      <c r="U1049" s="19">
        <f t="shared" ref="U1049:AV1051" si="2358">U1050</f>
        <v>0</v>
      </c>
      <c r="V1049" s="19">
        <f t="shared" si="2332"/>
        <v>0</v>
      </c>
      <c r="W1049" s="19">
        <f t="shared" si="2333"/>
        <v>16000</v>
      </c>
      <c r="X1049" s="19">
        <f t="shared" si="2334"/>
        <v>0</v>
      </c>
      <c r="Y1049" s="19">
        <f t="shared" si="2358"/>
        <v>0</v>
      </c>
      <c r="Z1049" s="19">
        <f t="shared" si="2358"/>
        <v>0</v>
      </c>
      <c r="AA1049" s="19">
        <f t="shared" si="2358"/>
        <v>0</v>
      </c>
      <c r="AB1049" s="19">
        <f t="shared" si="2319"/>
        <v>0</v>
      </c>
      <c r="AC1049" s="19">
        <f t="shared" si="2320"/>
        <v>16000</v>
      </c>
      <c r="AD1049" s="19">
        <f t="shared" si="2321"/>
        <v>0</v>
      </c>
      <c r="AE1049" s="19">
        <f t="shared" si="2358"/>
        <v>0</v>
      </c>
      <c r="AF1049" s="19">
        <f t="shared" si="2358"/>
        <v>0</v>
      </c>
      <c r="AG1049" s="19">
        <f t="shared" si="2325"/>
        <v>0</v>
      </c>
      <c r="AH1049" s="19">
        <f t="shared" si="2326"/>
        <v>16000</v>
      </c>
      <c r="AI1049" s="19">
        <f t="shared" si="2327"/>
        <v>0</v>
      </c>
      <c r="AJ1049" s="19">
        <f t="shared" si="2358"/>
        <v>0</v>
      </c>
      <c r="AK1049" s="19">
        <f t="shared" si="2358"/>
        <v>-10963.64</v>
      </c>
      <c r="AL1049" s="19">
        <f t="shared" si="2358"/>
        <v>0</v>
      </c>
      <c r="AM1049" s="19">
        <f t="shared" si="2340"/>
        <v>0</v>
      </c>
      <c r="AN1049" s="19">
        <f t="shared" si="2358"/>
        <v>0</v>
      </c>
      <c r="AO1049" s="19">
        <f t="shared" si="2280"/>
        <v>0</v>
      </c>
      <c r="AP1049" s="19">
        <f t="shared" si="2341"/>
        <v>5036.3600000000006</v>
      </c>
      <c r="AQ1049" s="19">
        <f t="shared" si="2358"/>
        <v>0</v>
      </c>
      <c r="AR1049" s="19">
        <f t="shared" si="2281"/>
        <v>5036.3600000000006</v>
      </c>
      <c r="AS1049" s="19">
        <f t="shared" si="2342"/>
        <v>0</v>
      </c>
      <c r="AT1049" s="19">
        <f t="shared" si="2358"/>
        <v>0</v>
      </c>
      <c r="AU1049" s="19">
        <f t="shared" si="2282"/>
        <v>0</v>
      </c>
      <c r="AV1049" s="19">
        <f t="shared" si="2358"/>
        <v>0</v>
      </c>
      <c r="AW1049" s="32"/>
      <c r="AX1049" s="23"/>
      <c r="AY1049" s="2"/>
    </row>
    <row r="1050" spans="1:51" ht="46.8" x14ac:dyDescent="0.3">
      <c r="A1050" s="49" t="s">
        <v>230</v>
      </c>
      <c r="B1050" s="45">
        <v>400</v>
      </c>
      <c r="C1050" s="49"/>
      <c r="D1050" s="49"/>
      <c r="E1050" s="15" t="s">
        <v>580</v>
      </c>
      <c r="F1050" s="19">
        <f t="shared" si="2356"/>
        <v>0</v>
      </c>
      <c r="G1050" s="19">
        <f t="shared" si="2356"/>
        <v>16000</v>
      </c>
      <c r="H1050" s="19">
        <f t="shared" si="2356"/>
        <v>0</v>
      </c>
      <c r="I1050" s="19">
        <f t="shared" si="2356"/>
        <v>0</v>
      </c>
      <c r="J1050" s="19">
        <f t="shared" si="2356"/>
        <v>0</v>
      </c>
      <c r="K1050" s="19">
        <f t="shared" si="2356"/>
        <v>0</v>
      </c>
      <c r="L1050" s="19">
        <f t="shared" si="2286"/>
        <v>0</v>
      </c>
      <c r="M1050" s="19">
        <f t="shared" si="2287"/>
        <v>16000</v>
      </c>
      <c r="N1050" s="19">
        <f t="shared" si="2288"/>
        <v>0</v>
      </c>
      <c r="O1050" s="19">
        <f t="shared" si="2357"/>
        <v>0</v>
      </c>
      <c r="P1050" s="19">
        <f t="shared" si="2357"/>
        <v>0</v>
      </c>
      <c r="Q1050" s="19">
        <f t="shared" si="2357"/>
        <v>0</v>
      </c>
      <c r="R1050" s="19">
        <f t="shared" si="2329"/>
        <v>0</v>
      </c>
      <c r="S1050" s="19">
        <f t="shared" si="2330"/>
        <v>16000</v>
      </c>
      <c r="T1050" s="19">
        <f t="shared" si="2331"/>
        <v>0</v>
      </c>
      <c r="U1050" s="19">
        <f t="shared" si="2358"/>
        <v>0</v>
      </c>
      <c r="V1050" s="19">
        <f t="shared" si="2332"/>
        <v>0</v>
      </c>
      <c r="W1050" s="19">
        <f t="shared" si="2333"/>
        <v>16000</v>
      </c>
      <c r="X1050" s="19">
        <f t="shared" si="2334"/>
        <v>0</v>
      </c>
      <c r="Y1050" s="19">
        <f t="shared" si="2358"/>
        <v>0</v>
      </c>
      <c r="Z1050" s="19">
        <f t="shared" si="2358"/>
        <v>0</v>
      </c>
      <c r="AA1050" s="19">
        <f t="shared" si="2358"/>
        <v>0</v>
      </c>
      <c r="AB1050" s="19">
        <f t="shared" si="2319"/>
        <v>0</v>
      </c>
      <c r="AC1050" s="19">
        <f t="shared" si="2320"/>
        <v>16000</v>
      </c>
      <c r="AD1050" s="19">
        <f t="shared" si="2321"/>
        <v>0</v>
      </c>
      <c r="AE1050" s="19">
        <f t="shared" si="2358"/>
        <v>0</v>
      </c>
      <c r="AF1050" s="19">
        <f t="shared" si="2358"/>
        <v>0</v>
      </c>
      <c r="AG1050" s="19">
        <f t="shared" si="2325"/>
        <v>0</v>
      </c>
      <c r="AH1050" s="19">
        <f t="shared" si="2326"/>
        <v>16000</v>
      </c>
      <c r="AI1050" s="19">
        <f t="shared" si="2327"/>
        <v>0</v>
      </c>
      <c r="AJ1050" s="19">
        <f t="shared" si="2358"/>
        <v>0</v>
      </c>
      <c r="AK1050" s="19">
        <f t="shared" si="2358"/>
        <v>-10963.64</v>
      </c>
      <c r="AL1050" s="19">
        <f t="shared" si="2358"/>
        <v>0</v>
      </c>
      <c r="AM1050" s="19">
        <f t="shared" si="2340"/>
        <v>0</v>
      </c>
      <c r="AN1050" s="19">
        <f t="shared" si="2358"/>
        <v>0</v>
      </c>
      <c r="AO1050" s="19">
        <f t="shared" ref="AO1050:AO1103" si="2359">AM1050+AN1050</f>
        <v>0</v>
      </c>
      <c r="AP1050" s="19">
        <f t="shared" si="2341"/>
        <v>5036.3600000000006</v>
      </c>
      <c r="AQ1050" s="19">
        <f t="shared" si="2358"/>
        <v>0</v>
      </c>
      <c r="AR1050" s="19">
        <f t="shared" ref="AR1050:AR1103" si="2360">AP1050+AQ1050</f>
        <v>5036.3600000000006</v>
      </c>
      <c r="AS1050" s="19">
        <f t="shared" si="2342"/>
        <v>0</v>
      </c>
      <c r="AT1050" s="19">
        <f t="shared" si="2358"/>
        <v>0</v>
      </c>
      <c r="AU1050" s="19">
        <f t="shared" ref="AU1050:AU1103" si="2361">AS1050+AT1050</f>
        <v>0</v>
      </c>
      <c r="AV1050" s="19">
        <f t="shared" si="2358"/>
        <v>0</v>
      </c>
      <c r="AW1050" s="32"/>
      <c r="AX1050" s="23"/>
      <c r="AY1050" s="2"/>
    </row>
    <row r="1051" spans="1:51" ht="140.4" x14ac:dyDescent="0.3">
      <c r="A1051" s="49" t="s">
        <v>230</v>
      </c>
      <c r="B1051" s="45">
        <v>460</v>
      </c>
      <c r="C1051" s="49"/>
      <c r="D1051" s="49"/>
      <c r="E1051" s="15" t="s">
        <v>594</v>
      </c>
      <c r="F1051" s="19">
        <f t="shared" si="2356"/>
        <v>0</v>
      </c>
      <c r="G1051" s="19">
        <f t="shared" si="2356"/>
        <v>16000</v>
      </c>
      <c r="H1051" s="19">
        <f t="shared" si="2356"/>
        <v>0</v>
      </c>
      <c r="I1051" s="19">
        <f t="shared" si="2356"/>
        <v>0</v>
      </c>
      <c r="J1051" s="19">
        <f t="shared" si="2356"/>
        <v>0</v>
      </c>
      <c r="K1051" s="19">
        <f t="shared" si="2356"/>
        <v>0</v>
      </c>
      <c r="L1051" s="19">
        <f t="shared" si="2286"/>
        <v>0</v>
      </c>
      <c r="M1051" s="19">
        <f t="shared" si="2287"/>
        <v>16000</v>
      </c>
      <c r="N1051" s="19">
        <f t="shared" si="2288"/>
        <v>0</v>
      </c>
      <c r="O1051" s="19">
        <f t="shared" si="2357"/>
        <v>0</v>
      </c>
      <c r="P1051" s="19">
        <f t="shared" si="2357"/>
        <v>0</v>
      </c>
      <c r="Q1051" s="19">
        <f t="shared" si="2357"/>
        <v>0</v>
      </c>
      <c r="R1051" s="19">
        <f t="shared" si="2329"/>
        <v>0</v>
      </c>
      <c r="S1051" s="19">
        <f t="shared" si="2330"/>
        <v>16000</v>
      </c>
      <c r="T1051" s="19">
        <f t="shared" si="2331"/>
        <v>0</v>
      </c>
      <c r="U1051" s="19">
        <f t="shared" si="2358"/>
        <v>0</v>
      </c>
      <c r="V1051" s="19">
        <f t="shared" si="2332"/>
        <v>0</v>
      </c>
      <c r="W1051" s="19">
        <f t="shared" si="2333"/>
        <v>16000</v>
      </c>
      <c r="X1051" s="19">
        <f t="shared" si="2334"/>
        <v>0</v>
      </c>
      <c r="Y1051" s="19">
        <f t="shared" si="2358"/>
        <v>0</v>
      </c>
      <c r="Z1051" s="19">
        <f t="shared" si="2358"/>
        <v>0</v>
      </c>
      <c r="AA1051" s="19">
        <f t="shared" si="2358"/>
        <v>0</v>
      </c>
      <c r="AB1051" s="19">
        <f t="shared" si="2319"/>
        <v>0</v>
      </c>
      <c r="AC1051" s="19">
        <f t="shared" si="2320"/>
        <v>16000</v>
      </c>
      <c r="AD1051" s="19">
        <f t="shared" si="2321"/>
        <v>0</v>
      </c>
      <c r="AE1051" s="19">
        <f t="shared" si="2358"/>
        <v>0</v>
      </c>
      <c r="AF1051" s="19">
        <f t="shared" si="2358"/>
        <v>0</v>
      </c>
      <c r="AG1051" s="19">
        <f t="shared" si="2325"/>
        <v>0</v>
      </c>
      <c r="AH1051" s="19">
        <f t="shared" si="2326"/>
        <v>16000</v>
      </c>
      <c r="AI1051" s="19">
        <f t="shared" si="2327"/>
        <v>0</v>
      </c>
      <c r="AJ1051" s="19">
        <f t="shared" si="2358"/>
        <v>0</v>
      </c>
      <c r="AK1051" s="19">
        <f t="shared" si="2358"/>
        <v>-10963.64</v>
      </c>
      <c r="AL1051" s="19">
        <f t="shared" si="2358"/>
        <v>0</v>
      </c>
      <c r="AM1051" s="19">
        <f t="shared" si="2340"/>
        <v>0</v>
      </c>
      <c r="AN1051" s="19">
        <f t="shared" si="2358"/>
        <v>0</v>
      </c>
      <c r="AO1051" s="19">
        <f t="shared" si="2359"/>
        <v>0</v>
      </c>
      <c r="AP1051" s="19">
        <f t="shared" si="2341"/>
        <v>5036.3600000000006</v>
      </c>
      <c r="AQ1051" s="19">
        <f t="shared" si="2358"/>
        <v>0</v>
      </c>
      <c r="AR1051" s="19">
        <f t="shared" si="2360"/>
        <v>5036.3600000000006</v>
      </c>
      <c r="AS1051" s="19">
        <f t="shared" si="2342"/>
        <v>0</v>
      </c>
      <c r="AT1051" s="19">
        <f t="shared" si="2358"/>
        <v>0</v>
      </c>
      <c r="AU1051" s="19">
        <f t="shared" si="2361"/>
        <v>0</v>
      </c>
      <c r="AV1051" s="19">
        <f t="shared" si="2358"/>
        <v>0</v>
      </c>
      <c r="AW1051" s="32"/>
      <c r="AX1051" s="23"/>
      <c r="AY1051" s="2"/>
    </row>
    <row r="1052" spans="1:51" x14ac:dyDescent="0.3">
      <c r="A1052" s="49" t="s">
        <v>230</v>
      </c>
      <c r="B1052" s="45">
        <v>460</v>
      </c>
      <c r="C1052" s="49" t="s">
        <v>28</v>
      </c>
      <c r="D1052" s="49" t="s">
        <v>112</v>
      </c>
      <c r="E1052" s="15" t="s">
        <v>558</v>
      </c>
      <c r="F1052" s="19">
        <v>0</v>
      </c>
      <c r="G1052" s="19">
        <v>16000</v>
      </c>
      <c r="H1052" s="19">
        <v>0</v>
      </c>
      <c r="I1052" s="19"/>
      <c r="J1052" s="19"/>
      <c r="K1052" s="19"/>
      <c r="L1052" s="19">
        <f t="shared" si="2286"/>
        <v>0</v>
      </c>
      <c r="M1052" s="19">
        <f t="shared" si="2287"/>
        <v>16000</v>
      </c>
      <c r="N1052" s="19">
        <f t="shared" si="2288"/>
        <v>0</v>
      </c>
      <c r="O1052" s="19"/>
      <c r="P1052" s="19"/>
      <c r="Q1052" s="19"/>
      <c r="R1052" s="19">
        <f t="shared" si="2329"/>
        <v>0</v>
      </c>
      <c r="S1052" s="19">
        <f t="shared" si="2330"/>
        <v>16000</v>
      </c>
      <c r="T1052" s="19">
        <f t="shared" si="2331"/>
        <v>0</v>
      </c>
      <c r="U1052" s="19"/>
      <c r="V1052" s="19">
        <f t="shared" si="2332"/>
        <v>0</v>
      </c>
      <c r="W1052" s="19">
        <f t="shared" si="2333"/>
        <v>16000</v>
      </c>
      <c r="X1052" s="19">
        <f t="shared" si="2334"/>
        <v>0</v>
      </c>
      <c r="Y1052" s="19"/>
      <c r="Z1052" s="19"/>
      <c r="AA1052" s="19"/>
      <c r="AB1052" s="19">
        <f t="shared" si="2319"/>
        <v>0</v>
      </c>
      <c r="AC1052" s="19">
        <f t="shared" si="2320"/>
        <v>16000</v>
      </c>
      <c r="AD1052" s="19">
        <f t="shared" si="2321"/>
        <v>0</v>
      </c>
      <c r="AE1052" s="19"/>
      <c r="AF1052" s="19"/>
      <c r="AG1052" s="19">
        <f t="shared" si="2325"/>
        <v>0</v>
      </c>
      <c r="AH1052" s="19">
        <f t="shared" si="2326"/>
        <v>16000</v>
      </c>
      <c r="AI1052" s="19">
        <f t="shared" si="2327"/>
        <v>0</v>
      </c>
      <c r="AJ1052" s="19"/>
      <c r="AK1052" s="19">
        <v>-10963.64</v>
      </c>
      <c r="AL1052" s="19"/>
      <c r="AM1052" s="19">
        <f t="shared" si="2340"/>
        <v>0</v>
      </c>
      <c r="AN1052" s="19"/>
      <c r="AO1052" s="19">
        <f t="shared" si="2359"/>
        <v>0</v>
      </c>
      <c r="AP1052" s="19">
        <f t="shared" si="2341"/>
        <v>5036.3600000000006</v>
      </c>
      <c r="AQ1052" s="19"/>
      <c r="AR1052" s="19">
        <f t="shared" si="2360"/>
        <v>5036.3600000000006</v>
      </c>
      <c r="AS1052" s="19">
        <f t="shared" si="2342"/>
        <v>0</v>
      </c>
      <c r="AT1052" s="19"/>
      <c r="AU1052" s="19">
        <f t="shared" si="2361"/>
        <v>0</v>
      </c>
      <c r="AV1052" s="19"/>
      <c r="AW1052" s="32"/>
      <c r="AX1052" s="23"/>
      <c r="AY1052" s="2"/>
    </row>
    <row r="1053" spans="1:51" ht="31.2" x14ac:dyDescent="0.3">
      <c r="A1053" s="49" t="s">
        <v>965</v>
      </c>
      <c r="B1053" s="45"/>
      <c r="C1053" s="49"/>
      <c r="D1053" s="49"/>
      <c r="E1053" s="15" t="s">
        <v>1122</v>
      </c>
      <c r="F1053" s="19">
        <f>F1054</f>
        <v>0</v>
      </c>
      <c r="G1053" s="19">
        <f t="shared" ref="G1053:AV1055" si="2362">G1054</f>
        <v>0</v>
      </c>
      <c r="H1053" s="19">
        <f t="shared" si="2362"/>
        <v>6999.9</v>
      </c>
      <c r="I1053" s="19">
        <f t="shared" si="2362"/>
        <v>0</v>
      </c>
      <c r="J1053" s="19">
        <f t="shared" si="2362"/>
        <v>0</v>
      </c>
      <c r="K1053" s="19">
        <f t="shared" si="2362"/>
        <v>0</v>
      </c>
      <c r="L1053" s="19">
        <f t="shared" si="2286"/>
        <v>0</v>
      </c>
      <c r="M1053" s="19">
        <f t="shared" si="2287"/>
        <v>0</v>
      </c>
      <c r="N1053" s="19">
        <f t="shared" si="2288"/>
        <v>6999.9</v>
      </c>
      <c r="O1053" s="19">
        <f t="shared" si="2362"/>
        <v>0</v>
      </c>
      <c r="P1053" s="19">
        <f t="shared" si="2362"/>
        <v>0</v>
      </c>
      <c r="Q1053" s="19">
        <f t="shared" si="2362"/>
        <v>0</v>
      </c>
      <c r="R1053" s="19">
        <f t="shared" si="2329"/>
        <v>0</v>
      </c>
      <c r="S1053" s="19">
        <f t="shared" si="2330"/>
        <v>0</v>
      </c>
      <c r="T1053" s="19">
        <f t="shared" si="2331"/>
        <v>6999.9</v>
      </c>
      <c r="U1053" s="19">
        <f t="shared" si="2362"/>
        <v>0</v>
      </c>
      <c r="V1053" s="19">
        <f t="shared" si="2332"/>
        <v>0</v>
      </c>
      <c r="W1053" s="19">
        <f t="shared" si="2333"/>
        <v>0</v>
      </c>
      <c r="X1053" s="19">
        <f t="shared" si="2334"/>
        <v>6999.9</v>
      </c>
      <c r="Y1053" s="19">
        <f t="shared" si="2362"/>
        <v>0</v>
      </c>
      <c r="Z1053" s="19">
        <f t="shared" si="2362"/>
        <v>0</v>
      </c>
      <c r="AA1053" s="19">
        <f t="shared" si="2362"/>
        <v>0</v>
      </c>
      <c r="AB1053" s="19">
        <f t="shared" si="2319"/>
        <v>0</v>
      </c>
      <c r="AC1053" s="19">
        <f t="shared" si="2320"/>
        <v>0</v>
      </c>
      <c r="AD1053" s="19">
        <f t="shared" si="2321"/>
        <v>6999.9</v>
      </c>
      <c r="AE1053" s="19">
        <f t="shared" si="2362"/>
        <v>0</v>
      </c>
      <c r="AF1053" s="19">
        <f t="shared" si="2362"/>
        <v>0</v>
      </c>
      <c r="AG1053" s="19">
        <f t="shared" si="2325"/>
        <v>0</v>
      </c>
      <c r="AH1053" s="19">
        <f t="shared" si="2326"/>
        <v>0</v>
      </c>
      <c r="AI1053" s="19">
        <f t="shared" si="2327"/>
        <v>6999.9</v>
      </c>
      <c r="AJ1053" s="19">
        <f t="shared" si="2362"/>
        <v>0</v>
      </c>
      <c r="AK1053" s="19">
        <f t="shared" si="2362"/>
        <v>0</v>
      </c>
      <c r="AL1053" s="19">
        <f t="shared" si="2362"/>
        <v>0</v>
      </c>
      <c r="AM1053" s="19">
        <f t="shared" si="2340"/>
        <v>0</v>
      </c>
      <c r="AN1053" s="19">
        <f t="shared" si="2362"/>
        <v>0</v>
      </c>
      <c r="AO1053" s="19">
        <f t="shared" si="2359"/>
        <v>0</v>
      </c>
      <c r="AP1053" s="19">
        <f t="shared" si="2341"/>
        <v>0</v>
      </c>
      <c r="AQ1053" s="19">
        <f t="shared" si="2362"/>
        <v>0</v>
      </c>
      <c r="AR1053" s="19">
        <f t="shared" si="2360"/>
        <v>0</v>
      </c>
      <c r="AS1053" s="19">
        <f t="shared" si="2342"/>
        <v>6999.9</v>
      </c>
      <c r="AT1053" s="19">
        <f t="shared" si="2362"/>
        <v>0</v>
      </c>
      <c r="AU1053" s="19">
        <f t="shared" si="2361"/>
        <v>6999.9</v>
      </c>
      <c r="AV1053" s="19">
        <f t="shared" si="2362"/>
        <v>0</v>
      </c>
      <c r="AW1053" s="32"/>
      <c r="AX1053" s="23"/>
      <c r="AY1053" s="2"/>
    </row>
    <row r="1054" spans="1:51" ht="46.8" x14ac:dyDescent="0.3">
      <c r="A1054" s="49" t="s">
        <v>965</v>
      </c>
      <c r="B1054" s="45">
        <v>400</v>
      </c>
      <c r="C1054" s="49"/>
      <c r="D1054" s="49"/>
      <c r="E1054" s="15" t="s">
        <v>580</v>
      </c>
      <c r="F1054" s="19">
        <f>F1055</f>
        <v>0</v>
      </c>
      <c r="G1054" s="19">
        <f t="shared" si="2362"/>
        <v>0</v>
      </c>
      <c r="H1054" s="19">
        <f t="shared" si="2362"/>
        <v>6999.9</v>
      </c>
      <c r="I1054" s="19">
        <f t="shared" si="2362"/>
        <v>0</v>
      </c>
      <c r="J1054" s="19">
        <f t="shared" si="2362"/>
        <v>0</v>
      </c>
      <c r="K1054" s="19">
        <f t="shared" si="2362"/>
        <v>0</v>
      </c>
      <c r="L1054" s="19">
        <f t="shared" si="2286"/>
        <v>0</v>
      </c>
      <c r="M1054" s="19">
        <f t="shared" si="2287"/>
        <v>0</v>
      </c>
      <c r="N1054" s="19">
        <f t="shared" si="2288"/>
        <v>6999.9</v>
      </c>
      <c r="O1054" s="19">
        <f t="shared" si="2362"/>
        <v>0</v>
      </c>
      <c r="P1054" s="19">
        <f t="shared" si="2362"/>
        <v>0</v>
      </c>
      <c r="Q1054" s="19">
        <f t="shared" si="2362"/>
        <v>0</v>
      </c>
      <c r="R1054" s="19">
        <f t="shared" si="2329"/>
        <v>0</v>
      </c>
      <c r="S1054" s="19">
        <f t="shared" si="2330"/>
        <v>0</v>
      </c>
      <c r="T1054" s="19">
        <f t="shared" si="2331"/>
        <v>6999.9</v>
      </c>
      <c r="U1054" s="19">
        <f t="shared" si="2362"/>
        <v>0</v>
      </c>
      <c r="V1054" s="19">
        <f t="shared" si="2332"/>
        <v>0</v>
      </c>
      <c r="W1054" s="19">
        <f t="shared" si="2333"/>
        <v>0</v>
      </c>
      <c r="X1054" s="19">
        <f t="shared" si="2334"/>
        <v>6999.9</v>
      </c>
      <c r="Y1054" s="19">
        <f t="shared" si="2362"/>
        <v>0</v>
      </c>
      <c r="Z1054" s="19">
        <f t="shared" si="2362"/>
        <v>0</v>
      </c>
      <c r="AA1054" s="19">
        <f t="shared" si="2362"/>
        <v>0</v>
      </c>
      <c r="AB1054" s="19">
        <f t="shared" si="2319"/>
        <v>0</v>
      </c>
      <c r="AC1054" s="19">
        <f t="shared" si="2320"/>
        <v>0</v>
      </c>
      <c r="AD1054" s="19">
        <f t="shared" si="2321"/>
        <v>6999.9</v>
      </c>
      <c r="AE1054" s="19">
        <f t="shared" si="2362"/>
        <v>0</v>
      </c>
      <c r="AF1054" s="19">
        <f t="shared" si="2362"/>
        <v>0</v>
      </c>
      <c r="AG1054" s="19">
        <f t="shared" si="2325"/>
        <v>0</v>
      </c>
      <c r="AH1054" s="19">
        <f t="shared" si="2326"/>
        <v>0</v>
      </c>
      <c r="AI1054" s="19">
        <f t="shared" si="2327"/>
        <v>6999.9</v>
      </c>
      <c r="AJ1054" s="19">
        <f t="shared" si="2362"/>
        <v>0</v>
      </c>
      <c r="AK1054" s="19">
        <f t="shared" si="2362"/>
        <v>0</v>
      </c>
      <c r="AL1054" s="19">
        <f t="shared" si="2362"/>
        <v>0</v>
      </c>
      <c r="AM1054" s="19">
        <f t="shared" si="2340"/>
        <v>0</v>
      </c>
      <c r="AN1054" s="19">
        <f t="shared" si="2362"/>
        <v>0</v>
      </c>
      <c r="AO1054" s="19">
        <f t="shared" si="2359"/>
        <v>0</v>
      </c>
      <c r="AP1054" s="19">
        <f t="shared" si="2341"/>
        <v>0</v>
      </c>
      <c r="AQ1054" s="19">
        <f t="shared" si="2362"/>
        <v>0</v>
      </c>
      <c r="AR1054" s="19">
        <f t="shared" si="2360"/>
        <v>0</v>
      </c>
      <c r="AS1054" s="19">
        <f t="shared" si="2342"/>
        <v>6999.9</v>
      </c>
      <c r="AT1054" s="19">
        <f t="shared" si="2362"/>
        <v>0</v>
      </c>
      <c r="AU1054" s="19">
        <f t="shared" si="2361"/>
        <v>6999.9</v>
      </c>
      <c r="AV1054" s="19">
        <f t="shared" si="2362"/>
        <v>0</v>
      </c>
      <c r="AW1054" s="32"/>
      <c r="AX1054" s="23"/>
      <c r="AY1054" s="2"/>
    </row>
    <row r="1055" spans="1:51" ht="140.4" x14ac:dyDescent="0.3">
      <c r="A1055" s="49" t="s">
        <v>965</v>
      </c>
      <c r="B1055" s="45">
        <v>460</v>
      </c>
      <c r="C1055" s="49"/>
      <c r="D1055" s="49"/>
      <c r="E1055" s="15" t="s">
        <v>594</v>
      </c>
      <c r="F1055" s="19">
        <f>F1056</f>
        <v>0</v>
      </c>
      <c r="G1055" s="19">
        <f t="shared" si="2362"/>
        <v>0</v>
      </c>
      <c r="H1055" s="19">
        <f t="shared" si="2362"/>
        <v>6999.9</v>
      </c>
      <c r="I1055" s="19">
        <f t="shared" si="2362"/>
        <v>0</v>
      </c>
      <c r="J1055" s="19">
        <f t="shared" si="2362"/>
        <v>0</v>
      </c>
      <c r="K1055" s="19">
        <f t="shared" si="2362"/>
        <v>0</v>
      </c>
      <c r="L1055" s="19">
        <f t="shared" si="2286"/>
        <v>0</v>
      </c>
      <c r="M1055" s="19">
        <f t="shared" si="2287"/>
        <v>0</v>
      </c>
      <c r="N1055" s="19">
        <f t="shared" si="2288"/>
        <v>6999.9</v>
      </c>
      <c r="O1055" s="19">
        <f t="shared" si="2362"/>
        <v>0</v>
      </c>
      <c r="P1055" s="19">
        <f t="shared" si="2362"/>
        <v>0</v>
      </c>
      <c r="Q1055" s="19">
        <f t="shared" si="2362"/>
        <v>0</v>
      </c>
      <c r="R1055" s="19">
        <f t="shared" si="2329"/>
        <v>0</v>
      </c>
      <c r="S1055" s="19">
        <f t="shared" si="2330"/>
        <v>0</v>
      </c>
      <c r="T1055" s="19">
        <f t="shared" si="2331"/>
        <v>6999.9</v>
      </c>
      <c r="U1055" s="19">
        <f t="shared" si="2362"/>
        <v>0</v>
      </c>
      <c r="V1055" s="19">
        <f t="shared" si="2332"/>
        <v>0</v>
      </c>
      <c r="W1055" s="19">
        <f t="shared" si="2333"/>
        <v>0</v>
      </c>
      <c r="X1055" s="19">
        <f t="shared" si="2334"/>
        <v>6999.9</v>
      </c>
      <c r="Y1055" s="19">
        <f t="shared" si="2362"/>
        <v>0</v>
      </c>
      <c r="Z1055" s="19">
        <f t="shared" si="2362"/>
        <v>0</v>
      </c>
      <c r="AA1055" s="19">
        <f t="shared" si="2362"/>
        <v>0</v>
      </c>
      <c r="AB1055" s="19">
        <f t="shared" si="2319"/>
        <v>0</v>
      </c>
      <c r="AC1055" s="19">
        <f t="shared" si="2320"/>
        <v>0</v>
      </c>
      <c r="AD1055" s="19">
        <f t="shared" si="2321"/>
        <v>6999.9</v>
      </c>
      <c r="AE1055" s="19">
        <f t="shared" si="2362"/>
        <v>0</v>
      </c>
      <c r="AF1055" s="19">
        <f t="shared" si="2362"/>
        <v>0</v>
      </c>
      <c r="AG1055" s="19">
        <f t="shared" si="2325"/>
        <v>0</v>
      </c>
      <c r="AH1055" s="19">
        <f t="shared" si="2326"/>
        <v>0</v>
      </c>
      <c r="AI1055" s="19">
        <f t="shared" si="2327"/>
        <v>6999.9</v>
      </c>
      <c r="AJ1055" s="19">
        <f t="shared" si="2362"/>
        <v>0</v>
      </c>
      <c r="AK1055" s="19">
        <f t="shared" si="2362"/>
        <v>0</v>
      </c>
      <c r="AL1055" s="19">
        <f t="shared" si="2362"/>
        <v>0</v>
      </c>
      <c r="AM1055" s="19">
        <f t="shared" si="2340"/>
        <v>0</v>
      </c>
      <c r="AN1055" s="19">
        <f t="shared" si="2362"/>
        <v>0</v>
      </c>
      <c r="AO1055" s="19">
        <f t="shared" si="2359"/>
        <v>0</v>
      </c>
      <c r="AP1055" s="19">
        <f t="shared" si="2341"/>
        <v>0</v>
      </c>
      <c r="AQ1055" s="19">
        <f t="shared" si="2362"/>
        <v>0</v>
      </c>
      <c r="AR1055" s="19">
        <f t="shared" si="2360"/>
        <v>0</v>
      </c>
      <c r="AS1055" s="19">
        <f t="shared" si="2342"/>
        <v>6999.9</v>
      </c>
      <c r="AT1055" s="19">
        <f t="shared" si="2362"/>
        <v>0</v>
      </c>
      <c r="AU1055" s="19">
        <f t="shared" si="2361"/>
        <v>6999.9</v>
      </c>
      <c r="AV1055" s="19">
        <f t="shared" si="2362"/>
        <v>0</v>
      </c>
      <c r="AW1055" s="32"/>
      <c r="AX1055" s="23"/>
      <c r="AY1055" s="2"/>
    </row>
    <row r="1056" spans="1:51" x14ac:dyDescent="0.3">
      <c r="A1056" s="49" t="s">
        <v>965</v>
      </c>
      <c r="B1056" s="45">
        <v>460</v>
      </c>
      <c r="C1056" s="49" t="s">
        <v>28</v>
      </c>
      <c r="D1056" s="49" t="s">
        <v>20</v>
      </c>
      <c r="E1056" s="15" t="s">
        <v>559</v>
      </c>
      <c r="F1056" s="19">
        <v>0</v>
      </c>
      <c r="G1056" s="19">
        <v>0</v>
      </c>
      <c r="H1056" s="19">
        <v>6999.9</v>
      </c>
      <c r="I1056" s="19"/>
      <c r="J1056" s="19"/>
      <c r="K1056" s="19"/>
      <c r="L1056" s="19">
        <f t="shared" si="2286"/>
        <v>0</v>
      </c>
      <c r="M1056" s="19">
        <f t="shared" si="2287"/>
        <v>0</v>
      </c>
      <c r="N1056" s="19">
        <f t="shared" si="2288"/>
        <v>6999.9</v>
      </c>
      <c r="O1056" s="19"/>
      <c r="P1056" s="19"/>
      <c r="Q1056" s="19"/>
      <c r="R1056" s="19">
        <f t="shared" si="2329"/>
        <v>0</v>
      </c>
      <c r="S1056" s="19">
        <f t="shared" si="2330"/>
        <v>0</v>
      </c>
      <c r="T1056" s="19">
        <f t="shared" si="2331"/>
        <v>6999.9</v>
      </c>
      <c r="U1056" s="19"/>
      <c r="V1056" s="19">
        <f t="shared" si="2332"/>
        <v>0</v>
      </c>
      <c r="W1056" s="19">
        <f t="shared" si="2333"/>
        <v>0</v>
      </c>
      <c r="X1056" s="19">
        <f t="shared" si="2334"/>
        <v>6999.9</v>
      </c>
      <c r="Y1056" s="19"/>
      <c r="Z1056" s="19"/>
      <c r="AA1056" s="19"/>
      <c r="AB1056" s="19">
        <f t="shared" si="2319"/>
        <v>0</v>
      </c>
      <c r="AC1056" s="19">
        <f t="shared" si="2320"/>
        <v>0</v>
      </c>
      <c r="AD1056" s="19">
        <f t="shared" si="2321"/>
        <v>6999.9</v>
      </c>
      <c r="AE1056" s="19"/>
      <c r="AF1056" s="19"/>
      <c r="AG1056" s="19">
        <f t="shared" si="2325"/>
        <v>0</v>
      </c>
      <c r="AH1056" s="19">
        <f t="shared" si="2326"/>
        <v>0</v>
      </c>
      <c r="AI1056" s="19">
        <f t="shared" si="2327"/>
        <v>6999.9</v>
      </c>
      <c r="AJ1056" s="19"/>
      <c r="AK1056" s="19"/>
      <c r="AL1056" s="19"/>
      <c r="AM1056" s="19">
        <f t="shared" si="2340"/>
        <v>0</v>
      </c>
      <c r="AN1056" s="19"/>
      <c r="AO1056" s="19">
        <f t="shared" si="2359"/>
        <v>0</v>
      </c>
      <c r="AP1056" s="19">
        <f t="shared" si="2341"/>
        <v>0</v>
      </c>
      <c r="AQ1056" s="19"/>
      <c r="AR1056" s="19">
        <f t="shared" si="2360"/>
        <v>0</v>
      </c>
      <c r="AS1056" s="19">
        <f t="shared" si="2342"/>
        <v>6999.9</v>
      </c>
      <c r="AT1056" s="19"/>
      <c r="AU1056" s="19">
        <f t="shared" si="2361"/>
        <v>6999.9</v>
      </c>
      <c r="AV1056" s="19"/>
      <c r="AW1056" s="32"/>
      <c r="AX1056" s="23"/>
      <c r="AY1056" s="2"/>
    </row>
    <row r="1057" spans="1:51" ht="31.2" x14ac:dyDescent="0.3">
      <c r="A1057" s="49" t="s">
        <v>966</v>
      </c>
      <c r="B1057" s="45"/>
      <c r="C1057" s="49"/>
      <c r="D1057" s="49"/>
      <c r="E1057" s="15" t="s">
        <v>967</v>
      </c>
      <c r="F1057" s="19">
        <f>F1058</f>
        <v>0</v>
      </c>
      <c r="G1057" s="19">
        <f t="shared" ref="G1057:H1059" si="2363">G1058</f>
        <v>0</v>
      </c>
      <c r="H1057" s="19">
        <f t="shared" si="2363"/>
        <v>622.9</v>
      </c>
      <c r="I1057" s="19"/>
      <c r="J1057" s="19"/>
      <c r="K1057" s="19"/>
      <c r="L1057" s="19">
        <f t="shared" si="2286"/>
        <v>0</v>
      </c>
      <c r="M1057" s="19">
        <f t="shared" si="2287"/>
        <v>0</v>
      </c>
      <c r="N1057" s="19">
        <f t="shared" si="2288"/>
        <v>622.9</v>
      </c>
      <c r="O1057" s="19"/>
      <c r="P1057" s="19"/>
      <c r="Q1057" s="19"/>
      <c r="R1057" s="19">
        <f t="shared" si="2329"/>
        <v>0</v>
      </c>
      <c r="S1057" s="19">
        <f t="shared" si="2330"/>
        <v>0</v>
      </c>
      <c r="T1057" s="19">
        <f t="shared" si="2331"/>
        <v>622.9</v>
      </c>
      <c r="U1057" s="19"/>
      <c r="V1057" s="19">
        <f t="shared" si="2332"/>
        <v>0</v>
      </c>
      <c r="W1057" s="19">
        <f t="shared" si="2333"/>
        <v>0</v>
      </c>
      <c r="X1057" s="19">
        <f t="shared" si="2334"/>
        <v>622.9</v>
      </c>
      <c r="Y1057" s="19"/>
      <c r="Z1057" s="19"/>
      <c r="AA1057" s="19"/>
      <c r="AB1057" s="19">
        <f t="shared" si="2319"/>
        <v>0</v>
      </c>
      <c r="AC1057" s="19">
        <f t="shared" si="2320"/>
        <v>0</v>
      </c>
      <c r="AD1057" s="19">
        <f t="shared" si="2321"/>
        <v>622.9</v>
      </c>
      <c r="AE1057" s="19">
        <f t="shared" ref="AE1057:AF1059" si="2364">AE1058</f>
        <v>0</v>
      </c>
      <c r="AF1057" s="19">
        <f t="shared" si="2364"/>
        <v>0</v>
      </c>
      <c r="AG1057" s="19">
        <f t="shared" si="2325"/>
        <v>0</v>
      </c>
      <c r="AH1057" s="19">
        <f t="shared" si="2326"/>
        <v>0</v>
      </c>
      <c r="AI1057" s="19">
        <f t="shared" si="2327"/>
        <v>622.9</v>
      </c>
      <c r="AJ1057" s="19">
        <f t="shared" ref="AJ1057:AV1059" si="2365">AJ1058</f>
        <v>0</v>
      </c>
      <c r="AK1057" s="19">
        <f t="shared" si="2365"/>
        <v>0</v>
      </c>
      <c r="AL1057" s="19">
        <f t="shared" si="2365"/>
        <v>0</v>
      </c>
      <c r="AM1057" s="19">
        <f t="shared" si="2340"/>
        <v>0</v>
      </c>
      <c r="AN1057" s="19">
        <f t="shared" si="2365"/>
        <v>0</v>
      </c>
      <c r="AO1057" s="19">
        <f t="shared" si="2359"/>
        <v>0</v>
      </c>
      <c r="AP1057" s="19">
        <f t="shared" si="2341"/>
        <v>0</v>
      </c>
      <c r="AQ1057" s="19">
        <f t="shared" si="2365"/>
        <v>0</v>
      </c>
      <c r="AR1057" s="19">
        <f t="shared" si="2360"/>
        <v>0</v>
      </c>
      <c r="AS1057" s="19">
        <f t="shared" si="2342"/>
        <v>622.9</v>
      </c>
      <c r="AT1057" s="19">
        <f t="shared" si="2365"/>
        <v>0</v>
      </c>
      <c r="AU1057" s="19">
        <f t="shared" si="2361"/>
        <v>622.9</v>
      </c>
      <c r="AV1057" s="19">
        <f t="shared" si="2365"/>
        <v>0</v>
      </c>
      <c r="AW1057" s="32"/>
      <c r="AX1057" s="23"/>
      <c r="AY1057" s="2"/>
    </row>
    <row r="1058" spans="1:51" ht="46.8" x14ac:dyDescent="0.3">
      <c r="A1058" s="49" t="s">
        <v>966</v>
      </c>
      <c r="B1058" s="45">
        <v>400</v>
      </c>
      <c r="C1058" s="49"/>
      <c r="D1058" s="49"/>
      <c r="E1058" s="15" t="s">
        <v>580</v>
      </c>
      <c r="F1058" s="19">
        <f>F1059</f>
        <v>0</v>
      </c>
      <c r="G1058" s="19">
        <f t="shared" si="2363"/>
        <v>0</v>
      </c>
      <c r="H1058" s="19">
        <f t="shared" si="2363"/>
        <v>622.9</v>
      </c>
      <c r="I1058" s="19"/>
      <c r="J1058" s="19"/>
      <c r="K1058" s="19"/>
      <c r="L1058" s="19">
        <f t="shared" si="2286"/>
        <v>0</v>
      </c>
      <c r="M1058" s="19">
        <f t="shared" si="2287"/>
        <v>0</v>
      </c>
      <c r="N1058" s="19">
        <f t="shared" si="2288"/>
        <v>622.9</v>
      </c>
      <c r="O1058" s="19"/>
      <c r="P1058" s="19"/>
      <c r="Q1058" s="19"/>
      <c r="R1058" s="19">
        <f t="shared" si="2329"/>
        <v>0</v>
      </c>
      <c r="S1058" s="19">
        <f t="shared" si="2330"/>
        <v>0</v>
      </c>
      <c r="T1058" s="19">
        <f t="shared" si="2331"/>
        <v>622.9</v>
      </c>
      <c r="U1058" s="19"/>
      <c r="V1058" s="19">
        <f t="shared" si="2332"/>
        <v>0</v>
      </c>
      <c r="W1058" s="19">
        <f t="shared" si="2333"/>
        <v>0</v>
      </c>
      <c r="X1058" s="19">
        <f t="shared" si="2334"/>
        <v>622.9</v>
      </c>
      <c r="Y1058" s="19"/>
      <c r="Z1058" s="19"/>
      <c r="AA1058" s="19"/>
      <c r="AB1058" s="19">
        <f t="shared" si="2319"/>
        <v>0</v>
      </c>
      <c r="AC1058" s="19">
        <f t="shared" si="2320"/>
        <v>0</v>
      </c>
      <c r="AD1058" s="19">
        <f t="shared" si="2321"/>
        <v>622.9</v>
      </c>
      <c r="AE1058" s="19">
        <f t="shared" si="2364"/>
        <v>0</v>
      </c>
      <c r="AF1058" s="19">
        <f t="shared" si="2364"/>
        <v>0</v>
      </c>
      <c r="AG1058" s="19">
        <f t="shared" si="2325"/>
        <v>0</v>
      </c>
      <c r="AH1058" s="19">
        <f t="shared" si="2326"/>
        <v>0</v>
      </c>
      <c r="AI1058" s="19">
        <f t="shared" si="2327"/>
        <v>622.9</v>
      </c>
      <c r="AJ1058" s="19">
        <f t="shared" si="2365"/>
        <v>0</v>
      </c>
      <c r="AK1058" s="19">
        <f t="shared" si="2365"/>
        <v>0</v>
      </c>
      <c r="AL1058" s="19">
        <f t="shared" si="2365"/>
        <v>0</v>
      </c>
      <c r="AM1058" s="19">
        <f t="shared" si="2340"/>
        <v>0</v>
      </c>
      <c r="AN1058" s="19">
        <f t="shared" si="2365"/>
        <v>0</v>
      </c>
      <c r="AO1058" s="19">
        <f t="shared" si="2359"/>
        <v>0</v>
      </c>
      <c r="AP1058" s="19">
        <f t="shared" si="2341"/>
        <v>0</v>
      </c>
      <c r="AQ1058" s="19">
        <f t="shared" si="2365"/>
        <v>0</v>
      </c>
      <c r="AR1058" s="19">
        <f t="shared" si="2360"/>
        <v>0</v>
      </c>
      <c r="AS1058" s="19">
        <f t="shared" si="2342"/>
        <v>622.9</v>
      </c>
      <c r="AT1058" s="19">
        <f t="shared" si="2365"/>
        <v>0</v>
      </c>
      <c r="AU1058" s="19">
        <f t="shared" si="2361"/>
        <v>622.9</v>
      </c>
      <c r="AV1058" s="19">
        <f t="shared" si="2365"/>
        <v>0</v>
      </c>
      <c r="AW1058" s="32"/>
      <c r="AX1058" s="23"/>
      <c r="AY1058" s="2"/>
    </row>
    <row r="1059" spans="1:51" ht="140.4" x14ac:dyDescent="0.3">
      <c r="A1059" s="49" t="s">
        <v>966</v>
      </c>
      <c r="B1059" s="45">
        <v>460</v>
      </c>
      <c r="C1059" s="49"/>
      <c r="D1059" s="49"/>
      <c r="E1059" s="15" t="s">
        <v>594</v>
      </c>
      <c r="F1059" s="19">
        <f>F1060</f>
        <v>0</v>
      </c>
      <c r="G1059" s="19">
        <f t="shared" si="2363"/>
        <v>0</v>
      </c>
      <c r="H1059" s="19">
        <f t="shared" si="2363"/>
        <v>622.9</v>
      </c>
      <c r="I1059" s="19"/>
      <c r="J1059" s="19"/>
      <c r="K1059" s="19"/>
      <c r="L1059" s="19">
        <f t="shared" si="2286"/>
        <v>0</v>
      </c>
      <c r="M1059" s="19">
        <f t="shared" si="2287"/>
        <v>0</v>
      </c>
      <c r="N1059" s="19">
        <f t="shared" si="2288"/>
        <v>622.9</v>
      </c>
      <c r="O1059" s="19"/>
      <c r="P1059" s="19"/>
      <c r="Q1059" s="19"/>
      <c r="R1059" s="19">
        <f t="shared" si="2329"/>
        <v>0</v>
      </c>
      <c r="S1059" s="19">
        <f t="shared" si="2330"/>
        <v>0</v>
      </c>
      <c r="T1059" s="19">
        <f t="shared" si="2331"/>
        <v>622.9</v>
      </c>
      <c r="U1059" s="19"/>
      <c r="V1059" s="19">
        <f t="shared" si="2332"/>
        <v>0</v>
      </c>
      <c r="W1059" s="19">
        <f t="shared" si="2333"/>
        <v>0</v>
      </c>
      <c r="X1059" s="19">
        <f t="shared" si="2334"/>
        <v>622.9</v>
      </c>
      <c r="Y1059" s="19"/>
      <c r="Z1059" s="19"/>
      <c r="AA1059" s="19"/>
      <c r="AB1059" s="19">
        <f t="shared" si="2319"/>
        <v>0</v>
      </c>
      <c r="AC1059" s="19">
        <f t="shared" si="2320"/>
        <v>0</v>
      </c>
      <c r="AD1059" s="19">
        <f t="shared" si="2321"/>
        <v>622.9</v>
      </c>
      <c r="AE1059" s="19">
        <f t="shared" si="2364"/>
        <v>0</v>
      </c>
      <c r="AF1059" s="19">
        <f t="shared" si="2364"/>
        <v>0</v>
      </c>
      <c r="AG1059" s="19">
        <f t="shared" si="2325"/>
        <v>0</v>
      </c>
      <c r="AH1059" s="19">
        <f t="shared" si="2326"/>
        <v>0</v>
      </c>
      <c r="AI1059" s="19">
        <f t="shared" si="2327"/>
        <v>622.9</v>
      </c>
      <c r="AJ1059" s="19">
        <f t="shared" si="2365"/>
        <v>0</v>
      </c>
      <c r="AK1059" s="19">
        <f t="shared" si="2365"/>
        <v>0</v>
      </c>
      <c r="AL1059" s="19">
        <f t="shared" si="2365"/>
        <v>0</v>
      </c>
      <c r="AM1059" s="19">
        <f t="shared" si="2340"/>
        <v>0</v>
      </c>
      <c r="AN1059" s="19">
        <f t="shared" si="2365"/>
        <v>0</v>
      </c>
      <c r="AO1059" s="19">
        <f t="shared" si="2359"/>
        <v>0</v>
      </c>
      <c r="AP1059" s="19">
        <f t="shared" si="2341"/>
        <v>0</v>
      </c>
      <c r="AQ1059" s="19">
        <f t="shared" si="2365"/>
        <v>0</v>
      </c>
      <c r="AR1059" s="19">
        <f t="shared" si="2360"/>
        <v>0</v>
      </c>
      <c r="AS1059" s="19">
        <f t="shared" si="2342"/>
        <v>622.9</v>
      </c>
      <c r="AT1059" s="19">
        <f t="shared" si="2365"/>
        <v>0</v>
      </c>
      <c r="AU1059" s="19">
        <f t="shared" si="2361"/>
        <v>622.9</v>
      </c>
      <c r="AV1059" s="19">
        <f t="shared" si="2365"/>
        <v>0</v>
      </c>
      <c r="AW1059" s="32"/>
      <c r="AX1059" s="23"/>
      <c r="AY1059" s="2"/>
    </row>
    <row r="1060" spans="1:51" x14ac:dyDescent="0.3">
      <c r="A1060" s="49" t="s">
        <v>966</v>
      </c>
      <c r="B1060" s="45">
        <v>460</v>
      </c>
      <c r="C1060" s="49" t="s">
        <v>28</v>
      </c>
      <c r="D1060" s="49" t="s">
        <v>112</v>
      </c>
      <c r="E1060" s="15" t="s">
        <v>558</v>
      </c>
      <c r="F1060" s="19">
        <v>0</v>
      </c>
      <c r="G1060" s="19">
        <v>0</v>
      </c>
      <c r="H1060" s="19">
        <v>622.9</v>
      </c>
      <c r="I1060" s="19"/>
      <c r="J1060" s="19"/>
      <c r="K1060" s="19"/>
      <c r="L1060" s="19">
        <f t="shared" si="2286"/>
        <v>0</v>
      </c>
      <c r="M1060" s="19">
        <f t="shared" si="2287"/>
        <v>0</v>
      </c>
      <c r="N1060" s="19">
        <f t="shared" si="2288"/>
        <v>622.9</v>
      </c>
      <c r="O1060" s="19"/>
      <c r="P1060" s="19"/>
      <c r="Q1060" s="19"/>
      <c r="R1060" s="19">
        <f t="shared" si="2329"/>
        <v>0</v>
      </c>
      <c r="S1060" s="19">
        <f t="shared" si="2330"/>
        <v>0</v>
      </c>
      <c r="T1060" s="19">
        <f t="shared" si="2331"/>
        <v>622.9</v>
      </c>
      <c r="U1060" s="19"/>
      <c r="V1060" s="19">
        <f t="shared" si="2332"/>
        <v>0</v>
      </c>
      <c r="W1060" s="19">
        <f t="shared" si="2333"/>
        <v>0</v>
      </c>
      <c r="X1060" s="19">
        <f t="shared" si="2334"/>
        <v>622.9</v>
      </c>
      <c r="Y1060" s="19"/>
      <c r="Z1060" s="19"/>
      <c r="AA1060" s="19"/>
      <c r="AB1060" s="19">
        <f t="shared" si="2319"/>
        <v>0</v>
      </c>
      <c r="AC1060" s="19">
        <f t="shared" si="2320"/>
        <v>0</v>
      </c>
      <c r="AD1060" s="19">
        <f t="shared" si="2321"/>
        <v>622.9</v>
      </c>
      <c r="AE1060" s="19"/>
      <c r="AF1060" s="19"/>
      <c r="AG1060" s="19">
        <f t="shared" si="2325"/>
        <v>0</v>
      </c>
      <c r="AH1060" s="19">
        <f t="shared" si="2326"/>
        <v>0</v>
      </c>
      <c r="AI1060" s="19">
        <f t="shared" si="2327"/>
        <v>622.9</v>
      </c>
      <c r="AJ1060" s="19"/>
      <c r="AK1060" s="19"/>
      <c r="AL1060" s="19"/>
      <c r="AM1060" s="19">
        <f t="shared" si="2340"/>
        <v>0</v>
      </c>
      <c r="AN1060" s="19"/>
      <c r="AO1060" s="19">
        <f t="shared" si="2359"/>
        <v>0</v>
      </c>
      <c r="AP1060" s="19">
        <f t="shared" si="2341"/>
        <v>0</v>
      </c>
      <c r="AQ1060" s="19"/>
      <c r="AR1060" s="19">
        <f t="shared" si="2360"/>
        <v>0</v>
      </c>
      <c r="AS1060" s="19">
        <f t="shared" si="2342"/>
        <v>622.9</v>
      </c>
      <c r="AT1060" s="19"/>
      <c r="AU1060" s="19">
        <f t="shared" si="2361"/>
        <v>622.9</v>
      </c>
      <c r="AV1060" s="19"/>
      <c r="AW1060" s="32"/>
      <c r="AX1060" s="23"/>
      <c r="AY1060" s="2"/>
    </row>
    <row r="1061" spans="1:51" ht="31.2" x14ac:dyDescent="0.3">
      <c r="A1061" s="49" t="s">
        <v>968</v>
      </c>
      <c r="B1061" s="45"/>
      <c r="C1061" s="49"/>
      <c r="D1061" s="49"/>
      <c r="E1061" s="15" t="s">
        <v>969</v>
      </c>
      <c r="F1061" s="19">
        <f>F1062</f>
        <v>0</v>
      </c>
      <c r="G1061" s="19">
        <f t="shared" ref="G1061:AV1063" si="2366">G1062</f>
        <v>0</v>
      </c>
      <c r="H1061" s="19">
        <f t="shared" si="2366"/>
        <v>622.9</v>
      </c>
      <c r="I1061" s="19">
        <f t="shared" si="2366"/>
        <v>0</v>
      </c>
      <c r="J1061" s="19">
        <f t="shared" si="2366"/>
        <v>0</v>
      </c>
      <c r="K1061" s="19">
        <f t="shared" si="2366"/>
        <v>0</v>
      </c>
      <c r="L1061" s="19">
        <f t="shared" si="2286"/>
        <v>0</v>
      </c>
      <c r="M1061" s="19">
        <f t="shared" si="2287"/>
        <v>0</v>
      </c>
      <c r="N1061" s="19">
        <f t="shared" si="2288"/>
        <v>622.9</v>
      </c>
      <c r="O1061" s="19">
        <f t="shared" si="2366"/>
        <v>0</v>
      </c>
      <c r="P1061" s="19">
        <f t="shared" si="2366"/>
        <v>0</v>
      </c>
      <c r="Q1061" s="19">
        <f t="shared" si="2366"/>
        <v>0</v>
      </c>
      <c r="R1061" s="19">
        <f t="shared" si="2329"/>
        <v>0</v>
      </c>
      <c r="S1061" s="19">
        <f t="shared" si="2330"/>
        <v>0</v>
      </c>
      <c r="T1061" s="19">
        <f t="shared" si="2331"/>
        <v>622.9</v>
      </c>
      <c r="U1061" s="19">
        <f t="shared" si="2366"/>
        <v>0</v>
      </c>
      <c r="V1061" s="19">
        <f t="shared" si="2332"/>
        <v>0</v>
      </c>
      <c r="W1061" s="19">
        <f t="shared" si="2333"/>
        <v>0</v>
      </c>
      <c r="X1061" s="19">
        <f t="shared" si="2334"/>
        <v>622.9</v>
      </c>
      <c r="Y1061" s="19">
        <f t="shared" si="2366"/>
        <v>0</v>
      </c>
      <c r="Z1061" s="19">
        <f t="shared" si="2366"/>
        <v>0</v>
      </c>
      <c r="AA1061" s="19">
        <f t="shared" si="2366"/>
        <v>0</v>
      </c>
      <c r="AB1061" s="19">
        <f t="shared" si="2319"/>
        <v>0</v>
      </c>
      <c r="AC1061" s="19">
        <f t="shared" si="2320"/>
        <v>0</v>
      </c>
      <c r="AD1061" s="19">
        <f t="shared" si="2321"/>
        <v>622.9</v>
      </c>
      <c r="AE1061" s="19">
        <f t="shared" si="2366"/>
        <v>0</v>
      </c>
      <c r="AF1061" s="19">
        <f t="shared" si="2366"/>
        <v>0</v>
      </c>
      <c r="AG1061" s="19">
        <f t="shared" si="2325"/>
        <v>0</v>
      </c>
      <c r="AH1061" s="19">
        <f t="shared" si="2326"/>
        <v>0</v>
      </c>
      <c r="AI1061" s="19">
        <f t="shared" si="2327"/>
        <v>622.9</v>
      </c>
      <c r="AJ1061" s="19">
        <f t="shared" si="2366"/>
        <v>0</v>
      </c>
      <c r="AK1061" s="19">
        <f t="shared" si="2366"/>
        <v>0</v>
      </c>
      <c r="AL1061" s="19">
        <f t="shared" si="2366"/>
        <v>0</v>
      </c>
      <c r="AM1061" s="19">
        <f t="shared" si="2340"/>
        <v>0</v>
      </c>
      <c r="AN1061" s="19">
        <f t="shared" si="2366"/>
        <v>0</v>
      </c>
      <c r="AO1061" s="19">
        <f t="shared" si="2359"/>
        <v>0</v>
      </c>
      <c r="AP1061" s="19">
        <f t="shared" si="2341"/>
        <v>0</v>
      </c>
      <c r="AQ1061" s="19">
        <f t="shared" si="2366"/>
        <v>0</v>
      </c>
      <c r="AR1061" s="19">
        <f t="shared" si="2360"/>
        <v>0</v>
      </c>
      <c r="AS1061" s="19">
        <f t="shared" si="2342"/>
        <v>622.9</v>
      </c>
      <c r="AT1061" s="19">
        <f t="shared" si="2366"/>
        <v>0</v>
      </c>
      <c r="AU1061" s="19">
        <f t="shared" si="2361"/>
        <v>622.9</v>
      </c>
      <c r="AV1061" s="19">
        <f t="shared" si="2366"/>
        <v>0</v>
      </c>
      <c r="AW1061" s="32"/>
      <c r="AX1061" s="23"/>
      <c r="AY1061" s="2"/>
    </row>
    <row r="1062" spans="1:51" ht="46.8" x14ac:dyDescent="0.3">
      <c r="A1062" s="49" t="s">
        <v>968</v>
      </c>
      <c r="B1062" s="45">
        <v>400</v>
      </c>
      <c r="C1062" s="49"/>
      <c r="D1062" s="49"/>
      <c r="E1062" s="15" t="s">
        <v>580</v>
      </c>
      <c r="F1062" s="19">
        <f>F1063</f>
        <v>0</v>
      </c>
      <c r="G1062" s="19">
        <f t="shared" si="2366"/>
        <v>0</v>
      </c>
      <c r="H1062" s="19">
        <f t="shared" si="2366"/>
        <v>622.9</v>
      </c>
      <c r="I1062" s="19">
        <f t="shared" si="2366"/>
        <v>0</v>
      </c>
      <c r="J1062" s="19">
        <f t="shared" si="2366"/>
        <v>0</v>
      </c>
      <c r="K1062" s="19">
        <f t="shared" si="2366"/>
        <v>0</v>
      </c>
      <c r="L1062" s="19">
        <f t="shared" si="2286"/>
        <v>0</v>
      </c>
      <c r="M1062" s="19">
        <f t="shared" si="2287"/>
        <v>0</v>
      </c>
      <c r="N1062" s="19">
        <f t="shared" si="2288"/>
        <v>622.9</v>
      </c>
      <c r="O1062" s="19">
        <f t="shared" si="2366"/>
        <v>0</v>
      </c>
      <c r="P1062" s="19">
        <f t="shared" si="2366"/>
        <v>0</v>
      </c>
      <c r="Q1062" s="19">
        <f t="shared" si="2366"/>
        <v>0</v>
      </c>
      <c r="R1062" s="19">
        <f t="shared" si="2329"/>
        <v>0</v>
      </c>
      <c r="S1062" s="19">
        <f t="shared" si="2330"/>
        <v>0</v>
      </c>
      <c r="T1062" s="19">
        <f t="shared" si="2331"/>
        <v>622.9</v>
      </c>
      <c r="U1062" s="19">
        <f t="shared" si="2366"/>
        <v>0</v>
      </c>
      <c r="V1062" s="19">
        <f t="shared" si="2332"/>
        <v>0</v>
      </c>
      <c r="W1062" s="19">
        <f t="shared" si="2333"/>
        <v>0</v>
      </c>
      <c r="X1062" s="19">
        <f t="shared" si="2334"/>
        <v>622.9</v>
      </c>
      <c r="Y1062" s="19">
        <f t="shared" si="2366"/>
        <v>0</v>
      </c>
      <c r="Z1062" s="19">
        <f t="shared" si="2366"/>
        <v>0</v>
      </c>
      <c r="AA1062" s="19">
        <f t="shared" si="2366"/>
        <v>0</v>
      </c>
      <c r="AB1062" s="19">
        <f t="shared" si="2319"/>
        <v>0</v>
      </c>
      <c r="AC1062" s="19">
        <f t="shared" si="2320"/>
        <v>0</v>
      </c>
      <c r="AD1062" s="19">
        <f t="shared" si="2321"/>
        <v>622.9</v>
      </c>
      <c r="AE1062" s="19">
        <f t="shared" si="2366"/>
        <v>0</v>
      </c>
      <c r="AF1062" s="19">
        <f t="shared" si="2366"/>
        <v>0</v>
      </c>
      <c r="AG1062" s="19">
        <f t="shared" si="2325"/>
        <v>0</v>
      </c>
      <c r="AH1062" s="19">
        <f t="shared" si="2326"/>
        <v>0</v>
      </c>
      <c r="AI1062" s="19">
        <f t="shared" si="2327"/>
        <v>622.9</v>
      </c>
      <c r="AJ1062" s="19">
        <f t="shared" si="2366"/>
        <v>0</v>
      </c>
      <c r="AK1062" s="19">
        <f t="shared" si="2366"/>
        <v>0</v>
      </c>
      <c r="AL1062" s="19">
        <f t="shared" si="2366"/>
        <v>0</v>
      </c>
      <c r="AM1062" s="19">
        <f t="shared" si="2340"/>
        <v>0</v>
      </c>
      <c r="AN1062" s="19">
        <f t="shared" si="2366"/>
        <v>0</v>
      </c>
      <c r="AO1062" s="19">
        <f t="shared" si="2359"/>
        <v>0</v>
      </c>
      <c r="AP1062" s="19">
        <f t="shared" si="2341"/>
        <v>0</v>
      </c>
      <c r="AQ1062" s="19">
        <f t="shared" si="2366"/>
        <v>0</v>
      </c>
      <c r="AR1062" s="19">
        <f t="shared" si="2360"/>
        <v>0</v>
      </c>
      <c r="AS1062" s="19">
        <f t="shared" si="2342"/>
        <v>622.9</v>
      </c>
      <c r="AT1062" s="19">
        <f t="shared" si="2366"/>
        <v>0</v>
      </c>
      <c r="AU1062" s="19">
        <f t="shared" si="2361"/>
        <v>622.9</v>
      </c>
      <c r="AV1062" s="19">
        <f t="shared" si="2366"/>
        <v>0</v>
      </c>
      <c r="AW1062" s="32"/>
      <c r="AX1062" s="23"/>
      <c r="AY1062" s="2"/>
    </row>
    <row r="1063" spans="1:51" ht="140.4" x14ac:dyDescent="0.3">
      <c r="A1063" s="49" t="s">
        <v>968</v>
      </c>
      <c r="B1063" s="45">
        <v>460</v>
      </c>
      <c r="C1063" s="49"/>
      <c r="D1063" s="49"/>
      <c r="E1063" s="15" t="s">
        <v>594</v>
      </c>
      <c r="F1063" s="19">
        <f>F1064</f>
        <v>0</v>
      </c>
      <c r="G1063" s="19">
        <f t="shared" si="2366"/>
        <v>0</v>
      </c>
      <c r="H1063" s="19">
        <f t="shared" si="2366"/>
        <v>622.9</v>
      </c>
      <c r="I1063" s="19">
        <f t="shared" si="2366"/>
        <v>0</v>
      </c>
      <c r="J1063" s="19">
        <f t="shared" si="2366"/>
        <v>0</v>
      </c>
      <c r="K1063" s="19">
        <f t="shared" si="2366"/>
        <v>0</v>
      </c>
      <c r="L1063" s="19">
        <f t="shared" si="2286"/>
        <v>0</v>
      </c>
      <c r="M1063" s="19">
        <f t="shared" si="2287"/>
        <v>0</v>
      </c>
      <c r="N1063" s="19">
        <f t="shared" si="2288"/>
        <v>622.9</v>
      </c>
      <c r="O1063" s="19">
        <f t="shared" si="2366"/>
        <v>0</v>
      </c>
      <c r="P1063" s="19">
        <f t="shared" si="2366"/>
        <v>0</v>
      </c>
      <c r="Q1063" s="19">
        <f t="shared" si="2366"/>
        <v>0</v>
      </c>
      <c r="R1063" s="19">
        <f t="shared" si="2329"/>
        <v>0</v>
      </c>
      <c r="S1063" s="19">
        <f t="shared" si="2330"/>
        <v>0</v>
      </c>
      <c r="T1063" s="19">
        <f t="shared" si="2331"/>
        <v>622.9</v>
      </c>
      <c r="U1063" s="19">
        <f t="shared" si="2366"/>
        <v>0</v>
      </c>
      <c r="V1063" s="19">
        <f t="shared" si="2332"/>
        <v>0</v>
      </c>
      <c r="W1063" s="19">
        <f t="shared" si="2333"/>
        <v>0</v>
      </c>
      <c r="X1063" s="19">
        <f t="shared" si="2334"/>
        <v>622.9</v>
      </c>
      <c r="Y1063" s="19">
        <f t="shared" si="2366"/>
        <v>0</v>
      </c>
      <c r="Z1063" s="19">
        <f t="shared" si="2366"/>
        <v>0</v>
      </c>
      <c r="AA1063" s="19">
        <f t="shared" si="2366"/>
        <v>0</v>
      </c>
      <c r="AB1063" s="19">
        <f t="shared" si="2319"/>
        <v>0</v>
      </c>
      <c r="AC1063" s="19">
        <f t="shared" si="2320"/>
        <v>0</v>
      </c>
      <c r="AD1063" s="19">
        <f t="shared" si="2321"/>
        <v>622.9</v>
      </c>
      <c r="AE1063" s="19">
        <f t="shared" si="2366"/>
        <v>0</v>
      </c>
      <c r="AF1063" s="19">
        <f t="shared" si="2366"/>
        <v>0</v>
      </c>
      <c r="AG1063" s="19">
        <f t="shared" si="2325"/>
        <v>0</v>
      </c>
      <c r="AH1063" s="19">
        <f t="shared" si="2326"/>
        <v>0</v>
      </c>
      <c r="AI1063" s="19">
        <f t="shared" si="2327"/>
        <v>622.9</v>
      </c>
      <c r="AJ1063" s="19">
        <f t="shared" si="2366"/>
        <v>0</v>
      </c>
      <c r="AK1063" s="19">
        <f t="shared" si="2366"/>
        <v>0</v>
      </c>
      <c r="AL1063" s="19">
        <f t="shared" si="2366"/>
        <v>0</v>
      </c>
      <c r="AM1063" s="19">
        <f t="shared" si="2340"/>
        <v>0</v>
      </c>
      <c r="AN1063" s="19">
        <f t="shared" si="2366"/>
        <v>0</v>
      </c>
      <c r="AO1063" s="19">
        <f t="shared" si="2359"/>
        <v>0</v>
      </c>
      <c r="AP1063" s="19">
        <f t="shared" si="2341"/>
        <v>0</v>
      </c>
      <c r="AQ1063" s="19">
        <f t="shared" si="2366"/>
        <v>0</v>
      </c>
      <c r="AR1063" s="19">
        <f t="shared" si="2360"/>
        <v>0</v>
      </c>
      <c r="AS1063" s="19">
        <f t="shared" si="2342"/>
        <v>622.9</v>
      </c>
      <c r="AT1063" s="19">
        <f t="shared" si="2366"/>
        <v>0</v>
      </c>
      <c r="AU1063" s="19">
        <f t="shared" si="2361"/>
        <v>622.9</v>
      </c>
      <c r="AV1063" s="19">
        <f t="shared" si="2366"/>
        <v>0</v>
      </c>
      <c r="AW1063" s="32"/>
      <c r="AX1063" s="23"/>
      <c r="AY1063" s="2"/>
    </row>
    <row r="1064" spans="1:51" x14ac:dyDescent="0.3">
      <c r="A1064" s="49" t="s">
        <v>968</v>
      </c>
      <c r="B1064" s="45">
        <v>460</v>
      </c>
      <c r="C1064" s="49" t="s">
        <v>28</v>
      </c>
      <c r="D1064" s="49" t="s">
        <v>112</v>
      </c>
      <c r="E1064" s="15" t="s">
        <v>558</v>
      </c>
      <c r="F1064" s="19">
        <v>0</v>
      </c>
      <c r="G1064" s="19">
        <v>0</v>
      </c>
      <c r="H1064" s="19">
        <v>622.9</v>
      </c>
      <c r="I1064" s="19"/>
      <c r="J1064" s="19"/>
      <c r="K1064" s="19"/>
      <c r="L1064" s="19">
        <f t="shared" si="2286"/>
        <v>0</v>
      </c>
      <c r="M1064" s="19">
        <f t="shared" si="2287"/>
        <v>0</v>
      </c>
      <c r="N1064" s="19">
        <f t="shared" si="2288"/>
        <v>622.9</v>
      </c>
      <c r="O1064" s="19"/>
      <c r="P1064" s="19"/>
      <c r="Q1064" s="19"/>
      <c r="R1064" s="19">
        <f t="shared" si="2329"/>
        <v>0</v>
      </c>
      <c r="S1064" s="19">
        <f t="shared" si="2330"/>
        <v>0</v>
      </c>
      <c r="T1064" s="19">
        <f t="shared" si="2331"/>
        <v>622.9</v>
      </c>
      <c r="U1064" s="19"/>
      <c r="V1064" s="19">
        <f t="shared" si="2332"/>
        <v>0</v>
      </c>
      <c r="W1064" s="19">
        <f t="shared" si="2333"/>
        <v>0</v>
      </c>
      <c r="X1064" s="19">
        <f t="shared" si="2334"/>
        <v>622.9</v>
      </c>
      <c r="Y1064" s="19"/>
      <c r="Z1064" s="19"/>
      <c r="AA1064" s="19"/>
      <c r="AB1064" s="19">
        <f t="shared" si="2319"/>
        <v>0</v>
      </c>
      <c r="AC1064" s="19">
        <f t="shared" si="2320"/>
        <v>0</v>
      </c>
      <c r="AD1064" s="19">
        <f t="shared" si="2321"/>
        <v>622.9</v>
      </c>
      <c r="AE1064" s="19"/>
      <c r="AF1064" s="19"/>
      <c r="AG1064" s="19">
        <f t="shared" si="2325"/>
        <v>0</v>
      </c>
      <c r="AH1064" s="19">
        <f t="shared" si="2326"/>
        <v>0</v>
      </c>
      <c r="AI1064" s="19">
        <f t="shared" si="2327"/>
        <v>622.9</v>
      </c>
      <c r="AJ1064" s="19"/>
      <c r="AK1064" s="19"/>
      <c r="AL1064" s="19"/>
      <c r="AM1064" s="19">
        <f t="shared" si="2340"/>
        <v>0</v>
      </c>
      <c r="AN1064" s="19"/>
      <c r="AO1064" s="19">
        <f t="shared" si="2359"/>
        <v>0</v>
      </c>
      <c r="AP1064" s="19">
        <f t="shared" si="2341"/>
        <v>0</v>
      </c>
      <c r="AQ1064" s="19"/>
      <c r="AR1064" s="19">
        <f t="shared" si="2360"/>
        <v>0</v>
      </c>
      <c r="AS1064" s="19">
        <f t="shared" si="2342"/>
        <v>622.9</v>
      </c>
      <c r="AT1064" s="19"/>
      <c r="AU1064" s="19">
        <f t="shared" si="2361"/>
        <v>622.9</v>
      </c>
      <c r="AV1064" s="19"/>
      <c r="AW1064" s="32"/>
      <c r="AX1064" s="23"/>
      <c r="AY1064" s="2"/>
    </row>
    <row r="1065" spans="1:51" ht="31.2" x14ac:dyDescent="0.3">
      <c r="A1065" s="49" t="s">
        <v>971</v>
      </c>
      <c r="B1065" s="45"/>
      <c r="C1065" s="49"/>
      <c r="D1065" s="49"/>
      <c r="E1065" s="15" t="s">
        <v>970</v>
      </c>
      <c r="F1065" s="19">
        <f>F1066</f>
        <v>0</v>
      </c>
      <c r="G1065" s="19">
        <f t="shared" ref="G1065:AV1067" si="2367">G1066</f>
        <v>0</v>
      </c>
      <c r="H1065" s="19">
        <f t="shared" si="2367"/>
        <v>16622.900000000001</v>
      </c>
      <c r="I1065" s="19">
        <f t="shared" si="2367"/>
        <v>0</v>
      </c>
      <c r="J1065" s="19">
        <f t="shared" si="2367"/>
        <v>0</v>
      </c>
      <c r="K1065" s="19">
        <f t="shared" si="2367"/>
        <v>0</v>
      </c>
      <c r="L1065" s="19">
        <f t="shared" si="2286"/>
        <v>0</v>
      </c>
      <c r="M1065" s="19">
        <f t="shared" si="2287"/>
        <v>0</v>
      </c>
      <c r="N1065" s="19">
        <f t="shared" si="2288"/>
        <v>16622.900000000001</v>
      </c>
      <c r="O1065" s="19">
        <f t="shared" si="2367"/>
        <v>0</v>
      </c>
      <c r="P1065" s="19">
        <f t="shared" si="2367"/>
        <v>0</v>
      </c>
      <c r="Q1065" s="19">
        <f t="shared" si="2367"/>
        <v>0</v>
      </c>
      <c r="R1065" s="19">
        <f t="shared" si="2329"/>
        <v>0</v>
      </c>
      <c r="S1065" s="19">
        <f t="shared" si="2330"/>
        <v>0</v>
      </c>
      <c r="T1065" s="19">
        <f t="shared" si="2331"/>
        <v>16622.900000000001</v>
      </c>
      <c r="U1065" s="19">
        <f t="shared" si="2367"/>
        <v>0</v>
      </c>
      <c r="V1065" s="19">
        <f t="shared" si="2332"/>
        <v>0</v>
      </c>
      <c r="W1065" s="19">
        <f t="shared" si="2333"/>
        <v>0</v>
      </c>
      <c r="X1065" s="19">
        <f t="shared" si="2334"/>
        <v>16622.900000000001</v>
      </c>
      <c r="Y1065" s="19">
        <f t="shared" si="2367"/>
        <v>0</v>
      </c>
      <c r="Z1065" s="19">
        <f t="shared" si="2367"/>
        <v>0</v>
      </c>
      <c r="AA1065" s="19">
        <f t="shared" si="2367"/>
        <v>0</v>
      </c>
      <c r="AB1065" s="19">
        <f t="shared" si="2319"/>
        <v>0</v>
      </c>
      <c r="AC1065" s="19">
        <f t="shared" si="2320"/>
        <v>0</v>
      </c>
      <c r="AD1065" s="19">
        <f t="shared" si="2321"/>
        <v>16622.900000000001</v>
      </c>
      <c r="AE1065" s="19">
        <f t="shared" si="2367"/>
        <v>0</v>
      </c>
      <c r="AF1065" s="19">
        <f t="shared" si="2367"/>
        <v>0</v>
      </c>
      <c r="AG1065" s="19">
        <f t="shared" si="2325"/>
        <v>0</v>
      </c>
      <c r="AH1065" s="19">
        <f t="shared" si="2326"/>
        <v>0</v>
      </c>
      <c r="AI1065" s="19">
        <f t="shared" si="2327"/>
        <v>16622.900000000001</v>
      </c>
      <c r="AJ1065" s="19">
        <f t="shared" si="2367"/>
        <v>0</v>
      </c>
      <c r="AK1065" s="19">
        <f t="shared" si="2367"/>
        <v>0</v>
      </c>
      <c r="AL1065" s="19">
        <f t="shared" si="2367"/>
        <v>0</v>
      </c>
      <c r="AM1065" s="19">
        <f t="shared" si="2340"/>
        <v>0</v>
      </c>
      <c r="AN1065" s="19">
        <f t="shared" si="2367"/>
        <v>0</v>
      </c>
      <c r="AO1065" s="19">
        <f t="shared" si="2359"/>
        <v>0</v>
      </c>
      <c r="AP1065" s="19">
        <f t="shared" si="2341"/>
        <v>0</v>
      </c>
      <c r="AQ1065" s="19">
        <f t="shared" si="2367"/>
        <v>0</v>
      </c>
      <c r="AR1065" s="19">
        <f t="shared" si="2360"/>
        <v>0</v>
      </c>
      <c r="AS1065" s="19">
        <f t="shared" si="2342"/>
        <v>16622.900000000001</v>
      </c>
      <c r="AT1065" s="19">
        <f t="shared" si="2367"/>
        <v>0</v>
      </c>
      <c r="AU1065" s="19">
        <f t="shared" si="2361"/>
        <v>16622.900000000001</v>
      </c>
      <c r="AV1065" s="19">
        <f t="shared" si="2367"/>
        <v>0</v>
      </c>
      <c r="AW1065" s="32"/>
      <c r="AX1065" s="23"/>
      <c r="AY1065" s="2"/>
    </row>
    <row r="1066" spans="1:51" ht="46.8" x14ac:dyDescent="0.3">
      <c r="A1066" s="49" t="s">
        <v>971</v>
      </c>
      <c r="B1066" s="45">
        <v>400</v>
      </c>
      <c r="C1066" s="49"/>
      <c r="D1066" s="49"/>
      <c r="E1066" s="15" t="s">
        <v>580</v>
      </c>
      <c r="F1066" s="19">
        <f>F1067</f>
        <v>0</v>
      </c>
      <c r="G1066" s="19">
        <f t="shared" si="2367"/>
        <v>0</v>
      </c>
      <c r="H1066" s="19">
        <f t="shared" si="2367"/>
        <v>16622.900000000001</v>
      </c>
      <c r="I1066" s="19">
        <f t="shared" si="2367"/>
        <v>0</v>
      </c>
      <c r="J1066" s="19">
        <f t="shared" si="2367"/>
        <v>0</v>
      </c>
      <c r="K1066" s="19">
        <f t="shared" si="2367"/>
        <v>0</v>
      </c>
      <c r="L1066" s="19">
        <f t="shared" si="2286"/>
        <v>0</v>
      </c>
      <c r="M1066" s="19">
        <f t="shared" si="2287"/>
        <v>0</v>
      </c>
      <c r="N1066" s="19">
        <f t="shared" si="2288"/>
        <v>16622.900000000001</v>
      </c>
      <c r="O1066" s="19">
        <f t="shared" si="2367"/>
        <v>0</v>
      </c>
      <c r="P1066" s="19">
        <f t="shared" si="2367"/>
        <v>0</v>
      </c>
      <c r="Q1066" s="19">
        <f t="shared" si="2367"/>
        <v>0</v>
      </c>
      <c r="R1066" s="19">
        <f t="shared" si="2329"/>
        <v>0</v>
      </c>
      <c r="S1066" s="19">
        <f t="shared" si="2330"/>
        <v>0</v>
      </c>
      <c r="T1066" s="19">
        <f t="shared" si="2331"/>
        <v>16622.900000000001</v>
      </c>
      <c r="U1066" s="19">
        <f t="shared" si="2367"/>
        <v>0</v>
      </c>
      <c r="V1066" s="19">
        <f t="shared" si="2332"/>
        <v>0</v>
      </c>
      <c r="W1066" s="19">
        <f t="shared" si="2333"/>
        <v>0</v>
      </c>
      <c r="X1066" s="19">
        <f t="shared" si="2334"/>
        <v>16622.900000000001</v>
      </c>
      <c r="Y1066" s="19">
        <f t="shared" si="2367"/>
        <v>0</v>
      </c>
      <c r="Z1066" s="19">
        <f t="shared" si="2367"/>
        <v>0</v>
      </c>
      <c r="AA1066" s="19">
        <f t="shared" si="2367"/>
        <v>0</v>
      </c>
      <c r="AB1066" s="19">
        <f t="shared" si="2319"/>
        <v>0</v>
      </c>
      <c r="AC1066" s="19">
        <f t="shared" si="2320"/>
        <v>0</v>
      </c>
      <c r="AD1066" s="19">
        <f t="shared" si="2321"/>
        <v>16622.900000000001</v>
      </c>
      <c r="AE1066" s="19">
        <f t="shared" si="2367"/>
        <v>0</v>
      </c>
      <c r="AF1066" s="19">
        <f t="shared" si="2367"/>
        <v>0</v>
      </c>
      <c r="AG1066" s="19">
        <f t="shared" si="2325"/>
        <v>0</v>
      </c>
      <c r="AH1066" s="19">
        <f t="shared" si="2326"/>
        <v>0</v>
      </c>
      <c r="AI1066" s="19">
        <f t="shared" si="2327"/>
        <v>16622.900000000001</v>
      </c>
      <c r="AJ1066" s="19">
        <f t="shared" si="2367"/>
        <v>0</v>
      </c>
      <c r="AK1066" s="19">
        <f t="shared" si="2367"/>
        <v>0</v>
      </c>
      <c r="AL1066" s="19">
        <f t="shared" si="2367"/>
        <v>0</v>
      </c>
      <c r="AM1066" s="19">
        <f t="shared" si="2340"/>
        <v>0</v>
      </c>
      <c r="AN1066" s="19">
        <f t="shared" si="2367"/>
        <v>0</v>
      </c>
      <c r="AO1066" s="19">
        <f t="shared" si="2359"/>
        <v>0</v>
      </c>
      <c r="AP1066" s="19">
        <f t="shared" si="2341"/>
        <v>0</v>
      </c>
      <c r="AQ1066" s="19">
        <f t="shared" si="2367"/>
        <v>0</v>
      </c>
      <c r="AR1066" s="19">
        <f t="shared" si="2360"/>
        <v>0</v>
      </c>
      <c r="AS1066" s="19">
        <f t="shared" si="2342"/>
        <v>16622.900000000001</v>
      </c>
      <c r="AT1066" s="19">
        <f t="shared" si="2367"/>
        <v>0</v>
      </c>
      <c r="AU1066" s="19">
        <f t="shared" si="2361"/>
        <v>16622.900000000001</v>
      </c>
      <c r="AV1066" s="19">
        <f t="shared" si="2367"/>
        <v>0</v>
      </c>
      <c r="AW1066" s="32"/>
      <c r="AX1066" s="23"/>
      <c r="AY1066" s="2"/>
    </row>
    <row r="1067" spans="1:51" ht="140.4" x14ac:dyDescent="0.3">
      <c r="A1067" s="49" t="s">
        <v>971</v>
      </c>
      <c r="B1067" s="45">
        <v>460</v>
      </c>
      <c r="C1067" s="49"/>
      <c r="D1067" s="49"/>
      <c r="E1067" s="15" t="s">
        <v>594</v>
      </c>
      <c r="F1067" s="19">
        <f>F1068</f>
        <v>0</v>
      </c>
      <c r="G1067" s="19">
        <f t="shared" si="2367"/>
        <v>0</v>
      </c>
      <c r="H1067" s="19">
        <f t="shared" si="2367"/>
        <v>16622.900000000001</v>
      </c>
      <c r="I1067" s="19">
        <f t="shared" si="2367"/>
        <v>0</v>
      </c>
      <c r="J1067" s="19">
        <f t="shared" si="2367"/>
        <v>0</v>
      </c>
      <c r="K1067" s="19">
        <f t="shared" si="2367"/>
        <v>0</v>
      </c>
      <c r="L1067" s="19">
        <f t="shared" si="2286"/>
        <v>0</v>
      </c>
      <c r="M1067" s="19">
        <f t="shared" si="2287"/>
        <v>0</v>
      </c>
      <c r="N1067" s="19">
        <f t="shared" si="2288"/>
        <v>16622.900000000001</v>
      </c>
      <c r="O1067" s="19">
        <f t="shared" si="2367"/>
        <v>0</v>
      </c>
      <c r="P1067" s="19">
        <f t="shared" si="2367"/>
        <v>0</v>
      </c>
      <c r="Q1067" s="19">
        <f t="shared" si="2367"/>
        <v>0</v>
      </c>
      <c r="R1067" s="19">
        <f t="shared" si="2329"/>
        <v>0</v>
      </c>
      <c r="S1067" s="19">
        <f t="shared" si="2330"/>
        <v>0</v>
      </c>
      <c r="T1067" s="19">
        <f t="shared" si="2331"/>
        <v>16622.900000000001</v>
      </c>
      <c r="U1067" s="19">
        <f t="shared" si="2367"/>
        <v>0</v>
      </c>
      <c r="V1067" s="19">
        <f t="shared" si="2332"/>
        <v>0</v>
      </c>
      <c r="W1067" s="19">
        <f t="shared" si="2333"/>
        <v>0</v>
      </c>
      <c r="X1067" s="19">
        <f t="shared" si="2334"/>
        <v>16622.900000000001</v>
      </c>
      <c r="Y1067" s="19">
        <f t="shared" si="2367"/>
        <v>0</v>
      </c>
      <c r="Z1067" s="19">
        <f t="shared" si="2367"/>
        <v>0</v>
      </c>
      <c r="AA1067" s="19">
        <f t="shared" si="2367"/>
        <v>0</v>
      </c>
      <c r="AB1067" s="19">
        <f t="shared" si="2319"/>
        <v>0</v>
      </c>
      <c r="AC1067" s="19">
        <f t="shared" si="2320"/>
        <v>0</v>
      </c>
      <c r="AD1067" s="19">
        <f t="shared" si="2321"/>
        <v>16622.900000000001</v>
      </c>
      <c r="AE1067" s="19">
        <f t="shared" si="2367"/>
        <v>0</v>
      </c>
      <c r="AF1067" s="19">
        <f t="shared" si="2367"/>
        <v>0</v>
      </c>
      <c r="AG1067" s="19">
        <f t="shared" si="2325"/>
        <v>0</v>
      </c>
      <c r="AH1067" s="19">
        <f t="shared" si="2326"/>
        <v>0</v>
      </c>
      <c r="AI1067" s="19">
        <f t="shared" si="2327"/>
        <v>16622.900000000001</v>
      </c>
      <c r="AJ1067" s="19">
        <f t="shared" si="2367"/>
        <v>0</v>
      </c>
      <c r="AK1067" s="19">
        <f t="shared" si="2367"/>
        <v>0</v>
      </c>
      <c r="AL1067" s="19">
        <f t="shared" si="2367"/>
        <v>0</v>
      </c>
      <c r="AM1067" s="19">
        <f t="shared" si="2340"/>
        <v>0</v>
      </c>
      <c r="AN1067" s="19">
        <f t="shared" si="2367"/>
        <v>0</v>
      </c>
      <c r="AO1067" s="19">
        <f t="shared" si="2359"/>
        <v>0</v>
      </c>
      <c r="AP1067" s="19">
        <f t="shared" si="2341"/>
        <v>0</v>
      </c>
      <c r="AQ1067" s="19">
        <f t="shared" si="2367"/>
        <v>0</v>
      </c>
      <c r="AR1067" s="19">
        <f t="shared" si="2360"/>
        <v>0</v>
      </c>
      <c r="AS1067" s="19">
        <f t="shared" si="2342"/>
        <v>16622.900000000001</v>
      </c>
      <c r="AT1067" s="19">
        <f t="shared" si="2367"/>
        <v>0</v>
      </c>
      <c r="AU1067" s="19">
        <f t="shared" si="2361"/>
        <v>16622.900000000001</v>
      </c>
      <c r="AV1067" s="19">
        <f t="shared" si="2367"/>
        <v>0</v>
      </c>
      <c r="AW1067" s="32"/>
      <c r="AX1067" s="23"/>
      <c r="AY1067" s="2"/>
    </row>
    <row r="1068" spans="1:51" x14ac:dyDescent="0.3">
      <c r="A1068" s="49" t="s">
        <v>971</v>
      </c>
      <c r="B1068" s="45">
        <v>460</v>
      </c>
      <c r="C1068" s="49" t="s">
        <v>28</v>
      </c>
      <c r="D1068" s="49" t="s">
        <v>112</v>
      </c>
      <c r="E1068" s="15" t="s">
        <v>558</v>
      </c>
      <c r="F1068" s="19">
        <v>0</v>
      </c>
      <c r="G1068" s="19">
        <v>0</v>
      </c>
      <c r="H1068" s="19">
        <v>16622.900000000001</v>
      </c>
      <c r="I1068" s="19"/>
      <c r="J1068" s="19"/>
      <c r="K1068" s="19"/>
      <c r="L1068" s="19">
        <f t="shared" si="2286"/>
        <v>0</v>
      </c>
      <c r="M1068" s="19">
        <f t="shared" si="2287"/>
        <v>0</v>
      </c>
      <c r="N1068" s="19">
        <f t="shared" si="2288"/>
        <v>16622.900000000001</v>
      </c>
      <c r="O1068" s="19"/>
      <c r="P1068" s="19"/>
      <c r="Q1068" s="19"/>
      <c r="R1068" s="19">
        <f t="shared" si="2329"/>
        <v>0</v>
      </c>
      <c r="S1068" s="19">
        <f t="shared" si="2330"/>
        <v>0</v>
      </c>
      <c r="T1068" s="19">
        <f t="shared" si="2331"/>
        <v>16622.900000000001</v>
      </c>
      <c r="U1068" s="19"/>
      <c r="V1068" s="19">
        <f t="shared" si="2332"/>
        <v>0</v>
      </c>
      <c r="W1068" s="19">
        <f t="shared" si="2333"/>
        <v>0</v>
      </c>
      <c r="X1068" s="19">
        <f t="shared" si="2334"/>
        <v>16622.900000000001</v>
      </c>
      <c r="Y1068" s="19"/>
      <c r="Z1068" s="19"/>
      <c r="AA1068" s="19"/>
      <c r="AB1068" s="19">
        <f t="shared" si="2319"/>
        <v>0</v>
      </c>
      <c r="AC1068" s="19">
        <f t="shared" si="2320"/>
        <v>0</v>
      </c>
      <c r="AD1068" s="19">
        <f t="shared" si="2321"/>
        <v>16622.900000000001</v>
      </c>
      <c r="AE1068" s="19"/>
      <c r="AF1068" s="19"/>
      <c r="AG1068" s="19">
        <f t="shared" si="2325"/>
        <v>0</v>
      </c>
      <c r="AH1068" s="19">
        <f t="shared" si="2326"/>
        <v>0</v>
      </c>
      <c r="AI1068" s="19">
        <f t="shared" si="2327"/>
        <v>16622.900000000001</v>
      </c>
      <c r="AJ1068" s="19"/>
      <c r="AK1068" s="19"/>
      <c r="AL1068" s="19"/>
      <c r="AM1068" s="19">
        <f t="shared" si="2340"/>
        <v>0</v>
      </c>
      <c r="AN1068" s="19"/>
      <c r="AO1068" s="19">
        <f t="shared" si="2359"/>
        <v>0</v>
      </c>
      <c r="AP1068" s="19">
        <f t="shared" si="2341"/>
        <v>0</v>
      </c>
      <c r="AQ1068" s="19"/>
      <c r="AR1068" s="19">
        <f t="shared" si="2360"/>
        <v>0</v>
      </c>
      <c r="AS1068" s="19">
        <f t="shared" si="2342"/>
        <v>16622.900000000001</v>
      </c>
      <c r="AT1068" s="19"/>
      <c r="AU1068" s="19">
        <f t="shared" si="2361"/>
        <v>16622.900000000001</v>
      </c>
      <c r="AV1068" s="19"/>
      <c r="AW1068" s="32"/>
      <c r="AX1068" s="23"/>
      <c r="AY1068" s="2"/>
    </row>
    <row r="1069" spans="1:51" ht="46.8" x14ac:dyDescent="0.3">
      <c r="A1069" s="49" t="s">
        <v>906</v>
      </c>
      <c r="B1069" s="45"/>
      <c r="C1069" s="49"/>
      <c r="D1069" s="49"/>
      <c r="E1069" s="15" t="s">
        <v>1123</v>
      </c>
      <c r="F1069" s="19">
        <f t="shared" ref="F1069:K1071" si="2368">F1070</f>
        <v>622.9</v>
      </c>
      <c r="G1069" s="19">
        <f t="shared" si="2368"/>
        <v>0</v>
      </c>
      <c r="H1069" s="19">
        <f t="shared" si="2368"/>
        <v>16000</v>
      </c>
      <c r="I1069" s="19">
        <f t="shared" si="2368"/>
        <v>0</v>
      </c>
      <c r="J1069" s="19">
        <f t="shared" si="2368"/>
        <v>0</v>
      </c>
      <c r="K1069" s="19">
        <f t="shared" si="2368"/>
        <v>0</v>
      </c>
      <c r="L1069" s="19">
        <f t="shared" si="2286"/>
        <v>622.9</v>
      </c>
      <c r="M1069" s="19">
        <f t="shared" si="2287"/>
        <v>0</v>
      </c>
      <c r="N1069" s="19">
        <f t="shared" si="2288"/>
        <v>16000</v>
      </c>
      <c r="O1069" s="19">
        <f t="shared" ref="O1069:Q1071" si="2369">O1070</f>
        <v>0</v>
      </c>
      <c r="P1069" s="19">
        <f t="shared" si="2369"/>
        <v>0</v>
      </c>
      <c r="Q1069" s="19">
        <f t="shared" si="2369"/>
        <v>0</v>
      </c>
      <c r="R1069" s="19">
        <f t="shared" si="2329"/>
        <v>622.9</v>
      </c>
      <c r="S1069" s="19">
        <f t="shared" si="2330"/>
        <v>0</v>
      </c>
      <c r="T1069" s="19">
        <f t="shared" si="2331"/>
        <v>16000</v>
      </c>
      <c r="U1069" s="19">
        <f t="shared" ref="U1069:AV1071" si="2370">U1070</f>
        <v>0</v>
      </c>
      <c r="V1069" s="19">
        <f t="shared" si="2332"/>
        <v>622.9</v>
      </c>
      <c r="W1069" s="19">
        <f t="shared" si="2333"/>
        <v>0</v>
      </c>
      <c r="X1069" s="19">
        <f t="shared" si="2334"/>
        <v>16000</v>
      </c>
      <c r="Y1069" s="19">
        <f t="shared" si="2370"/>
        <v>0</v>
      </c>
      <c r="Z1069" s="19">
        <f t="shared" si="2370"/>
        <v>0</v>
      </c>
      <c r="AA1069" s="19">
        <f t="shared" si="2370"/>
        <v>0</v>
      </c>
      <c r="AB1069" s="19">
        <f t="shared" si="2319"/>
        <v>622.9</v>
      </c>
      <c r="AC1069" s="19">
        <f t="shared" si="2320"/>
        <v>0</v>
      </c>
      <c r="AD1069" s="19">
        <f t="shared" si="2321"/>
        <v>16000</v>
      </c>
      <c r="AE1069" s="19">
        <f t="shared" si="2370"/>
        <v>0</v>
      </c>
      <c r="AF1069" s="19">
        <f t="shared" si="2370"/>
        <v>0</v>
      </c>
      <c r="AG1069" s="19">
        <f t="shared" si="2325"/>
        <v>622.9</v>
      </c>
      <c r="AH1069" s="19">
        <f t="shared" si="2326"/>
        <v>0</v>
      </c>
      <c r="AI1069" s="19">
        <f t="shared" si="2327"/>
        <v>16000</v>
      </c>
      <c r="AJ1069" s="19">
        <f t="shared" si="2370"/>
        <v>0</v>
      </c>
      <c r="AK1069" s="19">
        <f t="shared" si="2370"/>
        <v>0</v>
      </c>
      <c r="AL1069" s="19">
        <f t="shared" si="2370"/>
        <v>0</v>
      </c>
      <c r="AM1069" s="19">
        <f t="shared" si="2340"/>
        <v>622.9</v>
      </c>
      <c r="AN1069" s="19">
        <f t="shared" si="2370"/>
        <v>0</v>
      </c>
      <c r="AO1069" s="19">
        <f t="shared" si="2359"/>
        <v>622.9</v>
      </c>
      <c r="AP1069" s="19">
        <f t="shared" si="2341"/>
        <v>0</v>
      </c>
      <c r="AQ1069" s="19">
        <f t="shared" si="2370"/>
        <v>0</v>
      </c>
      <c r="AR1069" s="19">
        <f t="shared" si="2360"/>
        <v>0</v>
      </c>
      <c r="AS1069" s="19">
        <f t="shared" si="2342"/>
        <v>16000</v>
      </c>
      <c r="AT1069" s="19">
        <f t="shared" si="2370"/>
        <v>0</v>
      </c>
      <c r="AU1069" s="19">
        <f t="shared" si="2361"/>
        <v>16000</v>
      </c>
      <c r="AV1069" s="19">
        <f t="shared" si="2370"/>
        <v>0</v>
      </c>
      <c r="AW1069" s="32"/>
      <c r="AX1069" s="23"/>
      <c r="AY1069" s="2"/>
    </row>
    <row r="1070" spans="1:51" ht="46.8" x14ac:dyDescent="0.3">
      <c r="A1070" s="49" t="s">
        <v>906</v>
      </c>
      <c r="B1070" s="45">
        <v>400</v>
      </c>
      <c r="C1070" s="49"/>
      <c r="D1070" s="49"/>
      <c r="E1070" s="15" t="s">
        <v>580</v>
      </c>
      <c r="F1070" s="19">
        <f t="shared" si="2368"/>
        <v>622.9</v>
      </c>
      <c r="G1070" s="19">
        <f t="shared" si="2368"/>
        <v>0</v>
      </c>
      <c r="H1070" s="19">
        <f t="shared" si="2368"/>
        <v>16000</v>
      </c>
      <c r="I1070" s="19">
        <f t="shared" si="2368"/>
        <v>0</v>
      </c>
      <c r="J1070" s="19">
        <f t="shared" si="2368"/>
        <v>0</v>
      </c>
      <c r="K1070" s="19">
        <f t="shared" si="2368"/>
        <v>0</v>
      </c>
      <c r="L1070" s="19">
        <f t="shared" si="2286"/>
        <v>622.9</v>
      </c>
      <c r="M1070" s="19">
        <f t="shared" si="2287"/>
        <v>0</v>
      </c>
      <c r="N1070" s="19">
        <f t="shared" si="2288"/>
        <v>16000</v>
      </c>
      <c r="O1070" s="19">
        <f t="shared" si="2369"/>
        <v>0</v>
      </c>
      <c r="P1070" s="19">
        <f t="shared" si="2369"/>
        <v>0</v>
      </c>
      <c r="Q1070" s="19">
        <f t="shared" si="2369"/>
        <v>0</v>
      </c>
      <c r="R1070" s="19">
        <f t="shared" si="2329"/>
        <v>622.9</v>
      </c>
      <c r="S1070" s="19">
        <f t="shared" si="2330"/>
        <v>0</v>
      </c>
      <c r="T1070" s="19">
        <f t="shared" si="2331"/>
        <v>16000</v>
      </c>
      <c r="U1070" s="19">
        <f t="shared" si="2370"/>
        <v>0</v>
      </c>
      <c r="V1070" s="19">
        <f t="shared" si="2332"/>
        <v>622.9</v>
      </c>
      <c r="W1070" s="19">
        <f t="shared" si="2333"/>
        <v>0</v>
      </c>
      <c r="X1070" s="19">
        <f t="shared" si="2334"/>
        <v>16000</v>
      </c>
      <c r="Y1070" s="19">
        <f t="shared" si="2370"/>
        <v>0</v>
      </c>
      <c r="Z1070" s="19">
        <f t="shared" si="2370"/>
        <v>0</v>
      </c>
      <c r="AA1070" s="19">
        <f t="shared" si="2370"/>
        <v>0</v>
      </c>
      <c r="AB1070" s="19">
        <f t="shared" si="2319"/>
        <v>622.9</v>
      </c>
      <c r="AC1070" s="19">
        <f t="shared" si="2320"/>
        <v>0</v>
      </c>
      <c r="AD1070" s="19">
        <f t="shared" si="2321"/>
        <v>16000</v>
      </c>
      <c r="AE1070" s="19">
        <f t="shared" si="2370"/>
        <v>0</v>
      </c>
      <c r="AF1070" s="19">
        <f t="shared" si="2370"/>
        <v>0</v>
      </c>
      <c r="AG1070" s="19">
        <f t="shared" si="2325"/>
        <v>622.9</v>
      </c>
      <c r="AH1070" s="19">
        <f t="shared" si="2326"/>
        <v>0</v>
      </c>
      <c r="AI1070" s="19">
        <f t="shared" si="2327"/>
        <v>16000</v>
      </c>
      <c r="AJ1070" s="19">
        <f t="shared" si="2370"/>
        <v>0</v>
      </c>
      <c r="AK1070" s="19">
        <f t="shared" si="2370"/>
        <v>0</v>
      </c>
      <c r="AL1070" s="19">
        <f t="shared" si="2370"/>
        <v>0</v>
      </c>
      <c r="AM1070" s="19">
        <f t="shared" si="2340"/>
        <v>622.9</v>
      </c>
      <c r="AN1070" s="19">
        <f t="shared" si="2370"/>
        <v>0</v>
      </c>
      <c r="AO1070" s="19">
        <f t="shared" si="2359"/>
        <v>622.9</v>
      </c>
      <c r="AP1070" s="19">
        <f t="shared" si="2341"/>
        <v>0</v>
      </c>
      <c r="AQ1070" s="19">
        <f t="shared" si="2370"/>
        <v>0</v>
      </c>
      <c r="AR1070" s="19">
        <f t="shared" si="2360"/>
        <v>0</v>
      </c>
      <c r="AS1070" s="19">
        <f t="shared" si="2342"/>
        <v>16000</v>
      </c>
      <c r="AT1070" s="19">
        <f t="shared" si="2370"/>
        <v>0</v>
      </c>
      <c r="AU1070" s="19">
        <f t="shared" si="2361"/>
        <v>16000</v>
      </c>
      <c r="AV1070" s="19">
        <f t="shared" si="2370"/>
        <v>0</v>
      </c>
      <c r="AW1070" s="32"/>
      <c r="AX1070" s="23"/>
      <c r="AY1070" s="2"/>
    </row>
    <row r="1071" spans="1:51" ht="140.4" x14ac:dyDescent="0.3">
      <c r="A1071" s="49" t="s">
        <v>906</v>
      </c>
      <c r="B1071" s="45">
        <v>460</v>
      </c>
      <c r="C1071" s="49"/>
      <c r="D1071" s="49"/>
      <c r="E1071" s="15" t="s">
        <v>594</v>
      </c>
      <c r="F1071" s="19">
        <f t="shared" si="2368"/>
        <v>622.9</v>
      </c>
      <c r="G1071" s="19">
        <f t="shared" si="2368"/>
        <v>0</v>
      </c>
      <c r="H1071" s="19">
        <f t="shared" si="2368"/>
        <v>16000</v>
      </c>
      <c r="I1071" s="19">
        <f t="shared" si="2368"/>
        <v>0</v>
      </c>
      <c r="J1071" s="19">
        <f t="shared" si="2368"/>
        <v>0</v>
      </c>
      <c r="K1071" s="19">
        <f t="shared" si="2368"/>
        <v>0</v>
      </c>
      <c r="L1071" s="19">
        <f t="shared" ref="L1071:L1160" si="2371">F1071+I1071</f>
        <v>622.9</v>
      </c>
      <c r="M1071" s="19">
        <f t="shared" ref="M1071:M1160" si="2372">G1071+J1071</f>
        <v>0</v>
      </c>
      <c r="N1071" s="19">
        <f t="shared" ref="N1071:N1160" si="2373">H1071+K1071</f>
        <v>16000</v>
      </c>
      <c r="O1071" s="19">
        <f t="shared" si="2369"/>
        <v>0</v>
      </c>
      <c r="P1071" s="19">
        <f t="shared" si="2369"/>
        <v>0</v>
      </c>
      <c r="Q1071" s="19">
        <f t="shared" si="2369"/>
        <v>0</v>
      </c>
      <c r="R1071" s="19">
        <f t="shared" si="2329"/>
        <v>622.9</v>
      </c>
      <c r="S1071" s="19">
        <f t="shared" si="2330"/>
        <v>0</v>
      </c>
      <c r="T1071" s="19">
        <f t="shared" si="2331"/>
        <v>16000</v>
      </c>
      <c r="U1071" s="19">
        <f t="shared" si="2370"/>
        <v>0</v>
      </c>
      <c r="V1071" s="19">
        <f t="shared" si="2332"/>
        <v>622.9</v>
      </c>
      <c r="W1071" s="19">
        <f t="shared" si="2333"/>
        <v>0</v>
      </c>
      <c r="X1071" s="19">
        <f t="shared" si="2334"/>
        <v>16000</v>
      </c>
      <c r="Y1071" s="19">
        <f t="shared" si="2370"/>
        <v>0</v>
      </c>
      <c r="Z1071" s="19">
        <f t="shared" si="2370"/>
        <v>0</v>
      </c>
      <c r="AA1071" s="19">
        <f t="shared" si="2370"/>
        <v>0</v>
      </c>
      <c r="AB1071" s="19">
        <f t="shared" si="2319"/>
        <v>622.9</v>
      </c>
      <c r="AC1071" s="19">
        <f t="shared" si="2320"/>
        <v>0</v>
      </c>
      <c r="AD1071" s="19">
        <f t="shared" si="2321"/>
        <v>16000</v>
      </c>
      <c r="AE1071" s="19">
        <f t="shared" si="2370"/>
        <v>0</v>
      </c>
      <c r="AF1071" s="19">
        <f t="shared" si="2370"/>
        <v>0</v>
      </c>
      <c r="AG1071" s="19">
        <f t="shared" si="2325"/>
        <v>622.9</v>
      </c>
      <c r="AH1071" s="19">
        <f t="shared" si="2326"/>
        <v>0</v>
      </c>
      <c r="AI1071" s="19">
        <f t="shared" si="2327"/>
        <v>16000</v>
      </c>
      <c r="AJ1071" s="19">
        <f t="shared" si="2370"/>
        <v>0</v>
      </c>
      <c r="AK1071" s="19">
        <f t="shared" si="2370"/>
        <v>0</v>
      </c>
      <c r="AL1071" s="19">
        <f t="shared" si="2370"/>
        <v>0</v>
      </c>
      <c r="AM1071" s="19">
        <f t="shared" si="2340"/>
        <v>622.9</v>
      </c>
      <c r="AN1071" s="19">
        <f t="shared" si="2370"/>
        <v>0</v>
      </c>
      <c r="AO1071" s="19">
        <f t="shared" si="2359"/>
        <v>622.9</v>
      </c>
      <c r="AP1071" s="19">
        <f t="shared" si="2341"/>
        <v>0</v>
      </c>
      <c r="AQ1071" s="19">
        <f t="shared" si="2370"/>
        <v>0</v>
      </c>
      <c r="AR1071" s="19">
        <f t="shared" si="2360"/>
        <v>0</v>
      </c>
      <c r="AS1071" s="19">
        <f t="shared" si="2342"/>
        <v>16000</v>
      </c>
      <c r="AT1071" s="19">
        <f t="shared" si="2370"/>
        <v>0</v>
      </c>
      <c r="AU1071" s="19">
        <f t="shared" si="2361"/>
        <v>16000</v>
      </c>
      <c r="AV1071" s="19">
        <f t="shared" si="2370"/>
        <v>0</v>
      </c>
      <c r="AW1071" s="32"/>
      <c r="AX1071" s="23"/>
      <c r="AY1071" s="2"/>
    </row>
    <row r="1072" spans="1:51" x14ac:dyDescent="0.3">
      <c r="A1072" s="49" t="s">
        <v>906</v>
      </c>
      <c r="B1072" s="45">
        <v>460</v>
      </c>
      <c r="C1072" s="49" t="s">
        <v>28</v>
      </c>
      <c r="D1072" s="49" t="s">
        <v>112</v>
      </c>
      <c r="E1072" s="15" t="s">
        <v>558</v>
      </c>
      <c r="F1072" s="19">
        <v>622.9</v>
      </c>
      <c r="G1072" s="19">
        <v>0</v>
      </c>
      <c r="H1072" s="19">
        <v>16000</v>
      </c>
      <c r="I1072" s="19"/>
      <c r="J1072" s="19"/>
      <c r="K1072" s="19"/>
      <c r="L1072" s="19">
        <f t="shared" si="2371"/>
        <v>622.9</v>
      </c>
      <c r="M1072" s="19">
        <f t="shared" si="2372"/>
        <v>0</v>
      </c>
      <c r="N1072" s="19">
        <f t="shared" si="2373"/>
        <v>16000</v>
      </c>
      <c r="O1072" s="19"/>
      <c r="P1072" s="19"/>
      <c r="Q1072" s="19"/>
      <c r="R1072" s="19">
        <f t="shared" si="2329"/>
        <v>622.9</v>
      </c>
      <c r="S1072" s="19">
        <f t="shared" si="2330"/>
        <v>0</v>
      </c>
      <c r="T1072" s="19">
        <f t="shared" si="2331"/>
        <v>16000</v>
      </c>
      <c r="U1072" s="19"/>
      <c r="V1072" s="19">
        <f t="shared" si="2332"/>
        <v>622.9</v>
      </c>
      <c r="W1072" s="19">
        <f t="shared" si="2333"/>
        <v>0</v>
      </c>
      <c r="X1072" s="19">
        <f t="shared" si="2334"/>
        <v>16000</v>
      </c>
      <c r="Y1072" s="19"/>
      <c r="Z1072" s="19"/>
      <c r="AA1072" s="19"/>
      <c r="AB1072" s="19">
        <f t="shared" si="2319"/>
        <v>622.9</v>
      </c>
      <c r="AC1072" s="19">
        <f t="shared" si="2320"/>
        <v>0</v>
      </c>
      <c r="AD1072" s="19">
        <f t="shared" si="2321"/>
        <v>16000</v>
      </c>
      <c r="AE1072" s="19"/>
      <c r="AF1072" s="19"/>
      <c r="AG1072" s="19">
        <f t="shared" si="2325"/>
        <v>622.9</v>
      </c>
      <c r="AH1072" s="19">
        <f t="shared" si="2326"/>
        <v>0</v>
      </c>
      <c r="AI1072" s="19">
        <f t="shared" si="2327"/>
        <v>16000</v>
      </c>
      <c r="AJ1072" s="19"/>
      <c r="AK1072" s="19"/>
      <c r="AL1072" s="19"/>
      <c r="AM1072" s="19">
        <f t="shared" si="2340"/>
        <v>622.9</v>
      </c>
      <c r="AN1072" s="19"/>
      <c r="AO1072" s="19">
        <f t="shared" si="2359"/>
        <v>622.9</v>
      </c>
      <c r="AP1072" s="19">
        <f t="shared" si="2341"/>
        <v>0</v>
      </c>
      <c r="AQ1072" s="19"/>
      <c r="AR1072" s="19">
        <f t="shared" si="2360"/>
        <v>0</v>
      </c>
      <c r="AS1072" s="19">
        <f t="shared" si="2342"/>
        <v>16000</v>
      </c>
      <c r="AT1072" s="19"/>
      <c r="AU1072" s="19">
        <f t="shared" si="2361"/>
        <v>16000</v>
      </c>
      <c r="AV1072" s="19"/>
      <c r="AW1072" s="32"/>
      <c r="AX1072" s="23"/>
      <c r="AY1072" s="2"/>
    </row>
    <row r="1073" spans="1:51" ht="31.2" x14ac:dyDescent="0.3">
      <c r="A1073" s="49" t="s">
        <v>907</v>
      </c>
      <c r="B1073" s="45"/>
      <c r="C1073" s="49"/>
      <c r="D1073" s="49"/>
      <c r="E1073" s="15" t="s">
        <v>1124</v>
      </c>
      <c r="F1073" s="19">
        <f t="shared" ref="F1073:K1075" si="2374">F1074</f>
        <v>2754.2</v>
      </c>
      <c r="G1073" s="19">
        <f t="shared" si="2374"/>
        <v>0</v>
      </c>
      <c r="H1073" s="19">
        <f t="shared" si="2374"/>
        <v>0</v>
      </c>
      <c r="I1073" s="19">
        <f t="shared" si="2374"/>
        <v>0</v>
      </c>
      <c r="J1073" s="19">
        <f t="shared" si="2374"/>
        <v>0</v>
      </c>
      <c r="K1073" s="19">
        <f t="shared" si="2374"/>
        <v>0</v>
      </c>
      <c r="L1073" s="19">
        <f t="shared" si="2371"/>
        <v>2754.2</v>
      </c>
      <c r="M1073" s="19">
        <f t="shared" si="2372"/>
        <v>0</v>
      </c>
      <c r="N1073" s="19">
        <f t="shared" si="2373"/>
        <v>0</v>
      </c>
      <c r="O1073" s="19">
        <f t="shared" ref="O1073:Q1075" si="2375">O1074</f>
        <v>0</v>
      </c>
      <c r="P1073" s="19">
        <f t="shared" si="2375"/>
        <v>0</v>
      </c>
      <c r="Q1073" s="19">
        <f t="shared" si="2375"/>
        <v>0</v>
      </c>
      <c r="R1073" s="19">
        <f t="shared" si="2329"/>
        <v>2754.2</v>
      </c>
      <c r="S1073" s="19">
        <f t="shared" si="2330"/>
        <v>0</v>
      </c>
      <c r="T1073" s="19">
        <f t="shared" si="2331"/>
        <v>0</v>
      </c>
      <c r="U1073" s="19">
        <f t="shared" ref="U1073:AV1075" si="2376">U1074</f>
        <v>0</v>
      </c>
      <c r="V1073" s="19">
        <f t="shared" si="2332"/>
        <v>2754.2</v>
      </c>
      <c r="W1073" s="19">
        <f t="shared" si="2333"/>
        <v>0</v>
      </c>
      <c r="X1073" s="19">
        <f t="shared" si="2334"/>
        <v>0</v>
      </c>
      <c r="Y1073" s="19">
        <f t="shared" si="2376"/>
        <v>0</v>
      </c>
      <c r="Z1073" s="19">
        <f t="shared" si="2376"/>
        <v>0</v>
      </c>
      <c r="AA1073" s="19">
        <f t="shared" si="2376"/>
        <v>0</v>
      </c>
      <c r="AB1073" s="19">
        <f t="shared" si="2319"/>
        <v>2754.2</v>
      </c>
      <c r="AC1073" s="19">
        <f t="shared" si="2320"/>
        <v>0</v>
      </c>
      <c r="AD1073" s="19">
        <f t="shared" si="2321"/>
        <v>0</v>
      </c>
      <c r="AE1073" s="19">
        <f t="shared" si="2376"/>
        <v>0</v>
      </c>
      <c r="AF1073" s="19">
        <f t="shared" si="2376"/>
        <v>0</v>
      </c>
      <c r="AG1073" s="19">
        <f t="shared" si="2325"/>
        <v>2754.2</v>
      </c>
      <c r="AH1073" s="19">
        <f t="shared" si="2326"/>
        <v>0</v>
      </c>
      <c r="AI1073" s="19">
        <f t="shared" si="2327"/>
        <v>0</v>
      </c>
      <c r="AJ1073" s="19">
        <f t="shared" si="2376"/>
        <v>0</v>
      </c>
      <c r="AK1073" s="19">
        <f t="shared" si="2376"/>
        <v>0</v>
      </c>
      <c r="AL1073" s="19">
        <f t="shared" si="2376"/>
        <v>0</v>
      </c>
      <c r="AM1073" s="19">
        <f t="shared" si="2340"/>
        <v>2754.2</v>
      </c>
      <c r="AN1073" s="19">
        <f t="shared" si="2376"/>
        <v>0</v>
      </c>
      <c r="AO1073" s="19">
        <f t="shared" si="2359"/>
        <v>2754.2</v>
      </c>
      <c r="AP1073" s="19">
        <f t="shared" si="2341"/>
        <v>0</v>
      </c>
      <c r="AQ1073" s="19">
        <f t="shared" si="2376"/>
        <v>0</v>
      </c>
      <c r="AR1073" s="19">
        <f t="shared" si="2360"/>
        <v>0</v>
      </c>
      <c r="AS1073" s="19">
        <f t="shared" si="2342"/>
        <v>0</v>
      </c>
      <c r="AT1073" s="19">
        <f t="shared" si="2376"/>
        <v>0</v>
      </c>
      <c r="AU1073" s="19">
        <f t="shared" si="2361"/>
        <v>0</v>
      </c>
      <c r="AV1073" s="19">
        <f t="shared" si="2376"/>
        <v>0</v>
      </c>
      <c r="AW1073" s="32"/>
      <c r="AX1073" s="23"/>
      <c r="AY1073" s="2"/>
    </row>
    <row r="1074" spans="1:51" ht="46.8" x14ac:dyDescent="0.3">
      <c r="A1074" s="49" t="s">
        <v>907</v>
      </c>
      <c r="B1074" s="45">
        <v>400</v>
      </c>
      <c r="C1074" s="49"/>
      <c r="D1074" s="49"/>
      <c r="E1074" s="15" t="s">
        <v>580</v>
      </c>
      <c r="F1074" s="19">
        <f t="shared" si="2374"/>
        <v>2754.2</v>
      </c>
      <c r="G1074" s="19">
        <f t="shared" si="2374"/>
        <v>0</v>
      </c>
      <c r="H1074" s="19">
        <f t="shared" si="2374"/>
        <v>0</v>
      </c>
      <c r="I1074" s="19">
        <f t="shared" si="2374"/>
        <v>0</v>
      </c>
      <c r="J1074" s="19">
        <f t="shared" si="2374"/>
        <v>0</v>
      </c>
      <c r="K1074" s="19">
        <f t="shared" si="2374"/>
        <v>0</v>
      </c>
      <c r="L1074" s="19">
        <f t="shared" si="2371"/>
        <v>2754.2</v>
      </c>
      <c r="M1074" s="19">
        <f t="shared" si="2372"/>
        <v>0</v>
      </c>
      <c r="N1074" s="19">
        <f t="shared" si="2373"/>
        <v>0</v>
      </c>
      <c r="O1074" s="19">
        <f t="shared" si="2375"/>
        <v>0</v>
      </c>
      <c r="P1074" s="19">
        <f t="shared" si="2375"/>
        <v>0</v>
      </c>
      <c r="Q1074" s="19">
        <f t="shared" si="2375"/>
        <v>0</v>
      </c>
      <c r="R1074" s="19">
        <f t="shared" si="2329"/>
        <v>2754.2</v>
      </c>
      <c r="S1074" s="19">
        <f t="shared" si="2330"/>
        <v>0</v>
      </c>
      <c r="T1074" s="19">
        <f t="shared" si="2331"/>
        <v>0</v>
      </c>
      <c r="U1074" s="19">
        <f t="shared" si="2376"/>
        <v>0</v>
      </c>
      <c r="V1074" s="19">
        <f t="shared" si="2332"/>
        <v>2754.2</v>
      </c>
      <c r="W1074" s="19">
        <f t="shared" si="2333"/>
        <v>0</v>
      </c>
      <c r="X1074" s="19">
        <f t="shared" si="2334"/>
        <v>0</v>
      </c>
      <c r="Y1074" s="19">
        <f t="shared" si="2376"/>
        <v>0</v>
      </c>
      <c r="Z1074" s="19">
        <f t="shared" si="2376"/>
        <v>0</v>
      </c>
      <c r="AA1074" s="19">
        <f t="shared" si="2376"/>
        <v>0</v>
      </c>
      <c r="AB1074" s="19">
        <f t="shared" si="2319"/>
        <v>2754.2</v>
      </c>
      <c r="AC1074" s="19">
        <f t="shared" si="2320"/>
        <v>0</v>
      </c>
      <c r="AD1074" s="19">
        <f t="shared" si="2321"/>
        <v>0</v>
      </c>
      <c r="AE1074" s="19">
        <f t="shared" si="2376"/>
        <v>0</v>
      </c>
      <c r="AF1074" s="19">
        <f t="shared" si="2376"/>
        <v>0</v>
      </c>
      <c r="AG1074" s="19">
        <f t="shared" si="2325"/>
        <v>2754.2</v>
      </c>
      <c r="AH1074" s="19">
        <f t="shared" si="2326"/>
        <v>0</v>
      </c>
      <c r="AI1074" s="19">
        <f t="shared" si="2327"/>
        <v>0</v>
      </c>
      <c r="AJ1074" s="19">
        <f t="shared" si="2376"/>
        <v>0</v>
      </c>
      <c r="AK1074" s="19">
        <f t="shared" si="2376"/>
        <v>0</v>
      </c>
      <c r="AL1074" s="19">
        <f t="shared" si="2376"/>
        <v>0</v>
      </c>
      <c r="AM1074" s="19">
        <f t="shared" si="2340"/>
        <v>2754.2</v>
      </c>
      <c r="AN1074" s="19">
        <f t="shared" si="2376"/>
        <v>0</v>
      </c>
      <c r="AO1074" s="19">
        <f t="shared" si="2359"/>
        <v>2754.2</v>
      </c>
      <c r="AP1074" s="19">
        <f t="shared" si="2341"/>
        <v>0</v>
      </c>
      <c r="AQ1074" s="19">
        <f t="shared" si="2376"/>
        <v>0</v>
      </c>
      <c r="AR1074" s="19">
        <f t="shared" si="2360"/>
        <v>0</v>
      </c>
      <c r="AS1074" s="19">
        <f t="shared" si="2342"/>
        <v>0</v>
      </c>
      <c r="AT1074" s="19">
        <f t="shared" si="2376"/>
        <v>0</v>
      </c>
      <c r="AU1074" s="19">
        <f t="shared" si="2361"/>
        <v>0</v>
      </c>
      <c r="AV1074" s="19">
        <f t="shared" si="2376"/>
        <v>0</v>
      </c>
      <c r="AW1074" s="32"/>
      <c r="AX1074" s="23"/>
      <c r="AY1074" s="2"/>
    </row>
    <row r="1075" spans="1:51" x14ac:dyDescent="0.3">
      <c r="A1075" s="49" t="s">
        <v>907</v>
      </c>
      <c r="B1075" s="45">
        <v>410</v>
      </c>
      <c r="C1075" s="49"/>
      <c r="D1075" s="49"/>
      <c r="E1075" s="15" t="s">
        <v>593</v>
      </c>
      <c r="F1075" s="19">
        <f t="shared" si="2374"/>
        <v>2754.2</v>
      </c>
      <c r="G1075" s="19">
        <f t="shared" si="2374"/>
        <v>0</v>
      </c>
      <c r="H1075" s="19">
        <f t="shared" si="2374"/>
        <v>0</v>
      </c>
      <c r="I1075" s="19">
        <f t="shared" si="2374"/>
        <v>0</v>
      </c>
      <c r="J1075" s="19">
        <f t="shared" si="2374"/>
        <v>0</v>
      </c>
      <c r="K1075" s="19">
        <f t="shared" si="2374"/>
        <v>0</v>
      </c>
      <c r="L1075" s="19">
        <f t="shared" si="2371"/>
        <v>2754.2</v>
      </c>
      <c r="M1075" s="19">
        <f t="shared" si="2372"/>
        <v>0</v>
      </c>
      <c r="N1075" s="19">
        <f t="shared" si="2373"/>
        <v>0</v>
      </c>
      <c r="O1075" s="19">
        <f t="shared" si="2375"/>
        <v>0</v>
      </c>
      <c r="P1075" s="19">
        <f t="shared" si="2375"/>
        <v>0</v>
      </c>
      <c r="Q1075" s="19">
        <f t="shared" si="2375"/>
        <v>0</v>
      </c>
      <c r="R1075" s="19">
        <f t="shared" si="2329"/>
        <v>2754.2</v>
      </c>
      <c r="S1075" s="19">
        <f t="shared" si="2330"/>
        <v>0</v>
      </c>
      <c r="T1075" s="19">
        <f t="shared" si="2331"/>
        <v>0</v>
      </c>
      <c r="U1075" s="19">
        <f t="shared" si="2376"/>
        <v>0</v>
      </c>
      <c r="V1075" s="19">
        <f t="shared" si="2332"/>
        <v>2754.2</v>
      </c>
      <c r="W1075" s="19">
        <f t="shared" si="2333"/>
        <v>0</v>
      </c>
      <c r="X1075" s="19">
        <f t="shared" si="2334"/>
        <v>0</v>
      </c>
      <c r="Y1075" s="19">
        <f t="shared" si="2376"/>
        <v>0</v>
      </c>
      <c r="Z1075" s="19">
        <f t="shared" si="2376"/>
        <v>0</v>
      </c>
      <c r="AA1075" s="19">
        <f t="shared" si="2376"/>
        <v>0</v>
      </c>
      <c r="AB1075" s="19">
        <f t="shared" si="2319"/>
        <v>2754.2</v>
      </c>
      <c r="AC1075" s="19">
        <f t="shared" si="2320"/>
        <v>0</v>
      </c>
      <c r="AD1075" s="19">
        <f t="shared" si="2321"/>
        <v>0</v>
      </c>
      <c r="AE1075" s="19">
        <f t="shared" si="2376"/>
        <v>0</v>
      </c>
      <c r="AF1075" s="19">
        <f t="shared" si="2376"/>
        <v>0</v>
      </c>
      <c r="AG1075" s="19">
        <f t="shared" si="2325"/>
        <v>2754.2</v>
      </c>
      <c r="AH1075" s="19">
        <f t="shared" si="2326"/>
        <v>0</v>
      </c>
      <c r="AI1075" s="19">
        <f t="shared" si="2327"/>
        <v>0</v>
      </c>
      <c r="AJ1075" s="19">
        <f t="shared" si="2376"/>
        <v>0</v>
      </c>
      <c r="AK1075" s="19">
        <f t="shared" si="2376"/>
        <v>0</v>
      </c>
      <c r="AL1075" s="19">
        <f t="shared" si="2376"/>
        <v>0</v>
      </c>
      <c r="AM1075" s="19">
        <f t="shared" si="2340"/>
        <v>2754.2</v>
      </c>
      <c r="AN1075" s="19">
        <f t="shared" si="2376"/>
        <v>0</v>
      </c>
      <c r="AO1075" s="19">
        <f t="shared" si="2359"/>
        <v>2754.2</v>
      </c>
      <c r="AP1075" s="19">
        <f t="shared" si="2341"/>
        <v>0</v>
      </c>
      <c r="AQ1075" s="19">
        <f t="shared" si="2376"/>
        <v>0</v>
      </c>
      <c r="AR1075" s="19">
        <f t="shared" si="2360"/>
        <v>0</v>
      </c>
      <c r="AS1075" s="19">
        <f t="shared" si="2342"/>
        <v>0</v>
      </c>
      <c r="AT1075" s="19">
        <f t="shared" si="2376"/>
        <v>0</v>
      </c>
      <c r="AU1075" s="19">
        <f t="shared" si="2361"/>
        <v>0</v>
      </c>
      <c r="AV1075" s="19">
        <f t="shared" si="2376"/>
        <v>0</v>
      </c>
      <c r="AW1075" s="32"/>
      <c r="AX1075" s="23"/>
      <c r="AY1075" s="2"/>
    </row>
    <row r="1076" spans="1:51" x14ac:dyDescent="0.3">
      <c r="A1076" s="49" t="s">
        <v>907</v>
      </c>
      <c r="B1076" s="45">
        <v>410</v>
      </c>
      <c r="C1076" s="49" t="s">
        <v>28</v>
      </c>
      <c r="D1076" s="49" t="s">
        <v>112</v>
      </c>
      <c r="E1076" s="15" t="s">
        <v>558</v>
      </c>
      <c r="F1076" s="19">
        <v>2754.2</v>
      </c>
      <c r="G1076" s="19">
        <v>0</v>
      </c>
      <c r="H1076" s="19">
        <v>0</v>
      </c>
      <c r="I1076" s="19"/>
      <c r="J1076" s="19"/>
      <c r="K1076" s="19"/>
      <c r="L1076" s="19">
        <f t="shared" si="2371"/>
        <v>2754.2</v>
      </c>
      <c r="M1076" s="19">
        <f t="shared" si="2372"/>
        <v>0</v>
      </c>
      <c r="N1076" s="19">
        <f t="shared" si="2373"/>
        <v>0</v>
      </c>
      <c r="O1076" s="19"/>
      <c r="P1076" s="19"/>
      <c r="Q1076" s="19"/>
      <c r="R1076" s="19">
        <f t="shared" si="2329"/>
        <v>2754.2</v>
      </c>
      <c r="S1076" s="19">
        <f t="shared" si="2330"/>
        <v>0</v>
      </c>
      <c r="T1076" s="19">
        <f t="shared" si="2331"/>
        <v>0</v>
      </c>
      <c r="U1076" s="19"/>
      <c r="V1076" s="19">
        <f t="shared" si="2332"/>
        <v>2754.2</v>
      </c>
      <c r="W1076" s="19">
        <f t="shared" si="2333"/>
        <v>0</v>
      </c>
      <c r="X1076" s="19">
        <f t="shared" si="2334"/>
        <v>0</v>
      </c>
      <c r="Y1076" s="19"/>
      <c r="Z1076" s="19"/>
      <c r="AA1076" s="19"/>
      <c r="AB1076" s="19">
        <f t="shared" si="2319"/>
        <v>2754.2</v>
      </c>
      <c r="AC1076" s="19">
        <f t="shared" si="2320"/>
        <v>0</v>
      </c>
      <c r="AD1076" s="19">
        <f t="shared" si="2321"/>
        <v>0</v>
      </c>
      <c r="AE1076" s="19"/>
      <c r="AF1076" s="19"/>
      <c r="AG1076" s="19">
        <f t="shared" si="2325"/>
        <v>2754.2</v>
      </c>
      <c r="AH1076" s="19">
        <f t="shared" si="2326"/>
        <v>0</v>
      </c>
      <c r="AI1076" s="19">
        <f t="shared" si="2327"/>
        <v>0</v>
      </c>
      <c r="AJ1076" s="19"/>
      <c r="AK1076" s="19"/>
      <c r="AL1076" s="19"/>
      <c r="AM1076" s="19">
        <f t="shared" si="2340"/>
        <v>2754.2</v>
      </c>
      <c r="AN1076" s="19"/>
      <c r="AO1076" s="19">
        <f t="shared" si="2359"/>
        <v>2754.2</v>
      </c>
      <c r="AP1076" s="19">
        <f t="shared" si="2341"/>
        <v>0</v>
      </c>
      <c r="AQ1076" s="19"/>
      <c r="AR1076" s="19">
        <f t="shared" si="2360"/>
        <v>0</v>
      </c>
      <c r="AS1076" s="19">
        <f t="shared" si="2342"/>
        <v>0</v>
      </c>
      <c r="AT1076" s="19"/>
      <c r="AU1076" s="19">
        <f t="shared" si="2361"/>
        <v>0</v>
      </c>
      <c r="AV1076" s="19"/>
      <c r="AW1076" s="32"/>
      <c r="AX1076" s="23"/>
      <c r="AY1076" s="2"/>
    </row>
    <row r="1077" spans="1:51" ht="31.2" x14ac:dyDescent="0.3">
      <c r="A1077" s="20" t="s">
        <v>1408</v>
      </c>
      <c r="B1077" s="45"/>
      <c r="C1077" s="49"/>
      <c r="D1077" s="49"/>
      <c r="E1077" s="15" t="s">
        <v>1409</v>
      </c>
      <c r="F1077" s="19"/>
      <c r="G1077" s="19"/>
      <c r="H1077" s="19"/>
      <c r="I1077" s="19"/>
      <c r="J1077" s="19"/>
      <c r="K1077" s="19"/>
      <c r="L1077" s="19"/>
      <c r="M1077" s="19"/>
      <c r="N1077" s="19"/>
      <c r="O1077" s="19">
        <f>O1078</f>
        <v>0</v>
      </c>
      <c r="P1077" s="19">
        <f t="shared" ref="P1077:AV1079" si="2377">P1078</f>
        <v>5373.71</v>
      </c>
      <c r="Q1077" s="19">
        <f t="shared" si="2377"/>
        <v>0</v>
      </c>
      <c r="R1077" s="19">
        <f t="shared" si="2329"/>
        <v>0</v>
      </c>
      <c r="S1077" s="19">
        <f t="shared" si="2330"/>
        <v>5373.71</v>
      </c>
      <c r="T1077" s="19">
        <f t="shared" si="2331"/>
        <v>0</v>
      </c>
      <c r="U1077" s="19">
        <f t="shared" si="2377"/>
        <v>0</v>
      </c>
      <c r="V1077" s="19">
        <f t="shared" si="2332"/>
        <v>0</v>
      </c>
      <c r="W1077" s="19">
        <f t="shared" si="2333"/>
        <v>5373.71</v>
      </c>
      <c r="X1077" s="19">
        <f t="shared" si="2334"/>
        <v>0</v>
      </c>
      <c r="Y1077" s="19">
        <f t="shared" si="2377"/>
        <v>0</v>
      </c>
      <c r="Z1077" s="19">
        <f t="shared" si="2377"/>
        <v>0</v>
      </c>
      <c r="AA1077" s="19">
        <f t="shared" si="2377"/>
        <v>0</v>
      </c>
      <c r="AB1077" s="19">
        <f t="shared" si="2319"/>
        <v>0</v>
      </c>
      <c r="AC1077" s="19">
        <f t="shared" si="2320"/>
        <v>5373.71</v>
      </c>
      <c r="AD1077" s="19">
        <f t="shared" si="2321"/>
        <v>0</v>
      </c>
      <c r="AE1077" s="19">
        <f t="shared" si="2377"/>
        <v>0</v>
      </c>
      <c r="AF1077" s="19">
        <f t="shared" si="2377"/>
        <v>0</v>
      </c>
      <c r="AG1077" s="19">
        <f t="shared" si="2325"/>
        <v>0</v>
      </c>
      <c r="AH1077" s="19">
        <f t="shared" si="2326"/>
        <v>5373.71</v>
      </c>
      <c r="AI1077" s="19">
        <f t="shared" si="2327"/>
        <v>0</v>
      </c>
      <c r="AJ1077" s="19">
        <f t="shared" si="2377"/>
        <v>0</v>
      </c>
      <c r="AK1077" s="19">
        <f t="shared" si="2377"/>
        <v>0</v>
      </c>
      <c r="AL1077" s="19">
        <f t="shared" si="2377"/>
        <v>0</v>
      </c>
      <c r="AM1077" s="19">
        <f t="shared" si="2340"/>
        <v>0</v>
      </c>
      <c r="AN1077" s="19">
        <f t="shared" si="2377"/>
        <v>0</v>
      </c>
      <c r="AO1077" s="19">
        <f t="shared" si="2359"/>
        <v>0</v>
      </c>
      <c r="AP1077" s="19">
        <f t="shared" si="2341"/>
        <v>5373.71</v>
      </c>
      <c r="AQ1077" s="19">
        <f t="shared" si="2377"/>
        <v>0</v>
      </c>
      <c r="AR1077" s="19">
        <f t="shared" si="2360"/>
        <v>5373.71</v>
      </c>
      <c r="AS1077" s="19">
        <f t="shared" si="2342"/>
        <v>0</v>
      </c>
      <c r="AT1077" s="19">
        <f t="shared" si="2377"/>
        <v>0</v>
      </c>
      <c r="AU1077" s="19">
        <f t="shared" si="2361"/>
        <v>0</v>
      </c>
      <c r="AV1077" s="19">
        <f t="shared" si="2377"/>
        <v>0</v>
      </c>
      <c r="AW1077" s="32"/>
      <c r="AX1077" s="23"/>
      <c r="AY1077" s="2"/>
    </row>
    <row r="1078" spans="1:51" ht="46.8" x14ac:dyDescent="0.3">
      <c r="A1078" s="20" t="s">
        <v>1408</v>
      </c>
      <c r="B1078" s="45">
        <v>400</v>
      </c>
      <c r="C1078" s="49"/>
      <c r="D1078" s="49"/>
      <c r="E1078" s="15" t="s">
        <v>580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>
        <f>O1079</f>
        <v>0</v>
      </c>
      <c r="P1078" s="19">
        <f t="shared" si="2377"/>
        <v>5373.71</v>
      </c>
      <c r="Q1078" s="19">
        <f t="shared" si="2377"/>
        <v>0</v>
      </c>
      <c r="R1078" s="19">
        <f t="shared" si="2329"/>
        <v>0</v>
      </c>
      <c r="S1078" s="19">
        <f t="shared" si="2330"/>
        <v>5373.71</v>
      </c>
      <c r="T1078" s="19">
        <f t="shared" si="2331"/>
        <v>0</v>
      </c>
      <c r="U1078" s="19">
        <f t="shared" si="2377"/>
        <v>0</v>
      </c>
      <c r="V1078" s="19">
        <f t="shared" si="2332"/>
        <v>0</v>
      </c>
      <c r="W1078" s="19">
        <f t="shared" si="2333"/>
        <v>5373.71</v>
      </c>
      <c r="X1078" s="19">
        <f t="shared" si="2334"/>
        <v>0</v>
      </c>
      <c r="Y1078" s="19">
        <f t="shared" si="2377"/>
        <v>0</v>
      </c>
      <c r="Z1078" s="19">
        <f t="shared" si="2377"/>
        <v>0</v>
      </c>
      <c r="AA1078" s="19">
        <f t="shared" si="2377"/>
        <v>0</v>
      </c>
      <c r="AB1078" s="19">
        <f t="shared" ref="AB1078:AB1154" si="2378">V1078+Y1078</f>
        <v>0</v>
      </c>
      <c r="AC1078" s="19">
        <f t="shared" ref="AC1078:AC1154" si="2379">W1078+Z1078</f>
        <v>5373.71</v>
      </c>
      <c r="AD1078" s="19">
        <f t="shared" ref="AD1078:AD1154" si="2380">X1078+AA1078</f>
        <v>0</v>
      </c>
      <c r="AE1078" s="19">
        <f t="shared" si="2377"/>
        <v>0</v>
      </c>
      <c r="AF1078" s="19">
        <f t="shared" si="2377"/>
        <v>0</v>
      </c>
      <c r="AG1078" s="19">
        <f t="shared" si="2325"/>
        <v>0</v>
      </c>
      <c r="AH1078" s="19">
        <f t="shared" si="2326"/>
        <v>5373.71</v>
      </c>
      <c r="AI1078" s="19">
        <f t="shared" si="2327"/>
        <v>0</v>
      </c>
      <c r="AJ1078" s="19">
        <f t="shared" si="2377"/>
        <v>0</v>
      </c>
      <c r="AK1078" s="19">
        <f t="shared" si="2377"/>
        <v>0</v>
      </c>
      <c r="AL1078" s="19">
        <f t="shared" si="2377"/>
        <v>0</v>
      </c>
      <c r="AM1078" s="19">
        <f t="shared" si="2340"/>
        <v>0</v>
      </c>
      <c r="AN1078" s="19">
        <f t="shared" si="2377"/>
        <v>0</v>
      </c>
      <c r="AO1078" s="19">
        <f t="shared" si="2359"/>
        <v>0</v>
      </c>
      <c r="AP1078" s="19">
        <f t="shared" si="2341"/>
        <v>5373.71</v>
      </c>
      <c r="AQ1078" s="19">
        <f t="shared" si="2377"/>
        <v>0</v>
      </c>
      <c r="AR1078" s="19">
        <f t="shared" si="2360"/>
        <v>5373.71</v>
      </c>
      <c r="AS1078" s="19">
        <f t="shared" si="2342"/>
        <v>0</v>
      </c>
      <c r="AT1078" s="19">
        <f t="shared" si="2377"/>
        <v>0</v>
      </c>
      <c r="AU1078" s="19">
        <f t="shared" si="2361"/>
        <v>0</v>
      </c>
      <c r="AV1078" s="19">
        <f t="shared" si="2377"/>
        <v>0</v>
      </c>
      <c r="AW1078" s="32"/>
      <c r="AX1078" s="23"/>
      <c r="AY1078" s="2"/>
    </row>
    <row r="1079" spans="1:51" x14ac:dyDescent="0.3">
      <c r="A1079" s="20" t="s">
        <v>1408</v>
      </c>
      <c r="B1079" s="45">
        <v>410</v>
      </c>
      <c r="C1079" s="49"/>
      <c r="D1079" s="49"/>
      <c r="E1079" s="15" t="s">
        <v>593</v>
      </c>
      <c r="F1079" s="19"/>
      <c r="G1079" s="19"/>
      <c r="H1079" s="19"/>
      <c r="I1079" s="19"/>
      <c r="J1079" s="19"/>
      <c r="K1079" s="19"/>
      <c r="L1079" s="19"/>
      <c r="M1079" s="19"/>
      <c r="N1079" s="19"/>
      <c r="O1079" s="19">
        <f>O1080</f>
        <v>0</v>
      </c>
      <c r="P1079" s="19">
        <f t="shared" si="2377"/>
        <v>5373.71</v>
      </c>
      <c r="Q1079" s="19">
        <f t="shared" si="2377"/>
        <v>0</v>
      </c>
      <c r="R1079" s="19">
        <f t="shared" si="2329"/>
        <v>0</v>
      </c>
      <c r="S1079" s="19">
        <f t="shared" si="2330"/>
        <v>5373.71</v>
      </c>
      <c r="T1079" s="19">
        <f t="shared" si="2331"/>
        <v>0</v>
      </c>
      <c r="U1079" s="19">
        <f t="shared" si="2377"/>
        <v>0</v>
      </c>
      <c r="V1079" s="19">
        <f t="shared" si="2332"/>
        <v>0</v>
      </c>
      <c r="W1079" s="19">
        <f t="shared" si="2333"/>
        <v>5373.71</v>
      </c>
      <c r="X1079" s="19">
        <f t="shared" si="2334"/>
        <v>0</v>
      </c>
      <c r="Y1079" s="19">
        <f t="shared" si="2377"/>
        <v>0</v>
      </c>
      <c r="Z1079" s="19">
        <f t="shared" si="2377"/>
        <v>0</v>
      </c>
      <c r="AA1079" s="19">
        <f t="shared" si="2377"/>
        <v>0</v>
      </c>
      <c r="AB1079" s="19">
        <f t="shared" si="2378"/>
        <v>0</v>
      </c>
      <c r="AC1079" s="19">
        <f t="shared" si="2379"/>
        <v>5373.71</v>
      </c>
      <c r="AD1079" s="19">
        <f t="shared" si="2380"/>
        <v>0</v>
      </c>
      <c r="AE1079" s="19">
        <f t="shared" si="2377"/>
        <v>0</v>
      </c>
      <c r="AF1079" s="19">
        <f t="shared" si="2377"/>
        <v>0</v>
      </c>
      <c r="AG1079" s="19">
        <f t="shared" si="2325"/>
        <v>0</v>
      </c>
      <c r="AH1079" s="19">
        <f t="shared" si="2326"/>
        <v>5373.71</v>
      </c>
      <c r="AI1079" s="19">
        <f t="shared" si="2327"/>
        <v>0</v>
      </c>
      <c r="AJ1079" s="19">
        <f t="shared" si="2377"/>
        <v>0</v>
      </c>
      <c r="AK1079" s="19">
        <f t="shared" si="2377"/>
        <v>0</v>
      </c>
      <c r="AL1079" s="19">
        <f t="shared" si="2377"/>
        <v>0</v>
      </c>
      <c r="AM1079" s="19">
        <f t="shared" si="2340"/>
        <v>0</v>
      </c>
      <c r="AN1079" s="19">
        <f t="shared" si="2377"/>
        <v>0</v>
      </c>
      <c r="AO1079" s="19">
        <f t="shared" si="2359"/>
        <v>0</v>
      </c>
      <c r="AP1079" s="19">
        <f t="shared" si="2341"/>
        <v>5373.71</v>
      </c>
      <c r="AQ1079" s="19">
        <f t="shared" si="2377"/>
        <v>0</v>
      </c>
      <c r="AR1079" s="19">
        <f t="shared" si="2360"/>
        <v>5373.71</v>
      </c>
      <c r="AS1079" s="19">
        <f t="shared" si="2342"/>
        <v>0</v>
      </c>
      <c r="AT1079" s="19">
        <f t="shared" si="2377"/>
        <v>0</v>
      </c>
      <c r="AU1079" s="19">
        <f t="shared" si="2361"/>
        <v>0</v>
      </c>
      <c r="AV1079" s="19">
        <f t="shared" si="2377"/>
        <v>0</v>
      </c>
      <c r="AW1079" s="32"/>
      <c r="AX1079" s="23"/>
      <c r="AY1079" s="2"/>
    </row>
    <row r="1080" spans="1:51" x14ac:dyDescent="0.3">
      <c r="A1080" s="20" t="s">
        <v>1408</v>
      </c>
      <c r="B1080" s="45">
        <v>410</v>
      </c>
      <c r="C1080" s="49" t="s">
        <v>28</v>
      </c>
      <c r="D1080" s="49" t="s">
        <v>112</v>
      </c>
      <c r="E1080" s="15" t="s">
        <v>558</v>
      </c>
      <c r="F1080" s="19"/>
      <c r="G1080" s="19"/>
      <c r="H1080" s="19"/>
      <c r="I1080" s="19"/>
      <c r="J1080" s="19"/>
      <c r="K1080" s="19"/>
      <c r="L1080" s="19"/>
      <c r="M1080" s="19"/>
      <c r="N1080" s="19"/>
      <c r="O1080" s="19"/>
      <c r="P1080" s="19">
        <v>5373.71</v>
      </c>
      <c r="Q1080" s="19"/>
      <c r="R1080" s="19">
        <f t="shared" si="2329"/>
        <v>0</v>
      </c>
      <c r="S1080" s="19">
        <f t="shared" si="2330"/>
        <v>5373.71</v>
      </c>
      <c r="T1080" s="19">
        <f t="shared" si="2331"/>
        <v>0</v>
      </c>
      <c r="U1080" s="19"/>
      <c r="V1080" s="19">
        <f t="shared" si="2332"/>
        <v>0</v>
      </c>
      <c r="W1080" s="19">
        <f t="shared" si="2333"/>
        <v>5373.71</v>
      </c>
      <c r="X1080" s="19">
        <f t="shared" si="2334"/>
        <v>0</v>
      </c>
      <c r="Y1080" s="19"/>
      <c r="Z1080" s="19"/>
      <c r="AA1080" s="19"/>
      <c r="AB1080" s="19">
        <f t="shared" si="2378"/>
        <v>0</v>
      </c>
      <c r="AC1080" s="19">
        <f t="shared" si="2379"/>
        <v>5373.71</v>
      </c>
      <c r="AD1080" s="19">
        <f t="shared" si="2380"/>
        <v>0</v>
      </c>
      <c r="AE1080" s="19"/>
      <c r="AF1080" s="19"/>
      <c r="AG1080" s="19">
        <f t="shared" si="2325"/>
        <v>0</v>
      </c>
      <c r="AH1080" s="19">
        <f t="shared" si="2326"/>
        <v>5373.71</v>
      </c>
      <c r="AI1080" s="19">
        <f t="shared" si="2327"/>
        <v>0</v>
      </c>
      <c r="AJ1080" s="19"/>
      <c r="AK1080" s="19"/>
      <c r="AL1080" s="19"/>
      <c r="AM1080" s="19">
        <f t="shared" si="2340"/>
        <v>0</v>
      </c>
      <c r="AN1080" s="19"/>
      <c r="AO1080" s="19">
        <f t="shared" si="2359"/>
        <v>0</v>
      </c>
      <c r="AP1080" s="19">
        <f t="shared" si="2341"/>
        <v>5373.71</v>
      </c>
      <c r="AQ1080" s="19"/>
      <c r="AR1080" s="19">
        <f t="shared" si="2360"/>
        <v>5373.71</v>
      </c>
      <c r="AS1080" s="19">
        <f t="shared" si="2342"/>
        <v>0</v>
      </c>
      <c r="AT1080" s="19"/>
      <c r="AU1080" s="19">
        <f t="shared" si="2361"/>
        <v>0</v>
      </c>
      <c r="AV1080" s="19"/>
      <c r="AW1080" s="32"/>
      <c r="AX1080" s="23"/>
      <c r="AY1080" s="2"/>
    </row>
    <row r="1081" spans="1:51" ht="31.2" x14ac:dyDescent="0.3">
      <c r="A1081" s="49" t="s">
        <v>231</v>
      </c>
      <c r="B1081" s="45"/>
      <c r="C1081" s="49"/>
      <c r="D1081" s="49"/>
      <c r="E1081" s="15" t="s">
        <v>1125</v>
      </c>
      <c r="F1081" s="19">
        <f t="shared" ref="F1081:K1083" si="2381">F1082</f>
        <v>2754.2</v>
      </c>
      <c r="G1081" s="19">
        <f t="shared" si="2381"/>
        <v>0</v>
      </c>
      <c r="H1081" s="19">
        <f t="shared" si="2381"/>
        <v>0</v>
      </c>
      <c r="I1081" s="19">
        <f t="shared" si="2381"/>
        <v>0</v>
      </c>
      <c r="J1081" s="19">
        <f t="shared" si="2381"/>
        <v>0</v>
      </c>
      <c r="K1081" s="19">
        <f t="shared" si="2381"/>
        <v>0</v>
      </c>
      <c r="L1081" s="19">
        <f t="shared" si="2371"/>
        <v>2754.2</v>
      </c>
      <c r="M1081" s="19">
        <f t="shared" si="2372"/>
        <v>0</v>
      </c>
      <c r="N1081" s="19">
        <f t="shared" si="2373"/>
        <v>0</v>
      </c>
      <c r="O1081" s="19">
        <f t="shared" ref="O1081:Q1083" si="2382">O1082</f>
        <v>0</v>
      </c>
      <c r="P1081" s="19">
        <f t="shared" si="2382"/>
        <v>0</v>
      </c>
      <c r="Q1081" s="19">
        <f t="shared" si="2382"/>
        <v>0</v>
      </c>
      <c r="R1081" s="19">
        <f t="shared" si="2329"/>
        <v>2754.2</v>
      </c>
      <c r="S1081" s="19">
        <f t="shared" si="2330"/>
        <v>0</v>
      </c>
      <c r="T1081" s="19">
        <f t="shared" si="2331"/>
        <v>0</v>
      </c>
      <c r="U1081" s="19">
        <f t="shared" ref="U1081:AV1082" si="2383">U1082</f>
        <v>0</v>
      </c>
      <c r="V1081" s="19">
        <f t="shared" si="2332"/>
        <v>2754.2</v>
      </c>
      <c r="W1081" s="19">
        <f t="shared" si="2333"/>
        <v>0</v>
      </c>
      <c r="X1081" s="19">
        <f t="shared" si="2334"/>
        <v>0</v>
      </c>
      <c r="Y1081" s="19">
        <f t="shared" si="2383"/>
        <v>0</v>
      </c>
      <c r="Z1081" s="19">
        <f t="shared" si="2383"/>
        <v>0</v>
      </c>
      <c r="AA1081" s="19">
        <f t="shared" si="2383"/>
        <v>0</v>
      </c>
      <c r="AB1081" s="19">
        <f t="shared" si="2378"/>
        <v>2754.2</v>
      </c>
      <c r="AC1081" s="19">
        <f t="shared" si="2379"/>
        <v>0</v>
      </c>
      <c r="AD1081" s="19">
        <f t="shared" si="2380"/>
        <v>0</v>
      </c>
      <c r="AE1081" s="19">
        <f t="shared" si="2383"/>
        <v>0</v>
      </c>
      <c r="AF1081" s="19">
        <f t="shared" si="2383"/>
        <v>0</v>
      </c>
      <c r="AG1081" s="19">
        <f t="shared" si="2325"/>
        <v>2754.2</v>
      </c>
      <c r="AH1081" s="19">
        <f t="shared" si="2326"/>
        <v>0</v>
      </c>
      <c r="AI1081" s="19">
        <f t="shared" si="2327"/>
        <v>0</v>
      </c>
      <c r="AJ1081" s="19">
        <f t="shared" si="2383"/>
        <v>0</v>
      </c>
      <c r="AK1081" s="19">
        <f t="shared" si="2383"/>
        <v>0</v>
      </c>
      <c r="AL1081" s="19">
        <f t="shared" si="2383"/>
        <v>0</v>
      </c>
      <c r="AM1081" s="19">
        <f t="shared" si="2340"/>
        <v>2754.2</v>
      </c>
      <c r="AN1081" s="19">
        <f t="shared" si="2383"/>
        <v>0</v>
      </c>
      <c r="AO1081" s="19">
        <f t="shared" si="2359"/>
        <v>2754.2</v>
      </c>
      <c r="AP1081" s="19">
        <f t="shared" si="2341"/>
        <v>0</v>
      </c>
      <c r="AQ1081" s="19">
        <f t="shared" si="2383"/>
        <v>0</v>
      </c>
      <c r="AR1081" s="19">
        <f t="shared" si="2360"/>
        <v>0</v>
      </c>
      <c r="AS1081" s="19">
        <f t="shared" si="2342"/>
        <v>0</v>
      </c>
      <c r="AT1081" s="19">
        <f t="shared" si="2383"/>
        <v>0</v>
      </c>
      <c r="AU1081" s="19">
        <f t="shared" si="2361"/>
        <v>0</v>
      </c>
      <c r="AV1081" s="19">
        <f t="shared" si="2383"/>
        <v>0</v>
      </c>
      <c r="AW1081" s="32"/>
      <c r="AX1081" s="23"/>
      <c r="AY1081" s="2"/>
    </row>
    <row r="1082" spans="1:51" ht="46.8" x14ac:dyDescent="0.3">
      <c r="A1082" s="49" t="s">
        <v>231</v>
      </c>
      <c r="B1082" s="45">
        <v>400</v>
      </c>
      <c r="C1082" s="49"/>
      <c r="D1082" s="49"/>
      <c r="E1082" s="15" t="s">
        <v>580</v>
      </c>
      <c r="F1082" s="19">
        <f>F1083</f>
        <v>2754.2</v>
      </c>
      <c r="G1082" s="19">
        <f t="shared" si="2381"/>
        <v>0</v>
      </c>
      <c r="H1082" s="19">
        <f t="shared" si="2381"/>
        <v>0</v>
      </c>
      <c r="I1082" s="19">
        <f t="shared" si="2381"/>
        <v>0</v>
      </c>
      <c r="J1082" s="19">
        <f t="shared" si="2381"/>
        <v>0</v>
      </c>
      <c r="K1082" s="19">
        <f t="shared" si="2381"/>
        <v>0</v>
      </c>
      <c r="L1082" s="19">
        <f t="shared" si="2371"/>
        <v>2754.2</v>
      </c>
      <c r="M1082" s="19">
        <f t="shared" si="2372"/>
        <v>0</v>
      </c>
      <c r="N1082" s="19">
        <f t="shared" si="2373"/>
        <v>0</v>
      </c>
      <c r="O1082" s="19">
        <f t="shared" si="2382"/>
        <v>0</v>
      </c>
      <c r="P1082" s="19">
        <f t="shared" si="2382"/>
        <v>0</v>
      </c>
      <c r="Q1082" s="19">
        <f t="shared" si="2382"/>
        <v>0</v>
      </c>
      <c r="R1082" s="19">
        <f t="shared" si="2329"/>
        <v>2754.2</v>
      </c>
      <c r="S1082" s="19">
        <f t="shared" si="2330"/>
        <v>0</v>
      </c>
      <c r="T1082" s="19">
        <f t="shared" si="2331"/>
        <v>0</v>
      </c>
      <c r="U1082" s="19">
        <f t="shared" si="2383"/>
        <v>0</v>
      </c>
      <c r="V1082" s="19">
        <f t="shared" si="2332"/>
        <v>2754.2</v>
      </c>
      <c r="W1082" s="19">
        <f t="shared" si="2333"/>
        <v>0</v>
      </c>
      <c r="X1082" s="19">
        <f t="shared" si="2334"/>
        <v>0</v>
      </c>
      <c r="Y1082" s="19">
        <f t="shared" si="2383"/>
        <v>0</v>
      </c>
      <c r="Z1082" s="19">
        <f t="shared" si="2383"/>
        <v>0</v>
      </c>
      <c r="AA1082" s="19">
        <f t="shared" si="2383"/>
        <v>0</v>
      </c>
      <c r="AB1082" s="19">
        <f t="shared" si="2378"/>
        <v>2754.2</v>
      </c>
      <c r="AC1082" s="19">
        <f t="shared" si="2379"/>
        <v>0</v>
      </c>
      <c r="AD1082" s="19">
        <f t="shared" si="2380"/>
        <v>0</v>
      </c>
      <c r="AE1082" s="19">
        <f t="shared" si="2383"/>
        <v>0</v>
      </c>
      <c r="AF1082" s="19">
        <f t="shared" si="2383"/>
        <v>0</v>
      </c>
      <c r="AG1082" s="19">
        <f t="shared" ref="AG1082:AG1158" si="2384">AB1082+AE1082</f>
        <v>2754.2</v>
      </c>
      <c r="AH1082" s="19">
        <f t="shared" ref="AH1082:AH1158" si="2385">AC1082+AF1082</f>
        <v>0</v>
      </c>
      <c r="AI1082" s="19">
        <f t="shared" ref="AI1082:AI1158" si="2386">AD1082</f>
        <v>0</v>
      </c>
      <c r="AJ1082" s="19">
        <f t="shared" si="2383"/>
        <v>0</v>
      </c>
      <c r="AK1082" s="19">
        <f t="shared" si="2383"/>
        <v>0</v>
      </c>
      <c r="AL1082" s="19">
        <f t="shared" si="2383"/>
        <v>0</v>
      </c>
      <c r="AM1082" s="19">
        <f t="shared" si="2340"/>
        <v>2754.2</v>
      </c>
      <c r="AN1082" s="19">
        <f t="shared" si="2383"/>
        <v>0</v>
      </c>
      <c r="AO1082" s="19">
        <f t="shared" si="2359"/>
        <v>2754.2</v>
      </c>
      <c r="AP1082" s="19">
        <f t="shared" si="2341"/>
        <v>0</v>
      </c>
      <c r="AQ1082" s="19">
        <f t="shared" si="2383"/>
        <v>0</v>
      </c>
      <c r="AR1082" s="19">
        <f t="shared" si="2360"/>
        <v>0</v>
      </c>
      <c r="AS1082" s="19">
        <f t="shared" si="2342"/>
        <v>0</v>
      </c>
      <c r="AT1082" s="19">
        <f t="shared" si="2383"/>
        <v>0</v>
      </c>
      <c r="AU1082" s="19">
        <f t="shared" si="2361"/>
        <v>0</v>
      </c>
      <c r="AV1082" s="19">
        <f t="shared" si="2383"/>
        <v>0</v>
      </c>
      <c r="AW1082" s="32"/>
      <c r="AX1082" s="23"/>
      <c r="AY1082" s="2"/>
    </row>
    <row r="1083" spans="1:51" x14ac:dyDescent="0.3">
      <c r="A1083" s="49" t="s">
        <v>231</v>
      </c>
      <c r="B1083" s="45">
        <v>410</v>
      </c>
      <c r="C1083" s="49"/>
      <c r="D1083" s="49"/>
      <c r="E1083" s="15" t="s">
        <v>593</v>
      </c>
      <c r="F1083" s="19">
        <f t="shared" ref="F1083:H1083" si="2387">F1084</f>
        <v>2754.2</v>
      </c>
      <c r="G1083" s="19">
        <f t="shared" si="2387"/>
        <v>0</v>
      </c>
      <c r="H1083" s="19">
        <f t="shared" si="2387"/>
        <v>0</v>
      </c>
      <c r="I1083" s="19">
        <f t="shared" si="2381"/>
        <v>0</v>
      </c>
      <c r="J1083" s="19">
        <f t="shared" si="2381"/>
        <v>0</v>
      </c>
      <c r="K1083" s="19">
        <f t="shared" si="2381"/>
        <v>0</v>
      </c>
      <c r="L1083" s="19">
        <f t="shared" si="2371"/>
        <v>2754.2</v>
      </c>
      <c r="M1083" s="19">
        <f t="shared" si="2372"/>
        <v>0</v>
      </c>
      <c r="N1083" s="19">
        <f t="shared" si="2373"/>
        <v>0</v>
      </c>
      <c r="O1083" s="19">
        <f t="shared" si="2382"/>
        <v>0</v>
      </c>
      <c r="P1083" s="19">
        <f t="shared" si="2382"/>
        <v>0</v>
      </c>
      <c r="Q1083" s="19">
        <f t="shared" si="2382"/>
        <v>0</v>
      </c>
      <c r="R1083" s="19">
        <f t="shared" si="2329"/>
        <v>2754.2</v>
      </c>
      <c r="S1083" s="19">
        <f t="shared" si="2330"/>
        <v>0</v>
      </c>
      <c r="T1083" s="19">
        <f t="shared" si="2331"/>
        <v>0</v>
      </c>
      <c r="U1083" s="19">
        <f t="shared" ref="U1083:AV1083" si="2388">U1084</f>
        <v>0</v>
      </c>
      <c r="V1083" s="19">
        <f t="shared" si="2332"/>
        <v>2754.2</v>
      </c>
      <c r="W1083" s="19">
        <f t="shared" si="2333"/>
        <v>0</v>
      </c>
      <c r="X1083" s="19">
        <f t="shared" si="2334"/>
        <v>0</v>
      </c>
      <c r="Y1083" s="19">
        <f t="shared" si="2388"/>
        <v>0</v>
      </c>
      <c r="Z1083" s="19">
        <f t="shared" si="2388"/>
        <v>0</v>
      </c>
      <c r="AA1083" s="19">
        <f t="shared" si="2388"/>
        <v>0</v>
      </c>
      <c r="AB1083" s="19">
        <f t="shared" si="2378"/>
        <v>2754.2</v>
      </c>
      <c r="AC1083" s="19">
        <f t="shared" si="2379"/>
        <v>0</v>
      </c>
      <c r="AD1083" s="19">
        <f t="shared" si="2380"/>
        <v>0</v>
      </c>
      <c r="AE1083" s="19">
        <f t="shared" si="2388"/>
        <v>0</v>
      </c>
      <c r="AF1083" s="19">
        <f t="shared" si="2388"/>
        <v>0</v>
      </c>
      <c r="AG1083" s="19">
        <f t="shared" si="2384"/>
        <v>2754.2</v>
      </c>
      <c r="AH1083" s="19">
        <f t="shared" si="2385"/>
        <v>0</v>
      </c>
      <c r="AI1083" s="19">
        <f t="shared" si="2386"/>
        <v>0</v>
      </c>
      <c r="AJ1083" s="19">
        <f t="shared" si="2388"/>
        <v>0</v>
      </c>
      <c r="AK1083" s="19">
        <f t="shared" si="2388"/>
        <v>0</v>
      </c>
      <c r="AL1083" s="19">
        <f t="shared" si="2388"/>
        <v>0</v>
      </c>
      <c r="AM1083" s="19">
        <f t="shared" si="2340"/>
        <v>2754.2</v>
      </c>
      <c r="AN1083" s="19">
        <f t="shared" si="2388"/>
        <v>0</v>
      </c>
      <c r="AO1083" s="19">
        <f t="shared" si="2359"/>
        <v>2754.2</v>
      </c>
      <c r="AP1083" s="19">
        <f t="shared" si="2341"/>
        <v>0</v>
      </c>
      <c r="AQ1083" s="19">
        <f t="shared" si="2388"/>
        <v>0</v>
      </c>
      <c r="AR1083" s="19">
        <f t="shared" si="2360"/>
        <v>0</v>
      </c>
      <c r="AS1083" s="19">
        <f t="shared" si="2342"/>
        <v>0</v>
      </c>
      <c r="AT1083" s="19">
        <f t="shared" si="2388"/>
        <v>0</v>
      </c>
      <c r="AU1083" s="19">
        <f t="shared" si="2361"/>
        <v>0</v>
      </c>
      <c r="AV1083" s="19">
        <f t="shared" si="2388"/>
        <v>0</v>
      </c>
      <c r="AW1083" s="32"/>
      <c r="AX1083" s="23"/>
      <c r="AY1083" s="2"/>
    </row>
    <row r="1084" spans="1:51" x14ac:dyDescent="0.3">
      <c r="A1084" s="49" t="s">
        <v>231</v>
      </c>
      <c r="B1084" s="45">
        <v>410</v>
      </c>
      <c r="C1084" s="49" t="s">
        <v>28</v>
      </c>
      <c r="D1084" s="49" t="s">
        <v>112</v>
      </c>
      <c r="E1084" s="15" t="s">
        <v>558</v>
      </c>
      <c r="F1084" s="19">
        <v>2754.2</v>
      </c>
      <c r="G1084" s="19">
        <v>0</v>
      </c>
      <c r="H1084" s="19">
        <v>0</v>
      </c>
      <c r="I1084" s="19"/>
      <c r="J1084" s="19"/>
      <c r="K1084" s="19"/>
      <c r="L1084" s="19">
        <f t="shared" si="2371"/>
        <v>2754.2</v>
      </c>
      <c r="M1084" s="19">
        <f t="shared" si="2372"/>
        <v>0</v>
      </c>
      <c r="N1084" s="19">
        <f t="shared" si="2373"/>
        <v>0</v>
      </c>
      <c r="O1084" s="19"/>
      <c r="P1084" s="19"/>
      <c r="Q1084" s="19"/>
      <c r="R1084" s="19">
        <f t="shared" si="2329"/>
        <v>2754.2</v>
      </c>
      <c r="S1084" s="19">
        <f t="shared" si="2330"/>
        <v>0</v>
      </c>
      <c r="T1084" s="19">
        <f t="shared" si="2331"/>
        <v>0</v>
      </c>
      <c r="U1084" s="19"/>
      <c r="V1084" s="19">
        <f t="shared" si="2332"/>
        <v>2754.2</v>
      </c>
      <c r="W1084" s="19">
        <f t="shared" si="2333"/>
        <v>0</v>
      </c>
      <c r="X1084" s="19">
        <f t="shared" si="2334"/>
        <v>0</v>
      </c>
      <c r="Y1084" s="19"/>
      <c r="Z1084" s="19"/>
      <c r="AA1084" s="19"/>
      <c r="AB1084" s="19">
        <f t="shared" si="2378"/>
        <v>2754.2</v>
      </c>
      <c r="AC1084" s="19">
        <f t="shared" si="2379"/>
        <v>0</v>
      </c>
      <c r="AD1084" s="19">
        <f t="shared" si="2380"/>
        <v>0</v>
      </c>
      <c r="AE1084" s="19"/>
      <c r="AF1084" s="19"/>
      <c r="AG1084" s="19">
        <f t="shared" si="2384"/>
        <v>2754.2</v>
      </c>
      <c r="AH1084" s="19">
        <f t="shared" si="2385"/>
        <v>0</v>
      </c>
      <c r="AI1084" s="19">
        <f t="shared" si="2386"/>
        <v>0</v>
      </c>
      <c r="AJ1084" s="19"/>
      <c r="AK1084" s="19"/>
      <c r="AL1084" s="19"/>
      <c r="AM1084" s="19">
        <f t="shared" si="2340"/>
        <v>2754.2</v>
      </c>
      <c r="AN1084" s="19"/>
      <c r="AO1084" s="19">
        <f t="shared" si="2359"/>
        <v>2754.2</v>
      </c>
      <c r="AP1084" s="19">
        <f t="shared" si="2341"/>
        <v>0</v>
      </c>
      <c r="AQ1084" s="19"/>
      <c r="AR1084" s="19">
        <f t="shared" si="2360"/>
        <v>0</v>
      </c>
      <c r="AS1084" s="19">
        <f t="shared" si="2342"/>
        <v>0</v>
      </c>
      <c r="AT1084" s="19"/>
      <c r="AU1084" s="19">
        <f t="shared" si="2361"/>
        <v>0</v>
      </c>
      <c r="AV1084" s="19"/>
      <c r="AW1084" s="32"/>
      <c r="AX1084" s="23"/>
      <c r="AY1084" s="2"/>
    </row>
    <row r="1085" spans="1:51" ht="31.2" x14ac:dyDescent="0.3">
      <c r="A1085" s="49" t="s">
        <v>232</v>
      </c>
      <c r="B1085" s="45"/>
      <c r="C1085" s="49"/>
      <c r="D1085" s="49"/>
      <c r="E1085" s="15" t="s">
        <v>1126</v>
      </c>
      <c r="F1085" s="19">
        <f t="shared" ref="F1085:K1087" si="2389">F1086</f>
        <v>2754.2</v>
      </c>
      <c r="G1085" s="19">
        <f t="shared" si="2389"/>
        <v>0</v>
      </c>
      <c r="H1085" s="19">
        <f t="shared" si="2389"/>
        <v>0</v>
      </c>
      <c r="I1085" s="19">
        <f t="shared" si="2389"/>
        <v>0</v>
      </c>
      <c r="J1085" s="19">
        <f t="shared" si="2389"/>
        <v>0</v>
      </c>
      <c r="K1085" s="19">
        <f t="shared" si="2389"/>
        <v>0</v>
      </c>
      <c r="L1085" s="19">
        <f t="shared" si="2371"/>
        <v>2754.2</v>
      </c>
      <c r="M1085" s="19">
        <f t="shared" si="2372"/>
        <v>0</v>
      </c>
      <c r="N1085" s="19">
        <f t="shared" si="2373"/>
        <v>0</v>
      </c>
      <c r="O1085" s="19">
        <f t="shared" ref="O1085:Q1087" si="2390">O1086</f>
        <v>0</v>
      </c>
      <c r="P1085" s="19">
        <f t="shared" si="2390"/>
        <v>0</v>
      </c>
      <c r="Q1085" s="19">
        <f t="shared" si="2390"/>
        <v>0</v>
      </c>
      <c r="R1085" s="19">
        <f t="shared" si="2329"/>
        <v>2754.2</v>
      </c>
      <c r="S1085" s="19">
        <f t="shared" si="2330"/>
        <v>0</v>
      </c>
      <c r="T1085" s="19">
        <f t="shared" si="2331"/>
        <v>0</v>
      </c>
      <c r="U1085" s="19">
        <f t="shared" ref="U1085:AV1086" si="2391">U1086</f>
        <v>0</v>
      </c>
      <c r="V1085" s="19">
        <f t="shared" si="2332"/>
        <v>2754.2</v>
      </c>
      <c r="W1085" s="19">
        <f t="shared" si="2333"/>
        <v>0</v>
      </c>
      <c r="X1085" s="19">
        <f t="shared" si="2334"/>
        <v>0</v>
      </c>
      <c r="Y1085" s="19">
        <f t="shared" si="2391"/>
        <v>0</v>
      </c>
      <c r="Z1085" s="19">
        <f t="shared" si="2391"/>
        <v>0</v>
      </c>
      <c r="AA1085" s="19">
        <f t="shared" si="2391"/>
        <v>0</v>
      </c>
      <c r="AB1085" s="19">
        <f t="shared" si="2378"/>
        <v>2754.2</v>
      </c>
      <c r="AC1085" s="19">
        <f t="shared" si="2379"/>
        <v>0</v>
      </c>
      <c r="AD1085" s="19">
        <f t="shared" si="2380"/>
        <v>0</v>
      </c>
      <c r="AE1085" s="19">
        <f t="shared" si="2391"/>
        <v>0</v>
      </c>
      <c r="AF1085" s="19">
        <f t="shared" si="2391"/>
        <v>0</v>
      </c>
      <c r="AG1085" s="19">
        <f t="shared" si="2384"/>
        <v>2754.2</v>
      </c>
      <c r="AH1085" s="19">
        <f t="shared" si="2385"/>
        <v>0</v>
      </c>
      <c r="AI1085" s="19">
        <f t="shared" si="2386"/>
        <v>0</v>
      </c>
      <c r="AJ1085" s="19">
        <f t="shared" si="2391"/>
        <v>0</v>
      </c>
      <c r="AK1085" s="19">
        <f t="shared" si="2391"/>
        <v>0</v>
      </c>
      <c r="AL1085" s="19">
        <f t="shared" si="2391"/>
        <v>0</v>
      </c>
      <c r="AM1085" s="19">
        <f t="shared" si="2340"/>
        <v>2754.2</v>
      </c>
      <c r="AN1085" s="19">
        <f t="shared" si="2391"/>
        <v>0</v>
      </c>
      <c r="AO1085" s="19">
        <f t="shared" si="2359"/>
        <v>2754.2</v>
      </c>
      <c r="AP1085" s="19">
        <f t="shared" si="2341"/>
        <v>0</v>
      </c>
      <c r="AQ1085" s="19">
        <f t="shared" si="2391"/>
        <v>0</v>
      </c>
      <c r="AR1085" s="19">
        <f t="shared" si="2360"/>
        <v>0</v>
      </c>
      <c r="AS1085" s="19">
        <f t="shared" si="2342"/>
        <v>0</v>
      </c>
      <c r="AT1085" s="19">
        <f t="shared" si="2391"/>
        <v>0</v>
      </c>
      <c r="AU1085" s="19">
        <f t="shared" si="2361"/>
        <v>0</v>
      </c>
      <c r="AV1085" s="19">
        <f t="shared" si="2391"/>
        <v>0</v>
      </c>
      <c r="AW1085" s="32"/>
      <c r="AX1085" s="23"/>
      <c r="AY1085" s="2"/>
    </row>
    <row r="1086" spans="1:51" ht="46.8" x14ac:dyDescent="0.3">
      <c r="A1086" s="49" t="s">
        <v>232</v>
      </c>
      <c r="B1086" s="45">
        <v>400</v>
      </c>
      <c r="C1086" s="49"/>
      <c r="D1086" s="49"/>
      <c r="E1086" s="15" t="s">
        <v>580</v>
      </c>
      <c r="F1086" s="19">
        <f>F1087</f>
        <v>2754.2</v>
      </c>
      <c r="G1086" s="19">
        <f t="shared" si="2389"/>
        <v>0</v>
      </c>
      <c r="H1086" s="19">
        <f t="shared" si="2389"/>
        <v>0</v>
      </c>
      <c r="I1086" s="19">
        <f t="shared" si="2389"/>
        <v>0</v>
      </c>
      <c r="J1086" s="19">
        <f t="shared" si="2389"/>
        <v>0</v>
      </c>
      <c r="K1086" s="19">
        <f t="shared" si="2389"/>
        <v>0</v>
      </c>
      <c r="L1086" s="19">
        <f t="shared" si="2371"/>
        <v>2754.2</v>
      </c>
      <c r="M1086" s="19">
        <f t="shared" si="2372"/>
        <v>0</v>
      </c>
      <c r="N1086" s="19">
        <f t="shared" si="2373"/>
        <v>0</v>
      </c>
      <c r="O1086" s="19">
        <f t="shared" si="2390"/>
        <v>0</v>
      </c>
      <c r="P1086" s="19">
        <f t="shared" si="2390"/>
        <v>0</v>
      </c>
      <c r="Q1086" s="19">
        <f t="shared" si="2390"/>
        <v>0</v>
      </c>
      <c r="R1086" s="19">
        <f t="shared" si="2329"/>
        <v>2754.2</v>
      </c>
      <c r="S1086" s="19">
        <f t="shared" si="2330"/>
        <v>0</v>
      </c>
      <c r="T1086" s="19">
        <f t="shared" si="2331"/>
        <v>0</v>
      </c>
      <c r="U1086" s="19">
        <f t="shared" si="2391"/>
        <v>0</v>
      </c>
      <c r="V1086" s="19">
        <f t="shared" si="2332"/>
        <v>2754.2</v>
      </c>
      <c r="W1086" s="19">
        <f t="shared" si="2333"/>
        <v>0</v>
      </c>
      <c r="X1086" s="19">
        <f t="shared" si="2334"/>
        <v>0</v>
      </c>
      <c r="Y1086" s="19">
        <f t="shared" si="2391"/>
        <v>0</v>
      </c>
      <c r="Z1086" s="19">
        <f t="shared" si="2391"/>
        <v>0</v>
      </c>
      <c r="AA1086" s="19">
        <f t="shared" si="2391"/>
        <v>0</v>
      </c>
      <c r="AB1086" s="19">
        <f t="shared" si="2378"/>
        <v>2754.2</v>
      </c>
      <c r="AC1086" s="19">
        <f t="shared" si="2379"/>
        <v>0</v>
      </c>
      <c r="AD1086" s="19">
        <f t="shared" si="2380"/>
        <v>0</v>
      </c>
      <c r="AE1086" s="19">
        <f t="shared" si="2391"/>
        <v>0</v>
      </c>
      <c r="AF1086" s="19">
        <f t="shared" si="2391"/>
        <v>0</v>
      </c>
      <c r="AG1086" s="19">
        <f t="shared" si="2384"/>
        <v>2754.2</v>
      </c>
      <c r="AH1086" s="19">
        <f t="shared" si="2385"/>
        <v>0</v>
      </c>
      <c r="AI1086" s="19">
        <f t="shared" si="2386"/>
        <v>0</v>
      </c>
      <c r="AJ1086" s="19">
        <f t="shared" si="2391"/>
        <v>0</v>
      </c>
      <c r="AK1086" s="19">
        <f t="shared" si="2391"/>
        <v>0</v>
      </c>
      <c r="AL1086" s="19">
        <f t="shared" si="2391"/>
        <v>0</v>
      </c>
      <c r="AM1086" s="19">
        <f t="shared" si="2340"/>
        <v>2754.2</v>
      </c>
      <c r="AN1086" s="19">
        <f t="shared" si="2391"/>
        <v>0</v>
      </c>
      <c r="AO1086" s="19">
        <f t="shared" si="2359"/>
        <v>2754.2</v>
      </c>
      <c r="AP1086" s="19">
        <f t="shared" si="2341"/>
        <v>0</v>
      </c>
      <c r="AQ1086" s="19">
        <f t="shared" si="2391"/>
        <v>0</v>
      </c>
      <c r="AR1086" s="19">
        <f t="shared" si="2360"/>
        <v>0</v>
      </c>
      <c r="AS1086" s="19">
        <f t="shared" si="2342"/>
        <v>0</v>
      </c>
      <c r="AT1086" s="19">
        <f t="shared" si="2391"/>
        <v>0</v>
      </c>
      <c r="AU1086" s="19">
        <f t="shared" si="2361"/>
        <v>0</v>
      </c>
      <c r="AV1086" s="19">
        <f t="shared" si="2391"/>
        <v>0</v>
      </c>
      <c r="AW1086" s="32"/>
      <c r="AX1086" s="23"/>
      <c r="AY1086" s="2"/>
    </row>
    <row r="1087" spans="1:51" x14ac:dyDescent="0.3">
      <c r="A1087" s="49" t="s">
        <v>232</v>
      </c>
      <c r="B1087" s="45">
        <v>410</v>
      </c>
      <c r="C1087" s="49"/>
      <c r="D1087" s="49"/>
      <c r="E1087" s="15" t="s">
        <v>593</v>
      </c>
      <c r="F1087" s="19">
        <f t="shared" ref="F1087:H1087" si="2392">F1088</f>
        <v>2754.2</v>
      </c>
      <c r="G1087" s="19">
        <f t="shared" si="2392"/>
        <v>0</v>
      </c>
      <c r="H1087" s="19">
        <f t="shared" si="2392"/>
        <v>0</v>
      </c>
      <c r="I1087" s="19">
        <f t="shared" si="2389"/>
        <v>0</v>
      </c>
      <c r="J1087" s="19">
        <f t="shared" si="2389"/>
        <v>0</v>
      </c>
      <c r="K1087" s="19">
        <f t="shared" si="2389"/>
        <v>0</v>
      </c>
      <c r="L1087" s="19">
        <f t="shared" si="2371"/>
        <v>2754.2</v>
      </c>
      <c r="M1087" s="19">
        <f t="shared" si="2372"/>
        <v>0</v>
      </c>
      <c r="N1087" s="19">
        <f t="shared" si="2373"/>
        <v>0</v>
      </c>
      <c r="O1087" s="19">
        <f t="shared" si="2390"/>
        <v>0</v>
      </c>
      <c r="P1087" s="19">
        <f t="shared" si="2390"/>
        <v>0</v>
      </c>
      <c r="Q1087" s="19">
        <f t="shared" si="2390"/>
        <v>0</v>
      </c>
      <c r="R1087" s="19">
        <f t="shared" si="2329"/>
        <v>2754.2</v>
      </c>
      <c r="S1087" s="19">
        <f t="shared" si="2330"/>
        <v>0</v>
      </c>
      <c r="T1087" s="19">
        <f t="shared" si="2331"/>
        <v>0</v>
      </c>
      <c r="U1087" s="19">
        <f t="shared" ref="U1087:AV1087" si="2393">U1088</f>
        <v>0</v>
      </c>
      <c r="V1087" s="19">
        <f t="shared" si="2332"/>
        <v>2754.2</v>
      </c>
      <c r="W1087" s="19">
        <f t="shared" si="2333"/>
        <v>0</v>
      </c>
      <c r="X1087" s="19">
        <f t="shared" si="2334"/>
        <v>0</v>
      </c>
      <c r="Y1087" s="19">
        <f t="shared" si="2393"/>
        <v>0</v>
      </c>
      <c r="Z1087" s="19">
        <f t="shared" si="2393"/>
        <v>0</v>
      </c>
      <c r="AA1087" s="19">
        <f t="shared" si="2393"/>
        <v>0</v>
      </c>
      <c r="AB1087" s="19">
        <f t="shared" si="2378"/>
        <v>2754.2</v>
      </c>
      <c r="AC1087" s="19">
        <f t="shared" si="2379"/>
        <v>0</v>
      </c>
      <c r="AD1087" s="19">
        <f t="shared" si="2380"/>
        <v>0</v>
      </c>
      <c r="AE1087" s="19">
        <f t="shared" si="2393"/>
        <v>0</v>
      </c>
      <c r="AF1087" s="19">
        <f t="shared" si="2393"/>
        <v>0</v>
      </c>
      <c r="AG1087" s="19">
        <f t="shared" si="2384"/>
        <v>2754.2</v>
      </c>
      <c r="AH1087" s="19">
        <f t="shared" si="2385"/>
        <v>0</v>
      </c>
      <c r="AI1087" s="19">
        <f t="shared" si="2386"/>
        <v>0</v>
      </c>
      <c r="AJ1087" s="19">
        <f t="shared" si="2393"/>
        <v>0</v>
      </c>
      <c r="AK1087" s="19">
        <f t="shared" si="2393"/>
        <v>0</v>
      </c>
      <c r="AL1087" s="19">
        <f t="shared" si="2393"/>
        <v>0</v>
      </c>
      <c r="AM1087" s="19">
        <f t="shared" si="2340"/>
        <v>2754.2</v>
      </c>
      <c r="AN1087" s="19">
        <f t="shared" si="2393"/>
        <v>0</v>
      </c>
      <c r="AO1087" s="19">
        <f t="shared" si="2359"/>
        <v>2754.2</v>
      </c>
      <c r="AP1087" s="19">
        <f t="shared" si="2341"/>
        <v>0</v>
      </c>
      <c r="AQ1087" s="19">
        <f t="shared" si="2393"/>
        <v>0</v>
      </c>
      <c r="AR1087" s="19">
        <f t="shared" si="2360"/>
        <v>0</v>
      </c>
      <c r="AS1087" s="19">
        <f t="shared" si="2342"/>
        <v>0</v>
      </c>
      <c r="AT1087" s="19">
        <f t="shared" si="2393"/>
        <v>0</v>
      </c>
      <c r="AU1087" s="19">
        <f t="shared" si="2361"/>
        <v>0</v>
      </c>
      <c r="AV1087" s="19">
        <f t="shared" si="2393"/>
        <v>0</v>
      </c>
      <c r="AW1087" s="32"/>
      <c r="AX1087" s="23"/>
      <c r="AY1087" s="2"/>
    </row>
    <row r="1088" spans="1:51" x14ac:dyDescent="0.3">
      <c r="A1088" s="49" t="s">
        <v>232</v>
      </c>
      <c r="B1088" s="45">
        <v>410</v>
      </c>
      <c r="C1088" s="49" t="s">
        <v>28</v>
      </c>
      <c r="D1088" s="49" t="s">
        <v>112</v>
      </c>
      <c r="E1088" s="15" t="s">
        <v>558</v>
      </c>
      <c r="F1088" s="19">
        <v>2754.2</v>
      </c>
      <c r="G1088" s="19">
        <v>0</v>
      </c>
      <c r="H1088" s="19">
        <v>0</v>
      </c>
      <c r="I1088" s="19"/>
      <c r="J1088" s="19"/>
      <c r="K1088" s="19"/>
      <c r="L1088" s="19">
        <f t="shared" si="2371"/>
        <v>2754.2</v>
      </c>
      <c r="M1088" s="19">
        <f t="shared" si="2372"/>
        <v>0</v>
      </c>
      <c r="N1088" s="19">
        <f t="shared" si="2373"/>
        <v>0</v>
      </c>
      <c r="O1088" s="19"/>
      <c r="P1088" s="19"/>
      <c r="Q1088" s="19"/>
      <c r="R1088" s="19">
        <f t="shared" si="2329"/>
        <v>2754.2</v>
      </c>
      <c r="S1088" s="19">
        <f t="shared" si="2330"/>
        <v>0</v>
      </c>
      <c r="T1088" s="19">
        <f t="shared" si="2331"/>
        <v>0</v>
      </c>
      <c r="U1088" s="19"/>
      <c r="V1088" s="19">
        <f t="shared" si="2332"/>
        <v>2754.2</v>
      </c>
      <c r="W1088" s="19">
        <f t="shared" si="2333"/>
        <v>0</v>
      </c>
      <c r="X1088" s="19">
        <f t="shared" si="2334"/>
        <v>0</v>
      </c>
      <c r="Y1088" s="19"/>
      <c r="Z1088" s="19"/>
      <c r="AA1088" s="19"/>
      <c r="AB1088" s="19">
        <f t="shared" si="2378"/>
        <v>2754.2</v>
      </c>
      <c r="AC1088" s="19">
        <f t="shared" si="2379"/>
        <v>0</v>
      </c>
      <c r="AD1088" s="19">
        <f t="shared" si="2380"/>
        <v>0</v>
      </c>
      <c r="AE1088" s="19"/>
      <c r="AF1088" s="19"/>
      <c r="AG1088" s="19">
        <f t="shared" si="2384"/>
        <v>2754.2</v>
      </c>
      <c r="AH1088" s="19">
        <f t="shared" si="2385"/>
        <v>0</v>
      </c>
      <c r="AI1088" s="19">
        <f t="shared" si="2386"/>
        <v>0</v>
      </c>
      <c r="AJ1088" s="19"/>
      <c r="AK1088" s="19"/>
      <c r="AL1088" s="19"/>
      <c r="AM1088" s="19">
        <f t="shared" si="2340"/>
        <v>2754.2</v>
      </c>
      <c r="AN1088" s="19"/>
      <c r="AO1088" s="19">
        <f t="shared" si="2359"/>
        <v>2754.2</v>
      </c>
      <c r="AP1088" s="19">
        <f t="shared" si="2341"/>
        <v>0</v>
      </c>
      <c r="AQ1088" s="19"/>
      <c r="AR1088" s="19">
        <f t="shared" si="2360"/>
        <v>0</v>
      </c>
      <c r="AS1088" s="19">
        <f t="shared" si="2342"/>
        <v>0</v>
      </c>
      <c r="AT1088" s="19"/>
      <c r="AU1088" s="19">
        <f t="shared" si="2361"/>
        <v>0</v>
      </c>
      <c r="AV1088" s="19"/>
      <c r="AW1088" s="32"/>
      <c r="AX1088" s="23"/>
      <c r="AY1088" s="2"/>
    </row>
    <row r="1089" spans="1:51" ht="31.2" x14ac:dyDescent="0.3">
      <c r="A1089" s="49" t="s">
        <v>1479</v>
      </c>
      <c r="B1089" s="45"/>
      <c r="C1089" s="49"/>
      <c r="D1089" s="49"/>
      <c r="E1089" s="15" t="s">
        <v>1485</v>
      </c>
      <c r="F1089" s="19"/>
      <c r="G1089" s="19"/>
      <c r="H1089" s="19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19"/>
      <c r="AF1089" s="19"/>
      <c r="AG1089" s="19">
        <f>AG1090</f>
        <v>0</v>
      </c>
      <c r="AH1089" s="19">
        <f t="shared" ref="AH1089:AV1091" si="2394">AH1090</f>
        <v>0</v>
      </c>
      <c r="AI1089" s="19">
        <f t="shared" si="2394"/>
        <v>0</v>
      </c>
      <c r="AJ1089" s="19">
        <f t="shared" si="2394"/>
        <v>0</v>
      </c>
      <c r="AK1089" s="19">
        <f t="shared" si="2394"/>
        <v>17616.29</v>
      </c>
      <c r="AL1089" s="19">
        <f t="shared" si="2394"/>
        <v>0</v>
      </c>
      <c r="AM1089" s="19">
        <f t="shared" si="2340"/>
        <v>0</v>
      </c>
      <c r="AN1089" s="19">
        <f t="shared" si="2394"/>
        <v>0</v>
      </c>
      <c r="AO1089" s="19">
        <f t="shared" si="2359"/>
        <v>0</v>
      </c>
      <c r="AP1089" s="19">
        <f t="shared" si="2341"/>
        <v>17616.29</v>
      </c>
      <c r="AQ1089" s="19">
        <f t="shared" si="2394"/>
        <v>0</v>
      </c>
      <c r="AR1089" s="19">
        <f t="shared" si="2360"/>
        <v>17616.29</v>
      </c>
      <c r="AS1089" s="19">
        <f t="shared" si="2342"/>
        <v>0</v>
      </c>
      <c r="AT1089" s="19">
        <f t="shared" si="2394"/>
        <v>0</v>
      </c>
      <c r="AU1089" s="19">
        <f t="shared" si="2361"/>
        <v>0</v>
      </c>
      <c r="AV1089" s="19">
        <f t="shared" si="2394"/>
        <v>0</v>
      </c>
      <c r="AW1089" s="32"/>
      <c r="AX1089" s="23"/>
      <c r="AY1089" s="2"/>
    </row>
    <row r="1090" spans="1:51" ht="46.8" x14ac:dyDescent="0.3">
      <c r="A1090" s="49" t="s">
        <v>1479</v>
      </c>
      <c r="B1090" s="45">
        <v>400</v>
      </c>
      <c r="C1090" s="49"/>
      <c r="D1090" s="49"/>
      <c r="E1090" s="15" t="s">
        <v>580</v>
      </c>
      <c r="F1090" s="19"/>
      <c r="G1090" s="19"/>
      <c r="H1090" s="19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19"/>
      <c r="AF1090" s="19"/>
      <c r="AG1090" s="19">
        <f>AG1091</f>
        <v>0</v>
      </c>
      <c r="AH1090" s="19">
        <f t="shared" si="2394"/>
        <v>0</v>
      </c>
      <c r="AI1090" s="19">
        <f t="shared" si="2394"/>
        <v>0</v>
      </c>
      <c r="AJ1090" s="19">
        <f t="shared" si="2394"/>
        <v>0</v>
      </c>
      <c r="AK1090" s="19">
        <f t="shared" si="2394"/>
        <v>17616.29</v>
      </c>
      <c r="AL1090" s="19">
        <f t="shared" si="2394"/>
        <v>0</v>
      </c>
      <c r="AM1090" s="19">
        <f t="shared" si="2340"/>
        <v>0</v>
      </c>
      <c r="AN1090" s="19">
        <f t="shared" si="2394"/>
        <v>0</v>
      </c>
      <c r="AO1090" s="19">
        <f t="shared" si="2359"/>
        <v>0</v>
      </c>
      <c r="AP1090" s="19">
        <f t="shared" si="2341"/>
        <v>17616.29</v>
      </c>
      <c r="AQ1090" s="19">
        <f t="shared" si="2394"/>
        <v>0</v>
      </c>
      <c r="AR1090" s="19">
        <f t="shared" si="2360"/>
        <v>17616.29</v>
      </c>
      <c r="AS1090" s="19">
        <f t="shared" si="2342"/>
        <v>0</v>
      </c>
      <c r="AT1090" s="19">
        <f t="shared" si="2394"/>
        <v>0</v>
      </c>
      <c r="AU1090" s="19">
        <f t="shared" si="2361"/>
        <v>0</v>
      </c>
      <c r="AV1090" s="19">
        <f t="shared" si="2394"/>
        <v>0</v>
      </c>
      <c r="AW1090" s="32"/>
      <c r="AX1090" s="23"/>
      <c r="AY1090" s="2"/>
    </row>
    <row r="1091" spans="1:51" ht="140.4" x14ac:dyDescent="0.3">
      <c r="A1091" s="49" t="s">
        <v>1479</v>
      </c>
      <c r="B1091" s="45">
        <v>460</v>
      </c>
      <c r="C1091" s="49"/>
      <c r="D1091" s="49"/>
      <c r="E1091" s="15" t="s">
        <v>594</v>
      </c>
      <c r="F1091" s="19"/>
      <c r="G1091" s="19"/>
      <c r="H1091" s="19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19"/>
      <c r="AF1091" s="19"/>
      <c r="AG1091" s="19">
        <f>AG1092</f>
        <v>0</v>
      </c>
      <c r="AH1091" s="19">
        <f t="shared" si="2394"/>
        <v>0</v>
      </c>
      <c r="AI1091" s="19">
        <f t="shared" si="2394"/>
        <v>0</v>
      </c>
      <c r="AJ1091" s="19">
        <f t="shared" si="2394"/>
        <v>0</v>
      </c>
      <c r="AK1091" s="19">
        <f t="shared" si="2394"/>
        <v>17616.29</v>
      </c>
      <c r="AL1091" s="19">
        <f t="shared" si="2394"/>
        <v>0</v>
      </c>
      <c r="AM1091" s="19">
        <f t="shared" si="2340"/>
        <v>0</v>
      </c>
      <c r="AN1091" s="19">
        <f t="shared" si="2394"/>
        <v>0</v>
      </c>
      <c r="AO1091" s="19">
        <f t="shared" si="2359"/>
        <v>0</v>
      </c>
      <c r="AP1091" s="19">
        <f t="shared" si="2341"/>
        <v>17616.29</v>
      </c>
      <c r="AQ1091" s="19">
        <f t="shared" si="2394"/>
        <v>0</v>
      </c>
      <c r="AR1091" s="19">
        <f t="shared" si="2360"/>
        <v>17616.29</v>
      </c>
      <c r="AS1091" s="19">
        <f t="shared" si="2342"/>
        <v>0</v>
      </c>
      <c r="AT1091" s="19">
        <f t="shared" si="2394"/>
        <v>0</v>
      </c>
      <c r="AU1091" s="19">
        <f t="shared" si="2361"/>
        <v>0</v>
      </c>
      <c r="AV1091" s="19">
        <f t="shared" si="2394"/>
        <v>0</v>
      </c>
      <c r="AW1091" s="32"/>
      <c r="AX1091" s="23"/>
      <c r="AY1091" s="2"/>
    </row>
    <row r="1092" spans="1:51" x14ac:dyDescent="0.3">
      <c r="A1092" s="49" t="s">
        <v>1479</v>
      </c>
      <c r="B1092" s="45">
        <v>460</v>
      </c>
      <c r="C1092" s="49" t="s">
        <v>28</v>
      </c>
      <c r="D1092" s="49" t="s">
        <v>112</v>
      </c>
      <c r="E1092" s="15" t="s">
        <v>558</v>
      </c>
      <c r="F1092" s="19"/>
      <c r="G1092" s="19"/>
      <c r="H1092" s="19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19"/>
      <c r="AF1092" s="19"/>
      <c r="AG1092" s="19">
        <v>0</v>
      </c>
      <c r="AH1092" s="19">
        <v>0</v>
      </c>
      <c r="AI1092" s="19">
        <v>0</v>
      </c>
      <c r="AJ1092" s="19"/>
      <c r="AK1092" s="19">
        <v>17616.29</v>
      </c>
      <c r="AL1092" s="19"/>
      <c r="AM1092" s="19">
        <f t="shared" si="2340"/>
        <v>0</v>
      </c>
      <c r="AN1092" s="19"/>
      <c r="AO1092" s="19">
        <f t="shared" si="2359"/>
        <v>0</v>
      </c>
      <c r="AP1092" s="19">
        <f t="shared" si="2341"/>
        <v>17616.29</v>
      </c>
      <c r="AQ1092" s="19"/>
      <c r="AR1092" s="19">
        <f t="shared" si="2360"/>
        <v>17616.29</v>
      </c>
      <c r="AS1092" s="19">
        <f t="shared" si="2342"/>
        <v>0</v>
      </c>
      <c r="AT1092" s="19"/>
      <c r="AU1092" s="19">
        <f t="shared" si="2361"/>
        <v>0</v>
      </c>
      <c r="AV1092" s="19"/>
      <c r="AW1092" s="32"/>
      <c r="AX1092" s="23"/>
      <c r="AY1092" s="2"/>
    </row>
    <row r="1093" spans="1:51" ht="31.2" x14ac:dyDescent="0.3">
      <c r="A1093" s="49" t="s">
        <v>972</v>
      </c>
      <c r="B1093" s="45"/>
      <c r="C1093" s="49"/>
      <c r="D1093" s="49"/>
      <c r="E1093" s="15" t="s">
        <v>973</v>
      </c>
      <c r="F1093" s="19">
        <f>F1094</f>
        <v>0</v>
      </c>
      <c r="G1093" s="19">
        <f t="shared" ref="G1093:AV1096" si="2395">G1094</f>
        <v>307175.2</v>
      </c>
      <c r="H1093" s="19">
        <f t="shared" si="2395"/>
        <v>307175.10000000003</v>
      </c>
      <c r="I1093" s="19">
        <f t="shared" si="2395"/>
        <v>0</v>
      </c>
      <c r="J1093" s="19">
        <f t="shared" si="2395"/>
        <v>0</v>
      </c>
      <c r="K1093" s="19">
        <f t="shared" si="2395"/>
        <v>0</v>
      </c>
      <c r="L1093" s="19">
        <f t="shared" si="2371"/>
        <v>0</v>
      </c>
      <c r="M1093" s="19">
        <f t="shared" si="2372"/>
        <v>307175.2</v>
      </c>
      <c r="N1093" s="19">
        <f t="shared" si="2373"/>
        <v>307175.10000000003</v>
      </c>
      <c r="O1093" s="19">
        <f t="shared" si="2395"/>
        <v>0</v>
      </c>
      <c r="P1093" s="19">
        <f t="shared" si="2395"/>
        <v>45628.6</v>
      </c>
      <c r="Q1093" s="19">
        <f t="shared" si="2395"/>
        <v>36220.799999999996</v>
      </c>
      <c r="R1093" s="19">
        <f t="shared" si="2329"/>
        <v>0</v>
      </c>
      <c r="S1093" s="19">
        <f t="shared" si="2330"/>
        <v>352803.8</v>
      </c>
      <c r="T1093" s="19">
        <f t="shared" si="2331"/>
        <v>343395.9</v>
      </c>
      <c r="U1093" s="19">
        <f t="shared" si="2395"/>
        <v>0</v>
      </c>
      <c r="V1093" s="19">
        <f t="shared" si="2332"/>
        <v>0</v>
      </c>
      <c r="W1093" s="19">
        <f t="shared" si="2333"/>
        <v>352803.8</v>
      </c>
      <c r="X1093" s="19">
        <f t="shared" si="2334"/>
        <v>343395.9</v>
      </c>
      <c r="Y1093" s="19">
        <f t="shared" si="2395"/>
        <v>0</v>
      </c>
      <c r="Z1093" s="19">
        <f t="shared" si="2395"/>
        <v>0</v>
      </c>
      <c r="AA1093" s="19">
        <f t="shared" si="2395"/>
        <v>0.10000000000582077</v>
      </c>
      <c r="AB1093" s="19">
        <f t="shared" si="2378"/>
        <v>0</v>
      </c>
      <c r="AC1093" s="19">
        <f t="shared" si="2379"/>
        <v>352803.8</v>
      </c>
      <c r="AD1093" s="19">
        <f t="shared" si="2380"/>
        <v>343396</v>
      </c>
      <c r="AE1093" s="19">
        <f t="shared" si="2395"/>
        <v>0</v>
      </c>
      <c r="AF1093" s="19">
        <f t="shared" si="2395"/>
        <v>0</v>
      </c>
      <c r="AG1093" s="19">
        <f t="shared" si="2384"/>
        <v>0</v>
      </c>
      <c r="AH1093" s="19">
        <f t="shared" si="2385"/>
        <v>352803.8</v>
      </c>
      <c r="AI1093" s="19">
        <f t="shared" si="2386"/>
        <v>343396</v>
      </c>
      <c r="AJ1093" s="19">
        <f t="shared" si="2395"/>
        <v>0</v>
      </c>
      <c r="AK1093" s="19">
        <f t="shared" si="2395"/>
        <v>0</v>
      </c>
      <c r="AL1093" s="19">
        <f t="shared" si="2395"/>
        <v>0</v>
      </c>
      <c r="AM1093" s="19">
        <f t="shared" si="2340"/>
        <v>0</v>
      </c>
      <c r="AN1093" s="19">
        <f t="shared" si="2395"/>
        <v>0</v>
      </c>
      <c r="AO1093" s="19">
        <f t="shared" si="2359"/>
        <v>0</v>
      </c>
      <c r="AP1093" s="19">
        <f t="shared" si="2341"/>
        <v>352803.8</v>
      </c>
      <c r="AQ1093" s="19">
        <f t="shared" si="2395"/>
        <v>0</v>
      </c>
      <c r="AR1093" s="19">
        <f t="shared" si="2360"/>
        <v>352803.8</v>
      </c>
      <c r="AS1093" s="19">
        <f t="shared" si="2342"/>
        <v>343396</v>
      </c>
      <c r="AT1093" s="19">
        <f t="shared" si="2395"/>
        <v>0</v>
      </c>
      <c r="AU1093" s="19">
        <f t="shared" si="2361"/>
        <v>343396</v>
      </c>
      <c r="AV1093" s="19">
        <f t="shared" si="2395"/>
        <v>0</v>
      </c>
      <c r="AW1093" s="32"/>
      <c r="AX1093" s="23"/>
      <c r="AY1093" s="2"/>
    </row>
    <row r="1094" spans="1:51" ht="31.2" x14ac:dyDescent="0.3">
      <c r="A1094" s="49" t="s">
        <v>975</v>
      </c>
      <c r="B1094" s="45"/>
      <c r="C1094" s="49"/>
      <c r="D1094" s="49"/>
      <c r="E1094" s="15" t="s">
        <v>974</v>
      </c>
      <c r="F1094" s="19">
        <f>F1095</f>
        <v>0</v>
      </c>
      <c r="G1094" s="19">
        <f t="shared" si="2395"/>
        <v>307175.2</v>
      </c>
      <c r="H1094" s="19">
        <f t="shared" si="2395"/>
        <v>307175.10000000003</v>
      </c>
      <c r="I1094" s="19">
        <f t="shared" si="2395"/>
        <v>0</v>
      </c>
      <c r="J1094" s="19">
        <f t="shared" si="2395"/>
        <v>0</v>
      </c>
      <c r="K1094" s="19">
        <f t="shared" si="2395"/>
        <v>0</v>
      </c>
      <c r="L1094" s="19">
        <f t="shared" si="2371"/>
        <v>0</v>
      </c>
      <c r="M1094" s="19">
        <f t="shared" si="2372"/>
        <v>307175.2</v>
      </c>
      <c r="N1094" s="19">
        <f t="shared" si="2373"/>
        <v>307175.10000000003</v>
      </c>
      <c r="O1094" s="19">
        <f t="shared" si="2395"/>
        <v>0</v>
      </c>
      <c r="P1094" s="19">
        <f t="shared" si="2395"/>
        <v>45628.6</v>
      </c>
      <c r="Q1094" s="19">
        <f t="shared" si="2395"/>
        <v>36220.799999999996</v>
      </c>
      <c r="R1094" s="19">
        <f t="shared" si="2329"/>
        <v>0</v>
      </c>
      <c r="S1094" s="19">
        <f t="shared" si="2330"/>
        <v>352803.8</v>
      </c>
      <c r="T1094" s="19">
        <f t="shared" si="2331"/>
        <v>343395.9</v>
      </c>
      <c r="U1094" s="19">
        <f t="shared" si="2395"/>
        <v>0</v>
      </c>
      <c r="V1094" s="19">
        <f t="shared" si="2332"/>
        <v>0</v>
      </c>
      <c r="W1094" s="19">
        <f t="shared" si="2333"/>
        <v>352803.8</v>
      </c>
      <c r="X1094" s="19">
        <f t="shared" si="2334"/>
        <v>343395.9</v>
      </c>
      <c r="Y1094" s="19">
        <f t="shared" si="2395"/>
        <v>0</v>
      </c>
      <c r="Z1094" s="19">
        <f t="shared" si="2395"/>
        <v>0</v>
      </c>
      <c r="AA1094" s="19">
        <f t="shared" si="2395"/>
        <v>0.10000000000582077</v>
      </c>
      <c r="AB1094" s="19">
        <f t="shared" si="2378"/>
        <v>0</v>
      </c>
      <c r="AC1094" s="19">
        <f t="shared" si="2379"/>
        <v>352803.8</v>
      </c>
      <c r="AD1094" s="19">
        <f t="shared" si="2380"/>
        <v>343396</v>
      </c>
      <c r="AE1094" s="19">
        <f t="shared" si="2395"/>
        <v>0</v>
      </c>
      <c r="AF1094" s="19">
        <f t="shared" si="2395"/>
        <v>0</v>
      </c>
      <c r="AG1094" s="19">
        <f t="shared" si="2384"/>
        <v>0</v>
      </c>
      <c r="AH1094" s="19">
        <f t="shared" si="2385"/>
        <v>352803.8</v>
      </c>
      <c r="AI1094" s="19">
        <f t="shared" si="2386"/>
        <v>343396</v>
      </c>
      <c r="AJ1094" s="19">
        <f t="shared" si="2395"/>
        <v>0</v>
      </c>
      <c r="AK1094" s="19">
        <f t="shared" si="2395"/>
        <v>0</v>
      </c>
      <c r="AL1094" s="19">
        <f t="shared" si="2395"/>
        <v>0</v>
      </c>
      <c r="AM1094" s="19">
        <f t="shared" si="2340"/>
        <v>0</v>
      </c>
      <c r="AN1094" s="19">
        <f t="shared" si="2395"/>
        <v>0</v>
      </c>
      <c r="AO1094" s="19">
        <f t="shared" si="2359"/>
        <v>0</v>
      </c>
      <c r="AP1094" s="19">
        <f t="shared" si="2341"/>
        <v>352803.8</v>
      </c>
      <c r="AQ1094" s="19">
        <f t="shared" si="2395"/>
        <v>0</v>
      </c>
      <c r="AR1094" s="19">
        <f t="shared" si="2360"/>
        <v>352803.8</v>
      </c>
      <c r="AS1094" s="19">
        <f t="shared" si="2342"/>
        <v>343396</v>
      </c>
      <c r="AT1094" s="19">
        <f t="shared" si="2395"/>
        <v>0</v>
      </c>
      <c r="AU1094" s="19">
        <f t="shared" si="2361"/>
        <v>343396</v>
      </c>
      <c r="AV1094" s="19">
        <f t="shared" si="2395"/>
        <v>0</v>
      </c>
      <c r="AW1094" s="32"/>
      <c r="AX1094" s="23"/>
      <c r="AY1094" s="2"/>
    </row>
    <row r="1095" spans="1:51" ht="46.8" x14ac:dyDescent="0.3">
      <c r="A1095" s="49" t="s">
        <v>975</v>
      </c>
      <c r="B1095" s="45">
        <v>400</v>
      </c>
      <c r="C1095" s="49"/>
      <c r="D1095" s="49"/>
      <c r="E1095" s="15" t="s">
        <v>580</v>
      </c>
      <c r="F1095" s="19">
        <f>F1096</f>
        <v>0</v>
      </c>
      <c r="G1095" s="19">
        <f t="shared" si="2395"/>
        <v>307175.2</v>
      </c>
      <c r="H1095" s="19">
        <f t="shared" si="2395"/>
        <v>307175.10000000003</v>
      </c>
      <c r="I1095" s="19">
        <f t="shared" si="2395"/>
        <v>0</v>
      </c>
      <c r="J1095" s="19">
        <f t="shared" si="2395"/>
        <v>0</v>
      </c>
      <c r="K1095" s="19">
        <f t="shared" si="2395"/>
        <v>0</v>
      </c>
      <c r="L1095" s="19">
        <f t="shared" si="2371"/>
        <v>0</v>
      </c>
      <c r="M1095" s="19">
        <f t="shared" si="2372"/>
        <v>307175.2</v>
      </c>
      <c r="N1095" s="19">
        <f t="shared" si="2373"/>
        <v>307175.10000000003</v>
      </c>
      <c r="O1095" s="19">
        <f t="shared" si="2395"/>
        <v>0</v>
      </c>
      <c r="P1095" s="19">
        <f t="shared" si="2395"/>
        <v>45628.6</v>
      </c>
      <c r="Q1095" s="19">
        <f t="shared" si="2395"/>
        <v>36220.799999999996</v>
      </c>
      <c r="R1095" s="19">
        <f t="shared" si="2329"/>
        <v>0</v>
      </c>
      <c r="S1095" s="19">
        <f t="shared" si="2330"/>
        <v>352803.8</v>
      </c>
      <c r="T1095" s="19">
        <f t="shared" si="2331"/>
        <v>343395.9</v>
      </c>
      <c r="U1095" s="19">
        <f t="shared" si="2395"/>
        <v>0</v>
      </c>
      <c r="V1095" s="19">
        <f t="shared" si="2332"/>
        <v>0</v>
      </c>
      <c r="W1095" s="19">
        <f t="shared" si="2333"/>
        <v>352803.8</v>
      </c>
      <c r="X1095" s="19">
        <f t="shared" si="2334"/>
        <v>343395.9</v>
      </c>
      <c r="Y1095" s="19">
        <f t="shared" si="2395"/>
        <v>0</v>
      </c>
      <c r="Z1095" s="19">
        <f t="shared" si="2395"/>
        <v>0</v>
      </c>
      <c r="AA1095" s="19">
        <f t="shared" si="2395"/>
        <v>0.10000000000582077</v>
      </c>
      <c r="AB1095" s="19">
        <f t="shared" si="2378"/>
        <v>0</v>
      </c>
      <c r="AC1095" s="19">
        <f t="shared" si="2379"/>
        <v>352803.8</v>
      </c>
      <c r="AD1095" s="19">
        <f t="shared" si="2380"/>
        <v>343396</v>
      </c>
      <c r="AE1095" s="19">
        <f t="shared" si="2395"/>
        <v>0</v>
      </c>
      <c r="AF1095" s="19">
        <f t="shared" si="2395"/>
        <v>0</v>
      </c>
      <c r="AG1095" s="19">
        <f t="shared" si="2384"/>
        <v>0</v>
      </c>
      <c r="AH1095" s="19">
        <f t="shared" si="2385"/>
        <v>352803.8</v>
      </c>
      <c r="AI1095" s="19">
        <f t="shared" si="2386"/>
        <v>343396</v>
      </c>
      <c r="AJ1095" s="19">
        <f t="shared" si="2395"/>
        <v>0</v>
      </c>
      <c r="AK1095" s="19">
        <f t="shared" si="2395"/>
        <v>0</v>
      </c>
      <c r="AL1095" s="19">
        <f t="shared" si="2395"/>
        <v>0</v>
      </c>
      <c r="AM1095" s="19">
        <f t="shared" si="2340"/>
        <v>0</v>
      </c>
      <c r="AN1095" s="19">
        <f t="shared" si="2395"/>
        <v>0</v>
      </c>
      <c r="AO1095" s="19">
        <f t="shared" si="2359"/>
        <v>0</v>
      </c>
      <c r="AP1095" s="19">
        <f t="shared" si="2341"/>
        <v>352803.8</v>
      </c>
      <c r="AQ1095" s="19">
        <f t="shared" si="2395"/>
        <v>0</v>
      </c>
      <c r="AR1095" s="19">
        <f t="shared" si="2360"/>
        <v>352803.8</v>
      </c>
      <c r="AS1095" s="19">
        <f t="shared" si="2342"/>
        <v>343396</v>
      </c>
      <c r="AT1095" s="19">
        <f t="shared" si="2395"/>
        <v>0</v>
      </c>
      <c r="AU1095" s="19">
        <f t="shared" si="2361"/>
        <v>343396</v>
      </c>
      <c r="AV1095" s="19">
        <f t="shared" si="2395"/>
        <v>0</v>
      </c>
      <c r="AW1095" s="32"/>
      <c r="AX1095" s="23"/>
      <c r="AY1095" s="2"/>
    </row>
    <row r="1096" spans="1:51" x14ac:dyDescent="0.3">
      <c r="A1096" s="49" t="s">
        <v>975</v>
      </c>
      <c r="B1096" s="45">
        <v>410</v>
      </c>
      <c r="C1096" s="49"/>
      <c r="D1096" s="49"/>
      <c r="E1096" s="15" t="s">
        <v>593</v>
      </c>
      <c r="F1096" s="19">
        <f>F1097</f>
        <v>0</v>
      </c>
      <c r="G1096" s="19">
        <f t="shared" si="2395"/>
        <v>307175.2</v>
      </c>
      <c r="H1096" s="19">
        <f t="shared" si="2395"/>
        <v>307175.10000000003</v>
      </c>
      <c r="I1096" s="19">
        <f t="shared" si="2395"/>
        <v>0</v>
      </c>
      <c r="J1096" s="19">
        <f t="shared" si="2395"/>
        <v>0</v>
      </c>
      <c r="K1096" s="19">
        <f t="shared" si="2395"/>
        <v>0</v>
      </c>
      <c r="L1096" s="19">
        <f t="shared" si="2371"/>
        <v>0</v>
      </c>
      <c r="M1096" s="19">
        <f t="shared" si="2372"/>
        <v>307175.2</v>
      </c>
      <c r="N1096" s="19">
        <f t="shared" si="2373"/>
        <v>307175.10000000003</v>
      </c>
      <c r="O1096" s="19">
        <f t="shared" si="2395"/>
        <v>0</v>
      </c>
      <c r="P1096" s="19">
        <f t="shared" si="2395"/>
        <v>45628.6</v>
      </c>
      <c r="Q1096" s="19">
        <f t="shared" si="2395"/>
        <v>36220.799999999996</v>
      </c>
      <c r="R1096" s="19">
        <f t="shared" si="2329"/>
        <v>0</v>
      </c>
      <c r="S1096" s="19">
        <f t="shared" si="2330"/>
        <v>352803.8</v>
      </c>
      <c r="T1096" s="19">
        <f t="shared" si="2331"/>
        <v>343395.9</v>
      </c>
      <c r="U1096" s="19">
        <f t="shared" si="2395"/>
        <v>0</v>
      </c>
      <c r="V1096" s="19">
        <f t="shared" si="2332"/>
        <v>0</v>
      </c>
      <c r="W1096" s="19">
        <f t="shared" si="2333"/>
        <v>352803.8</v>
      </c>
      <c r="X1096" s="19">
        <f t="shared" si="2334"/>
        <v>343395.9</v>
      </c>
      <c r="Y1096" s="19">
        <f t="shared" si="2395"/>
        <v>0</v>
      </c>
      <c r="Z1096" s="19">
        <f t="shared" si="2395"/>
        <v>0</v>
      </c>
      <c r="AA1096" s="19">
        <f t="shared" si="2395"/>
        <v>0.10000000000582077</v>
      </c>
      <c r="AB1096" s="19">
        <f t="shared" si="2378"/>
        <v>0</v>
      </c>
      <c r="AC1096" s="19">
        <f t="shared" si="2379"/>
        <v>352803.8</v>
      </c>
      <c r="AD1096" s="19">
        <f t="shared" si="2380"/>
        <v>343396</v>
      </c>
      <c r="AE1096" s="19">
        <f t="shared" si="2395"/>
        <v>0</v>
      </c>
      <c r="AF1096" s="19">
        <f t="shared" si="2395"/>
        <v>0</v>
      </c>
      <c r="AG1096" s="19">
        <f t="shared" si="2384"/>
        <v>0</v>
      </c>
      <c r="AH1096" s="19">
        <f t="shared" si="2385"/>
        <v>352803.8</v>
      </c>
      <c r="AI1096" s="19">
        <f t="shared" si="2386"/>
        <v>343396</v>
      </c>
      <c r="AJ1096" s="19">
        <f t="shared" si="2395"/>
        <v>0</v>
      </c>
      <c r="AK1096" s="19">
        <f t="shared" si="2395"/>
        <v>0</v>
      </c>
      <c r="AL1096" s="19">
        <f t="shared" si="2395"/>
        <v>0</v>
      </c>
      <c r="AM1096" s="19">
        <f t="shared" si="2340"/>
        <v>0</v>
      </c>
      <c r="AN1096" s="19">
        <f t="shared" si="2395"/>
        <v>0</v>
      </c>
      <c r="AO1096" s="19">
        <f t="shared" si="2359"/>
        <v>0</v>
      </c>
      <c r="AP1096" s="19">
        <f t="shared" si="2341"/>
        <v>352803.8</v>
      </c>
      <c r="AQ1096" s="19">
        <f t="shared" si="2395"/>
        <v>0</v>
      </c>
      <c r="AR1096" s="19">
        <f t="shared" si="2360"/>
        <v>352803.8</v>
      </c>
      <c r="AS1096" s="19">
        <f t="shared" si="2342"/>
        <v>343396</v>
      </c>
      <c r="AT1096" s="19">
        <f t="shared" si="2395"/>
        <v>0</v>
      </c>
      <c r="AU1096" s="19">
        <f t="shared" si="2361"/>
        <v>343396</v>
      </c>
      <c r="AV1096" s="19">
        <f t="shared" si="2395"/>
        <v>0</v>
      </c>
      <c r="AW1096" s="32"/>
      <c r="AX1096" s="23"/>
      <c r="AY1096" s="2"/>
    </row>
    <row r="1097" spans="1:51" x14ac:dyDescent="0.3">
      <c r="A1097" s="49" t="s">
        <v>975</v>
      </c>
      <c r="B1097" s="45">
        <v>410</v>
      </c>
      <c r="C1097" s="49" t="s">
        <v>28</v>
      </c>
      <c r="D1097" s="49" t="s">
        <v>112</v>
      </c>
      <c r="E1097" s="15" t="s">
        <v>558</v>
      </c>
      <c r="F1097" s="19">
        <v>0</v>
      </c>
      <c r="G1097" s="19">
        <v>307175.2</v>
      </c>
      <c r="H1097" s="19">
        <f>307175.2-0.1</f>
        <v>307175.10000000003</v>
      </c>
      <c r="I1097" s="19"/>
      <c r="J1097" s="19"/>
      <c r="K1097" s="19"/>
      <c r="L1097" s="19">
        <f t="shared" si="2371"/>
        <v>0</v>
      </c>
      <c r="M1097" s="19">
        <f t="shared" si="2372"/>
        <v>307175.2</v>
      </c>
      <c r="N1097" s="19">
        <f t="shared" si="2373"/>
        <v>307175.10000000003</v>
      </c>
      <c r="O1097" s="19"/>
      <c r="P1097" s="19">
        <f>-34269.6+79898.2</f>
        <v>45628.6</v>
      </c>
      <c r="Q1097" s="19">
        <f>-34269.4+70490.2</f>
        <v>36220.799999999996</v>
      </c>
      <c r="R1097" s="19">
        <f t="shared" si="2329"/>
        <v>0</v>
      </c>
      <c r="S1097" s="19">
        <f t="shared" si="2330"/>
        <v>352803.8</v>
      </c>
      <c r="T1097" s="19">
        <f t="shared" si="2331"/>
        <v>343395.9</v>
      </c>
      <c r="U1097" s="19"/>
      <c r="V1097" s="19">
        <f t="shared" si="2332"/>
        <v>0</v>
      </c>
      <c r="W1097" s="19">
        <f t="shared" si="2333"/>
        <v>352803.8</v>
      </c>
      <c r="X1097" s="19">
        <f t="shared" si="2334"/>
        <v>343395.9</v>
      </c>
      <c r="Y1097" s="19"/>
      <c r="Z1097" s="19">
        <f>-79701.2-5998.5+79701.2+85896.7-79898.2</f>
        <v>0</v>
      </c>
      <c r="AA1097" s="19">
        <f>70490.3-70490.2</f>
        <v>0.10000000000582077</v>
      </c>
      <c r="AB1097" s="19">
        <f t="shared" si="2378"/>
        <v>0</v>
      </c>
      <c r="AC1097" s="19">
        <f t="shared" si="2379"/>
        <v>352803.8</v>
      </c>
      <c r="AD1097" s="19">
        <f t="shared" si="2380"/>
        <v>343396</v>
      </c>
      <c r="AE1097" s="19"/>
      <c r="AF1097" s="19"/>
      <c r="AG1097" s="19">
        <f t="shared" si="2384"/>
        <v>0</v>
      </c>
      <c r="AH1097" s="19">
        <f t="shared" si="2385"/>
        <v>352803.8</v>
      </c>
      <c r="AI1097" s="19">
        <f t="shared" si="2386"/>
        <v>343396</v>
      </c>
      <c r="AJ1097" s="19"/>
      <c r="AK1097" s="19"/>
      <c r="AL1097" s="19"/>
      <c r="AM1097" s="19">
        <f t="shared" si="2340"/>
        <v>0</v>
      </c>
      <c r="AN1097" s="19"/>
      <c r="AO1097" s="19">
        <f t="shared" si="2359"/>
        <v>0</v>
      </c>
      <c r="AP1097" s="19">
        <f t="shared" si="2341"/>
        <v>352803.8</v>
      </c>
      <c r="AQ1097" s="19"/>
      <c r="AR1097" s="19">
        <f t="shared" si="2360"/>
        <v>352803.8</v>
      </c>
      <c r="AS1097" s="19">
        <f t="shared" si="2342"/>
        <v>343396</v>
      </c>
      <c r="AT1097" s="19"/>
      <c r="AU1097" s="19">
        <f t="shared" si="2361"/>
        <v>343396</v>
      </c>
      <c r="AV1097" s="19"/>
      <c r="AW1097" s="32"/>
      <c r="AX1097" s="23"/>
      <c r="AY1097" s="2"/>
    </row>
    <row r="1098" spans="1:51" ht="31.2" x14ac:dyDescent="0.3">
      <c r="A1098" s="20" t="s">
        <v>1410</v>
      </c>
      <c r="B1098" s="45"/>
      <c r="C1098" s="49"/>
      <c r="D1098" s="49"/>
      <c r="E1098" s="15" t="s">
        <v>1371</v>
      </c>
      <c r="F1098" s="19"/>
      <c r="G1098" s="19"/>
      <c r="H1098" s="19"/>
      <c r="I1098" s="19"/>
      <c r="J1098" s="19"/>
      <c r="K1098" s="19"/>
      <c r="L1098" s="19"/>
      <c r="M1098" s="19"/>
      <c r="N1098" s="19"/>
      <c r="O1098" s="19">
        <f>O1099</f>
        <v>200821.5</v>
      </c>
      <c r="P1098" s="19">
        <f t="shared" ref="P1098:AV1101" si="2396">P1099</f>
        <v>0</v>
      </c>
      <c r="Q1098" s="19">
        <f t="shared" si="2396"/>
        <v>0</v>
      </c>
      <c r="R1098" s="19">
        <f t="shared" si="2329"/>
        <v>200821.5</v>
      </c>
      <c r="S1098" s="19">
        <f t="shared" si="2330"/>
        <v>0</v>
      </c>
      <c r="T1098" s="19">
        <f t="shared" si="2331"/>
        <v>0</v>
      </c>
      <c r="U1098" s="19">
        <f t="shared" si="2396"/>
        <v>0</v>
      </c>
      <c r="V1098" s="19">
        <f t="shared" si="2332"/>
        <v>200821.5</v>
      </c>
      <c r="W1098" s="19">
        <f t="shared" si="2333"/>
        <v>0</v>
      </c>
      <c r="X1098" s="19">
        <f t="shared" si="2334"/>
        <v>0</v>
      </c>
      <c r="Y1098" s="19">
        <f t="shared" si="2396"/>
        <v>0</v>
      </c>
      <c r="Z1098" s="19">
        <f t="shared" si="2396"/>
        <v>0</v>
      </c>
      <c r="AA1098" s="19">
        <f t="shared" si="2396"/>
        <v>0</v>
      </c>
      <c r="AB1098" s="19">
        <f t="shared" si="2378"/>
        <v>200821.5</v>
      </c>
      <c r="AC1098" s="19">
        <f t="shared" si="2379"/>
        <v>0</v>
      </c>
      <c r="AD1098" s="19">
        <f t="shared" si="2380"/>
        <v>0</v>
      </c>
      <c r="AE1098" s="19">
        <f t="shared" si="2396"/>
        <v>0</v>
      </c>
      <c r="AF1098" s="19">
        <f t="shared" si="2396"/>
        <v>0</v>
      </c>
      <c r="AG1098" s="19">
        <f t="shared" si="2384"/>
        <v>200821.5</v>
      </c>
      <c r="AH1098" s="19">
        <f t="shared" si="2385"/>
        <v>0</v>
      </c>
      <c r="AI1098" s="19">
        <f t="shared" si="2386"/>
        <v>0</v>
      </c>
      <c r="AJ1098" s="19">
        <f t="shared" si="2396"/>
        <v>0</v>
      </c>
      <c r="AK1098" s="19">
        <f t="shared" si="2396"/>
        <v>0</v>
      </c>
      <c r="AL1098" s="19">
        <f t="shared" si="2396"/>
        <v>0</v>
      </c>
      <c r="AM1098" s="19">
        <f t="shared" si="2340"/>
        <v>200821.5</v>
      </c>
      <c r="AN1098" s="19">
        <f t="shared" si="2396"/>
        <v>0</v>
      </c>
      <c r="AO1098" s="19">
        <f t="shared" si="2359"/>
        <v>200821.5</v>
      </c>
      <c r="AP1098" s="19">
        <f t="shared" si="2341"/>
        <v>0</v>
      </c>
      <c r="AQ1098" s="19">
        <f t="shared" si="2396"/>
        <v>0</v>
      </c>
      <c r="AR1098" s="19">
        <f t="shared" si="2360"/>
        <v>0</v>
      </c>
      <c r="AS1098" s="19">
        <f t="shared" si="2342"/>
        <v>0</v>
      </c>
      <c r="AT1098" s="19">
        <f t="shared" si="2396"/>
        <v>0</v>
      </c>
      <c r="AU1098" s="19">
        <f t="shared" si="2361"/>
        <v>0</v>
      </c>
      <c r="AV1098" s="19">
        <f t="shared" si="2396"/>
        <v>0</v>
      </c>
      <c r="AW1098" s="32"/>
      <c r="AX1098" s="23"/>
      <c r="AY1098" s="2"/>
    </row>
    <row r="1099" spans="1:51" ht="62.4" x14ac:dyDescent="0.3">
      <c r="A1099" s="20" t="s">
        <v>1411</v>
      </c>
      <c r="B1099" s="45"/>
      <c r="C1099" s="49"/>
      <c r="D1099" s="49"/>
      <c r="E1099" s="15" t="s">
        <v>1412</v>
      </c>
      <c r="F1099" s="19"/>
      <c r="G1099" s="19"/>
      <c r="H1099" s="19"/>
      <c r="I1099" s="19"/>
      <c r="J1099" s="19"/>
      <c r="K1099" s="19"/>
      <c r="L1099" s="19"/>
      <c r="M1099" s="19"/>
      <c r="N1099" s="19"/>
      <c r="O1099" s="19">
        <f>O1100</f>
        <v>200821.5</v>
      </c>
      <c r="P1099" s="19">
        <f t="shared" si="2396"/>
        <v>0</v>
      </c>
      <c r="Q1099" s="19">
        <f t="shared" si="2396"/>
        <v>0</v>
      </c>
      <c r="R1099" s="19">
        <f t="shared" si="2329"/>
        <v>200821.5</v>
      </c>
      <c r="S1099" s="19">
        <f t="shared" si="2330"/>
        <v>0</v>
      </c>
      <c r="T1099" s="19">
        <f t="shared" si="2331"/>
        <v>0</v>
      </c>
      <c r="U1099" s="19">
        <f t="shared" si="2396"/>
        <v>0</v>
      </c>
      <c r="V1099" s="19">
        <f t="shared" si="2332"/>
        <v>200821.5</v>
      </c>
      <c r="W1099" s="19">
        <f t="shared" si="2333"/>
        <v>0</v>
      </c>
      <c r="X1099" s="19">
        <f t="shared" si="2334"/>
        <v>0</v>
      </c>
      <c r="Y1099" s="19">
        <f t="shared" si="2396"/>
        <v>0</v>
      </c>
      <c r="Z1099" s="19">
        <f t="shared" si="2396"/>
        <v>0</v>
      </c>
      <c r="AA1099" s="19">
        <f t="shared" si="2396"/>
        <v>0</v>
      </c>
      <c r="AB1099" s="19">
        <f t="shared" si="2378"/>
        <v>200821.5</v>
      </c>
      <c r="AC1099" s="19">
        <f t="shared" si="2379"/>
        <v>0</v>
      </c>
      <c r="AD1099" s="19">
        <f t="shared" si="2380"/>
        <v>0</v>
      </c>
      <c r="AE1099" s="19">
        <f t="shared" si="2396"/>
        <v>0</v>
      </c>
      <c r="AF1099" s="19">
        <f t="shared" si="2396"/>
        <v>0</v>
      </c>
      <c r="AG1099" s="19">
        <f t="shared" si="2384"/>
        <v>200821.5</v>
      </c>
      <c r="AH1099" s="19">
        <f t="shared" si="2385"/>
        <v>0</v>
      </c>
      <c r="AI1099" s="19">
        <f t="shared" si="2386"/>
        <v>0</v>
      </c>
      <c r="AJ1099" s="19">
        <f t="shared" si="2396"/>
        <v>0</v>
      </c>
      <c r="AK1099" s="19">
        <f t="shared" si="2396"/>
        <v>0</v>
      </c>
      <c r="AL1099" s="19">
        <f t="shared" si="2396"/>
        <v>0</v>
      </c>
      <c r="AM1099" s="19">
        <f t="shared" si="2340"/>
        <v>200821.5</v>
      </c>
      <c r="AN1099" s="19">
        <f t="shared" si="2396"/>
        <v>0</v>
      </c>
      <c r="AO1099" s="19">
        <f t="shared" si="2359"/>
        <v>200821.5</v>
      </c>
      <c r="AP1099" s="19">
        <f t="shared" si="2341"/>
        <v>0</v>
      </c>
      <c r="AQ1099" s="19">
        <f t="shared" si="2396"/>
        <v>0</v>
      </c>
      <c r="AR1099" s="19">
        <f t="shared" si="2360"/>
        <v>0</v>
      </c>
      <c r="AS1099" s="19">
        <f t="shared" si="2342"/>
        <v>0</v>
      </c>
      <c r="AT1099" s="19">
        <f t="shared" si="2396"/>
        <v>0</v>
      </c>
      <c r="AU1099" s="19">
        <f t="shared" si="2361"/>
        <v>0</v>
      </c>
      <c r="AV1099" s="19">
        <f t="shared" si="2396"/>
        <v>0</v>
      </c>
      <c r="AW1099" s="32"/>
      <c r="AX1099" s="23"/>
      <c r="AY1099" s="2"/>
    </row>
    <row r="1100" spans="1:51" ht="46.8" x14ac:dyDescent="0.3">
      <c r="A1100" s="20" t="s">
        <v>1411</v>
      </c>
      <c r="B1100" s="45">
        <v>400</v>
      </c>
      <c r="C1100" s="49"/>
      <c r="D1100" s="49"/>
      <c r="E1100" s="15" t="s">
        <v>580</v>
      </c>
      <c r="F1100" s="19"/>
      <c r="G1100" s="19"/>
      <c r="H1100" s="19"/>
      <c r="I1100" s="19"/>
      <c r="J1100" s="19"/>
      <c r="K1100" s="19"/>
      <c r="L1100" s="19"/>
      <c r="M1100" s="19"/>
      <c r="N1100" s="19"/>
      <c r="O1100" s="19">
        <f>O1101</f>
        <v>200821.5</v>
      </c>
      <c r="P1100" s="19">
        <f t="shared" si="2396"/>
        <v>0</v>
      </c>
      <c r="Q1100" s="19">
        <f t="shared" si="2396"/>
        <v>0</v>
      </c>
      <c r="R1100" s="19">
        <f t="shared" si="2329"/>
        <v>200821.5</v>
      </c>
      <c r="S1100" s="19">
        <f t="shared" si="2330"/>
        <v>0</v>
      </c>
      <c r="T1100" s="19">
        <f t="shared" si="2331"/>
        <v>0</v>
      </c>
      <c r="U1100" s="19">
        <f t="shared" si="2396"/>
        <v>0</v>
      </c>
      <c r="V1100" s="19">
        <f t="shared" si="2332"/>
        <v>200821.5</v>
      </c>
      <c r="W1100" s="19">
        <f t="shared" si="2333"/>
        <v>0</v>
      </c>
      <c r="X1100" s="19">
        <f t="shared" si="2334"/>
        <v>0</v>
      </c>
      <c r="Y1100" s="19">
        <f t="shared" si="2396"/>
        <v>0</v>
      </c>
      <c r="Z1100" s="19">
        <f t="shared" si="2396"/>
        <v>0</v>
      </c>
      <c r="AA1100" s="19">
        <f t="shared" si="2396"/>
        <v>0</v>
      </c>
      <c r="AB1100" s="19">
        <f t="shared" si="2378"/>
        <v>200821.5</v>
      </c>
      <c r="AC1100" s="19">
        <f t="shared" si="2379"/>
        <v>0</v>
      </c>
      <c r="AD1100" s="19">
        <f t="shared" si="2380"/>
        <v>0</v>
      </c>
      <c r="AE1100" s="19">
        <f t="shared" si="2396"/>
        <v>0</v>
      </c>
      <c r="AF1100" s="19">
        <f t="shared" si="2396"/>
        <v>0</v>
      </c>
      <c r="AG1100" s="19">
        <f t="shared" si="2384"/>
        <v>200821.5</v>
      </c>
      <c r="AH1100" s="19">
        <f t="shared" si="2385"/>
        <v>0</v>
      </c>
      <c r="AI1100" s="19">
        <f t="shared" si="2386"/>
        <v>0</v>
      </c>
      <c r="AJ1100" s="19">
        <f t="shared" si="2396"/>
        <v>0</v>
      </c>
      <c r="AK1100" s="19">
        <f t="shared" si="2396"/>
        <v>0</v>
      </c>
      <c r="AL1100" s="19">
        <f t="shared" si="2396"/>
        <v>0</v>
      </c>
      <c r="AM1100" s="19">
        <f t="shared" si="2340"/>
        <v>200821.5</v>
      </c>
      <c r="AN1100" s="19">
        <f t="shared" si="2396"/>
        <v>0</v>
      </c>
      <c r="AO1100" s="19">
        <f t="shared" si="2359"/>
        <v>200821.5</v>
      </c>
      <c r="AP1100" s="19">
        <f t="shared" si="2341"/>
        <v>0</v>
      </c>
      <c r="AQ1100" s="19">
        <f t="shared" si="2396"/>
        <v>0</v>
      </c>
      <c r="AR1100" s="19">
        <f t="shared" si="2360"/>
        <v>0</v>
      </c>
      <c r="AS1100" s="19">
        <f t="shared" si="2342"/>
        <v>0</v>
      </c>
      <c r="AT1100" s="19">
        <f t="shared" si="2396"/>
        <v>0</v>
      </c>
      <c r="AU1100" s="19">
        <f t="shared" si="2361"/>
        <v>0</v>
      </c>
      <c r="AV1100" s="19">
        <f t="shared" si="2396"/>
        <v>0</v>
      </c>
      <c r="AW1100" s="32"/>
      <c r="AX1100" s="23"/>
      <c r="AY1100" s="2"/>
    </row>
    <row r="1101" spans="1:51" x14ac:dyDescent="0.3">
      <c r="A1101" s="20" t="s">
        <v>1411</v>
      </c>
      <c r="B1101" s="45">
        <v>410</v>
      </c>
      <c r="C1101" s="49"/>
      <c r="D1101" s="49"/>
      <c r="E1101" s="15" t="s">
        <v>593</v>
      </c>
      <c r="F1101" s="19"/>
      <c r="G1101" s="19"/>
      <c r="H1101" s="19"/>
      <c r="I1101" s="19"/>
      <c r="J1101" s="19"/>
      <c r="K1101" s="19"/>
      <c r="L1101" s="19"/>
      <c r="M1101" s="19"/>
      <c r="N1101" s="19"/>
      <c r="O1101" s="19">
        <f>O1102</f>
        <v>200821.5</v>
      </c>
      <c r="P1101" s="19">
        <f t="shared" si="2396"/>
        <v>0</v>
      </c>
      <c r="Q1101" s="19">
        <f t="shared" si="2396"/>
        <v>0</v>
      </c>
      <c r="R1101" s="19">
        <f t="shared" si="2329"/>
        <v>200821.5</v>
      </c>
      <c r="S1101" s="19">
        <f t="shared" si="2330"/>
        <v>0</v>
      </c>
      <c r="T1101" s="19">
        <f t="shared" si="2331"/>
        <v>0</v>
      </c>
      <c r="U1101" s="19">
        <f t="shared" si="2396"/>
        <v>0</v>
      </c>
      <c r="V1101" s="19">
        <f t="shared" si="2332"/>
        <v>200821.5</v>
      </c>
      <c r="W1101" s="19">
        <f t="shared" si="2333"/>
        <v>0</v>
      </c>
      <c r="X1101" s="19">
        <f t="shared" si="2334"/>
        <v>0</v>
      </c>
      <c r="Y1101" s="19">
        <f t="shared" si="2396"/>
        <v>0</v>
      </c>
      <c r="Z1101" s="19">
        <f t="shared" si="2396"/>
        <v>0</v>
      </c>
      <c r="AA1101" s="19">
        <f t="shared" si="2396"/>
        <v>0</v>
      </c>
      <c r="AB1101" s="19">
        <f t="shared" si="2378"/>
        <v>200821.5</v>
      </c>
      <c r="AC1101" s="19">
        <f t="shared" si="2379"/>
        <v>0</v>
      </c>
      <c r="AD1101" s="19">
        <f t="shared" si="2380"/>
        <v>0</v>
      </c>
      <c r="AE1101" s="19">
        <f t="shared" si="2396"/>
        <v>0</v>
      </c>
      <c r="AF1101" s="19">
        <f t="shared" si="2396"/>
        <v>0</v>
      </c>
      <c r="AG1101" s="19">
        <f t="shared" si="2384"/>
        <v>200821.5</v>
      </c>
      <c r="AH1101" s="19">
        <f t="shared" si="2385"/>
        <v>0</v>
      </c>
      <c r="AI1101" s="19">
        <f t="shared" si="2386"/>
        <v>0</v>
      </c>
      <c r="AJ1101" s="19">
        <f t="shared" si="2396"/>
        <v>0</v>
      </c>
      <c r="AK1101" s="19">
        <f t="shared" si="2396"/>
        <v>0</v>
      </c>
      <c r="AL1101" s="19">
        <f t="shared" si="2396"/>
        <v>0</v>
      </c>
      <c r="AM1101" s="19">
        <f t="shared" si="2340"/>
        <v>200821.5</v>
      </c>
      <c r="AN1101" s="19">
        <f t="shared" si="2396"/>
        <v>0</v>
      </c>
      <c r="AO1101" s="19">
        <f t="shared" si="2359"/>
        <v>200821.5</v>
      </c>
      <c r="AP1101" s="19">
        <f t="shared" si="2341"/>
        <v>0</v>
      </c>
      <c r="AQ1101" s="19">
        <f t="shared" si="2396"/>
        <v>0</v>
      </c>
      <c r="AR1101" s="19">
        <f t="shared" si="2360"/>
        <v>0</v>
      </c>
      <c r="AS1101" s="19">
        <f t="shared" si="2342"/>
        <v>0</v>
      </c>
      <c r="AT1101" s="19">
        <f t="shared" si="2396"/>
        <v>0</v>
      </c>
      <c r="AU1101" s="19">
        <f t="shared" si="2361"/>
        <v>0</v>
      </c>
      <c r="AV1101" s="19">
        <f t="shared" si="2396"/>
        <v>0</v>
      </c>
      <c r="AW1101" s="32"/>
      <c r="AX1101" s="23"/>
      <c r="AY1101" s="2"/>
    </row>
    <row r="1102" spans="1:51" x14ac:dyDescent="0.3">
      <c r="A1102" s="20" t="s">
        <v>1411</v>
      </c>
      <c r="B1102" s="45">
        <v>410</v>
      </c>
      <c r="C1102" s="49" t="s">
        <v>28</v>
      </c>
      <c r="D1102" s="49" t="s">
        <v>112</v>
      </c>
      <c r="E1102" s="15" t="s">
        <v>558</v>
      </c>
      <c r="F1102" s="19"/>
      <c r="G1102" s="19"/>
      <c r="H1102" s="19"/>
      <c r="I1102" s="19"/>
      <c r="J1102" s="19"/>
      <c r="K1102" s="19"/>
      <c r="L1102" s="19"/>
      <c r="M1102" s="19"/>
      <c r="N1102" s="19"/>
      <c r="O1102" s="19">
        <f>190780.3+10041.2</f>
        <v>200821.5</v>
      </c>
      <c r="P1102" s="19"/>
      <c r="Q1102" s="19"/>
      <c r="R1102" s="19">
        <f t="shared" si="2329"/>
        <v>200821.5</v>
      </c>
      <c r="S1102" s="19">
        <f t="shared" si="2330"/>
        <v>0</v>
      </c>
      <c r="T1102" s="19">
        <f t="shared" si="2331"/>
        <v>0</v>
      </c>
      <c r="U1102" s="19"/>
      <c r="V1102" s="19">
        <f t="shared" si="2332"/>
        <v>200821.5</v>
      </c>
      <c r="W1102" s="19">
        <f t="shared" si="2333"/>
        <v>0</v>
      </c>
      <c r="X1102" s="19">
        <f t="shared" si="2334"/>
        <v>0</v>
      </c>
      <c r="Y1102" s="19"/>
      <c r="Z1102" s="19"/>
      <c r="AA1102" s="19"/>
      <c r="AB1102" s="19">
        <f t="shared" si="2378"/>
        <v>200821.5</v>
      </c>
      <c r="AC1102" s="19">
        <f t="shared" si="2379"/>
        <v>0</v>
      </c>
      <c r="AD1102" s="19">
        <f t="shared" si="2380"/>
        <v>0</v>
      </c>
      <c r="AE1102" s="19"/>
      <c r="AF1102" s="19"/>
      <c r="AG1102" s="19">
        <f t="shared" si="2384"/>
        <v>200821.5</v>
      </c>
      <c r="AH1102" s="19">
        <f t="shared" si="2385"/>
        <v>0</v>
      </c>
      <c r="AI1102" s="19">
        <f t="shared" si="2386"/>
        <v>0</v>
      </c>
      <c r="AJ1102" s="19"/>
      <c r="AK1102" s="19"/>
      <c r="AL1102" s="19"/>
      <c r="AM1102" s="19">
        <f t="shared" si="2340"/>
        <v>200821.5</v>
      </c>
      <c r="AN1102" s="19"/>
      <c r="AO1102" s="19">
        <f t="shared" si="2359"/>
        <v>200821.5</v>
      </c>
      <c r="AP1102" s="19">
        <f t="shared" si="2341"/>
        <v>0</v>
      </c>
      <c r="AQ1102" s="19"/>
      <c r="AR1102" s="19">
        <f t="shared" si="2360"/>
        <v>0</v>
      </c>
      <c r="AS1102" s="19">
        <f t="shared" si="2342"/>
        <v>0</v>
      </c>
      <c r="AT1102" s="19"/>
      <c r="AU1102" s="19">
        <f t="shared" si="2361"/>
        <v>0</v>
      </c>
      <c r="AV1102" s="19"/>
      <c r="AW1102" s="32"/>
      <c r="AX1102" s="23"/>
      <c r="AY1102" s="2"/>
    </row>
    <row r="1103" spans="1:51" s="11" customFormat="1" ht="62.4" x14ac:dyDescent="0.3">
      <c r="A1103" s="10" t="s">
        <v>235</v>
      </c>
      <c r="B1103" s="17"/>
      <c r="C1103" s="10"/>
      <c r="D1103" s="10"/>
      <c r="E1103" s="16" t="s">
        <v>1127</v>
      </c>
      <c r="F1103" s="18">
        <f t="shared" ref="F1103:K1103" si="2397">F1104+F1109+F1137</f>
        <v>278560.59999999998</v>
      </c>
      <c r="G1103" s="18">
        <f t="shared" si="2397"/>
        <v>136736.6</v>
      </c>
      <c r="H1103" s="18">
        <f t="shared" si="2397"/>
        <v>306588.59999999998</v>
      </c>
      <c r="I1103" s="18">
        <f t="shared" si="2397"/>
        <v>0</v>
      </c>
      <c r="J1103" s="18">
        <f t="shared" si="2397"/>
        <v>0</v>
      </c>
      <c r="K1103" s="18">
        <f t="shared" si="2397"/>
        <v>-321.10000000000002</v>
      </c>
      <c r="L1103" s="18">
        <f t="shared" si="2371"/>
        <v>278560.59999999998</v>
      </c>
      <c r="M1103" s="18">
        <f t="shared" si="2372"/>
        <v>136736.6</v>
      </c>
      <c r="N1103" s="18">
        <f t="shared" si="2373"/>
        <v>306267.5</v>
      </c>
      <c r="O1103" s="18">
        <f t="shared" ref="O1103:Q1103" si="2398">O1104+O1109+O1137</f>
        <v>0</v>
      </c>
      <c r="P1103" s="18">
        <f t="shared" si="2398"/>
        <v>-5373.71</v>
      </c>
      <c r="Q1103" s="18">
        <f t="shared" si="2398"/>
        <v>0</v>
      </c>
      <c r="R1103" s="18">
        <f t="shared" ref="R1103:R1175" si="2399">L1103+O1103</f>
        <v>278560.59999999998</v>
      </c>
      <c r="S1103" s="18">
        <f t="shared" ref="S1103:S1175" si="2400">M1103+P1103</f>
        <v>131362.89000000001</v>
      </c>
      <c r="T1103" s="18">
        <f t="shared" ref="T1103:T1175" si="2401">N1103+Q1103</f>
        <v>306267.5</v>
      </c>
      <c r="U1103" s="18">
        <f t="shared" ref="U1103" si="2402">U1104+U1109+U1137</f>
        <v>0</v>
      </c>
      <c r="V1103" s="18">
        <f t="shared" ref="V1103:V1175" si="2403">R1103+U1103</f>
        <v>278560.59999999998</v>
      </c>
      <c r="W1103" s="18">
        <f t="shared" ref="W1103:W1175" si="2404">S1103</f>
        <v>131362.89000000001</v>
      </c>
      <c r="X1103" s="18">
        <f t="shared" ref="X1103:X1175" si="2405">T1103</f>
        <v>306267.5</v>
      </c>
      <c r="Y1103" s="18">
        <f t="shared" ref="Y1103:AA1103" si="2406">Y1104+Y1109+Y1137</f>
        <v>109525.09</v>
      </c>
      <c r="Z1103" s="18">
        <f t="shared" si="2406"/>
        <v>-75101.19</v>
      </c>
      <c r="AA1103" s="18">
        <f t="shared" si="2406"/>
        <v>-34423.89999999998</v>
      </c>
      <c r="AB1103" s="18">
        <f t="shared" si="2378"/>
        <v>388085.68999999994</v>
      </c>
      <c r="AC1103" s="18">
        <f t="shared" si="2379"/>
        <v>56261.700000000012</v>
      </c>
      <c r="AD1103" s="18">
        <f t="shared" si="2380"/>
        <v>271843.60000000003</v>
      </c>
      <c r="AE1103" s="18">
        <f t="shared" ref="AE1103:AF1103" si="2407">AE1104+AE1109+AE1137</f>
        <v>0</v>
      </c>
      <c r="AF1103" s="18">
        <f t="shared" si="2407"/>
        <v>0</v>
      </c>
      <c r="AG1103" s="18">
        <f t="shared" si="2384"/>
        <v>388085.68999999994</v>
      </c>
      <c r="AH1103" s="18">
        <f t="shared" si="2385"/>
        <v>56261.700000000012</v>
      </c>
      <c r="AI1103" s="18">
        <f t="shared" si="2386"/>
        <v>271843.60000000003</v>
      </c>
      <c r="AJ1103" s="18">
        <f>AJ1104+AJ1109+AJ1137+AJ1142</f>
        <v>0</v>
      </c>
      <c r="AK1103" s="18">
        <f t="shared" ref="AK1103:AV1103" si="2408">AK1104+AK1109+AK1137+AK1142</f>
        <v>0</v>
      </c>
      <c r="AL1103" s="18">
        <f t="shared" si="2408"/>
        <v>0</v>
      </c>
      <c r="AM1103" s="18">
        <f t="shared" si="2340"/>
        <v>388085.68999999994</v>
      </c>
      <c r="AN1103" s="18">
        <f t="shared" ref="AN1103" si="2409">AN1104+AN1109+AN1137+AN1142</f>
        <v>0</v>
      </c>
      <c r="AO1103" s="18">
        <f t="shared" si="2359"/>
        <v>388085.68999999994</v>
      </c>
      <c r="AP1103" s="18">
        <f t="shared" si="2341"/>
        <v>56261.700000000012</v>
      </c>
      <c r="AQ1103" s="18">
        <f t="shared" ref="AQ1103" si="2410">AQ1104+AQ1109+AQ1137+AQ1142</f>
        <v>0</v>
      </c>
      <c r="AR1103" s="18">
        <f t="shared" si="2360"/>
        <v>56261.700000000012</v>
      </c>
      <c r="AS1103" s="18">
        <f t="shared" si="2342"/>
        <v>271843.60000000003</v>
      </c>
      <c r="AT1103" s="18">
        <f t="shared" ref="AT1103" si="2411">AT1104+AT1109+AT1137+AT1142</f>
        <v>0</v>
      </c>
      <c r="AU1103" s="18">
        <f t="shared" si="2361"/>
        <v>271843.60000000003</v>
      </c>
      <c r="AV1103" s="18">
        <f t="shared" si="2408"/>
        <v>0</v>
      </c>
      <c r="AW1103" s="31"/>
      <c r="AX1103" s="26"/>
    </row>
    <row r="1104" spans="1:51" ht="78" hidden="1" x14ac:dyDescent="0.3">
      <c r="A1104" s="36" t="s">
        <v>236</v>
      </c>
      <c r="B1104" s="33"/>
      <c r="C1104" s="36"/>
      <c r="D1104" s="36"/>
      <c r="E1104" s="15" t="s">
        <v>1128</v>
      </c>
      <c r="F1104" s="19">
        <f t="shared" ref="F1104:K1107" si="2412">F1105</f>
        <v>0</v>
      </c>
      <c r="G1104" s="19">
        <f t="shared" si="2412"/>
        <v>0</v>
      </c>
      <c r="H1104" s="19">
        <f t="shared" si="2412"/>
        <v>111910.39999999999</v>
      </c>
      <c r="I1104" s="19">
        <f t="shared" si="2412"/>
        <v>0</v>
      </c>
      <c r="J1104" s="19">
        <f t="shared" si="2412"/>
        <v>0</v>
      </c>
      <c r="K1104" s="19">
        <f t="shared" si="2412"/>
        <v>0</v>
      </c>
      <c r="L1104" s="19">
        <f t="shared" si="2371"/>
        <v>0</v>
      </c>
      <c r="M1104" s="19">
        <f t="shared" si="2372"/>
        <v>0</v>
      </c>
      <c r="N1104" s="19">
        <f t="shared" si="2373"/>
        <v>111910.39999999999</v>
      </c>
      <c r="O1104" s="19">
        <f t="shared" ref="O1104:Q1107" si="2413">O1105</f>
        <v>0</v>
      </c>
      <c r="P1104" s="19">
        <f t="shared" si="2413"/>
        <v>0</v>
      </c>
      <c r="Q1104" s="19">
        <f t="shared" si="2413"/>
        <v>0</v>
      </c>
      <c r="R1104" s="19">
        <f t="shared" si="2399"/>
        <v>0</v>
      </c>
      <c r="S1104" s="19">
        <f t="shared" si="2400"/>
        <v>0</v>
      </c>
      <c r="T1104" s="19">
        <f t="shared" si="2401"/>
        <v>111910.39999999999</v>
      </c>
      <c r="U1104" s="19">
        <f t="shared" ref="U1104:AV1107" si="2414">U1105</f>
        <v>0</v>
      </c>
      <c r="V1104" s="19">
        <f t="shared" si="2403"/>
        <v>0</v>
      </c>
      <c r="W1104" s="19">
        <f t="shared" si="2404"/>
        <v>0</v>
      </c>
      <c r="X1104" s="19">
        <f t="shared" si="2405"/>
        <v>111910.39999999999</v>
      </c>
      <c r="Y1104" s="19">
        <f t="shared" si="2414"/>
        <v>0</v>
      </c>
      <c r="Z1104" s="19">
        <f t="shared" si="2414"/>
        <v>0</v>
      </c>
      <c r="AA1104" s="19">
        <f t="shared" si="2414"/>
        <v>-111910.39999999999</v>
      </c>
      <c r="AB1104" s="19">
        <f t="shared" si="2378"/>
        <v>0</v>
      </c>
      <c r="AC1104" s="19">
        <f t="shared" si="2379"/>
        <v>0</v>
      </c>
      <c r="AD1104" s="19">
        <f t="shared" si="2380"/>
        <v>0</v>
      </c>
      <c r="AE1104" s="19">
        <f t="shared" si="2414"/>
        <v>0</v>
      </c>
      <c r="AF1104" s="19">
        <f t="shared" si="2414"/>
        <v>0</v>
      </c>
      <c r="AG1104" s="19">
        <f t="shared" si="2384"/>
        <v>0</v>
      </c>
      <c r="AH1104" s="19">
        <f t="shared" si="2385"/>
        <v>0</v>
      </c>
      <c r="AI1104" s="19">
        <f t="shared" si="2386"/>
        <v>0</v>
      </c>
      <c r="AJ1104" s="19">
        <f t="shared" si="2414"/>
        <v>0</v>
      </c>
      <c r="AK1104" s="19">
        <f t="shared" si="2414"/>
        <v>0</v>
      </c>
      <c r="AL1104" s="19">
        <f t="shared" si="2414"/>
        <v>0</v>
      </c>
      <c r="AM1104" s="19">
        <f t="shared" si="2340"/>
        <v>0</v>
      </c>
      <c r="AN1104" s="19">
        <f t="shared" si="2414"/>
        <v>0</v>
      </c>
      <c r="AO1104" s="19"/>
      <c r="AP1104" s="19">
        <f t="shared" si="2341"/>
        <v>0</v>
      </c>
      <c r="AQ1104" s="19">
        <f t="shared" si="2414"/>
        <v>0</v>
      </c>
      <c r="AR1104" s="19"/>
      <c r="AS1104" s="19">
        <f t="shared" si="2342"/>
        <v>0</v>
      </c>
      <c r="AT1104" s="19">
        <f t="shared" si="2414"/>
        <v>0</v>
      </c>
      <c r="AU1104" s="19"/>
      <c r="AV1104" s="19">
        <f t="shared" si="2414"/>
        <v>0</v>
      </c>
      <c r="AW1104" s="32">
        <v>0</v>
      </c>
      <c r="AX1104" s="23"/>
      <c r="AY1104" s="2"/>
    </row>
    <row r="1105" spans="1:51" ht="46.8" hidden="1" x14ac:dyDescent="0.3">
      <c r="A1105" s="36" t="s">
        <v>234</v>
      </c>
      <c r="B1105" s="33"/>
      <c r="C1105" s="36"/>
      <c r="D1105" s="36"/>
      <c r="E1105" s="15" t="s">
        <v>839</v>
      </c>
      <c r="F1105" s="19">
        <f t="shared" si="2412"/>
        <v>0</v>
      </c>
      <c r="G1105" s="19">
        <f t="shared" si="2412"/>
        <v>0</v>
      </c>
      <c r="H1105" s="19">
        <f t="shared" si="2412"/>
        <v>111910.39999999999</v>
      </c>
      <c r="I1105" s="19">
        <f t="shared" si="2412"/>
        <v>0</v>
      </c>
      <c r="J1105" s="19">
        <f t="shared" si="2412"/>
        <v>0</v>
      </c>
      <c r="K1105" s="19">
        <f t="shared" si="2412"/>
        <v>0</v>
      </c>
      <c r="L1105" s="19">
        <f t="shared" si="2371"/>
        <v>0</v>
      </c>
      <c r="M1105" s="19">
        <f t="shared" si="2372"/>
        <v>0</v>
      </c>
      <c r="N1105" s="19">
        <f t="shared" si="2373"/>
        <v>111910.39999999999</v>
      </c>
      <c r="O1105" s="19">
        <f t="shared" si="2413"/>
        <v>0</v>
      </c>
      <c r="P1105" s="19">
        <f t="shared" si="2413"/>
        <v>0</v>
      </c>
      <c r="Q1105" s="19">
        <f t="shared" si="2413"/>
        <v>0</v>
      </c>
      <c r="R1105" s="19">
        <f t="shared" si="2399"/>
        <v>0</v>
      </c>
      <c r="S1105" s="19">
        <f t="shared" si="2400"/>
        <v>0</v>
      </c>
      <c r="T1105" s="19">
        <f t="shared" si="2401"/>
        <v>111910.39999999999</v>
      </c>
      <c r="U1105" s="19">
        <f t="shared" si="2414"/>
        <v>0</v>
      </c>
      <c r="V1105" s="19">
        <f t="shared" si="2403"/>
        <v>0</v>
      </c>
      <c r="W1105" s="19">
        <f t="shared" si="2404"/>
        <v>0</v>
      </c>
      <c r="X1105" s="19">
        <f t="shared" si="2405"/>
        <v>111910.39999999999</v>
      </c>
      <c r="Y1105" s="19">
        <f t="shared" si="2414"/>
        <v>0</v>
      </c>
      <c r="Z1105" s="19">
        <f t="shared" si="2414"/>
        <v>0</v>
      </c>
      <c r="AA1105" s="19">
        <f t="shared" si="2414"/>
        <v>-111910.39999999999</v>
      </c>
      <c r="AB1105" s="19">
        <f t="shared" si="2378"/>
        <v>0</v>
      </c>
      <c r="AC1105" s="19">
        <f t="shared" si="2379"/>
        <v>0</v>
      </c>
      <c r="AD1105" s="19">
        <f t="shared" si="2380"/>
        <v>0</v>
      </c>
      <c r="AE1105" s="19">
        <f t="shared" si="2414"/>
        <v>0</v>
      </c>
      <c r="AF1105" s="19">
        <f t="shared" si="2414"/>
        <v>0</v>
      </c>
      <c r="AG1105" s="19">
        <f t="shared" si="2384"/>
        <v>0</v>
      </c>
      <c r="AH1105" s="19">
        <f t="shared" si="2385"/>
        <v>0</v>
      </c>
      <c r="AI1105" s="19">
        <f t="shared" si="2386"/>
        <v>0</v>
      </c>
      <c r="AJ1105" s="19">
        <f t="shared" si="2414"/>
        <v>0</v>
      </c>
      <c r="AK1105" s="19">
        <f t="shared" si="2414"/>
        <v>0</v>
      </c>
      <c r="AL1105" s="19">
        <f t="shared" si="2414"/>
        <v>0</v>
      </c>
      <c r="AM1105" s="19">
        <f t="shared" si="2340"/>
        <v>0</v>
      </c>
      <c r="AN1105" s="19">
        <f t="shared" si="2414"/>
        <v>0</v>
      </c>
      <c r="AO1105" s="19"/>
      <c r="AP1105" s="19">
        <f t="shared" si="2341"/>
        <v>0</v>
      </c>
      <c r="AQ1105" s="19">
        <f t="shared" si="2414"/>
        <v>0</v>
      </c>
      <c r="AR1105" s="19"/>
      <c r="AS1105" s="19">
        <f t="shared" si="2342"/>
        <v>0</v>
      </c>
      <c r="AT1105" s="19">
        <f t="shared" si="2414"/>
        <v>0</v>
      </c>
      <c r="AU1105" s="19"/>
      <c r="AV1105" s="19">
        <f t="shared" si="2414"/>
        <v>0</v>
      </c>
      <c r="AW1105" s="32">
        <v>0</v>
      </c>
      <c r="AX1105" s="23"/>
      <c r="AY1105" s="2"/>
    </row>
    <row r="1106" spans="1:51" ht="46.8" hidden="1" x14ac:dyDescent="0.3">
      <c r="A1106" s="36" t="s">
        <v>234</v>
      </c>
      <c r="B1106" s="33">
        <v>600</v>
      </c>
      <c r="C1106" s="36"/>
      <c r="D1106" s="36"/>
      <c r="E1106" s="15" t="s">
        <v>581</v>
      </c>
      <c r="F1106" s="19">
        <f t="shared" si="2412"/>
        <v>0</v>
      </c>
      <c r="G1106" s="19">
        <f t="shared" si="2412"/>
        <v>0</v>
      </c>
      <c r="H1106" s="19">
        <f t="shared" si="2412"/>
        <v>111910.39999999999</v>
      </c>
      <c r="I1106" s="19">
        <f t="shared" si="2412"/>
        <v>0</v>
      </c>
      <c r="J1106" s="19">
        <f t="shared" si="2412"/>
        <v>0</v>
      </c>
      <c r="K1106" s="19">
        <f t="shared" si="2412"/>
        <v>0</v>
      </c>
      <c r="L1106" s="19">
        <f t="shared" si="2371"/>
        <v>0</v>
      </c>
      <c r="M1106" s="19">
        <f t="shared" si="2372"/>
        <v>0</v>
      </c>
      <c r="N1106" s="19">
        <f t="shared" si="2373"/>
        <v>111910.39999999999</v>
      </c>
      <c r="O1106" s="19">
        <f t="shared" si="2413"/>
        <v>0</v>
      </c>
      <c r="P1106" s="19">
        <f t="shared" si="2413"/>
        <v>0</v>
      </c>
      <c r="Q1106" s="19">
        <f t="shared" si="2413"/>
        <v>0</v>
      </c>
      <c r="R1106" s="19">
        <f t="shared" si="2399"/>
        <v>0</v>
      </c>
      <c r="S1106" s="19">
        <f t="shared" si="2400"/>
        <v>0</v>
      </c>
      <c r="T1106" s="19">
        <f t="shared" si="2401"/>
        <v>111910.39999999999</v>
      </c>
      <c r="U1106" s="19">
        <f t="shared" si="2414"/>
        <v>0</v>
      </c>
      <c r="V1106" s="19">
        <f t="shared" si="2403"/>
        <v>0</v>
      </c>
      <c r="W1106" s="19">
        <f t="shared" si="2404"/>
        <v>0</v>
      </c>
      <c r="X1106" s="19">
        <f t="shared" si="2405"/>
        <v>111910.39999999999</v>
      </c>
      <c r="Y1106" s="19">
        <f t="shared" si="2414"/>
        <v>0</v>
      </c>
      <c r="Z1106" s="19">
        <f t="shared" si="2414"/>
        <v>0</v>
      </c>
      <c r="AA1106" s="19">
        <f t="shared" si="2414"/>
        <v>-111910.39999999999</v>
      </c>
      <c r="AB1106" s="19">
        <f t="shared" si="2378"/>
        <v>0</v>
      </c>
      <c r="AC1106" s="19">
        <f t="shared" si="2379"/>
        <v>0</v>
      </c>
      <c r="AD1106" s="19">
        <f t="shared" si="2380"/>
        <v>0</v>
      </c>
      <c r="AE1106" s="19">
        <f t="shared" si="2414"/>
        <v>0</v>
      </c>
      <c r="AF1106" s="19">
        <f t="shared" si="2414"/>
        <v>0</v>
      </c>
      <c r="AG1106" s="19">
        <f t="shared" si="2384"/>
        <v>0</v>
      </c>
      <c r="AH1106" s="19">
        <f t="shared" si="2385"/>
        <v>0</v>
      </c>
      <c r="AI1106" s="19">
        <f t="shared" si="2386"/>
        <v>0</v>
      </c>
      <c r="AJ1106" s="19">
        <f t="shared" si="2414"/>
        <v>0</v>
      </c>
      <c r="AK1106" s="19">
        <f t="shared" si="2414"/>
        <v>0</v>
      </c>
      <c r="AL1106" s="19">
        <f t="shared" si="2414"/>
        <v>0</v>
      </c>
      <c r="AM1106" s="19">
        <f t="shared" ref="AM1106:AM1173" si="2415">AG1106+AJ1106</f>
        <v>0</v>
      </c>
      <c r="AN1106" s="19">
        <f t="shared" si="2414"/>
        <v>0</v>
      </c>
      <c r="AO1106" s="19"/>
      <c r="AP1106" s="19">
        <f t="shared" ref="AP1106:AP1173" si="2416">AH1106+AK1106</f>
        <v>0</v>
      </c>
      <c r="AQ1106" s="19">
        <f t="shared" si="2414"/>
        <v>0</v>
      </c>
      <c r="AR1106" s="19"/>
      <c r="AS1106" s="19">
        <f t="shared" ref="AS1106:AS1173" si="2417">AI1106+AL1106</f>
        <v>0</v>
      </c>
      <c r="AT1106" s="19">
        <f t="shared" si="2414"/>
        <v>0</v>
      </c>
      <c r="AU1106" s="19"/>
      <c r="AV1106" s="19">
        <f t="shared" si="2414"/>
        <v>0</v>
      </c>
      <c r="AW1106" s="32">
        <v>0</v>
      </c>
      <c r="AX1106" s="23"/>
      <c r="AY1106" s="2"/>
    </row>
    <row r="1107" spans="1:51" hidden="1" x14ac:dyDescent="0.3">
      <c r="A1107" s="36" t="s">
        <v>234</v>
      </c>
      <c r="B1107" s="33">
        <v>620</v>
      </c>
      <c r="C1107" s="36"/>
      <c r="D1107" s="36"/>
      <c r="E1107" s="15" t="s">
        <v>596</v>
      </c>
      <c r="F1107" s="19">
        <f t="shared" si="2412"/>
        <v>0</v>
      </c>
      <c r="G1107" s="19">
        <f t="shared" si="2412"/>
        <v>0</v>
      </c>
      <c r="H1107" s="19">
        <f t="shared" si="2412"/>
        <v>111910.39999999999</v>
      </c>
      <c r="I1107" s="19">
        <f t="shared" si="2412"/>
        <v>0</v>
      </c>
      <c r="J1107" s="19">
        <f t="shared" si="2412"/>
        <v>0</v>
      </c>
      <c r="K1107" s="19">
        <f t="shared" si="2412"/>
        <v>0</v>
      </c>
      <c r="L1107" s="19">
        <f t="shared" si="2371"/>
        <v>0</v>
      </c>
      <c r="M1107" s="19">
        <f t="shared" si="2372"/>
        <v>0</v>
      </c>
      <c r="N1107" s="19">
        <f t="shared" si="2373"/>
        <v>111910.39999999999</v>
      </c>
      <c r="O1107" s="19">
        <f t="shared" si="2413"/>
        <v>0</v>
      </c>
      <c r="P1107" s="19">
        <f t="shared" si="2413"/>
        <v>0</v>
      </c>
      <c r="Q1107" s="19">
        <f t="shared" si="2413"/>
        <v>0</v>
      </c>
      <c r="R1107" s="19">
        <f t="shared" si="2399"/>
        <v>0</v>
      </c>
      <c r="S1107" s="19">
        <f t="shared" si="2400"/>
        <v>0</v>
      </c>
      <c r="T1107" s="19">
        <f t="shared" si="2401"/>
        <v>111910.39999999999</v>
      </c>
      <c r="U1107" s="19">
        <f t="shared" si="2414"/>
        <v>0</v>
      </c>
      <c r="V1107" s="19">
        <f t="shared" si="2403"/>
        <v>0</v>
      </c>
      <c r="W1107" s="19">
        <f t="shared" si="2404"/>
        <v>0</v>
      </c>
      <c r="X1107" s="19">
        <f t="shared" si="2405"/>
        <v>111910.39999999999</v>
      </c>
      <c r="Y1107" s="19">
        <f t="shared" si="2414"/>
        <v>0</v>
      </c>
      <c r="Z1107" s="19">
        <f t="shared" si="2414"/>
        <v>0</v>
      </c>
      <c r="AA1107" s="19">
        <f t="shared" si="2414"/>
        <v>-111910.39999999999</v>
      </c>
      <c r="AB1107" s="19">
        <f t="shared" si="2378"/>
        <v>0</v>
      </c>
      <c r="AC1107" s="19">
        <f t="shared" si="2379"/>
        <v>0</v>
      </c>
      <c r="AD1107" s="19">
        <f t="shared" si="2380"/>
        <v>0</v>
      </c>
      <c r="AE1107" s="19">
        <f t="shared" si="2414"/>
        <v>0</v>
      </c>
      <c r="AF1107" s="19">
        <f t="shared" si="2414"/>
        <v>0</v>
      </c>
      <c r="AG1107" s="19">
        <f t="shared" si="2384"/>
        <v>0</v>
      </c>
      <c r="AH1107" s="19">
        <f t="shared" si="2385"/>
        <v>0</v>
      </c>
      <c r="AI1107" s="19">
        <f t="shared" si="2386"/>
        <v>0</v>
      </c>
      <c r="AJ1107" s="19">
        <f t="shared" si="2414"/>
        <v>0</v>
      </c>
      <c r="AK1107" s="19">
        <f t="shared" si="2414"/>
        <v>0</v>
      </c>
      <c r="AL1107" s="19">
        <f t="shared" si="2414"/>
        <v>0</v>
      </c>
      <c r="AM1107" s="19">
        <f t="shared" si="2415"/>
        <v>0</v>
      </c>
      <c r="AN1107" s="19">
        <f t="shared" si="2414"/>
        <v>0</v>
      </c>
      <c r="AO1107" s="19"/>
      <c r="AP1107" s="19">
        <f t="shared" si="2416"/>
        <v>0</v>
      </c>
      <c r="AQ1107" s="19">
        <f t="shared" si="2414"/>
        <v>0</v>
      </c>
      <c r="AR1107" s="19"/>
      <c r="AS1107" s="19">
        <f t="shared" si="2417"/>
        <v>0</v>
      </c>
      <c r="AT1107" s="19">
        <f t="shared" si="2414"/>
        <v>0</v>
      </c>
      <c r="AU1107" s="19"/>
      <c r="AV1107" s="19">
        <f t="shared" si="2414"/>
        <v>0</v>
      </c>
      <c r="AW1107" s="32">
        <v>0</v>
      </c>
      <c r="AX1107" s="23"/>
      <c r="AY1107" s="2"/>
    </row>
    <row r="1108" spans="1:51" hidden="1" x14ac:dyDescent="0.3">
      <c r="A1108" s="36" t="s">
        <v>234</v>
      </c>
      <c r="B1108" s="33">
        <v>620</v>
      </c>
      <c r="C1108" s="36" t="s">
        <v>28</v>
      </c>
      <c r="D1108" s="36" t="s">
        <v>5</v>
      </c>
      <c r="E1108" s="15" t="s">
        <v>557</v>
      </c>
      <c r="F1108" s="19">
        <v>0</v>
      </c>
      <c r="G1108" s="19">
        <v>0</v>
      </c>
      <c r="H1108" s="19">
        <v>111910.39999999999</v>
      </c>
      <c r="I1108" s="19"/>
      <c r="J1108" s="19"/>
      <c r="K1108" s="19"/>
      <c r="L1108" s="19">
        <f t="shared" si="2371"/>
        <v>0</v>
      </c>
      <c r="M1108" s="19">
        <f t="shared" si="2372"/>
        <v>0</v>
      </c>
      <c r="N1108" s="19">
        <f t="shared" si="2373"/>
        <v>111910.39999999999</v>
      </c>
      <c r="O1108" s="19"/>
      <c r="P1108" s="19"/>
      <c r="Q1108" s="19"/>
      <c r="R1108" s="19">
        <f t="shared" si="2399"/>
        <v>0</v>
      </c>
      <c r="S1108" s="19">
        <f t="shared" si="2400"/>
        <v>0</v>
      </c>
      <c r="T1108" s="19">
        <f t="shared" si="2401"/>
        <v>111910.39999999999</v>
      </c>
      <c r="U1108" s="19"/>
      <c r="V1108" s="19">
        <f t="shared" si="2403"/>
        <v>0</v>
      </c>
      <c r="W1108" s="19">
        <f t="shared" si="2404"/>
        <v>0</v>
      </c>
      <c r="X1108" s="19">
        <f t="shared" si="2405"/>
        <v>111910.39999999999</v>
      </c>
      <c r="Y1108" s="19"/>
      <c r="Z1108" s="19"/>
      <c r="AA1108" s="19">
        <v>-111910.39999999999</v>
      </c>
      <c r="AB1108" s="19">
        <f t="shared" si="2378"/>
        <v>0</v>
      </c>
      <c r="AC1108" s="19">
        <f t="shared" si="2379"/>
        <v>0</v>
      </c>
      <c r="AD1108" s="19">
        <f t="shared" si="2380"/>
        <v>0</v>
      </c>
      <c r="AE1108" s="19"/>
      <c r="AF1108" s="19"/>
      <c r="AG1108" s="19">
        <f t="shared" si="2384"/>
        <v>0</v>
      </c>
      <c r="AH1108" s="19">
        <f t="shared" si="2385"/>
        <v>0</v>
      </c>
      <c r="AI1108" s="19">
        <f t="shared" si="2386"/>
        <v>0</v>
      </c>
      <c r="AJ1108" s="19"/>
      <c r="AK1108" s="19"/>
      <c r="AL1108" s="19"/>
      <c r="AM1108" s="19">
        <f t="shared" si="2415"/>
        <v>0</v>
      </c>
      <c r="AN1108" s="19"/>
      <c r="AO1108" s="19"/>
      <c r="AP1108" s="19">
        <f t="shared" si="2416"/>
        <v>0</v>
      </c>
      <c r="AQ1108" s="19"/>
      <c r="AR1108" s="19"/>
      <c r="AS1108" s="19">
        <f t="shared" si="2417"/>
        <v>0</v>
      </c>
      <c r="AT1108" s="19"/>
      <c r="AU1108" s="19"/>
      <c r="AV1108" s="19"/>
      <c r="AW1108" s="32">
        <v>0</v>
      </c>
      <c r="AX1108" s="23"/>
      <c r="AY1108" s="2"/>
    </row>
    <row r="1109" spans="1:51" ht="62.4" x14ac:dyDescent="0.3">
      <c r="A1109" s="49" t="s">
        <v>239</v>
      </c>
      <c r="B1109" s="45"/>
      <c r="C1109" s="49"/>
      <c r="D1109" s="49"/>
      <c r="E1109" s="15" t="s">
        <v>1129</v>
      </c>
      <c r="F1109" s="19">
        <f t="shared" ref="F1109:K1109" si="2418">F1114+F1125</f>
        <v>278560.59999999998</v>
      </c>
      <c r="G1109" s="19">
        <f t="shared" si="2418"/>
        <v>136736.6</v>
      </c>
      <c r="H1109" s="19">
        <f t="shared" si="2418"/>
        <v>188794.2</v>
      </c>
      <c r="I1109" s="19">
        <f t="shared" si="2418"/>
        <v>0</v>
      </c>
      <c r="J1109" s="19">
        <f t="shared" si="2418"/>
        <v>0</v>
      </c>
      <c r="K1109" s="19">
        <f t="shared" si="2418"/>
        <v>-321.10000000000002</v>
      </c>
      <c r="L1109" s="19">
        <f t="shared" si="2371"/>
        <v>278560.59999999998</v>
      </c>
      <c r="M1109" s="19">
        <f t="shared" si="2372"/>
        <v>136736.6</v>
      </c>
      <c r="N1109" s="19">
        <f t="shared" si="2373"/>
        <v>188473.1</v>
      </c>
      <c r="O1109" s="19">
        <f>O1114+O1125+O1133</f>
        <v>0</v>
      </c>
      <c r="P1109" s="19">
        <f t="shared" ref="P1109:AV1109" si="2419">P1114+P1125+P1133</f>
        <v>-5373.71</v>
      </c>
      <c r="Q1109" s="19">
        <f t="shared" si="2419"/>
        <v>0</v>
      </c>
      <c r="R1109" s="19">
        <f t="shared" si="2399"/>
        <v>278560.59999999998</v>
      </c>
      <c r="S1109" s="19">
        <f t="shared" si="2400"/>
        <v>131362.89000000001</v>
      </c>
      <c r="T1109" s="19">
        <f t="shared" si="2401"/>
        <v>188473.1</v>
      </c>
      <c r="U1109" s="19">
        <f t="shared" ref="U1109" si="2420">U1114+U1125+U1133</f>
        <v>0</v>
      </c>
      <c r="V1109" s="19">
        <f t="shared" si="2403"/>
        <v>278560.59999999998</v>
      </c>
      <c r="W1109" s="19">
        <f t="shared" si="2404"/>
        <v>131362.89000000001</v>
      </c>
      <c r="X1109" s="19">
        <f t="shared" si="2405"/>
        <v>188473.1</v>
      </c>
      <c r="Y1109" s="19">
        <f t="shared" ref="Y1109:AA1109" si="2421">Y1114+Y1125+Y1133</f>
        <v>109525.09</v>
      </c>
      <c r="Z1109" s="19">
        <f t="shared" si="2421"/>
        <v>-75101.19</v>
      </c>
      <c r="AA1109" s="19">
        <f t="shared" si="2421"/>
        <v>83370.500000000015</v>
      </c>
      <c r="AB1109" s="19">
        <f t="shared" si="2378"/>
        <v>388085.68999999994</v>
      </c>
      <c r="AC1109" s="19">
        <f t="shared" si="2379"/>
        <v>56261.700000000012</v>
      </c>
      <c r="AD1109" s="19">
        <f t="shared" si="2380"/>
        <v>271843.60000000003</v>
      </c>
      <c r="AE1109" s="19">
        <f t="shared" ref="AE1109:AF1109" si="2422">AE1114+AE1125+AE1133</f>
        <v>0</v>
      </c>
      <c r="AF1109" s="19">
        <f t="shared" si="2422"/>
        <v>0</v>
      </c>
      <c r="AG1109" s="19">
        <f t="shared" si="2384"/>
        <v>388085.68999999994</v>
      </c>
      <c r="AH1109" s="19">
        <f t="shared" si="2385"/>
        <v>56261.700000000012</v>
      </c>
      <c r="AI1109" s="19">
        <f t="shared" si="2386"/>
        <v>271843.60000000003</v>
      </c>
      <c r="AJ1109" s="19">
        <f t="shared" ref="AJ1109:AL1109" si="2423">AJ1114+AJ1125+AJ1133</f>
        <v>-10238.169</v>
      </c>
      <c r="AK1109" s="19">
        <f t="shared" si="2423"/>
        <v>0</v>
      </c>
      <c r="AL1109" s="19">
        <f t="shared" si="2423"/>
        <v>0</v>
      </c>
      <c r="AM1109" s="19">
        <f t="shared" si="2415"/>
        <v>377847.52099999995</v>
      </c>
      <c r="AN1109" s="19">
        <f>AN1114+AN1125+AN1133+AN1110</f>
        <v>2798.5630000000001</v>
      </c>
      <c r="AO1109" s="19">
        <f t="shared" ref="AO1109:AO1126" si="2424">AM1109+AN1109</f>
        <v>380646.08399999997</v>
      </c>
      <c r="AP1109" s="19">
        <f t="shared" si="2416"/>
        <v>56261.700000000012</v>
      </c>
      <c r="AQ1109" s="19">
        <f t="shared" ref="AQ1109" si="2425">AQ1114+AQ1125+AQ1133</f>
        <v>0</v>
      </c>
      <c r="AR1109" s="19">
        <f t="shared" ref="AR1109:AR1126" si="2426">AP1109+AQ1109</f>
        <v>56261.700000000012</v>
      </c>
      <c r="AS1109" s="19">
        <f t="shared" si="2417"/>
        <v>271843.60000000003</v>
      </c>
      <c r="AT1109" s="19">
        <f t="shared" ref="AT1109" si="2427">AT1114+AT1125+AT1133</f>
        <v>0</v>
      </c>
      <c r="AU1109" s="19">
        <f t="shared" ref="AU1109:AU1126" si="2428">AS1109+AT1109</f>
        <v>271843.60000000003</v>
      </c>
      <c r="AV1109" s="19">
        <f t="shared" si="2419"/>
        <v>0</v>
      </c>
      <c r="AW1109" s="32"/>
      <c r="AX1109" s="23"/>
      <c r="AY1109" s="2"/>
    </row>
    <row r="1110" spans="1:51" ht="109.2" x14ac:dyDescent="0.3">
      <c r="A1110" s="49" t="s">
        <v>1496</v>
      </c>
      <c r="B1110" s="45"/>
      <c r="C1110" s="49"/>
      <c r="D1110" s="49"/>
      <c r="E1110" s="50" t="s">
        <v>1497</v>
      </c>
      <c r="F1110" s="19"/>
      <c r="G1110" s="19"/>
      <c r="H1110" s="19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19"/>
      <c r="AL1110" s="19"/>
      <c r="AM1110" s="41"/>
      <c r="AN1110" s="41">
        <f>AN1111</f>
        <v>2798.5630000000001</v>
      </c>
      <c r="AO1110" s="19">
        <f t="shared" si="2424"/>
        <v>2798.5630000000001</v>
      </c>
      <c r="AP1110" s="41"/>
      <c r="AQ1110" s="41"/>
      <c r="AR1110" s="19">
        <f t="shared" si="2426"/>
        <v>0</v>
      </c>
      <c r="AS1110" s="41"/>
      <c r="AT1110" s="41"/>
      <c r="AU1110" s="19">
        <f t="shared" si="2428"/>
        <v>0</v>
      </c>
      <c r="AV1110" s="19"/>
      <c r="AW1110" s="32"/>
      <c r="AX1110" s="23"/>
      <c r="AY1110" s="2"/>
    </row>
    <row r="1111" spans="1:51" ht="46.8" x14ac:dyDescent="0.3">
      <c r="A1111" s="49" t="s">
        <v>1496</v>
      </c>
      <c r="B1111" s="45">
        <v>600</v>
      </c>
      <c r="C1111" s="49"/>
      <c r="D1111" s="49"/>
      <c r="E1111" s="15" t="s">
        <v>581</v>
      </c>
      <c r="F1111" s="19"/>
      <c r="G1111" s="19"/>
      <c r="H1111" s="19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19"/>
      <c r="AL1111" s="19"/>
      <c r="AM1111" s="41"/>
      <c r="AN1111" s="41">
        <f>AN1112</f>
        <v>2798.5630000000001</v>
      </c>
      <c r="AO1111" s="19">
        <f t="shared" si="2424"/>
        <v>2798.5630000000001</v>
      </c>
      <c r="AP1111" s="41"/>
      <c r="AQ1111" s="41"/>
      <c r="AR1111" s="19">
        <f t="shared" si="2426"/>
        <v>0</v>
      </c>
      <c r="AS1111" s="41"/>
      <c r="AT1111" s="41"/>
      <c r="AU1111" s="19">
        <f t="shared" si="2428"/>
        <v>0</v>
      </c>
      <c r="AV1111" s="19"/>
      <c r="AW1111" s="32"/>
      <c r="AX1111" s="23"/>
      <c r="AY1111" s="2"/>
    </row>
    <row r="1112" spans="1:51" x14ac:dyDescent="0.3">
      <c r="A1112" s="49" t="s">
        <v>1496</v>
      </c>
      <c r="B1112" s="45">
        <v>620</v>
      </c>
      <c r="C1112" s="49"/>
      <c r="D1112" s="49"/>
      <c r="E1112" s="15" t="s">
        <v>596</v>
      </c>
      <c r="F1112" s="19"/>
      <c r="G1112" s="19"/>
      <c r="H1112" s="19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19"/>
      <c r="AL1112" s="19"/>
      <c r="AM1112" s="41"/>
      <c r="AN1112" s="41">
        <f>AN1113</f>
        <v>2798.5630000000001</v>
      </c>
      <c r="AO1112" s="19">
        <f t="shared" si="2424"/>
        <v>2798.5630000000001</v>
      </c>
      <c r="AP1112" s="41"/>
      <c r="AQ1112" s="41"/>
      <c r="AR1112" s="19">
        <f t="shared" si="2426"/>
        <v>0</v>
      </c>
      <c r="AS1112" s="41"/>
      <c r="AT1112" s="41"/>
      <c r="AU1112" s="19">
        <f t="shared" si="2428"/>
        <v>0</v>
      </c>
      <c r="AV1112" s="19"/>
      <c r="AW1112" s="32"/>
      <c r="AX1112" s="23"/>
      <c r="AY1112" s="2"/>
    </row>
    <row r="1113" spans="1:51" x14ac:dyDescent="0.3">
      <c r="A1113" s="49" t="s">
        <v>1496</v>
      </c>
      <c r="B1113" s="45">
        <v>620</v>
      </c>
      <c r="C1113" s="49" t="s">
        <v>28</v>
      </c>
      <c r="D1113" s="49" t="s">
        <v>112</v>
      </c>
      <c r="E1113" s="15" t="s">
        <v>558</v>
      </c>
      <c r="F1113" s="19"/>
      <c r="G1113" s="19"/>
      <c r="H1113" s="19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19"/>
      <c r="AL1113" s="19"/>
      <c r="AM1113" s="41"/>
      <c r="AN1113" s="41">
        <v>2798.5630000000001</v>
      </c>
      <c r="AO1113" s="19">
        <f t="shared" si="2424"/>
        <v>2798.5630000000001</v>
      </c>
      <c r="AP1113" s="41"/>
      <c r="AQ1113" s="41"/>
      <c r="AR1113" s="19">
        <f t="shared" si="2426"/>
        <v>0</v>
      </c>
      <c r="AS1113" s="41"/>
      <c r="AT1113" s="41"/>
      <c r="AU1113" s="19">
        <f t="shared" si="2428"/>
        <v>0</v>
      </c>
      <c r="AV1113" s="19"/>
      <c r="AW1113" s="32"/>
      <c r="AX1113" s="23"/>
      <c r="AY1113" s="2"/>
    </row>
    <row r="1114" spans="1:51" ht="31.2" x14ac:dyDescent="0.3">
      <c r="A1114" s="49" t="s">
        <v>237</v>
      </c>
      <c r="B1114" s="45"/>
      <c r="C1114" s="49"/>
      <c r="D1114" s="49"/>
      <c r="E1114" s="15" t="s">
        <v>709</v>
      </c>
      <c r="F1114" s="19">
        <f t="shared" ref="F1114:K1114" si="2429">F1115+F1118</f>
        <v>1588.1</v>
      </c>
      <c r="G1114" s="19">
        <f t="shared" si="2429"/>
        <v>1588.1</v>
      </c>
      <c r="H1114" s="19">
        <f t="shared" si="2429"/>
        <v>1588.1</v>
      </c>
      <c r="I1114" s="19">
        <f t="shared" si="2429"/>
        <v>0</v>
      </c>
      <c r="J1114" s="19">
        <f t="shared" si="2429"/>
        <v>0</v>
      </c>
      <c r="K1114" s="19">
        <f t="shared" si="2429"/>
        <v>0</v>
      </c>
      <c r="L1114" s="19">
        <f t="shared" si="2371"/>
        <v>1588.1</v>
      </c>
      <c r="M1114" s="19">
        <f t="shared" si="2372"/>
        <v>1588.1</v>
      </c>
      <c r="N1114" s="19">
        <f t="shared" si="2373"/>
        <v>1588.1</v>
      </c>
      <c r="O1114" s="19">
        <f t="shared" ref="O1114:Q1114" si="2430">O1115+O1118</f>
        <v>0</v>
      </c>
      <c r="P1114" s="19">
        <f t="shared" si="2430"/>
        <v>0</v>
      </c>
      <c r="Q1114" s="19">
        <f t="shared" si="2430"/>
        <v>0</v>
      </c>
      <c r="R1114" s="19">
        <f t="shared" si="2399"/>
        <v>1588.1</v>
      </c>
      <c r="S1114" s="19">
        <f t="shared" si="2400"/>
        <v>1588.1</v>
      </c>
      <c r="T1114" s="19">
        <f t="shared" si="2401"/>
        <v>1588.1</v>
      </c>
      <c r="U1114" s="19">
        <f t="shared" ref="U1114:AV1114" si="2431">U1115+U1118</f>
        <v>0</v>
      </c>
      <c r="V1114" s="19">
        <f t="shared" si="2403"/>
        <v>1588.1</v>
      </c>
      <c r="W1114" s="19">
        <f t="shared" si="2404"/>
        <v>1588.1</v>
      </c>
      <c r="X1114" s="19">
        <f t="shared" si="2405"/>
        <v>1588.1</v>
      </c>
      <c r="Y1114" s="19">
        <f t="shared" ref="Y1114:AA1114" si="2432">Y1115+Y1118</f>
        <v>0</v>
      </c>
      <c r="Z1114" s="19">
        <f t="shared" si="2432"/>
        <v>0</v>
      </c>
      <c r="AA1114" s="19">
        <f t="shared" si="2432"/>
        <v>0</v>
      </c>
      <c r="AB1114" s="19">
        <f t="shared" si="2378"/>
        <v>1588.1</v>
      </c>
      <c r="AC1114" s="19">
        <f t="shared" si="2379"/>
        <v>1588.1</v>
      </c>
      <c r="AD1114" s="19">
        <f t="shared" si="2380"/>
        <v>1588.1</v>
      </c>
      <c r="AE1114" s="19">
        <f t="shared" ref="AE1114:AF1114" si="2433">AE1115+AE1118</f>
        <v>0</v>
      </c>
      <c r="AF1114" s="19">
        <f t="shared" si="2433"/>
        <v>0</v>
      </c>
      <c r="AG1114" s="19">
        <f t="shared" si="2384"/>
        <v>1588.1</v>
      </c>
      <c r="AH1114" s="19">
        <f t="shared" si="2385"/>
        <v>1588.1</v>
      </c>
      <c r="AI1114" s="19">
        <f t="shared" si="2386"/>
        <v>1588.1</v>
      </c>
      <c r="AJ1114" s="19">
        <f t="shared" ref="AJ1114:AL1114" si="2434">AJ1115+AJ1118</f>
        <v>0</v>
      </c>
      <c r="AK1114" s="19">
        <f t="shared" si="2434"/>
        <v>0</v>
      </c>
      <c r="AL1114" s="19">
        <f t="shared" si="2434"/>
        <v>0</v>
      </c>
      <c r="AM1114" s="19">
        <f t="shared" si="2415"/>
        <v>1588.1</v>
      </c>
      <c r="AN1114" s="19">
        <f t="shared" ref="AN1114" si="2435">AN1115+AN1118</f>
        <v>0</v>
      </c>
      <c r="AO1114" s="19">
        <f t="shared" si="2424"/>
        <v>1588.1</v>
      </c>
      <c r="AP1114" s="19">
        <f t="shared" si="2416"/>
        <v>1588.1</v>
      </c>
      <c r="AQ1114" s="19">
        <f t="shared" ref="AQ1114" si="2436">AQ1115+AQ1118</f>
        <v>0</v>
      </c>
      <c r="AR1114" s="19">
        <f t="shared" si="2426"/>
        <v>1588.1</v>
      </c>
      <c r="AS1114" s="19">
        <f t="shared" si="2417"/>
        <v>1588.1</v>
      </c>
      <c r="AT1114" s="19">
        <f t="shared" ref="AT1114" si="2437">AT1115+AT1118</f>
        <v>0</v>
      </c>
      <c r="AU1114" s="19">
        <f t="shared" si="2428"/>
        <v>1588.1</v>
      </c>
      <c r="AV1114" s="19">
        <f t="shared" si="2431"/>
        <v>0</v>
      </c>
      <c r="AW1114" s="32"/>
      <c r="AX1114" s="23"/>
      <c r="AY1114" s="2"/>
    </row>
    <row r="1115" spans="1:51" ht="31.2" x14ac:dyDescent="0.3">
      <c r="A1115" s="49" t="s">
        <v>237</v>
      </c>
      <c r="B1115" s="45">
        <v>200</v>
      </c>
      <c r="C1115" s="49"/>
      <c r="D1115" s="49"/>
      <c r="E1115" s="15" t="s">
        <v>578</v>
      </c>
      <c r="F1115" s="19">
        <f t="shared" ref="F1115:K1116" si="2438">F1116</f>
        <v>45.2</v>
      </c>
      <c r="G1115" s="19">
        <f t="shared" si="2438"/>
        <v>45.2</v>
      </c>
      <c r="H1115" s="19">
        <f t="shared" si="2438"/>
        <v>45.2</v>
      </c>
      <c r="I1115" s="19">
        <f t="shared" si="2438"/>
        <v>0</v>
      </c>
      <c r="J1115" s="19">
        <f t="shared" si="2438"/>
        <v>0</v>
      </c>
      <c r="K1115" s="19">
        <f t="shared" si="2438"/>
        <v>0</v>
      </c>
      <c r="L1115" s="19">
        <f t="shared" si="2371"/>
        <v>45.2</v>
      </c>
      <c r="M1115" s="19">
        <f t="shared" si="2372"/>
        <v>45.2</v>
      </c>
      <c r="N1115" s="19">
        <f t="shared" si="2373"/>
        <v>45.2</v>
      </c>
      <c r="O1115" s="19">
        <f t="shared" ref="O1115:Q1116" si="2439">O1116</f>
        <v>0</v>
      </c>
      <c r="P1115" s="19">
        <f t="shared" si="2439"/>
        <v>0</v>
      </c>
      <c r="Q1115" s="19">
        <f t="shared" si="2439"/>
        <v>0</v>
      </c>
      <c r="R1115" s="19">
        <f t="shared" si="2399"/>
        <v>45.2</v>
      </c>
      <c r="S1115" s="19">
        <f t="shared" si="2400"/>
        <v>45.2</v>
      </c>
      <c r="T1115" s="19">
        <f t="shared" si="2401"/>
        <v>45.2</v>
      </c>
      <c r="U1115" s="19">
        <f t="shared" ref="U1115:AV1116" si="2440">U1116</f>
        <v>0</v>
      </c>
      <c r="V1115" s="19">
        <f t="shared" si="2403"/>
        <v>45.2</v>
      </c>
      <c r="W1115" s="19">
        <f t="shared" si="2404"/>
        <v>45.2</v>
      </c>
      <c r="X1115" s="19">
        <f t="shared" si="2405"/>
        <v>45.2</v>
      </c>
      <c r="Y1115" s="19">
        <f t="shared" si="2440"/>
        <v>0</v>
      </c>
      <c r="Z1115" s="19">
        <f t="shared" si="2440"/>
        <v>0</v>
      </c>
      <c r="AA1115" s="19">
        <f t="shared" si="2440"/>
        <v>0</v>
      </c>
      <c r="AB1115" s="19">
        <f t="shared" si="2378"/>
        <v>45.2</v>
      </c>
      <c r="AC1115" s="19">
        <f t="shared" si="2379"/>
        <v>45.2</v>
      </c>
      <c r="AD1115" s="19">
        <f t="shared" si="2380"/>
        <v>45.2</v>
      </c>
      <c r="AE1115" s="19">
        <f t="shared" si="2440"/>
        <v>0</v>
      </c>
      <c r="AF1115" s="19">
        <f t="shared" si="2440"/>
        <v>0</v>
      </c>
      <c r="AG1115" s="19">
        <f t="shared" si="2384"/>
        <v>45.2</v>
      </c>
      <c r="AH1115" s="19">
        <f t="shared" si="2385"/>
        <v>45.2</v>
      </c>
      <c r="AI1115" s="19">
        <f t="shared" si="2386"/>
        <v>45.2</v>
      </c>
      <c r="AJ1115" s="19">
        <f t="shared" si="2440"/>
        <v>0</v>
      </c>
      <c r="AK1115" s="19">
        <f t="shared" si="2440"/>
        <v>0</v>
      </c>
      <c r="AL1115" s="19">
        <f t="shared" si="2440"/>
        <v>0</v>
      </c>
      <c r="AM1115" s="19">
        <f t="shared" si="2415"/>
        <v>45.2</v>
      </c>
      <c r="AN1115" s="19">
        <f t="shared" si="2440"/>
        <v>0</v>
      </c>
      <c r="AO1115" s="19">
        <f t="shared" si="2424"/>
        <v>45.2</v>
      </c>
      <c r="AP1115" s="19">
        <f t="shared" si="2416"/>
        <v>45.2</v>
      </c>
      <c r="AQ1115" s="19">
        <f t="shared" si="2440"/>
        <v>0</v>
      </c>
      <c r="AR1115" s="19">
        <f t="shared" si="2426"/>
        <v>45.2</v>
      </c>
      <c r="AS1115" s="19">
        <f t="shared" si="2417"/>
        <v>45.2</v>
      </c>
      <c r="AT1115" s="19">
        <f t="shared" si="2440"/>
        <v>0</v>
      </c>
      <c r="AU1115" s="19">
        <f t="shared" si="2428"/>
        <v>45.2</v>
      </c>
      <c r="AV1115" s="19">
        <f t="shared" si="2440"/>
        <v>0</v>
      </c>
      <c r="AW1115" s="32"/>
      <c r="AX1115" s="23"/>
      <c r="AY1115" s="2"/>
    </row>
    <row r="1116" spans="1:51" ht="46.8" x14ac:dyDescent="0.3">
      <c r="A1116" s="49" t="s">
        <v>237</v>
      </c>
      <c r="B1116" s="45">
        <v>240</v>
      </c>
      <c r="C1116" s="49"/>
      <c r="D1116" s="49"/>
      <c r="E1116" s="15" t="s">
        <v>586</v>
      </c>
      <c r="F1116" s="19">
        <f t="shared" si="2438"/>
        <v>45.2</v>
      </c>
      <c r="G1116" s="19">
        <f t="shared" si="2438"/>
        <v>45.2</v>
      </c>
      <c r="H1116" s="19">
        <f t="shared" si="2438"/>
        <v>45.2</v>
      </c>
      <c r="I1116" s="19">
        <f t="shared" si="2438"/>
        <v>0</v>
      </c>
      <c r="J1116" s="19">
        <f t="shared" si="2438"/>
        <v>0</v>
      </c>
      <c r="K1116" s="19">
        <f t="shared" si="2438"/>
        <v>0</v>
      </c>
      <c r="L1116" s="19">
        <f t="shared" si="2371"/>
        <v>45.2</v>
      </c>
      <c r="M1116" s="19">
        <f t="shared" si="2372"/>
        <v>45.2</v>
      </c>
      <c r="N1116" s="19">
        <f t="shared" si="2373"/>
        <v>45.2</v>
      </c>
      <c r="O1116" s="19">
        <f t="shared" si="2439"/>
        <v>0</v>
      </c>
      <c r="P1116" s="19">
        <f t="shared" si="2439"/>
        <v>0</v>
      </c>
      <c r="Q1116" s="19">
        <f t="shared" si="2439"/>
        <v>0</v>
      </c>
      <c r="R1116" s="19">
        <f t="shared" si="2399"/>
        <v>45.2</v>
      </c>
      <c r="S1116" s="19">
        <f t="shared" si="2400"/>
        <v>45.2</v>
      </c>
      <c r="T1116" s="19">
        <f t="shared" si="2401"/>
        <v>45.2</v>
      </c>
      <c r="U1116" s="19">
        <f t="shared" si="2440"/>
        <v>0</v>
      </c>
      <c r="V1116" s="19">
        <f t="shared" si="2403"/>
        <v>45.2</v>
      </c>
      <c r="W1116" s="19">
        <f t="shared" si="2404"/>
        <v>45.2</v>
      </c>
      <c r="X1116" s="19">
        <f t="shared" si="2405"/>
        <v>45.2</v>
      </c>
      <c r="Y1116" s="19">
        <f t="shared" si="2440"/>
        <v>0</v>
      </c>
      <c r="Z1116" s="19">
        <f t="shared" si="2440"/>
        <v>0</v>
      </c>
      <c r="AA1116" s="19">
        <f t="shared" si="2440"/>
        <v>0</v>
      </c>
      <c r="AB1116" s="19">
        <f t="shared" si="2378"/>
        <v>45.2</v>
      </c>
      <c r="AC1116" s="19">
        <f t="shared" si="2379"/>
        <v>45.2</v>
      </c>
      <c r="AD1116" s="19">
        <f t="shared" si="2380"/>
        <v>45.2</v>
      </c>
      <c r="AE1116" s="19">
        <f t="shared" si="2440"/>
        <v>0</v>
      </c>
      <c r="AF1116" s="19">
        <f t="shared" si="2440"/>
        <v>0</v>
      </c>
      <c r="AG1116" s="19">
        <f t="shared" si="2384"/>
        <v>45.2</v>
      </c>
      <c r="AH1116" s="19">
        <f t="shared" si="2385"/>
        <v>45.2</v>
      </c>
      <c r="AI1116" s="19">
        <f t="shared" si="2386"/>
        <v>45.2</v>
      </c>
      <c r="AJ1116" s="19">
        <f t="shared" si="2440"/>
        <v>0</v>
      </c>
      <c r="AK1116" s="19">
        <f t="shared" si="2440"/>
        <v>0</v>
      </c>
      <c r="AL1116" s="19">
        <f t="shared" si="2440"/>
        <v>0</v>
      </c>
      <c r="AM1116" s="19">
        <f t="shared" si="2415"/>
        <v>45.2</v>
      </c>
      <c r="AN1116" s="19">
        <f t="shared" si="2440"/>
        <v>0</v>
      </c>
      <c r="AO1116" s="19">
        <f t="shared" si="2424"/>
        <v>45.2</v>
      </c>
      <c r="AP1116" s="19">
        <f t="shared" si="2416"/>
        <v>45.2</v>
      </c>
      <c r="AQ1116" s="19">
        <f t="shared" si="2440"/>
        <v>0</v>
      </c>
      <c r="AR1116" s="19">
        <f t="shared" si="2426"/>
        <v>45.2</v>
      </c>
      <c r="AS1116" s="19">
        <f t="shared" si="2417"/>
        <v>45.2</v>
      </c>
      <c r="AT1116" s="19">
        <f t="shared" si="2440"/>
        <v>0</v>
      </c>
      <c r="AU1116" s="19">
        <f t="shared" si="2428"/>
        <v>45.2</v>
      </c>
      <c r="AV1116" s="19">
        <f t="shared" si="2440"/>
        <v>0</v>
      </c>
      <c r="AW1116" s="32"/>
      <c r="AX1116" s="23"/>
      <c r="AY1116" s="2"/>
    </row>
    <row r="1117" spans="1:51" x14ac:dyDescent="0.3">
      <c r="A1117" s="49" t="s">
        <v>237</v>
      </c>
      <c r="B1117" s="45">
        <v>240</v>
      </c>
      <c r="C1117" s="49" t="s">
        <v>28</v>
      </c>
      <c r="D1117" s="49" t="s">
        <v>20</v>
      </c>
      <c r="E1117" s="15" t="s">
        <v>559</v>
      </c>
      <c r="F1117" s="19">
        <v>45.2</v>
      </c>
      <c r="G1117" s="19">
        <v>45.2</v>
      </c>
      <c r="H1117" s="19">
        <v>45.2</v>
      </c>
      <c r="I1117" s="19"/>
      <c r="J1117" s="19"/>
      <c r="K1117" s="19"/>
      <c r="L1117" s="19">
        <f t="shared" si="2371"/>
        <v>45.2</v>
      </c>
      <c r="M1117" s="19">
        <f t="shared" si="2372"/>
        <v>45.2</v>
      </c>
      <c r="N1117" s="19">
        <f t="shared" si="2373"/>
        <v>45.2</v>
      </c>
      <c r="O1117" s="19"/>
      <c r="P1117" s="19"/>
      <c r="Q1117" s="19"/>
      <c r="R1117" s="19">
        <f t="shared" si="2399"/>
        <v>45.2</v>
      </c>
      <c r="S1117" s="19">
        <f t="shared" si="2400"/>
        <v>45.2</v>
      </c>
      <c r="T1117" s="19">
        <f t="shared" si="2401"/>
        <v>45.2</v>
      </c>
      <c r="U1117" s="19"/>
      <c r="V1117" s="19">
        <f t="shared" si="2403"/>
        <v>45.2</v>
      </c>
      <c r="W1117" s="19">
        <f t="shared" si="2404"/>
        <v>45.2</v>
      </c>
      <c r="X1117" s="19">
        <f t="shared" si="2405"/>
        <v>45.2</v>
      </c>
      <c r="Y1117" s="19"/>
      <c r="Z1117" s="19"/>
      <c r="AA1117" s="19"/>
      <c r="AB1117" s="19">
        <f t="shared" si="2378"/>
        <v>45.2</v>
      </c>
      <c r="AC1117" s="19">
        <f t="shared" si="2379"/>
        <v>45.2</v>
      </c>
      <c r="AD1117" s="19">
        <f t="shared" si="2380"/>
        <v>45.2</v>
      </c>
      <c r="AE1117" s="19"/>
      <c r="AF1117" s="19"/>
      <c r="AG1117" s="19">
        <f t="shared" si="2384"/>
        <v>45.2</v>
      </c>
      <c r="AH1117" s="19">
        <f t="shared" si="2385"/>
        <v>45.2</v>
      </c>
      <c r="AI1117" s="19">
        <f t="shared" si="2386"/>
        <v>45.2</v>
      </c>
      <c r="AJ1117" s="19"/>
      <c r="AK1117" s="19"/>
      <c r="AL1117" s="19"/>
      <c r="AM1117" s="19">
        <f t="shared" si="2415"/>
        <v>45.2</v>
      </c>
      <c r="AN1117" s="19"/>
      <c r="AO1117" s="19">
        <f t="shared" si="2424"/>
        <v>45.2</v>
      </c>
      <c r="AP1117" s="19">
        <f t="shared" si="2416"/>
        <v>45.2</v>
      </c>
      <c r="AQ1117" s="19"/>
      <c r="AR1117" s="19">
        <f t="shared" si="2426"/>
        <v>45.2</v>
      </c>
      <c r="AS1117" s="19">
        <f t="shared" si="2417"/>
        <v>45.2</v>
      </c>
      <c r="AT1117" s="19"/>
      <c r="AU1117" s="19">
        <f t="shared" si="2428"/>
        <v>45.2</v>
      </c>
      <c r="AV1117" s="19"/>
      <c r="AW1117" s="32"/>
      <c r="AX1117" s="23"/>
      <c r="AY1117" s="2"/>
    </row>
    <row r="1118" spans="1:51" ht="46.8" x14ac:dyDescent="0.3">
      <c r="A1118" s="49" t="s">
        <v>237</v>
      </c>
      <c r="B1118" s="45">
        <v>600</v>
      </c>
      <c r="C1118" s="49"/>
      <c r="D1118" s="49"/>
      <c r="E1118" s="15" t="s">
        <v>581</v>
      </c>
      <c r="F1118" s="19">
        <f t="shared" ref="F1118:K1118" si="2441">F1119+F1121</f>
        <v>1542.8999999999999</v>
      </c>
      <c r="G1118" s="19">
        <f t="shared" si="2441"/>
        <v>1542.8999999999999</v>
      </c>
      <c r="H1118" s="19">
        <f t="shared" si="2441"/>
        <v>1542.8999999999999</v>
      </c>
      <c r="I1118" s="19">
        <f t="shared" si="2441"/>
        <v>0</v>
      </c>
      <c r="J1118" s="19">
        <f t="shared" si="2441"/>
        <v>0</v>
      </c>
      <c r="K1118" s="19">
        <f t="shared" si="2441"/>
        <v>0</v>
      </c>
      <c r="L1118" s="19">
        <f t="shared" si="2371"/>
        <v>1542.8999999999999</v>
      </c>
      <c r="M1118" s="19">
        <f t="shared" si="2372"/>
        <v>1542.8999999999999</v>
      </c>
      <c r="N1118" s="19">
        <f t="shared" si="2373"/>
        <v>1542.8999999999999</v>
      </c>
      <c r="O1118" s="19">
        <f t="shared" ref="O1118:Q1118" si="2442">O1119+O1121</f>
        <v>0</v>
      </c>
      <c r="P1118" s="19">
        <f t="shared" si="2442"/>
        <v>0</v>
      </c>
      <c r="Q1118" s="19">
        <f t="shared" si="2442"/>
        <v>0</v>
      </c>
      <c r="R1118" s="19">
        <f t="shared" si="2399"/>
        <v>1542.8999999999999</v>
      </c>
      <c r="S1118" s="19">
        <f t="shared" si="2400"/>
        <v>1542.8999999999999</v>
      </c>
      <c r="T1118" s="19">
        <f t="shared" si="2401"/>
        <v>1542.8999999999999</v>
      </c>
      <c r="U1118" s="19">
        <f t="shared" ref="U1118:AV1118" si="2443">U1119+U1121</f>
        <v>0</v>
      </c>
      <c r="V1118" s="19">
        <f t="shared" si="2403"/>
        <v>1542.8999999999999</v>
      </c>
      <c r="W1118" s="19">
        <f t="shared" si="2404"/>
        <v>1542.8999999999999</v>
      </c>
      <c r="X1118" s="19">
        <f t="shared" si="2405"/>
        <v>1542.8999999999999</v>
      </c>
      <c r="Y1118" s="19">
        <f t="shared" ref="Y1118:AA1118" si="2444">Y1119+Y1121</f>
        <v>0</v>
      </c>
      <c r="Z1118" s="19">
        <f t="shared" si="2444"/>
        <v>0</v>
      </c>
      <c r="AA1118" s="19">
        <f t="shared" si="2444"/>
        <v>0</v>
      </c>
      <c r="AB1118" s="19">
        <f t="shared" si="2378"/>
        <v>1542.8999999999999</v>
      </c>
      <c r="AC1118" s="19">
        <f t="shared" si="2379"/>
        <v>1542.8999999999999</v>
      </c>
      <c r="AD1118" s="19">
        <f t="shared" si="2380"/>
        <v>1542.8999999999999</v>
      </c>
      <c r="AE1118" s="19">
        <f t="shared" ref="AE1118:AF1118" si="2445">AE1119+AE1121</f>
        <v>0</v>
      </c>
      <c r="AF1118" s="19">
        <f t="shared" si="2445"/>
        <v>0</v>
      </c>
      <c r="AG1118" s="19">
        <f t="shared" si="2384"/>
        <v>1542.8999999999999</v>
      </c>
      <c r="AH1118" s="19">
        <f t="shared" si="2385"/>
        <v>1542.8999999999999</v>
      </c>
      <c r="AI1118" s="19">
        <f t="shared" si="2386"/>
        <v>1542.8999999999999</v>
      </c>
      <c r="AJ1118" s="19">
        <f t="shared" ref="AJ1118:AL1118" si="2446">AJ1119+AJ1121</f>
        <v>0</v>
      </c>
      <c r="AK1118" s="19">
        <f t="shared" si="2446"/>
        <v>0</v>
      </c>
      <c r="AL1118" s="19">
        <f t="shared" si="2446"/>
        <v>0</v>
      </c>
      <c r="AM1118" s="19">
        <f t="shared" si="2415"/>
        <v>1542.8999999999999</v>
      </c>
      <c r="AN1118" s="19">
        <f t="shared" ref="AN1118" si="2447">AN1119+AN1121</f>
        <v>0</v>
      </c>
      <c r="AO1118" s="19">
        <f t="shared" si="2424"/>
        <v>1542.8999999999999</v>
      </c>
      <c r="AP1118" s="19">
        <f t="shared" si="2416"/>
        <v>1542.8999999999999</v>
      </c>
      <c r="AQ1118" s="19">
        <f t="shared" ref="AQ1118" si="2448">AQ1119+AQ1121</f>
        <v>0</v>
      </c>
      <c r="AR1118" s="19">
        <f t="shared" si="2426"/>
        <v>1542.8999999999999</v>
      </c>
      <c r="AS1118" s="19">
        <f t="shared" si="2417"/>
        <v>1542.8999999999999</v>
      </c>
      <c r="AT1118" s="19">
        <f t="shared" ref="AT1118" si="2449">AT1119+AT1121</f>
        <v>0</v>
      </c>
      <c r="AU1118" s="19">
        <f t="shared" si="2428"/>
        <v>1542.8999999999999</v>
      </c>
      <c r="AV1118" s="19">
        <f t="shared" si="2443"/>
        <v>0</v>
      </c>
      <c r="AW1118" s="32"/>
      <c r="AX1118" s="23"/>
      <c r="AY1118" s="2"/>
    </row>
    <row r="1119" spans="1:51" x14ac:dyDescent="0.3">
      <c r="A1119" s="49" t="s">
        <v>237</v>
      </c>
      <c r="B1119" s="45">
        <v>610</v>
      </c>
      <c r="C1119" s="49"/>
      <c r="D1119" s="49"/>
      <c r="E1119" s="15" t="s">
        <v>595</v>
      </c>
      <c r="F1119" s="19">
        <f t="shared" ref="F1119:K1119" si="2450">F1120</f>
        <v>70.099999999999994</v>
      </c>
      <c r="G1119" s="19">
        <f t="shared" si="2450"/>
        <v>70.099999999999994</v>
      </c>
      <c r="H1119" s="19">
        <f t="shared" si="2450"/>
        <v>70.099999999999994</v>
      </c>
      <c r="I1119" s="19">
        <f t="shared" si="2450"/>
        <v>0</v>
      </c>
      <c r="J1119" s="19">
        <f t="shared" si="2450"/>
        <v>0</v>
      </c>
      <c r="K1119" s="19">
        <f t="shared" si="2450"/>
        <v>0</v>
      </c>
      <c r="L1119" s="19">
        <f t="shared" si="2371"/>
        <v>70.099999999999994</v>
      </c>
      <c r="M1119" s="19">
        <f t="shared" si="2372"/>
        <v>70.099999999999994</v>
      </c>
      <c r="N1119" s="19">
        <f t="shared" si="2373"/>
        <v>70.099999999999994</v>
      </c>
      <c r="O1119" s="19">
        <f t="shared" ref="O1119:Q1119" si="2451">O1120</f>
        <v>0</v>
      </c>
      <c r="P1119" s="19">
        <f t="shared" si="2451"/>
        <v>0</v>
      </c>
      <c r="Q1119" s="19">
        <f t="shared" si="2451"/>
        <v>0</v>
      </c>
      <c r="R1119" s="19">
        <f t="shared" si="2399"/>
        <v>70.099999999999994</v>
      </c>
      <c r="S1119" s="19">
        <f t="shared" si="2400"/>
        <v>70.099999999999994</v>
      </c>
      <c r="T1119" s="19">
        <f t="shared" si="2401"/>
        <v>70.099999999999994</v>
      </c>
      <c r="U1119" s="19">
        <f t="shared" ref="U1119:AV1119" si="2452">U1120</f>
        <v>0</v>
      </c>
      <c r="V1119" s="19">
        <f t="shared" si="2403"/>
        <v>70.099999999999994</v>
      </c>
      <c r="W1119" s="19">
        <f t="shared" si="2404"/>
        <v>70.099999999999994</v>
      </c>
      <c r="X1119" s="19">
        <f t="shared" si="2405"/>
        <v>70.099999999999994</v>
      </c>
      <c r="Y1119" s="19">
        <f t="shared" si="2452"/>
        <v>0</v>
      </c>
      <c r="Z1119" s="19">
        <f t="shared" si="2452"/>
        <v>0</v>
      </c>
      <c r="AA1119" s="19">
        <f t="shared" si="2452"/>
        <v>0</v>
      </c>
      <c r="AB1119" s="19">
        <f t="shared" si="2378"/>
        <v>70.099999999999994</v>
      </c>
      <c r="AC1119" s="19">
        <f t="shared" si="2379"/>
        <v>70.099999999999994</v>
      </c>
      <c r="AD1119" s="19">
        <f t="shared" si="2380"/>
        <v>70.099999999999994</v>
      </c>
      <c r="AE1119" s="19">
        <f t="shared" si="2452"/>
        <v>0</v>
      </c>
      <c r="AF1119" s="19">
        <f t="shared" si="2452"/>
        <v>0</v>
      </c>
      <c r="AG1119" s="19">
        <f t="shared" si="2384"/>
        <v>70.099999999999994</v>
      </c>
      <c r="AH1119" s="19">
        <f t="shared" si="2385"/>
        <v>70.099999999999994</v>
      </c>
      <c r="AI1119" s="19">
        <f t="shared" si="2386"/>
        <v>70.099999999999994</v>
      </c>
      <c r="AJ1119" s="19">
        <f t="shared" si="2452"/>
        <v>0</v>
      </c>
      <c r="AK1119" s="19">
        <f t="shared" si="2452"/>
        <v>0</v>
      </c>
      <c r="AL1119" s="19">
        <f t="shared" si="2452"/>
        <v>0</v>
      </c>
      <c r="AM1119" s="19">
        <f t="shared" si="2415"/>
        <v>70.099999999999994</v>
      </c>
      <c r="AN1119" s="19">
        <f t="shared" si="2452"/>
        <v>0</v>
      </c>
      <c r="AO1119" s="19">
        <f t="shared" si="2424"/>
        <v>70.099999999999994</v>
      </c>
      <c r="AP1119" s="19">
        <f t="shared" si="2416"/>
        <v>70.099999999999994</v>
      </c>
      <c r="AQ1119" s="19">
        <f t="shared" si="2452"/>
        <v>0</v>
      </c>
      <c r="AR1119" s="19">
        <f t="shared" si="2426"/>
        <v>70.099999999999994</v>
      </c>
      <c r="AS1119" s="19">
        <f t="shared" si="2417"/>
        <v>70.099999999999994</v>
      </c>
      <c r="AT1119" s="19">
        <f t="shared" si="2452"/>
        <v>0</v>
      </c>
      <c r="AU1119" s="19">
        <f t="shared" si="2428"/>
        <v>70.099999999999994</v>
      </c>
      <c r="AV1119" s="19">
        <f t="shared" si="2452"/>
        <v>0</v>
      </c>
      <c r="AW1119" s="32"/>
      <c r="AX1119" s="23"/>
      <c r="AY1119" s="2"/>
    </row>
    <row r="1120" spans="1:51" x14ac:dyDescent="0.3">
      <c r="A1120" s="49" t="s">
        <v>237</v>
      </c>
      <c r="B1120" s="45">
        <v>610</v>
      </c>
      <c r="C1120" s="49" t="s">
        <v>28</v>
      </c>
      <c r="D1120" s="49" t="s">
        <v>30</v>
      </c>
      <c r="E1120" s="15" t="s">
        <v>562</v>
      </c>
      <c r="F1120" s="19">
        <v>70.099999999999994</v>
      </c>
      <c r="G1120" s="19">
        <v>70.099999999999994</v>
      </c>
      <c r="H1120" s="19">
        <v>70.099999999999994</v>
      </c>
      <c r="I1120" s="19"/>
      <c r="J1120" s="19"/>
      <c r="K1120" s="19"/>
      <c r="L1120" s="19">
        <f t="shared" si="2371"/>
        <v>70.099999999999994</v>
      </c>
      <c r="M1120" s="19">
        <f t="shared" si="2372"/>
        <v>70.099999999999994</v>
      </c>
      <c r="N1120" s="19">
        <f t="shared" si="2373"/>
        <v>70.099999999999994</v>
      </c>
      <c r="O1120" s="19"/>
      <c r="P1120" s="19"/>
      <c r="Q1120" s="19"/>
      <c r="R1120" s="19">
        <f t="shared" si="2399"/>
        <v>70.099999999999994</v>
      </c>
      <c r="S1120" s="19">
        <f t="shared" si="2400"/>
        <v>70.099999999999994</v>
      </c>
      <c r="T1120" s="19">
        <f t="shared" si="2401"/>
        <v>70.099999999999994</v>
      </c>
      <c r="U1120" s="19"/>
      <c r="V1120" s="19">
        <f t="shared" si="2403"/>
        <v>70.099999999999994</v>
      </c>
      <c r="W1120" s="19">
        <f t="shared" si="2404"/>
        <v>70.099999999999994</v>
      </c>
      <c r="X1120" s="19">
        <f t="shared" si="2405"/>
        <v>70.099999999999994</v>
      </c>
      <c r="Y1120" s="19"/>
      <c r="Z1120" s="19"/>
      <c r="AA1120" s="19"/>
      <c r="AB1120" s="19">
        <f t="shared" si="2378"/>
        <v>70.099999999999994</v>
      </c>
      <c r="AC1120" s="19">
        <f t="shared" si="2379"/>
        <v>70.099999999999994</v>
      </c>
      <c r="AD1120" s="19">
        <f t="shared" si="2380"/>
        <v>70.099999999999994</v>
      </c>
      <c r="AE1120" s="19"/>
      <c r="AF1120" s="19"/>
      <c r="AG1120" s="19">
        <f t="shared" si="2384"/>
        <v>70.099999999999994</v>
      </c>
      <c r="AH1120" s="19">
        <f t="shared" si="2385"/>
        <v>70.099999999999994</v>
      </c>
      <c r="AI1120" s="19">
        <f t="shared" si="2386"/>
        <v>70.099999999999994</v>
      </c>
      <c r="AJ1120" s="19"/>
      <c r="AK1120" s="19"/>
      <c r="AL1120" s="19"/>
      <c r="AM1120" s="19">
        <f t="shared" si="2415"/>
        <v>70.099999999999994</v>
      </c>
      <c r="AN1120" s="19"/>
      <c r="AO1120" s="19">
        <f t="shared" si="2424"/>
        <v>70.099999999999994</v>
      </c>
      <c r="AP1120" s="19">
        <f t="shared" si="2416"/>
        <v>70.099999999999994</v>
      </c>
      <c r="AQ1120" s="19"/>
      <c r="AR1120" s="19">
        <f t="shared" si="2426"/>
        <v>70.099999999999994</v>
      </c>
      <c r="AS1120" s="19">
        <f t="shared" si="2417"/>
        <v>70.099999999999994</v>
      </c>
      <c r="AT1120" s="19"/>
      <c r="AU1120" s="19">
        <f t="shared" si="2428"/>
        <v>70.099999999999994</v>
      </c>
      <c r="AV1120" s="19"/>
      <c r="AW1120" s="32"/>
      <c r="AX1120" s="23"/>
      <c r="AY1120" s="2"/>
    </row>
    <row r="1121" spans="1:51" x14ac:dyDescent="0.3">
      <c r="A1121" s="49" t="s">
        <v>237</v>
      </c>
      <c r="B1121" s="45">
        <v>620</v>
      </c>
      <c r="C1121" s="49"/>
      <c r="D1121" s="49"/>
      <c r="E1121" s="15" t="s">
        <v>596</v>
      </c>
      <c r="F1121" s="19">
        <f t="shared" ref="F1121:K1121" si="2453">F1122+F1123+F1124</f>
        <v>1472.8</v>
      </c>
      <c r="G1121" s="19">
        <f t="shared" si="2453"/>
        <v>1472.8</v>
      </c>
      <c r="H1121" s="19">
        <f t="shared" si="2453"/>
        <v>1472.8</v>
      </c>
      <c r="I1121" s="19">
        <f t="shared" si="2453"/>
        <v>0</v>
      </c>
      <c r="J1121" s="19">
        <f t="shared" si="2453"/>
        <v>0</v>
      </c>
      <c r="K1121" s="19">
        <f t="shared" si="2453"/>
        <v>0</v>
      </c>
      <c r="L1121" s="19">
        <f t="shared" si="2371"/>
        <v>1472.8</v>
      </c>
      <c r="M1121" s="19">
        <f t="shared" si="2372"/>
        <v>1472.8</v>
      </c>
      <c r="N1121" s="19">
        <f t="shared" si="2373"/>
        <v>1472.8</v>
      </c>
      <c r="O1121" s="19">
        <f t="shared" ref="O1121:Q1121" si="2454">O1122+O1123+O1124</f>
        <v>0</v>
      </c>
      <c r="P1121" s="19">
        <f t="shared" si="2454"/>
        <v>0</v>
      </c>
      <c r="Q1121" s="19">
        <f t="shared" si="2454"/>
        <v>0</v>
      </c>
      <c r="R1121" s="19">
        <f t="shared" si="2399"/>
        <v>1472.8</v>
      </c>
      <c r="S1121" s="19">
        <f t="shared" si="2400"/>
        <v>1472.8</v>
      </c>
      <c r="T1121" s="19">
        <f t="shared" si="2401"/>
        <v>1472.8</v>
      </c>
      <c r="U1121" s="19">
        <f t="shared" ref="U1121:AV1121" si="2455">U1122+U1123+U1124</f>
        <v>0</v>
      </c>
      <c r="V1121" s="19">
        <f t="shared" si="2403"/>
        <v>1472.8</v>
      </c>
      <c r="W1121" s="19">
        <f t="shared" si="2404"/>
        <v>1472.8</v>
      </c>
      <c r="X1121" s="19">
        <f t="shared" si="2405"/>
        <v>1472.8</v>
      </c>
      <c r="Y1121" s="19">
        <f t="shared" ref="Y1121:AA1121" si="2456">Y1122+Y1123+Y1124</f>
        <v>0</v>
      </c>
      <c r="Z1121" s="19">
        <f t="shared" si="2456"/>
        <v>0</v>
      </c>
      <c r="AA1121" s="19">
        <f t="shared" si="2456"/>
        <v>0</v>
      </c>
      <c r="AB1121" s="19">
        <f t="shared" si="2378"/>
        <v>1472.8</v>
      </c>
      <c r="AC1121" s="19">
        <f t="shared" si="2379"/>
        <v>1472.8</v>
      </c>
      <c r="AD1121" s="19">
        <f t="shared" si="2380"/>
        <v>1472.8</v>
      </c>
      <c r="AE1121" s="19">
        <f t="shared" ref="AE1121:AF1121" si="2457">AE1122+AE1123+AE1124</f>
        <v>0</v>
      </c>
      <c r="AF1121" s="19">
        <f t="shared" si="2457"/>
        <v>0</v>
      </c>
      <c r="AG1121" s="19">
        <f t="shared" si="2384"/>
        <v>1472.8</v>
      </c>
      <c r="AH1121" s="19">
        <f t="shared" si="2385"/>
        <v>1472.8</v>
      </c>
      <c r="AI1121" s="19">
        <f t="shared" si="2386"/>
        <v>1472.8</v>
      </c>
      <c r="AJ1121" s="19">
        <f t="shared" ref="AJ1121:AL1121" si="2458">AJ1122+AJ1123+AJ1124</f>
        <v>0</v>
      </c>
      <c r="AK1121" s="19">
        <f t="shared" si="2458"/>
        <v>0</v>
      </c>
      <c r="AL1121" s="19">
        <f t="shared" si="2458"/>
        <v>0</v>
      </c>
      <c r="AM1121" s="19">
        <f t="shared" si="2415"/>
        <v>1472.8</v>
      </c>
      <c r="AN1121" s="19">
        <f t="shared" ref="AN1121" si="2459">AN1122+AN1123+AN1124</f>
        <v>0</v>
      </c>
      <c r="AO1121" s="19">
        <f t="shared" si="2424"/>
        <v>1472.8</v>
      </c>
      <c r="AP1121" s="19">
        <f t="shared" si="2416"/>
        <v>1472.8</v>
      </c>
      <c r="AQ1121" s="19">
        <f t="shared" ref="AQ1121" si="2460">AQ1122+AQ1123+AQ1124</f>
        <v>0</v>
      </c>
      <c r="AR1121" s="19">
        <f t="shared" si="2426"/>
        <v>1472.8</v>
      </c>
      <c r="AS1121" s="19">
        <f t="shared" si="2417"/>
        <v>1472.8</v>
      </c>
      <c r="AT1121" s="19">
        <f t="shared" ref="AT1121" si="2461">AT1122+AT1123+AT1124</f>
        <v>0</v>
      </c>
      <c r="AU1121" s="19">
        <f t="shared" si="2428"/>
        <v>1472.8</v>
      </c>
      <c r="AV1121" s="19">
        <f t="shared" si="2455"/>
        <v>0</v>
      </c>
      <c r="AW1121" s="32"/>
      <c r="AX1121" s="23"/>
      <c r="AY1121" s="2"/>
    </row>
    <row r="1122" spans="1:51" x14ac:dyDescent="0.3">
      <c r="A1122" s="49" t="s">
        <v>237</v>
      </c>
      <c r="B1122" s="45">
        <v>620</v>
      </c>
      <c r="C1122" s="49" t="s">
        <v>28</v>
      </c>
      <c r="D1122" s="49" t="s">
        <v>5</v>
      </c>
      <c r="E1122" s="15" t="s">
        <v>557</v>
      </c>
      <c r="F1122" s="19">
        <v>276.8</v>
      </c>
      <c r="G1122" s="19">
        <v>276.8</v>
      </c>
      <c r="H1122" s="19">
        <v>276.8</v>
      </c>
      <c r="I1122" s="19"/>
      <c r="J1122" s="19"/>
      <c r="K1122" s="19"/>
      <c r="L1122" s="19">
        <f t="shared" si="2371"/>
        <v>276.8</v>
      </c>
      <c r="M1122" s="19">
        <f t="shared" si="2372"/>
        <v>276.8</v>
      </c>
      <c r="N1122" s="19">
        <f t="shared" si="2373"/>
        <v>276.8</v>
      </c>
      <c r="O1122" s="19"/>
      <c r="P1122" s="19"/>
      <c r="Q1122" s="19"/>
      <c r="R1122" s="19">
        <f t="shared" si="2399"/>
        <v>276.8</v>
      </c>
      <c r="S1122" s="19">
        <f t="shared" si="2400"/>
        <v>276.8</v>
      </c>
      <c r="T1122" s="19">
        <f t="shared" si="2401"/>
        <v>276.8</v>
      </c>
      <c r="U1122" s="19"/>
      <c r="V1122" s="19">
        <f t="shared" si="2403"/>
        <v>276.8</v>
      </c>
      <c r="W1122" s="19">
        <f t="shared" si="2404"/>
        <v>276.8</v>
      </c>
      <c r="X1122" s="19">
        <f t="shared" si="2405"/>
        <v>276.8</v>
      </c>
      <c r="Y1122" s="19"/>
      <c r="Z1122" s="19"/>
      <c r="AA1122" s="19"/>
      <c r="AB1122" s="19">
        <f t="shared" si="2378"/>
        <v>276.8</v>
      </c>
      <c r="AC1122" s="19">
        <f t="shared" si="2379"/>
        <v>276.8</v>
      </c>
      <c r="AD1122" s="19">
        <f t="shared" si="2380"/>
        <v>276.8</v>
      </c>
      <c r="AE1122" s="19"/>
      <c r="AF1122" s="19"/>
      <c r="AG1122" s="19">
        <f t="shared" si="2384"/>
        <v>276.8</v>
      </c>
      <c r="AH1122" s="19">
        <f t="shared" si="2385"/>
        <v>276.8</v>
      </c>
      <c r="AI1122" s="19">
        <f t="shared" si="2386"/>
        <v>276.8</v>
      </c>
      <c r="AJ1122" s="19"/>
      <c r="AK1122" s="19"/>
      <c r="AL1122" s="19"/>
      <c r="AM1122" s="19">
        <f t="shared" si="2415"/>
        <v>276.8</v>
      </c>
      <c r="AN1122" s="19"/>
      <c r="AO1122" s="19">
        <f t="shared" si="2424"/>
        <v>276.8</v>
      </c>
      <c r="AP1122" s="19">
        <f t="shared" si="2416"/>
        <v>276.8</v>
      </c>
      <c r="AQ1122" s="19"/>
      <c r="AR1122" s="19">
        <f t="shared" si="2426"/>
        <v>276.8</v>
      </c>
      <c r="AS1122" s="19">
        <f t="shared" si="2417"/>
        <v>276.8</v>
      </c>
      <c r="AT1122" s="19"/>
      <c r="AU1122" s="19">
        <f t="shared" si="2428"/>
        <v>276.8</v>
      </c>
      <c r="AV1122" s="19"/>
      <c r="AW1122" s="32"/>
      <c r="AX1122" s="23"/>
      <c r="AY1122" s="2"/>
    </row>
    <row r="1123" spans="1:51" x14ac:dyDescent="0.3">
      <c r="A1123" s="49" t="s">
        <v>237</v>
      </c>
      <c r="B1123" s="45">
        <v>620</v>
      </c>
      <c r="C1123" s="49" t="s">
        <v>28</v>
      </c>
      <c r="D1123" s="49" t="s">
        <v>112</v>
      </c>
      <c r="E1123" s="15" t="s">
        <v>558</v>
      </c>
      <c r="F1123" s="19">
        <v>90.5</v>
      </c>
      <c r="G1123" s="19">
        <v>90.5</v>
      </c>
      <c r="H1123" s="19">
        <v>90.5</v>
      </c>
      <c r="I1123" s="19"/>
      <c r="J1123" s="19"/>
      <c r="K1123" s="19"/>
      <c r="L1123" s="19">
        <f t="shared" si="2371"/>
        <v>90.5</v>
      </c>
      <c r="M1123" s="19">
        <f t="shared" si="2372"/>
        <v>90.5</v>
      </c>
      <c r="N1123" s="19">
        <f t="shared" si="2373"/>
        <v>90.5</v>
      </c>
      <c r="O1123" s="19"/>
      <c r="P1123" s="19"/>
      <c r="Q1123" s="19"/>
      <c r="R1123" s="19">
        <f t="shared" si="2399"/>
        <v>90.5</v>
      </c>
      <c r="S1123" s="19">
        <f t="shared" si="2400"/>
        <v>90.5</v>
      </c>
      <c r="T1123" s="19">
        <f t="shared" si="2401"/>
        <v>90.5</v>
      </c>
      <c r="U1123" s="19"/>
      <c r="V1123" s="19">
        <f t="shared" si="2403"/>
        <v>90.5</v>
      </c>
      <c r="W1123" s="19">
        <f t="shared" si="2404"/>
        <v>90.5</v>
      </c>
      <c r="X1123" s="19">
        <f t="shared" si="2405"/>
        <v>90.5</v>
      </c>
      <c r="Y1123" s="19"/>
      <c r="Z1123" s="19"/>
      <c r="AA1123" s="19"/>
      <c r="AB1123" s="19">
        <f t="shared" si="2378"/>
        <v>90.5</v>
      </c>
      <c r="AC1123" s="19">
        <f t="shared" si="2379"/>
        <v>90.5</v>
      </c>
      <c r="AD1123" s="19">
        <f t="shared" si="2380"/>
        <v>90.5</v>
      </c>
      <c r="AE1123" s="19"/>
      <c r="AF1123" s="19"/>
      <c r="AG1123" s="19">
        <f t="shared" si="2384"/>
        <v>90.5</v>
      </c>
      <c r="AH1123" s="19">
        <f t="shared" si="2385"/>
        <v>90.5</v>
      </c>
      <c r="AI1123" s="19">
        <f t="shared" si="2386"/>
        <v>90.5</v>
      </c>
      <c r="AJ1123" s="19"/>
      <c r="AK1123" s="19"/>
      <c r="AL1123" s="19"/>
      <c r="AM1123" s="19">
        <f t="shared" si="2415"/>
        <v>90.5</v>
      </c>
      <c r="AN1123" s="19"/>
      <c r="AO1123" s="19">
        <f t="shared" si="2424"/>
        <v>90.5</v>
      </c>
      <c r="AP1123" s="19">
        <f t="shared" si="2416"/>
        <v>90.5</v>
      </c>
      <c r="AQ1123" s="19"/>
      <c r="AR1123" s="19">
        <f t="shared" si="2426"/>
        <v>90.5</v>
      </c>
      <c r="AS1123" s="19">
        <f t="shared" si="2417"/>
        <v>90.5</v>
      </c>
      <c r="AT1123" s="19"/>
      <c r="AU1123" s="19">
        <f t="shared" si="2428"/>
        <v>90.5</v>
      </c>
      <c r="AV1123" s="19"/>
      <c r="AW1123" s="32"/>
      <c r="AX1123" s="23"/>
      <c r="AY1123" s="2"/>
    </row>
    <row r="1124" spans="1:51" x14ac:dyDescent="0.3">
      <c r="A1124" s="49" t="s">
        <v>237</v>
      </c>
      <c r="B1124" s="45">
        <v>620</v>
      </c>
      <c r="C1124" s="49" t="s">
        <v>28</v>
      </c>
      <c r="D1124" s="49" t="s">
        <v>20</v>
      </c>
      <c r="E1124" s="15" t="s">
        <v>559</v>
      </c>
      <c r="F1124" s="19">
        <v>1105.5</v>
      </c>
      <c r="G1124" s="19">
        <v>1105.5</v>
      </c>
      <c r="H1124" s="19">
        <v>1105.5</v>
      </c>
      <c r="I1124" s="19"/>
      <c r="J1124" s="19"/>
      <c r="K1124" s="19"/>
      <c r="L1124" s="19">
        <f t="shared" si="2371"/>
        <v>1105.5</v>
      </c>
      <c r="M1124" s="19">
        <f t="shared" si="2372"/>
        <v>1105.5</v>
      </c>
      <c r="N1124" s="19">
        <f t="shared" si="2373"/>
        <v>1105.5</v>
      </c>
      <c r="O1124" s="19"/>
      <c r="P1124" s="19"/>
      <c r="Q1124" s="19"/>
      <c r="R1124" s="19">
        <f t="shared" si="2399"/>
        <v>1105.5</v>
      </c>
      <c r="S1124" s="19">
        <f t="shared" si="2400"/>
        <v>1105.5</v>
      </c>
      <c r="T1124" s="19">
        <f t="shared" si="2401"/>
        <v>1105.5</v>
      </c>
      <c r="U1124" s="19"/>
      <c r="V1124" s="19">
        <f t="shared" si="2403"/>
        <v>1105.5</v>
      </c>
      <c r="W1124" s="19">
        <f t="shared" si="2404"/>
        <v>1105.5</v>
      </c>
      <c r="X1124" s="19">
        <f t="shared" si="2405"/>
        <v>1105.5</v>
      </c>
      <c r="Y1124" s="19"/>
      <c r="Z1124" s="19"/>
      <c r="AA1124" s="19"/>
      <c r="AB1124" s="19">
        <f t="shared" si="2378"/>
        <v>1105.5</v>
      </c>
      <c r="AC1124" s="19">
        <f t="shared" si="2379"/>
        <v>1105.5</v>
      </c>
      <c r="AD1124" s="19">
        <f t="shared" si="2380"/>
        <v>1105.5</v>
      </c>
      <c r="AE1124" s="19"/>
      <c r="AF1124" s="19"/>
      <c r="AG1124" s="19">
        <f t="shared" si="2384"/>
        <v>1105.5</v>
      </c>
      <c r="AH1124" s="19">
        <f t="shared" si="2385"/>
        <v>1105.5</v>
      </c>
      <c r="AI1124" s="19">
        <f t="shared" si="2386"/>
        <v>1105.5</v>
      </c>
      <c r="AJ1124" s="19"/>
      <c r="AK1124" s="19"/>
      <c r="AL1124" s="19"/>
      <c r="AM1124" s="19">
        <f t="shared" si="2415"/>
        <v>1105.5</v>
      </c>
      <c r="AN1124" s="19"/>
      <c r="AO1124" s="19">
        <f t="shared" si="2424"/>
        <v>1105.5</v>
      </c>
      <c r="AP1124" s="19">
        <f t="shared" si="2416"/>
        <v>1105.5</v>
      </c>
      <c r="AQ1124" s="19"/>
      <c r="AR1124" s="19">
        <f t="shared" si="2426"/>
        <v>1105.5</v>
      </c>
      <c r="AS1124" s="19">
        <f t="shared" si="2417"/>
        <v>1105.5</v>
      </c>
      <c r="AT1124" s="19"/>
      <c r="AU1124" s="19">
        <f t="shared" si="2428"/>
        <v>1105.5</v>
      </c>
      <c r="AV1124" s="19"/>
      <c r="AW1124" s="32"/>
      <c r="AX1124" s="23"/>
      <c r="AY1124" s="2"/>
    </row>
    <row r="1125" spans="1:51" ht="46.8" x14ac:dyDescent="0.3">
      <c r="A1125" s="49" t="s">
        <v>238</v>
      </c>
      <c r="B1125" s="45"/>
      <c r="C1125" s="49"/>
      <c r="D1125" s="49"/>
      <c r="E1125" s="15" t="s">
        <v>710</v>
      </c>
      <c r="F1125" s="19">
        <f t="shared" ref="F1125:K1125" si="2462">F1126</f>
        <v>276972.5</v>
      </c>
      <c r="G1125" s="19">
        <f t="shared" si="2462"/>
        <v>135148.5</v>
      </c>
      <c r="H1125" s="19">
        <f t="shared" si="2462"/>
        <v>187206.1</v>
      </c>
      <c r="I1125" s="19">
        <f t="shared" si="2462"/>
        <v>0</v>
      </c>
      <c r="J1125" s="19">
        <f t="shared" si="2462"/>
        <v>0</v>
      </c>
      <c r="K1125" s="19">
        <f t="shared" si="2462"/>
        <v>-321.10000000000002</v>
      </c>
      <c r="L1125" s="19">
        <f t="shared" si="2371"/>
        <v>276972.5</v>
      </c>
      <c r="M1125" s="19">
        <f t="shared" si="2372"/>
        <v>135148.5</v>
      </c>
      <c r="N1125" s="19">
        <f t="shared" si="2373"/>
        <v>186885</v>
      </c>
      <c r="O1125" s="19">
        <f t="shared" ref="O1125:Q1125" si="2463">O1126</f>
        <v>0</v>
      </c>
      <c r="P1125" s="19">
        <f t="shared" si="2463"/>
        <v>-5373.71</v>
      </c>
      <c r="Q1125" s="19">
        <f t="shared" si="2463"/>
        <v>0</v>
      </c>
      <c r="R1125" s="19">
        <f t="shared" si="2399"/>
        <v>276972.5</v>
      </c>
      <c r="S1125" s="19">
        <f t="shared" si="2400"/>
        <v>129774.79</v>
      </c>
      <c r="T1125" s="19">
        <f t="shared" si="2401"/>
        <v>186885</v>
      </c>
      <c r="U1125" s="19">
        <f t="shared" ref="U1125:AV1125" si="2464">U1126</f>
        <v>0</v>
      </c>
      <c r="V1125" s="19">
        <f t="shared" si="2403"/>
        <v>276972.5</v>
      </c>
      <c r="W1125" s="19">
        <f t="shared" si="2404"/>
        <v>129774.79</v>
      </c>
      <c r="X1125" s="19">
        <f t="shared" si="2405"/>
        <v>186885</v>
      </c>
      <c r="Y1125" s="19">
        <f t="shared" si="2464"/>
        <v>109525.09</v>
      </c>
      <c r="Z1125" s="19">
        <f t="shared" si="2464"/>
        <v>-75101.19</v>
      </c>
      <c r="AA1125" s="19">
        <f t="shared" si="2464"/>
        <v>83370.500000000015</v>
      </c>
      <c r="AB1125" s="19">
        <f t="shared" si="2378"/>
        <v>386497.58999999997</v>
      </c>
      <c r="AC1125" s="19">
        <f t="shared" si="2379"/>
        <v>54673.599999999991</v>
      </c>
      <c r="AD1125" s="19">
        <f t="shared" si="2380"/>
        <v>270255.5</v>
      </c>
      <c r="AE1125" s="19">
        <f t="shared" si="2464"/>
        <v>0</v>
      </c>
      <c r="AF1125" s="19">
        <f t="shared" si="2464"/>
        <v>0</v>
      </c>
      <c r="AG1125" s="19">
        <f t="shared" si="2384"/>
        <v>386497.58999999997</v>
      </c>
      <c r="AH1125" s="19">
        <f t="shared" si="2385"/>
        <v>54673.599999999991</v>
      </c>
      <c r="AI1125" s="19">
        <f t="shared" si="2386"/>
        <v>270255.5</v>
      </c>
      <c r="AJ1125" s="19">
        <f t="shared" si="2464"/>
        <v>-10238.169</v>
      </c>
      <c r="AK1125" s="19">
        <f t="shared" si="2464"/>
        <v>0</v>
      </c>
      <c r="AL1125" s="19">
        <f t="shared" si="2464"/>
        <v>0</v>
      </c>
      <c r="AM1125" s="19">
        <f t="shared" si="2415"/>
        <v>376259.42099999997</v>
      </c>
      <c r="AN1125" s="19">
        <f t="shared" si="2464"/>
        <v>0</v>
      </c>
      <c r="AO1125" s="19">
        <f t="shared" si="2424"/>
        <v>376259.42099999997</v>
      </c>
      <c r="AP1125" s="19">
        <f t="shared" si="2416"/>
        <v>54673.599999999991</v>
      </c>
      <c r="AQ1125" s="19">
        <f t="shared" si="2464"/>
        <v>0</v>
      </c>
      <c r="AR1125" s="19">
        <f t="shared" si="2426"/>
        <v>54673.599999999991</v>
      </c>
      <c r="AS1125" s="19">
        <f t="shared" si="2417"/>
        <v>270255.5</v>
      </c>
      <c r="AT1125" s="19">
        <f t="shared" si="2464"/>
        <v>0</v>
      </c>
      <c r="AU1125" s="19">
        <f t="shared" si="2428"/>
        <v>270255.5</v>
      </c>
      <c r="AV1125" s="19">
        <f t="shared" si="2464"/>
        <v>0</v>
      </c>
      <c r="AW1125" s="32"/>
      <c r="AX1125" s="23"/>
      <c r="AY1125" s="2"/>
    </row>
    <row r="1126" spans="1:51" ht="46.8" x14ac:dyDescent="0.3">
      <c r="A1126" s="49" t="s">
        <v>238</v>
      </c>
      <c r="B1126" s="45">
        <v>600</v>
      </c>
      <c r="C1126" s="49"/>
      <c r="D1126" s="49"/>
      <c r="E1126" s="15" t="s">
        <v>581</v>
      </c>
      <c r="F1126" s="19">
        <f t="shared" ref="F1126:K1126" si="2465">F1127+F1129</f>
        <v>276972.5</v>
      </c>
      <c r="G1126" s="19">
        <f t="shared" si="2465"/>
        <v>135148.5</v>
      </c>
      <c r="H1126" s="19">
        <f t="shared" si="2465"/>
        <v>187206.1</v>
      </c>
      <c r="I1126" s="19">
        <f t="shared" si="2465"/>
        <v>0</v>
      </c>
      <c r="J1126" s="19">
        <f t="shared" si="2465"/>
        <v>0</v>
      </c>
      <c r="K1126" s="19">
        <f t="shared" si="2465"/>
        <v>-321.10000000000002</v>
      </c>
      <c r="L1126" s="19">
        <f t="shared" si="2371"/>
        <v>276972.5</v>
      </c>
      <c r="M1126" s="19">
        <f t="shared" si="2372"/>
        <v>135148.5</v>
      </c>
      <c r="N1126" s="19">
        <f t="shared" si="2373"/>
        <v>186885</v>
      </c>
      <c r="O1126" s="19">
        <f t="shared" ref="O1126:Q1126" si="2466">O1127+O1129</f>
        <v>0</v>
      </c>
      <c r="P1126" s="19">
        <f t="shared" si="2466"/>
        <v>-5373.71</v>
      </c>
      <c r="Q1126" s="19">
        <f t="shared" si="2466"/>
        <v>0</v>
      </c>
      <c r="R1126" s="19">
        <f t="shared" si="2399"/>
        <v>276972.5</v>
      </c>
      <c r="S1126" s="19">
        <f t="shared" si="2400"/>
        <v>129774.79</v>
      </c>
      <c r="T1126" s="19">
        <f t="shared" si="2401"/>
        <v>186885</v>
      </c>
      <c r="U1126" s="19">
        <f t="shared" ref="U1126:AV1126" si="2467">U1127+U1129</f>
        <v>0</v>
      </c>
      <c r="V1126" s="19">
        <f t="shared" si="2403"/>
        <v>276972.5</v>
      </c>
      <c r="W1126" s="19">
        <f t="shared" si="2404"/>
        <v>129774.79</v>
      </c>
      <c r="X1126" s="19">
        <f t="shared" si="2405"/>
        <v>186885</v>
      </c>
      <c r="Y1126" s="19">
        <f t="shared" ref="Y1126:AA1126" si="2468">Y1127+Y1129</f>
        <v>109525.09</v>
      </c>
      <c r="Z1126" s="19">
        <f t="shared" si="2468"/>
        <v>-75101.19</v>
      </c>
      <c r="AA1126" s="19">
        <f t="shared" si="2468"/>
        <v>83370.500000000015</v>
      </c>
      <c r="AB1126" s="19">
        <f t="shared" si="2378"/>
        <v>386497.58999999997</v>
      </c>
      <c r="AC1126" s="19">
        <f t="shared" si="2379"/>
        <v>54673.599999999991</v>
      </c>
      <c r="AD1126" s="19">
        <f t="shared" si="2380"/>
        <v>270255.5</v>
      </c>
      <c r="AE1126" s="19">
        <f t="shared" ref="AE1126:AF1126" si="2469">AE1127+AE1129</f>
        <v>0</v>
      </c>
      <c r="AF1126" s="19">
        <f t="shared" si="2469"/>
        <v>0</v>
      </c>
      <c r="AG1126" s="19">
        <f t="shared" si="2384"/>
        <v>386497.58999999997</v>
      </c>
      <c r="AH1126" s="19">
        <f t="shared" si="2385"/>
        <v>54673.599999999991</v>
      </c>
      <c r="AI1126" s="19">
        <f t="shared" si="2386"/>
        <v>270255.5</v>
      </c>
      <c r="AJ1126" s="19">
        <f t="shared" ref="AJ1126:AL1126" si="2470">AJ1127+AJ1129</f>
        <v>-10238.169</v>
      </c>
      <c r="AK1126" s="19">
        <f t="shared" si="2470"/>
        <v>0</v>
      </c>
      <c r="AL1126" s="19">
        <f t="shared" si="2470"/>
        <v>0</v>
      </c>
      <c r="AM1126" s="19">
        <f t="shared" si="2415"/>
        <v>376259.42099999997</v>
      </c>
      <c r="AN1126" s="19">
        <f t="shared" ref="AN1126" si="2471">AN1127+AN1129</f>
        <v>0</v>
      </c>
      <c r="AO1126" s="19">
        <f t="shared" si="2424"/>
        <v>376259.42099999997</v>
      </c>
      <c r="AP1126" s="19">
        <f t="shared" si="2416"/>
        <v>54673.599999999991</v>
      </c>
      <c r="AQ1126" s="19">
        <f t="shared" ref="AQ1126" si="2472">AQ1127+AQ1129</f>
        <v>0</v>
      </c>
      <c r="AR1126" s="19">
        <f t="shared" si="2426"/>
        <v>54673.599999999991</v>
      </c>
      <c r="AS1126" s="19">
        <f t="shared" si="2417"/>
        <v>270255.5</v>
      </c>
      <c r="AT1126" s="19">
        <f t="shared" ref="AT1126" si="2473">AT1127+AT1129</f>
        <v>0</v>
      </c>
      <c r="AU1126" s="19">
        <f t="shared" si="2428"/>
        <v>270255.5</v>
      </c>
      <c r="AV1126" s="19">
        <f t="shared" si="2467"/>
        <v>0</v>
      </c>
      <c r="AW1126" s="32"/>
      <c r="AX1126" s="23"/>
      <c r="AY1126" s="2"/>
    </row>
    <row r="1127" spans="1:51" hidden="1" x14ac:dyDescent="0.3">
      <c r="A1127" s="36" t="s">
        <v>238</v>
      </c>
      <c r="B1127" s="33">
        <v>610</v>
      </c>
      <c r="C1127" s="36"/>
      <c r="D1127" s="36"/>
      <c r="E1127" s="15" t="s">
        <v>595</v>
      </c>
      <c r="F1127" s="19">
        <f t="shared" ref="F1127:K1127" si="2474">F1128</f>
        <v>0</v>
      </c>
      <c r="G1127" s="19">
        <f t="shared" si="2474"/>
        <v>0</v>
      </c>
      <c r="H1127" s="19">
        <f t="shared" si="2474"/>
        <v>2999.9</v>
      </c>
      <c r="I1127" s="19">
        <f t="shared" si="2474"/>
        <v>0</v>
      </c>
      <c r="J1127" s="19">
        <f t="shared" si="2474"/>
        <v>0</v>
      </c>
      <c r="K1127" s="19">
        <f t="shared" si="2474"/>
        <v>0</v>
      </c>
      <c r="L1127" s="19">
        <f t="shared" si="2371"/>
        <v>0</v>
      </c>
      <c r="M1127" s="19">
        <f t="shared" si="2372"/>
        <v>0</v>
      </c>
      <c r="N1127" s="19">
        <f t="shared" si="2373"/>
        <v>2999.9</v>
      </c>
      <c r="O1127" s="19">
        <f t="shared" ref="O1127:Q1127" si="2475">O1128</f>
        <v>0</v>
      </c>
      <c r="P1127" s="19">
        <f t="shared" si="2475"/>
        <v>0</v>
      </c>
      <c r="Q1127" s="19">
        <f t="shared" si="2475"/>
        <v>0</v>
      </c>
      <c r="R1127" s="19">
        <f t="shared" si="2399"/>
        <v>0</v>
      </c>
      <c r="S1127" s="19">
        <f t="shared" si="2400"/>
        <v>0</v>
      </c>
      <c r="T1127" s="19">
        <f t="shared" si="2401"/>
        <v>2999.9</v>
      </c>
      <c r="U1127" s="19">
        <f t="shared" ref="U1127:AV1127" si="2476">U1128</f>
        <v>0</v>
      </c>
      <c r="V1127" s="19">
        <f t="shared" si="2403"/>
        <v>0</v>
      </c>
      <c r="W1127" s="19">
        <f t="shared" si="2404"/>
        <v>0</v>
      </c>
      <c r="X1127" s="19">
        <f t="shared" si="2405"/>
        <v>2999.9</v>
      </c>
      <c r="Y1127" s="19">
        <f t="shared" si="2476"/>
        <v>5102.3999999999996</v>
      </c>
      <c r="Z1127" s="19">
        <f t="shared" si="2476"/>
        <v>0</v>
      </c>
      <c r="AA1127" s="19">
        <f t="shared" si="2476"/>
        <v>-2999.9</v>
      </c>
      <c r="AB1127" s="19">
        <f t="shared" si="2378"/>
        <v>5102.3999999999996</v>
      </c>
      <c r="AC1127" s="19">
        <f t="shared" si="2379"/>
        <v>0</v>
      </c>
      <c r="AD1127" s="19">
        <f t="shared" si="2380"/>
        <v>0</v>
      </c>
      <c r="AE1127" s="19">
        <f t="shared" si="2476"/>
        <v>0</v>
      </c>
      <c r="AF1127" s="19">
        <f t="shared" si="2476"/>
        <v>0</v>
      </c>
      <c r="AG1127" s="19">
        <f t="shared" si="2384"/>
        <v>5102.3999999999996</v>
      </c>
      <c r="AH1127" s="19">
        <f t="shared" si="2385"/>
        <v>0</v>
      </c>
      <c r="AI1127" s="19">
        <f t="shared" si="2386"/>
        <v>0</v>
      </c>
      <c r="AJ1127" s="19">
        <f t="shared" si="2476"/>
        <v>-5102.3999999999996</v>
      </c>
      <c r="AK1127" s="19">
        <f t="shared" si="2476"/>
        <v>0</v>
      </c>
      <c r="AL1127" s="19">
        <f t="shared" si="2476"/>
        <v>0</v>
      </c>
      <c r="AM1127" s="19">
        <f t="shared" si="2415"/>
        <v>0</v>
      </c>
      <c r="AN1127" s="19">
        <f t="shared" si="2476"/>
        <v>0</v>
      </c>
      <c r="AO1127" s="19"/>
      <c r="AP1127" s="19">
        <f t="shared" si="2416"/>
        <v>0</v>
      </c>
      <c r="AQ1127" s="19">
        <f t="shared" si="2476"/>
        <v>0</v>
      </c>
      <c r="AR1127" s="19"/>
      <c r="AS1127" s="19">
        <f t="shared" si="2417"/>
        <v>0</v>
      </c>
      <c r="AT1127" s="19">
        <f t="shared" si="2476"/>
        <v>0</v>
      </c>
      <c r="AU1127" s="19"/>
      <c r="AV1127" s="19">
        <f t="shared" si="2476"/>
        <v>0</v>
      </c>
      <c r="AW1127" s="32">
        <v>0</v>
      </c>
      <c r="AX1127" s="23"/>
      <c r="AY1127" s="2"/>
    </row>
    <row r="1128" spans="1:51" hidden="1" x14ac:dyDescent="0.3">
      <c r="A1128" s="36" t="s">
        <v>238</v>
      </c>
      <c r="B1128" s="33">
        <v>610</v>
      </c>
      <c r="C1128" s="36" t="s">
        <v>28</v>
      </c>
      <c r="D1128" s="36" t="s">
        <v>112</v>
      </c>
      <c r="E1128" s="15" t="s">
        <v>558</v>
      </c>
      <c r="F1128" s="19">
        <v>0</v>
      </c>
      <c r="G1128" s="19">
        <v>0</v>
      </c>
      <c r="H1128" s="19">
        <v>2999.9</v>
      </c>
      <c r="I1128" s="19"/>
      <c r="J1128" s="19"/>
      <c r="K1128" s="19"/>
      <c r="L1128" s="19">
        <f t="shared" si="2371"/>
        <v>0</v>
      </c>
      <c r="M1128" s="19">
        <f t="shared" si="2372"/>
        <v>0</v>
      </c>
      <c r="N1128" s="19">
        <f t="shared" si="2373"/>
        <v>2999.9</v>
      </c>
      <c r="O1128" s="19"/>
      <c r="P1128" s="19"/>
      <c r="Q1128" s="19"/>
      <c r="R1128" s="19">
        <f t="shared" si="2399"/>
        <v>0</v>
      </c>
      <c r="S1128" s="19">
        <f t="shared" si="2400"/>
        <v>0</v>
      </c>
      <c r="T1128" s="19">
        <f t="shared" si="2401"/>
        <v>2999.9</v>
      </c>
      <c r="U1128" s="19"/>
      <c r="V1128" s="19">
        <f t="shared" si="2403"/>
        <v>0</v>
      </c>
      <c r="W1128" s="19">
        <f t="shared" si="2404"/>
        <v>0</v>
      </c>
      <c r="X1128" s="19">
        <f t="shared" si="2405"/>
        <v>2999.9</v>
      </c>
      <c r="Y1128" s="19">
        <v>5102.3999999999996</v>
      </c>
      <c r="Z1128" s="19"/>
      <c r="AA1128" s="19">
        <v>-2999.9</v>
      </c>
      <c r="AB1128" s="19">
        <f t="shared" si="2378"/>
        <v>5102.3999999999996</v>
      </c>
      <c r="AC1128" s="19">
        <f t="shared" si="2379"/>
        <v>0</v>
      </c>
      <c r="AD1128" s="19">
        <f t="shared" si="2380"/>
        <v>0</v>
      </c>
      <c r="AE1128" s="19"/>
      <c r="AF1128" s="19"/>
      <c r="AG1128" s="19">
        <f t="shared" si="2384"/>
        <v>5102.3999999999996</v>
      </c>
      <c r="AH1128" s="19">
        <f t="shared" si="2385"/>
        <v>0</v>
      </c>
      <c r="AI1128" s="19">
        <f t="shared" si="2386"/>
        <v>0</v>
      </c>
      <c r="AJ1128" s="19">
        <v>-5102.3999999999996</v>
      </c>
      <c r="AK1128" s="19"/>
      <c r="AL1128" s="19"/>
      <c r="AM1128" s="19">
        <f t="shared" si="2415"/>
        <v>0</v>
      </c>
      <c r="AN1128" s="19"/>
      <c r="AO1128" s="19"/>
      <c r="AP1128" s="19">
        <f t="shared" si="2416"/>
        <v>0</v>
      </c>
      <c r="AQ1128" s="19"/>
      <c r="AR1128" s="19"/>
      <c r="AS1128" s="19">
        <f t="shared" si="2417"/>
        <v>0</v>
      </c>
      <c r="AT1128" s="19"/>
      <c r="AU1128" s="19"/>
      <c r="AV1128" s="19"/>
      <c r="AW1128" s="32">
        <v>0</v>
      </c>
      <c r="AX1128" s="23"/>
      <c r="AY1128" s="2"/>
    </row>
    <row r="1129" spans="1:51" x14ac:dyDescent="0.3">
      <c r="A1129" s="49" t="s">
        <v>238</v>
      </c>
      <c r="B1129" s="45">
        <v>620</v>
      </c>
      <c r="C1129" s="49"/>
      <c r="D1129" s="49"/>
      <c r="E1129" s="15" t="s">
        <v>596</v>
      </c>
      <c r="F1129" s="19">
        <f t="shared" ref="F1129:K1129" si="2477">F1130+F1131+F1132</f>
        <v>276972.5</v>
      </c>
      <c r="G1129" s="19">
        <f t="shared" si="2477"/>
        <v>135148.5</v>
      </c>
      <c r="H1129" s="19">
        <f t="shared" si="2477"/>
        <v>184206.2</v>
      </c>
      <c r="I1129" s="19">
        <f t="shared" si="2477"/>
        <v>0</v>
      </c>
      <c r="J1129" s="19">
        <f t="shared" si="2477"/>
        <v>0</v>
      </c>
      <c r="K1129" s="19">
        <f t="shared" si="2477"/>
        <v>-321.10000000000002</v>
      </c>
      <c r="L1129" s="19">
        <f t="shared" si="2371"/>
        <v>276972.5</v>
      </c>
      <c r="M1129" s="19">
        <f t="shared" si="2372"/>
        <v>135148.5</v>
      </c>
      <c r="N1129" s="19">
        <f t="shared" si="2373"/>
        <v>183885.1</v>
      </c>
      <c r="O1129" s="19">
        <f t="shared" ref="O1129:Q1129" si="2478">O1130+O1131+O1132</f>
        <v>0</v>
      </c>
      <c r="P1129" s="19">
        <f t="shared" si="2478"/>
        <v>-5373.71</v>
      </c>
      <c r="Q1129" s="19">
        <f t="shared" si="2478"/>
        <v>0</v>
      </c>
      <c r="R1129" s="19">
        <f t="shared" si="2399"/>
        <v>276972.5</v>
      </c>
      <c r="S1129" s="19">
        <f t="shared" si="2400"/>
        <v>129774.79</v>
      </c>
      <c r="T1129" s="19">
        <f t="shared" si="2401"/>
        <v>183885.1</v>
      </c>
      <c r="U1129" s="19">
        <f t="shared" ref="U1129:AV1129" si="2479">U1130+U1131+U1132</f>
        <v>0</v>
      </c>
      <c r="V1129" s="19">
        <f t="shared" si="2403"/>
        <v>276972.5</v>
      </c>
      <c r="W1129" s="19">
        <f t="shared" si="2404"/>
        <v>129774.79</v>
      </c>
      <c r="X1129" s="19">
        <f t="shared" si="2405"/>
        <v>183885.1</v>
      </c>
      <c r="Y1129" s="19">
        <f t="shared" ref="Y1129:AA1129" si="2480">Y1130+Y1131+Y1132</f>
        <v>104422.69</v>
      </c>
      <c r="Z1129" s="19">
        <f t="shared" si="2480"/>
        <v>-75101.19</v>
      </c>
      <c r="AA1129" s="19">
        <f t="shared" si="2480"/>
        <v>86370.400000000009</v>
      </c>
      <c r="AB1129" s="19">
        <f t="shared" si="2378"/>
        <v>381395.19</v>
      </c>
      <c r="AC1129" s="19">
        <f t="shared" si="2379"/>
        <v>54673.599999999991</v>
      </c>
      <c r="AD1129" s="19">
        <f t="shared" si="2380"/>
        <v>270255.5</v>
      </c>
      <c r="AE1129" s="19">
        <f t="shared" ref="AE1129:AF1129" si="2481">AE1130+AE1131+AE1132</f>
        <v>0</v>
      </c>
      <c r="AF1129" s="19">
        <f t="shared" si="2481"/>
        <v>0</v>
      </c>
      <c r="AG1129" s="19">
        <f t="shared" si="2384"/>
        <v>381395.19</v>
      </c>
      <c r="AH1129" s="19">
        <f t="shared" si="2385"/>
        <v>54673.599999999991</v>
      </c>
      <c r="AI1129" s="19">
        <f t="shared" si="2386"/>
        <v>270255.5</v>
      </c>
      <c r="AJ1129" s="19">
        <f t="shared" ref="AJ1129:AL1129" si="2482">AJ1130+AJ1131+AJ1132</f>
        <v>-5135.7690000000002</v>
      </c>
      <c r="AK1129" s="19">
        <f t="shared" si="2482"/>
        <v>0</v>
      </c>
      <c r="AL1129" s="19">
        <f t="shared" si="2482"/>
        <v>0</v>
      </c>
      <c r="AM1129" s="19">
        <f t="shared" si="2415"/>
        <v>376259.42099999997</v>
      </c>
      <c r="AN1129" s="19">
        <f t="shared" ref="AN1129" si="2483">AN1130+AN1131+AN1132</f>
        <v>0</v>
      </c>
      <c r="AO1129" s="19">
        <f t="shared" ref="AO1129:AO1132" si="2484">AM1129+AN1129</f>
        <v>376259.42099999997</v>
      </c>
      <c r="AP1129" s="19">
        <f t="shared" si="2416"/>
        <v>54673.599999999991</v>
      </c>
      <c r="AQ1129" s="19">
        <f t="shared" ref="AQ1129" si="2485">AQ1130+AQ1131+AQ1132</f>
        <v>0</v>
      </c>
      <c r="AR1129" s="19">
        <f t="shared" ref="AR1129:AR1132" si="2486">AP1129+AQ1129</f>
        <v>54673.599999999991</v>
      </c>
      <c r="AS1129" s="19">
        <f t="shared" si="2417"/>
        <v>270255.5</v>
      </c>
      <c r="AT1129" s="19">
        <f t="shared" ref="AT1129" si="2487">AT1130+AT1131+AT1132</f>
        <v>0</v>
      </c>
      <c r="AU1129" s="19">
        <f t="shared" ref="AU1129:AU1132" si="2488">AS1129+AT1129</f>
        <v>270255.5</v>
      </c>
      <c r="AV1129" s="19">
        <f t="shared" si="2479"/>
        <v>0</v>
      </c>
      <c r="AW1129" s="32"/>
      <c r="AX1129" s="23"/>
      <c r="AY1129" s="2"/>
    </row>
    <row r="1130" spans="1:51" x14ac:dyDescent="0.3">
      <c r="A1130" s="49" t="s">
        <v>238</v>
      </c>
      <c r="B1130" s="45">
        <v>620</v>
      </c>
      <c r="C1130" s="49" t="s">
        <v>28</v>
      </c>
      <c r="D1130" s="49" t="s">
        <v>5</v>
      </c>
      <c r="E1130" s="15" t="s">
        <v>557</v>
      </c>
      <c r="F1130" s="19">
        <v>88981</v>
      </c>
      <c r="G1130" s="19">
        <v>107842.2</v>
      </c>
      <c r="H1130" s="19">
        <v>44444.5</v>
      </c>
      <c r="I1130" s="19"/>
      <c r="J1130" s="19"/>
      <c r="K1130" s="19"/>
      <c r="L1130" s="19">
        <f t="shared" si="2371"/>
        <v>88981</v>
      </c>
      <c r="M1130" s="19">
        <f t="shared" si="2372"/>
        <v>107842.2</v>
      </c>
      <c r="N1130" s="19">
        <f t="shared" si="2373"/>
        <v>44444.5</v>
      </c>
      <c r="O1130" s="19"/>
      <c r="P1130" s="19">
        <v>-5373.71</v>
      </c>
      <c r="Q1130" s="19"/>
      <c r="R1130" s="19">
        <f t="shared" si="2399"/>
        <v>88981</v>
      </c>
      <c r="S1130" s="19">
        <f t="shared" si="2400"/>
        <v>102468.48999999999</v>
      </c>
      <c r="T1130" s="19">
        <f t="shared" si="2401"/>
        <v>44444.5</v>
      </c>
      <c r="U1130" s="19"/>
      <c r="V1130" s="19">
        <f t="shared" si="2403"/>
        <v>88981</v>
      </c>
      <c r="W1130" s="19">
        <f t="shared" si="2404"/>
        <v>102468.48999999999</v>
      </c>
      <c r="X1130" s="19">
        <f t="shared" si="2405"/>
        <v>44444.5</v>
      </c>
      <c r="Y1130" s="19">
        <v>-1246.2</v>
      </c>
      <c r="Z1130" s="19">
        <v>-70064.09</v>
      </c>
      <c r="AA1130" s="19">
        <v>-9563.2000000000007</v>
      </c>
      <c r="AB1130" s="19">
        <f t="shared" si="2378"/>
        <v>87734.8</v>
      </c>
      <c r="AC1130" s="19">
        <f t="shared" si="2379"/>
        <v>32404.399999999994</v>
      </c>
      <c r="AD1130" s="19">
        <f t="shared" si="2380"/>
        <v>34881.300000000003</v>
      </c>
      <c r="AE1130" s="19"/>
      <c r="AF1130" s="19"/>
      <c r="AG1130" s="19">
        <f t="shared" si="2384"/>
        <v>87734.8</v>
      </c>
      <c r="AH1130" s="19">
        <f t="shared" si="2385"/>
        <v>32404.399999999994</v>
      </c>
      <c r="AI1130" s="19">
        <f t="shared" si="2386"/>
        <v>34881.300000000003</v>
      </c>
      <c r="AJ1130" s="19"/>
      <c r="AK1130" s="19"/>
      <c r="AL1130" s="19"/>
      <c r="AM1130" s="19">
        <f t="shared" si="2415"/>
        <v>87734.8</v>
      </c>
      <c r="AN1130" s="19"/>
      <c r="AO1130" s="19">
        <f t="shared" si="2484"/>
        <v>87734.8</v>
      </c>
      <c r="AP1130" s="19">
        <f t="shared" si="2416"/>
        <v>32404.399999999994</v>
      </c>
      <c r="AQ1130" s="19"/>
      <c r="AR1130" s="19">
        <f t="shared" si="2486"/>
        <v>32404.399999999994</v>
      </c>
      <c r="AS1130" s="19">
        <f t="shared" si="2417"/>
        <v>34881.300000000003</v>
      </c>
      <c r="AT1130" s="19"/>
      <c r="AU1130" s="19">
        <f t="shared" si="2488"/>
        <v>34881.300000000003</v>
      </c>
      <c r="AV1130" s="19"/>
      <c r="AW1130" s="32"/>
      <c r="AX1130" s="23"/>
      <c r="AY1130" s="2"/>
    </row>
    <row r="1131" spans="1:51" x14ac:dyDescent="0.3">
      <c r="A1131" s="49" t="s">
        <v>238</v>
      </c>
      <c r="B1131" s="45">
        <v>620</v>
      </c>
      <c r="C1131" s="49" t="s">
        <v>28</v>
      </c>
      <c r="D1131" s="49" t="s">
        <v>112</v>
      </c>
      <c r="E1131" s="15" t="s">
        <v>558</v>
      </c>
      <c r="F1131" s="19">
        <v>186377.7</v>
      </c>
      <c r="G1131" s="19">
        <v>27306.3</v>
      </c>
      <c r="H1131" s="19">
        <v>125559.5</v>
      </c>
      <c r="I1131" s="19"/>
      <c r="J1131" s="19"/>
      <c r="K1131" s="19">
        <v>-321.10000000000002</v>
      </c>
      <c r="L1131" s="19">
        <f t="shared" si="2371"/>
        <v>186377.7</v>
      </c>
      <c r="M1131" s="19">
        <f t="shared" si="2372"/>
        <v>27306.3</v>
      </c>
      <c r="N1131" s="19">
        <f t="shared" si="2373"/>
        <v>125238.39999999999</v>
      </c>
      <c r="O1131" s="19"/>
      <c r="P1131" s="19"/>
      <c r="Q1131" s="19"/>
      <c r="R1131" s="19">
        <f t="shared" si="2399"/>
        <v>186377.7</v>
      </c>
      <c r="S1131" s="19">
        <f t="shared" si="2400"/>
        <v>27306.3</v>
      </c>
      <c r="T1131" s="19">
        <f t="shared" si="2401"/>
        <v>125238.39999999999</v>
      </c>
      <c r="U1131" s="19"/>
      <c r="V1131" s="19">
        <f t="shared" si="2403"/>
        <v>186377.7</v>
      </c>
      <c r="W1131" s="19">
        <f t="shared" si="2404"/>
        <v>27306.3</v>
      </c>
      <c r="X1131" s="19">
        <f t="shared" si="2405"/>
        <v>125238.39999999999</v>
      </c>
      <c r="Y1131" s="19">
        <v>94316.1</v>
      </c>
      <c r="Z1131" s="19">
        <v>-5037.1000000000004</v>
      </c>
      <c r="AA1131" s="19">
        <v>110135.8</v>
      </c>
      <c r="AB1131" s="19">
        <f t="shared" si="2378"/>
        <v>280693.80000000005</v>
      </c>
      <c r="AC1131" s="19">
        <f t="shared" si="2379"/>
        <v>22269.199999999997</v>
      </c>
      <c r="AD1131" s="19">
        <f t="shared" si="2380"/>
        <v>235374.2</v>
      </c>
      <c r="AE1131" s="19"/>
      <c r="AF1131" s="19"/>
      <c r="AG1131" s="19">
        <f t="shared" si="2384"/>
        <v>280693.80000000005</v>
      </c>
      <c r="AH1131" s="19">
        <f t="shared" si="2385"/>
        <v>22269.199999999997</v>
      </c>
      <c r="AI1131" s="19">
        <f t="shared" si="2386"/>
        <v>235374.2</v>
      </c>
      <c r="AJ1131" s="19">
        <f>-3945.769</f>
        <v>-3945.7689999999998</v>
      </c>
      <c r="AK1131" s="19"/>
      <c r="AL1131" s="19"/>
      <c r="AM1131" s="19">
        <f t="shared" si="2415"/>
        <v>276748.03100000008</v>
      </c>
      <c r="AN1131" s="19"/>
      <c r="AO1131" s="19">
        <f t="shared" si="2484"/>
        <v>276748.03100000008</v>
      </c>
      <c r="AP1131" s="19">
        <f t="shared" si="2416"/>
        <v>22269.199999999997</v>
      </c>
      <c r="AQ1131" s="19"/>
      <c r="AR1131" s="19">
        <f t="shared" si="2486"/>
        <v>22269.199999999997</v>
      </c>
      <c r="AS1131" s="19">
        <f t="shared" si="2417"/>
        <v>235374.2</v>
      </c>
      <c r="AT1131" s="19"/>
      <c r="AU1131" s="19">
        <f t="shared" si="2488"/>
        <v>235374.2</v>
      </c>
      <c r="AV1131" s="19"/>
      <c r="AW1131" s="32"/>
      <c r="AX1131" s="23" t="s">
        <v>1288</v>
      </c>
      <c r="AY1131" s="2"/>
    </row>
    <row r="1132" spans="1:51" x14ac:dyDescent="0.3">
      <c r="A1132" s="49" t="s">
        <v>238</v>
      </c>
      <c r="B1132" s="45">
        <v>620</v>
      </c>
      <c r="C1132" s="49" t="s">
        <v>28</v>
      </c>
      <c r="D1132" s="49" t="s">
        <v>20</v>
      </c>
      <c r="E1132" s="15" t="s">
        <v>559</v>
      </c>
      <c r="F1132" s="19">
        <v>1613.8</v>
      </c>
      <c r="G1132" s="19">
        <v>0</v>
      </c>
      <c r="H1132" s="19">
        <v>14202.2</v>
      </c>
      <c r="I1132" s="19"/>
      <c r="J1132" s="19"/>
      <c r="K1132" s="19"/>
      <c r="L1132" s="19">
        <f t="shared" si="2371"/>
        <v>1613.8</v>
      </c>
      <c r="M1132" s="19">
        <f t="shared" si="2372"/>
        <v>0</v>
      </c>
      <c r="N1132" s="19">
        <f t="shared" si="2373"/>
        <v>14202.2</v>
      </c>
      <c r="O1132" s="19"/>
      <c r="P1132" s="19"/>
      <c r="Q1132" s="19"/>
      <c r="R1132" s="19">
        <f t="shared" si="2399"/>
        <v>1613.8</v>
      </c>
      <c r="S1132" s="19">
        <f t="shared" si="2400"/>
        <v>0</v>
      </c>
      <c r="T1132" s="19">
        <f t="shared" si="2401"/>
        <v>14202.2</v>
      </c>
      <c r="U1132" s="19"/>
      <c r="V1132" s="19">
        <f t="shared" si="2403"/>
        <v>1613.8</v>
      </c>
      <c r="W1132" s="19">
        <f t="shared" si="2404"/>
        <v>0</v>
      </c>
      <c r="X1132" s="19">
        <f t="shared" si="2405"/>
        <v>14202.2</v>
      </c>
      <c r="Y1132" s="19">
        <v>11352.79</v>
      </c>
      <c r="Z1132" s="19"/>
      <c r="AA1132" s="19">
        <v>-14202.2</v>
      </c>
      <c r="AB1132" s="19">
        <f t="shared" si="2378"/>
        <v>12966.59</v>
      </c>
      <c r="AC1132" s="19">
        <f t="shared" si="2379"/>
        <v>0</v>
      </c>
      <c r="AD1132" s="19">
        <f t="shared" si="2380"/>
        <v>0</v>
      </c>
      <c r="AE1132" s="19"/>
      <c r="AF1132" s="19"/>
      <c r="AG1132" s="19">
        <f t="shared" si="2384"/>
        <v>12966.59</v>
      </c>
      <c r="AH1132" s="19">
        <f t="shared" si="2385"/>
        <v>0</v>
      </c>
      <c r="AI1132" s="19">
        <f t="shared" si="2386"/>
        <v>0</v>
      </c>
      <c r="AJ1132" s="19">
        <v>-1190</v>
      </c>
      <c r="AK1132" s="19"/>
      <c r="AL1132" s="19"/>
      <c r="AM1132" s="19">
        <f t="shared" si="2415"/>
        <v>11776.59</v>
      </c>
      <c r="AN1132" s="19"/>
      <c r="AO1132" s="19">
        <f t="shared" si="2484"/>
        <v>11776.59</v>
      </c>
      <c r="AP1132" s="19">
        <f t="shared" si="2416"/>
        <v>0</v>
      </c>
      <c r="AQ1132" s="19"/>
      <c r="AR1132" s="19">
        <f t="shared" si="2486"/>
        <v>0</v>
      </c>
      <c r="AS1132" s="19">
        <f t="shared" si="2417"/>
        <v>0</v>
      </c>
      <c r="AT1132" s="19"/>
      <c r="AU1132" s="19">
        <f t="shared" si="2488"/>
        <v>0</v>
      </c>
      <c r="AV1132" s="19"/>
      <c r="AW1132" s="32"/>
      <c r="AX1132" s="23"/>
      <c r="AY1132" s="2"/>
    </row>
    <row r="1133" spans="1:51" ht="31.2" hidden="1" x14ac:dyDescent="0.3">
      <c r="A1133" s="20" t="s">
        <v>1398</v>
      </c>
      <c r="B1133" s="33"/>
      <c r="C1133" s="36"/>
      <c r="D1133" s="36"/>
      <c r="E1133" s="15" t="s">
        <v>1399</v>
      </c>
      <c r="F1133" s="19"/>
      <c r="G1133" s="19"/>
      <c r="H1133" s="19"/>
      <c r="I1133" s="19"/>
      <c r="J1133" s="19"/>
      <c r="K1133" s="19"/>
      <c r="L1133" s="19"/>
      <c r="M1133" s="19"/>
      <c r="N1133" s="19"/>
      <c r="O1133" s="19">
        <f>O1134</f>
        <v>0</v>
      </c>
      <c r="P1133" s="19">
        <f t="shared" ref="P1133:AV1135" si="2489">P1134</f>
        <v>0</v>
      </c>
      <c r="Q1133" s="19">
        <f t="shared" si="2489"/>
        <v>0</v>
      </c>
      <c r="R1133" s="19">
        <f t="shared" si="2399"/>
        <v>0</v>
      </c>
      <c r="S1133" s="19">
        <f t="shared" si="2400"/>
        <v>0</v>
      </c>
      <c r="T1133" s="19">
        <f t="shared" si="2401"/>
        <v>0</v>
      </c>
      <c r="U1133" s="19">
        <f t="shared" si="2489"/>
        <v>0</v>
      </c>
      <c r="V1133" s="19">
        <f t="shared" si="2403"/>
        <v>0</v>
      </c>
      <c r="W1133" s="19">
        <f t="shared" si="2404"/>
        <v>0</v>
      </c>
      <c r="X1133" s="19">
        <f t="shared" si="2405"/>
        <v>0</v>
      </c>
      <c r="Y1133" s="19">
        <f t="shared" si="2489"/>
        <v>0</v>
      </c>
      <c r="Z1133" s="19">
        <f t="shared" si="2489"/>
        <v>0</v>
      </c>
      <c r="AA1133" s="19">
        <f t="shared" si="2489"/>
        <v>0</v>
      </c>
      <c r="AB1133" s="19">
        <f t="shared" si="2378"/>
        <v>0</v>
      </c>
      <c r="AC1133" s="19">
        <f t="shared" si="2379"/>
        <v>0</v>
      </c>
      <c r="AD1133" s="19">
        <f t="shared" si="2380"/>
        <v>0</v>
      </c>
      <c r="AE1133" s="19">
        <f t="shared" si="2489"/>
        <v>0</v>
      </c>
      <c r="AF1133" s="19">
        <f t="shared" si="2489"/>
        <v>0</v>
      </c>
      <c r="AG1133" s="19">
        <f t="shared" si="2384"/>
        <v>0</v>
      </c>
      <c r="AH1133" s="19">
        <f t="shared" si="2385"/>
        <v>0</v>
      </c>
      <c r="AI1133" s="19">
        <f t="shared" si="2386"/>
        <v>0</v>
      </c>
      <c r="AJ1133" s="19">
        <f t="shared" si="2489"/>
        <v>0</v>
      </c>
      <c r="AK1133" s="19">
        <f t="shared" si="2489"/>
        <v>0</v>
      </c>
      <c r="AL1133" s="19">
        <f t="shared" si="2489"/>
        <v>0</v>
      </c>
      <c r="AM1133" s="19">
        <f t="shared" si="2415"/>
        <v>0</v>
      </c>
      <c r="AN1133" s="19">
        <f t="shared" si="2489"/>
        <v>0</v>
      </c>
      <c r="AO1133" s="19"/>
      <c r="AP1133" s="19">
        <f t="shared" si="2416"/>
        <v>0</v>
      </c>
      <c r="AQ1133" s="19">
        <f t="shared" si="2489"/>
        <v>0</v>
      </c>
      <c r="AR1133" s="19"/>
      <c r="AS1133" s="19">
        <f t="shared" si="2417"/>
        <v>0</v>
      </c>
      <c r="AT1133" s="19">
        <f t="shared" si="2489"/>
        <v>0</v>
      </c>
      <c r="AU1133" s="19"/>
      <c r="AV1133" s="19">
        <f t="shared" si="2489"/>
        <v>0</v>
      </c>
      <c r="AW1133" s="32">
        <v>0</v>
      </c>
      <c r="AX1133" s="23"/>
      <c r="AY1133" s="2"/>
    </row>
    <row r="1134" spans="1:51" ht="46.8" hidden="1" x14ac:dyDescent="0.3">
      <c r="A1134" s="20" t="s">
        <v>1398</v>
      </c>
      <c r="B1134" s="33">
        <v>600</v>
      </c>
      <c r="C1134" s="36"/>
      <c r="D1134" s="36"/>
      <c r="E1134" s="15" t="s">
        <v>581</v>
      </c>
      <c r="F1134" s="19"/>
      <c r="G1134" s="19"/>
      <c r="H1134" s="19"/>
      <c r="I1134" s="19"/>
      <c r="J1134" s="19"/>
      <c r="K1134" s="19"/>
      <c r="L1134" s="19"/>
      <c r="M1134" s="19"/>
      <c r="N1134" s="19"/>
      <c r="O1134" s="19">
        <f>O1135</f>
        <v>0</v>
      </c>
      <c r="P1134" s="19">
        <f t="shared" si="2489"/>
        <v>0</v>
      </c>
      <c r="Q1134" s="19">
        <f t="shared" si="2489"/>
        <v>0</v>
      </c>
      <c r="R1134" s="19">
        <f t="shared" si="2399"/>
        <v>0</v>
      </c>
      <c r="S1134" s="19">
        <f t="shared" si="2400"/>
        <v>0</v>
      </c>
      <c r="T1134" s="19">
        <f t="shared" si="2401"/>
        <v>0</v>
      </c>
      <c r="U1134" s="19">
        <f t="shared" si="2489"/>
        <v>0</v>
      </c>
      <c r="V1134" s="19">
        <f t="shared" si="2403"/>
        <v>0</v>
      </c>
      <c r="W1134" s="19">
        <f t="shared" si="2404"/>
        <v>0</v>
      </c>
      <c r="X1134" s="19">
        <f t="shared" si="2405"/>
        <v>0</v>
      </c>
      <c r="Y1134" s="19">
        <f t="shared" si="2489"/>
        <v>0</v>
      </c>
      <c r="Z1134" s="19">
        <f t="shared" si="2489"/>
        <v>0</v>
      </c>
      <c r="AA1134" s="19">
        <f t="shared" si="2489"/>
        <v>0</v>
      </c>
      <c r="AB1134" s="19">
        <f t="shared" si="2378"/>
        <v>0</v>
      </c>
      <c r="AC1134" s="19">
        <f t="shared" si="2379"/>
        <v>0</v>
      </c>
      <c r="AD1134" s="19">
        <f t="shared" si="2380"/>
        <v>0</v>
      </c>
      <c r="AE1134" s="19">
        <f t="shared" si="2489"/>
        <v>0</v>
      </c>
      <c r="AF1134" s="19">
        <f t="shared" si="2489"/>
        <v>0</v>
      </c>
      <c r="AG1134" s="19">
        <f t="shared" si="2384"/>
        <v>0</v>
      </c>
      <c r="AH1134" s="19">
        <f t="shared" si="2385"/>
        <v>0</v>
      </c>
      <c r="AI1134" s="19">
        <f t="shared" si="2386"/>
        <v>0</v>
      </c>
      <c r="AJ1134" s="19">
        <f t="shared" si="2489"/>
        <v>0</v>
      </c>
      <c r="AK1134" s="19">
        <f t="shared" si="2489"/>
        <v>0</v>
      </c>
      <c r="AL1134" s="19">
        <f t="shared" si="2489"/>
        <v>0</v>
      </c>
      <c r="AM1134" s="19">
        <f t="shared" si="2415"/>
        <v>0</v>
      </c>
      <c r="AN1134" s="19">
        <f t="shared" si="2489"/>
        <v>0</v>
      </c>
      <c r="AO1134" s="19"/>
      <c r="AP1134" s="19">
        <f t="shared" si="2416"/>
        <v>0</v>
      </c>
      <c r="AQ1134" s="19">
        <f t="shared" si="2489"/>
        <v>0</v>
      </c>
      <c r="AR1134" s="19"/>
      <c r="AS1134" s="19">
        <f t="shared" si="2417"/>
        <v>0</v>
      </c>
      <c r="AT1134" s="19">
        <f t="shared" si="2489"/>
        <v>0</v>
      </c>
      <c r="AU1134" s="19"/>
      <c r="AV1134" s="19">
        <f t="shared" si="2489"/>
        <v>0</v>
      </c>
      <c r="AW1134" s="32">
        <v>0</v>
      </c>
      <c r="AX1134" s="23"/>
      <c r="AY1134" s="2"/>
    </row>
    <row r="1135" spans="1:51" hidden="1" x14ac:dyDescent="0.3">
      <c r="A1135" s="20" t="s">
        <v>1398</v>
      </c>
      <c r="B1135" s="33">
        <v>620</v>
      </c>
      <c r="C1135" s="36"/>
      <c r="D1135" s="36"/>
      <c r="E1135" s="15" t="s">
        <v>596</v>
      </c>
      <c r="F1135" s="19"/>
      <c r="G1135" s="19"/>
      <c r="H1135" s="19"/>
      <c r="I1135" s="19"/>
      <c r="J1135" s="19"/>
      <c r="K1135" s="19"/>
      <c r="L1135" s="19"/>
      <c r="M1135" s="19"/>
      <c r="N1135" s="19"/>
      <c r="O1135" s="19">
        <f>O1136</f>
        <v>0</v>
      </c>
      <c r="P1135" s="19">
        <f t="shared" si="2489"/>
        <v>0</v>
      </c>
      <c r="Q1135" s="19">
        <f t="shared" si="2489"/>
        <v>0</v>
      </c>
      <c r="R1135" s="19">
        <f t="shared" si="2399"/>
        <v>0</v>
      </c>
      <c r="S1135" s="19">
        <f t="shared" si="2400"/>
        <v>0</v>
      </c>
      <c r="T1135" s="19">
        <f t="shared" si="2401"/>
        <v>0</v>
      </c>
      <c r="U1135" s="19">
        <f t="shared" si="2489"/>
        <v>0</v>
      </c>
      <c r="V1135" s="19">
        <f t="shared" si="2403"/>
        <v>0</v>
      </c>
      <c r="W1135" s="19">
        <f t="shared" si="2404"/>
        <v>0</v>
      </c>
      <c r="X1135" s="19">
        <f t="shared" si="2405"/>
        <v>0</v>
      </c>
      <c r="Y1135" s="19">
        <f t="shared" si="2489"/>
        <v>0</v>
      </c>
      <c r="Z1135" s="19">
        <f t="shared" si="2489"/>
        <v>0</v>
      </c>
      <c r="AA1135" s="19">
        <f t="shared" si="2489"/>
        <v>0</v>
      </c>
      <c r="AB1135" s="19">
        <f t="shared" si="2378"/>
        <v>0</v>
      </c>
      <c r="AC1135" s="19">
        <f t="shared" si="2379"/>
        <v>0</v>
      </c>
      <c r="AD1135" s="19">
        <f t="shared" si="2380"/>
        <v>0</v>
      </c>
      <c r="AE1135" s="19">
        <f t="shared" si="2489"/>
        <v>0</v>
      </c>
      <c r="AF1135" s="19">
        <f t="shared" si="2489"/>
        <v>0</v>
      </c>
      <c r="AG1135" s="19">
        <f t="shared" si="2384"/>
        <v>0</v>
      </c>
      <c r="AH1135" s="19">
        <f t="shared" si="2385"/>
        <v>0</v>
      </c>
      <c r="AI1135" s="19">
        <f t="shared" si="2386"/>
        <v>0</v>
      </c>
      <c r="AJ1135" s="19">
        <f t="shared" si="2489"/>
        <v>0</v>
      </c>
      <c r="AK1135" s="19">
        <f t="shared" si="2489"/>
        <v>0</v>
      </c>
      <c r="AL1135" s="19">
        <f t="shared" si="2489"/>
        <v>0</v>
      </c>
      <c r="AM1135" s="19">
        <f t="shared" si="2415"/>
        <v>0</v>
      </c>
      <c r="AN1135" s="19">
        <f t="shared" si="2489"/>
        <v>0</v>
      </c>
      <c r="AO1135" s="19"/>
      <c r="AP1135" s="19">
        <f t="shared" si="2416"/>
        <v>0</v>
      </c>
      <c r="AQ1135" s="19">
        <f t="shared" si="2489"/>
        <v>0</v>
      </c>
      <c r="AR1135" s="19"/>
      <c r="AS1135" s="19">
        <f t="shared" si="2417"/>
        <v>0</v>
      </c>
      <c r="AT1135" s="19">
        <f t="shared" si="2489"/>
        <v>0</v>
      </c>
      <c r="AU1135" s="19"/>
      <c r="AV1135" s="19">
        <f t="shared" si="2489"/>
        <v>0</v>
      </c>
      <c r="AW1135" s="32">
        <v>0</v>
      </c>
      <c r="AX1135" s="23"/>
      <c r="AY1135" s="2"/>
    </row>
    <row r="1136" spans="1:51" hidden="1" x14ac:dyDescent="0.3">
      <c r="A1136" s="20" t="s">
        <v>1398</v>
      </c>
      <c r="B1136" s="33">
        <v>620</v>
      </c>
      <c r="C1136" s="36" t="s">
        <v>28</v>
      </c>
      <c r="D1136" s="36" t="s">
        <v>112</v>
      </c>
      <c r="E1136" s="15" t="s">
        <v>558</v>
      </c>
      <c r="F1136" s="19"/>
      <c r="G1136" s="19"/>
      <c r="H1136" s="19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>
        <f t="shared" si="2399"/>
        <v>0</v>
      </c>
      <c r="S1136" s="19">
        <f t="shared" si="2400"/>
        <v>0</v>
      </c>
      <c r="T1136" s="19">
        <f t="shared" si="2401"/>
        <v>0</v>
      </c>
      <c r="U1136" s="19"/>
      <c r="V1136" s="19">
        <f t="shared" si="2403"/>
        <v>0</v>
      </c>
      <c r="W1136" s="19">
        <f t="shared" si="2404"/>
        <v>0</v>
      </c>
      <c r="X1136" s="19">
        <f t="shared" si="2405"/>
        <v>0</v>
      </c>
      <c r="Y1136" s="19"/>
      <c r="Z1136" s="19"/>
      <c r="AA1136" s="19"/>
      <c r="AB1136" s="19">
        <f t="shared" si="2378"/>
        <v>0</v>
      </c>
      <c r="AC1136" s="19">
        <f t="shared" si="2379"/>
        <v>0</v>
      </c>
      <c r="AD1136" s="19">
        <f t="shared" si="2380"/>
        <v>0</v>
      </c>
      <c r="AE1136" s="19"/>
      <c r="AF1136" s="19"/>
      <c r="AG1136" s="19">
        <f t="shared" si="2384"/>
        <v>0</v>
      </c>
      <c r="AH1136" s="19">
        <f t="shared" si="2385"/>
        <v>0</v>
      </c>
      <c r="AI1136" s="19">
        <f t="shared" si="2386"/>
        <v>0</v>
      </c>
      <c r="AJ1136" s="19"/>
      <c r="AK1136" s="19"/>
      <c r="AL1136" s="19"/>
      <c r="AM1136" s="19">
        <f t="shared" si="2415"/>
        <v>0</v>
      </c>
      <c r="AN1136" s="19"/>
      <c r="AO1136" s="19"/>
      <c r="AP1136" s="19">
        <f t="shared" si="2416"/>
        <v>0</v>
      </c>
      <c r="AQ1136" s="19"/>
      <c r="AR1136" s="19"/>
      <c r="AS1136" s="19">
        <f t="shared" si="2417"/>
        <v>0</v>
      </c>
      <c r="AT1136" s="19"/>
      <c r="AU1136" s="19"/>
      <c r="AV1136" s="19"/>
      <c r="AW1136" s="32">
        <v>0</v>
      </c>
      <c r="AX1136" s="23"/>
      <c r="AY1136" s="2"/>
    </row>
    <row r="1137" spans="1:51" ht="62.4" hidden="1" x14ac:dyDescent="0.3">
      <c r="A1137" s="36" t="s">
        <v>241</v>
      </c>
      <c r="B1137" s="33"/>
      <c r="C1137" s="36"/>
      <c r="D1137" s="36"/>
      <c r="E1137" s="15" t="s">
        <v>938</v>
      </c>
      <c r="F1137" s="19">
        <f t="shared" ref="F1137:K1140" si="2490">F1138</f>
        <v>0</v>
      </c>
      <c r="G1137" s="19">
        <f t="shared" si="2490"/>
        <v>0</v>
      </c>
      <c r="H1137" s="19">
        <f t="shared" si="2490"/>
        <v>5884</v>
      </c>
      <c r="I1137" s="19">
        <f t="shared" si="2490"/>
        <v>0</v>
      </c>
      <c r="J1137" s="19">
        <f t="shared" si="2490"/>
        <v>0</v>
      </c>
      <c r="K1137" s="19">
        <f t="shared" si="2490"/>
        <v>0</v>
      </c>
      <c r="L1137" s="19">
        <f t="shared" si="2371"/>
        <v>0</v>
      </c>
      <c r="M1137" s="19">
        <f t="shared" si="2372"/>
        <v>0</v>
      </c>
      <c r="N1137" s="19">
        <f t="shared" si="2373"/>
        <v>5884</v>
      </c>
      <c r="O1137" s="19">
        <f t="shared" ref="O1137:Q1140" si="2491">O1138</f>
        <v>0</v>
      </c>
      <c r="P1137" s="19">
        <f t="shared" si="2491"/>
        <v>0</v>
      </c>
      <c r="Q1137" s="19">
        <f t="shared" si="2491"/>
        <v>0</v>
      </c>
      <c r="R1137" s="19">
        <f t="shared" si="2399"/>
        <v>0</v>
      </c>
      <c r="S1137" s="19">
        <f t="shared" si="2400"/>
        <v>0</v>
      </c>
      <c r="T1137" s="19">
        <f t="shared" si="2401"/>
        <v>5884</v>
      </c>
      <c r="U1137" s="19">
        <f t="shared" ref="U1137:AV1140" si="2492">U1138</f>
        <v>0</v>
      </c>
      <c r="V1137" s="19">
        <f t="shared" si="2403"/>
        <v>0</v>
      </c>
      <c r="W1137" s="19">
        <f t="shared" si="2404"/>
        <v>0</v>
      </c>
      <c r="X1137" s="19">
        <f t="shared" si="2405"/>
        <v>5884</v>
      </c>
      <c r="Y1137" s="19">
        <f t="shared" si="2492"/>
        <v>0</v>
      </c>
      <c r="Z1137" s="19">
        <f t="shared" si="2492"/>
        <v>0</v>
      </c>
      <c r="AA1137" s="19">
        <f t="shared" si="2492"/>
        <v>-5884</v>
      </c>
      <c r="AB1137" s="19">
        <f t="shared" si="2378"/>
        <v>0</v>
      </c>
      <c r="AC1137" s="19">
        <f t="shared" si="2379"/>
        <v>0</v>
      </c>
      <c r="AD1137" s="19">
        <f t="shared" si="2380"/>
        <v>0</v>
      </c>
      <c r="AE1137" s="19">
        <f t="shared" si="2492"/>
        <v>0</v>
      </c>
      <c r="AF1137" s="19">
        <f t="shared" si="2492"/>
        <v>0</v>
      </c>
      <c r="AG1137" s="19">
        <f t="shared" si="2384"/>
        <v>0</v>
      </c>
      <c r="AH1137" s="19">
        <f t="shared" si="2385"/>
        <v>0</v>
      </c>
      <c r="AI1137" s="19">
        <f t="shared" si="2386"/>
        <v>0</v>
      </c>
      <c r="AJ1137" s="19">
        <f t="shared" si="2492"/>
        <v>0</v>
      </c>
      <c r="AK1137" s="19">
        <f t="shared" si="2492"/>
        <v>0</v>
      </c>
      <c r="AL1137" s="19">
        <f t="shared" si="2492"/>
        <v>0</v>
      </c>
      <c r="AM1137" s="19">
        <f t="shared" si="2415"/>
        <v>0</v>
      </c>
      <c r="AN1137" s="19">
        <f t="shared" si="2492"/>
        <v>0</v>
      </c>
      <c r="AO1137" s="19"/>
      <c r="AP1137" s="19">
        <f t="shared" si="2416"/>
        <v>0</v>
      </c>
      <c r="AQ1137" s="19">
        <f t="shared" si="2492"/>
        <v>0</v>
      </c>
      <c r="AR1137" s="19"/>
      <c r="AS1137" s="19">
        <f t="shared" si="2417"/>
        <v>0</v>
      </c>
      <c r="AT1137" s="19">
        <f t="shared" si="2492"/>
        <v>0</v>
      </c>
      <c r="AU1137" s="19"/>
      <c r="AV1137" s="19">
        <f t="shared" si="2492"/>
        <v>0</v>
      </c>
      <c r="AW1137" s="32">
        <v>0</v>
      </c>
      <c r="AX1137" s="23"/>
      <c r="AY1137" s="2"/>
    </row>
    <row r="1138" spans="1:51" ht="46.8" hidden="1" x14ac:dyDescent="0.3">
      <c r="A1138" s="36" t="s">
        <v>240</v>
      </c>
      <c r="B1138" s="33"/>
      <c r="C1138" s="36"/>
      <c r="D1138" s="36"/>
      <c r="E1138" s="15" t="s">
        <v>939</v>
      </c>
      <c r="F1138" s="19">
        <f t="shared" si="2490"/>
        <v>0</v>
      </c>
      <c r="G1138" s="19">
        <f t="shared" si="2490"/>
        <v>0</v>
      </c>
      <c r="H1138" s="19">
        <f t="shared" si="2490"/>
        <v>5884</v>
      </c>
      <c r="I1138" s="19">
        <f t="shared" si="2490"/>
        <v>0</v>
      </c>
      <c r="J1138" s="19">
        <f t="shared" si="2490"/>
        <v>0</v>
      </c>
      <c r="K1138" s="19">
        <f t="shared" si="2490"/>
        <v>0</v>
      </c>
      <c r="L1138" s="19">
        <f t="shared" si="2371"/>
        <v>0</v>
      </c>
      <c r="M1138" s="19">
        <f t="shared" si="2372"/>
        <v>0</v>
      </c>
      <c r="N1138" s="19">
        <f t="shared" si="2373"/>
        <v>5884</v>
      </c>
      <c r="O1138" s="19">
        <f t="shared" si="2491"/>
        <v>0</v>
      </c>
      <c r="P1138" s="19">
        <f t="shared" si="2491"/>
        <v>0</v>
      </c>
      <c r="Q1138" s="19">
        <f t="shared" si="2491"/>
        <v>0</v>
      </c>
      <c r="R1138" s="19">
        <f t="shared" si="2399"/>
        <v>0</v>
      </c>
      <c r="S1138" s="19">
        <f t="shared" si="2400"/>
        <v>0</v>
      </c>
      <c r="T1138" s="19">
        <f t="shared" si="2401"/>
        <v>5884</v>
      </c>
      <c r="U1138" s="19">
        <f t="shared" si="2492"/>
        <v>0</v>
      </c>
      <c r="V1138" s="19">
        <f t="shared" si="2403"/>
        <v>0</v>
      </c>
      <c r="W1138" s="19">
        <f t="shared" si="2404"/>
        <v>0</v>
      </c>
      <c r="X1138" s="19">
        <f t="shared" si="2405"/>
        <v>5884</v>
      </c>
      <c r="Y1138" s="19">
        <f t="shared" si="2492"/>
        <v>0</v>
      </c>
      <c r="Z1138" s="19">
        <f t="shared" si="2492"/>
        <v>0</v>
      </c>
      <c r="AA1138" s="19">
        <f t="shared" si="2492"/>
        <v>-5884</v>
      </c>
      <c r="AB1138" s="19">
        <f t="shared" si="2378"/>
        <v>0</v>
      </c>
      <c r="AC1138" s="19">
        <f t="shared" si="2379"/>
        <v>0</v>
      </c>
      <c r="AD1138" s="19">
        <f t="shared" si="2380"/>
        <v>0</v>
      </c>
      <c r="AE1138" s="19">
        <f t="shared" si="2492"/>
        <v>0</v>
      </c>
      <c r="AF1138" s="19">
        <f t="shared" si="2492"/>
        <v>0</v>
      </c>
      <c r="AG1138" s="19">
        <f t="shared" si="2384"/>
        <v>0</v>
      </c>
      <c r="AH1138" s="19">
        <f t="shared" si="2385"/>
        <v>0</v>
      </c>
      <c r="AI1138" s="19">
        <f t="shared" si="2386"/>
        <v>0</v>
      </c>
      <c r="AJ1138" s="19">
        <f t="shared" si="2492"/>
        <v>0</v>
      </c>
      <c r="AK1138" s="19">
        <f t="shared" si="2492"/>
        <v>0</v>
      </c>
      <c r="AL1138" s="19">
        <f t="shared" si="2492"/>
        <v>0</v>
      </c>
      <c r="AM1138" s="19">
        <f t="shared" si="2415"/>
        <v>0</v>
      </c>
      <c r="AN1138" s="19">
        <f t="shared" si="2492"/>
        <v>0</v>
      </c>
      <c r="AO1138" s="19"/>
      <c r="AP1138" s="19">
        <f t="shared" si="2416"/>
        <v>0</v>
      </c>
      <c r="AQ1138" s="19">
        <f t="shared" si="2492"/>
        <v>0</v>
      </c>
      <c r="AR1138" s="19"/>
      <c r="AS1138" s="19">
        <f t="shared" si="2417"/>
        <v>0</v>
      </c>
      <c r="AT1138" s="19">
        <f t="shared" si="2492"/>
        <v>0</v>
      </c>
      <c r="AU1138" s="19"/>
      <c r="AV1138" s="19">
        <f t="shared" si="2492"/>
        <v>0</v>
      </c>
      <c r="AW1138" s="32">
        <v>0</v>
      </c>
      <c r="AX1138" s="23"/>
      <c r="AY1138" s="2"/>
    </row>
    <row r="1139" spans="1:51" ht="46.8" hidden="1" x14ac:dyDescent="0.3">
      <c r="A1139" s="36" t="s">
        <v>240</v>
      </c>
      <c r="B1139" s="33">
        <v>600</v>
      </c>
      <c r="C1139" s="36"/>
      <c r="D1139" s="36"/>
      <c r="E1139" s="15" t="s">
        <v>581</v>
      </c>
      <c r="F1139" s="19">
        <f t="shared" si="2490"/>
        <v>0</v>
      </c>
      <c r="G1139" s="19">
        <f t="shared" si="2490"/>
        <v>0</v>
      </c>
      <c r="H1139" s="19">
        <f t="shared" si="2490"/>
        <v>5884</v>
      </c>
      <c r="I1139" s="19">
        <f t="shared" si="2490"/>
        <v>0</v>
      </c>
      <c r="J1139" s="19">
        <f t="shared" si="2490"/>
        <v>0</v>
      </c>
      <c r="K1139" s="19">
        <f t="shared" si="2490"/>
        <v>0</v>
      </c>
      <c r="L1139" s="19">
        <f t="shared" si="2371"/>
        <v>0</v>
      </c>
      <c r="M1139" s="19">
        <f t="shared" si="2372"/>
        <v>0</v>
      </c>
      <c r="N1139" s="19">
        <f t="shared" si="2373"/>
        <v>5884</v>
      </c>
      <c r="O1139" s="19">
        <f t="shared" si="2491"/>
        <v>0</v>
      </c>
      <c r="P1139" s="19">
        <f t="shared" si="2491"/>
        <v>0</v>
      </c>
      <c r="Q1139" s="19">
        <f t="shared" si="2491"/>
        <v>0</v>
      </c>
      <c r="R1139" s="19">
        <f t="shared" si="2399"/>
        <v>0</v>
      </c>
      <c r="S1139" s="19">
        <f t="shared" si="2400"/>
        <v>0</v>
      </c>
      <c r="T1139" s="19">
        <f t="shared" si="2401"/>
        <v>5884</v>
      </c>
      <c r="U1139" s="19">
        <f t="shared" si="2492"/>
        <v>0</v>
      </c>
      <c r="V1139" s="19">
        <f t="shared" si="2403"/>
        <v>0</v>
      </c>
      <c r="W1139" s="19">
        <f t="shared" si="2404"/>
        <v>0</v>
      </c>
      <c r="X1139" s="19">
        <f t="shared" si="2405"/>
        <v>5884</v>
      </c>
      <c r="Y1139" s="19">
        <f t="shared" si="2492"/>
        <v>0</v>
      </c>
      <c r="Z1139" s="19">
        <f t="shared" si="2492"/>
        <v>0</v>
      </c>
      <c r="AA1139" s="19">
        <f t="shared" si="2492"/>
        <v>-5884</v>
      </c>
      <c r="AB1139" s="19">
        <f t="shared" si="2378"/>
        <v>0</v>
      </c>
      <c r="AC1139" s="19">
        <f t="shared" si="2379"/>
        <v>0</v>
      </c>
      <c r="AD1139" s="19">
        <f t="shared" si="2380"/>
        <v>0</v>
      </c>
      <c r="AE1139" s="19">
        <f t="shared" si="2492"/>
        <v>0</v>
      </c>
      <c r="AF1139" s="19">
        <f t="shared" si="2492"/>
        <v>0</v>
      </c>
      <c r="AG1139" s="19">
        <f t="shared" si="2384"/>
        <v>0</v>
      </c>
      <c r="AH1139" s="19">
        <f t="shared" si="2385"/>
        <v>0</v>
      </c>
      <c r="AI1139" s="19">
        <f t="shared" si="2386"/>
        <v>0</v>
      </c>
      <c r="AJ1139" s="19">
        <f t="shared" si="2492"/>
        <v>0</v>
      </c>
      <c r="AK1139" s="19">
        <f t="shared" si="2492"/>
        <v>0</v>
      </c>
      <c r="AL1139" s="19">
        <f t="shared" si="2492"/>
        <v>0</v>
      </c>
      <c r="AM1139" s="19">
        <f t="shared" si="2415"/>
        <v>0</v>
      </c>
      <c r="AN1139" s="19">
        <f t="shared" si="2492"/>
        <v>0</v>
      </c>
      <c r="AO1139" s="19"/>
      <c r="AP1139" s="19">
        <f t="shared" si="2416"/>
        <v>0</v>
      </c>
      <c r="AQ1139" s="19">
        <f t="shared" si="2492"/>
        <v>0</v>
      </c>
      <c r="AR1139" s="19"/>
      <c r="AS1139" s="19">
        <f t="shared" si="2417"/>
        <v>0</v>
      </c>
      <c r="AT1139" s="19">
        <f t="shared" si="2492"/>
        <v>0</v>
      </c>
      <c r="AU1139" s="19"/>
      <c r="AV1139" s="19">
        <f t="shared" si="2492"/>
        <v>0</v>
      </c>
      <c r="AW1139" s="32">
        <v>0</v>
      </c>
      <c r="AX1139" s="23"/>
      <c r="AY1139" s="2"/>
    </row>
    <row r="1140" spans="1:51" hidden="1" x14ac:dyDescent="0.3">
      <c r="A1140" s="36" t="s">
        <v>240</v>
      </c>
      <c r="B1140" s="33">
        <v>620</v>
      </c>
      <c r="C1140" s="36"/>
      <c r="D1140" s="36"/>
      <c r="E1140" s="15" t="s">
        <v>596</v>
      </c>
      <c r="F1140" s="19">
        <f>F1141</f>
        <v>0</v>
      </c>
      <c r="G1140" s="19">
        <f t="shared" si="2490"/>
        <v>0</v>
      </c>
      <c r="H1140" s="19">
        <f t="shared" si="2490"/>
        <v>5884</v>
      </c>
      <c r="I1140" s="19">
        <f t="shared" si="2490"/>
        <v>0</v>
      </c>
      <c r="J1140" s="19">
        <f t="shared" si="2490"/>
        <v>0</v>
      </c>
      <c r="K1140" s="19">
        <f t="shared" si="2490"/>
        <v>0</v>
      </c>
      <c r="L1140" s="19">
        <f t="shared" si="2371"/>
        <v>0</v>
      </c>
      <c r="M1140" s="19">
        <f t="shared" si="2372"/>
        <v>0</v>
      </c>
      <c r="N1140" s="19">
        <f t="shared" si="2373"/>
        <v>5884</v>
      </c>
      <c r="O1140" s="19">
        <f t="shared" si="2491"/>
        <v>0</v>
      </c>
      <c r="P1140" s="19">
        <f t="shared" si="2491"/>
        <v>0</v>
      </c>
      <c r="Q1140" s="19">
        <f t="shared" si="2491"/>
        <v>0</v>
      </c>
      <c r="R1140" s="19">
        <f t="shared" si="2399"/>
        <v>0</v>
      </c>
      <c r="S1140" s="19">
        <f t="shared" si="2400"/>
        <v>0</v>
      </c>
      <c r="T1140" s="19">
        <f t="shared" si="2401"/>
        <v>5884</v>
      </c>
      <c r="U1140" s="19">
        <f t="shared" si="2492"/>
        <v>0</v>
      </c>
      <c r="V1140" s="19">
        <f t="shared" si="2403"/>
        <v>0</v>
      </c>
      <c r="W1140" s="19">
        <f t="shared" si="2404"/>
        <v>0</v>
      </c>
      <c r="X1140" s="19">
        <f t="shared" si="2405"/>
        <v>5884</v>
      </c>
      <c r="Y1140" s="19">
        <f t="shared" si="2492"/>
        <v>0</v>
      </c>
      <c r="Z1140" s="19">
        <f t="shared" si="2492"/>
        <v>0</v>
      </c>
      <c r="AA1140" s="19">
        <f t="shared" si="2492"/>
        <v>-5884</v>
      </c>
      <c r="AB1140" s="19">
        <f t="shared" si="2378"/>
        <v>0</v>
      </c>
      <c r="AC1140" s="19">
        <f t="shared" si="2379"/>
        <v>0</v>
      </c>
      <c r="AD1140" s="19">
        <f t="shared" si="2380"/>
        <v>0</v>
      </c>
      <c r="AE1140" s="19">
        <f t="shared" si="2492"/>
        <v>0</v>
      </c>
      <c r="AF1140" s="19">
        <f t="shared" si="2492"/>
        <v>0</v>
      </c>
      <c r="AG1140" s="19">
        <f t="shared" si="2384"/>
        <v>0</v>
      </c>
      <c r="AH1140" s="19">
        <f t="shared" si="2385"/>
        <v>0</v>
      </c>
      <c r="AI1140" s="19">
        <f t="shared" si="2386"/>
        <v>0</v>
      </c>
      <c r="AJ1140" s="19">
        <f t="shared" si="2492"/>
        <v>0</v>
      </c>
      <c r="AK1140" s="19">
        <f t="shared" si="2492"/>
        <v>0</v>
      </c>
      <c r="AL1140" s="19">
        <f t="shared" si="2492"/>
        <v>0</v>
      </c>
      <c r="AM1140" s="19">
        <f t="shared" si="2415"/>
        <v>0</v>
      </c>
      <c r="AN1140" s="19">
        <f t="shared" si="2492"/>
        <v>0</v>
      </c>
      <c r="AO1140" s="19"/>
      <c r="AP1140" s="19">
        <f t="shared" si="2416"/>
        <v>0</v>
      </c>
      <c r="AQ1140" s="19">
        <f t="shared" si="2492"/>
        <v>0</v>
      </c>
      <c r="AR1140" s="19"/>
      <c r="AS1140" s="19">
        <f t="shared" si="2417"/>
        <v>0</v>
      </c>
      <c r="AT1140" s="19">
        <f t="shared" si="2492"/>
        <v>0</v>
      </c>
      <c r="AU1140" s="19"/>
      <c r="AV1140" s="19">
        <f t="shared" si="2492"/>
        <v>0</v>
      </c>
      <c r="AW1140" s="32">
        <v>0</v>
      </c>
      <c r="AX1140" s="23"/>
      <c r="AY1140" s="2"/>
    </row>
    <row r="1141" spans="1:51" hidden="1" x14ac:dyDescent="0.3">
      <c r="A1141" s="36" t="s">
        <v>240</v>
      </c>
      <c r="B1141" s="33">
        <v>620</v>
      </c>
      <c r="C1141" s="36" t="s">
        <v>28</v>
      </c>
      <c r="D1141" s="36" t="s">
        <v>5</v>
      </c>
      <c r="E1141" s="15" t="s">
        <v>557</v>
      </c>
      <c r="F1141" s="19">
        <v>0</v>
      </c>
      <c r="G1141" s="19">
        <v>0</v>
      </c>
      <c r="H1141" s="19">
        <v>5884</v>
      </c>
      <c r="I1141" s="19"/>
      <c r="J1141" s="19"/>
      <c r="K1141" s="19"/>
      <c r="L1141" s="19">
        <f t="shared" si="2371"/>
        <v>0</v>
      </c>
      <c r="M1141" s="19">
        <f t="shared" si="2372"/>
        <v>0</v>
      </c>
      <c r="N1141" s="19">
        <f t="shared" si="2373"/>
        <v>5884</v>
      </c>
      <c r="O1141" s="19"/>
      <c r="P1141" s="19"/>
      <c r="Q1141" s="19"/>
      <c r="R1141" s="19">
        <f t="shared" si="2399"/>
        <v>0</v>
      </c>
      <c r="S1141" s="19">
        <f t="shared" si="2400"/>
        <v>0</v>
      </c>
      <c r="T1141" s="19">
        <f t="shared" si="2401"/>
        <v>5884</v>
      </c>
      <c r="U1141" s="19"/>
      <c r="V1141" s="19">
        <f t="shared" si="2403"/>
        <v>0</v>
      </c>
      <c r="W1141" s="19">
        <f t="shared" si="2404"/>
        <v>0</v>
      </c>
      <c r="X1141" s="19">
        <f t="shared" si="2405"/>
        <v>5884</v>
      </c>
      <c r="Y1141" s="19"/>
      <c r="Z1141" s="19"/>
      <c r="AA1141" s="19">
        <v>-5884</v>
      </c>
      <c r="AB1141" s="19">
        <f t="shared" si="2378"/>
        <v>0</v>
      </c>
      <c r="AC1141" s="19">
        <f t="shared" si="2379"/>
        <v>0</v>
      </c>
      <c r="AD1141" s="19">
        <f t="shared" si="2380"/>
        <v>0</v>
      </c>
      <c r="AE1141" s="19"/>
      <c r="AF1141" s="19"/>
      <c r="AG1141" s="19">
        <f t="shared" si="2384"/>
        <v>0</v>
      </c>
      <c r="AH1141" s="19">
        <f t="shared" si="2385"/>
        <v>0</v>
      </c>
      <c r="AI1141" s="19">
        <f t="shared" si="2386"/>
        <v>0</v>
      </c>
      <c r="AJ1141" s="19"/>
      <c r="AK1141" s="19"/>
      <c r="AL1141" s="19"/>
      <c r="AM1141" s="19">
        <f t="shared" si="2415"/>
        <v>0</v>
      </c>
      <c r="AN1141" s="19"/>
      <c r="AO1141" s="19"/>
      <c r="AP1141" s="19">
        <f t="shared" si="2416"/>
        <v>0</v>
      </c>
      <c r="AQ1141" s="19"/>
      <c r="AR1141" s="19"/>
      <c r="AS1141" s="19">
        <f t="shared" si="2417"/>
        <v>0</v>
      </c>
      <c r="AT1141" s="19"/>
      <c r="AU1141" s="19"/>
      <c r="AV1141" s="19"/>
      <c r="AW1141" s="32">
        <v>0</v>
      </c>
      <c r="AX1141" s="23"/>
      <c r="AY1141" s="2"/>
    </row>
    <row r="1142" spans="1:51" ht="109.2" x14ac:dyDescent="0.3">
      <c r="A1142" s="49" t="s">
        <v>1480</v>
      </c>
      <c r="B1142" s="45"/>
      <c r="C1142" s="49"/>
      <c r="D1142" s="49"/>
      <c r="E1142" s="50" t="s">
        <v>1499</v>
      </c>
      <c r="F1142" s="19"/>
      <c r="G1142" s="19"/>
      <c r="H1142" s="19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19"/>
      <c r="AF1142" s="19"/>
      <c r="AG1142" s="19">
        <f>AG1143</f>
        <v>0</v>
      </c>
      <c r="AH1142" s="19">
        <f t="shared" ref="AH1142:AV1145" si="2493">AH1143</f>
        <v>0</v>
      </c>
      <c r="AI1142" s="19">
        <f t="shared" si="2493"/>
        <v>0</v>
      </c>
      <c r="AJ1142" s="19">
        <f t="shared" si="2493"/>
        <v>10238.169</v>
      </c>
      <c r="AK1142" s="19">
        <f t="shared" si="2493"/>
        <v>0</v>
      </c>
      <c r="AL1142" s="19">
        <f t="shared" si="2493"/>
        <v>0</v>
      </c>
      <c r="AM1142" s="19">
        <f t="shared" si="2415"/>
        <v>10238.169</v>
      </c>
      <c r="AN1142" s="19">
        <f t="shared" si="2493"/>
        <v>-2798.5630000000001</v>
      </c>
      <c r="AO1142" s="19">
        <f t="shared" ref="AO1142:AO1205" si="2494">AM1142+AN1142</f>
        <v>7439.6059999999998</v>
      </c>
      <c r="AP1142" s="19">
        <f t="shared" si="2416"/>
        <v>0</v>
      </c>
      <c r="AQ1142" s="19">
        <f t="shared" si="2493"/>
        <v>0</v>
      </c>
      <c r="AR1142" s="19">
        <f t="shared" ref="AR1142:AR1205" si="2495">AP1142+AQ1142</f>
        <v>0</v>
      </c>
      <c r="AS1142" s="19">
        <f t="shared" si="2417"/>
        <v>0</v>
      </c>
      <c r="AT1142" s="19">
        <f t="shared" si="2493"/>
        <v>0</v>
      </c>
      <c r="AU1142" s="19">
        <f t="shared" ref="AU1142:AU1205" si="2496">AS1142+AT1142</f>
        <v>0</v>
      </c>
      <c r="AV1142" s="19">
        <f t="shared" si="2493"/>
        <v>0</v>
      </c>
      <c r="AW1142" s="32"/>
      <c r="AX1142" s="23"/>
      <c r="AY1142" s="2"/>
    </row>
    <row r="1143" spans="1:51" ht="93.6" x14ac:dyDescent="0.3">
      <c r="A1143" s="49" t="s">
        <v>1481</v>
      </c>
      <c r="B1143" s="45"/>
      <c r="C1143" s="49"/>
      <c r="D1143" s="49"/>
      <c r="E1143" s="50" t="s">
        <v>1498</v>
      </c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>
        <f>AG1144</f>
        <v>0</v>
      </c>
      <c r="AH1143" s="19">
        <f t="shared" si="2493"/>
        <v>0</v>
      </c>
      <c r="AI1143" s="19">
        <f t="shared" si="2493"/>
        <v>0</v>
      </c>
      <c r="AJ1143" s="19">
        <f t="shared" si="2493"/>
        <v>10238.169</v>
      </c>
      <c r="AK1143" s="19">
        <f t="shared" si="2493"/>
        <v>0</v>
      </c>
      <c r="AL1143" s="19">
        <f t="shared" si="2493"/>
        <v>0</v>
      </c>
      <c r="AM1143" s="19">
        <f t="shared" si="2415"/>
        <v>10238.169</v>
      </c>
      <c r="AN1143" s="19">
        <f t="shared" si="2493"/>
        <v>-2798.5630000000001</v>
      </c>
      <c r="AO1143" s="19">
        <f t="shared" si="2494"/>
        <v>7439.6059999999998</v>
      </c>
      <c r="AP1143" s="19">
        <f t="shared" si="2416"/>
        <v>0</v>
      </c>
      <c r="AQ1143" s="19">
        <f t="shared" si="2493"/>
        <v>0</v>
      </c>
      <c r="AR1143" s="19">
        <f t="shared" si="2495"/>
        <v>0</v>
      </c>
      <c r="AS1143" s="19">
        <f t="shared" si="2417"/>
        <v>0</v>
      </c>
      <c r="AT1143" s="19">
        <f t="shared" si="2493"/>
        <v>0</v>
      </c>
      <c r="AU1143" s="19">
        <f t="shared" si="2496"/>
        <v>0</v>
      </c>
      <c r="AV1143" s="19">
        <f t="shared" si="2493"/>
        <v>0</v>
      </c>
      <c r="AW1143" s="32"/>
      <c r="AX1143" s="23"/>
      <c r="AY1143" s="2"/>
    </row>
    <row r="1144" spans="1:51" ht="46.8" x14ac:dyDescent="0.3">
      <c r="A1144" s="49" t="s">
        <v>1481</v>
      </c>
      <c r="B1144" s="45">
        <v>600</v>
      </c>
      <c r="C1144" s="49"/>
      <c r="D1144" s="49"/>
      <c r="E1144" s="15" t="s">
        <v>581</v>
      </c>
      <c r="F1144" s="19"/>
      <c r="G1144" s="19"/>
      <c r="H1144" s="19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19"/>
      <c r="AF1144" s="19"/>
      <c r="AG1144" s="19">
        <f>AG1145</f>
        <v>0</v>
      </c>
      <c r="AH1144" s="19">
        <f t="shared" si="2493"/>
        <v>0</v>
      </c>
      <c r="AI1144" s="19">
        <f t="shared" si="2493"/>
        <v>0</v>
      </c>
      <c r="AJ1144" s="19">
        <f t="shared" si="2493"/>
        <v>10238.169</v>
      </c>
      <c r="AK1144" s="19">
        <f t="shared" si="2493"/>
        <v>0</v>
      </c>
      <c r="AL1144" s="19">
        <f t="shared" si="2493"/>
        <v>0</v>
      </c>
      <c r="AM1144" s="19">
        <f t="shared" si="2415"/>
        <v>10238.169</v>
      </c>
      <c r="AN1144" s="19">
        <f t="shared" si="2493"/>
        <v>-2798.5630000000001</v>
      </c>
      <c r="AO1144" s="19">
        <f t="shared" si="2494"/>
        <v>7439.6059999999998</v>
      </c>
      <c r="AP1144" s="19">
        <f t="shared" si="2416"/>
        <v>0</v>
      </c>
      <c r="AQ1144" s="19">
        <f t="shared" si="2493"/>
        <v>0</v>
      </c>
      <c r="AR1144" s="19">
        <f t="shared" si="2495"/>
        <v>0</v>
      </c>
      <c r="AS1144" s="19">
        <f t="shared" si="2417"/>
        <v>0</v>
      </c>
      <c r="AT1144" s="19">
        <f t="shared" si="2493"/>
        <v>0</v>
      </c>
      <c r="AU1144" s="19">
        <f t="shared" si="2496"/>
        <v>0</v>
      </c>
      <c r="AV1144" s="19">
        <f t="shared" si="2493"/>
        <v>0</v>
      </c>
      <c r="AW1144" s="32"/>
      <c r="AX1144" s="23"/>
      <c r="AY1144" s="2"/>
    </row>
    <row r="1145" spans="1:51" x14ac:dyDescent="0.3">
      <c r="A1145" s="49" t="s">
        <v>1481</v>
      </c>
      <c r="B1145" s="45">
        <v>620</v>
      </c>
      <c r="C1145" s="49"/>
      <c r="D1145" s="49"/>
      <c r="E1145" s="15" t="s">
        <v>596</v>
      </c>
      <c r="F1145" s="19"/>
      <c r="G1145" s="19"/>
      <c r="H1145" s="19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19"/>
      <c r="AG1145" s="19">
        <f>AG1146</f>
        <v>0</v>
      </c>
      <c r="AH1145" s="19">
        <f t="shared" si="2493"/>
        <v>0</v>
      </c>
      <c r="AI1145" s="19">
        <f t="shared" si="2493"/>
        <v>0</v>
      </c>
      <c r="AJ1145" s="19">
        <f t="shared" si="2493"/>
        <v>10238.169</v>
      </c>
      <c r="AK1145" s="19">
        <f t="shared" si="2493"/>
        <v>0</v>
      </c>
      <c r="AL1145" s="19">
        <f t="shared" si="2493"/>
        <v>0</v>
      </c>
      <c r="AM1145" s="19">
        <f t="shared" si="2415"/>
        <v>10238.169</v>
      </c>
      <c r="AN1145" s="19">
        <f t="shared" si="2493"/>
        <v>-2798.5630000000001</v>
      </c>
      <c r="AO1145" s="19">
        <f t="shared" si="2494"/>
        <v>7439.6059999999998</v>
      </c>
      <c r="AP1145" s="19">
        <f t="shared" si="2416"/>
        <v>0</v>
      </c>
      <c r="AQ1145" s="19">
        <f t="shared" si="2493"/>
        <v>0</v>
      </c>
      <c r="AR1145" s="19">
        <f t="shared" si="2495"/>
        <v>0</v>
      </c>
      <c r="AS1145" s="19">
        <f t="shared" si="2417"/>
        <v>0</v>
      </c>
      <c r="AT1145" s="19">
        <f t="shared" si="2493"/>
        <v>0</v>
      </c>
      <c r="AU1145" s="19">
        <f t="shared" si="2496"/>
        <v>0</v>
      </c>
      <c r="AV1145" s="19">
        <f t="shared" si="2493"/>
        <v>0</v>
      </c>
      <c r="AW1145" s="32"/>
      <c r="AX1145" s="23"/>
      <c r="AY1145" s="2"/>
    </row>
    <row r="1146" spans="1:51" x14ac:dyDescent="0.3">
      <c r="A1146" s="49" t="s">
        <v>1481</v>
      </c>
      <c r="B1146" s="45">
        <v>620</v>
      </c>
      <c r="C1146" s="49" t="s">
        <v>28</v>
      </c>
      <c r="D1146" s="49" t="s">
        <v>112</v>
      </c>
      <c r="E1146" s="15" t="s">
        <v>558</v>
      </c>
      <c r="F1146" s="19"/>
      <c r="G1146" s="19"/>
      <c r="H1146" s="19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19"/>
      <c r="AF1146" s="19"/>
      <c r="AG1146" s="19">
        <v>0</v>
      </c>
      <c r="AH1146" s="19">
        <v>0</v>
      </c>
      <c r="AI1146" s="19">
        <v>0</v>
      </c>
      <c r="AJ1146" s="19">
        <v>10238.169</v>
      </c>
      <c r="AK1146" s="19"/>
      <c r="AL1146" s="19"/>
      <c r="AM1146" s="41">
        <f t="shared" si="2415"/>
        <v>10238.169</v>
      </c>
      <c r="AN1146" s="41">
        <v>-2798.5630000000001</v>
      </c>
      <c r="AO1146" s="19">
        <f t="shared" si="2494"/>
        <v>7439.6059999999998</v>
      </c>
      <c r="AP1146" s="41">
        <f t="shared" si="2416"/>
        <v>0</v>
      </c>
      <c r="AQ1146" s="41"/>
      <c r="AR1146" s="19">
        <f t="shared" si="2495"/>
        <v>0</v>
      </c>
      <c r="AS1146" s="41">
        <f t="shared" si="2417"/>
        <v>0</v>
      </c>
      <c r="AT1146" s="41"/>
      <c r="AU1146" s="19">
        <f t="shared" si="2496"/>
        <v>0</v>
      </c>
      <c r="AV1146" s="19"/>
      <c r="AW1146" s="32"/>
      <c r="AX1146" s="23"/>
      <c r="AY1146" s="2"/>
    </row>
    <row r="1147" spans="1:51" s="9" customFormat="1" ht="31.2" x14ac:dyDescent="0.3">
      <c r="A1147" s="8" t="s">
        <v>243</v>
      </c>
      <c r="B1147" s="14"/>
      <c r="C1147" s="8"/>
      <c r="D1147" s="8"/>
      <c r="E1147" s="48" t="s">
        <v>1130</v>
      </c>
      <c r="F1147" s="12">
        <f t="shared" ref="F1147:K1147" si="2497">F1148+F1162+F1194</f>
        <v>83646.899999999994</v>
      </c>
      <c r="G1147" s="12">
        <f t="shared" si="2497"/>
        <v>78547.8</v>
      </c>
      <c r="H1147" s="12">
        <f t="shared" si="2497"/>
        <v>28547.8</v>
      </c>
      <c r="I1147" s="12">
        <f t="shared" si="2497"/>
        <v>0</v>
      </c>
      <c r="J1147" s="12">
        <f t="shared" si="2497"/>
        <v>0</v>
      </c>
      <c r="K1147" s="12">
        <f t="shared" si="2497"/>
        <v>0</v>
      </c>
      <c r="L1147" s="12">
        <f t="shared" si="2371"/>
        <v>83646.899999999994</v>
      </c>
      <c r="M1147" s="12">
        <f t="shared" si="2372"/>
        <v>78547.8</v>
      </c>
      <c r="N1147" s="12">
        <f t="shared" si="2373"/>
        <v>28547.8</v>
      </c>
      <c r="O1147" s="12">
        <f t="shared" ref="O1147:Q1147" si="2498">O1148+O1162+O1194</f>
        <v>0</v>
      </c>
      <c r="P1147" s="12">
        <f t="shared" si="2498"/>
        <v>0</v>
      </c>
      <c r="Q1147" s="12">
        <f t="shared" si="2498"/>
        <v>0</v>
      </c>
      <c r="R1147" s="12">
        <f t="shared" si="2399"/>
        <v>83646.899999999994</v>
      </c>
      <c r="S1147" s="12">
        <f t="shared" si="2400"/>
        <v>78547.8</v>
      </c>
      <c r="T1147" s="12">
        <f t="shared" si="2401"/>
        <v>28547.8</v>
      </c>
      <c r="U1147" s="12">
        <f>U1148+U1162+U1194</f>
        <v>0</v>
      </c>
      <c r="V1147" s="12">
        <f t="shared" si="2403"/>
        <v>83646.899999999994</v>
      </c>
      <c r="W1147" s="12">
        <f t="shared" si="2404"/>
        <v>78547.8</v>
      </c>
      <c r="X1147" s="12">
        <f t="shared" si="2405"/>
        <v>28547.8</v>
      </c>
      <c r="Y1147" s="12">
        <f t="shared" ref="Y1147:AA1147" si="2499">Y1148+Y1162+Y1194</f>
        <v>0</v>
      </c>
      <c r="Z1147" s="12">
        <f t="shared" si="2499"/>
        <v>0</v>
      </c>
      <c r="AA1147" s="12">
        <f t="shared" si="2499"/>
        <v>0</v>
      </c>
      <c r="AB1147" s="12">
        <f t="shared" si="2378"/>
        <v>83646.899999999994</v>
      </c>
      <c r="AC1147" s="12">
        <f t="shared" si="2379"/>
        <v>78547.8</v>
      </c>
      <c r="AD1147" s="12">
        <f t="shared" si="2380"/>
        <v>28547.8</v>
      </c>
      <c r="AE1147" s="12">
        <f t="shared" ref="AE1147:AF1147" si="2500">AE1148+AE1162+AE1194</f>
        <v>-429.17599999999999</v>
      </c>
      <c r="AF1147" s="12">
        <f t="shared" si="2500"/>
        <v>0</v>
      </c>
      <c r="AG1147" s="12">
        <f t="shared" si="2384"/>
        <v>83217.723999999987</v>
      </c>
      <c r="AH1147" s="12">
        <f t="shared" si="2385"/>
        <v>78547.8</v>
      </c>
      <c r="AI1147" s="12">
        <f t="shared" si="2386"/>
        <v>28547.8</v>
      </c>
      <c r="AJ1147" s="12">
        <f>AJ1148+AJ1162+AJ1194</f>
        <v>-37669.943999999996</v>
      </c>
      <c r="AK1147" s="12">
        <f>AK1148+AK1162+AK1194</f>
        <v>0</v>
      </c>
      <c r="AL1147" s="12">
        <f>AL1148+AL1162+AL1194</f>
        <v>0</v>
      </c>
      <c r="AM1147" s="12">
        <f t="shared" si="2415"/>
        <v>45547.779999999992</v>
      </c>
      <c r="AN1147" s="12">
        <f>AN1148+AN1162+AN1194</f>
        <v>0</v>
      </c>
      <c r="AO1147" s="12">
        <f t="shared" si="2494"/>
        <v>45547.779999999992</v>
      </c>
      <c r="AP1147" s="12">
        <f t="shared" si="2416"/>
        <v>78547.8</v>
      </c>
      <c r="AQ1147" s="12">
        <f>AQ1148+AQ1162+AQ1194</f>
        <v>0</v>
      </c>
      <c r="AR1147" s="12">
        <f t="shared" si="2495"/>
        <v>78547.8</v>
      </c>
      <c r="AS1147" s="12">
        <f t="shared" si="2417"/>
        <v>28547.8</v>
      </c>
      <c r="AT1147" s="12">
        <f>AT1148+AT1162+AT1194</f>
        <v>0</v>
      </c>
      <c r="AU1147" s="12">
        <f t="shared" si="2496"/>
        <v>28547.8</v>
      </c>
      <c r="AV1147" s="12">
        <f>AV1148+AV1162+AV1194</f>
        <v>0</v>
      </c>
      <c r="AW1147" s="22"/>
      <c r="AX1147" s="25"/>
    </row>
    <row r="1148" spans="1:51" s="11" customFormat="1" ht="46.8" x14ac:dyDescent="0.3">
      <c r="A1148" s="10" t="s">
        <v>244</v>
      </c>
      <c r="B1148" s="17"/>
      <c r="C1148" s="10"/>
      <c r="D1148" s="10"/>
      <c r="E1148" s="16" t="s">
        <v>1131</v>
      </c>
      <c r="F1148" s="18">
        <f t="shared" ref="F1148:K1148" si="2501">F1149+F1154</f>
        <v>997.5</v>
      </c>
      <c r="G1148" s="18">
        <f t="shared" si="2501"/>
        <v>997.5</v>
      </c>
      <c r="H1148" s="18">
        <f t="shared" si="2501"/>
        <v>997.5</v>
      </c>
      <c r="I1148" s="18">
        <f t="shared" si="2501"/>
        <v>0</v>
      </c>
      <c r="J1148" s="18">
        <f t="shared" si="2501"/>
        <v>0</v>
      </c>
      <c r="K1148" s="18">
        <f t="shared" si="2501"/>
        <v>0</v>
      </c>
      <c r="L1148" s="18">
        <f t="shared" si="2371"/>
        <v>997.5</v>
      </c>
      <c r="M1148" s="18">
        <f t="shared" si="2372"/>
        <v>997.5</v>
      </c>
      <c r="N1148" s="18">
        <f t="shared" si="2373"/>
        <v>997.5</v>
      </c>
      <c r="O1148" s="18">
        <f t="shared" ref="O1148:Q1148" si="2502">O1149+O1154</f>
        <v>0</v>
      </c>
      <c r="P1148" s="18">
        <f t="shared" si="2502"/>
        <v>0</v>
      </c>
      <c r="Q1148" s="18">
        <f t="shared" si="2502"/>
        <v>0</v>
      </c>
      <c r="R1148" s="18">
        <f t="shared" si="2399"/>
        <v>997.5</v>
      </c>
      <c r="S1148" s="18">
        <f t="shared" si="2400"/>
        <v>997.5</v>
      </c>
      <c r="T1148" s="18">
        <f t="shared" si="2401"/>
        <v>997.5</v>
      </c>
      <c r="U1148" s="18">
        <f t="shared" ref="U1148:AV1148" si="2503">U1149+U1154</f>
        <v>0</v>
      </c>
      <c r="V1148" s="18">
        <f t="shared" si="2403"/>
        <v>997.5</v>
      </c>
      <c r="W1148" s="18">
        <f t="shared" si="2404"/>
        <v>997.5</v>
      </c>
      <c r="X1148" s="18">
        <f t="shared" si="2405"/>
        <v>997.5</v>
      </c>
      <c r="Y1148" s="18">
        <f t="shared" ref="Y1148:AA1148" si="2504">Y1149+Y1154</f>
        <v>0</v>
      </c>
      <c r="Z1148" s="18">
        <f t="shared" si="2504"/>
        <v>0</v>
      </c>
      <c r="AA1148" s="18">
        <f t="shared" si="2504"/>
        <v>0</v>
      </c>
      <c r="AB1148" s="18">
        <f t="shared" si="2378"/>
        <v>997.5</v>
      </c>
      <c r="AC1148" s="18">
        <f t="shared" si="2379"/>
        <v>997.5</v>
      </c>
      <c r="AD1148" s="18">
        <f t="shared" si="2380"/>
        <v>997.5</v>
      </c>
      <c r="AE1148" s="18">
        <f t="shared" ref="AE1148:AF1148" si="2505">AE1149+AE1154</f>
        <v>0</v>
      </c>
      <c r="AF1148" s="18">
        <f t="shared" si="2505"/>
        <v>0</v>
      </c>
      <c r="AG1148" s="18">
        <f t="shared" si="2384"/>
        <v>997.5</v>
      </c>
      <c r="AH1148" s="18">
        <f t="shared" si="2385"/>
        <v>997.5</v>
      </c>
      <c r="AI1148" s="18">
        <f t="shared" si="2386"/>
        <v>997.5</v>
      </c>
      <c r="AJ1148" s="18">
        <f t="shared" ref="AJ1148:AL1148" si="2506">AJ1149+AJ1154</f>
        <v>0</v>
      </c>
      <c r="AK1148" s="18">
        <f t="shared" si="2506"/>
        <v>0</v>
      </c>
      <c r="AL1148" s="18">
        <f t="shared" si="2506"/>
        <v>0</v>
      </c>
      <c r="AM1148" s="18">
        <f t="shared" si="2415"/>
        <v>997.5</v>
      </c>
      <c r="AN1148" s="18">
        <f t="shared" ref="AN1148" si="2507">AN1149+AN1154</f>
        <v>0</v>
      </c>
      <c r="AO1148" s="18">
        <f t="shared" si="2494"/>
        <v>997.5</v>
      </c>
      <c r="AP1148" s="18">
        <f t="shared" si="2416"/>
        <v>997.5</v>
      </c>
      <c r="AQ1148" s="18">
        <f t="shared" ref="AQ1148" si="2508">AQ1149+AQ1154</f>
        <v>0</v>
      </c>
      <c r="AR1148" s="18">
        <f t="shared" si="2495"/>
        <v>997.5</v>
      </c>
      <c r="AS1148" s="18">
        <f t="shared" si="2417"/>
        <v>997.5</v>
      </c>
      <c r="AT1148" s="18">
        <f t="shared" ref="AT1148" si="2509">AT1149+AT1154</f>
        <v>0</v>
      </c>
      <c r="AU1148" s="18">
        <f t="shared" si="2496"/>
        <v>997.5</v>
      </c>
      <c r="AV1148" s="18">
        <f t="shared" si="2503"/>
        <v>0</v>
      </c>
      <c r="AW1148" s="31"/>
      <c r="AX1148" s="26"/>
    </row>
    <row r="1149" spans="1:51" ht="46.8" x14ac:dyDescent="0.3">
      <c r="A1149" s="49" t="s">
        <v>245</v>
      </c>
      <c r="B1149" s="45"/>
      <c r="C1149" s="49"/>
      <c r="D1149" s="49"/>
      <c r="E1149" s="15" t="s">
        <v>1132</v>
      </c>
      <c r="F1149" s="19">
        <f t="shared" ref="F1149:K1152" si="2510">F1150</f>
        <v>237.5</v>
      </c>
      <c r="G1149" s="19">
        <f t="shared" si="2510"/>
        <v>237.5</v>
      </c>
      <c r="H1149" s="19">
        <f t="shared" si="2510"/>
        <v>237.5</v>
      </c>
      <c r="I1149" s="19">
        <f t="shared" si="2510"/>
        <v>0</v>
      </c>
      <c r="J1149" s="19">
        <f t="shared" si="2510"/>
        <v>0</v>
      </c>
      <c r="K1149" s="19">
        <f t="shared" si="2510"/>
        <v>0</v>
      </c>
      <c r="L1149" s="19">
        <f t="shared" si="2371"/>
        <v>237.5</v>
      </c>
      <c r="M1149" s="19">
        <f t="shared" si="2372"/>
        <v>237.5</v>
      </c>
      <c r="N1149" s="19">
        <f t="shared" si="2373"/>
        <v>237.5</v>
      </c>
      <c r="O1149" s="19">
        <f t="shared" ref="O1149:Q1152" si="2511">O1150</f>
        <v>0</v>
      </c>
      <c r="P1149" s="19">
        <f t="shared" si="2511"/>
        <v>0</v>
      </c>
      <c r="Q1149" s="19">
        <f t="shared" si="2511"/>
        <v>0</v>
      </c>
      <c r="R1149" s="19">
        <f t="shared" si="2399"/>
        <v>237.5</v>
      </c>
      <c r="S1149" s="19">
        <f t="shared" si="2400"/>
        <v>237.5</v>
      </c>
      <c r="T1149" s="19">
        <f t="shared" si="2401"/>
        <v>237.5</v>
      </c>
      <c r="U1149" s="19">
        <f t="shared" ref="U1149:AV1152" si="2512">U1150</f>
        <v>0</v>
      </c>
      <c r="V1149" s="19">
        <f t="shared" si="2403"/>
        <v>237.5</v>
      </c>
      <c r="W1149" s="19">
        <f t="shared" si="2404"/>
        <v>237.5</v>
      </c>
      <c r="X1149" s="19">
        <f t="shared" si="2405"/>
        <v>237.5</v>
      </c>
      <c r="Y1149" s="19">
        <f t="shared" si="2512"/>
        <v>0</v>
      </c>
      <c r="Z1149" s="19">
        <f t="shared" si="2512"/>
        <v>0</v>
      </c>
      <c r="AA1149" s="19">
        <f t="shared" si="2512"/>
        <v>0</v>
      </c>
      <c r="AB1149" s="19">
        <f t="shared" si="2378"/>
        <v>237.5</v>
      </c>
      <c r="AC1149" s="19">
        <f t="shared" si="2379"/>
        <v>237.5</v>
      </c>
      <c r="AD1149" s="19">
        <f t="shared" si="2380"/>
        <v>237.5</v>
      </c>
      <c r="AE1149" s="19">
        <f t="shared" si="2512"/>
        <v>0</v>
      </c>
      <c r="AF1149" s="19">
        <f t="shared" si="2512"/>
        <v>0</v>
      </c>
      <c r="AG1149" s="19">
        <f t="shared" si="2384"/>
        <v>237.5</v>
      </c>
      <c r="AH1149" s="19">
        <f t="shared" si="2385"/>
        <v>237.5</v>
      </c>
      <c r="AI1149" s="19">
        <f t="shared" si="2386"/>
        <v>237.5</v>
      </c>
      <c r="AJ1149" s="19">
        <f t="shared" si="2512"/>
        <v>0</v>
      </c>
      <c r="AK1149" s="19">
        <f t="shared" si="2512"/>
        <v>0</v>
      </c>
      <c r="AL1149" s="19">
        <f t="shared" si="2512"/>
        <v>0</v>
      </c>
      <c r="AM1149" s="19">
        <f t="shared" si="2415"/>
        <v>237.5</v>
      </c>
      <c r="AN1149" s="19">
        <f t="shared" si="2512"/>
        <v>0</v>
      </c>
      <c r="AO1149" s="19">
        <f t="shared" si="2494"/>
        <v>237.5</v>
      </c>
      <c r="AP1149" s="19">
        <f t="shared" si="2416"/>
        <v>237.5</v>
      </c>
      <c r="AQ1149" s="19">
        <f t="shared" si="2512"/>
        <v>0</v>
      </c>
      <c r="AR1149" s="19">
        <f t="shared" si="2495"/>
        <v>237.5</v>
      </c>
      <c r="AS1149" s="19">
        <f t="shared" si="2417"/>
        <v>237.5</v>
      </c>
      <c r="AT1149" s="19">
        <f t="shared" si="2512"/>
        <v>0</v>
      </c>
      <c r="AU1149" s="19">
        <f t="shared" si="2496"/>
        <v>237.5</v>
      </c>
      <c r="AV1149" s="19">
        <f t="shared" si="2512"/>
        <v>0</v>
      </c>
      <c r="AW1149" s="32"/>
      <c r="AX1149" s="23"/>
      <c r="AY1149" s="2"/>
    </row>
    <row r="1150" spans="1:51" ht="93.6" x14ac:dyDescent="0.3">
      <c r="A1150" s="49" t="s">
        <v>242</v>
      </c>
      <c r="B1150" s="45"/>
      <c r="C1150" s="49"/>
      <c r="D1150" s="49"/>
      <c r="E1150" s="15" t="s">
        <v>711</v>
      </c>
      <c r="F1150" s="19">
        <f t="shared" si="2510"/>
        <v>237.5</v>
      </c>
      <c r="G1150" s="19">
        <f t="shared" si="2510"/>
        <v>237.5</v>
      </c>
      <c r="H1150" s="19">
        <f t="shared" si="2510"/>
        <v>237.5</v>
      </c>
      <c r="I1150" s="19">
        <f t="shared" si="2510"/>
        <v>0</v>
      </c>
      <c r="J1150" s="19">
        <f t="shared" si="2510"/>
        <v>0</v>
      </c>
      <c r="K1150" s="19">
        <f t="shared" si="2510"/>
        <v>0</v>
      </c>
      <c r="L1150" s="19">
        <f t="shared" si="2371"/>
        <v>237.5</v>
      </c>
      <c r="M1150" s="19">
        <f t="shared" si="2372"/>
        <v>237.5</v>
      </c>
      <c r="N1150" s="19">
        <f t="shared" si="2373"/>
        <v>237.5</v>
      </c>
      <c r="O1150" s="19">
        <f t="shared" si="2511"/>
        <v>0</v>
      </c>
      <c r="P1150" s="19">
        <f t="shared" si="2511"/>
        <v>0</v>
      </c>
      <c r="Q1150" s="19">
        <f t="shared" si="2511"/>
        <v>0</v>
      </c>
      <c r="R1150" s="19">
        <f t="shared" si="2399"/>
        <v>237.5</v>
      </c>
      <c r="S1150" s="19">
        <f t="shared" si="2400"/>
        <v>237.5</v>
      </c>
      <c r="T1150" s="19">
        <f t="shared" si="2401"/>
        <v>237.5</v>
      </c>
      <c r="U1150" s="19">
        <f t="shared" si="2512"/>
        <v>0</v>
      </c>
      <c r="V1150" s="19">
        <f t="shared" si="2403"/>
        <v>237.5</v>
      </c>
      <c r="W1150" s="19">
        <f t="shared" si="2404"/>
        <v>237.5</v>
      </c>
      <c r="X1150" s="19">
        <f t="shared" si="2405"/>
        <v>237.5</v>
      </c>
      <c r="Y1150" s="19">
        <f t="shared" si="2512"/>
        <v>0</v>
      </c>
      <c r="Z1150" s="19">
        <f t="shared" si="2512"/>
        <v>0</v>
      </c>
      <c r="AA1150" s="19">
        <f t="shared" si="2512"/>
        <v>0</v>
      </c>
      <c r="AB1150" s="19">
        <f t="shared" si="2378"/>
        <v>237.5</v>
      </c>
      <c r="AC1150" s="19">
        <f t="shared" si="2379"/>
        <v>237.5</v>
      </c>
      <c r="AD1150" s="19">
        <f t="shared" si="2380"/>
        <v>237.5</v>
      </c>
      <c r="AE1150" s="19">
        <f t="shared" si="2512"/>
        <v>0</v>
      </c>
      <c r="AF1150" s="19">
        <f t="shared" si="2512"/>
        <v>0</v>
      </c>
      <c r="AG1150" s="19">
        <f t="shared" si="2384"/>
        <v>237.5</v>
      </c>
      <c r="AH1150" s="19">
        <f t="shared" si="2385"/>
        <v>237.5</v>
      </c>
      <c r="AI1150" s="19">
        <f t="shared" si="2386"/>
        <v>237.5</v>
      </c>
      <c r="AJ1150" s="19">
        <f t="shared" si="2512"/>
        <v>0</v>
      </c>
      <c r="AK1150" s="19">
        <f t="shared" si="2512"/>
        <v>0</v>
      </c>
      <c r="AL1150" s="19">
        <f t="shared" si="2512"/>
        <v>0</v>
      </c>
      <c r="AM1150" s="19">
        <f t="shared" si="2415"/>
        <v>237.5</v>
      </c>
      <c r="AN1150" s="19">
        <f t="shared" si="2512"/>
        <v>0</v>
      </c>
      <c r="AO1150" s="19">
        <f t="shared" si="2494"/>
        <v>237.5</v>
      </c>
      <c r="AP1150" s="19">
        <f t="shared" si="2416"/>
        <v>237.5</v>
      </c>
      <c r="AQ1150" s="19">
        <f t="shared" si="2512"/>
        <v>0</v>
      </c>
      <c r="AR1150" s="19">
        <f t="shared" si="2495"/>
        <v>237.5</v>
      </c>
      <c r="AS1150" s="19">
        <f t="shared" si="2417"/>
        <v>237.5</v>
      </c>
      <c r="AT1150" s="19">
        <f t="shared" si="2512"/>
        <v>0</v>
      </c>
      <c r="AU1150" s="19">
        <f t="shared" si="2496"/>
        <v>237.5</v>
      </c>
      <c r="AV1150" s="19">
        <f t="shared" si="2512"/>
        <v>0</v>
      </c>
      <c r="AW1150" s="32"/>
      <c r="AX1150" s="23"/>
      <c r="AY1150" s="2"/>
    </row>
    <row r="1151" spans="1:51" ht="46.8" x14ac:dyDescent="0.3">
      <c r="A1151" s="49" t="s">
        <v>242</v>
      </c>
      <c r="B1151" s="45">
        <v>600</v>
      </c>
      <c r="C1151" s="49"/>
      <c r="D1151" s="49"/>
      <c r="E1151" s="15" t="s">
        <v>581</v>
      </c>
      <c r="F1151" s="19">
        <f t="shared" si="2510"/>
        <v>237.5</v>
      </c>
      <c r="G1151" s="19">
        <f t="shared" si="2510"/>
        <v>237.5</v>
      </c>
      <c r="H1151" s="19">
        <f t="shared" si="2510"/>
        <v>237.5</v>
      </c>
      <c r="I1151" s="19">
        <f t="shared" si="2510"/>
        <v>0</v>
      </c>
      <c r="J1151" s="19">
        <f t="shared" si="2510"/>
        <v>0</v>
      </c>
      <c r="K1151" s="19">
        <f t="shared" si="2510"/>
        <v>0</v>
      </c>
      <c r="L1151" s="19">
        <f t="shared" si="2371"/>
        <v>237.5</v>
      </c>
      <c r="M1151" s="19">
        <f t="shared" si="2372"/>
        <v>237.5</v>
      </c>
      <c r="N1151" s="19">
        <f t="shared" si="2373"/>
        <v>237.5</v>
      </c>
      <c r="O1151" s="19">
        <f t="shared" si="2511"/>
        <v>0</v>
      </c>
      <c r="P1151" s="19">
        <f t="shared" si="2511"/>
        <v>0</v>
      </c>
      <c r="Q1151" s="19">
        <f t="shared" si="2511"/>
        <v>0</v>
      </c>
      <c r="R1151" s="19">
        <f t="shared" si="2399"/>
        <v>237.5</v>
      </c>
      <c r="S1151" s="19">
        <f t="shared" si="2400"/>
        <v>237.5</v>
      </c>
      <c r="T1151" s="19">
        <f t="shared" si="2401"/>
        <v>237.5</v>
      </c>
      <c r="U1151" s="19">
        <f t="shared" si="2512"/>
        <v>0</v>
      </c>
      <c r="V1151" s="19">
        <f t="shared" si="2403"/>
        <v>237.5</v>
      </c>
      <c r="W1151" s="19">
        <f t="shared" si="2404"/>
        <v>237.5</v>
      </c>
      <c r="X1151" s="19">
        <f t="shared" si="2405"/>
        <v>237.5</v>
      </c>
      <c r="Y1151" s="19">
        <f t="shared" si="2512"/>
        <v>0</v>
      </c>
      <c r="Z1151" s="19">
        <f t="shared" si="2512"/>
        <v>0</v>
      </c>
      <c r="AA1151" s="19">
        <f t="shared" si="2512"/>
        <v>0</v>
      </c>
      <c r="AB1151" s="19">
        <f t="shared" si="2378"/>
        <v>237.5</v>
      </c>
      <c r="AC1151" s="19">
        <f t="shared" si="2379"/>
        <v>237.5</v>
      </c>
      <c r="AD1151" s="19">
        <f t="shared" si="2380"/>
        <v>237.5</v>
      </c>
      <c r="AE1151" s="19">
        <f t="shared" si="2512"/>
        <v>0</v>
      </c>
      <c r="AF1151" s="19">
        <f t="shared" si="2512"/>
        <v>0</v>
      </c>
      <c r="AG1151" s="19">
        <f t="shared" si="2384"/>
        <v>237.5</v>
      </c>
      <c r="AH1151" s="19">
        <f t="shared" si="2385"/>
        <v>237.5</v>
      </c>
      <c r="AI1151" s="19">
        <f t="shared" si="2386"/>
        <v>237.5</v>
      </c>
      <c r="AJ1151" s="19">
        <f t="shared" si="2512"/>
        <v>0</v>
      </c>
      <c r="AK1151" s="19">
        <f t="shared" si="2512"/>
        <v>0</v>
      </c>
      <c r="AL1151" s="19">
        <f t="shared" si="2512"/>
        <v>0</v>
      </c>
      <c r="AM1151" s="19">
        <f t="shared" si="2415"/>
        <v>237.5</v>
      </c>
      <c r="AN1151" s="19">
        <f t="shared" si="2512"/>
        <v>0</v>
      </c>
      <c r="AO1151" s="19">
        <f t="shared" si="2494"/>
        <v>237.5</v>
      </c>
      <c r="AP1151" s="19">
        <f t="shared" si="2416"/>
        <v>237.5</v>
      </c>
      <c r="AQ1151" s="19">
        <f t="shared" si="2512"/>
        <v>0</v>
      </c>
      <c r="AR1151" s="19">
        <f t="shared" si="2495"/>
        <v>237.5</v>
      </c>
      <c r="AS1151" s="19">
        <f t="shared" si="2417"/>
        <v>237.5</v>
      </c>
      <c r="AT1151" s="19">
        <f t="shared" si="2512"/>
        <v>0</v>
      </c>
      <c r="AU1151" s="19">
        <f t="shared" si="2496"/>
        <v>237.5</v>
      </c>
      <c r="AV1151" s="19">
        <f t="shared" si="2512"/>
        <v>0</v>
      </c>
      <c r="AW1151" s="32"/>
      <c r="AX1151" s="23"/>
      <c r="AY1151" s="2"/>
    </row>
    <row r="1152" spans="1:51" ht="46.8" x14ac:dyDescent="0.3">
      <c r="A1152" s="49" t="s">
        <v>242</v>
      </c>
      <c r="B1152" s="45">
        <v>630</v>
      </c>
      <c r="C1152" s="49"/>
      <c r="D1152" s="49"/>
      <c r="E1152" s="15" t="s">
        <v>597</v>
      </c>
      <c r="F1152" s="19">
        <f t="shared" si="2510"/>
        <v>237.5</v>
      </c>
      <c r="G1152" s="19">
        <f t="shared" si="2510"/>
        <v>237.5</v>
      </c>
      <c r="H1152" s="19">
        <f t="shared" si="2510"/>
        <v>237.5</v>
      </c>
      <c r="I1152" s="19">
        <f t="shared" si="2510"/>
        <v>0</v>
      </c>
      <c r="J1152" s="19">
        <f t="shared" si="2510"/>
        <v>0</v>
      </c>
      <c r="K1152" s="19">
        <f t="shared" si="2510"/>
        <v>0</v>
      </c>
      <c r="L1152" s="19">
        <f t="shared" si="2371"/>
        <v>237.5</v>
      </c>
      <c r="M1152" s="19">
        <f t="shared" si="2372"/>
        <v>237.5</v>
      </c>
      <c r="N1152" s="19">
        <f t="shared" si="2373"/>
        <v>237.5</v>
      </c>
      <c r="O1152" s="19">
        <f t="shared" si="2511"/>
        <v>0</v>
      </c>
      <c r="P1152" s="19">
        <f t="shared" si="2511"/>
        <v>0</v>
      </c>
      <c r="Q1152" s="19">
        <f t="shared" si="2511"/>
        <v>0</v>
      </c>
      <c r="R1152" s="19">
        <f t="shared" si="2399"/>
        <v>237.5</v>
      </c>
      <c r="S1152" s="19">
        <f t="shared" si="2400"/>
        <v>237.5</v>
      </c>
      <c r="T1152" s="19">
        <f t="shared" si="2401"/>
        <v>237.5</v>
      </c>
      <c r="U1152" s="19">
        <f t="shared" si="2512"/>
        <v>0</v>
      </c>
      <c r="V1152" s="19">
        <f t="shared" si="2403"/>
        <v>237.5</v>
      </c>
      <c r="W1152" s="19">
        <f t="shared" si="2404"/>
        <v>237.5</v>
      </c>
      <c r="X1152" s="19">
        <f t="shared" si="2405"/>
        <v>237.5</v>
      </c>
      <c r="Y1152" s="19">
        <f t="shared" si="2512"/>
        <v>0</v>
      </c>
      <c r="Z1152" s="19">
        <f t="shared" si="2512"/>
        <v>0</v>
      </c>
      <c r="AA1152" s="19">
        <f t="shared" si="2512"/>
        <v>0</v>
      </c>
      <c r="AB1152" s="19">
        <f t="shared" si="2378"/>
        <v>237.5</v>
      </c>
      <c r="AC1152" s="19">
        <f t="shared" si="2379"/>
        <v>237.5</v>
      </c>
      <c r="AD1152" s="19">
        <f t="shared" si="2380"/>
        <v>237.5</v>
      </c>
      <c r="AE1152" s="19">
        <f t="shared" si="2512"/>
        <v>0</v>
      </c>
      <c r="AF1152" s="19">
        <f t="shared" si="2512"/>
        <v>0</v>
      </c>
      <c r="AG1152" s="19">
        <f t="shared" si="2384"/>
        <v>237.5</v>
      </c>
      <c r="AH1152" s="19">
        <f t="shared" si="2385"/>
        <v>237.5</v>
      </c>
      <c r="AI1152" s="19">
        <f t="shared" si="2386"/>
        <v>237.5</v>
      </c>
      <c r="AJ1152" s="19">
        <f t="shared" si="2512"/>
        <v>0</v>
      </c>
      <c r="AK1152" s="19">
        <f t="shared" si="2512"/>
        <v>0</v>
      </c>
      <c r="AL1152" s="19">
        <f t="shared" si="2512"/>
        <v>0</v>
      </c>
      <c r="AM1152" s="19">
        <f t="shared" si="2415"/>
        <v>237.5</v>
      </c>
      <c r="AN1152" s="19">
        <f t="shared" si="2512"/>
        <v>0</v>
      </c>
      <c r="AO1152" s="19">
        <f t="shared" si="2494"/>
        <v>237.5</v>
      </c>
      <c r="AP1152" s="19">
        <f t="shared" si="2416"/>
        <v>237.5</v>
      </c>
      <c r="AQ1152" s="19">
        <f t="shared" si="2512"/>
        <v>0</v>
      </c>
      <c r="AR1152" s="19">
        <f t="shared" si="2495"/>
        <v>237.5</v>
      </c>
      <c r="AS1152" s="19">
        <f t="shared" si="2417"/>
        <v>237.5</v>
      </c>
      <c r="AT1152" s="19">
        <f t="shared" si="2512"/>
        <v>0</v>
      </c>
      <c r="AU1152" s="19">
        <f t="shared" si="2496"/>
        <v>237.5</v>
      </c>
      <c r="AV1152" s="19">
        <f t="shared" si="2512"/>
        <v>0</v>
      </c>
      <c r="AW1152" s="32"/>
      <c r="AX1152" s="23"/>
      <c r="AY1152" s="2"/>
    </row>
    <row r="1153" spans="1:51" ht="31.2" x14ac:dyDescent="0.3">
      <c r="A1153" s="49" t="s">
        <v>242</v>
      </c>
      <c r="B1153" s="45">
        <v>630</v>
      </c>
      <c r="C1153" s="49" t="s">
        <v>151</v>
      </c>
      <c r="D1153" s="49" t="s">
        <v>246</v>
      </c>
      <c r="E1153" s="15" t="s">
        <v>550</v>
      </c>
      <c r="F1153" s="19">
        <v>237.5</v>
      </c>
      <c r="G1153" s="19">
        <v>237.5</v>
      </c>
      <c r="H1153" s="19">
        <v>237.5</v>
      </c>
      <c r="I1153" s="19"/>
      <c r="J1153" s="19"/>
      <c r="K1153" s="19"/>
      <c r="L1153" s="19">
        <f t="shared" si="2371"/>
        <v>237.5</v>
      </c>
      <c r="M1153" s="19">
        <f t="shared" si="2372"/>
        <v>237.5</v>
      </c>
      <c r="N1153" s="19">
        <f t="shared" si="2373"/>
        <v>237.5</v>
      </c>
      <c r="O1153" s="19"/>
      <c r="P1153" s="19"/>
      <c r="Q1153" s="19"/>
      <c r="R1153" s="19">
        <f t="shared" si="2399"/>
        <v>237.5</v>
      </c>
      <c r="S1153" s="19">
        <f t="shared" si="2400"/>
        <v>237.5</v>
      </c>
      <c r="T1153" s="19">
        <f t="shared" si="2401"/>
        <v>237.5</v>
      </c>
      <c r="U1153" s="19"/>
      <c r="V1153" s="19">
        <f t="shared" si="2403"/>
        <v>237.5</v>
      </c>
      <c r="W1153" s="19">
        <f t="shared" si="2404"/>
        <v>237.5</v>
      </c>
      <c r="X1153" s="19">
        <f t="shared" si="2405"/>
        <v>237.5</v>
      </c>
      <c r="Y1153" s="19"/>
      <c r="Z1153" s="19"/>
      <c r="AA1153" s="19"/>
      <c r="AB1153" s="19">
        <f t="shared" si="2378"/>
        <v>237.5</v>
      </c>
      <c r="AC1153" s="19">
        <f t="shared" si="2379"/>
        <v>237.5</v>
      </c>
      <c r="AD1153" s="19">
        <f t="shared" si="2380"/>
        <v>237.5</v>
      </c>
      <c r="AE1153" s="19"/>
      <c r="AF1153" s="19"/>
      <c r="AG1153" s="19">
        <f t="shared" si="2384"/>
        <v>237.5</v>
      </c>
      <c r="AH1153" s="19">
        <f t="shared" si="2385"/>
        <v>237.5</v>
      </c>
      <c r="AI1153" s="19">
        <f t="shared" si="2386"/>
        <v>237.5</v>
      </c>
      <c r="AJ1153" s="19"/>
      <c r="AK1153" s="19"/>
      <c r="AL1153" s="19"/>
      <c r="AM1153" s="19">
        <f t="shared" si="2415"/>
        <v>237.5</v>
      </c>
      <c r="AN1153" s="19"/>
      <c r="AO1153" s="19">
        <f t="shared" si="2494"/>
        <v>237.5</v>
      </c>
      <c r="AP1153" s="19">
        <f t="shared" si="2416"/>
        <v>237.5</v>
      </c>
      <c r="AQ1153" s="19"/>
      <c r="AR1153" s="19">
        <f t="shared" si="2495"/>
        <v>237.5</v>
      </c>
      <c r="AS1153" s="19">
        <f t="shared" si="2417"/>
        <v>237.5</v>
      </c>
      <c r="AT1153" s="19"/>
      <c r="AU1153" s="19">
        <f t="shared" si="2496"/>
        <v>237.5</v>
      </c>
      <c r="AV1153" s="19"/>
      <c r="AW1153" s="32"/>
      <c r="AX1153" s="23"/>
      <c r="AY1153" s="2"/>
    </row>
    <row r="1154" spans="1:51" ht="46.8" x14ac:dyDescent="0.3">
      <c r="A1154" s="49" t="s">
        <v>248</v>
      </c>
      <c r="B1154" s="45"/>
      <c r="C1154" s="49"/>
      <c r="D1154" s="49"/>
      <c r="E1154" s="15" t="s">
        <v>1133</v>
      </c>
      <c r="F1154" s="19">
        <f t="shared" ref="F1154:K1154" si="2513">F1155</f>
        <v>760</v>
      </c>
      <c r="G1154" s="19">
        <f t="shared" si="2513"/>
        <v>760</v>
      </c>
      <c r="H1154" s="19">
        <f t="shared" si="2513"/>
        <v>760</v>
      </c>
      <c r="I1154" s="19">
        <f t="shared" si="2513"/>
        <v>0</v>
      </c>
      <c r="J1154" s="19">
        <f t="shared" si="2513"/>
        <v>0</v>
      </c>
      <c r="K1154" s="19">
        <f t="shared" si="2513"/>
        <v>0</v>
      </c>
      <c r="L1154" s="19">
        <f t="shared" si="2371"/>
        <v>760</v>
      </c>
      <c r="M1154" s="19">
        <f t="shared" si="2372"/>
        <v>760</v>
      </c>
      <c r="N1154" s="19">
        <f t="shared" si="2373"/>
        <v>760</v>
      </c>
      <c r="O1154" s="19">
        <f t="shared" ref="O1154:Q1154" si="2514">O1155</f>
        <v>0</v>
      </c>
      <c r="P1154" s="19">
        <f t="shared" si="2514"/>
        <v>0</v>
      </c>
      <c r="Q1154" s="19">
        <f t="shared" si="2514"/>
        <v>0</v>
      </c>
      <c r="R1154" s="19">
        <f t="shared" si="2399"/>
        <v>760</v>
      </c>
      <c r="S1154" s="19">
        <f t="shared" si="2400"/>
        <v>760</v>
      </c>
      <c r="T1154" s="19">
        <f t="shared" si="2401"/>
        <v>760</v>
      </c>
      <c r="U1154" s="19">
        <f t="shared" ref="U1154:AV1154" si="2515">U1155</f>
        <v>0</v>
      </c>
      <c r="V1154" s="19">
        <f t="shared" si="2403"/>
        <v>760</v>
      </c>
      <c r="W1154" s="19">
        <f t="shared" si="2404"/>
        <v>760</v>
      </c>
      <c r="X1154" s="19">
        <f t="shared" si="2405"/>
        <v>760</v>
      </c>
      <c r="Y1154" s="19">
        <f t="shared" si="2515"/>
        <v>0</v>
      </c>
      <c r="Z1154" s="19">
        <f t="shared" si="2515"/>
        <v>0</v>
      </c>
      <c r="AA1154" s="19">
        <f t="shared" si="2515"/>
        <v>0</v>
      </c>
      <c r="AB1154" s="19">
        <f t="shared" si="2378"/>
        <v>760</v>
      </c>
      <c r="AC1154" s="19">
        <f t="shared" si="2379"/>
        <v>760</v>
      </c>
      <c r="AD1154" s="19">
        <f t="shared" si="2380"/>
        <v>760</v>
      </c>
      <c r="AE1154" s="19">
        <f t="shared" si="2515"/>
        <v>0</v>
      </c>
      <c r="AF1154" s="19">
        <f t="shared" si="2515"/>
        <v>0</v>
      </c>
      <c r="AG1154" s="19">
        <f t="shared" si="2384"/>
        <v>760</v>
      </c>
      <c r="AH1154" s="19">
        <f t="shared" si="2385"/>
        <v>760</v>
      </c>
      <c r="AI1154" s="19">
        <f t="shared" si="2386"/>
        <v>760</v>
      </c>
      <c r="AJ1154" s="19">
        <f t="shared" si="2515"/>
        <v>0</v>
      </c>
      <c r="AK1154" s="19">
        <f t="shared" si="2515"/>
        <v>0</v>
      </c>
      <c r="AL1154" s="19">
        <f t="shared" si="2515"/>
        <v>0</v>
      </c>
      <c r="AM1154" s="19">
        <f t="shared" si="2415"/>
        <v>760</v>
      </c>
      <c r="AN1154" s="19">
        <f t="shared" si="2515"/>
        <v>0</v>
      </c>
      <c r="AO1154" s="19">
        <f t="shared" si="2494"/>
        <v>760</v>
      </c>
      <c r="AP1154" s="19">
        <f t="shared" si="2416"/>
        <v>760</v>
      </c>
      <c r="AQ1154" s="19">
        <f t="shared" si="2515"/>
        <v>0</v>
      </c>
      <c r="AR1154" s="19">
        <f t="shared" si="2495"/>
        <v>760</v>
      </c>
      <c r="AS1154" s="19">
        <f t="shared" si="2417"/>
        <v>760</v>
      </c>
      <c r="AT1154" s="19">
        <f t="shared" si="2515"/>
        <v>0</v>
      </c>
      <c r="AU1154" s="19">
        <f t="shared" si="2496"/>
        <v>760</v>
      </c>
      <c r="AV1154" s="19">
        <f t="shared" si="2515"/>
        <v>0</v>
      </c>
      <c r="AW1154" s="32"/>
      <c r="AX1154" s="23"/>
      <c r="AY1154" s="2"/>
    </row>
    <row r="1155" spans="1:51" ht="78" x14ac:dyDescent="0.3">
      <c r="A1155" s="49" t="s">
        <v>247</v>
      </c>
      <c r="B1155" s="45"/>
      <c r="C1155" s="49"/>
      <c r="D1155" s="49"/>
      <c r="E1155" s="15" t="s">
        <v>712</v>
      </c>
      <c r="F1155" s="19">
        <f t="shared" ref="F1155:K1155" si="2516">F1156+F1159</f>
        <v>760</v>
      </c>
      <c r="G1155" s="19">
        <f t="shared" si="2516"/>
        <v>760</v>
      </c>
      <c r="H1155" s="19">
        <f t="shared" si="2516"/>
        <v>760</v>
      </c>
      <c r="I1155" s="19">
        <f t="shared" si="2516"/>
        <v>0</v>
      </c>
      <c r="J1155" s="19">
        <f t="shared" si="2516"/>
        <v>0</v>
      </c>
      <c r="K1155" s="19">
        <f t="shared" si="2516"/>
        <v>0</v>
      </c>
      <c r="L1155" s="19">
        <f t="shared" si="2371"/>
        <v>760</v>
      </c>
      <c r="M1155" s="19">
        <f t="shared" si="2372"/>
        <v>760</v>
      </c>
      <c r="N1155" s="19">
        <f t="shared" si="2373"/>
        <v>760</v>
      </c>
      <c r="O1155" s="19">
        <f t="shared" ref="O1155:Q1155" si="2517">O1156+O1159</f>
        <v>0</v>
      </c>
      <c r="P1155" s="19">
        <f t="shared" si="2517"/>
        <v>0</v>
      </c>
      <c r="Q1155" s="19">
        <f t="shared" si="2517"/>
        <v>0</v>
      </c>
      <c r="R1155" s="19">
        <f t="shared" si="2399"/>
        <v>760</v>
      </c>
      <c r="S1155" s="19">
        <f t="shared" si="2400"/>
        <v>760</v>
      </c>
      <c r="T1155" s="19">
        <f t="shared" si="2401"/>
        <v>760</v>
      </c>
      <c r="U1155" s="19">
        <f t="shared" ref="U1155:AV1155" si="2518">U1156+U1159</f>
        <v>0</v>
      </c>
      <c r="V1155" s="19">
        <f t="shared" si="2403"/>
        <v>760</v>
      </c>
      <c r="W1155" s="19">
        <f t="shared" si="2404"/>
        <v>760</v>
      </c>
      <c r="X1155" s="19">
        <f t="shared" si="2405"/>
        <v>760</v>
      </c>
      <c r="Y1155" s="19">
        <f t="shared" ref="Y1155:AA1155" si="2519">Y1156+Y1159</f>
        <v>0</v>
      </c>
      <c r="Z1155" s="19">
        <f t="shared" si="2519"/>
        <v>0</v>
      </c>
      <c r="AA1155" s="19">
        <f t="shared" si="2519"/>
        <v>0</v>
      </c>
      <c r="AB1155" s="19">
        <f t="shared" ref="AB1155:AB1218" si="2520">V1155+Y1155</f>
        <v>760</v>
      </c>
      <c r="AC1155" s="19">
        <f t="shared" ref="AC1155:AC1218" si="2521">W1155+Z1155</f>
        <v>760</v>
      </c>
      <c r="AD1155" s="19">
        <f t="shared" ref="AD1155:AD1218" si="2522">X1155+AA1155</f>
        <v>760</v>
      </c>
      <c r="AE1155" s="19">
        <f t="shared" ref="AE1155:AF1155" si="2523">AE1156+AE1159</f>
        <v>0</v>
      </c>
      <c r="AF1155" s="19">
        <f t="shared" si="2523"/>
        <v>0</v>
      </c>
      <c r="AG1155" s="19">
        <f t="shared" si="2384"/>
        <v>760</v>
      </c>
      <c r="AH1155" s="19">
        <f t="shared" si="2385"/>
        <v>760</v>
      </c>
      <c r="AI1155" s="19">
        <f t="shared" si="2386"/>
        <v>760</v>
      </c>
      <c r="AJ1155" s="19">
        <f t="shared" ref="AJ1155:AL1155" si="2524">AJ1156+AJ1159</f>
        <v>0</v>
      </c>
      <c r="AK1155" s="19">
        <f t="shared" si="2524"/>
        <v>0</v>
      </c>
      <c r="AL1155" s="19">
        <f t="shared" si="2524"/>
        <v>0</v>
      </c>
      <c r="AM1155" s="19">
        <f t="shared" si="2415"/>
        <v>760</v>
      </c>
      <c r="AN1155" s="19">
        <f t="shared" ref="AN1155" si="2525">AN1156+AN1159</f>
        <v>0</v>
      </c>
      <c r="AO1155" s="19">
        <f t="shared" si="2494"/>
        <v>760</v>
      </c>
      <c r="AP1155" s="19">
        <f t="shared" si="2416"/>
        <v>760</v>
      </c>
      <c r="AQ1155" s="19">
        <f t="shared" ref="AQ1155" si="2526">AQ1156+AQ1159</f>
        <v>0</v>
      </c>
      <c r="AR1155" s="19">
        <f t="shared" si="2495"/>
        <v>760</v>
      </c>
      <c r="AS1155" s="19">
        <f t="shared" si="2417"/>
        <v>760</v>
      </c>
      <c r="AT1155" s="19">
        <f t="shared" ref="AT1155" si="2527">AT1156+AT1159</f>
        <v>0</v>
      </c>
      <c r="AU1155" s="19">
        <f t="shared" si="2496"/>
        <v>760</v>
      </c>
      <c r="AV1155" s="19">
        <f t="shared" si="2518"/>
        <v>0</v>
      </c>
      <c r="AW1155" s="32"/>
      <c r="AX1155" s="23"/>
      <c r="AY1155" s="2"/>
    </row>
    <row r="1156" spans="1:51" ht="93.6" x14ac:dyDescent="0.3">
      <c r="A1156" s="49" t="s">
        <v>247</v>
      </c>
      <c r="B1156" s="45">
        <v>100</v>
      </c>
      <c r="C1156" s="49"/>
      <c r="D1156" s="49"/>
      <c r="E1156" s="15" t="s">
        <v>577</v>
      </c>
      <c r="F1156" s="19">
        <f t="shared" ref="F1156:K1157" si="2528">F1157</f>
        <v>87.3</v>
      </c>
      <c r="G1156" s="19">
        <f t="shared" si="2528"/>
        <v>87.3</v>
      </c>
      <c r="H1156" s="19">
        <f t="shared" si="2528"/>
        <v>87.3</v>
      </c>
      <c r="I1156" s="19">
        <f t="shared" si="2528"/>
        <v>0</v>
      </c>
      <c r="J1156" s="19">
        <f t="shared" si="2528"/>
        <v>0</v>
      </c>
      <c r="K1156" s="19">
        <f t="shared" si="2528"/>
        <v>0</v>
      </c>
      <c r="L1156" s="19">
        <f t="shared" si="2371"/>
        <v>87.3</v>
      </c>
      <c r="M1156" s="19">
        <f t="shared" si="2372"/>
        <v>87.3</v>
      </c>
      <c r="N1156" s="19">
        <f t="shared" si="2373"/>
        <v>87.3</v>
      </c>
      <c r="O1156" s="19">
        <f t="shared" ref="O1156:Q1157" si="2529">O1157</f>
        <v>0</v>
      </c>
      <c r="P1156" s="19">
        <f t="shared" si="2529"/>
        <v>0</v>
      </c>
      <c r="Q1156" s="19">
        <f t="shared" si="2529"/>
        <v>0</v>
      </c>
      <c r="R1156" s="19">
        <f t="shared" si="2399"/>
        <v>87.3</v>
      </c>
      <c r="S1156" s="19">
        <f t="shared" si="2400"/>
        <v>87.3</v>
      </c>
      <c r="T1156" s="19">
        <f t="shared" si="2401"/>
        <v>87.3</v>
      </c>
      <c r="U1156" s="19">
        <f t="shared" ref="U1156:AV1157" si="2530">U1157</f>
        <v>0</v>
      </c>
      <c r="V1156" s="19">
        <f t="shared" si="2403"/>
        <v>87.3</v>
      </c>
      <c r="W1156" s="19">
        <f t="shared" si="2404"/>
        <v>87.3</v>
      </c>
      <c r="X1156" s="19">
        <f t="shared" si="2405"/>
        <v>87.3</v>
      </c>
      <c r="Y1156" s="19">
        <f t="shared" si="2530"/>
        <v>0</v>
      </c>
      <c r="Z1156" s="19">
        <f t="shared" si="2530"/>
        <v>0</v>
      </c>
      <c r="AA1156" s="19">
        <f t="shared" si="2530"/>
        <v>0</v>
      </c>
      <c r="AB1156" s="19">
        <f t="shared" si="2520"/>
        <v>87.3</v>
      </c>
      <c r="AC1156" s="19">
        <f t="shared" si="2521"/>
        <v>87.3</v>
      </c>
      <c r="AD1156" s="19">
        <f t="shared" si="2522"/>
        <v>87.3</v>
      </c>
      <c r="AE1156" s="19">
        <f t="shared" si="2530"/>
        <v>0</v>
      </c>
      <c r="AF1156" s="19">
        <f t="shared" si="2530"/>
        <v>0</v>
      </c>
      <c r="AG1156" s="19">
        <f t="shared" si="2384"/>
        <v>87.3</v>
      </c>
      <c r="AH1156" s="19">
        <f t="shared" si="2385"/>
        <v>87.3</v>
      </c>
      <c r="AI1156" s="19">
        <f t="shared" si="2386"/>
        <v>87.3</v>
      </c>
      <c r="AJ1156" s="19">
        <f t="shared" si="2530"/>
        <v>0</v>
      </c>
      <c r="AK1156" s="19">
        <f t="shared" si="2530"/>
        <v>0</v>
      </c>
      <c r="AL1156" s="19">
        <f t="shared" si="2530"/>
        <v>0</v>
      </c>
      <c r="AM1156" s="19">
        <f t="shared" si="2415"/>
        <v>87.3</v>
      </c>
      <c r="AN1156" s="19">
        <f t="shared" si="2530"/>
        <v>0</v>
      </c>
      <c r="AO1156" s="19">
        <f t="shared" si="2494"/>
        <v>87.3</v>
      </c>
      <c r="AP1156" s="19">
        <f t="shared" si="2416"/>
        <v>87.3</v>
      </c>
      <c r="AQ1156" s="19">
        <f t="shared" si="2530"/>
        <v>0</v>
      </c>
      <c r="AR1156" s="19">
        <f t="shared" si="2495"/>
        <v>87.3</v>
      </c>
      <c r="AS1156" s="19">
        <f t="shared" si="2417"/>
        <v>87.3</v>
      </c>
      <c r="AT1156" s="19">
        <f t="shared" si="2530"/>
        <v>0</v>
      </c>
      <c r="AU1156" s="19">
        <f t="shared" si="2496"/>
        <v>87.3</v>
      </c>
      <c r="AV1156" s="19">
        <f t="shared" si="2530"/>
        <v>0</v>
      </c>
      <c r="AW1156" s="32"/>
      <c r="AX1156" s="23"/>
      <c r="AY1156" s="2"/>
    </row>
    <row r="1157" spans="1:51" ht="31.2" x14ac:dyDescent="0.3">
      <c r="A1157" s="49" t="s">
        <v>247</v>
      </c>
      <c r="B1157" s="45">
        <v>120</v>
      </c>
      <c r="C1157" s="49"/>
      <c r="D1157" s="49"/>
      <c r="E1157" s="15" t="s">
        <v>585</v>
      </c>
      <c r="F1157" s="19">
        <f t="shared" si="2528"/>
        <v>87.3</v>
      </c>
      <c r="G1157" s="19">
        <f t="shared" si="2528"/>
        <v>87.3</v>
      </c>
      <c r="H1157" s="19">
        <f t="shared" si="2528"/>
        <v>87.3</v>
      </c>
      <c r="I1157" s="19">
        <f t="shared" si="2528"/>
        <v>0</v>
      </c>
      <c r="J1157" s="19">
        <f t="shared" si="2528"/>
        <v>0</v>
      </c>
      <c r="K1157" s="19">
        <f t="shared" si="2528"/>
        <v>0</v>
      </c>
      <c r="L1157" s="19">
        <f t="shared" si="2371"/>
        <v>87.3</v>
      </c>
      <c r="M1157" s="19">
        <f t="shared" si="2372"/>
        <v>87.3</v>
      </c>
      <c r="N1157" s="19">
        <f t="shared" si="2373"/>
        <v>87.3</v>
      </c>
      <c r="O1157" s="19">
        <f t="shared" si="2529"/>
        <v>0</v>
      </c>
      <c r="P1157" s="19">
        <f t="shared" si="2529"/>
        <v>0</v>
      </c>
      <c r="Q1157" s="19">
        <f t="shared" si="2529"/>
        <v>0</v>
      </c>
      <c r="R1157" s="19">
        <f t="shared" si="2399"/>
        <v>87.3</v>
      </c>
      <c r="S1157" s="19">
        <f t="shared" si="2400"/>
        <v>87.3</v>
      </c>
      <c r="T1157" s="19">
        <f t="shared" si="2401"/>
        <v>87.3</v>
      </c>
      <c r="U1157" s="19">
        <f t="shared" si="2530"/>
        <v>0</v>
      </c>
      <c r="V1157" s="19">
        <f t="shared" si="2403"/>
        <v>87.3</v>
      </c>
      <c r="W1157" s="19">
        <f t="shared" si="2404"/>
        <v>87.3</v>
      </c>
      <c r="X1157" s="19">
        <f t="shared" si="2405"/>
        <v>87.3</v>
      </c>
      <c r="Y1157" s="19">
        <f t="shared" si="2530"/>
        <v>0</v>
      </c>
      <c r="Z1157" s="19">
        <f t="shared" si="2530"/>
        <v>0</v>
      </c>
      <c r="AA1157" s="19">
        <f t="shared" si="2530"/>
        <v>0</v>
      </c>
      <c r="AB1157" s="19">
        <f t="shared" si="2520"/>
        <v>87.3</v>
      </c>
      <c r="AC1157" s="19">
        <f t="shared" si="2521"/>
        <v>87.3</v>
      </c>
      <c r="AD1157" s="19">
        <f t="shared" si="2522"/>
        <v>87.3</v>
      </c>
      <c r="AE1157" s="19">
        <f t="shared" si="2530"/>
        <v>0</v>
      </c>
      <c r="AF1157" s="19">
        <f t="shared" si="2530"/>
        <v>0</v>
      </c>
      <c r="AG1157" s="19">
        <f t="shared" si="2384"/>
        <v>87.3</v>
      </c>
      <c r="AH1157" s="19">
        <f t="shared" si="2385"/>
        <v>87.3</v>
      </c>
      <c r="AI1157" s="19">
        <f t="shared" si="2386"/>
        <v>87.3</v>
      </c>
      <c r="AJ1157" s="19">
        <f t="shared" si="2530"/>
        <v>0</v>
      </c>
      <c r="AK1157" s="19">
        <f t="shared" si="2530"/>
        <v>0</v>
      </c>
      <c r="AL1157" s="19">
        <f t="shared" si="2530"/>
        <v>0</v>
      </c>
      <c r="AM1157" s="19">
        <f t="shared" si="2415"/>
        <v>87.3</v>
      </c>
      <c r="AN1157" s="19">
        <f t="shared" si="2530"/>
        <v>0</v>
      </c>
      <c r="AO1157" s="19">
        <f t="shared" si="2494"/>
        <v>87.3</v>
      </c>
      <c r="AP1157" s="19">
        <f t="shared" si="2416"/>
        <v>87.3</v>
      </c>
      <c r="AQ1157" s="19">
        <f t="shared" si="2530"/>
        <v>0</v>
      </c>
      <c r="AR1157" s="19">
        <f t="shared" si="2495"/>
        <v>87.3</v>
      </c>
      <c r="AS1157" s="19">
        <f t="shared" si="2417"/>
        <v>87.3</v>
      </c>
      <c r="AT1157" s="19">
        <f t="shared" si="2530"/>
        <v>0</v>
      </c>
      <c r="AU1157" s="19">
        <f t="shared" si="2496"/>
        <v>87.3</v>
      </c>
      <c r="AV1157" s="19">
        <f t="shared" si="2530"/>
        <v>0</v>
      </c>
      <c r="AW1157" s="32"/>
      <c r="AX1157" s="23"/>
      <c r="AY1157" s="2"/>
    </row>
    <row r="1158" spans="1:51" ht="31.2" x14ac:dyDescent="0.3">
      <c r="A1158" s="49" t="s">
        <v>247</v>
      </c>
      <c r="B1158" s="45">
        <v>120</v>
      </c>
      <c r="C1158" s="49" t="s">
        <v>151</v>
      </c>
      <c r="D1158" s="49" t="s">
        <v>246</v>
      </c>
      <c r="E1158" s="15" t="s">
        <v>550</v>
      </c>
      <c r="F1158" s="19">
        <v>87.3</v>
      </c>
      <c r="G1158" s="19">
        <v>87.3</v>
      </c>
      <c r="H1158" s="19">
        <v>87.3</v>
      </c>
      <c r="I1158" s="19"/>
      <c r="J1158" s="19"/>
      <c r="K1158" s="19"/>
      <c r="L1158" s="19">
        <f t="shared" si="2371"/>
        <v>87.3</v>
      </c>
      <c r="M1158" s="19">
        <f t="shared" si="2372"/>
        <v>87.3</v>
      </c>
      <c r="N1158" s="19">
        <f t="shared" si="2373"/>
        <v>87.3</v>
      </c>
      <c r="O1158" s="19"/>
      <c r="P1158" s="19"/>
      <c r="Q1158" s="19"/>
      <c r="R1158" s="19">
        <f t="shared" si="2399"/>
        <v>87.3</v>
      </c>
      <c r="S1158" s="19">
        <f t="shared" si="2400"/>
        <v>87.3</v>
      </c>
      <c r="T1158" s="19">
        <f t="shared" si="2401"/>
        <v>87.3</v>
      </c>
      <c r="U1158" s="19"/>
      <c r="V1158" s="19">
        <f t="shared" si="2403"/>
        <v>87.3</v>
      </c>
      <c r="W1158" s="19">
        <f t="shared" si="2404"/>
        <v>87.3</v>
      </c>
      <c r="X1158" s="19">
        <f t="shared" si="2405"/>
        <v>87.3</v>
      </c>
      <c r="Y1158" s="19"/>
      <c r="Z1158" s="19"/>
      <c r="AA1158" s="19"/>
      <c r="AB1158" s="19">
        <f t="shared" si="2520"/>
        <v>87.3</v>
      </c>
      <c r="AC1158" s="19">
        <f t="shared" si="2521"/>
        <v>87.3</v>
      </c>
      <c r="AD1158" s="19">
        <f t="shared" si="2522"/>
        <v>87.3</v>
      </c>
      <c r="AE1158" s="19"/>
      <c r="AF1158" s="19"/>
      <c r="AG1158" s="19">
        <f t="shared" si="2384"/>
        <v>87.3</v>
      </c>
      <c r="AH1158" s="19">
        <f t="shared" si="2385"/>
        <v>87.3</v>
      </c>
      <c r="AI1158" s="19">
        <f t="shared" si="2386"/>
        <v>87.3</v>
      </c>
      <c r="AJ1158" s="19"/>
      <c r="AK1158" s="19"/>
      <c r="AL1158" s="19"/>
      <c r="AM1158" s="19">
        <f t="shared" si="2415"/>
        <v>87.3</v>
      </c>
      <c r="AN1158" s="19"/>
      <c r="AO1158" s="19">
        <f t="shared" si="2494"/>
        <v>87.3</v>
      </c>
      <c r="AP1158" s="19">
        <f t="shared" si="2416"/>
        <v>87.3</v>
      </c>
      <c r="AQ1158" s="19"/>
      <c r="AR1158" s="19">
        <f t="shared" si="2495"/>
        <v>87.3</v>
      </c>
      <c r="AS1158" s="19">
        <f t="shared" si="2417"/>
        <v>87.3</v>
      </c>
      <c r="AT1158" s="19"/>
      <c r="AU1158" s="19">
        <f t="shared" si="2496"/>
        <v>87.3</v>
      </c>
      <c r="AV1158" s="19"/>
      <c r="AW1158" s="32"/>
      <c r="AX1158" s="23"/>
      <c r="AY1158" s="2"/>
    </row>
    <row r="1159" spans="1:51" ht="31.2" x14ac:dyDescent="0.3">
      <c r="A1159" s="49" t="s">
        <v>247</v>
      </c>
      <c r="B1159" s="45">
        <v>200</v>
      </c>
      <c r="C1159" s="49"/>
      <c r="D1159" s="49"/>
      <c r="E1159" s="15" t="s">
        <v>578</v>
      </c>
      <c r="F1159" s="19">
        <f t="shared" ref="F1159:K1160" si="2531">F1160</f>
        <v>672.7</v>
      </c>
      <c r="G1159" s="19">
        <f t="shared" si="2531"/>
        <v>672.7</v>
      </c>
      <c r="H1159" s="19">
        <f t="shared" si="2531"/>
        <v>672.7</v>
      </c>
      <c r="I1159" s="19">
        <f t="shared" si="2531"/>
        <v>0</v>
      </c>
      <c r="J1159" s="19">
        <f t="shared" si="2531"/>
        <v>0</v>
      </c>
      <c r="K1159" s="19">
        <f t="shared" si="2531"/>
        <v>0</v>
      </c>
      <c r="L1159" s="19">
        <f t="shared" si="2371"/>
        <v>672.7</v>
      </c>
      <c r="M1159" s="19">
        <f t="shared" si="2372"/>
        <v>672.7</v>
      </c>
      <c r="N1159" s="19">
        <f t="shared" si="2373"/>
        <v>672.7</v>
      </c>
      <c r="O1159" s="19">
        <f t="shared" ref="O1159:Q1160" si="2532">O1160</f>
        <v>0</v>
      </c>
      <c r="P1159" s="19">
        <f t="shared" si="2532"/>
        <v>0</v>
      </c>
      <c r="Q1159" s="19">
        <f t="shared" si="2532"/>
        <v>0</v>
      </c>
      <c r="R1159" s="19">
        <f t="shared" si="2399"/>
        <v>672.7</v>
      </c>
      <c r="S1159" s="19">
        <f t="shared" si="2400"/>
        <v>672.7</v>
      </c>
      <c r="T1159" s="19">
        <f t="shared" si="2401"/>
        <v>672.7</v>
      </c>
      <c r="U1159" s="19">
        <f t="shared" ref="U1159:AV1160" si="2533">U1160</f>
        <v>0</v>
      </c>
      <c r="V1159" s="19">
        <f t="shared" si="2403"/>
        <v>672.7</v>
      </c>
      <c r="W1159" s="19">
        <f t="shared" si="2404"/>
        <v>672.7</v>
      </c>
      <c r="X1159" s="19">
        <f t="shared" si="2405"/>
        <v>672.7</v>
      </c>
      <c r="Y1159" s="19">
        <f t="shared" si="2533"/>
        <v>0</v>
      </c>
      <c r="Z1159" s="19">
        <f t="shared" si="2533"/>
        <v>0</v>
      </c>
      <c r="AA1159" s="19">
        <f t="shared" si="2533"/>
        <v>0</v>
      </c>
      <c r="AB1159" s="19">
        <f t="shared" si="2520"/>
        <v>672.7</v>
      </c>
      <c r="AC1159" s="19">
        <f t="shared" si="2521"/>
        <v>672.7</v>
      </c>
      <c r="AD1159" s="19">
        <f t="shared" si="2522"/>
        <v>672.7</v>
      </c>
      <c r="AE1159" s="19">
        <f t="shared" si="2533"/>
        <v>0</v>
      </c>
      <c r="AF1159" s="19">
        <f t="shared" si="2533"/>
        <v>0</v>
      </c>
      <c r="AG1159" s="19">
        <f t="shared" ref="AG1159:AG1222" si="2534">AB1159+AE1159</f>
        <v>672.7</v>
      </c>
      <c r="AH1159" s="19">
        <f t="shared" ref="AH1159:AH1222" si="2535">AC1159+AF1159</f>
        <v>672.7</v>
      </c>
      <c r="AI1159" s="19">
        <f t="shared" ref="AI1159:AI1222" si="2536">AD1159</f>
        <v>672.7</v>
      </c>
      <c r="AJ1159" s="19">
        <f t="shared" si="2533"/>
        <v>0</v>
      </c>
      <c r="AK1159" s="19">
        <f t="shared" si="2533"/>
        <v>0</v>
      </c>
      <c r="AL1159" s="19">
        <f t="shared" si="2533"/>
        <v>0</v>
      </c>
      <c r="AM1159" s="19">
        <f t="shared" si="2415"/>
        <v>672.7</v>
      </c>
      <c r="AN1159" s="19">
        <f t="shared" si="2533"/>
        <v>0</v>
      </c>
      <c r="AO1159" s="19">
        <f t="shared" si="2494"/>
        <v>672.7</v>
      </c>
      <c r="AP1159" s="19">
        <f t="shared" si="2416"/>
        <v>672.7</v>
      </c>
      <c r="AQ1159" s="19">
        <f t="shared" si="2533"/>
        <v>0</v>
      </c>
      <c r="AR1159" s="19">
        <f t="shared" si="2495"/>
        <v>672.7</v>
      </c>
      <c r="AS1159" s="19">
        <f t="shared" si="2417"/>
        <v>672.7</v>
      </c>
      <c r="AT1159" s="19">
        <f t="shared" si="2533"/>
        <v>0</v>
      </c>
      <c r="AU1159" s="19">
        <f t="shared" si="2496"/>
        <v>672.7</v>
      </c>
      <c r="AV1159" s="19">
        <f t="shared" si="2533"/>
        <v>0</v>
      </c>
      <c r="AW1159" s="32"/>
      <c r="AX1159" s="23"/>
      <c r="AY1159" s="2"/>
    </row>
    <row r="1160" spans="1:51" ht="46.8" x14ac:dyDescent="0.3">
      <c r="A1160" s="49" t="s">
        <v>247</v>
      </c>
      <c r="B1160" s="45">
        <v>240</v>
      </c>
      <c r="C1160" s="49"/>
      <c r="D1160" s="49"/>
      <c r="E1160" s="15" t="s">
        <v>586</v>
      </c>
      <c r="F1160" s="19">
        <f t="shared" si="2531"/>
        <v>672.7</v>
      </c>
      <c r="G1160" s="19">
        <f t="shared" si="2531"/>
        <v>672.7</v>
      </c>
      <c r="H1160" s="19">
        <f t="shared" si="2531"/>
        <v>672.7</v>
      </c>
      <c r="I1160" s="19">
        <f t="shared" si="2531"/>
        <v>0</v>
      </c>
      <c r="J1160" s="19">
        <f t="shared" si="2531"/>
        <v>0</v>
      </c>
      <c r="K1160" s="19">
        <f t="shared" si="2531"/>
        <v>0</v>
      </c>
      <c r="L1160" s="19">
        <f t="shared" si="2371"/>
        <v>672.7</v>
      </c>
      <c r="M1160" s="19">
        <f t="shared" si="2372"/>
        <v>672.7</v>
      </c>
      <c r="N1160" s="19">
        <f t="shared" si="2373"/>
        <v>672.7</v>
      </c>
      <c r="O1160" s="19">
        <f t="shared" si="2532"/>
        <v>0</v>
      </c>
      <c r="P1160" s="19">
        <f t="shared" si="2532"/>
        <v>0</v>
      </c>
      <c r="Q1160" s="19">
        <f t="shared" si="2532"/>
        <v>0</v>
      </c>
      <c r="R1160" s="19">
        <f t="shared" si="2399"/>
        <v>672.7</v>
      </c>
      <c r="S1160" s="19">
        <f t="shared" si="2400"/>
        <v>672.7</v>
      </c>
      <c r="T1160" s="19">
        <f t="shared" si="2401"/>
        <v>672.7</v>
      </c>
      <c r="U1160" s="19">
        <f t="shared" si="2533"/>
        <v>0</v>
      </c>
      <c r="V1160" s="19">
        <f t="shared" si="2403"/>
        <v>672.7</v>
      </c>
      <c r="W1160" s="19">
        <f t="shared" si="2404"/>
        <v>672.7</v>
      </c>
      <c r="X1160" s="19">
        <f t="shared" si="2405"/>
        <v>672.7</v>
      </c>
      <c r="Y1160" s="19">
        <f t="shared" si="2533"/>
        <v>0</v>
      </c>
      <c r="Z1160" s="19">
        <f t="shared" si="2533"/>
        <v>0</v>
      </c>
      <c r="AA1160" s="19">
        <f t="shared" si="2533"/>
        <v>0</v>
      </c>
      <c r="AB1160" s="19">
        <f t="shared" si="2520"/>
        <v>672.7</v>
      </c>
      <c r="AC1160" s="19">
        <f t="shared" si="2521"/>
        <v>672.7</v>
      </c>
      <c r="AD1160" s="19">
        <f t="shared" si="2522"/>
        <v>672.7</v>
      </c>
      <c r="AE1160" s="19">
        <f t="shared" si="2533"/>
        <v>0</v>
      </c>
      <c r="AF1160" s="19">
        <f t="shared" si="2533"/>
        <v>0</v>
      </c>
      <c r="AG1160" s="19">
        <f t="shared" si="2534"/>
        <v>672.7</v>
      </c>
      <c r="AH1160" s="19">
        <f t="shared" si="2535"/>
        <v>672.7</v>
      </c>
      <c r="AI1160" s="19">
        <f t="shared" si="2536"/>
        <v>672.7</v>
      </c>
      <c r="AJ1160" s="19">
        <f t="shared" si="2533"/>
        <v>0</v>
      </c>
      <c r="AK1160" s="19">
        <f t="shared" si="2533"/>
        <v>0</v>
      </c>
      <c r="AL1160" s="19">
        <f t="shared" si="2533"/>
        <v>0</v>
      </c>
      <c r="AM1160" s="19">
        <f t="shared" si="2415"/>
        <v>672.7</v>
      </c>
      <c r="AN1160" s="19">
        <f t="shared" si="2533"/>
        <v>0</v>
      </c>
      <c r="AO1160" s="19">
        <f t="shared" si="2494"/>
        <v>672.7</v>
      </c>
      <c r="AP1160" s="19">
        <f t="shared" si="2416"/>
        <v>672.7</v>
      </c>
      <c r="AQ1160" s="19">
        <f t="shared" si="2533"/>
        <v>0</v>
      </c>
      <c r="AR1160" s="19">
        <f t="shared" si="2495"/>
        <v>672.7</v>
      </c>
      <c r="AS1160" s="19">
        <f t="shared" si="2417"/>
        <v>672.7</v>
      </c>
      <c r="AT1160" s="19">
        <f t="shared" si="2533"/>
        <v>0</v>
      </c>
      <c r="AU1160" s="19">
        <f t="shared" si="2496"/>
        <v>672.7</v>
      </c>
      <c r="AV1160" s="19">
        <f t="shared" si="2533"/>
        <v>0</v>
      </c>
      <c r="AW1160" s="32"/>
      <c r="AX1160" s="23"/>
      <c r="AY1160" s="2"/>
    </row>
    <row r="1161" spans="1:51" ht="31.2" x14ac:dyDescent="0.3">
      <c r="A1161" s="49" t="s">
        <v>247</v>
      </c>
      <c r="B1161" s="45">
        <v>240</v>
      </c>
      <c r="C1161" s="49" t="s">
        <v>151</v>
      </c>
      <c r="D1161" s="49" t="s">
        <v>246</v>
      </c>
      <c r="E1161" s="15" t="s">
        <v>550</v>
      </c>
      <c r="F1161" s="19">
        <v>672.7</v>
      </c>
      <c r="G1161" s="19">
        <v>672.7</v>
      </c>
      <c r="H1161" s="19">
        <v>672.7</v>
      </c>
      <c r="I1161" s="19"/>
      <c r="J1161" s="19"/>
      <c r="K1161" s="19"/>
      <c r="L1161" s="19">
        <f t="shared" ref="L1161:L1224" si="2537">F1161+I1161</f>
        <v>672.7</v>
      </c>
      <c r="M1161" s="19">
        <f t="shared" ref="M1161:M1224" si="2538">G1161+J1161</f>
        <v>672.7</v>
      </c>
      <c r="N1161" s="19">
        <f t="shared" ref="N1161:N1224" si="2539">H1161+K1161</f>
        <v>672.7</v>
      </c>
      <c r="O1161" s="19"/>
      <c r="P1161" s="19"/>
      <c r="Q1161" s="19"/>
      <c r="R1161" s="19">
        <f t="shared" si="2399"/>
        <v>672.7</v>
      </c>
      <c r="S1161" s="19">
        <f t="shared" si="2400"/>
        <v>672.7</v>
      </c>
      <c r="T1161" s="19">
        <f t="shared" si="2401"/>
        <v>672.7</v>
      </c>
      <c r="U1161" s="19"/>
      <c r="V1161" s="19">
        <f t="shared" si="2403"/>
        <v>672.7</v>
      </c>
      <c r="W1161" s="19">
        <f t="shared" si="2404"/>
        <v>672.7</v>
      </c>
      <c r="X1161" s="19">
        <f t="shared" si="2405"/>
        <v>672.7</v>
      </c>
      <c r="Y1161" s="19"/>
      <c r="Z1161" s="19"/>
      <c r="AA1161" s="19"/>
      <c r="AB1161" s="19">
        <f t="shared" si="2520"/>
        <v>672.7</v>
      </c>
      <c r="AC1161" s="19">
        <f t="shared" si="2521"/>
        <v>672.7</v>
      </c>
      <c r="AD1161" s="19">
        <f t="shared" si="2522"/>
        <v>672.7</v>
      </c>
      <c r="AE1161" s="19"/>
      <c r="AF1161" s="19"/>
      <c r="AG1161" s="19">
        <f t="shared" si="2534"/>
        <v>672.7</v>
      </c>
      <c r="AH1161" s="19">
        <f t="shared" si="2535"/>
        <v>672.7</v>
      </c>
      <c r="AI1161" s="19">
        <f t="shared" si="2536"/>
        <v>672.7</v>
      </c>
      <c r="AJ1161" s="19"/>
      <c r="AK1161" s="19"/>
      <c r="AL1161" s="19"/>
      <c r="AM1161" s="19">
        <f t="shared" si="2415"/>
        <v>672.7</v>
      </c>
      <c r="AN1161" s="19"/>
      <c r="AO1161" s="19">
        <f t="shared" si="2494"/>
        <v>672.7</v>
      </c>
      <c r="AP1161" s="19">
        <f t="shared" si="2416"/>
        <v>672.7</v>
      </c>
      <c r="AQ1161" s="19"/>
      <c r="AR1161" s="19">
        <f t="shared" si="2495"/>
        <v>672.7</v>
      </c>
      <c r="AS1161" s="19">
        <f t="shared" si="2417"/>
        <v>672.7</v>
      </c>
      <c r="AT1161" s="19"/>
      <c r="AU1161" s="19">
        <f t="shared" si="2496"/>
        <v>672.7</v>
      </c>
      <c r="AV1161" s="19"/>
      <c r="AW1161" s="32"/>
      <c r="AX1161" s="23"/>
      <c r="AY1161" s="2"/>
    </row>
    <row r="1162" spans="1:51" s="11" customFormat="1" ht="31.2" x14ac:dyDescent="0.3">
      <c r="A1162" s="10" t="s">
        <v>251</v>
      </c>
      <c r="B1162" s="17"/>
      <c r="C1162" s="10"/>
      <c r="D1162" s="10"/>
      <c r="E1162" s="16" t="s">
        <v>1134</v>
      </c>
      <c r="F1162" s="18">
        <f>F1163+F1181</f>
        <v>56829.5</v>
      </c>
      <c r="G1162" s="18">
        <f t="shared" ref="G1162:AV1162" si="2540">G1163+G1181</f>
        <v>56357</v>
      </c>
      <c r="H1162" s="18">
        <f t="shared" si="2540"/>
        <v>6357</v>
      </c>
      <c r="I1162" s="18">
        <f t="shared" ref="I1162:K1162" si="2541">I1163+I1181</f>
        <v>0</v>
      </c>
      <c r="J1162" s="18">
        <f t="shared" si="2541"/>
        <v>0</v>
      </c>
      <c r="K1162" s="18">
        <f t="shared" si="2541"/>
        <v>0</v>
      </c>
      <c r="L1162" s="18">
        <f t="shared" si="2537"/>
        <v>56829.5</v>
      </c>
      <c r="M1162" s="18">
        <f t="shared" si="2538"/>
        <v>56357</v>
      </c>
      <c r="N1162" s="18">
        <f t="shared" si="2539"/>
        <v>6357</v>
      </c>
      <c r="O1162" s="18">
        <f t="shared" ref="O1162:Q1162" si="2542">O1163+O1181</f>
        <v>0</v>
      </c>
      <c r="P1162" s="18">
        <f t="shared" si="2542"/>
        <v>0</v>
      </c>
      <c r="Q1162" s="18">
        <f t="shared" si="2542"/>
        <v>0</v>
      </c>
      <c r="R1162" s="18">
        <f t="shared" si="2399"/>
        <v>56829.5</v>
      </c>
      <c r="S1162" s="18">
        <f t="shared" si="2400"/>
        <v>56357</v>
      </c>
      <c r="T1162" s="18">
        <f t="shared" si="2401"/>
        <v>6357</v>
      </c>
      <c r="U1162" s="18">
        <f t="shared" ref="U1162" si="2543">U1163+U1181</f>
        <v>0</v>
      </c>
      <c r="V1162" s="18">
        <f t="shared" si="2403"/>
        <v>56829.5</v>
      </c>
      <c r="W1162" s="18">
        <f t="shared" si="2404"/>
        <v>56357</v>
      </c>
      <c r="X1162" s="18">
        <f t="shared" si="2405"/>
        <v>6357</v>
      </c>
      <c r="Y1162" s="18">
        <f t="shared" ref="Y1162:AA1162" si="2544">Y1163+Y1181</f>
        <v>0</v>
      </c>
      <c r="Z1162" s="18">
        <f t="shared" si="2544"/>
        <v>0</v>
      </c>
      <c r="AA1162" s="18">
        <f t="shared" si="2544"/>
        <v>0</v>
      </c>
      <c r="AB1162" s="18">
        <f t="shared" si="2520"/>
        <v>56829.5</v>
      </c>
      <c r="AC1162" s="18">
        <f t="shared" si="2521"/>
        <v>56357</v>
      </c>
      <c r="AD1162" s="18">
        <f t="shared" si="2522"/>
        <v>6357</v>
      </c>
      <c r="AE1162" s="18">
        <f t="shared" ref="AE1162:AF1162" si="2545">AE1163+AE1181</f>
        <v>0</v>
      </c>
      <c r="AF1162" s="18">
        <f t="shared" si="2545"/>
        <v>0</v>
      </c>
      <c r="AG1162" s="18">
        <f t="shared" si="2534"/>
        <v>56829.5</v>
      </c>
      <c r="AH1162" s="18">
        <f t="shared" si="2535"/>
        <v>56357</v>
      </c>
      <c r="AI1162" s="18">
        <f t="shared" si="2536"/>
        <v>6357</v>
      </c>
      <c r="AJ1162" s="18">
        <f t="shared" ref="AJ1162:AL1162" si="2546">AJ1163+AJ1181</f>
        <v>-34309.680999999997</v>
      </c>
      <c r="AK1162" s="18">
        <f t="shared" si="2546"/>
        <v>0</v>
      </c>
      <c r="AL1162" s="18">
        <f t="shared" si="2546"/>
        <v>0</v>
      </c>
      <c r="AM1162" s="18">
        <f t="shared" si="2415"/>
        <v>22519.819000000003</v>
      </c>
      <c r="AN1162" s="18">
        <f t="shared" ref="AN1162" si="2547">AN1163+AN1181</f>
        <v>0</v>
      </c>
      <c r="AO1162" s="18">
        <f t="shared" si="2494"/>
        <v>22519.819000000003</v>
      </c>
      <c r="AP1162" s="18">
        <f t="shared" si="2416"/>
        <v>56357</v>
      </c>
      <c r="AQ1162" s="18">
        <f t="shared" ref="AQ1162" si="2548">AQ1163+AQ1181</f>
        <v>0</v>
      </c>
      <c r="AR1162" s="18">
        <f t="shared" si="2495"/>
        <v>56357</v>
      </c>
      <c r="AS1162" s="18">
        <f t="shared" si="2417"/>
        <v>6357</v>
      </c>
      <c r="AT1162" s="18">
        <f t="shared" ref="AT1162" si="2549">AT1163+AT1181</f>
        <v>0</v>
      </c>
      <c r="AU1162" s="18">
        <f t="shared" si="2496"/>
        <v>6357</v>
      </c>
      <c r="AV1162" s="18">
        <f t="shared" si="2540"/>
        <v>0</v>
      </c>
      <c r="AW1162" s="31"/>
      <c r="AX1162" s="26"/>
    </row>
    <row r="1163" spans="1:51" ht="62.4" x14ac:dyDescent="0.3">
      <c r="A1163" s="49" t="s">
        <v>252</v>
      </c>
      <c r="B1163" s="45"/>
      <c r="C1163" s="49"/>
      <c r="D1163" s="49"/>
      <c r="E1163" s="15" t="s">
        <v>1135</v>
      </c>
      <c r="F1163" s="19">
        <f t="shared" ref="F1163:K1163" si="2550">F1164+F1174</f>
        <v>6829.4999999999991</v>
      </c>
      <c r="G1163" s="19">
        <f t="shared" si="2550"/>
        <v>6357</v>
      </c>
      <c r="H1163" s="19">
        <f t="shared" si="2550"/>
        <v>6357</v>
      </c>
      <c r="I1163" s="19">
        <f t="shared" si="2550"/>
        <v>0</v>
      </c>
      <c r="J1163" s="19">
        <f t="shared" si="2550"/>
        <v>0</v>
      </c>
      <c r="K1163" s="19">
        <f t="shared" si="2550"/>
        <v>0</v>
      </c>
      <c r="L1163" s="19">
        <f t="shared" si="2537"/>
        <v>6829.4999999999991</v>
      </c>
      <c r="M1163" s="19">
        <f t="shared" si="2538"/>
        <v>6357</v>
      </c>
      <c r="N1163" s="19">
        <f t="shared" si="2539"/>
        <v>6357</v>
      </c>
      <c r="O1163" s="19">
        <f t="shared" ref="O1163:Q1163" si="2551">O1164+O1174</f>
        <v>0</v>
      </c>
      <c r="P1163" s="19">
        <f t="shared" si="2551"/>
        <v>0</v>
      </c>
      <c r="Q1163" s="19">
        <f t="shared" si="2551"/>
        <v>0</v>
      </c>
      <c r="R1163" s="19">
        <f t="shared" si="2399"/>
        <v>6829.4999999999991</v>
      </c>
      <c r="S1163" s="19">
        <f t="shared" si="2400"/>
        <v>6357</v>
      </c>
      <c r="T1163" s="19">
        <f t="shared" si="2401"/>
        <v>6357</v>
      </c>
      <c r="U1163" s="19">
        <f t="shared" ref="U1163:AV1163" si="2552">U1164+U1174</f>
        <v>0</v>
      </c>
      <c r="V1163" s="19">
        <f t="shared" si="2403"/>
        <v>6829.4999999999991</v>
      </c>
      <c r="W1163" s="19">
        <f t="shared" si="2404"/>
        <v>6357</v>
      </c>
      <c r="X1163" s="19">
        <f t="shared" si="2405"/>
        <v>6357</v>
      </c>
      <c r="Y1163" s="19">
        <f t="shared" ref="Y1163:AA1163" si="2553">Y1164+Y1174</f>
        <v>0</v>
      </c>
      <c r="Z1163" s="19">
        <f t="shared" si="2553"/>
        <v>0</v>
      </c>
      <c r="AA1163" s="19">
        <f t="shared" si="2553"/>
        <v>0</v>
      </c>
      <c r="AB1163" s="19">
        <f t="shared" si="2520"/>
        <v>6829.4999999999991</v>
      </c>
      <c r="AC1163" s="19">
        <f t="shared" si="2521"/>
        <v>6357</v>
      </c>
      <c r="AD1163" s="19">
        <f t="shared" si="2522"/>
        <v>6357</v>
      </c>
      <c r="AE1163" s="19">
        <f t="shared" ref="AE1163:AF1163" si="2554">AE1164+AE1174</f>
        <v>0</v>
      </c>
      <c r="AF1163" s="19">
        <f t="shared" si="2554"/>
        <v>0</v>
      </c>
      <c r="AG1163" s="19">
        <f t="shared" si="2534"/>
        <v>6829.4999999999991</v>
      </c>
      <c r="AH1163" s="19">
        <f t="shared" si="2535"/>
        <v>6357</v>
      </c>
      <c r="AI1163" s="19">
        <f t="shared" si="2536"/>
        <v>6357</v>
      </c>
      <c r="AJ1163" s="19">
        <f t="shared" ref="AJ1163:AL1163" si="2555">AJ1164+AJ1174</f>
        <v>-309.68099999999998</v>
      </c>
      <c r="AK1163" s="19">
        <f t="shared" si="2555"/>
        <v>0</v>
      </c>
      <c r="AL1163" s="19">
        <f t="shared" si="2555"/>
        <v>0</v>
      </c>
      <c r="AM1163" s="19">
        <f t="shared" si="2415"/>
        <v>6519.8189999999995</v>
      </c>
      <c r="AN1163" s="19">
        <f t="shared" ref="AN1163" si="2556">AN1164+AN1174</f>
        <v>0</v>
      </c>
      <c r="AO1163" s="19">
        <f t="shared" si="2494"/>
        <v>6519.8189999999995</v>
      </c>
      <c r="AP1163" s="19">
        <f t="shared" si="2416"/>
        <v>6357</v>
      </c>
      <c r="AQ1163" s="19">
        <f t="shared" ref="AQ1163" si="2557">AQ1164+AQ1174</f>
        <v>0</v>
      </c>
      <c r="AR1163" s="19">
        <f t="shared" si="2495"/>
        <v>6357</v>
      </c>
      <c r="AS1163" s="19">
        <f t="shared" si="2417"/>
        <v>6357</v>
      </c>
      <c r="AT1163" s="19">
        <f t="shared" ref="AT1163" si="2558">AT1164+AT1174</f>
        <v>0</v>
      </c>
      <c r="AU1163" s="19">
        <f t="shared" si="2496"/>
        <v>6357</v>
      </c>
      <c r="AV1163" s="19">
        <f t="shared" si="2552"/>
        <v>0</v>
      </c>
      <c r="AW1163" s="32"/>
      <c r="AX1163" s="23"/>
      <c r="AY1163" s="2"/>
    </row>
    <row r="1164" spans="1:51" ht="46.8" x14ac:dyDescent="0.3">
      <c r="A1164" s="49" t="s">
        <v>249</v>
      </c>
      <c r="B1164" s="45"/>
      <c r="C1164" s="49"/>
      <c r="D1164" s="49"/>
      <c r="E1164" s="15" t="s">
        <v>627</v>
      </c>
      <c r="F1164" s="19">
        <f t="shared" ref="F1164:K1164" si="2559">F1165+F1168+F1171</f>
        <v>4956.7999999999993</v>
      </c>
      <c r="G1164" s="19">
        <f t="shared" si="2559"/>
        <v>4484.3</v>
      </c>
      <c r="H1164" s="19">
        <f t="shared" si="2559"/>
        <v>4484.3</v>
      </c>
      <c r="I1164" s="19">
        <f t="shared" si="2559"/>
        <v>0</v>
      </c>
      <c r="J1164" s="19">
        <f t="shared" si="2559"/>
        <v>0</v>
      </c>
      <c r="K1164" s="19">
        <f t="shared" si="2559"/>
        <v>0</v>
      </c>
      <c r="L1164" s="19">
        <f t="shared" si="2537"/>
        <v>4956.7999999999993</v>
      </c>
      <c r="M1164" s="19">
        <f t="shared" si="2538"/>
        <v>4484.3</v>
      </c>
      <c r="N1164" s="19">
        <f t="shared" si="2539"/>
        <v>4484.3</v>
      </c>
      <c r="O1164" s="19">
        <f t="shared" ref="O1164:Q1164" si="2560">O1165+O1168+O1171</f>
        <v>0</v>
      </c>
      <c r="P1164" s="19">
        <f t="shared" si="2560"/>
        <v>0</v>
      </c>
      <c r="Q1164" s="19">
        <f t="shared" si="2560"/>
        <v>0</v>
      </c>
      <c r="R1164" s="19">
        <f t="shared" si="2399"/>
        <v>4956.7999999999993</v>
      </c>
      <c r="S1164" s="19">
        <f t="shared" si="2400"/>
        <v>4484.3</v>
      </c>
      <c r="T1164" s="19">
        <f t="shared" si="2401"/>
        <v>4484.3</v>
      </c>
      <c r="U1164" s="19">
        <f t="shared" ref="U1164:AV1164" si="2561">U1165+U1168+U1171</f>
        <v>0</v>
      </c>
      <c r="V1164" s="19">
        <f t="shared" si="2403"/>
        <v>4956.7999999999993</v>
      </c>
      <c r="W1164" s="19">
        <f t="shared" si="2404"/>
        <v>4484.3</v>
      </c>
      <c r="X1164" s="19">
        <f t="shared" si="2405"/>
        <v>4484.3</v>
      </c>
      <c r="Y1164" s="19">
        <f t="shared" ref="Y1164:AA1164" si="2562">Y1165+Y1168+Y1171</f>
        <v>0</v>
      </c>
      <c r="Z1164" s="19">
        <f t="shared" si="2562"/>
        <v>0</v>
      </c>
      <c r="AA1164" s="19">
        <f t="shared" si="2562"/>
        <v>0</v>
      </c>
      <c r="AB1164" s="19">
        <f t="shared" si="2520"/>
        <v>4956.7999999999993</v>
      </c>
      <c r="AC1164" s="19">
        <f t="shared" si="2521"/>
        <v>4484.3</v>
      </c>
      <c r="AD1164" s="19">
        <f t="shared" si="2522"/>
        <v>4484.3</v>
      </c>
      <c r="AE1164" s="19">
        <f t="shared" ref="AE1164:AF1164" si="2563">AE1165+AE1168+AE1171</f>
        <v>0</v>
      </c>
      <c r="AF1164" s="19">
        <f t="shared" si="2563"/>
        <v>0</v>
      </c>
      <c r="AG1164" s="19">
        <f t="shared" si="2534"/>
        <v>4956.7999999999993</v>
      </c>
      <c r="AH1164" s="19">
        <f t="shared" si="2535"/>
        <v>4484.3</v>
      </c>
      <c r="AI1164" s="19">
        <f t="shared" si="2536"/>
        <v>4484.3</v>
      </c>
      <c r="AJ1164" s="19">
        <f t="shared" ref="AJ1164:AL1164" si="2564">AJ1165+AJ1168+AJ1171</f>
        <v>-309.68099999999998</v>
      </c>
      <c r="AK1164" s="19">
        <f t="shared" si="2564"/>
        <v>0</v>
      </c>
      <c r="AL1164" s="19">
        <f t="shared" si="2564"/>
        <v>0</v>
      </c>
      <c r="AM1164" s="19">
        <f t="shared" si="2415"/>
        <v>4647.1189999999997</v>
      </c>
      <c r="AN1164" s="19">
        <f t="shared" ref="AN1164" si="2565">AN1165+AN1168+AN1171</f>
        <v>0</v>
      </c>
      <c r="AO1164" s="19">
        <f t="shared" si="2494"/>
        <v>4647.1189999999997</v>
      </c>
      <c r="AP1164" s="19">
        <f t="shared" si="2416"/>
        <v>4484.3</v>
      </c>
      <c r="AQ1164" s="19">
        <f t="shared" ref="AQ1164" si="2566">AQ1165+AQ1168+AQ1171</f>
        <v>0</v>
      </c>
      <c r="AR1164" s="19">
        <f t="shared" si="2495"/>
        <v>4484.3</v>
      </c>
      <c r="AS1164" s="19">
        <f t="shared" si="2417"/>
        <v>4484.3</v>
      </c>
      <c r="AT1164" s="19">
        <f t="shared" ref="AT1164" si="2567">AT1165+AT1168+AT1171</f>
        <v>0</v>
      </c>
      <c r="AU1164" s="19">
        <f t="shared" si="2496"/>
        <v>4484.3</v>
      </c>
      <c r="AV1164" s="19">
        <f t="shared" si="2561"/>
        <v>0</v>
      </c>
      <c r="AW1164" s="32"/>
      <c r="AX1164" s="23"/>
      <c r="AY1164" s="2"/>
    </row>
    <row r="1165" spans="1:51" ht="93.6" x14ac:dyDescent="0.3">
      <c r="A1165" s="49" t="s">
        <v>249</v>
      </c>
      <c r="B1165" s="45">
        <v>100</v>
      </c>
      <c r="C1165" s="49"/>
      <c r="D1165" s="49"/>
      <c r="E1165" s="15" t="s">
        <v>577</v>
      </c>
      <c r="F1165" s="19">
        <f t="shared" ref="F1165:K1166" si="2568">F1166</f>
        <v>3501.2999999999997</v>
      </c>
      <c r="G1165" s="19">
        <f t="shared" si="2568"/>
        <v>3028.8</v>
      </c>
      <c r="H1165" s="19">
        <f t="shared" si="2568"/>
        <v>3028.8</v>
      </c>
      <c r="I1165" s="19">
        <f t="shared" si="2568"/>
        <v>0</v>
      </c>
      <c r="J1165" s="19">
        <f t="shared" si="2568"/>
        <v>0</v>
      </c>
      <c r="K1165" s="19">
        <f t="shared" si="2568"/>
        <v>0</v>
      </c>
      <c r="L1165" s="19">
        <f t="shared" si="2537"/>
        <v>3501.2999999999997</v>
      </c>
      <c r="M1165" s="19">
        <f t="shared" si="2538"/>
        <v>3028.8</v>
      </c>
      <c r="N1165" s="19">
        <f t="shared" si="2539"/>
        <v>3028.8</v>
      </c>
      <c r="O1165" s="19">
        <f t="shared" ref="O1165:Q1166" si="2569">O1166</f>
        <v>0</v>
      </c>
      <c r="P1165" s="19">
        <f t="shared" si="2569"/>
        <v>0</v>
      </c>
      <c r="Q1165" s="19">
        <f t="shared" si="2569"/>
        <v>0</v>
      </c>
      <c r="R1165" s="19">
        <f t="shared" si="2399"/>
        <v>3501.2999999999997</v>
      </c>
      <c r="S1165" s="19">
        <f t="shared" si="2400"/>
        <v>3028.8</v>
      </c>
      <c r="T1165" s="19">
        <f t="shared" si="2401"/>
        <v>3028.8</v>
      </c>
      <c r="U1165" s="19">
        <f t="shared" ref="U1165:AV1166" si="2570">U1166</f>
        <v>0</v>
      </c>
      <c r="V1165" s="19">
        <f t="shared" si="2403"/>
        <v>3501.2999999999997</v>
      </c>
      <c r="W1165" s="19">
        <f t="shared" si="2404"/>
        <v>3028.8</v>
      </c>
      <c r="X1165" s="19">
        <f t="shared" si="2405"/>
        <v>3028.8</v>
      </c>
      <c r="Y1165" s="19">
        <f t="shared" si="2570"/>
        <v>0</v>
      </c>
      <c r="Z1165" s="19">
        <f t="shared" si="2570"/>
        <v>0</v>
      </c>
      <c r="AA1165" s="19">
        <f t="shared" si="2570"/>
        <v>0</v>
      </c>
      <c r="AB1165" s="19">
        <f t="shared" si="2520"/>
        <v>3501.2999999999997</v>
      </c>
      <c r="AC1165" s="19">
        <f t="shared" si="2521"/>
        <v>3028.8</v>
      </c>
      <c r="AD1165" s="19">
        <f t="shared" si="2522"/>
        <v>3028.8</v>
      </c>
      <c r="AE1165" s="19">
        <f t="shared" si="2570"/>
        <v>0</v>
      </c>
      <c r="AF1165" s="19">
        <f t="shared" si="2570"/>
        <v>0</v>
      </c>
      <c r="AG1165" s="19">
        <f t="shared" si="2534"/>
        <v>3501.2999999999997</v>
      </c>
      <c r="AH1165" s="19">
        <f t="shared" si="2535"/>
        <v>3028.8</v>
      </c>
      <c r="AI1165" s="19">
        <f t="shared" si="2536"/>
        <v>3028.8</v>
      </c>
      <c r="AJ1165" s="19">
        <f t="shared" si="2570"/>
        <v>0</v>
      </c>
      <c r="AK1165" s="19">
        <f t="shared" si="2570"/>
        <v>0</v>
      </c>
      <c r="AL1165" s="19">
        <f t="shared" si="2570"/>
        <v>0</v>
      </c>
      <c r="AM1165" s="19">
        <f t="shared" si="2415"/>
        <v>3501.2999999999997</v>
      </c>
      <c r="AN1165" s="19">
        <f t="shared" si="2570"/>
        <v>0</v>
      </c>
      <c r="AO1165" s="19">
        <f t="shared" si="2494"/>
        <v>3501.2999999999997</v>
      </c>
      <c r="AP1165" s="19">
        <f t="shared" si="2416"/>
        <v>3028.8</v>
      </c>
      <c r="AQ1165" s="19">
        <f t="shared" si="2570"/>
        <v>0</v>
      </c>
      <c r="AR1165" s="19">
        <f t="shared" si="2495"/>
        <v>3028.8</v>
      </c>
      <c r="AS1165" s="19">
        <f t="shared" si="2417"/>
        <v>3028.8</v>
      </c>
      <c r="AT1165" s="19">
        <f t="shared" si="2570"/>
        <v>0</v>
      </c>
      <c r="AU1165" s="19">
        <f t="shared" si="2496"/>
        <v>3028.8</v>
      </c>
      <c r="AV1165" s="19">
        <f t="shared" si="2570"/>
        <v>0</v>
      </c>
      <c r="AW1165" s="32"/>
      <c r="AX1165" s="23"/>
      <c r="AY1165" s="2"/>
    </row>
    <row r="1166" spans="1:51" ht="31.2" x14ac:dyDescent="0.3">
      <c r="A1166" s="49" t="s">
        <v>249</v>
      </c>
      <c r="B1166" s="45">
        <v>110</v>
      </c>
      <c r="C1166" s="49"/>
      <c r="D1166" s="49"/>
      <c r="E1166" s="15" t="s">
        <v>584</v>
      </c>
      <c r="F1166" s="19">
        <f t="shared" si="2568"/>
        <v>3501.2999999999997</v>
      </c>
      <c r="G1166" s="19">
        <f t="shared" si="2568"/>
        <v>3028.8</v>
      </c>
      <c r="H1166" s="19">
        <f t="shared" si="2568"/>
        <v>3028.8</v>
      </c>
      <c r="I1166" s="19">
        <f t="shared" si="2568"/>
        <v>0</v>
      </c>
      <c r="J1166" s="19">
        <f t="shared" si="2568"/>
        <v>0</v>
      </c>
      <c r="K1166" s="19">
        <f t="shared" si="2568"/>
        <v>0</v>
      </c>
      <c r="L1166" s="19">
        <f t="shared" si="2537"/>
        <v>3501.2999999999997</v>
      </c>
      <c r="M1166" s="19">
        <f t="shared" si="2538"/>
        <v>3028.8</v>
      </c>
      <c r="N1166" s="19">
        <f t="shared" si="2539"/>
        <v>3028.8</v>
      </c>
      <c r="O1166" s="19">
        <f t="shared" si="2569"/>
        <v>0</v>
      </c>
      <c r="P1166" s="19">
        <f t="shared" si="2569"/>
        <v>0</v>
      </c>
      <c r="Q1166" s="19">
        <f t="shared" si="2569"/>
        <v>0</v>
      </c>
      <c r="R1166" s="19">
        <f t="shared" si="2399"/>
        <v>3501.2999999999997</v>
      </c>
      <c r="S1166" s="19">
        <f t="shared" si="2400"/>
        <v>3028.8</v>
      </c>
      <c r="T1166" s="19">
        <f t="shared" si="2401"/>
        <v>3028.8</v>
      </c>
      <c r="U1166" s="19">
        <f t="shared" si="2570"/>
        <v>0</v>
      </c>
      <c r="V1166" s="19">
        <f t="shared" si="2403"/>
        <v>3501.2999999999997</v>
      </c>
      <c r="W1166" s="19">
        <f t="shared" si="2404"/>
        <v>3028.8</v>
      </c>
      <c r="X1166" s="19">
        <f t="shared" si="2405"/>
        <v>3028.8</v>
      </c>
      <c r="Y1166" s="19">
        <f t="shared" si="2570"/>
        <v>0</v>
      </c>
      <c r="Z1166" s="19">
        <f t="shared" si="2570"/>
        <v>0</v>
      </c>
      <c r="AA1166" s="19">
        <f t="shared" si="2570"/>
        <v>0</v>
      </c>
      <c r="AB1166" s="19">
        <f t="shared" si="2520"/>
        <v>3501.2999999999997</v>
      </c>
      <c r="AC1166" s="19">
        <f t="shared" si="2521"/>
        <v>3028.8</v>
      </c>
      <c r="AD1166" s="19">
        <f t="shared" si="2522"/>
        <v>3028.8</v>
      </c>
      <c r="AE1166" s="19">
        <f t="shared" si="2570"/>
        <v>0</v>
      </c>
      <c r="AF1166" s="19">
        <f t="shared" si="2570"/>
        <v>0</v>
      </c>
      <c r="AG1166" s="19">
        <f t="shared" si="2534"/>
        <v>3501.2999999999997</v>
      </c>
      <c r="AH1166" s="19">
        <f t="shared" si="2535"/>
        <v>3028.8</v>
      </c>
      <c r="AI1166" s="19">
        <f t="shared" si="2536"/>
        <v>3028.8</v>
      </c>
      <c r="AJ1166" s="19">
        <f t="shared" si="2570"/>
        <v>0</v>
      </c>
      <c r="AK1166" s="19">
        <f t="shared" si="2570"/>
        <v>0</v>
      </c>
      <c r="AL1166" s="19">
        <f t="shared" si="2570"/>
        <v>0</v>
      </c>
      <c r="AM1166" s="19">
        <f t="shared" si="2415"/>
        <v>3501.2999999999997</v>
      </c>
      <c r="AN1166" s="19">
        <f t="shared" si="2570"/>
        <v>0</v>
      </c>
      <c r="AO1166" s="19">
        <f t="shared" si="2494"/>
        <v>3501.2999999999997</v>
      </c>
      <c r="AP1166" s="19">
        <f t="shared" si="2416"/>
        <v>3028.8</v>
      </c>
      <c r="AQ1166" s="19">
        <f t="shared" si="2570"/>
        <v>0</v>
      </c>
      <c r="AR1166" s="19">
        <f t="shared" si="2495"/>
        <v>3028.8</v>
      </c>
      <c r="AS1166" s="19">
        <f t="shared" si="2417"/>
        <v>3028.8</v>
      </c>
      <c r="AT1166" s="19">
        <f t="shared" si="2570"/>
        <v>0</v>
      </c>
      <c r="AU1166" s="19">
        <f t="shared" si="2496"/>
        <v>3028.8</v>
      </c>
      <c r="AV1166" s="19">
        <f t="shared" si="2570"/>
        <v>0</v>
      </c>
      <c r="AW1166" s="32"/>
      <c r="AX1166" s="23"/>
      <c r="AY1166" s="2"/>
    </row>
    <row r="1167" spans="1:51" ht="31.2" x14ac:dyDescent="0.3">
      <c r="A1167" s="49" t="s">
        <v>249</v>
      </c>
      <c r="B1167" s="45">
        <v>110</v>
      </c>
      <c r="C1167" s="49" t="s">
        <v>151</v>
      </c>
      <c r="D1167" s="49" t="s">
        <v>246</v>
      </c>
      <c r="E1167" s="15" t="s">
        <v>550</v>
      </c>
      <c r="F1167" s="19">
        <v>3501.2999999999997</v>
      </c>
      <c r="G1167" s="19">
        <v>3028.8</v>
      </c>
      <c r="H1167" s="19">
        <v>3028.8</v>
      </c>
      <c r="I1167" s="19"/>
      <c r="J1167" s="19"/>
      <c r="K1167" s="19"/>
      <c r="L1167" s="19">
        <f t="shared" si="2537"/>
        <v>3501.2999999999997</v>
      </c>
      <c r="M1167" s="19">
        <f t="shared" si="2538"/>
        <v>3028.8</v>
      </c>
      <c r="N1167" s="19">
        <f t="shared" si="2539"/>
        <v>3028.8</v>
      </c>
      <c r="O1167" s="19"/>
      <c r="P1167" s="19"/>
      <c r="Q1167" s="19"/>
      <c r="R1167" s="19">
        <f t="shared" si="2399"/>
        <v>3501.2999999999997</v>
      </c>
      <c r="S1167" s="19">
        <f t="shared" si="2400"/>
        <v>3028.8</v>
      </c>
      <c r="T1167" s="19">
        <f t="shared" si="2401"/>
        <v>3028.8</v>
      </c>
      <c r="U1167" s="19"/>
      <c r="V1167" s="19">
        <f t="shared" si="2403"/>
        <v>3501.2999999999997</v>
      </c>
      <c r="W1167" s="19">
        <f t="shared" si="2404"/>
        <v>3028.8</v>
      </c>
      <c r="X1167" s="19">
        <f t="shared" si="2405"/>
        <v>3028.8</v>
      </c>
      <c r="Y1167" s="19"/>
      <c r="Z1167" s="19"/>
      <c r="AA1167" s="19"/>
      <c r="AB1167" s="19">
        <f t="shared" si="2520"/>
        <v>3501.2999999999997</v>
      </c>
      <c r="AC1167" s="19">
        <f t="shared" si="2521"/>
        <v>3028.8</v>
      </c>
      <c r="AD1167" s="19">
        <f t="shared" si="2522"/>
        <v>3028.8</v>
      </c>
      <c r="AE1167" s="19"/>
      <c r="AF1167" s="19"/>
      <c r="AG1167" s="19">
        <f t="shared" si="2534"/>
        <v>3501.2999999999997</v>
      </c>
      <c r="AH1167" s="19">
        <f t="shared" si="2535"/>
        <v>3028.8</v>
      </c>
      <c r="AI1167" s="19">
        <f t="shared" si="2536"/>
        <v>3028.8</v>
      </c>
      <c r="AJ1167" s="19"/>
      <c r="AK1167" s="19"/>
      <c r="AL1167" s="19"/>
      <c r="AM1167" s="19">
        <f t="shared" si="2415"/>
        <v>3501.2999999999997</v>
      </c>
      <c r="AN1167" s="19"/>
      <c r="AO1167" s="19">
        <f t="shared" si="2494"/>
        <v>3501.2999999999997</v>
      </c>
      <c r="AP1167" s="19">
        <f t="shared" si="2416"/>
        <v>3028.8</v>
      </c>
      <c r="AQ1167" s="19"/>
      <c r="AR1167" s="19">
        <f t="shared" si="2495"/>
        <v>3028.8</v>
      </c>
      <c r="AS1167" s="19">
        <f t="shared" si="2417"/>
        <v>3028.8</v>
      </c>
      <c r="AT1167" s="19"/>
      <c r="AU1167" s="19">
        <f t="shared" si="2496"/>
        <v>3028.8</v>
      </c>
      <c r="AV1167" s="19"/>
      <c r="AW1167" s="32"/>
      <c r="AX1167" s="23"/>
      <c r="AY1167" s="2"/>
    </row>
    <row r="1168" spans="1:51" ht="31.2" x14ac:dyDescent="0.3">
      <c r="A1168" s="49" t="s">
        <v>249</v>
      </c>
      <c r="B1168" s="45">
        <v>200</v>
      </c>
      <c r="C1168" s="49"/>
      <c r="D1168" s="49"/>
      <c r="E1168" s="15" t="s">
        <v>578</v>
      </c>
      <c r="F1168" s="19">
        <f t="shared" ref="F1168:K1169" si="2571">F1169</f>
        <v>1446.3</v>
      </c>
      <c r="G1168" s="19">
        <f t="shared" si="2571"/>
        <v>1446.3</v>
      </c>
      <c r="H1168" s="19">
        <f t="shared" si="2571"/>
        <v>1446.3</v>
      </c>
      <c r="I1168" s="19">
        <f t="shared" si="2571"/>
        <v>0</v>
      </c>
      <c r="J1168" s="19">
        <f t="shared" si="2571"/>
        <v>0</v>
      </c>
      <c r="K1168" s="19">
        <f t="shared" si="2571"/>
        <v>0</v>
      </c>
      <c r="L1168" s="19">
        <f t="shared" si="2537"/>
        <v>1446.3</v>
      </c>
      <c r="M1168" s="19">
        <f t="shared" si="2538"/>
        <v>1446.3</v>
      </c>
      <c r="N1168" s="19">
        <f t="shared" si="2539"/>
        <v>1446.3</v>
      </c>
      <c r="O1168" s="19">
        <f t="shared" ref="O1168:Q1169" si="2572">O1169</f>
        <v>0</v>
      </c>
      <c r="P1168" s="19">
        <f t="shared" si="2572"/>
        <v>0</v>
      </c>
      <c r="Q1168" s="19">
        <f t="shared" si="2572"/>
        <v>0</v>
      </c>
      <c r="R1168" s="19">
        <f t="shared" si="2399"/>
        <v>1446.3</v>
      </c>
      <c r="S1168" s="19">
        <f t="shared" si="2400"/>
        <v>1446.3</v>
      </c>
      <c r="T1168" s="19">
        <f t="shared" si="2401"/>
        <v>1446.3</v>
      </c>
      <c r="U1168" s="19">
        <f t="shared" ref="U1168:AV1169" si="2573">U1169</f>
        <v>0</v>
      </c>
      <c r="V1168" s="19">
        <f t="shared" si="2403"/>
        <v>1446.3</v>
      </c>
      <c r="W1168" s="19">
        <f t="shared" si="2404"/>
        <v>1446.3</v>
      </c>
      <c r="X1168" s="19">
        <f t="shared" si="2405"/>
        <v>1446.3</v>
      </c>
      <c r="Y1168" s="19">
        <f t="shared" si="2573"/>
        <v>0</v>
      </c>
      <c r="Z1168" s="19">
        <f t="shared" si="2573"/>
        <v>0</v>
      </c>
      <c r="AA1168" s="19">
        <f t="shared" si="2573"/>
        <v>0</v>
      </c>
      <c r="AB1168" s="19">
        <f t="shared" si="2520"/>
        <v>1446.3</v>
      </c>
      <c r="AC1168" s="19">
        <f t="shared" si="2521"/>
        <v>1446.3</v>
      </c>
      <c r="AD1168" s="19">
        <f t="shared" si="2522"/>
        <v>1446.3</v>
      </c>
      <c r="AE1168" s="19">
        <f t="shared" si="2573"/>
        <v>0</v>
      </c>
      <c r="AF1168" s="19">
        <f t="shared" si="2573"/>
        <v>0</v>
      </c>
      <c r="AG1168" s="19">
        <f t="shared" si="2534"/>
        <v>1446.3</v>
      </c>
      <c r="AH1168" s="19">
        <f t="shared" si="2535"/>
        <v>1446.3</v>
      </c>
      <c r="AI1168" s="19">
        <f t="shared" si="2536"/>
        <v>1446.3</v>
      </c>
      <c r="AJ1168" s="19">
        <f t="shared" si="2573"/>
        <v>-309.68099999999998</v>
      </c>
      <c r="AK1168" s="19">
        <f t="shared" si="2573"/>
        <v>0</v>
      </c>
      <c r="AL1168" s="19">
        <f t="shared" si="2573"/>
        <v>0</v>
      </c>
      <c r="AM1168" s="19">
        <f t="shared" si="2415"/>
        <v>1136.6189999999999</v>
      </c>
      <c r="AN1168" s="19">
        <f t="shared" si="2573"/>
        <v>0</v>
      </c>
      <c r="AO1168" s="19">
        <f t="shared" si="2494"/>
        <v>1136.6189999999999</v>
      </c>
      <c r="AP1168" s="19">
        <f t="shared" si="2416"/>
        <v>1446.3</v>
      </c>
      <c r="AQ1168" s="19">
        <f t="shared" si="2573"/>
        <v>0</v>
      </c>
      <c r="AR1168" s="19">
        <f t="shared" si="2495"/>
        <v>1446.3</v>
      </c>
      <c r="AS1168" s="19">
        <f t="shared" si="2417"/>
        <v>1446.3</v>
      </c>
      <c r="AT1168" s="19">
        <f t="shared" si="2573"/>
        <v>0</v>
      </c>
      <c r="AU1168" s="19">
        <f t="shared" si="2496"/>
        <v>1446.3</v>
      </c>
      <c r="AV1168" s="19">
        <f t="shared" si="2573"/>
        <v>0</v>
      </c>
      <c r="AW1168" s="32"/>
      <c r="AX1168" s="23"/>
      <c r="AY1168" s="2"/>
    </row>
    <row r="1169" spans="1:51" ht="46.8" x14ac:dyDescent="0.3">
      <c r="A1169" s="49" t="s">
        <v>249</v>
      </c>
      <c r="B1169" s="45">
        <v>240</v>
      </c>
      <c r="C1169" s="49"/>
      <c r="D1169" s="49"/>
      <c r="E1169" s="15" t="s">
        <v>586</v>
      </c>
      <c r="F1169" s="19">
        <f t="shared" si="2571"/>
        <v>1446.3</v>
      </c>
      <c r="G1169" s="19">
        <f t="shared" si="2571"/>
        <v>1446.3</v>
      </c>
      <c r="H1169" s="19">
        <f t="shared" si="2571"/>
        <v>1446.3</v>
      </c>
      <c r="I1169" s="19">
        <f t="shared" si="2571"/>
        <v>0</v>
      </c>
      <c r="J1169" s="19">
        <f t="shared" si="2571"/>
        <v>0</v>
      </c>
      <c r="K1169" s="19">
        <f t="shared" si="2571"/>
        <v>0</v>
      </c>
      <c r="L1169" s="19">
        <f t="shared" si="2537"/>
        <v>1446.3</v>
      </c>
      <c r="M1169" s="19">
        <f t="shared" si="2538"/>
        <v>1446.3</v>
      </c>
      <c r="N1169" s="19">
        <f t="shared" si="2539"/>
        <v>1446.3</v>
      </c>
      <c r="O1169" s="19">
        <f t="shared" si="2572"/>
        <v>0</v>
      </c>
      <c r="P1169" s="19">
        <f t="shared" si="2572"/>
        <v>0</v>
      </c>
      <c r="Q1169" s="19">
        <f t="shared" si="2572"/>
        <v>0</v>
      </c>
      <c r="R1169" s="19">
        <f t="shared" si="2399"/>
        <v>1446.3</v>
      </c>
      <c r="S1169" s="19">
        <f t="shared" si="2400"/>
        <v>1446.3</v>
      </c>
      <c r="T1169" s="19">
        <f t="shared" si="2401"/>
        <v>1446.3</v>
      </c>
      <c r="U1169" s="19">
        <f t="shared" si="2573"/>
        <v>0</v>
      </c>
      <c r="V1169" s="19">
        <f t="shared" si="2403"/>
        <v>1446.3</v>
      </c>
      <c r="W1169" s="19">
        <f t="shared" si="2404"/>
        <v>1446.3</v>
      </c>
      <c r="X1169" s="19">
        <f t="shared" si="2405"/>
        <v>1446.3</v>
      </c>
      <c r="Y1169" s="19">
        <f t="shared" si="2573"/>
        <v>0</v>
      </c>
      <c r="Z1169" s="19">
        <f t="shared" si="2573"/>
        <v>0</v>
      </c>
      <c r="AA1169" s="19">
        <f t="shared" si="2573"/>
        <v>0</v>
      </c>
      <c r="AB1169" s="19">
        <f t="shared" si="2520"/>
        <v>1446.3</v>
      </c>
      <c r="AC1169" s="19">
        <f t="shared" si="2521"/>
        <v>1446.3</v>
      </c>
      <c r="AD1169" s="19">
        <f t="shared" si="2522"/>
        <v>1446.3</v>
      </c>
      <c r="AE1169" s="19">
        <f t="shared" si="2573"/>
        <v>0</v>
      </c>
      <c r="AF1169" s="19">
        <f t="shared" si="2573"/>
        <v>0</v>
      </c>
      <c r="AG1169" s="19">
        <f t="shared" si="2534"/>
        <v>1446.3</v>
      </c>
      <c r="AH1169" s="19">
        <f t="shared" si="2535"/>
        <v>1446.3</v>
      </c>
      <c r="AI1169" s="19">
        <f t="shared" si="2536"/>
        <v>1446.3</v>
      </c>
      <c r="AJ1169" s="19">
        <f t="shared" si="2573"/>
        <v>-309.68099999999998</v>
      </c>
      <c r="AK1169" s="19">
        <f t="shared" si="2573"/>
        <v>0</v>
      </c>
      <c r="AL1169" s="19">
        <f t="shared" si="2573"/>
        <v>0</v>
      </c>
      <c r="AM1169" s="19">
        <f t="shared" si="2415"/>
        <v>1136.6189999999999</v>
      </c>
      <c r="AN1169" s="19">
        <f t="shared" si="2573"/>
        <v>0</v>
      </c>
      <c r="AO1169" s="19">
        <f t="shared" si="2494"/>
        <v>1136.6189999999999</v>
      </c>
      <c r="AP1169" s="19">
        <f t="shared" si="2416"/>
        <v>1446.3</v>
      </c>
      <c r="AQ1169" s="19">
        <f t="shared" si="2573"/>
        <v>0</v>
      </c>
      <c r="AR1169" s="19">
        <f t="shared" si="2495"/>
        <v>1446.3</v>
      </c>
      <c r="AS1169" s="19">
        <f t="shared" si="2417"/>
        <v>1446.3</v>
      </c>
      <c r="AT1169" s="19">
        <f t="shared" si="2573"/>
        <v>0</v>
      </c>
      <c r="AU1169" s="19">
        <f t="shared" si="2496"/>
        <v>1446.3</v>
      </c>
      <c r="AV1169" s="19">
        <f t="shared" si="2573"/>
        <v>0</v>
      </c>
      <c r="AW1169" s="32"/>
      <c r="AX1169" s="23"/>
      <c r="AY1169" s="2"/>
    </row>
    <row r="1170" spans="1:51" ht="31.2" x14ac:dyDescent="0.3">
      <c r="A1170" s="49" t="s">
        <v>249</v>
      </c>
      <c r="B1170" s="45">
        <v>240</v>
      </c>
      <c r="C1170" s="49" t="s">
        <v>151</v>
      </c>
      <c r="D1170" s="49" t="s">
        <v>246</v>
      </c>
      <c r="E1170" s="15" t="s">
        <v>550</v>
      </c>
      <c r="F1170" s="19">
        <v>1446.3</v>
      </c>
      <c r="G1170" s="19">
        <v>1446.3</v>
      </c>
      <c r="H1170" s="19">
        <v>1446.3</v>
      </c>
      <c r="I1170" s="19"/>
      <c r="J1170" s="19"/>
      <c r="K1170" s="19"/>
      <c r="L1170" s="19">
        <f t="shared" si="2537"/>
        <v>1446.3</v>
      </c>
      <c r="M1170" s="19">
        <f t="shared" si="2538"/>
        <v>1446.3</v>
      </c>
      <c r="N1170" s="19">
        <f t="shared" si="2539"/>
        <v>1446.3</v>
      </c>
      <c r="O1170" s="19"/>
      <c r="P1170" s="19"/>
      <c r="Q1170" s="19"/>
      <c r="R1170" s="19">
        <f t="shared" si="2399"/>
        <v>1446.3</v>
      </c>
      <c r="S1170" s="19">
        <f t="shared" si="2400"/>
        <v>1446.3</v>
      </c>
      <c r="T1170" s="19">
        <f t="shared" si="2401"/>
        <v>1446.3</v>
      </c>
      <c r="U1170" s="19"/>
      <c r="V1170" s="19">
        <f t="shared" si="2403"/>
        <v>1446.3</v>
      </c>
      <c r="W1170" s="19">
        <f t="shared" si="2404"/>
        <v>1446.3</v>
      </c>
      <c r="X1170" s="19">
        <f t="shared" si="2405"/>
        <v>1446.3</v>
      </c>
      <c r="Y1170" s="19"/>
      <c r="Z1170" s="19"/>
      <c r="AA1170" s="19"/>
      <c r="AB1170" s="19">
        <f t="shared" si="2520"/>
        <v>1446.3</v>
      </c>
      <c r="AC1170" s="19">
        <f t="shared" si="2521"/>
        <v>1446.3</v>
      </c>
      <c r="AD1170" s="19">
        <f t="shared" si="2522"/>
        <v>1446.3</v>
      </c>
      <c r="AE1170" s="19"/>
      <c r="AF1170" s="19"/>
      <c r="AG1170" s="19">
        <f t="shared" si="2534"/>
        <v>1446.3</v>
      </c>
      <c r="AH1170" s="19">
        <f t="shared" si="2535"/>
        <v>1446.3</v>
      </c>
      <c r="AI1170" s="19">
        <f t="shared" si="2536"/>
        <v>1446.3</v>
      </c>
      <c r="AJ1170" s="19">
        <f>-165.051-144.63</f>
        <v>-309.68099999999998</v>
      </c>
      <c r="AK1170" s="19"/>
      <c r="AL1170" s="19"/>
      <c r="AM1170" s="19">
        <f t="shared" si="2415"/>
        <v>1136.6189999999999</v>
      </c>
      <c r="AN1170" s="19"/>
      <c r="AO1170" s="19">
        <f t="shared" si="2494"/>
        <v>1136.6189999999999</v>
      </c>
      <c r="AP1170" s="19">
        <f t="shared" si="2416"/>
        <v>1446.3</v>
      </c>
      <c r="AQ1170" s="19"/>
      <c r="AR1170" s="19">
        <f t="shared" si="2495"/>
        <v>1446.3</v>
      </c>
      <c r="AS1170" s="19">
        <f t="shared" si="2417"/>
        <v>1446.3</v>
      </c>
      <c r="AT1170" s="19"/>
      <c r="AU1170" s="19">
        <f t="shared" si="2496"/>
        <v>1446.3</v>
      </c>
      <c r="AV1170" s="19"/>
      <c r="AW1170" s="32"/>
      <c r="AX1170" s="23"/>
      <c r="AY1170" s="2"/>
    </row>
    <row r="1171" spans="1:51" x14ac:dyDescent="0.3">
      <c r="A1171" s="49" t="s">
        <v>249</v>
      </c>
      <c r="B1171" s="45">
        <v>800</v>
      </c>
      <c r="C1171" s="49"/>
      <c r="D1171" s="49"/>
      <c r="E1171" s="15" t="s">
        <v>583</v>
      </c>
      <c r="F1171" s="19">
        <f t="shared" ref="F1171:K1172" si="2574">F1172</f>
        <v>9.1999999999999993</v>
      </c>
      <c r="G1171" s="19">
        <f t="shared" si="2574"/>
        <v>9.1999999999999993</v>
      </c>
      <c r="H1171" s="19">
        <f t="shared" si="2574"/>
        <v>9.1999999999999993</v>
      </c>
      <c r="I1171" s="19">
        <f t="shared" si="2574"/>
        <v>0</v>
      </c>
      <c r="J1171" s="19">
        <f t="shared" si="2574"/>
        <v>0</v>
      </c>
      <c r="K1171" s="19">
        <f t="shared" si="2574"/>
        <v>0</v>
      </c>
      <c r="L1171" s="19">
        <f t="shared" si="2537"/>
        <v>9.1999999999999993</v>
      </c>
      <c r="M1171" s="19">
        <f t="shared" si="2538"/>
        <v>9.1999999999999993</v>
      </c>
      <c r="N1171" s="19">
        <f t="shared" si="2539"/>
        <v>9.1999999999999993</v>
      </c>
      <c r="O1171" s="19">
        <f t="shared" ref="O1171:Q1172" si="2575">O1172</f>
        <v>0</v>
      </c>
      <c r="P1171" s="19">
        <f t="shared" si="2575"/>
        <v>0</v>
      </c>
      <c r="Q1171" s="19">
        <f t="shared" si="2575"/>
        <v>0</v>
      </c>
      <c r="R1171" s="19">
        <f t="shared" si="2399"/>
        <v>9.1999999999999993</v>
      </c>
      <c r="S1171" s="19">
        <f t="shared" si="2400"/>
        <v>9.1999999999999993</v>
      </c>
      <c r="T1171" s="19">
        <f t="shared" si="2401"/>
        <v>9.1999999999999993</v>
      </c>
      <c r="U1171" s="19">
        <f t="shared" ref="U1171:AV1172" si="2576">U1172</f>
        <v>0</v>
      </c>
      <c r="V1171" s="19">
        <f t="shared" si="2403"/>
        <v>9.1999999999999993</v>
      </c>
      <c r="W1171" s="19">
        <f t="shared" si="2404"/>
        <v>9.1999999999999993</v>
      </c>
      <c r="X1171" s="19">
        <f t="shared" si="2405"/>
        <v>9.1999999999999993</v>
      </c>
      <c r="Y1171" s="19">
        <f t="shared" si="2576"/>
        <v>0</v>
      </c>
      <c r="Z1171" s="19">
        <f t="shared" si="2576"/>
        <v>0</v>
      </c>
      <c r="AA1171" s="19">
        <f t="shared" si="2576"/>
        <v>0</v>
      </c>
      <c r="AB1171" s="19">
        <f t="shared" si="2520"/>
        <v>9.1999999999999993</v>
      </c>
      <c r="AC1171" s="19">
        <f t="shared" si="2521"/>
        <v>9.1999999999999993</v>
      </c>
      <c r="AD1171" s="19">
        <f t="shared" si="2522"/>
        <v>9.1999999999999993</v>
      </c>
      <c r="AE1171" s="19">
        <f t="shared" si="2576"/>
        <v>0</v>
      </c>
      <c r="AF1171" s="19">
        <f t="shared" si="2576"/>
        <v>0</v>
      </c>
      <c r="AG1171" s="19">
        <f t="shared" si="2534"/>
        <v>9.1999999999999993</v>
      </c>
      <c r="AH1171" s="19">
        <f t="shared" si="2535"/>
        <v>9.1999999999999993</v>
      </c>
      <c r="AI1171" s="19">
        <f t="shared" si="2536"/>
        <v>9.1999999999999993</v>
      </c>
      <c r="AJ1171" s="19">
        <f t="shared" si="2576"/>
        <v>0</v>
      </c>
      <c r="AK1171" s="19">
        <f t="shared" si="2576"/>
        <v>0</v>
      </c>
      <c r="AL1171" s="19">
        <f t="shared" si="2576"/>
        <v>0</v>
      </c>
      <c r="AM1171" s="19">
        <f t="shared" si="2415"/>
        <v>9.1999999999999993</v>
      </c>
      <c r="AN1171" s="19">
        <f t="shared" si="2576"/>
        <v>0</v>
      </c>
      <c r="AO1171" s="19">
        <f t="shared" si="2494"/>
        <v>9.1999999999999993</v>
      </c>
      <c r="AP1171" s="19">
        <f t="shared" si="2416"/>
        <v>9.1999999999999993</v>
      </c>
      <c r="AQ1171" s="19">
        <f t="shared" si="2576"/>
        <v>0</v>
      </c>
      <c r="AR1171" s="19">
        <f t="shared" si="2495"/>
        <v>9.1999999999999993</v>
      </c>
      <c r="AS1171" s="19">
        <f t="shared" si="2417"/>
        <v>9.1999999999999993</v>
      </c>
      <c r="AT1171" s="19">
        <f t="shared" si="2576"/>
        <v>0</v>
      </c>
      <c r="AU1171" s="19">
        <f t="shared" si="2496"/>
        <v>9.1999999999999993</v>
      </c>
      <c r="AV1171" s="19">
        <f t="shared" si="2576"/>
        <v>0</v>
      </c>
      <c r="AW1171" s="32"/>
      <c r="AX1171" s="23"/>
      <c r="AY1171" s="2"/>
    </row>
    <row r="1172" spans="1:51" x14ac:dyDescent="0.3">
      <c r="A1172" s="49" t="s">
        <v>249</v>
      </c>
      <c r="B1172" s="45">
        <v>850</v>
      </c>
      <c r="C1172" s="49"/>
      <c r="D1172" s="49"/>
      <c r="E1172" s="15" t="s">
        <v>601</v>
      </c>
      <c r="F1172" s="19">
        <f t="shared" si="2574"/>
        <v>9.1999999999999993</v>
      </c>
      <c r="G1172" s="19">
        <f t="shared" si="2574"/>
        <v>9.1999999999999993</v>
      </c>
      <c r="H1172" s="19">
        <f t="shared" si="2574"/>
        <v>9.1999999999999993</v>
      </c>
      <c r="I1172" s="19">
        <f t="shared" si="2574"/>
        <v>0</v>
      </c>
      <c r="J1172" s="19">
        <f t="shared" si="2574"/>
        <v>0</v>
      </c>
      <c r="K1172" s="19">
        <f t="shared" si="2574"/>
        <v>0</v>
      </c>
      <c r="L1172" s="19">
        <f t="shared" si="2537"/>
        <v>9.1999999999999993</v>
      </c>
      <c r="M1172" s="19">
        <f t="shared" si="2538"/>
        <v>9.1999999999999993</v>
      </c>
      <c r="N1172" s="19">
        <f t="shared" si="2539"/>
        <v>9.1999999999999993</v>
      </c>
      <c r="O1172" s="19">
        <f t="shared" si="2575"/>
        <v>0</v>
      </c>
      <c r="P1172" s="19">
        <f t="shared" si="2575"/>
        <v>0</v>
      </c>
      <c r="Q1172" s="19">
        <f t="shared" si="2575"/>
        <v>0</v>
      </c>
      <c r="R1172" s="19">
        <f t="shared" si="2399"/>
        <v>9.1999999999999993</v>
      </c>
      <c r="S1172" s="19">
        <f t="shared" si="2400"/>
        <v>9.1999999999999993</v>
      </c>
      <c r="T1172" s="19">
        <f t="shared" si="2401"/>
        <v>9.1999999999999993</v>
      </c>
      <c r="U1172" s="19">
        <f t="shared" si="2576"/>
        <v>0</v>
      </c>
      <c r="V1172" s="19">
        <f t="shared" si="2403"/>
        <v>9.1999999999999993</v>
      </c>
      <c r="W1172" s="19">
        <f t="shared" si="2404"/>
        <v>9.1999999999999993</v>
      </c>
      <c r="X1172" s="19">
        <f t="shared" si="2405"/>
        <v>9.1999999999999993</v>
      </c>
      <c r="Y1172" s="19">
        <f t="shared" si="2576"/>
        <v>0</v>
      </c>
      <c r="Z1172" s="19">
        <f t="shared" si="2576"/>
        <v>0</v>
      </c>
      <c r="AA1172" s="19">
        <f t="shared" si="2576"/>
        <v>0</v>
      </c>
      <c r="AB1172" s="19">
        <f t="shared" si="2520"/>
        <v>9.1999999999999993</v>
      </c>
      <c r="AC1172" s="19">
        <f t="shared" si="2521"/>
        <v>9.1999999999999993</v>
      </c>
      <c r="AD1172" s="19">
        <f t="shared" si="2522"/>
        <v>9.1999999999999993</v>
      </c>
      <c r="AE1172" s="19">
        <f t="shared" si="2576"/>
        <v>0</v>
      </c>
      <c r="AF1172" s="19">
        <f t="shared" si="2576"/>
        <v>0</v>
      </c>
      <c r="AG1172" s="19">
        <f t="shared" si="2534"/>
        <v>9.1999999999999993</v>
      </c>
      <c r="AH1172" s="19">
        <f t="shared" si="2535"/>
        <v>9.1999999999999993</v>
      </c>
      <c r="AI1172" s="19">
        <f t="shared" si="2536"/>
        <v>9.1999999999999993</v>
      </c>
      <c r="AJ1172" s="19">
        <f t="shared" si="2576"/>
        <v>0</v>
      </c>
      <c r="AK1172" s="19">
        <f t="shared" si="2576"/>
        <v>0</v>
      </c>
      <c r="AL1172" s="19">
        <f t="shared" si="2576"/>
        <v>0</v>
      </c>
      <c r="AM1172" s="19">
        <f t="shared" si="2415"/>
        <v>9.1999999999999993</v>
      </c>
      <c r="AN1172" s="19">
        <f t="shared" si="2576"/>
        <v>0</v>
      </c>
      <c r="AO1172" s="19">
        <f t="shared" si="2494"/>
        <v>9.1999999999999993</v>
      </c>
      <c r="AP1172" s="19">
        <f t="shared" si="2416"/>
        <v>9.1999999999999993</v>
      </c>
      <c r="AQ1172" s="19">
        <f t="shared" si="2576"/>
        <v>0</v>
      </c>
      <c r="AR1172" s="19">
        <f t="shared" si="2495"/>
        <v>9.1999999999999993</v>
      </c>
      <c r="AS1172" s="19">
        <f t="shared" si="2417"/>
        <v>9.1999999999999993</v>
      </c>
      <c r="AT1172" s="19">
        <f t="shared" si="2576"/>
        <v>0</v>
      </c>
      <c r="AU1172" s="19">
        <f t="shared" si="2496"/>
        <v>9.1999999999999993</v>
      </c>
      <c r="AV1172" s="19">
        <f t="shared" si="2576"/>
        <v>0</v>
      </c>
      <c r="AW1172" s="32"/>
      <c r="AX1172" s="23"/>
      <c r="AY1172" s="2"/>
    </row>
    <row r="1173" spans="1:51" ht="31.2" x14ac:dyDescent="0.3">
      <c r="A1173" s="49" t="s">
        <v>249</v>
      </c>
      <c r="B1173" s="45">
        <v>850</v>
      </c>
      <c r="C1173" s="49" t="s">
        <v>151</v>
      </c>
      <c r="D1173" s="49" t="s">
        <v>246</v>
      </c>
      <c r="E1173" s="15" t="s">
        <v>550</v>
      </c>
      <c r="F1173" s="19">
        <v>9.1999999999999993</v>
      </c>
      <c r="G1173" s="19">
        <v>9.1999999999999993</v>
      </c>
      <c r="H1173" s="19">
        <v>9.1999999999999993</v>
      </c>
      <c r="I1173" s="19"/>
      <c r="J1173" s="19"/>
      <c r="K1173" s="19"/>
      <c r="L1173" s="19">
        <f t="shared" si="2537"/>
        <v>9.1999999999999993</v>
      </c>
      <c r="M1173" s="19">
        <f t="shared" si="2538"/>
        <v>9.1999999999999993</v>
      </c>
      <c r="N1173" s="19">
        <f t="shared" si="2539"/>
        <v>9.1999999999999993</v>
      </c>
      <c r="O1173" s="19"/>
      <c r="P1173" s="19"/>
      <c r="Q1173" s="19"/>
      <c r="R1173" s="19">
        <f t="shared" si="2399"/>
        <v>9.1999999999999993</v>
      </c>
      <c r="S1173" s="19">
        <f t="shared" si="2400"/>
        <v>9.1999999999999993</v>
      </c>
      <c r="T1173" s="19">
        <f t="shared" si="2401"/>
        <v>9.1999999999999993</v>
      </c>
      <c r="U1173" s="19"/>
      <c r="V1173" s="19">
        <f t="shared" si="2403"/>
        <v>9.1999999999999993</v>
      </c>
      <c r="W1173" s="19">
        <f t="shared" si="2404"/>
        <v>9.1999999999999993</v>
      </c>
      <c r="X1173" s="19">
        <f t="shared" si="2405"/>
        <v>9.1999999999999993</v>
      </c>
      <c r="Y1173" s="19"/>
      <c r="Z1173" s="19"/>
      <c r="AA1173" s="19"/>
      <c r="AB1173" s="19">
        <f t="shared" si="2520"/>
        <v>9.1999999999999993</v>
      </c>
      <c r="AC1173" s="19">
        <f t="shared" si="2521"/>
        <v>9.1999999999999993</v>
      </c>
      <c r="AD1173" s="19">
        <f t="shared" si="2522"/>
        <v>9.1999999999999993</v>
      </c>
      <c r="AE1173" s="19"/>
      <c r="AF1173" s="19"/>
      <c r="AG1173" s="19">
        <f t="shared" si="2534"/>
        <v>9.1999999999999993</v>
      </c>
      <c r="AH1173" s="19">
        <f t="shared" si="2535"/>
        <v>9.1999999999999993</v>
      </c>
      <c r="AI1173" s="19">
        <f t="shared" si="2536"/>
        <v>9.1999999999999993</v>
      </c>
      <c r="AJ1173" s="19"/>
      <c r="AK1173" s="19"/>
      <c r="AL1173" s="19"/>
      <c r="AM1173" s="19">
        <f t="shared" si="2415"/>
        <v>9.1999999999999993</v>
      </c>
      <c r="AN1173" s="19"/>
      <c r="AO1173" s="19">
        <f t="shared" si="2494"/>
        <v>9.1999999999999993</v>
      </c>
      <c r="AP1173" s="19">
        <f t="shared" si="2416"/>
        <v>9.1999999999999993</v>
      </c>
      <c r="AQ1173" s="19"/>
      <c r="AR1173" s="19">
        <f t="shared" si="2495"/>
        <v>9.1999999999999993</v>
      </c>
      <c r="AS1173" s="19">
        <f t="shared" si="2417"/>
        <v>9.1999999999999993</v>
      </c>
      <c r="AT1173" s="19"/>
      <c r="AU1173" s="19">
        <f t="shared" si="2496"/>
        <v>9.1999999999999993</v>
      </c>
      <c r="AV1173" s="19"/>
      <c r="AW1173" s="32"/>
      <c r="AX1173" s="23"/>
      <c r="AY1173" s="2"/>
    </row>
    <row r="1174" spans="1:51" ht="31.2" x14ac:dyDescent="0.3">
      <c r="A1174" s="49" t="s">
        <v>250</v>
      </c>
      <c r="B1174" s="45"/>
      <c r="C1174" s="49"/>
      <c r="D1174" s="49"/>
      <c r="E1174" s="15" t="s">
        <v>713</v>
      </c>
      <c r="F1174" s="19">
        <f>F1178+F1175</f>
        <v>1872.7</v>
      </c>
      <c r="G1174" s="19">
        <f t="shared" ref="G1174:AV1174" si="2577">G1178+G1175</f>
        <v>1872.7</v>
      </c>
      <c r="H1174" s="19">
        <f t="shared" si="2577"/>
        <v>1872.7</v>
      </c>
      <c r="I1174" s="19">
        <f t="shared" ref="I1174:K1174" si="2578">I1178+I1175</f>
        <v>0</v>
      </c>
      <c r="J1174" s="19">
        <f t="shared" si="2578"/>
        <v>0</v>
      </c>
      <c r="K1174" s="19">
        <f t="shared" si="2578"/>
        <v>0</v>
      </c>
      <c r="L1174" s="19">
        <f t="shared" si="2537"/>
        <v>1872.7</v>
      </c>
      <c r="M1174" s="19">
        <f t="shared" si="2538"/>
        <v>1872.7</v>
      </c>
      <c r="N1174" s="19">
        <f t="shared" si="2539"/>
        <v>1872.7</v>
      </c>
      <c r="O1174" s="19">
        <f t="shared" ref="O1174:Q1174" si="2579">O1178+O1175</f>
        <v>0</v>
      </c>
      <c r="P1174" s="19">
        <f t="shared" si="2579"/>
        <v>0</v>
      </c>
      <c r="Q1174" s="19">
        <f t="shared" si="2579"/>
        <v>0</v>
      </c>
      <c r="R1174" s="19">
        <f t="shared" si="2399"/>
        <v>1872.7</v>
      </c>
      <c r="S1174" s="19">
        <f t="shared" si="2400"/>
        <v>1872.7</v>
      </c>
      <c r="T1174" s="19">
        <f t="shared" si="2401"/>
        <v>1872.7</v>
      </c>
      <c r="U1174" s="19">
        <f t="shared" ref="U1174" si="2580">U1178+U1175</f>
        <v>0</v>
      </c>
      <c r="V1174" s="19">
        <f t="shared" si="2403"/>
        <v>1872.7</v>
      </c>
      <c r="W1174" s="19">
        <f t="shared" si="2404"/>
        <v>1872.7</v>
      </c>
      <c r="X1174" s="19">
        <f t="shared" si="2405"/>
        <v>1872.7</v>
      </c>
      <c r="Y1174" s="19">
        <f t="shared" ref="Y1174:AA1174" si="2581">Y1178+Y1175</f>
        <v>0</v>
      </c>
      <c r="Z1174" s="19">
        <f t="shared" si="2581"/>
        <v>0</v>
      </c>
      <c r="AA1174" s="19">
        <f t="shared" si="2581"/>
        <v>0</v>
      </c>
      <c r="AB1174" s="19">
        <f t="shared" si="2520"/>
        <v>1872.7</v>
      </c>
      <c r="AC1174" s="19">
        <f t="shared" si="2521"/>
        <v>1872.7</v>
      </c>
      <c r="AD1174" s="19">
        <f t="shared" si="2522"/>
        <v>1872.7</v>
      </c>
      <c r="AE1174" s="19">
        <f t="shared" ref="AE1174:AF1174" si="2582">AE1178+AE1175</f>
        <v>0</v>
      </c>
      <c r="AF1174" s="19">
        <f t="shared" si="2582"/>
        <v>0</v>
      </c>
      <c r="AG1174" s="19">
        <f t="shared" si="2534"/>
        <v>1872.7</v>
      </c>
      <c r="AH1174" s="19">
        <f t="shared" si="2535"/>
        <v>1872.7</v>
      </c>
      <c r="AI1174" s="19">
        <f t="shared" si="2536"/>
        <v>1872.7</v>
      </c>
      <c r="AJ1174" s="19">
        <f t="shared" ref="AJ1174:AL1174" si="2583">AJ1178+AJ1175</f>
        <v>0</v>
      </c>
      <c r="AK1174" s="19">
        <f t="shared" si="2583"/>
        <v>0</v>
      </c>
      <c r="AL1174" s="19">
        <f t="shared" si="2583"/>
        <v>0</v>
      </c>
      <c r="AM1174" s="19">
        <f t="shared" ref="AM1174:AM1237" si="2584">AG1174+AJ1174</f>
        <v>1872.7</v>
      </c>
      <c r="AN1174" s="19">
        <f t="shared" ref="AN1174" si="2585">AN1178+AN1175</f>
        <v>0</v>
      </c>
      <c r="AO1174" s="19">
        <f t="shared" si="2494"/>
        <v>1872.7</v>
      </c>
      <c r="AP1174" s="19">
        <f t="shared" ref="AP1174:AP1237" si="2586">AH1174+AK1174</f>
        <v>1872.7</v>
      </c>
      <c r="AQ1174" s="19">
        <f t="shared" ref="AQ1174" si="2587">AQ1178+AQ1175</f>
        <v>0</v>
      </c>
      <c r="AR1174" s="19">
        <f t="shared" si="2495"/>
        <v>1872.7</v>
      </c>
      <c r="AS1174" s="19">
        <f t="shared" ref="AS1174:AS1237" si="2588">AI1174+AL1174</f>
        <v>1872.7</v>
      </c>
      <c r="AT1174" s="19">
        <f t="shared" ref="AT1174" si="2589">AT1178+AT1175</f>
        <v>0</v>
      </c>
      <c r="AU1174" s="19">
        <f t="shared" si="2496"/>
        <v>1872.7</v>
      </c>
      <c r="AV1174" s="19">
        <f t="shared" si="2577"/>
        <v>0</v>
      </c>
      <c r="AW1174" s="32"/>
      <c r="AX1174" s="23"/>
      <c r="AY1174" s="2"/>
    </row>
    <row r="1175" spans="1:51" ht="93.6" x14ac:dyDescent="0.3">
      <c r="A1175" s="49" t="s">
        <v>250</v>
      </c>
      <c r="B1175" s="45">
        <v>100</v>
      </c>
      <c r="C1175" s="49"/>
      <c r="D1175" s="49"/>
      <c r="E1175" s="15" t="s">
        <v>577</v>
      </c>
      <c r="F1175" s="19">
        <f>F1176</f>
        <v>84.2</v>
      </c>
      <c r="G1175" s="19">
        <f t="shared" ref="G1175:AV1176" si="2590">G1176</f>
        <v>84.2</v>
      </c>
      <c r="H1175" s="19">
        <f t="shared" si="2590"/>
        <v>84.2</v>
      </c>
      <c r="I1175" s="19">
        <f t="shared" si="2590"/>
        <v>0</v>
      </c>
      <c r="J1175" s="19">
        <f t="shared" si="2590"/>
        <v>0</v>
      </c>
      <c r="K1175" s="19">
        <f t="shared" si="2590"/>
        <v>0</v>
      </c>
      <c r="L1175" s="19">
        <f t="shared" si="2537"/>
        <v>84.2</v>
      </c>
      <c r="M1175" s="19">
        <f t="shared" si="2538"/>
        <v>84.2</v>
      </c>
      <c r="N1175" s="19">
        <f t="shared" si="2539"/>
        <v>84.2</v>
      </c>
      <c r="O1175" s="19">
        <f t="shared" si="2590"/>
        <v>0</v>
      </c>
      <c r="P1175" s="19">
        <f t="shared" si="2590"/>
        <v>0</v>
      </c>
      <c r="Q1175" s="19">
        <f t="shared" si="2590"/>
        <v>0</v>
      </c>
      <c r="R1175" s="19">
        <f t="shared" si="2399"/>
        <v>84.2</v>
      </c>
      <c r="S1175" s="19">
        <f t="shared" si="2400"/>
        <v>84.2</v>
      </c>
      <c r="T1175" s="19">
        <f t="shared" si="2401"/>
        <v>84.2</v>
      </c>
      <c r="U1175" s="19">
        <f t="shared" si="2590"/>
        <v>0</v>
      </c>
      <c r="V1175" s="19">
        <f t="shared" si="2403"/>
        <v>84.2</v>
      </c>
      <c r="W1175" s="19">
        <f t="shared" si="2404"/>
        <v>84.2</v>
      </c>
      <c r="X1175" s="19">
        <f t="shared" si="2405"/>
        <v>84.2</v>
      </c>
      <c r="Y1175" s="19">
        <f t="shared" si="2590"/>
        <v>0</v>
      </c>
      <c r="Z1175" s="19">
        <f t="shared" si="2590"/>
        <v>0</v>
      </c>
      <c r="AA1175" s="19">
        <f t="shared" si="2590"/>
        <v>0</v>
      </c>
      <c r="AB1175" s="19">
        <f t="shared" si="2520"/>
        <v>84.2</v>
      </c>
      <c r="AC1175" s="19">
        <f t="shared" si="2521"/>
        <v>84.2</v>
      </c>
      <c r="AD1175" s="19">
        <f t="shared" si="2522"/>
        <v>84.2</v>
      </c>
      <c r="AE1175" s="19">
        <f t="shared" si="2590"/>
        <v>0</v>
      </c>
      <c r="AF1175" s="19">
        <f t="shared" si="2590"/>
        <v>0</v>
      </c>
      <c r="AG1175" s="19">
        <f t="shared" si="2534"/>
        <v>84.2</v>
      </c>
      <c r="AH1175" s="19">
        <f t="shared" si="2535"/>
        <v>84.2</v>
      </c>
      <c r="AI1175" s="19">
        <f t="shared" si="2536"/>
        <v>84.2</v>
      </c>
      <c r="AJ1175" s="19">
        <f t="shared" si="2590"/>
        <v>0</v>
      </c>
      <c r="AK1175" s="19">
        <f t="shared" si="2590"/>
        <v>0</v>
      </c>
      <c r="AL1175" s="19">
        <f t="shared" si="2590"/>
        <v>0</v>
      </c>
      <c r="AM1175" s="19">
        <f t="shared" si="2584"/>
        <v>84.2</v>
      </c>
      <c r="AN1175" s="19">
        <f t="shared" si="2590"/>
        <v>0</v>
      </c>
      <c r="AO1175" s="19">
        <f t="shared" si="2494"/>
        <v>84.2</v>
      </c>
      <c r="AP1175" s="19">
        <f t="shared" si="2586"/>
        <v>84.2</v>
      </c>
      <c r="AQ1175" s="19">
        <f t="shared" si="2590"/>
        <v>0</v>
      </c>
      <c r="AR1175" s="19">
        <f t="shared" si="2495"/>
        <v>84.2</v>
      </c>
      <c r="AS1175" s="19">
        <f t="shared" si="2588"/>
        <v>84.2</v>
      </c>
      <c r="AT1175" s="19">
        <f t="shared" si="2590"/>
        <v>0</v>
      </c>
      <c r="AU1175" s="19">
        <f t="shared" si="2496"/>
        <v>84.2</v>
      </c>
      <c r="AV1175" s="19">
        <f t="shared" si="2590"/>
        <v>0</v>
      </c>
      <c r="AW1175" s="32"/>
      <c r="AX1175" s="23"/>
      <c r="AY1175" s="2"/>
    </row>
    <row r="1176" spans="1:51" ht="31.2" x14ac:dyDescent="0.3">
      <c r="A1176" s="49" t="s">
        <v>250</v>
      </c>
      <c r="B1176" s="45">
        <v>120</v>
      </c>
      <c r="C1176" s="49"/>
      <c r="D1176" s="49"/>
      <c r="E1176" s="15" t="s">
        <v>585</v>
      </c>
      <c r="F1176" s="19">
        <f>F1177</f>
        <v>84.2</v>
      </c>
      <c r="G1176" s="19">
        <f t="shared" si="2590"/>
        <v>84.2</v>
      </c>
      <c r="H1176" s="19">
        <f t="shared" si="2590"/>
        <v>84.2</v>
      </c>
      <c r="I1176" s="19">
        <f t="shared" si="2590"/>
        <v>0</v>
      </c>
      <c r="J1176" s="19">
        <f t="shared" si="2590"/>
        <v>0</v>
      </c>
      <c r="K1176" s="19">
        <f t="shared" si="2590"/>
        <v>0</v>
      </c>
      <c r="L1176" s="19">
        <f t="shared" si="2537"/>
        <v>84.2</v>
      </c>
      <c r="M1176" s="19">
        <f t="shared" si="2538"/>
        <v>84.2</v>
      </c>
      <c r="N1176" s="19">
        <f t="shared" si="2539"/>
        <v>84.2</v>
      </c>
      <c r="O1176" s="19">
        <f t="shared" si="2590"/>
        <v>0</v>
      </c>
      <c r="P1176" s="19">
        <f t="shared" si="2590"/>
        <v>0</v>
      </c>
      <c r="Q1176" s="19">
        <f t="shared" si="2590"/>
        <v>0</v>
      </c>
      <c r="R1176" s="19">
        <f t="shared" ref="R1176:R1239" si="2591">L1176+O1176</f>
        <v>84.2</v>
      </c>
      <c r="S1176" s="19">
        <f t="shared" ref="S1176:S1239" si="2592">M1176+P1176</f>
        <v>84.2</v>
      </c>
      <c r="T1176" s="19">
        <f t="shared" ref="T1176:T1239" si="2593">N1176+Q1176</f>
        <v>84.2</v>
      </c>
      <c r="U1176" s="19">
        <f t="shared" si="2590"/>
        <v>0</v>
      </c>
      <c r="V1176" s="19">
        <f t="shared" ref="V1176:V1239" si="2594">R1176+U1176</f>
        <v>84.2</v>
      </c>
      <c r="W1176" s="19">
        <f t="shared" ref="W1176:W1239" si="2595">S1176</f>
        <v>84.2</v>
      </c>
      <c r="X1176" s="19">
        <f t="shared" ref="X1176:X1239" si="2596">T1176</f>
        <v>84.2</v>
      </c>
      <c r="Y1176" s="19">
        <f t="shared" si="2590"/>
        <v>0</v>
      </c>
      <c r="Z1176" s="19">
        <f t="shared" si="2590"/>
        <v>0</v>
      </c>
      <c r="AA1176" s="19">
        <f t="shared" si="2590"/>
        <v>0</v>
      </c>
      <c r="AB1176" s="19">
        <f t="shared" si="2520"/>
        <v>84.2</v>
      </c>
      <c r="AC1176" s="19">
        <f t="shared" si="2521"/>
        <v>84.2</v>
      </c>
      <c r="AD1176" s="19">
        <f t="shared" si="2522"/>
        <v>84.2</v>
      </c>
      <c r="AE1176" s="19">
        <f t="shared" si="2590"/>
        <v>0</v>
      </c>
      <c r="AF1176" s="19">
        <f t="shared" si="2590"/>
        <v>0</v>
      </c>
      <c r="AG1176" s="19">
        <f t="shared" si="2534"/>
        <v>84.2</v>
      </c>
      <c r="AH1176" s="19">
        <f t="shared" si="2535"/>
        <v>84.2</v>
      </c>
      <c r="AI1176" s="19">
        <f t="shared" si="2536"/>
        <v>84.2</v>
      </c>
      <c r="AJ1176" s="19">
        <f t="shared" si="2590"/>
        <v>0</v>
      </c>
      <c r="AK1176" s="19">
        <f t="shared" si="2590"/>
        <v>0</v>
      </c>
      <c r="AL1176" s="19">
        <f t="shared" si="2590"/>
        <v>0</v>
      </c>
      <c r="AM1176" s="19">
        <f t="shared" si="2584"/>
        <v>84.2</v>
      </c>
      <c r="AN1176" s="19">
        <f t="shared" si="2590"/>
        <v>0</v>
      </c>
      <c r="AO1176" s="19">
        <f t="shared" si="2494"/>
        <v>84.2</v>
      </c>
      <c r="AP1176" s="19">
        <f t="shared" si="2586"/>
        <v>84.2</v>
      </c>
      <c r="AQ1176" s="19">
        <f t="shared" si="2590"/>
        <v>0</v>
      </c>
      <c r="AR1176" s="19">
        <f t="shared" si="2495"/>
        <v>84.2</v>
      </c>
      <c r="AS1176" s="19">
        <f t="shared" si="2588"/>
        <v>84.2</v>
      </c>
      <c r="AT1176" s="19">
        <f t="shared" si="2590"/>
        <v>0</v>
      </c>
      <c r="AU1176" s="19">
        <f t="shared" si="2496"/>
        <v>84.2</v>
      </c>
      <c r="AV1176" s="19">
        <f t="shared" si="2590"/>
        <v>0</v>
      </c>
      <c r="AW1176" s="32"/>
      <c r="AX1176" s="23"/>
      <c r="AY1176" s="2"/>
    </row>
    <row r="1177" spans="1:51" ht="31.2" x14ac:dyDescent="0.3">
      <c r="A1177" s="49" t="s">
        <v>250</v>
      </c>
      <c r="B1177" s="45">
        <v>120</v>
      </c>
      <c r="C1177" s="49" t="s">
        <v>151</v>
      </c>
      <c r="D1177" s="49" t="s">
        <v>246</v>
      </c>
      <c r="E1177" s="15" t="s">
        <v>550</v>
      </c>
      <c r="F1177" s="19">
        <v>84.2</v>
      </c>
      <c r="G1177" s="19">
        <v>84.2</v>
      </c>
      <c r="H1177" s="19">
        <v>84.2</v>
      </c>
      <c r="I1177" s="19"/>
      <c r="J1177" s="19"/>
      <c r="K1177" s="19"/>
      <c r="L1177" s="19">
        <f t="shared" si="2537"/>
        <v>84.2</v>
      </c>
      <c r="M1177" s="19">
        <f t="shared" si="2538"/>
        <v>84.2</v>
      </c>
      <c r="N1177" s="19">
        <f t="shared" si="2539"/>
        <v>84.2</v>
      </c>
      <c r="O1177" s="19"/>
      <c r="P1177" s="19"/>
      <c r="Q1177" s="19"/>
      <c r="R1177" s="19">
        <f t="shared" si="2591"/>
        <v>84.2</v>
      </c>
      <c r="S1177" s="19">
        <f t="shared" si="2592"/>
        <v>84.2</v>
      </c>
      <c r="T1177" s="19">
        <f t="shared" si="2593"/>
        <v>84.2</v>
      </c>
      <c r="U1177" s="19"/>
      <c r="V1177" s="19">
        <f t="shared" si="2594"/>
        <v>84.2</v>
      </c>
      <c r="W1177" s="19">
        <f t="shared" si="2595"/>
        <v>84.2</v>
      </c>
      <c r="X1177" s="19">
        <f t="shared" si="2596"/>
        <v>84.2</v>
      </c>
      <c r="Y1177" s="19"/>
      <c r="Z1177" s="19"/>
      <c r="AA1177" s="19"/>
      <c r="AB1177" s="19">
        <f t="shared" si="2520"/>
        <v>84.2</v>
      </c>
      <c r="AC1177" s="19">
        <f t="shared" si="2521"/>
        <v>84.2</v>
      </c>
      <c r="AD1177" s="19">
        <f t="shared" si="2522"/>
        <v>84.2</v>
      </c>
      <c r="AE1177" s="19"/>
      <c r="AF1177" s="19"/>
      <c r="AG1177" s="19">
        <f t="shared" si="2534"/>
        <v>84.2</v>
      </c>
      <c r="AH1177" s="19">
        <f t="shared" si="2535"/>
        <v>84.2</v>
      </c>
      <c r="AI1177" s="19">
        <f t="shared" si="2536"/>
        <v>84.2</v>
      </c>
      <c r="AJ1177" s="19"/>
      <c r="AK1177" s="19"/>
      <c r="AL1177" s="19"/>
      <c r="AM1177" s="19">
        <f t="shared" si="2584"/>
        <v>84.2</v>
      </c>
      <c r="AN1177" s="19"/>
      <c r="AO1177" s="19">
        <f t="shared" si="2494"/>
        <v>84.2</v>
      </c>
      <c r="AP1177" s="19">
        <f t="shared" si="2586"/>
        <v>84.2</v>
      </c>
      <c r="AQ1177" s="19"/>
      <c r="AR1177" s="19">
        <f t="shared" si="2495"/>
        <v>84.2</v>
      </c>
      <c r="AS1177" s="19">
        <f t="shared" si="2588"/>
        <v>84.2</v>
      </c>
      <c r="AT1177" s="19"/>
      <c r="AU1177" s="19">
        <f t="shared" si="2496"/>
        <v>84.2</v>
      </c>
      <c r="AV1177" s="19"/>
      <c r="AW1177" s="32"/>
      <c r="AX1177" s="23"/>
      <c r="AY1177" s="2"/>
    </row>
    <row r="1178" spans="1:51" ht="31.2" x14ac:dyDescent="0.3">
      <c r="A1178" s="49" t="s">
        <v>250</v>
      </c>
      <c r="B1178" s="45">
        <v>200</v>
      </c>
      <c r="C1178" s="49"/>
      <c r="D1178" s="49"/>
      <c r="E1178" s="15" t="s">
        <v>578</v>
      </c>
      <c r="F1178" s="19">
        <f t="shared" ref="F1178:K1179" si="2597">F1179</f>
        <v>1788.5</v>
      </c>
      <c r="G1178" s="19">
        <f t="shared" si="2597"/>
        <v>1788.5</v>
      </c>
      <c r="H1178" s="19">
        <f t="shared" si="2597"/>
        <v>1788.5</v>
      </c>
      <c r="I1178" s="19">
        <f t="shared" si="2597"/>
        <v>0</v>
      </c>
      <c r="J1178" s="19">
        <f t="shared" si="2597"/>
        <v>0</v>
      </c>
      <c r="K1178" s="19">
        <f t="shared" si="2597"/>
        <v>0</v>
      </c>
      <c r="L1178" s="19">
        <f t="shared" si="2537"/>
        <v>1788.5</v>
      </c>
      <c r="M1178" s="19">
        <f t="shared" si="2538"/>
        <v>1788.5</v>
      </c>
      <c r="N1178" s="19">
        <f t="shared" si="2539"/>
        <v>1788.5</v>
      </c>
      <c r="O1178" s="19">
        <f t="shared" ref="O1178:Q1179" si="2598">O1179</f>
        <v>0</v>
      </c>
      <c r="P1178" s="19">
        <f t="shared" si="2598"/>
        <v>0</v>
      </c>
      <c r="Q1178" s="19">
        <f t="shared" si="2598"/>
        <v>0</v>
      </c>
      <c r="R1178" s="19">
        <f t="shared" si="2591"/>
        <v>1788.5</v>
      </c>
      <c r="S1178" s="19">
        <f t="shared" si="2592"/>
        <v>1788.5</v>
      </c>
      <c r="T1178" s="19">
        <f t="shared" si="2593"/>
        <v>1788.5</v>
      </c>
      <c r="U1178" s="19">
        <f t="shared" ref="U1178:AV1179" si="2599">U1179</f>
        <v>0</v>
      </c>
      <c r="V1178" s="19">
        <f t="shared" si="2594"/>
        <v>1788.5</v>
      </c>
      <c r="W1178" s="19">
        <f t="shared" si="2595"/>
        <v>1788.5</v>
      </c>
      <c r="X1178" s="19">
        <f t="shared" si="2596"/>
        <v>1788.5</v>
      </c>
      <c r="Y1178" s="19">
        <f t="shared" si="2599"/>
        <v>0</v>
      </c>
      <c r="Z1178" s="19">
        <f t="shared" si="2599"/>
        <v>0</v>
      </c>
      <c r="AA1178" s="19">
        <f t="shared" si="2599"/>
        <v>0</v>
      </c>
      <c r="AB1178" s="19">
        <f t="shared" si="2520"/>
        <v>1788.5</v>
      </c>
      <c r="AC1178" s="19">
        <f t="shared" si="2521"/>
        <v>1788.5</v>
      </c>
      <c r="AD1178" s="19">
        <f t="shared" si="2522"/>
        <v>1788.5</v>
      </c>
      <c r="AE1178" s="19">
        <f t="shared" si="2599"/>
        <v>0</v>
      </c>
      <c r="AF1178" s="19">
        <f t="shared" si="2599"/>
        <v>0</v>
      </c>
      <c r="AG1178" s="19">
        <f t="shared" si="2534"/>
        <v>1788.5</v>
      </c>
      <c r="AH1178" s="19">
        <f t="shared" si="2535"/>
        <v>1788.5</v>
      </c>
      <c r="AI1178" s="19">
        <f t="shared" si="2536"/>
        <v>1788.5</v>
      </c>
      <c r="AJ1178" s="19">
        <f t="shared" si="2599"/>
        <v>0</v>
      </c>
      <c r="AK1178" s="19">
        <f t="shared" si="2599"/>
        <v>0</v>
      </c>
      <c r="AL1178" s="19">
        <f t="shared" si="2599"/>
        <v>0</v>
      </c>
      <c r="AM1178" s="19">
        <f t="shared" si="2584"/>
        <v>1788.5</v>
      </c>
      <c r="AN1178" s="19">
        <f t="shared" si="2599"/>
        <v>0</v>
      </c>
      <c r="AO1178" s="19">
        <f t="shared" si="2494"/>
        <v>1788.5</v>
      </c>
      <c r="AP1178" s="19">
        <f t="shared" si="2586"/>
        <v>1788.5</v>
      </c>
      <c r="AQ1178" s="19">
        <f t="shared" si="2599"/>
        <v>0</v>
      </c>
      <c r="AR1178" s="19">
        <f t="shared" si="2495"/>
        <v>1788.5</v>
      </c>
      <c r="AS1178" s="19">
        <f t="shared" si="2588"/>
        <v>1788.5</v>
      </c>
      <c r="AT1178" s="19">
        <f t="shared" si="2599"/>
        <v>0</v>
      </c>
      <c r="AU1178" s="19">
        <f t="shared" si="2496"/>
        <v>1788.5</v>
      </c>
      <c r="AV1178" s="19">
        <f t="shared" si="2599"/>
        <v>0</v>
      </c>
      <c r="AW1178" s="32"/>
      <c r="AX1178" s="23"/>
      <c r="AY1178" s="2"/>
    </row>
    <row r="1179" spans="1:51" ht="46.8" x14ac:dyDescent="0.3">
      <c r="A1179" s="49" t="s">
        <v>250</v>
      </c>
      <c r="B1179" s="45">
        <v>240</v>
      </c>
      <c r="C1179" s="49"/>
      <c r="D1179" s="49"/>
      <c r="E1179" s="15" t="s">
        <v>586</v>
      </c>
      <c r="F1179" s="19">
        <f t="shared" si="2597"/>
        <v>1788.5</v>
      </c>
      <c r="G1179" s="19">
        <f t="shared" si="2597"/>
        <v>1788.5</v>
      </c>
      <c r="H1179" s="19">
        <f t="shared" si="2597"/>
        <v>1788.5</v>
      </c>
      <c r="I1179" s="19">
        <f t="shared" si="2597"/>
        <v>0</v>
      </c>
      <c r="J1179" s="19">
        <f t="shared" si="2597"/>
        <v>0</v>
      </c>
      <c r="K1179" s="19">
        <f t="shared" si="2597"/>
        <v>0</v>
      </c>
      <c r="L1179" s="19">
        <f t="shared" si="2537"/>
        <v>1788.5</v>
      </c>
      <c r="M1179" s="19">
        <f t="shared" si="2538"/>
        <v>1788.5</v>
      </c>
      <c r="N1179" s="19">
        <f t="shared" si="2539"/>
        <v>1788.5</v>
      </c>
      <c r="O1179" s="19">
        <f t="shared" si="2598"/>
        <v>0</v>
      </c>
      <c r="P1179" s="19">
        <f t="shared" si="2598"/>
        <v>0</v>
      </c>
      <c r="Q1179" s="19">
        <f t="shared" si="2598"/>
        <v>0</v>
      </c>
      <c r="R1179" s="19">
        <f t="shared" si="2591"/>
        <v>1788.5</v>
      </c>
      <c r="S1179" s="19">
        <f t="shared" si="2592"/>
        <v>1788.5</v>
      </c>
      <c r="T1179" s="19">
        <f t="shared" si="2593"/>
        <v>1788.5</v>
      </c>
      <c r="U1179" s="19">
        <f t="shared" si="2599"/>
        <v>0</v>
      </c>
      <c r="V1179" s="19">
        <f t="shared" si="2594"/>
        <v>1788.5</v>
      </c>
      <c r="W1179" s="19">
        <f t="shared" si="2595"/>
        <v>1788.5</v>
      </c>
      <c r="X1179" s="19">
        <f t="shared" si="2596"/>
        <v>1788.5</v>
      </c>
      <c r="Y1179" s="19">
        <f t="shared" si="2599"/>
        <v>0</v>
      </c>
      <c r="Z1179" s="19">
        <f t="shared" si="2599"/>
        <v>0</v>
      </c>
      <c r="AA1179" s="19">
        <f t="shared" si="2599"/>
        <v>0</v>
      </c>
      <c r="AB1179" s="19">
        <f t="shared" si="2520"/>
        <v>1788.5</v>
      </c>
      <c r="AC1179" s="19">
        <f t="shared" si="2521"/>
        <v>1788.5</v>
      </c>
      <c r="AD1179" s="19">
        <f t="shared" si="2522"/>
        <v>1788.5</v>
      </c>
      <c r="AE1179" s="19">
        <f t="shared" si="2599"/>
        <v>0</v>
      </c>
      <c r="AF1179" s="19">
        <f t="shared" si="2599"/>
        <v>0</v>
      </c>
      <c r="AG1179" s="19">
        <f t="shared" si="2534"/>
        <v>1788.5</v>
      </c>
      <c r="AH1179" s="19">
        <f t="shared" si="2535"/>
        <v>1788.5</v>
      </c>
      <c r="AI1179" s="19">
        <f t="shared" si="2536"/>
        <v>1788.5</v>
      </c>
      <c r="AJ1179" s="19">
        <f t="shared" si="2599"/>
        <v>0</v>
      </c>
      <c r="AK1179" s="19">
        <f t="shared" si="2599"/>
        <v>0</v>
      </c>
      <c r="AL1179" s="19">
        <f t="shared" si="2599"/>
        <v>0</v>
      </c>
      <c r="AM1179" s="19">
        <f t="shared" si="2584"/>
        <v>1788.5</v>
      </c>
      <c r="AN1179" s="19">
        <f t="shared" si="2599"/>
        <v>0</v>
      </c>
      <c r="AO1179" s="19">
        <f t="shared" si="2494"/>
        <v>1788.5</v>
      </c>
      <c r="AP1179" s="19">
        <f t="shared" si="2586"/>
        <v>1788.5</v>
      </c>
      <c r="AQ1179" s="19">
        <f t="shared" si="2599"/>
        <v>0</v>
      </c>
      <c r="AR1179" s="19">
        <f t="shared" si="2495"/>
        <v>1788.5</v>
      </c>
      <c r="AS1179" s="19">
        <f t="shared" si="2588"/>
        <v>1788.5</v>
      </c>
      <c r="AT1179" s="19">
        <f t="shared" si="2599"/>
        <v>0</v>
      </c>
      <c r="AU1179" s="19">
        <f t="shared" si="2496"/>
        <v>1788.5</v>
      </c>
      <c r="AV1179" s="19">
        <f t="shared" si="2599"/>
        <v>0</v>
      </c>
      <c r="AW1179" s="32"/>
      <c r="AX1179" s="23"/>
      <c r="AY1179" s="2"/>
    </row>
    <row r="1180" spans="1:51" ht="31.2" x14ac:dyDescent="0.3">
      <c r="A1180" s="49" t="s">
        <v>250</v>
      </c>
      <c r="B1180" s="45">
        <v>240</v>
      </c>
      <c r="C1180" s="49" t="s">
        <v>151</v>
      </c>
      <c r="D1180" s="49" t="s">
        <v>246</v>
      </c>
      <c r="E1180" s="15" t="s">
        <v>550</v>
      </c>
      <c r="F1180" s="19">
        <v>1788.5</v>
      </c>
      <c r="G1180" s="19">
        <v>1788.5</v>
      </c>
      <c r="H1180" s="19">
        <v>1788.5</v>
      </c>
      <c r="I1180" s="19"/>
      <c r="J1180" s="19"/>
      <c r="K1180" s="19"/>
      <c r="L1180" s="19">
        <f t="shared" si="2537"/>
        <v>1788.5</v>
      </c>
      <c r="M1180" s="19">
        <f t="shared" si="2538"/>
        <v>1788.5</v>
      </c>
      <c r="N1180" s="19">
        <f t="shared" si="2539"/>
        <v>1788.5</v>
      </c>
      <c r="O1180" s="19"/>
      <c r="P1180" s="19"/>
      <c r="Q1180" s="19"/>
      <c r="R1180" s="19">
        <f t="shared" si="2591"/>
        <v>1788.5</v>
      </c>
      <c r="S1180" s="19">
        <f t="shared" si="2592"/>
        <v>1788.5</v>
      </c>
      <c r="T1180" s="19">
        <f t="shared" si="2593"/>
        <v>1788.5</v>
      </c>
      <c r="U1180" s="19"/>
      <c r="V1180" s="19">
        <f t="shared" si="2594"/>
        <v>1788.5</v>
      </c>
      <c r="W1180" s="19">
        <f t="shared" si="2595"/>
        <v>1788.5</v>
      </c>
      <c r="X1180" s="19">
        <f t="shared" si="2596"/>
        <v>1788.5</v>
      </c>
      <c r="Y1180" s="19"/>
      <c r="Z1180" s="19"/>
      <c r="AA1180" s="19"/>
      <c r="AB1180" s="19">
        <f t="shared" si="2520"/>
        <v>1788.5</v>
      </c>
      <c r="AC1180" s="19">
        <f t="shared" si="2521"/>
        <v>1788.5</v>
      </c>
      <c r="AD1180" s="19">
        <f t="shared" si="2522"/>
        <v>1788.5</v>
      </c>
      <c r="AE1180" s="19"/>
      <c r="AF1180" s="19"/>
      <c r="AG1180" s="19">
        <f t="shared" si="2534"/>
        <v>1788.5</v>
      </c>
      <c r="AH1180" s="19">
        <f t="shared" si="2535"/>
        <v>1788.5</v>
      </c>
      <c r="AI1180" s="19">
        <f t="shared" si="2536"/>
        <v>1788.5</v>
      </c>
      <c r="AJ1180" s="19"/>
      <c r="AK1180" s="19"/>
      <c r="AL1180" s="19"/>
      <c r="AM1180" s="19">
        <f t="shared" si="2584"/>
        <v>1788.5</v>
      </c>
      <c r="AN1180" s="19"/>
      <c r="AO1180" s="19">
        <f t="shared" si="2494"/>
        <v>1788.5</v>
      </c>
      <c r="AP1180" s="19">
        <f t="shared" si="2586"/>
        <v>1788.5</v>
      </c>
      <c r="AQ1180" s="19"/>
      <c r="AR1180" s="19">
        <f t="shared" si="2495"/>
        <v>1788.5</v>
      </c>
      <c r="AS1180" s="19">
        <f t="shared" si="2588"/>
        <v>1788.5</v>
      </c>
      <c r="AT1180" s="19"/>
      <c r="AU1180" s="19">
        <f t="shared" si="2496"/>
        <v>1788.5</v>
      </c>
      <c r="AV1180" s="19"/>
      <c r="AW1180" s="32"/>
      <c r="AX1180" s="23"/>
      <c r="AY1180" s="2"/>
    </row>
    <row r="1181" spans="1:51" ht="46.8" x14ac:dyDescent="0.3">
      <c r="A1181" s="49" t="s">
        <v>976</v>
      </c>
      <c r="B1181" s="45"/>
      <c r="C1181" s="49"/>
      <c r="D1181" s="49"/>
      <c r="E1181" s="15" t="s">
        <v>977</v>
      </c>
      <c r="F1181" s="19">
        <f>F1182+F1186+F1190</f>
        <v>50000</v>
      </c>
      <c r="G1181" s="19">
        <f t="shared" ref="G1181:AV1181" si="2600">G1182+G1186+G1190</f>
        <v>50000</v>
      </c>
      <c r="H1181" s="19">
        <f t="shared" si="2600"/>
        <v>0</v>
      </c>
      <c r="I1181" s="19">
        <f t="shared" ref="I1181:K1181" si="2601">I1182+I1186+I1190</f>
        <v>0</v>
      </c>
      <c r="J1181" s="19">
        <f t="shared" si="2601"/>
        <v>0</v>
      </c>
      <c r="K1181" s="19">
        <f t="shared" si="2601"/>
        <v>0</v>
      </c>
      <c r="L1181" s="19">
        <f t="shared" si="2537"/>
        <v>50000</v>
      </c>
      <c r="M1181" s="19">
        <f t="shared" si="2538"/>
        <v>50000</v>
      </c>
      <c r="N1181" s="19">
        <f t="shared" si="2539"/>
        <v>0</v>
      </c>
      <c r="O1181" s="19">
        <f t="shared" ref="O1181:Q1181" si="2602">O1182+O1186+O1190</f>
        <v>0</v>
      </c>
      <c r="P1181" s="19">
        <f t="shared" si="2602"/>
        <v>0</v>
      </c>
      <c r="Q1181" s="19">
        <f t="shared" si="2602"/>
        <v>0</v>
      </c>
      <c r="R1181" s="19">
        <f t="shared" si="2591"/>
        <v>50000</v>
      </c>
      <c r="S1181" s="19">
        <f t="shared" si="2592"/>
        <v>50000</v>
      </c>
      <c r="T1181" s="19">
        <f t="shared" si="2593"/>
        <v>0</v>
      </c>
      <c r="U1181" s="19">
        <f t="shared" ref="U1181" si="2603">U1182+U1186+U1190</f>
        <v>0</v>
      </c>
      <c r="V1181" s="19">
        <f t="shared" si="2594"/>
        <v>50000</v>
      </c>
      <c r="W1181" s="19">
        <f t="shared" si="2595"/>
        <v>50000</v>
      </c>
      <c r="X1181" s="19">
        <f t="shared" si="2596"/>
        <v>0</v>
      </c>
      <c r="Y1181" s="19">
        <f t="shared" ref="Y1181:AA1181" si="2604">Y1182+Y1186+Y1190</f>
        <v>0</v>
      </c>
      <c r="Z1181" s="19">
        <f t="shared" si="2604"/>
        <v>0</v>
      </c>
      <c r="AA1181" s="19">
        <f t="shared" si="2604"/>
        <v>0</v>
      </c>
      <c r="AB1181" s="19">
        <f t="shared" si="2520"/>
        <v>50000</v>
      </c>
      <c r="AC1181" s="19">
        <f t="shared" si="2521"/>
        <v>50000</v>
      </c>
      <c r="AD1181" s="19">
        <f t="shared" si="2522"/>
        <v>0</v>
      </c>
      <c r="AE1181" s="19">
        <f t="shared" ref="AE1181:AF1181" si="2605">AE1182+AE1186+AE1190</f>
        <v>0</v>
      </c>
      <c r="AF1181" s="19">
        <f t="shared" si="2605"/>
        <v>0</v>
      </c>
      <c r="AG1181" s="19">
        <f t="shared" si="2534"/>
        <v>50000</v>
      </c>
      <c r="AH1181" s="19">
        <f t="shared" si="2535"/>
        <v>50000</v>
      </c>
      <c r="AI1181" s="19">
        <f t="shared" si="2536"/>
        <v>0</v>
      </c>
      <c r="AJ1181" s="19">
        <f t="shared" ref="AJ1181:AL1181" si="2606">AJ1182+AJ1186+AJ1190</f>
        <v>-34000</v>
      </c>
      <c r="AK1181" s="19">
        <f t="shared" si="2606"/>
        <v>0</v>
      </c>
      <c r="AL1181" s="19">
        <f t="shared" si="2606"/>
        <v>0</v>
      </c>
      <c r="AM1181" s="19">
        <f t="shared" si="2584"/>
        <v>16000</v>
      </c>
      <c r="AN1181" s="19">
        <f t="shared" ref="AN1181" si="2607">AN1182+AN1186+AN1190</f>
        <v>0</v>
      </c>
      <c r="AO1181" s="19">
        <f t="shared" si="2494"/>
        <v>16000</v>
      </c>
      <c r="AP1181" s="19">
        <f t="shared" si="2586"/>
        <v>50000</v>
      </c>
      <c r="AQ1181" s="19">
        <f t="shared" ref="AQ1181" si="2608">AQ1182+AQ1186+AQ1190</f>
        <v>0</v>
      </c>
      <c r="AR1181" s="19">
        <f t="shared" si="2495"/>
        <v>50000</v>
      </c>
      <c r="AS1181" s="19">
        <f t="shared" si="2588"/>
        <v>0</v>
      </c>
      <c r="AT1181" s="19">
        <f t="shared" ref="AT1181" si="2609">AT1182+AT1186+AT1190</f>
        <v>0</v>
      </c>
      <c r="AU1181" s="19">
        <f t="shared" si="2496"/>
        <v>0</v>
      </c>
      <c r="AV1181" s="19">
        <f t="shared" si="2600"/>
        <v>0</v>
      </c>
      <c r="AW1181" s="32"/>
      <c r="AX1181" s="23"/>
      <c r="AY1181" s="2"/>
    </row>
    <row r="1182" spans="1:51" ht="62.4" x14ac:dyDescent="0.3">
      <c r="A1182" s="49" t="s">
        <v>978</v>
      </c>
      <c r="B1182" s="45"/>
      <c r="C1182" s="49"/>
      <c r="D1182" s="49"/>
      <c r="E1182" s="15" t="s">
        <v>979</v>
      </c>
      <c r="F1182" s="19">
        <f>F1183</f>
        <v>16000</v>
      </c>
      <c r="G1182" s="19">
        <f t="shared" ref="G1182:AV1184" si="2610">G1183</f>
        <v>16050</v>
      </c>
      <c r="H1182" s="19">
        <f t="shared" si="2610"/>
        <v>0</v>
      </c>
      <c r="I1182" s="19">
        <f t="shared" si="2610"/>
        <v>0</v>
      </c>
      <c r="J1182" s="19">
        <f t="shared" si="2610"/>
        <v>0</v>
      </c>
      <c r="K1182" s="19">
        <f t="shared" si="2610"/>
        <v>0</v>
      </c>
      <c r="L1182" s="19">
        <f t="shared" si="2537"/>
        <v>16000</v>
      </c>
      <c r="M1182" s="19">
        <f t="shared" si="2538"/>
        <v>16050</v>
      </c>
      <c r="N1182" s="19">
        <f t="shared" si="2539"/>
        <v>0</v>
      </c>
      <c r="O1182" s="19">
        <f t="shared" si="2610"/>
        <v>0</v>
      </c>
      <c r="P1182" s="19">
        <f t="shared" si="2610"/>
        <v>0</v>
      </c>
      <c r="Q1182" s="19">
        <f t="shared" si="2610"/>
        <v>0</v>
      </c>
      <c r="R1182" s="19">
        <f t="shared" si="2591"/>
        <v>16000</v>
      </c>
      <c r="S1182" s="19">
        <f t="shared" si="2592"/>
        <v>16050</v>
      </c>
      <c r="T1182" s="19">
        <f t="shared" si="2593"/>
        <v>0</v>
      </c>
      <c r="U1182" s="19">
        <f t="shared" si="2610"/>
        <v>0</v>
      </c>
      <c r="V1182" s="19">
        <f t="shared" si="2594"/>
        <v>16000</v>
      </c>
      <c r="W1182" s="19">
        <f t="shared" si="2595"/>
        <v>16050</v>
      </c>
      <c r="X1182" s="19">
        <f t="shared" si="2596"/>
        <v>0</v>
      </c>
      <c r="Y1182" s="19">
        <f t="shared" si="2610"/>
        <v>0</v>
      </c>
      <c r="Z1182" s="19">
        <f t="shared" si="2610"/>
        <v>0</v>
      </c>
      <c r="AA1182" s="19">
        <f t="shared" si="2610"/>
        <v>0</v>
      </c>
      <c r="AB1182" s="19">
        <f t="shared" si="2520"/>
        <v>16000</v>
      </c>
      <c r="AC1182" s="19">
        <f t="shared" si="2521"/>
        <v>16050</v>
      </c>
      <c r="AD1182" s="19">
        <f t="shared" si="2522"/>
        <v>0</v>
      </c>
      <c r="AE1182" s="19">
        <f t="shared" si="2610"/>
        <v>0</v>
      </c>
      <c r="AF1182" s="19">
        <f t="shared" si="2610"/>
        <v>0</v>
      </c>
      <c r="AG1182" s="19">
        <f t="shared" si="2534"/>
        <v>16000</v>
      </c>
      <c r="AH1182" s="19">
        <f t="shared" si="2535"/>
        <v>16050</v>
      </c>
      <c r="AI1182" s="19">
        <f t="shared" si="2536"/>
        <v>0</v>
      </c>
      <c r="AJ1182" s="19">
        <f t="shared" si="2610"/>
        <v>0</v>
      </c>
      <c r="AK1182" s="19">
        <f t="shared" si="2610"/>
        <v>0</v>
      </c>
      <c r="AL1182" s="19">
        <f t="shared" si="2610"/>
        <v>0</v>
      </c>
      <c r="AM1182" s="19">
        <f t="shared" si="2584"/>
        <v>16000</v>
      </c>
      <c r="AN1182" s="19">
        <f t="shared" si="2610"/>
        <v>0</v>
      </c>
      <c r="AO1182" s="19">
        <f t="shared" si="2494"/>
        <v>16000</v>
      </c>
      <c r="AP1182" s="19">
        <f t="shared" si="2586"/>
        <v>16050</v>
      </c>
      <c r="AQ1182" s="19">
        <f t="shared" si="2610"/>
        <v>0</v>
      </c>
      <c r="AR1182" s="19">
        <f t="shared" si="2495"/>
        <v>16050</v>
      </c>
      <c r="AS1182" s="19">
        <f t="shared" si="2588"/>
        <v>0</v>
      </c>
      <c r="AT1182" s="19">
        <f t="shared" si="2610"/>
        <v>0</v>
      </c>
      <c r="AU1182" s="19">
        <f t="shared" si="2496"/>
        <v>0</v>
      </c>
      <c r="AV1182" s="19">
        <f t="shared" si="2610"/>
        <v>0</v>
      </c>
      <c r="AW1182" s="32"/>
      <c r="AX1182" s="23"/>
      <c r="AY1182" s="2"/>
    </row>
    <row r="1183" spans="1:51" ht="46.8" x14ac:dyDescent="0.3">
      <c r="A1183" s="49" t="s">
        <v>978</v>
      </c>
      <c r="B1183" s="45">
        <v>600</v>
      </c>
      <c r="C1183" s="49"/>
      <c r="D1183" s="49"/>
      <c r="E1183" s="15" t="s">
        <v>581</v>
      </c>
      <c r="F1183" s="19">
        <f>F1184</f>
        <v>16000</v>
      </c>
      <c r="G1183" s="19">
        <f t="shared" si="2610"/>
        <v>16050</v>
      </c>
      <c r="H1183" s="19">
        <f t="shared" si="2610"/>
        <v>0</v>
      </c>
      <c r="I1183" s="19">
        <f t="shared" si="2610"/>
        <v>0</v>
      </c>
      <c r="J1183" s="19">
        <f t="shared" si="2610"/>
        <v>0</v>
      </c>
      <c r="K1183" s="19">
        <f t="shared" si="2610"/>
        <v>0</v>
      </c>
      <c r="L1183" s="19">
        <f t="shared" si="2537"/>
        <v>16000</v>
      </c>
      <c r="M1183" s="19">
        <f t="shared" si="2538"/>
        <v>16050</v>
      </c>
      <c r="N1183" s="19">
        <f t="shared" si="2539"/>
        <v>0</v>
      </c>
      <c r="O1183" s="19">
        <f t="shared" si="2610"/>
        <v>0</v>
      </c>
      <c r="P1183" s="19">
        <f t="shared" si="2610"/>
        <v>0</v>
      </c>
      <c r="Q1183" s="19">
        <f t="shared" si="2610"/>
        <v>0</v>
      </c>
      <c r="R1183" s="19">
        <f t="shared" si="2591"/>
        <v>16000</v>
      </c>
      <c r="S1183" s="19">
        <f t="shared" si="2592"/>
        <v>16050</v>
      </c>
      <c r="T1183" s="19">
        <f t="shared" si="2593"/>
        <v>0</v>
      </c>
      <c r="U1183" s="19">
        <f t="shared" si="2610"/>
        <v>0</v>
      </c>
      <c r="V1183" s="19">
        <f t="shared" si="2594"/>
        <v>16000</v>
      </c>
      <c r="W1183" s="19">
        <f t="shared" si="2595"/>
        <v>16050</v>
      </c>
      <c r="X1183" s="19">
        <f t="shared" si="2596"/>
        <v>0</v>
      </c>
      <c r="Y1183" s="19">
        <f t="shared" si="2610"/>
        <v>0</v>
      </c>
      <c r="Z1183" s="19">
        <f t="shared" si="2610"/>
        <v>0</v>
      </c>
      <c r="AA1183" s="19">
        <f t="shared" si="2610"/>
        <v>0</v>
      </c>
      <c r="AB1183" s="19">
        <f t="shared" si="2520"/>
        <v>16000</v>
      </c>
      <c r="AC1183" s="19">
        <f t="shared" si="2521"/>
        <v>16050</v>
      </c>
      <c r="AD1183" s="19">
        <f t="shared" si="2522"/>
        <v>0</v>
      </c>
      <c r="AE1183" s="19">
        <f t="shared" si="2610"/>
        <v>0</v>
      </c>
      <c r="AF1183" s="19">
        <f t="shared" si="2610"/>
        <v>0</v>
      </c>
      <c r="AG1183" s="19">
        <f t="shared" si="2534"/>
        <v>16000</v>
      </c>
      <c r="AH1183" s="19">
        <f t="shared" si="2535"/>
        <v>16050</v>
      </c>
      <c r="AI1183" s="19">
        <f t="shared" si="2536"/>
        <v>0</v>
      </c>
      <c r="AJ1183" s="19">
        <f t="shared" si="2610"/>
        <v>0</v>
      </c>
      <c r="AK1183" s="19">
        <f t="shared" si="2610"/>
        <v>0</v>
      </c>
      <c r="AL1183" s="19">
        <f t="shared" si="2610"/>
        <v>0</v>
      </c>
      <c r="AM1183" s="19">
        <f t="shared" si="2584"/>
        <v>16000</v>
      </c>
      <c r="AN1183" s="19">
        <f t="shared" si="2610"/>
        <v>0</v>
      </c>
      <c r="AO1183" s="19">
        <f t="shared" si="2494"/>
        <v>16000</v>
      </c>
      <c r="AP1183" s="19">
        <f t="shared" si="2586"/>
        <v>16050</v>
      </c>
      <c r="AQ1183" s="19">
        <f t="shared" si="2610"/>
        <v>0</v>
      </c>
      <c r="AR1183" s="19">
        <f t="shared" si="2495"/>
        <v>16050</v>
      </c>
      <c r="AS1183" s="19">
        <f t="shared" si="2588"/>
        <v>0</v>
      </c>
      <c r="AT1183" s="19">
        <f t="shared" si="2610"/>
        <v>0</v>
      </c>
      <c r="AU1183" s="19">
        <f t="shared" si="2496"/>
        <v>0</v>
      </c>
      <c r="AV1183" s="19">
        <f t="shared" si="2610"/>
        <v>0</v>
      </c>
      <c r="AW1183" s="32"/>
      <c r="AX1183" s="23"/>
      <c r="AY1183" s="2"/>
    </row>
    <row r="1184" spans="1:51" ht="46.8" x14ac:dyDescent="0.3">
      <c r="A1184" s="49" t="s">
        <v>978</v>
      </c>
      <c r="B1184" s="45">
        <v>630</v>
      </c>
      <c r="C1184" s="49"/>
      <c r="D1184" s="49"/>
      <c r="E1184" s="15" t="s">
        <v>597</v>
      </c>
      <c r="F1184" s="19">
        <f>F1185</f>
        <v>16000</v>
      </c>
      <c r="G1184" s="19">
        <f t="shared" si="2610"/>
        <v>16050</v>
      </c>
      <c r="H1184" s="19">
        <f t="shared" si="2610"/>
        <v>0</v>
      </c>
      <c r="I1184" s="19">
        <f t="shared" si="2610"/>
        <v>0</v>
      </c>
      <c r="J1184" s="19">
        <f t="shared" si="2610"/>
        <v>0</v>
      </c>
      <c r="K1184" s="19">
        <f t="shared" si="2610"/>
        <v>0</v>
      </c>
      <c r="L1184" s="19">
        <f t="shared" si="2537"/>
        <v>16000</v>
      </c>
      <c r="M1184" s="19">
        <f t="shared" si="2538"/>
        <v>16050</v>
      </c>
      <c r="N1184" s="19">
        <f t="shared" si="2539"/>
        <v>0</v>
      </c>
      <c r="O1184" s="19">
        <f t="shared" si="2610"/>
        <v>0</v>
      </c>
      <c r="P1184" s="19">
        <f t="shared" si="2610"/>
        <v>0</v>
      </c>
      <c r="Q1184" s="19">
        <f t="shared" si="2610"/>
        <v>0</v>
      </c>
      <c r="R1184" s="19">
        <f t="shared" si="2591"/>
        <v>16000</v>
      </c>
      <c r="S1184" s="19">
        <f t="shared" si="2592"/>
        <v>16050</v>
      </c>
      <c r="T1184" s="19">
        <f t="shared" si="2593"/>
        <v>0</v>
      </c>
      <c r="U1184" s="19">
        <f t="shared" si="2610"/>
        <v>0</v>
      </c>
      <c r="V1184" s="19">
        <f t="shared" si="2594"/>
        <v>16000</v>
      </c>
      <c r="W1184" s="19">
        <f t="shared" si="2595"/>
        <v>16050</v>
      </c>
      <c r="X1184" s="19">
        <f t="shared" si="2596"/>
        <v>0</v>
      </c>
      <c r="Y1184" s="19">
        <f t="shared" si="2610"/>
        <v>0</v>
      </c>
      <c r="Z1184" s="19">
        <f t="shared" si="2610"/>
        <v>0</v>
      </c>
      <c r="AA1184" s="19">
        <f t="shared" si="2610"/>
        <v>0</v>
      </c>
      <c r="AB1184" s="19">
        <f t="shared" si="2520"/>
        <v>16000</v>
      </c>
      <c r="AC1184" s="19">
        <f t="shared" si="2521"/>
        <v>16050</v>
      </c>
      <c r="AD1184" s="19">
        <f t="shared" si="2522"/>
        <v>0</v>
      </c>
      <c r="AE1184" s="19">
        <f t="shared" si="2610"/>
        <v>0</v>
      </c>
      <c r="AF1184" s="19">
        <f t="shared" si="2610"/>
        <v>0</v>
      </c>
      <c r="AG1184" s="19">
        <f t="shared" si="2534"/>
        <v>16000</v>
      </c>
      <c r="AH1184" s="19">
        <f t="shared" si="2535"/>
        <v>16050</v>
      </c>
      <c r="AI1184" s="19">
        <f t="shared" si="2536"/>
        <v>0</v>
      </c>
      <c r="AJ1184" s="19">
        <f t="shared" si="2610"/>
        <v>0</v>
      </c>
      <c r="AK1184" s="19">
        <f t="shared" si="2610"/>
        <v>0</v>
      </c>
      <c r="AL1184" s="19">
        <f t="shared" si="2610"/>
        <v>0</v>
      </c>
      <c r="AM1184" s="19">
        <f t="shared" si="2584"/>
        <v>16000</v>
      </c>
      <c r="AN1184" s="19">
        <f t="shared" si="2610"/>
        <v>0</v>
      </c>
      <c r="AO1184" s="19">
        <f t="shared" si="2494"/>
        <v>16000</v>
      </c>
      <c r="AP1184" s="19">
        <f t="shared" si="2586"/>
        <v>16050</v>
      </c>
      <c r="AQ1184" s="19">
        <f t="shared" si="2610"/>
        <v>0</v>
      </c>
      <c r="AR1184" s="19">
        <f t="shared" si="2495"/>
        <v>16050</v>
      </c>
      <c r="AS1184" s="19">
        <f t="shared" si="2588"/>
        <v>0</v>
      </c>
      <c r="AT1184" s="19">
        <f t="shared" si="2610"/>
        <v>0</v>
      </c>
      <c r="AU1184" s="19">
        <f t="shared" si="2496"/>
        <v>0</v>
      </c>
      <c r="AV1184" s="19">
        <f t="shared" si="2610"/>
        <v>0</v>
      </c>
      <c r="AW1184" s="32"/>
      <c r="AX1184" s="23"/>
      <c r="AY1184" s="2"/>
    </row>
    <row r="1185" spans="1:51" ht="31.2" x14ac:dyDescent="0.3">
      <c r="A1185" s="49" t="s">
        <v>978</v>
      </c>
      <c r="B1185" s="45">
        <v>630</v>
      </c>
      <c r="C1185" s="49" t="s">
        <v>151</v>
      </c>
      <c r="D1185" s="49" t="s">
        <v>246</v>
      </c>
      <c r="E1185" s="15" t="s">
        <v>550</v>
      </c>
      <c r="F1185" s="19">
        <v>16000</v>
      </c>
      <c r="G1185" s="19">
        <v>16050</v>
      </c>
      <c r="H1185" s="19">
        <v>0</v>
      </c>
      <c r="I1185" s="19"/>
      <c r="J1185" s="19"/>
      <c r="K1185" s="19"/>
      <c r="L1185" s="19">
        <f t="shared" si="2537"/>
        <v>16000</v>
      </c>
      <c r="M1185" s="19">
        <f t="shared" si="2538"/>
        <v>16050</v>
      </c>
      <c r="N1185" s="19">
        <f t="shared" si="2539"/>
        <v>0</v>
      </c>
      <c r="O1185" s="19"/>
      <c r="P1185" s="19"/>
      <c r="Q1185" s="19"/>
      <c r="R1185" s="19">
        <f t="shared" si="2591"/>
        <v>16000</v>
      </c>
      <c r="S1185" s="19">
        <f t="shared" si="2592"/>
        <v>16050</v>
      </c>
      <c r="T1185" s="19">
        <f t="shared" si="2593"/>
        <v>0</v>
      </c>
      <c r="U1185" s="19"/>
      <c r="V1185" s="19">
        <f t="shared" si="2594"/>
        <v>16000</v>
      </c>
      <c r="W1185" s="19">
        <f t="shared" si="2595"/>
        <v>16050</v>
      </c>
      <c r="X1185" s="19">
        <f t="shared" si="2596"/>
        <v>0</v>
      </c>
      <c r="Y1185" s="19"/>
      <c r="Z1185" s="19"/>
      <c r="AA1185" s="19"/>
      <c r="AB1185" s="19">
        <f t="shared" si="2520"/>
        <v>16000</v>
      </c>
      <c r="AC1185" s="19">
        <f t="shared" si="2521"/>
        <v>16050</v>
      </c>
      <c r="AD1185" s="19">
        <f t="shared" si="2522"/>
        <v>0</v>
      </c>
      <c r="AE1185" s="19"/>
      <c r="AF1185" s="19"/>
      <c r="AG1185" s="19">
        <f t="shared" si="2534"/>
        <v>16000</v>
      </c>
      <c r="AH1185" s="19">
        <f t="shared" si="2535"/>
        <v>16050</v>
      </c>
      <c r="AI1185" s="19">
        <f t="shared" si="2536"/>
        <v>0</v>
      </c>
      <c r="AJ1185" s="19"/>
      <c r="AK1185" s="19"/>
      <c r="AL1185" s="19"/>
      <c r="AM1185" s="19">
        <f t="shared" si="2584"/>
        <v>16000</v>
      </c>
      <c r="AN1185" s="19"/>
      <c r="AO1185" s="19">
        <f t="shared" si="2494"/>
        <v>16000</v>
      </c>
      <c r="AP1185" s="19">
        <f t="shared" si="2586"/>
        <v>16050</v>
      </c>
      <c r="AQ1185" s="19"/>
      <c r="AR1185" s="19">
        <f t="shared" si="2495"/>
        <v>16050</v>
      </c>
      <c r="AS1185" s="19">
        <f t="shared" si="2588"/>
        <v>0</v>
      </c>
      <c r="AT1185" s="19"/>
      <c r="AU1185" s="19">
        <f t="shared" si="2496"/>
        <v>0</v>
      </c>
      <c r="AV1185" s="19"/>
      <c r="AW1185" s="32"/>
      <c r="AX1185" s="23"/>
      <c r="AY1185" s="2"/>
    </row>
    <row r="1186" spans="1:51" ht="78" x14ac:dyDescent="0.3">
      <c r="A1186" s="49" t="s">
        <v>980</v>
      </c>
      <c r="B1186" s="45"/>
      <c r="C1186" s="49"/>
      <c r="D1186" s="49"/>
      <c r="E1186" s="15" t="s">
        <v>1020</v>
      </c>
      <c r="F1186" s="19">
        <f>F1187</f>
        <v>5000</v>
      </c>
      <c r="G1186" s="19">
        <f t="shared" ref="G1186:AV1188" si="2611">G1187</f>
        <v>5150</v>
      </c>
      <c r="H1186" s="19">
        <f t="shared" si="2611"/>
        <v>0</v>
      </c>
      <c r="I1186" s="19">
        <f t="shared" si="2611"/>
        <v>0</v>
      </c>
      <c r="J1186" s="19">
        <f t="shared" si="2611"/>
        <v>0</v>
      </c>
      <c r="K1186" s="19">
        <f t="shared" si="2611"/>
        <v>0</v>
      </c>
      <c r="L1186" s="19">
        <f t="shared" si="2537"/>
        <v>5000</v>
      </c>
      <c r="M1186" s="19">
        <f t="shared" si="2538"/>
        <v>5150</v>
      </c>
      <c r="N1186" s="19">
        <f t="shared" si="2539"/>
        <v>0</v>
      </c>
      <c r="O1186" s="19">
        <f t="shared" si="2611"/>
        <v>0</v>
      </c>
      <c r="P1186" s="19">
        <f t="shared" si="2611"/>
        <v>0</v>
      </c>
      <c r="Q1186" s="19">
        <f t="shared" si="2611"/>
        <v>0</v>
      </c>
      <c r="R1186" s="19">
        <f t="shared" si="2591"/>
        <v>5000</v>
      </c>
      <c r="S1186" s="19">
        <f t="shared" si="2592"/>
        <v>5150</v>
      </c>
      <c r="T1186" s="19">
        <f t="shared" si="2593"/>
        <v>0</v>
      </c>
      <c r="U1186" s="19">
        <f t="shared" si="2611"/>
        <v>0</v>
      </c>
      <c r="V1186" s="19">
        <f t="shared" si="2594"/>
        <v>5000</v>
      </c>
      <c r="W1186" s="19">
        <f t="shared" si="2595"/>
        <v>5150</v>
      </c>
      <c r="X1186" s="19">
        <f t="shared" si="2596"/>
        <v>0</v>
      </c>
      <c r="Y1186" s="19">
        <f t="shared" si="2611"/>
        <v>0</v>
      </c>
      <c r="Z1186" s="19">
        <f t="shared" si="2611"/>
        <v>0</v>
      </c>
      <c r="AA1186" s="19">
        <f t="shared" si="2611"/>
        <v>0</v>
      </c>
      <c r="AB1186" s="19">
        <f t="shared" si="2520"/>
        <v>5000</v>
      </c>
      <c r="AC1186" s="19">
        <f t="shared" si="2521"/>
        <v>5150</v>
      </c>
      <c r="AD1186" s="19">
        <f t="shared" si="2522"/>
        <v>0</v>
      </c>
      <c r="AE1186" s="19">
        <f t="shared" si="2611"/>
        <v>0</v>
      </c>
      <c r="AF1186" s="19">
        <f t="shared" si="2611"/>
        <v>0</v>
      </c>
      <c r="AG1186" s="19">
        <f t="shared" si="2534"/>
        <v>5000</v>
      </c>
      <c r="AH1186" s="19">
        <f t="shared" si="2535"/>
        <v>5150</v>
      </c>
      <c r="AI1186" s="19">
        <f t="shared" si="2536"/>
        <v>0</v>
      </c>
      <c r="AJ1186" s="19">
        <f t="shared" si="2611"/>
        <v>-5000</v>
      </c>
      <c r="AK1186" s="19">
        <f t="shared" si="2611"/>
        <v>0</v>
      </c>
      <c r="AL1186" s="19">
        <f t="shared" si="2611"/>
        <v>0</v>
      </c>
      <c r="AM1186" s="19">
        <f t="shared" si="2584"/>
        <v>0</v>
      </c>
      <c r="AN1186" s="19">
        <f t="shared" si="2611"/>
        <v>0</v>
      </c>
      <c r="AO1186" s="19">
        <f t="shared" si="2494"/>
        <v>0</v>
      </c>
      <c r="AP1186" s="19">
        <f t="shared" si="2586"/>
        <v>5150</v>
      </c>
      <c r="AQ1186" s="19">
        <f t="shared" si="2611"/>
        <v>0</v>
      </c>
      <c r="AR1186" s="19">
        <f t="shared" si="2495"/>
        <v>5150</v>
      </c>
      <c r="AS1186" s="19">
        <f t="shared" si="2588"/>
        <v>0</v>
      </c>
      <c r="AT1186" s="19">
        <f t="shared" si="2611"/>
        <v>0</v>
      </c>
      <c r="AU1186" s="19">
        <f t="shared" si="2496"/>
        <v>0</v>
      </c>
      <c r="AV1186" s="19">
        <f t="shared" si="2611"/>
        <v>0</v>
      </c>
      <c r="AW1186" s="32"/>
      <c r="AX1186" s="23"/>
      <c r="AY1186" s="2"/>
    </row>
    <row r="1187" spans="1:51" ht="46.8" x14ac:dyDescent="0.3">
      <c r="A1187" s="49" t="s">
        <v>980</v>
      </c>
      <c r="B1187" s="45">
        <v>600</v>
      </c>
      <c r="C1187" s="49"/>
      <c r="D1187" s="49"/>
      <c r="E1187" s="15" t="s">
        <v>581</v>
      </c>
      <c r="F1187" s="19">
        <f>F1188</f>
        <v>5000</v>
      </c>
      <c r="G1187" s="19">
        <f t="shared" si="2611"/>
        <v>5150</v>
      </c>
      <c r="H1187" s="19">
        <f t="shared" si="2611"/>
        <v>0</v>
      </c>
      <c r="I1187" s="19">
        <f t="shared" si="2611"/>
        <v>0</v>
      </c>
      <c r="J1187" s="19">
        <f t="shared" si="2611"/>
        <v>0</v>
      </c>
      <c r="K1187" s="19">
        <f t="shared" si="2611"/>
        <v>0</v>
      </c>
      <c r="L1187" s="19">
        <f t="shared" si="2537"/>
        <v>5000</v>
      </c>
      <c r="M1187" s="19">
        <f t="shared" si="2538"/>
        <v>5150</v>
      </c>
      <c r="N1187" s="19">
        <f t="shared" si="2539"/>
        <v>0</v>
      </c>
      <c r="O1187" s="19">
        <f t="shared" si="2611"/>
        <v>0</v>
      </c>
      <c r="P1187" s="19">
        <f t="shared" si="2611"/>
        <v>0</v>
      </c>
      <c r="Q1187" s="19">
        <f t="shared" si="2611"/>
        <v>0</v>
      </c>
      <c r="R1187" s="19">
        <f t="shared" si="2591"/>
        <v>5000</v>
      </c>
      <c r="S1187" s="19">
        <f t="shared" si="2592"/>
        <v>5150</v>
      </c>
      <c r="T1187" s="19">
        <f t="shared" si="2593"/>
        <v>0</v>
      </c>
      <c r="U1187" s="19">
        <f t="shared" si="2611"/>
        <v>0</v>
      </c>
      <c r="V1187" s="19">
        <f t="shared" si="2594"/>
        <v>5000</v>
      </c>
      <c r="W1187" s="19">
        <f t="shared" si="2595"/>
        <v>5150</v>
      </c>
      <c r="X1187" s="19">
        <f t="shared" si="2596"/>
        <v>0</v>
      </c>
      <c r="Y1187" s="19">
        <f t="shared" si="2611"/>
        <v>0</v>
      </c>
      <c r="Z1187" s="19">
        <f t="shared" si="2611"/>
        <v>0</v>
      </c>
      <c r="AA1187" s="19">
        <f t="shared" si="2611"/>
        <v>0</v>
      </c>
      <c r="AB1187" s="19">
        <f t="shared" si="2520"/>
        <v>5000</v>
      </c>
      <c r="AC1187" s="19">
        <f t="shared" si="2521"/>
        <v>5150</v>
      </c>
      <c r="AD1187" s="19">
        <f t="shared" si="2522"/>
        <v>0</v>
      </c>
      <c r="AE1187" s="19">
        <f t="shared" si="2611"/>
        <v>0</v>
      </c>
      <c r="AF1187" s="19">
        <f t="shared" si="2611"/>
        <v>0</v>
      </c>
      <c r="AG1187" s="19">
        <f t="shared" si="2534"/>
        <v>5000</v>
      </c>
      <c r="AH1187" s="19">
        <f t="shared" si="2535"/>
        <v>5150</v>
      </c>
      <c r="AI1187" s="19">
        <f t="shared" si="2536"/>
        <v>0</v>
      </c>
      <c r="AJ1187" s="19">
        <f t="shared" si="2611"/>
        <v>-5000</v>
      </c>
      <c r="AK1187" s="19">
        <f t="shared" si="2611"/>
        <v>0</v>
      </c>
      <c r="AL1187" s="19">
        <f t="shared" si="2611"/>
        <v>0</v>
      </c>
      <c r="AM1187" s="19">
        <f t="shared" si="2584"/>
        <v>0</v>
      </c>
      <c r="AN1187" s="19">
        <f t="shared" si="2611"/>
        <v>0</v>
      </c>
      <c r="AO1187" s="19">
        <f t="shared" si="2494"/>
        <v>0</v>
      </c>
      <c r="AP1187" s="19">
        <f t="shared" si="2586"/>
        <v>5150</v>
      </c>
      <c r="AQ1187" s="19">
        <f t="shared" si="2611"/>
        <v>0</v>
      </c>
      <c r="AR1187" s="19">
        <f t="shared" si="2495"/>
        <v>5150</v>
      </c>
      <c r="AS1187" s="19">
        <f t="shared" si="2588"/>
        <v>0</v>
      </c>
      <c r="AT1187" s="19">
        <f t="shared" si="2611"/>
        <v>0</v>
      </c>
      <c r="AU1187" s="19">
        <f t="shared" si="2496"/>
        <v>0</v>
      </c>
      <c r="AV1187" s="19">
        <f t="shared" si="2611"/>
        <v>0</v>
      </c>
      <c r="AW1187" s="32"/>
      <c r="AX1187" s="23"/>
      <c r="AY1187" s="2"/>
    </row>
    <row r="1188" spans="1:51" ht="46.8" x14ac:dyDescent="0.3">
      <c r="A1188" s="49" t="s">
        <v>980</v>
      </c>
      <c r="B1188" s="45">
        <v>630</v>
      </c>
      <c r="C1188" s="49"/>
      <c r="D1188" s="49"/>
      <c r="E1188" s="15" t="s">
        <v>597</v>
      </c>
      <c r="F1188" s="19">
        <f>F1189</f>
        <v>5000</v>
      </c>
      <c r="G1188" s="19">
        <f t="shared" si="2611"/>
        <v>5150</v>
      </c>
      <c r="H1188" s="19">
        <f t="shared" si="2611"/>
        <v>0</v>
      </c>
      <c r="I1188" s="19">
        <f t="shared" si="2611"/>
        <v>0</v>
      </c>
      <c r="J1188" s="19">
        <f t="shared" si="2611"/>
        <v>0</v>
      </c>
      <c r="K1188" s="19">
        <f t="shared" si="2611"/>
        <v>0</v>
      </c>
      <c r="L1188" s="19">
        <f t="shared" si="2537"/>
        <v>5000</v>
      </c>
      <c r="M1188" s="19">
        <f t="shared" si="2538"/>
        <v>5150</v>
      </c>
      <c r="N1188" s="19">
        <f t="shared" si="2539"/>
        <v>0</v>
      </c>
      <c r="O1188" s="19">
        <f t="shared" si="2611"/>
        <v>0</v>
      </c>
      <c r="P1188" s="19">
        <f t="shared" si="2611"/>
        <v>0</v>
      </c>
      <c r="Q1188" s="19">
        <f t="shared" si="2611"/>
        <v>0</v>
      </c>
      <c r="R1188" s="19">
        <f t="shared" si="2591"/>
        <v>5000</v>
      </c>
      <c r="S1188" s="19">
        <f t="shared" si="2592"/>
        <v>5150</v>
      </c>
      <c r="T1188" s="19">
        <f t="shared" si="2593"/>
        <v>0</v>
      </c>
      <c r="U1188" s="19">
        <f t="shared" si="2611"/>
        <v>0</v>
      </c>
      <c r="V1188" s="19">
        <f t="shared" si="2594"/>
        <v>5000</v>
      </c>
      <c r="W1188" s="19">
        <f t="shared" si="2595"/>
        <v>5150</v>
      </c>
      <c r="X1188" s="19">
        <f t="shared" si="2596"/>
        <v>0</v>
      </c>
      <c r="Y1188" s="19">
        <f t="shared" si="2611"/>
        <v>0</v>
      </c>
      <c r="Z1188" s="19">
        <f t="shared" si="2611"/>
        <v>0</v>
      </c>
      <c r="AA1188" s="19">
        <f t="shared" si="2611"/>
        <v>0</v>
      </c>
      <c r="AB1188" s="19">
        <f t="shared" si="2520"/>
        <v>5000</v>
      </c>
      <c r="AC1188" s="19">
        <f t="shared" si="2521"/>
        <v>5150</v>
      </c>
      <c r="AD1188" s="19">
        <f t="shared" si="2522"/>
        <v>0</v>
      </c>
      <c r="AE1188" s="19">
        <f t="shared" si="2611"/>
        <v>0</v>
      </c>
      <c r="AF1188" s="19">
        <f t="shared" si="2611"/>
        <v>0</v>
      </c>
      <c r="AG1188" s="19">
        <f t="shared" si="2534"/>
        <v>5000</v>
      </c>
      <c r="AH1188" s="19">
        <f t="shared" si="2535"/>
        <v>5150</v>
      </c>
      <c r="AI1188" s="19">
        <f t="shared" si="2536"/>
        <v>0</v>
      </c>
      <c r="AJ1188" s="19">
        <f t="shared" si="2611"/>
        <v>-5000</v>
      </c>
      <c r="AK1188" s="19">
        <f t="shared" si="2611"/>
        <v>0</v>
      </c>
      <c r="AL1188" s="19">
        <f t="shared" si="2611"/>
        <v>0</v>
      </c>
      <c r="AM1188" s="19">
        <f t="shared" si="2584"/>
        <v>0</v>
      </c>
      <c r="AN1188" s="19">
        <f t="shared" si="2611"/>
        <v>0</v>
      </c>
      <c r="AO1188" s="19">
        <f t="shared" si="2494"/>
        <v>0</v>
      </c>
      <c r="AP1188" s="19">
        <f t="shared" si="2586"/>
        <v>5150</v>
      </c>
      <c r="AQ1188" s="19">
        <f t="shared" si="2611"/>
        <v>0</v>
      </c>
      <c r="AR1188" s="19">
        <f t="shared" si="2495"/>
        <v>5150</v>
      </c>
      <c r="AS1188" s="19">
        <f t="shared" si="2588"/>
        <v>0</v>
      </c>
      <c r="AT1188" s="19">
        <f t="shared" si="2611"/>
        <v>0</v>
      </c>
      <c r="AU1188" s="19">
        <f t="shared" si="2496"/>
        <v>0</v>
      </c>
      <c r="AV1188" s="19">
        <f t="shared" si="2611"/>
        <v>0</v>
      </c>
      <c r="AW1188" s="32"/>
      <c r="AX1188" s="23"/>
      <c r="AY1188" s="2"/>
    </row>
    <row r="1189" spans="1:51" ht="31.2" x14ac:dyDescent="0.3">
      <c r="A1189" s="49" t="s">
        <v>980</v>
      </c>
      <c r="B1189" s="45">
        <v>630</v>
      </c>
      <c r="C1189" s="49" t="s">
        <v>151</v>
      </c>
      <c r="D1189" s="49" t="s">
        <v>246</v>
      </c>
      <c r="E1189" s="15" t="s">
        <v>550</v>
      </c>
      <c r="F1189" s="19">
        <v>5000</v>
      </c>
      <c r="G1189" s="19">
        <v>5150</v>
      </c>
      <c r="H1189" s="19">
        <v>0</v>
      </c>
      <c r="I1189" s="19"/>
      <c r="J1189" s="19"/>
      <c r="K1189" s="19"/>
      <c r="L1189" s="19">
        <f t="shared" si="2537"/>
        <v>5000</v>
      </c>
      <c r="M1189" s="19">
        <f t="shared" si="2538"/>
        <v>5150</v>
      </c>
      <c r="N1189" s="19">
        <f t="shared" si="2539"/>
        <v>0</v>
      </c>
      <c r="O1189" s="19"/>
      <c r="P1189" s="19"/>
      <c r="Q1189" s="19"/>
      <c r="R1189" s="19">
        <f t="shared" si="2591"/>
        <v>5000</v>
      </c>
      <c r="S1189" s="19">
        <f t="shared" si="2592"/>
        <v>5150</v>
      </c>
      <c r="T1189" s="19">
        <f t="shared" si="2593"/>
        <v>0</v>
      </c>
      <c r="U1189" s="19"/>
      <c r="V1189" s="19">
        <f t="shared" si="2594"/>
        <v>5000</v>
      </c>
      <c r="W1189" s="19">
        <f t="shared" si="2595"/>
        <v>5150</v>
      </c>
      <c r="X1189" s="19">
        <f t="shared" si="2596"/>
        <v>0</v>
      </c>
      <c r="Y1189" s="19"/>
      <c r="Z1189" s="19"/>
      <c r="AA1189" s="19"/>
      <c r="AB1189" s="19">
        <f t="shared" si="2520"/>
        <v>5000</v>
      </c>
      <c r="AC1189" s="19">
        <f t="shared" si="2521"/>
        <v>5150</v>
      </c>
      <c r="AD1189" s="19">
        <f t="shared" si="2522"/>
        <v>0</v>
      </c>
      <c r="AE1189" s="19"/>
      <c r="AF1189" s="19"/>
      <c r="AG1189" s="19">
        <f t="shared" si="2534"/>
        <v>5000</v>
      </c>
      <c r="AH1189" s="19">
        <f t="shared" si="2535"/>
        <v>5150</v>
      </c>
      <c r="AI1189" s="19">
        <f t="shared" si="2536"/>
        <v>0</v>
      </c>
      <c r="AJ1189" s="19">
        <v>-5000</v>
      </c>
      <c r="AK1189" s="19"/>
      <c r="AL1189" s="19"/>
      <c r="AM1189" s="19">
        <f t="shared" si="2584"/>
        <v>0</v>
      </c>
      <c r="AN1189" s="19"/>
      <c r="AO1189" s="19">
        <f t="shared" si="2494"/>
        <v>0</v>
      </c>
      <c r="AP1189" s="19">
        <f t="shared" si="2586"/>
        <v>5150</v>
      </c>
      <c r="AQ1189" s="19"/>
      <c r="AR1189" s="19">
        <f t="shared" si="2495"/>
        <v>5150</v>
      </c>
      <c r="AS1189" s="19">
        <f t="shared" si="2588"/>
        <v>0</v>
      </c>
      <c r="AT1189" s="19"/>
      <c r="AU1189" s="19">
        <f t="shared" si="2496"/>
        <v>0</v>
      </c>
      <c r="AV1189" s="19"/>
      <c r="AW1189" s="32"/>
      <c r="AX1189" s="23"/>
      <c r="AY1189" s="2"/>
    </row>
    <row r="1190" spans="1:51" ht="93.6" x14ac:dyDescent="0.3">
      <c r="A1190" s="49" t="s">
        <v>981</v>
      </c>
      <c r="B1190" s="45"/>
      <c r="C1190" s="49"/>
      <c r="D1190" s="49"/>
      <c r="E1190" s="15" t="s">
        <v>1021</v>
      </c>
      <c r="F1190" s="19">
        <f>F1191</f>
        <v>29000</v>
      </c>
      <c r="G1190" s="19">
        <f t="shared" ref="G1190:AV1192" si="2612">G1191</f>
        <v>28800</v>
      </c>
      <c r="H1190" s="19">
        <f t="shared" si="2612"/>
        <v>0</v>
      </c>
      <c r="I1190" s="19">
        <f t="shared" si="2612"/>
        <v>0</v>
      </c>
      <c r="J1190" s="19">
        <f t="shared" si="2612"/>
        <v>0</v>
      </c>
      <c r="K1190" s="19">
        <f t="shared" si="2612"/>
        <v>0</v>
      </c>
      <c r="L1190" s="19">
        <f t="shared" si="2537"/>
        <v>29000</v>
      </c>
      <c r="M1190" s="19">
        <f t="shared" si="2538"/>
        <v>28800</v>
      </c>
      <c r="N1190" s="19">
        <f t="shared" si="2539"/>
        <v>0</v>
      </c>
      <c r="O1190" s="19">
        <f t="shared" si="2612"/>
        <v>0</v>
      </c>
      <c r="P1190" s="19">
        <f t="shared" si="2612"/>
        <v>0</v>
      </c>
      <c r="Q1190" s="19">
        <f t="shared" si="2612"/>
        <v>0</v>
      </c>
      <c r="R1190" s="19">
        <f t="shared" si="2591"/>
        <v>29000</v>
      </c>
      <c r="S1190" s="19">
        <f t="shared" si="2592"/>
        <v>28800</v>
      </c>
      <c r="T1190" s="19">
        <f t="shared" si="2593"/>
        <v>0</v>
      </c>
      <c r="U1190" s="19">
        <f t="shared" si="2612"/>
        <v>0</v>
      </c>
      <c r="V1190" s="19">
        <f t="shared" si="2594"/>
        <v>29000</v>
      </c>
      <c r="W1190" s="19">
        <f t="shared" si="2595"/>
        <v>28800</v>
      </c>
      <c r="X1190" s="19">
        <f t="shared" si="2596"/>
        <v>0</v>
      </c>
      <c r="Y1190" s="19">
        <f t="shared" si="2612"/>
        <v>0</v>
      </c>
      <c r="Z1190" s="19">
        <f t="shared" si="2612"/>
        <v>0</v>
      </c>
      <c r="AA1190" s="19">
        <f t="shared" si="2612"/>
        <v>0</v>
      </c>
      <c r="AB1190" s="19">
        <f t="shared" si="2520"/>
        <v>29000</v>
      </c>
      <c r="AC1190" s="19">
        <f t="shared" si="2521"/>
        <v>28800</v>
      </c>
      <c r="AD1190" s="19">
        <f t="shared" si="2522"/>
        <v>0</v>
      </c>
      <c r="AE1190" s="19">
        <f t="shared" si="2612"/>
        <v>0</v>
      </c>
      <c r="AF1190" s="19">
        <f t="shared" si="2612"/>
        <v>0</v>
      </c>
      <c r="AG1190" s="19">
        <f t="shared" si="2534"/>
        <v>29000</v>
      </c>
      <c r="AH1190" s="19">
        <f t="shared" si="2535"/>
        <v>28800</v>
      </c>
      <c r="AI1190" s="19">
        <f t="shared" si="2536"/>
        <v>0</v>
      </c>
      <c r="AJ1190" s="19">
        <f t="shared" si="2612"/>
        <v>-29000</v>
      </c>
      <c r="AK1190" s="19">
        <f t="shared" si="2612"/>
        <v>0</v>
      </c>
      <c r="AL1190" s="19">
        <f t="shared" si="2612"/>
        <v>0</v>
      </c>
      <c r="AM1190" s="19">
        <f t="shared" si="2584"/>
        <v>0</v>
      </c>
      <c r="AN1190" s="19">
        <f t="shared" si="2612"/>
        <v>0</v>
      </c>
      <c r="AO1190" s="19">
        <f t="shared" si="2494"/>
        <v>0</v>
      </c>
      <c r="AP1190" s="19">
        <f t="shared" si="2586"/>
        <v>28800</v>
      </c>
      <c r="AQ1190" s="19">
        <f t="shared" si="2612"/>
        <v>0</v>
      </c>
      <c r="AR1190" s="19">
        <f t="shared" si="2495"/>
        <v>28800</v>
      </c>
      <c r="AS1190" s="19">
        <f t="shared" si="2588"/>
        <v>0</v>
      </c>
      <c r="AT1190" s="19">
        <f t="shared" si="2612"/>
        <v>0</v>
      </c>
      <c r="AU1190" s="19">
        <f t="shared" si="2496"/>
        <v>0</v>
      </c>
      <c r="AV1190" s="19">
        <f t="shared" si="2612"/>
        <v>0</v>
      </c>
      <c r="AW1190" s="32"/>
      <c r="AX1190" s="23"/>
      <c r="AY1190" s="2"/>
    </row>
    <row r="1191" spans="1:51" ht="46.8" x14ac:dyDescent="0.3">
      <c r="A1191" s="49" t="s">
        <v>981</v>
      </c>
      <c r="B1191" s="45">
        <v>600</v>
      </c>
      <c r="C1191" s="49"/>
      <c r="D1191" s="49"/>
      <c r="E1191" s="15" t="s">
        <v>581</v>
      </c>
      <c r="F1191" s="19">
        <f>F1192</f>
        <v>29000</v>
      </c>
      <c r="G1191" s="19">
        <f t="shared" si="2612"/>
        <v>28800</v>
      </c>
      <c r="H1191" s="19">
        <f t="shared" si="2612"/>
        <v>0</v>
      </c>
      <c r="I1191" s="19">
        <f t="shared" si="2612"/>
        <v>0</v>
      </c>
      <c r="J1191" s="19">
        <f t="shared" si="2612"/>
        <v>0</v>
      </c>
      <c r="K1191" s="19">
        <f t="shared" si="2612"/>
        <v>0</v>
      </c>
      <c r="L1191" s="19">
        <f t="shared" si="2537"/>
        <v>29000</v>
      </c>
      <c r="M1191" s="19">
        <f t="shared" si="2538"/>
        <v>28800</v>
      </c>
      <c r="N1191" s="19">
        <f t="shared" si="2539"/>
        <v>0</v>
      </c>
      <c r="O1191" s="19">
        <f t="shared" si="2612"/>
        <v>0</v>
      </c>
      <c r="P1191" s="19">
        <f t="shared" si="2612"/>
        <v>0</v>
      </c>
      <c r="Q1191" s="19">
        <f t="shared" si="2612"/>
        <v>0</v>
      </c>
      <c r="R1191" s="19">
        <f t="shared" si="2591"/>
        <v>29000</v>
      </c>
      <c r="S1191" s="19">
        <f t="shared" si="2592"/>
        <v>28800</v>
      </c>
      <c r="T1191" s="19">
        <f t="shared" si="2593"/>
        <v>0</v>
      </c>
      <c r="U1191" s="19">
        <f t="shared" si="2612"/>
        <v>0</v>
      </c>
      <c r="V1191" s="19">
        <f t="shared" si="2594"/>
        <v>29000</v>
      </c>
      <c r="W1191" s="19">
        <f t="shared" si="2595"/>
        <v>28800</v>
      </c>
      <c r="X1191" s="19">
        <f t="shared" si="2596"/>
        <v>0</v>
      </c>
      <c r="Y1191" s="19">
        <f t="shared" si="2612"/>
        <v>0</v>
      </c>
      <c r="Z1191" s="19">
        <f t="shared" si="2612"/>
        <v>0</v>
      </c>
      <c r="AA1191" s="19">
        <f t="shared" si="2612"/>
        <v>0</v>
      </c>
      <c r="AB1191" s="19">
        <f t="shared" si="2520"/>
        <v>29000</v>
      </c>
      <c r="AC1191" s="19">
        <f t="shared" si="2521"/>
        <v>28800</v>
      </c>
      <c r="AD1191" s="19">
        <f t="shared" si="2522"/>
        <v>0</v>
      </c>
      <c r="AE1191" s="19">
        <f t="shared" si="2612"/>
        <v>0</v>
      </c>
      <c r="AF1191" s="19">
        <f t="shared" si="2612"/>
        <v>0</v>
      </c>
      <c r="AG1191" s="19">
        <f t="shared" si="2534"/>
        <v>29000</v>
      </c>
      <c r="AH1191" s="19">
        <f t="shared" si="2535"/>
        <v>28800</v>
      </c>
      <c r="AI1191" s="19">
        <f t="shared" si="2536"/>
        <v>0</v>
      </c>
      <c r="AJ1191" s="19">
        <f t="shared" si="2612"/>
        <v>-29000</v>
      </c>
      <c r="AK1191" s="19">
        <f t="shared" si="2612"/>
        <v>0</v>
      </c>
      <c r="AL1191" s="19">
        <f t="shared" si="2612"/>
        <v>0</v>
      </c>
      <c r="AM1191" s="19">
        <f t="shared" si="2584"/>
        <v>0</v>
      </c>
      <c r="AN1191" s="19">
        <f t="shared" si="2612"/>
        <v>0</v>
      </c>
      <c r="AO1191" s="19">
        <f t="shared" si="2494"/>
        <v>0</v>
      </c>
      <c r="AP1191" s="19">
        <f t="shared" si="2586"/>
        <v>28800</v>
      </c>
      <c r="AQ1191" s="19">
        <f t="shared" si="2612"/>
        <v>0</v>
      </c>
      <c r="AR1191" s="19">
        <f t="shared" si="2495"/>
        <v>28800</v>
      </c>
      <c r="AS1191" s="19">
        <f t="shared" si="2588"/>
        <v>0</v>
      </c>
      <c r="AT1191" s="19">
        <f t="shared" si="2612"/>
        <v>0</v>
      </c>
      <c r="AU1191" s="19">
        <f t="shared" si="2496"/>
        <v>0</v>
      </c>
      <c r="AV1191" s="19">
        <f t="shared" si="2612"/>
        <v>0</v>
      </c>
      <c r="AW1191" s="32"/>
      <c r="AX1191" s="23"/>
      <c r="AY1191" s="2"/>
    </row>
    <row r="1192" spans="1:51" ht="46.8" x14ac:dyDescent="0.3">
      <c r="A1192" s="49" t="s">
        <v>981</v>
      </c>
      <c r="B1192" s="45">
        <v>630</v>
      </c>
      <c r="C1192" s="49"/>
      <c r="D1192" s="49"/>
      <c r="E1192" s="15" t="s">
        <v>597</v>
      </c>
      <c r="F1192" s="19">
        <f>F1193</f>
        <v>29000</v>
      </c>
      <c r="G1192" s="19">
        <f t="shared" si="2612"/>
        <v>28800</v>
      </c>
      <c r="H1192" s="19">
        <f t="shared" si="2612"/>
        <v>0</v>
      </c>
      <c r="I1192" s="19">
        <f t="shared" si="2612"/>
        <v>0</v>
      </c>
      <c r="J1192" s="19">
        <f t="shared" si="2612"/>
        <v>0</v>
      </c>
      <c r="K1192" s="19">
        <f t="shared" si="2612"/>
        <v>0</v>
      </c>
      <c r="L1192" s="19">
        <f t="shared" si="2537"/>
        <v>29000</v>
      </c>
      <c r="M1192" s="19">
        <f t="shared" si="2538"/>
        <v>28800</v>
      </c>
      <c r="N1192" s="19">
        <f t="shared" si="2539"/>
        <v>0</v>
      </c>
      <c r="O1192" s="19">
        <f t="shared" si="2612"/>
        <v>0</v>
      </c>
      <c r="P1192" s="19">
        <f t="shared" si="2612"/>
        <v>0</v>
      </c>
      <c r="Q1192" s="19">
        <f t="shared" si="2612"/>
        <v>0</v>
      </c>
      <c r="R1192" s="19">
        <f t="shared" si="2591"/>
        <v>29000</v>
      </c>
      <c r="S1192" s="19">
        <f t="shared" si="2592"/>
        <v>28800</v>
      </c>
      <c r="T1192" s="19">
        <f t="shared" si="2593"/>
        <v>0</v>
      </c>
      <c r="U1192" s="19">
        <f t="shared" si="2612"/>
        <v>0</v>
      </c>
      <c r="V1192" s="19">
        <f t="shared" si="2594"/>
        <v>29000</v>
      </c>
      <c r="W1192" s="19">
        <f t="shared" si="2595"/>
        <v>28800</v>
      </c>
      <c r="X1192" s="19">
        <f t="shared" si="2596"/>
        <v>0</v>
      </c>
      <c r="Y1192" s="19">
        <f t="shared" si="2612"/>
        <v>0</v>
      </c>
      <c r="Z1192" s="19">
        <f t="shared" si="2612"/>
        <v>0</v>
      </c>
      <c r="AA1192" s="19">
        <f t="shared" si="2612"/>
        <v>0</v>
      </c>
      <c r="AB1192" s="19">
        <f t="shared" si="2520"/>
        <v>29000</v>
      </c>
      <c r="AC1192" s="19">
        <f t="shared" si="2521"/>
        <v>28800</v>
      </c>
      <c r="AD1192" s="19">
        <f t="shared" si="2522"/>
        <v>0</v>
      </c>
      <c r="AE1192" s="19">
        <f t="shared" si="2612"/>
        <v>0</v>
      </c>
      <c r="AF1192" s="19">
        <f t="shared" si="2612"/>
        <v>0</v>
      </c>
      <c r="AG1192" s="19">
        <f t="shared" si="2534"/>
        <v>29000</v>
      </c>
      <c r="AH1192" s="19">
        <f t="shared" si="2535"/>
        <v>28800</v>
      </c>
      <c r="AI1192" s="19">
        <f t="shared" si="2536"/>
        <v>0</v>
      </c>
      <c r="AJ1192" s="19">
        <f t="shared" si="2612"/>
        <v>-29000</v>
      </c>
      <c r="AK1192" s="19">
        <f t="shared" si="2612"/>
        <v>0</v>
      </c>
      <c r="AL1192" s="19">
        <f t="shared" si="2612"/>
        <v>0</v>
      </c>
      <c r="AM1192" s="19">
        <f t="shared" si="2584"/>
        <v>0</v>
      </c>
      <c r="AN1192" s="19">
        <f t="shared" si="2612"/>
        <v>0</v>
      </c>
      <c r="AO1192" s="19">
        <f t="shared" si="2494"/>
        <v>0</v>
      </c>
      <c r="AP1192" s="19">
        <f t="shared" si="2586"/>
        <v>28800</v>
      </c>
      <c r="AQ1192" s="19">
        <f t="shared" si="2612"/>
        <v>0</v>
      </c>
      <c r="AR1192" s="19">
        <f t="shared" si="2495"/>
        <v>28800</v>
      </c>
      <c r="AS1192" s="19">
        <f t="shared" si="2588"/>
        <v>0</v>
      </c>
      <c r="AT1192" s="19">
        <f t="shared" si="2612"/>
        <v>0</v>
      </c>
      <c r="AU1192" s="19">
        <f t="shared" si="2496"/>
        <v>0</v>
      </c>
      <c r="AV1192" s="19">
        <f t="shared" si="2612"/>
        <v>0</v>
      </c>
      <c r="AW1192" s="32"/>
      <c r="AX1192" s="23"/>
      <c r="AY1192" s="2"/>
    </row>
    <row r="1193" spans="1:51" ht="31.2" x14ac:dyDescent="0.3">
      <c r="A1193" s="49" t="s">
        <v>981</v>
      </c>
      <c r="B1193" s="45">
        <v>630</v>
      </c>
      <c r="C1193" s="49" t="s">
        <v>151</v>
      </c>
      <c r="D1193" s="49" t="s">
        <v>246</v>
      </c>
      <c r="E1193" s="15" t="s">
        <v>550</v>
      </c>
      <c r="F1193" s="19">
        <v>29000</v>
      </c>
      <c r="G1193" s="19">
        <v>28800</v>
      </c>
      <c r="H1193" s="19">
        <v>0</v>
      </c>
      <c r="I1193" s="19"/>
      <c r="J1193" s="19"/>
      <c r="K1193" s="19"/>
      <c r="L1193" s="19">
        <f t="shared" si="2537"/>
        <v>29000</v>
      </c>
      <c r="M1193" s="19">
        <f t="shared" si="2538"/>
        <v>28800</v>
      </c>
      <c r="N1193" s="19">
        <f t="shared" si="2539"/>
        <v>0</v>
      </c>
      <c r="O1193" s="19"/>
      <c r="P1193" s="19"/>
      <c r="Q1193" s="19"/>
      <c r="R1193" s="19">
        <f t="shared" si="2591"/>
        <v>29000</v>
      </c>
      <c r="S1193" s="19">
        <f t="shared" si="2592"/>
        <v>28800</v>
      </c>
      <c r="T1193" s="19">
        <f t="shared" si="2593"/>
        <v>0</v>
      </c>
      <c r="U1193" s="19"/>
      <c r="V1193" s="19">
        <f t="shared" si="2594"/>
        <v>29000</v>
      </c>
      <c r="W1193" s="19">
        <f t="shared" si="2595"/>
        <v>28800</v>
      </c>
      <c r="X1193" s="19">
        <f t="shared" si="2596"/>
        <v>0</v>
      </c>
      <c r="Y1193" s="19"/>
      <c r="Z1193" s="19"/>
      <c r="AA1193" s="19"/>
      <c r="AB1193" s="19">
        <f t="shared" si="2520"/>
        <v>29000</v>
      </c>
      <c r="AC1193" s="19">
        <f t="shared" si="2521"/>
        <v>28800</v>
      </c>
      <c r="AD1193" s="19">
        <f t="shared" si="2522"/>
        <v>0</v>
      </c>
      <c r="AE1193" s="19"/>
      <c r="AF1193" s="19"/>
      <c r="AG1193" s="19">
        <f t="shared" si="2534"/>
        <v>29000</v>
      </c>
      <c r="AH1193" s="19">
        <f t="shared" si="2535"/>
        <v>28800</v>
      </c>
      <c r="AI1193" s="19">
        <f t="shared" si="2536"/>
        <v>0</v>
      </c>
      <c r="AJ1193" s="19">
        <v>-29000</v>
      </c>
      <c r="AK1193" s="19"/>
      <c r="AL1193" s="19"/>
      <c r="AM1193" s="19">
        <f t="shared" si="2584"/>
        <v>0</v>
      </c>
      <c r="AN1193" s="19"/>
      <c r="AO1193" s="19">
        <f t="shared" si="2494"/>
        <v>0</v>
      </c>
      <c r="AP1193" s="19">
        <f t="shared" si="2586"/>
        <v>28800</v>
      </c>
      <c r="AQ1193" s="19"/>
      <c r="AR1193" s="19">
        <f t="shared" si="2495"/>
        <v>28800</v>
      </c>
      <c r="AS1193" s="19">
        <f t="shared" si="2588"/>
        <v>0</v>
      </c>
      <c r="AT1193" s="19"/>
      <c r="AU1193" s="19">
        <f t="shared" si="2496"/>
        <v>0</v>
      </c>
      <c r="AV1193" s="19"/>
      <c r="AW1193" s="32"/>
      <c r="AX1193" s="23"/>
      <c r="AY1193" s="2"/>
    </row>
    <row r="1194" spans="1:51" s="11" customFormat="1" ht="31.2" x14ac:dyDescent="0.3">
      <c r="A1194" s="10" t="s">
        <v>254</v>
      </c>
      <c r="B1194" s="17"/>
      <c r="C1194" s="10"/>
      <c r="D1194" s="10"/>
      <c r="E1194" s="16" t="s">
        <v>1136</v>
      </c>
      <c r="F1194" s="18">
        <f>F1195+F1200+F1205</f>
        <v>25819.9</v>
      </c>
      <c r="G1194" s="18">
        <f>G1195+G1200+G1205</f>
        <v>21193.3</v>
      </c>
      <c r="H1194" s="18">
        <f>H1195+H1200+H1205</f>
        <v>21193.3</v>
      </c>
      <c r="I1194" s="18">
        <f t="shared" ref="I1194:K1194" si="2613">I1195+I1200+I1205</f>
        <v>0</v>
      </c>
      <c r="J1194" s="18">
        <f t="shared" si="2613"/>
        <v>0</v>
      </c>
      <c r="K1194" s="18">
        <f t="shared" si="2613"/>
        <v>0</v>
      </c>
      <c r="L1194" s="18">
        <f t="shared" si="2537"/>
        <v>25819.9</v>
      </c>
      <c r="M1194" s="18">
        <f t="shared" si="2538"/>
        <v>21193.3</v>
      </c>
      <c r="N1194" s="18">
        <f t="shared" si="2539"/>
        <v>21193.3</v>
      </c>
      <c r="O1194" s="18">
        <f t="shared" ref="O1194:Q1194" si="2614">O1195+O1200+O1205</f>
        <v>0</v>
      </c>
      <c r="P1194" s="18">
        <f t="shared" si="2614"/>
        <v>0</v>
      </c>
      <c r="Q1194" s="18">
        <f t="shared" si="2614"/>
        <v>0</v>
      </c>
      <c r="R1194" s="18">
        <f t="shared" si="2591"/>
        <v>25819.9</v>
      </c>
      <c r="S1194" s="18">
        <f t="shared" si="2592"/>
        <v>21193.3</v>
      </c>
      <c r="T1194" s="18">
        <f t="shared" si="2593"/>
        <v>21193.3</v>
      </c>
      <c r="U1194" s="18">
        <f>U1195+U1200+U1205</f>
        <v>0</v>
      </c>
      <c r="V1194" s="18">
        <f t="shared" si="2594"/>
        <v>25819.9</v>
      </c>
      <c r="W1194" s="18">
        <f t="shared" si="2595"/>
        <v>21193.3</v>
      </c>
      <c r="X1194" s="18">
        <f t="shared" si="2596"/>
        <v>21193.3</v>
      </c>
      <c r="Y1194" s="18">
        <f t="shared" ref="Y1194:AA1194" si="2615">Y1195+Y1200+Y1205</f>
        <v>0</v>
      </c>
      <c r="Z1194" s="18">
        <f t="shared" si="2615"/>
        <v>0</v>
      </c>
      <c r="AA1194" s="18">
        <f t="shared" si="2615"/>
        <v>0</v>
      </c>
      <c r="AB1194" s="18">
        <f t="shared" si="2520"/>
        <v>25819.9</v>
      </c>
      <c r="AC1194" s="18">
        <f t="shared" si="2521"/>
        <v>21193.3</v>
      </c>
      <c r="AD1194" s="18">
        <f t="shared" si="2522"/>
        <v>21193.3</v>
      </c>
      <c r="AE1194" s="18">
        <f t="shared" ref="AE1194:AF1194" si="2616">AE1195+AE1200+AE1205</f>
        <v>-429.17599999999999</v>
      </c>
      <c r="AF1194" s="18">
        <f t="shared" si="2616"/>
        <v>0</v>
      </c>
      <c r="AG1194" s="18">
        <f t="shared" si="2534"/>
        <v>25390.724000000002</v>
      </c>
      <c r="AH1194" s="18">
        <f t="shared" si="2535"/>
        <v>21193.3</v>
      </c>
      <c r="AI1194" s="18">
        <f t="shared" si="2536"/>
        <v>21193.3</v>
      </c>
      <c r="AJ1194" s="18">
        <f>AJ1195+AJ1200+AJ1205</f>
        <v>-3360.2629999999999</v>
      </c>
      <c r="AK1194" s="18">
        <f>AK1195+AK1200+AK1205</f>
        <v>0</v>
      </c>
      <c r="AL1194" s="18">
        <f>AL1195+AL1200+AL1205</f>
        <v>0</v>
      </c>
      <c r="AM1194" s="18">
        <f t="shared" si="2584"/>
        <v>22030.461000000003</v>
      </c>
      <c r="AN1194" s="18">
        <f>AN1195+AN1200+AN1205</f>
        <v>0</v>
      </c>
      <c r="AO1194" s="18">
        <f t="shared" si="2494"/>
        <v>22030.461000000003</v>
      </c>
      <c r="AP1194" s="18">
        <f t="shared" si="2586"/>
        <v>21193.3</v>
      </c>
      <c r="AQ1194" s="18">
        <f>AQ1195+AQ1200+AQ1205</f>
        <v>0</v>
      </c>
      <c r="AR1194" s="18">
        <f t="shared" si="2495"/>
        <v>21193.3</v>
      </c>
      <c r="AS1194" s="18">
        <f t="shared" si="2588"/>
        <v>21193.3</v>
      </c>
      <c r="AT1194" s="18">
        <f>AT1195+AT1200+AT1205</f>
        <v>0</v>
      </c>
      <c r="AU1194" s="18">
        <f t="shared" si="2496"/>
        <v>21193.3</v>
      </c>
      <c r="AV1194" s="18">
        <f>AV1195+AV1200+AV1205</f>
        <v>0</v>
      </c>
      <c r="AW1194" s="31"/>
      <c r="AX1194" s="26"/>
    </row>
    <row r="1195" spans="1:51" ht="31.2" x14ac:dyDescent="0.3">
      <c r="A1195" s="49" t="s">
        <v>255</v>
      </c>
      <c r="B1195" s="45"/>
      <c r="C1195" s="49"/>
      <c r="D1195" s="49"/>
      <c r="E1195" s="15" t="s">
        <v>1137</v>
      </c>
      <c r="F1195" s="19">
        <f t="shared" ref="F1195:K1198" si="2617">F1196</f>
        <v>4589.8</v>
      </c>
      <c r="G1195" s="19">
        <f t="shared" si="2617"/>
        <v>4589.8</v>
      </c>
      <c r="H1195" s="19">
        <f t="shared" si="2617"/>
        <v>4589.8</v>
      </c>
      <c r="I1195" s="19">
        <f t="shared" si="2617"/>
        <v>0</v>
      </c>
      <c r="J1195" s="19">
        <f t="shared" si="2617"/>
        <v>0</v>
      </c>
      <c r="K1195" s="19">
        <f t="shared" si="2617"/>
        <v>0</v>
      </c>
      <c r="L1195" s="19">
        <f t="shared" si="2537"/>
        <v>4589.8</v>
      </c>
      <c r="M1195" s="19">
        <f t="shared" si="2538"/>
        <v>4589.8</v>
      </c>
      <c r="N1195" s="19">
        <f t="shared" si="2539"/>
        <v>4589.8</v>
      </c>
      <c r="O1195" s="19">
        <f t="shared" ref="O1195:Q1198" si="2618">O1196</f>
        <v>0</v>
      </c>
      <c r="P1195" s="19">
        <f t="shared" si="2618"/>
        <v>0</v>
      </c>
      <c r="Q1195" s="19">
        <f t="shared" si="2618"/>
        <v>0</v>
      </c>
      <c r="R1195" s="19">
        <f t="shared" si="2591"/>
        <v>4589.8</v>
      </c>
      <c r="S1195" s="19">
        <f t="shared" si="2592"/>
        <v>4589.8</v>
      </c>
      <c r="T1195" s="19">
        <f t="shared" si="2593"/>
        <v>4589.8</v>
      </c>
      <c r="U1195" s="19">
        <f t="shared" ref="U1195:AV1198" si="2619">U1196</f>
        <v>0</v>
      </c>
      <c r="V1195" s="19">
        <f t="shared" si="2594"/>
        <v>4589.8</v>
      </c>
      <c r="W1195" s="19">
        <f t="shared" si="2595"/>
        <v>4589.8</v>
      </c>
      <c r="X1195" s="19">
        <f t="shared" si="2596"/>
        <v>4589.8</v>
      </c>
      <c r="Y1195" s="19">
        <f t="shared" si="2619"/>
        <v>0</v>
      </c>
      <c r="Z1195" s="19">
        <f t="shared" si="2619"/>
        <v>0</v>
      </c>
      <c r="AA1195" s="19">
        <f t="shared" si="2619"/>
        <v>0</v>
      </c>
      <c r="AB1195" s="19">
        <f t="shared" si="2520"/>
        <v>4589.8</v>
      </c>
      <c r="AC1195" s="19">
        <f t="shared" si="2521"/>
        <v>4589.8</v>
      </c>
      <c r="AD1195" s="19">
        <f t="shared" si="2522"/>
        <v>4589.8</v>
      </c>
      <c r="AE1195" s="19">
        <f t="shared" si="2619"/>
        <v>0</v>
      </c>
      <c r="AF1195" s="19">
        <f t="shared" si="2619"/>
        <v>0</v>
      </c>
      <c r="AG1195" s="19">
        <f t="shared" si="2534"/>
        <v>4589.8</v>
      </c>
      <c r="AH1195" s="19">
        <f t="shared" si="2535"/>
        <v>4589.8</v>
      </c>
      <c r="AI1195" s="19">
        <f t="shared" si="2536"/>
        <v>4589.8</v>
      </c>
      <c r="AJ1195" s="19">
        <f t="shared" si="2619"/>
        <v>-471.38400000000001</v>
      </c>
      <c r="AK1195" s="19">
        <f t="shared" si="2619"/>
        <v>0</v>
      </c>
      <c r="AL1195" s="19">
        <f t="shared" si="2619"/>
        <v>0</v>
      </c>
      <c r="AM1195" s="19">
        <f t="shared" si="2584"/>
        <v>4118.4160000000002</v>
      </c>
      <c r="AN1195" s="19">
        <f t="shared" si="2619"/>
        <v>0</v>
      </c>
      <c r="AO1195" s="19">
        <f t="shared" si="2494"/>
        <v>4118.4160000000002</v>
      </c>
      <c r="AP1195" s="19">
        <f t="shared" si="2586"/>
        <v>4589.8</v>
      </c>
      <c r="AQ1195" s="19">
        <f t="shared" si="2619"/>
        <v>0</v>
      </c>
      <c r="AR1195" s="19">
        <f t="shared" si="2495"/>
        <v>4589.8</v>
      </c>
      <c r="AS1195" s="19">
        <f t="shared" si="2588"/>
        <v>4589.8</v>
      </c>
      <c r="AT1195" s="19">
        <f t="shared" si="2619"/>
        <v>0</v>
      </c>
      <c r="AU1195" s="19">
        <f t="shared" si="2496"/>
        <v>4589.8</v>
      </c>
      <c r="AV1195" s="19">
        <f t="shared" si="2619"/>
        <v>0</v>
      </c>
      <c r="AW1195" s="32"/>
      <c r="AX1195" s="23"/>
      <c r="AY1195" s="2"/>
    </row>
    <row r="1196" spans="1:51" ht="31.2" x14ac:dyDescent="0.3">
      <c r="A1196" s="49" t="s">
        <v>253</v>
      </c>
      <c r="B1196" s="45"/>
      <c r="C1196" s="49"/>
      <c r="D1196" s="49"/>
      <c r="E1196" s="15" t="s">
        <v>714</v>
      </c>
      <c r="F1196" s="19">
        <f t="shared" si="2617"/>
        <v>4589.8</v>
      </c>
      <c r="G1196" s="19">
        <f t="shared" si="2617"/>
        <v>4589.8</v>
      </c>
      <c r="H1196" s="19">
        <f t="shared" si="2617"/>
        <v>4589.8</v>
      </c>
      <c r="I1196" s="19">
        <f t="shared" si="2617"/>
        <v>0</v>
      </c>
      <c r="J1196" s="19">
        <f t="shared" si="2617"/>
        <v>0</v>
      </c>
      <c r="K1196" s="19">
        <f t="shared" si="2617"/>
        <v>0</v>
      </c>
      <c r="L1196" s="19">
        <f t="shared" si="2537"/>
        <v>4589.8</v>
      </c>
      <c r="M1196" s="19">
        <f t="shared" si="2538"/>
        <v>4589.8</v>
      </c>
      <c r="N1196" s="19">
        <f t="shared" si="2539"/>
        <v>4589.8</v>
      </c>
      <c r="O1196" s="19">
        <f t="shared" si="2618"/>
        <v>0</v>
      </c>
      <c r="P1196" s="19">
        <f t="shared" si="2618"/>
        <v>0</v>
      </c>
      <c r="Q1196" s="19">
        <f t="shared" si="2618"/>
        <v>0</v>
      </c>
      <c r="R1196" s="19">
        <f t="shared" si="2591"/>
        <v>4589.8</v>
      </c>
      <c r="S1196" s="19">
        <f t="shared" si="2592"/>
        <v>4589.8</v>
      </c>
      <c r="T1196" s="19">
        <f t="shared" si="2593"/>
        <v>4589.8</v>
      </c>
      <c r="U1196" s="19">
        <f t="shared" si="2619"/>
        <v>0</v>
      </c>
      <c r="V1196" s="19">
        <f t="shared" si="2594"/>
        <v>4589.8</v>
      </c>
      <c r="W1196" s="19">
        <f t="shared" si="2595"/>
        <v>4589.8</v>
      </c>
      <c r="X1196" s="19">
        <f t="shared" si="2596"/>
        <v>4589.8</v>
      </c>
      <c r="Y1196" s="19">
        <f t="shared" si="2619"/>
        <v>0</v>
      </c>
      <c r="Z1196" s="19">
        <f t="shared" si="2619"/>
        <v>0</v>
      </c>
      <c r="AA1196" s="19">
        <f t="shared" si="2619"/>
        <v>0</v>
      </c>
      <c r="AB1196" s="19">
        <f t="shared" si="2520"/>
        <v>4589.8</v>
      </c>
      <c r="AC1196" s="19">
        <f t="shared" si="2521"/>
        <v>4589.8</v>
      </c>
      <c r="AD1196" s="19">
        <f t="shared" si="2522"/>
        <v>4589.8</v>
      </c>
      <c r="AE1196" s="19">
        <f t="shared" si="2619"/>
        <v>0</v>
      </c>
      <c r="AF1196" s="19">
        <f t="shared" si="2619"/>
        <v>0</v>
      </c>
      <c r="AG1196" s="19">
        <f t="shared" si="2534"/>
        <v>4589.8</v>
      </c>
      <c r="AH1196" s="19">
        <f t="shared" si="2535"/>
        <v>4589.8</v>
      </c>
      <c r="AI1196" s="19">
        <f t="shared" si="2536"/>
        <v>4589.8</v>
      </c>
      <c r="AJ1196" s="19">
        <f t="shared" si="2619"/>
        <v>-471.38400000000001</v>
      </c>
      <c r="AK1196" s="19">
        <f t="shared" si="2619"/>
        <v>0</v>
      </c>
      <c r="AL1196" s="19">
        <f t="shared" si="2619"/>
        <v>0</v>
      </c>
      <c r="AM1196" s="19">
        <f t="shared" si="2584"/>
        <v>4118.4160000000002</v>
      </c>
      <c r="AN1196" s="19">
        <f t="shared" si="2619"/>
        <v>0</v>
      </c>
      <c r="AO1196" s="19">
        <f t="shared" si="2494"/>
        <v>4118.4160000000002</v>
      </c>
      <c r="AP1196" s="19">
        <f t="shared" si="2586"/>
        <v>4589.8</v>
      </c>
      <c r="AQ1196" s="19">
        <f t="shared" si="2619"/>
        <v>0</v>
      </c>
      <c r="AR1196" s="19">
        <f t="shared" si="2495"/>
        <v>4589.8</v>
      </c>
      <c r="AS1196" s="19">
        <f t="shared" si="2588"/>
        <v>4589.8</v>
      </c>
      <c r="AT1196" s="19">
        <f t="shared" si="2619"/>
        <v>0</v>
      </c>
      <c r="AU1196" s="19">
        <f t="shared" si="2496"/>
        <v>4589.8</v>
      </c>
      <c r="AV1196" s="19">
        <f t="shared" si="2619"/>
        <v>0</v>
      </c>
      <c r="AW1196" s="32"/>
      <c r="AX1196" s="23"/>
      <c r="AY1196" s="2"/>
    </row>
    <row r="1197" spans="1:51" ht="31.2" x14ac:dyDescent="0.3">
      <c r="A1197" s="49" t="s">
        <v>253</v>
      </c>
      <c r="B1197" s="45">
        <v>200</v>
      </c>
      <c r="C1197" s="49"/>
      <c r="D1197" s="49"/>
      <c r="E1197" s="15" t="s">
        <v>578</v>
      </c>
      <c r="F1197" s="19">
        <f t="shared" si="2617"/>
        <v>4589.8</v>
      </c>
      <c r="G1197" s="19">
        <f t="shared" si="2617"/>
        <v>4589.8</v>
      </c>
      <c r="H1197" s="19">
        <f t="shared" si="2617"/>
        <v>4589.8</v>
      </c>
      <c r="I1197" s="19">
        <f t="shared" si="2617"/>
        <v>0</v>
      </c>
      <c r="J1197" s="19">
        <f t="shared" si="2617"/>
        <v>0</v>
      </c>
      <c r="K1197" s="19">
        <f t="shared" si="2617"/>
        <v>0</v>
      </c>
      <c r="L1197" s="19">
        <f t="shared" si="2537"/>
        <v>4589.8</v>
      </c>
      <c r="M1197" s="19">
        <f t="shared" si="2538"/>
        <v>4589.8</v>
      </c>
      <c r="N1197" s="19">
        <f t="shared" si="2539"/>
        <v>4589.8</v>
      </c>
      <c r="O1197" s="19">
        <f t="shared" si="2618"/>
        <v>0</v>
      </c>
      <c r="P1197" s="19">
        <f t="shared" si="2618"/>
        <v>0</v>
      </c>
      <c r="Q1197" s="19">
        <f t="shared" si="2618"/>
        <v>0</v>
      </c>
      <c r="R1197" s="19">
        <f t="shared" si="2591"/>
        <v>4589.8</v>
      </c>
      <c r="S1197" s="19">
        <f t="shared" si="2592"/>
        <v>4589.8</v>
      </c>
      <c r="T1197" s="19">
        <f t="shared" si="2593"/>
        <v>4589.8</v>
      </c>
      <c r="U1197" s="19">
        <f t="shared" si="2619"/>
        <v>0</v>
      </c>
      <c r="V1197" s="19">
        <f t="shared" si="2594"/>
        <v>4589.8</v>
      </c>
      <c r="W1197" s="19">
        <f t="shared" si="2595"/>
        <v>4589.8</v>
      </c>
      <c r="X1197" s="19">
        <f t="shared" si="2596"/>
        <v>4589.8</v>
      </c>
      <c r="Y1197" s="19">
        <f t="shared" si="2619"/>
        <v>0</v>
      </c>
      <c r="Z1197" s="19">
        <f t="shared" si="2619"/>
        <v>0</v>
      </c>
      <c r="AA1197" s="19">
        <f t="shared" si="2619"/>
        <v>0</v>
      </c>
      <c r="AB1197" s="19">
        <f t="shared" si="2520"/>
        <v>4589.8</v>
      </c>
      <c r="AC1197" s="19">
        <f t="shared" si="2521"/>
        <v>4589.8</v>
      </c>
      <c r="AD1197" s="19">
        <f t="shared" si="2522"/>
        <v>4589.8</v>
      </c>
      <c r="AE1197" s="19">
        <f t="shared" si="2619"/>
        <v>0</v>
      </c>
      <c r="AF1197" s="19">
        <f t="shared" si="2619"/>
        <v>0</v>
      </c>
      <c r="AG1197" s="19">
        <f t="shared" si="2534"/>
        <v>4589.8</v>
      </c>
      <c r="AH1197" s="19">
        <f t="shared" si="2535"/>
        <v>4589.8</v>
      </c>
      <c r="AI1197" s="19">
        <f t="shared" si="2536"/>
        <v>4589.8</v>
      </c>
      <c r="AJ1197" s="19">
        <f t="shared" si="2619"/>
        <v>-471.38400000000001</v>
      </c>
      <c r="AK1197" s="19">
        <f t="shared" si="2619"/>
        <v>0</v>
      </c>
      <c r="AL1197" s="19">
        <f t="shared" si="2619"/>
        <v>0</v>
      </c>
      <c r="AM1197" s="19">
        <f t="shared" si="2584"/>
        <v>4118.4160000000002</v>
      </c>
      <c r="AN1197" s="19">
        <f t="shared" si="2619"/>
        <v>0</v>
      </c>
      <c r="AO1197" s="19">
        <f t="shared" si="2494"/>
        <v>4118.4160000000002</v>
      </c>
      <c r="AP1197" s="19">
        <f t="shared" si="2586"/>
        <v>4589.8</v>
      </c>
      <c r="AQ1197" s="19">
        <f t="shared" si="2619"/>
        <v>0</v>
      </c>
      <c r="AR1197" s="19">
        <f t="shared" si="2495"/>
        <v>4589.8</v>
      </c>
      <c r="AS1197" s="19">
        <f t="shared" si="2588"/>
        <v>4589.8</v>
      </c>
      <c r="AT1197" s="19">
        <f t="shared" si="2619"/>
        <v>0</v>
      </c>
      <c r="AU1197" s="19">
        <f t="shared" si="2496"/>
        <v>4589.8</v>
      </c>
      <c r="AV1197" s="19">
        <f t="shared" si="2619"/>
        <v>0</v>
      </c>
      <c r="AW1197" s="32"/>
      <c r="AX1197" s="23"/>
      <c r="AY1197" s="2"/>
    </row>
    <row r="1198" spans="1:51" ht="46.8" x14ac:dyDescent="0.3">
      <c r="A1198" s="49" t="s">
        <v>253</v>
      </c>
      <c r="B1198" s="45">
        <v>240</v>
      </c>
      <c r="C1198" s="49"/>
      <c r="D1198" s="49"/>
      <c r="E1198" s="15" t="s">
        <v>586</v>
      </c>
      <c r="F1198" s="19">
        <f t="shared" si="2617"/>
        <v>4589.8</v>
      </c>
      <c r="G1198" s="19">
        <f t="shared" si="2617"/>
        <v>4589.8</v>
      </c>
      <c r="H1198" s="19">
        <f t="shared" si="2617"/>
        <v>4589.8</v>
      </c>
      <c r="I1198" s="19">
        <f t="shared" si="2617"/>
        <v>0</v>
      </c>
      <c r="J1198" s="19">
        <f t="shared" si="2617"/>
        <v>0</v>
      </c>
      <c r="K1198" s="19">
        <f t="shared" si="2617"/>
        <v>0</v>
      </c>
      <c r="L1198" s="19">
        <f t="shared" si="2537"/>
        <v>4589.8</v>
      </c>
      <c r="M1198" s="19">
        <f t="shared" si="2538"/>
        <v>4589.8</v>
      </c>
      <c r="N1198" s="19">
        <f t="shared" si="2539"/>
        <v>4589.8</v>
      </c>
      <c r="O1198" s="19">
        <f t="shared" si="2618"/>
        <v>0</v>
      </c>
      <c r="P1198" s="19">
        <f t="shared" si="2618"/>
        <v>0</v>
      </c>
      <c r="Q1198" s="19">
        <f t="shared" si="2618"/>
        <v>0</v>
      </c>
      <c r="R1198" s="19">
        <f t="shared" si="2591"/>
        <v>4589.8</v>
      </c>
      <c r="S1198" s="19">
        <f t="shared" si="2592"/>
        <v>4589.8</v>
      </c>
      <c r="T1198" s="19">
        <f t="shared" si="2593"/>
        <v>4589.8</v>
      </c>
      <c r="U1198" s="19">
        <f t="shared" si="2619"/>
        <v>0</v>
      </c>
      <c r="V1198" s="19">
        <f t="shared" si="2594"/>
        <v>4589.8</v>
      </c>
      <c r="W1198" s="19">
        <f t="shared" si="2595"/>
        <v>4589.8</v>
      </c>
      <c r="X1198" s="19">
        <f t="shared" si="2596"/>
        <v>4589.8</v>
      </c>
      <c r="Y1198" s="19">
        <f t="shared" si="2619"/>
        <v>0</v>
      </c>
      <c r="Z1198" s="19">
        <f t="shared" si="2619"/>
        <v>0</v>
      </c>
      <c r="AA1198" s="19">
        <f t="shared" si="2619"/>
        <v>0</v>
      </c>
      <c r="AB1198" s="19">
        <f t="shared" si="2520"/>
        <v>4589.8</v>
      </c>
      <c r="AC1198" s="19">
        <f t="shared" si="2521"/>
        <v>4589.8</v>
      </c>
      <c r="AD1198" s="19">
        <f t="shared" si="2522"/>
        <v>4589.8</v>
      </c>
      <c r="AE1198" s="19">
        <f t="shared" si="2619"/>
        <v>0</v>
      </c>
      <c r="AF1198" s="19">
        <f t="shared" si="2619"/>
        <v>0</v>
      </c>
      <c r="AG1198" s="19">
        <f t="shared" si="2534"/>
        <v>4589.8</v>
      </c>
      <c r="AH1198" s="19">
        <f t="shared" si="2535"/>
        <v>4589.8</v>
      </c>
      <c r="AI1198" s="19">
        <f t="shared" si="2536"/>
        <v>4589.8</v>
      </c>
      <c r="AJ1198" s="19">
        <f t="shared" si="2619"/>
        <v>-471.38400000000001</v>
      </c>
      <c r="AK1198" s="19">
        <f t="shared" si="2619"/>
        <v>0</v>
      </c>
      <c r="AL1198" s="19">
        <f t="shared" si="2619"/>
        <v>0</v>
      </c>
      <c r="AM1198" s="19">
        <f t="shared" si="2584"/>
        <v>4118.4160000000002</v>
      </c>
      <c r="AN1198" s="19">
        <f t="shared" si="2619"/>
        <v>0</v>
      </c>
      <c r="AO1198" s="19">
        <f t="shared" si="2494"/>
        <v>4118.4160000000002</v>
      </c>
      <c r="AP1198" s="19">
        <f t="shared" si="2586"/>
        <v>4589.8</v>
      </c>
      <c r="AQ1198" s="19">
        <f t="shared" si="2619"/>
        <v>0</v>
      </c>
      <c r="AR1198" s="19">
        <f t="shared" si="2495"/>
        <v>4589.8</v>
      </c>
      <c r="AS1198" s="19">
        <f t="shared" si="2588"/>
        <v>4589.8</v>
      </c>
      <c r="AT1198" s="19">
        <f t="shared" si="2619"/>
        <v>0</v>
      </c>
      <c r="AU1198" s="19">
        <f t="shared" si="2496"/>
        <v>4589.8</v>
      </c>
      <c r="AV1198" s="19">
        <f t="shared" si="2619"/>
        <v>0</v>
      </c>
      <c r="AW1198" s="32"/>
      <c r="AX1198" s="23"/>
      <c r="AY1198" s="2"/>
    </row>
    <row r="1199" spans="1:51" x14ac:dyDescent="0.3">
      <c r="A1199" s="49" t="s">
        <v>253</v>
      </c>
      <c r="B1199" s="45">
        <v>240</v>
      </c>
      <c r="C1199" s="49" t="s">
        <v>200</v>
      </c>
      <c r="D1199" s="49" t="s">
        <v>20</v>
      </c>
      <c r="E1199" s="15" t="s">
        <v>553</v>
      </c>
      <c r="F1199" s="19">
        <v>4589.8</v>
      </c>
      <c r="G1199" s="19">
        <v>4589.8</v>
      </c>
      <c r="H1199" s="19">
        <v>4589.8</v>
      </c>
      <c r="I1199" s="19"/>
      <c r="J1199" s="19"/>
      <c r="K1199" s="19"/>
      <c r="L1199" s="19">
        <f t="shared" si="2537"/>
        <v>4589.8</v>
      </c>
      <c r="M1199" s="19">
        <f t="shared" si="2538"/>
        <v>4589.8</v>
      </c>
      <c r="N1199" s="19">
        <f t="shared" si="2539"/>
        <v>4589.8</v>
      </c>
      <c r="O1199" s="19"/>
      <c r="P1199" s="19"/>
      <c r="Q1199" s="19"/>
      <c r="R1199" s="19">
        <f t="shared" si="2591"/>
        <v>4589.8</v>
      </c>
      <c r="S1199" s="19">
        <f t="shared" si="2592"/>
        <v>4589.8</v>
      </c>
      <c r="T1199" s="19">
        <f t="shared" si="2593"/>
        <v>4589.8</v>
      </c>
      <c r="U1199" s="19"/>
      <c r="V1199" s="19">
        <f t="shared" si="2594"/>
        <v>4589.8</v>
      </c>
      <c r="W1199" s="19">
        <f t="shared" si="2595"/>
        <v>4589.8</v>
      </c>
      <c r="X1199" s="19">
        <f t="shared" si="2596"/>
        <v>4589.8</v>
      </c>
      <c r="Y1199" s="19"/>
      <c r="Z1199" s="19"/>
      <c r="AA1199" s="19"/>
      <c r="AB1199" s="19">
        <f t="shared" si="2520"/>
        <v>4589.8</v>
      </c>
      <c r="AC1199" s="19">
        <f t="shared" si="2521"/>
        <v>4589.8</v>
      </c>
      <c r="AD1199" s="19">
        <f t="shared" si="2522"/>
        <v>4589.8</v>
      </c>
      <c r="AE1199" s="19"/>
      <c r="AF1199" s="19"/>
      <c r="AG1199" s="19">
        <f t="shared" si="2534"/>
        <v>4589.8</v>
      </c>
      <c r="AH1199" s="19">
        <f t="shared" si="2535"/>
        <v>4589.8</v>
      </c>
      <c r="AI1199" s="19">
        <f t="shared" si="2536"/>
        <v>4589.8</v>
      </c>
      <c r="AJ1199" s="19">
        <f>-122.897-348.487</f>
        <v>-471.38400000000001</v>
      </c>
      <c r="AK1199" s="19"/>
      <c r="AL1199" s="19"/>
      <c r="AM1199" s="19">
        <f t="shared" si="2584"/>
        <v>4118.4160000000002</v>
      </c>
      <c r="AN1199" s="19"/>
      <c r="AO1199" s="19">
        <f t="shared" si="2494"/>
        <v>4118.4160000000002</v>
      </c>
      <c r="AP1199" s="19">
        <f t="shared" si="2586"/>
        <v>4589.8</v>
      </c>
      <c r="AQ1199" s="19"/>
      <c r="AR1199" s="19">
        <f t="shared" si="2495"/>
        <v>4589.8</v>
      </c>
      <c r="AS1199" s="19">
        <f t="shared" si="2588"/>
        <v>4589.8</v>
      </c>
      <c r="AT1199" s="19"/>
      <c r="AU1199" s="19">
        <f t="shared" si="2496"/>
        <v>4589.8</v>
      </c>
      <c r="AV1199" s="19"/>
      <c r="AW1199" s="32"/>
      <c r="AX1199" s="23"/>
      <c r="AY1199" s="2"/>
    </row>
    <row r="1200" spans="1:51" ht="62.4" x14ac:dyDescent="0.3">
      <c r="A1200" s="49" t="s">
        <v>257</v>
      </c>
      <c r="B1200" s="45"/>
      <c r="C1200" s="49"/>
      <c r="D1200" s="49"/>
      <c r="E1200" s="15" t="s">
        <v>1138</v>
      </c>
      <c r="F1200" s="19">
        <f>F1201</f>
        <v>849</v>
      </c>
      <c r="G1200" s="19">
        <f t="shared" ref="G1200:AV1203" si="2620">G1201</f>
        <v>849</v>
      </c>
      <c r="H1200" s="19">
        <f t="shared" si="2620"/>
        <v>849</v>
      </c>
      <c r="I1200" s="19">
        <f t="shared" si="2620"/>
        <v>0</v>
      </c>
      <c r="J1200" s="19">
        <f t="shared" si="2620"/>
        <v>0</v>
      </c>
      <c r="K1200" s="19">
        <f t="shared" si="2620"/>
        <v>0</v>
      </c>
      <c r="L1200" s="19">
        <f t="shared" si="2537"/>
        <v>849</v>
      </c>
      <c r="M1200" s="19">
        <f t="shared" si="2538"/>
        <v>849</v>
      </c>
      <c r="N1200" s="19">
        <f t="shared" si="2539"/>
        <v>849</v>
      </c>
      <c r="O1200" s="19">
        <f t="shared" si="2620"/>
        <v>0</v>
      </c>
      <c r="P1200" s="19">
        <f t="shared" si="2620"/>
        <v>0</v>
      </c>
      <c r="Q1200" s="19">
        <f t="shared" si="2620"/>
        <v>0</v>
      </c>
      <c r="R1200" s="19">
        <f t="shared" si="2591"/>
        <v>849</v>
      </c>
      <c r="S1200" s="19">
        <f t="shared" si="2592"/>
        <v>849</v>
      </c>
      <c r="T1200" s="19">
        <f t="shared" si="2593"/>
        <v>849</v>
      </c>
      <c r="U1200" s="19">
        <f t="shared" si="2620"/>
        <v>0</v>
      </c>
      <c r="V1200" s="19">
        <f t="shared" si="2594"/>
        <v>849</v>
      </c>
      <c r="W1200" s="19">
        <f t="shared" si="2595"/>
        <v>849</v>
      </c>
      <c r="X1200" s="19">
        <f t="shared" si="2596"/>
        <v>849</v>
      </c>
      <c r="Y1200" s="19">
        <f t="shared" si="2620"/>
        <v>0</v>
      </c>
      <c r="Z1200" s="19">
        <f t="shared" si="2620"/>
        <v>0</v>
      </c>
      <c r="AA1200" s="19">
        <f t="shared" si="2620"/>
        <v>0</v>
      </c>
      <c r="AB1200" s="19">
        <f t="shared" si="2520"/>
        <v>849</v>
      </c>
      <c r="AC1200" s="19">
        <f t="shared" si="2521"/>
        <v>849</v>
      </c>
      <c r="AD1200" s="19">
        <f t="shared" si="2522"/>
        <v>849</v>
      </c>
      <c r="AE1200" s="19">
        <f t="shared" si="2620"/>
        <v>0</v>
      </c>
      <c r="AF1200" s="19">
        <f t="shared" si="2620"/>
        <v>0</v>
      </c>
      <c r="AG1200" s="19">
        <f t="shared" si="2534"/>
        <v>849</v>
      </c>
      <c r="AH1200" s="19">
        <f t="shared" si="2535"/>
        <v>849</v>
      </c>
      <c r="AI1200" s="19">
        <f t="shared" si="2536"/>
        <v>849</v>
      </c>
      <c r="AJ1200" s="19">
        <f t="shared" si="2620"/>
        <v>0</v>
      </c>
      <c r="AK1200" s="19">
        <f t="shared" si="2620"/>
        <v>0</v>
      </c>
      <c r="AL1200" s="19">
        <f t="shared" si="2620"/>
        <v>0</v>
      </c>
      <c r="AM1200" s="19">
        <f t="shared" si="2584"/>
        <v>849</v>
      </c>
      <c r="AN1200" s="19">
        <f t="shared" si="2620"/>
        <v>0</v>
      </c>
      <c r="AO1200" s="19">
        <f t="shared" si="2494"/>
        <v>849</v>
      </c>
      <c r="AP1200" s="19">
        <f t="shared" si="2586"/>
        <v>849</v>
      </c>
      <c r="AQ1200" s="19">
        <f t="shared" si="2620"/>
        <v>0</v>
      </c>
      <c r="AR1200" s="19">
        <f t="shared" si="2495"/>
        <v>849</v>
      </c>
      <c r="AS1200" s="19">
        <f t="shared" si="2588"/>
        <v>849</v>
      </c>
      <c r="AT1200" s="19">
        <f t="shared" si="2620"/>
        <v>0</v>
      </c>
      <c r="AU1200" s="19">
        <f t="shared" si="2496"/>
        <v>849</v>
      </c>
      <c r="AV1200" s="19">
        <f t="shared" si="2620"/>
        <v>0</v>
      </c>
      <c r="AW1200" s="32"/>
      <c r="AX1200" s="23"/>
      <c r="AY1200" s="2"/>
    </row>
    <row r="1201" spans="1:51" ht="31.2" x14ac:dyDescent="0.3">
      <c r="A1201" s="49" t="s">
        <v>256</v>
      </c>
      <c r="B1201" s="45"/>
      <c r="C1201" s="49"/>
      <c r="D1201" s="49"/>
      <c r="E1201" s="15" t="s">
        <v>715</v>
      </c>
      <c r="F1201" s="19">
        <f t="shared" ref="F1201:H1203" si="2621">F1202</f>
        <v>849</v>
      </c>
      <c r="G1201" s="19">
        <f t="shared" si="2621"/>
        <v>849</v>
      </c>
      <c r="H1201" s="19">
        <f t="shared" si="2621"/>
        <v>849</v>
      </c>
      <c r="I1201" s="19">
        <f t="shared" si="2620"/>
        <v>0</v>
      </c>
      <c r="J1201" s="19">
        <f t="shared" si="2620"/>
        <v>0</v>
      </c>
      <c r="K1201" s="19">
        <f t="shared" si="2620"/>
        <v>0</v>
      </c>
      <c r="L1201" s="19">
        <f t="shared" si="2537"/>
        <v>849</v>
      </c>
      <c r="M1201" s="19">
        <f t="shared" si="2538"/>
        <v>849</v>
      </c>
      <c r="N1201" s="19">
        <f t="shared" si="2539"/>
        <v>849</v>
      </c>
      <c r="O1201" s="19">
        <f t="shared" si="2620"/>
        <v>0</v>
      </c>
      <c r="P1201" s="19">
        <f t="shared" si="2620"/>
        <v>0</v>
      </c>
      <c r="Q1201" s="19">
        <f t="shared" si="2620"/>
        <v>0</v>
      </c>
      <c r="R1201" s="19">
        <f t="shared" si="2591"/>
        <v>849</v>
      </c>
      <c r="S1201" s="19">
        <f t="shared" si="2592"/>
        <v>849</v>
      </c>
      <c r="T1201" s="19">
        <f t="shared" si="2593"/>
        <v>849</v>
      </c>
      <c r="U1201" s="19">
        <f t="shared" ref="U1201:AV1203" si="2622">U1202</f>
        <v>0</v>
      </c>
      <c r="V1201" s="19">
        <f t="shared" si="2594"/>
        <v>849</v>
      </c>
      <c r="W1201" s="19">
        <f t="shared" si="2595"/>
        <v>849</v>
      </c>
      <c r="X1201" s="19">
        <f t="shared" si="2596"/>
        <v>849</v>
      </c>
      <c r="Y1201" s="19">
        <f t="shared" si="2622"/>
        <v>0</v>
      </c>
      <c r="Z1201" s="19">
        <f t="shared" si="2622"/>
        <v>0</v>
      </c>
      <c r="AA1201" s="19">
        <f t="shared" si="2622"/>
        <v>0</v>
      </c>
      <c r="AB1201" s="19">
        <f t="shared" si="2520"/>
        <v>849</v>
      </c>
      <c r="AC1201" s="19">
        <f t="shared" si="2521"/>
        <v>849</v>
      </c>
      <c r="AD1201" s="19">
        <f t="shared" si="2522"/>
        <v>849</v>
      </c>
      <c r="AE1201" s="19">
        <f t="shared" si="2622"/>
        <v>0</v>
      </c>
      <c r="AF1201" s="19">
        <f t="shared" si="2622"/>
        <v>0</v>
      </c>
      <c r="AG1201" s="19">
        <f t="shared" si="2534"/>
        <v>849</v>
      </c>
      <c r="AH1201" s="19">
        <f t="shared" si="2535"/>
        <v>849</v>
      </c>
      <c r="AI1201" s="19">
        <f t="shared" si="2536"/>
        <v>849</v>
      </c>
      <c r="AJ1201" s="19">
        <f t="shared" si="2622"/>
        <v>0</v>
      </c>
      <c r="AK1201" s="19">
        <f t="shared" si="2622"/>
        <v>0</v>
      </c>
      <c r="AL1201" s="19">
        <f t="shared" si="2622"/>
        <v>0</v>
      </c>
      <c r="AM1201" s="19">
        <f t="shared" si="2584"/>
        <v>849</v>
      </c>
      <c r="AN1201" s="19">
        <f t="shared" si="2622"/>
        <v>0</v>
      </c>
      <c r="AO1201" s="19">
        <f t="shared" si="2494"/>
        <v>849</v>
      </c>
      <c r="AP1201" s="19">
        <f t="shared" si="2586"/>
        <v>849</v>
      </c>
      <c r="AQ1201" s="19">
        <f t="shared" si="2622"/>
        <v>0</v>
      </c>
      <c r="AR1201" s="19">
        <f t="shared" si="2495"/>
        <v>849</v>
      </c>
      <c r="AS1201" s="19">
        <f t="shared" si="2588"/>
        <v>849</v>
      </c>
      <c r="AT1201" s="19">
        <f t="shared" si="2622"/>
        <v>0</v>
      </c>
      <c r="AU1201" s="19">
        <f t="shared" si="2496"/>
        <v>849</v>
      </c>
      <c r="AV1201" s="19">
        <f t="shared" si="2622"/>
        <v>0</v>
      </c>
      <c r="AW1201" s="32"/>
      <c r="AX1201" s="23"/>
      <c r="AY1201" s="2"/>
    </row>
    <row r="1202" spans="1:51" ht="31.2" x14ac:dyDescent="0.3">
      <c r="A1202" s="49" t="s">
        <v>256</v>
      </c>
      <c r="B1202" s="45">
        <v>200</v>
      </c>
      <c r="C1202" s="49"/>
      <c r="D1202" s="49"/>
      <c r="E1202" s="15" t="s">
        <v>578</v>
      </c>
      <c r="F1202" s="19">
        <f t="shared" si="2621"/>
        <v>849</v>
      </c>
      <c r="G1202" s="19">
        <f t="shared" si="2621"/>
        <v>849</v>
      </c>
      <c r="H1202" s="19">
        <f t="shared" si="2621"/>
        <v>849</v>
      </c>
      <c r="I1202" s="19">
        <f t="shared" si="2620"/>
        <v>0</v>
      </c>
      <c r="J1202" s="19">
        <f t="shared" si="2620"/>
        <v>0</v>
      </c>
      <c r="K1202" s="19">
        <f t="shared" si="2620"/>
        <v>0</v>
      </c>
      <c r="L1202" s="19">
        <f t="shared" si="2537"/>
        <v>849</v>
      </c>
      <c r="M1202" s="19">
        <f t="shared" si="2538"/>
        <v>849</v>
      </c>
      <c r="N1202" s="19">
        <f t="shared" si="2539"/>
        <v>849</v>
      </c>
      <c r="O1202" s="19">
        <f t="shared" si="2620"/>
        <v>0</v>
      </c>
      <c r="P1202" s="19">
        <f t="shared" si="2620"/>
        <v>0</v>
      </c>
      <c r="Q1202" s="19">
        <f t="shared" si="2620"/>
        <v>0</v>
      </c>
      <c r="R1202" s="19">
        <f t="shared" si="2591"/>
        <v>849</v>
      </c>
      <c r="S1202" s="19">
        <f t="shared" si="2592"/>
        <v>849</v>
      </c>
      <c r="T1202" s="19">
        <f t="shared" si="2593"/>
        <v>849</v>
      </c>
      <c r="U1202" s="19">
        <f t="shared" si="2622"/>
        <v>0</v>
      </c>
      <c r="V1202" s="19">
        <f t="shared" si="2594"/>
        <v>849</v>
      </c>
      <c r="W1202" s="19">
        <f t="shared" si="2595"/>
        <v>849</v>
      </c>
      <c r="X1202" s="19">
        <f t="shared" si="2596"/>
        <v>849</v>
      </c>
      <c r="Y1202" s="19">
        <f t="shared" si="2622"/>
        <v>0</v>
      </c>
      <c r="Z1202" s="19">
        <f t="shared" si="2622"/>
        <v>0</v>
      </c>
      <c r="AA1202" s="19">
        <f t="shared" si="2622"/>
        <v>0</v>
      </c>
      <c r="AB1202" s="19">
        <f t="shared" si="2520"/>
        <v>849</v>
      </c>
      <c r="AC1202" s="19">
        <f t="shared" si="2521"/>
        <v>849</v>
      </c>
      <c r="AD1202" s="19">
        <f t="shared" si="2522"/>
        <v>849</v>
      </c>
      <c r="AE1202" s="19">
        <f t="shared" si="2622"/>
        <v>0</v>
      </c>
      <c r="AF1202" s="19">
        <f t="shared" si="2622"/>
        <v>0</v>
      </c>
      <c r="AG1202" s="19">
        <f t="shared" si="2534"/>
        <v>849</v>
      </c>
      <c r="AH1202" s="19">
        <f t="shared" si="2535"/>
        <v>849</v>
      </c>
      <c r="AI1202" s="19">
        <f t="shared" si="2536"/>
        <v>849</v>
      </c>
      <c r="AJ1202" s="19">
        <f t="shared" si="2622"/>
        <v>0</v>
      </c>
      <c r="AK1202" s="19">
        <f t="shared" si="2622"/>
        <v>0</v>
      </c>
      <c r="AL1202" s="19">
        <f t="shared" si="2622"/>
        <v>0</v>
      </c>
      <c r="AM1202" s="19">
        <f t="shared" si="2584"/>
        <v>849</v>
      </c>
      <c r="AN1202" s="19">
        <f t="shared" si="2622"/>
        <v>0</v>
      </c>
      <c r="AO1202" s="19">
        <f t="shared" si="2494"/>
        <v>849</v>
      </c>
      <c r="AP1202" s="19">
        <f t="shared" si="2586"/>
        <v>849</v>
      </c>
      <c r="AQ1202" s="19">
        <f t="shared" si="2622"/>
        <v>0</v>
      </c>
      <c r="AR1202" s="19">
        <f t="shared" si="2495"/>
        <v>849</v>
      </c>
      <c r="AS1202" s="19">
        <f t="shared" si="2588"/>
        <v>849</v>
      </c>
      <c r="AT1202" s="19">
        <f t="shared" si="2622"/>
        <v>0</v>
      </c>
      <c r="AU1202" s="19">
        <f t="shared" si="2496"/>
        <v>849</v>
      </c>
      <c r="AV1202" s="19">
        <f t="shared" si="2622"/>
        <v>0</v>
      </c>
      <c r="AW1202" s="32"/>
      <c r="AX1202" s="23"/>
      <c r="AY1202" s="2"/>
    </row>
    <row r="1203" spans="1:51" ht="46.8" x14ac:dyDescent="0.3">
      <c r="A1203" s="49" t="s">
        <v>256</v>
      </c>
      <c r="B1203" s="45">
        <v>240</v>
      </c>
      <c r="C1203" s="49"/>
      <c r="D1203" s="49"/>
      <c r="E1203" s="15" t="s">
        <v>586</v>
      </c>
      <c r="F1203" s="19">
        <f t="shared" si="2621"/>
        <v>849</v>
      </c>
      <c r="G1203" s="19">
        <f t="shared" si="2621"/>
        <v>849</v>
      </c>
      <c r="H1203" s="19">
        <f t="shared" si="2621"/>
        <v>849</v>
      </c>
      <c r="I1203" s="19">
        <f t="shared" si="2620"/>
        <v>0</v>
      </c>
      <c r="J1203" s="19">
        <f t="shared" si="2620"/>
        <v>0</v>
      </c>
      <c r="K1203" s="19">
        <f t="shared" si="2620"/>
        <v>0</v>
      </c>
      <c r="L1203" s="19">
        <f t="shared" si="2537"/>
        <v>849</v>
      </c>
      <c r="M1203" s="19">
        <f t="shared" si="2538"/>
        <v>849</v>
      </c>
      <c r="N1203" s="19">
        <f t="shared" si="2539"/>
        <v>849</v>
      </c>
      <c r="O1203" s="19">
        <f t="shared" si="2620"/>
        <v>0</v>
      </c>
      <c r="P1203" s="19">
        <f t="shared" si="2620"/>
        <v>0</v>
      </c>
      <c r="Q1203" s="19">
        <f t="shared" si="2620"/>
        <v>0</v>
      </c>
      <c r="R1203" s="19">
        <f t="shared" si="2591"/>
        <v>849</v>
      </c>
      <c r="S1203" s="19">
        <f t="shared" si="2592"/>
        <v>849</v>
      </c>
      <c r="T1203" s="19">
        <f t="shared" si="2593"/>
        <v>849</v>
      </c>
      <c r="U1203" s="19">
        <f t="shared" si="2622"/>
        <v>0</v>
      </c>
      <c r="V1203" s="19">
        <f t="shared" si="2594"/>
        <v>849</v>
      </c>
      <c r="W1203" s="19">
        <f t="shared" si="2595"/>
        <v>849</v>
      </c>
      <c r="X1203" s="19">
        <f t="shared" si="2596"/>
        <v>849</v>
      </c>
      <c r="Y1203" s="19">
        <f t="shared" si="2622"/>
        <v>0</v>
      </c>
      <c r="Z1203" s="19">
        <f t="shared" si="2622"/>
        <v>0</v>
      </c>
      <c r="AA1203" s="19">
        <f t="shared" si="2622"/>
        <v>0</v>
      </c>
      <c r="AB1203" s="19">
        <f t="shared" si="2520"/>
        <v>849</v>
      </c>
      <c r="AC1203" s="19">
        <f t="shared" si="2521"/>
        <v>849</v>
      </c>
      <c r="AD1203" s="19">
        <f t="shared" si="2522"/>
        <v>849</v>
      </c>
      <c r="AE1203" s="19">
        <f t="shared" si="2622"/>
        <v>0</v>
      </c>
      <c r="AF1203" s="19">
        <f t="shared" si="2622"/>
        <v>0</v>
      </c>
      <c r="AG1203" s="19">
        <f t="shared" si="2534"/>
        <v>849</v>
      </c>
      <c r="AH1203" s="19">
        <f t="shared" si="2535"/>
        <v>849</v>
      </c>
      <c r="AI1203" s="19">
        <f t="shared" si="2536"/>
        <v>849</v>
      </c>
      <c r="AJ1203" s="19">
        <f t="shared" si="2622"/>
        <v>0</v>
      </c>
      <c r="AK1203" s="19">
        <f t="shared" si="2622"/>
        <v>0</v>
      </c>
      <c r="AL1203" s="19">
        <f t="shared" si="2622"/>
        <v>0</v>
      </c>
      <c r="AM1203" s="19">
        <f t="shared" si="2584"/>
        <v>849</v>
      </c>
      <c r="AN1203" s="19">
        <f t="shared" si="2622"/>
        <v>0</v>
      </c>
      <c r="AO1203" s="19">
        <f t="shared" si="2494"/>
        <v>849</v>
      </c>
      <c r="AP1203" s="19">
        <f t="shared" si="2586"/>
        <v>849</v>
      </c>
      <c r="AQ1203" s="19">
        <f t="shared" si="2622"/>
        <v>0</v>
      </c>
      <c r="AR1203" s="19">
        <f t="shared" si="2495"/>
        <v>849</v>
      </c>
      <c r="AS1203" s="19">
        <f t="shared" si="2588"/>
        <v>849</v>
      </c>
      <c r="AT1203" s="19">
        <f t="shared" si="2622"/>
        <v>0</v>
      </c>
      <c r="AU1203" s="19">
        <f t="shared" si="2496"/>
        <v>849</v>
      </c>
      <c r="AV1203" s="19">
        <f t="shared" si="2622"/>
        <v>0</v>
      </c>
      <c r="AW1203" s="32"/>
      <c r="AX1203" s="23"/>
      <c r="AY1203" s="2"/>
    </row>
    <row r="1204" spans="1:51" x14ac:dyDescent="0.3">
      <c r="A1204" s="49" t="s">
        <v>256</v>
      </c>
      <c r="B1204" s="45">
        <v>240</v>
      </c>
      <c r="C1204" s="49" t="s">
        <v>5</v>
      </c>
      <c r="D1204" s="49" t="s">
        <v>6</v>
      </c>
      <c r="E1204" s="15" t="s">
        <v>543</v>
      </c>
      <c r="F1204" s="19">
        <v>849</v>
      </c>
      <c r="G1204" s="19">
        <v>849</v>
      </c>
      <c r="H1204" s="19">
        <v>849</v>
      </c>
      <c r="I1204" s="19"/>
      <c r="J1204" s="19"/>
      <c r="K1204" s="19"/>
      <c r="L1204" s="19">
        <f t="shared" si="2537"/>
        <v>849</v>
      </c>
      <c r="M1204" s="19">
        <f t="shared" si="2538"/>
        <v>849</v>
      </c>
      <c r="N1204" s="19">
        <f t="shared" si="2539"/>
        <v>849</v>
      </c>
      <c r="O1204" s="19"/>
      <c r="P1204" s="19"/>
      <c r="Q1204" s="19"/>
      <c r="R1204" s="19">
        <f t="shared" si="2591"/>
        <v>849</v>
      </c>
      <c r="S1204" s="19">
        <f t="shared" si="2592"/>
        <v>849</v>
      </c>
      <c r="T1204" s="19">
        <f t="shared" si="2593"/>
        <v>849</v>
      </c>
      <c r="U1204" s="19"/>
      <c r="V1204" s="19">
        <f t="shared" si="2594"/>
        <v>849</v>
      </c>
      <c r="W1204" s="19">
        <f t="shared" si="2595"/>
        <v>849</v>
      </c>
      <c r="X1204" s="19">
        <f t="shared" si="2596"/>
        <v>849</v>
      </c>
      <c r="Y1204" s="19"/>
      <c r="Z1204" s="19"/>
      <c r="AA1204" s="19"/>
      <c r="AB1204" s="19">
        <f t="shared" si="2520"/>
        <v>849</v>
      </c>
      <c r="AC1204" s="19">
        <f t="shared" si="2521"/>
        <v>849</v>
      </c>
      <c r="AD1204" s="19">
        <f t="shared" si="2522"/>
        <v>849</v>
      </c>
      <c r="AE1204" s="19"/>
      <c r="AF1204" s="19"/>
      <c r="AG1204" s="19">
        <f t="shared" si="2534"/>
        <v>849</v>
      </c>
      <c r="AH1204" s="19">
        <f t="shared" si="2535"/>
        <v>849</v>
      </c>
      <c r="AI1204" s="19">
        <f t="shared" si="2536"/>
        <v>849</v>
      </c>
      <c r="AJ1204" s="19"/>
      <c r="AK1204" s="19"/>
      <c r="AL1204" s="19"/>
      <c r="AM1204" s="19">
        <f t="shared" si="2584"/>
        <v>849</v>
      </c>
      <c r="AN1204" s="19"/>
      <c r="AO1204" s="19">
        <f t="shared" si="2494"/>
        <v>849</v>
      </c>
      <c r="AP1204" s="19">
        <f t="shared" si="2586"/>
        <v>849</v>
      </c>
      <c r="AQ1204" s="19"/>
      <c r="AR1204" s="19">
        <f t="shared" si="2495"/>
        <v>849</v>
      </c>
      <c r="AS1204" s="19">
        <f t="shared" si="2588"/>
        <v>849</v>
      </c>
      <c r="AT1204" s="19"/>
      <c r="AU1204" s="19">
        <f t="shared" si="2496"/>
        <v>849</v>
      </c>
      <c r="AV1204" s="19"/>
      <c r="AW1204" s="32"/>
      <c r="AX1204" s="23"/>
      <c r="AY1204" s="2"/>
    </row>
    <row r="1205" spans="1:51" ht="62.4" x14ac:dyDescent="0.3">
      <c r="A1205" s="49" t="s">
        <v>260</v>
      </c>
      <c r="B1205" s="45"/>
      <c r="C1205" s="49"/>
      <c r="D1205" s="49"/>
      <c r="E1205" s="15" t="s">
        <v>1139</v>
      </c>
      <c r="F1205" s="19">
        <f t="shared" ref="F1205:K1205" si="2623">F1206+F1210</f>
        <v>20381.100000000002</v>
      </c>
      <c r="G1205" s="19">
        <f t="shared" si="2623"/>
        <v>15754.5</v>
      </c>
      <c r="H1205" s="19">
        <f t="shared" si="2623"/>
        <v>15754.5</v>
      </c>
      <c r="I1205" s="19">
        <f t="shared" si="2623"/>
        <v>0</v>
      </c>
      <c r="J1205" s="19">
        <f t="shared" si="2623"/>
        <v>0</v>
      </c>
      <c r="K1205" s="19">
        <f t="shared" si="2623"/>
        <v>0</v>
      </c>
      <c r="L1205" s="19">
        <f t="shared" si="2537"/>
        <v>20381.100000000002</v>
      </c>
      <c r="M1205" s="19">
        <f t="shared" si="2538"/>
        <v>15754.5</v>
      </c>
      <c r="N1205" s="19">
        <f t="shared" si="2539"/>
        <v>15754.5</v>
      </c>
      <c r="O1205" s="19">
        <f t="shared" ref="O1205:Q1205" si="2624">O1206+O1210</f>
        <v>0</v>
      </c>
      <c r="P1205" s="19">
        <f t="shared" si="2624"/>
        <v>0</v>
      </c>
      <c r="Q1205" s="19">
        <f t="shared" si="2624"/>
        <v>0</v>
      </c>
      <c r="R1205" s="19">
        <f t="shared" si="2591"/>
        <v>20381.100000000002</v>
      </c>
      <c r="S1205" s="19">
        <f t="shared" si="2592"/>
        <v>15754.5</v>
      </c>
      <c r="T1205" s="19">
        <f t="shared" si="2593"/>
        <v>15754.5</v>
      </c>
      <c r="U1205" s="19">
        <f t="shared" ref="U1205:AV1205" si="2625">U1206+U1210</f>
        <v>0</v>
      </c>
      <c r="V1205" s="19">
        <f t="shared" si="2594"/>
        <v>20381.100000000002</v>
      </c>
      <c r="W1205" s="19">
        <f t="shared" si="2595"/>
        <v>15754.5</v>
      </c>
      <c r="X1205" s="19">
        <f t="shared" si="2596"/>
        <v>15754.5</v>
      </c>
      <c r="Y1205" s="19">
        <f t="shared" ref="Y1205:AA1205" si="2626">Y1206+Y1210</f>
        <v>0</v>
      </c>
      <c r="Z1205" s="19">
        <f t="shared" si="2626"/>
        <v>0</v>
      </c>
      <c r="AA1205" s="19">
        <f t="shared" si="2626"/>
        <v>0</v>
      </c>
      <c r="AB1205" s="19">
        <f t="shared" si="2520"/>
        <v>20381.100000000002</v>
      </c>
      <c r="AC1205" s="19">
        <f t="shared" si="2521"/>
        <v>15754.5</v>
      </c>
      <c r="AD1205" s="19">
        <f t="shared" si="2522"/>
        <v>15754.5</v>
      </c>
      <c r="AE1205" s="19">
        <f t="shared" ref="AE1205:AF1205" si="2627">AE1206+AE1210</f>
        <v>-429.17599999999999</v>
      </c>
      <c r="AF1205" s="19">
        <f t="shared" si="2627"/>
        <v>0</v>
      </c>
      <c r="AG1205" s="19">
        <f t="shared" si="2534"/>
        <v>19951.924000000003</v>
      </c>
      <c r="AH1205" s="19">
        <f t="shared" si="2535"/>
        <v>15754.5</v>
      </c>
      <c r="AI1205" s="19">
        <f t="shared" si="2536"/>
        <v>15754.5</v>
      </c>
      <c r="AJ1205" s="19">
        <f t="shared" ref="AJ1205:AL1205" si="2628">AJ1206+AJ1210</f>
        <v>-2888.8789999999999</v>
      </c>
      <c r="AK1205" s="19">
        <f t="shared" si="2628"/>
        <v>0</v>
      </c>
      <c r="AL1205" s="19">
        <f t="shared" si="2628"/>
        <v>0</v>
      </c>
      <c r="AM1205" s="19">
        <f t="shared" si="2584"/>
        <v>17063.045000000002</v>
      </c>
      <c r="AN1205" s="19">
        <f t="shared" ref="AN1205" si="2629">AN1206+AN1210</f>
        <v>0</v>
      </c>
      <c r="AO1205" s="19">
        <f t="shared" si="2494"/>
        <v>17063.045000000002</v>
      </c>
      <c r="AP1205" s="19">
        <f t="shared" si="2586"/>
        <v>15754.5</v>
      </c>
      <c r="AQ1205" s="19">
        <f t="shared" ref="AQ1205" si="2630">AQ1206+AQ1210</f>
        <v>0</v>
      </c>
      <c r="AR1205" s="19">
        <f t="shared" si="2495"/>
        <v>15754.5</v>
      </c>
      <c r="AS1205" s="19">
        <f t="shared" si="2588"/>
        <v>15754.5</v>
      </c>
      <c r="AT1205" s="19">
        <f t="shared" ref="AT1205" si="2631">AT1206+AT1210</f>
        <v>0</v>
      </c>
      <c r="AU1205" s="19">
        <f t="shared" si="2496"/>
        <v>15754.5</v>
      </c>
      <c r="AV1205" s="19">
        <f t="shared" si="2625"/>
        <v>0</v>
      </c>
      <c r="AW1205" s="32"/>
      <c r="AX1205" s="23"/>
      <c r="AY1205" s="2"/>
    </row>
    <row r="1206" spans="1:51" ht="31.2" x14ac:dyDescent="0.3">
      <c r="A1206" s="49" t="s">
        <v>258</v>
      </c>
      <c r="B1206" s="45"/>
      <c r="C1206" s="49"/>
      <c r="D1206" s="49"/>
      <c r="E1206" s="15" t="s">
        <v>716</v>
      </c>
      <c r="F1206" s="19">
        <f t="shared" ref="F1206:K1208" si="2632">F1207</f>
        <v>500</v>
      </c>
      <c r="G1206" s="19">
        <f t="shared" si="2632"/>
        <v>500</v>
      </c>
      <c r="H1206" s="19">
        <f t="shared" si="2632"/>
        <v>500</v>
      </c>
      <c r="I1206" s="19">
        <f t="shared" si="2632"/>
        <v>0</v>
      </c>
      <c r="J1206" s="19">
        <f t="shared" si="2632"/>
        <v>0</v>
      </c>
      <c r="K1206" s="19">
        <f t="shared" si="2632"/>
        <v>0</v>
      </c>
      <c r="L1206" s="19">
        <f t="shared" si="2537"/>
        <v>500</v>
      </c>
      <c r="M1206" s="19">
        <f t="shared" si="2538"/>
        <v>500</v>
      </c>
      <c r="N1206" s="19">
        <f t="shared" si="2539"/>
        <v>500</v>
      </c>
      <c r="O1206" s="19">
        <f t="shared" ref="O1206:Q1208" si="2633">O1207</f>
        <v>0</v>
      </c>
      <c r="P1206" s="19">
        <f t="shared" si="2633"/>
        <v>0</v>
      </c>
      <c r="Q1206" s="19">
        <f t="shared" si="2633"/>
        <v>0</v>
      </c>
      <c r="R1206" s="19">
        <f t="shared" si="2591"/>
        <v>500</v>
      </c>
      <c r="S1206" s="19">
        <f t="shared" si="2592"/>
        <v>500</v>
      </c>
      <c r="T1206" s="19">
        <f t="shared" si="2593"/>
        <v>500</v>
      </c>
      <c r="U1206" s="19">
        <f t="shared" ref="U1206:AV1208" si="2634">U1207</f>
        <v>0</v>
      </c>
      <c r="V1206" s="19">
        <f t="shared" si="2594"/>
        <v>500</v>
      </c>
      <c r="W1206" s="19">
        <f t="shared" si="2595"/>
        <v>500</v>
      </c>
      <c r="X1206" s="19">
        <f t="shared" si="2596"/>
        <v>500</v>
      </c>
      <c r="Y1206" s="19">
        <f t="shared" si="2634"/>
        <v>0</v>
      </c>
      <c r="Z1206" s="19">
        <f t="shared" si="2634"/>
        <v>0</v>
      </c>
      <c r="AA1206" s="19">
        <f t="shared" si="2634"/>
        <v>0</v>
      </c>
      <c r="AB1206" s="19">
        <f t="shared" si="2520"/>
        <v>500</v>
      </c>
      <c r="AC1206" s="19">
        <f t="shared" si="2521"/>
        <v>500</v>
      </c>
      <c r="AD1206" s="19">
        <f t="shared" si="2522"/>
        <v>500</v>
      </c>
      <c r="AE1206" s="19">
        <f t="shared" si="2634"/>
        <v>0</v>
      </c>
      <c r="AF1206" s="19">
        <f t="shared" si="2634"/>
        <v>0</v>
      </c>
      <c r="AG1206" s="19">
        <f t="shared" si="2534"/>
        <v>500</v>
      </c>
      <c r="AH1206" s="19">
        <f t="shared" si="2535"/>
        <v>500</v>
      </c>
      <c r="AI1206" s="19">
        <f t="shared" si="2536"/>
        <v>500</v>
      </c>
      <c r="AJ1206" s="19">
        <f t="shared" si="2634"/>
        <v>0</v>
      </c>
      <c r="AK1206" s="19">
        <f t="shared" si="2634"/>
        <v>0</v>
      </c>
      <c r="AL1206" s="19">
        <f t="shared" si="2634"/>
        <v>0</v>
      </c>
      <c r="AM1206" s="19">
        <f t="shared" si="2584"/>
        <v>500</v>
      </c>
      <c r="AN1206" s="19">
        <f t="shared" si="2634"/>
        <v>0</v>
      </c>
      <c r="AO1206" s="19">
        <f t="shared" ref="AO1206:AO1252" si="2635">AM1206+AN1206</f>
        <v>500</v>
      </c>
      <c r="AP1206" s="19">
        <f t="shared" si="2586"/>
        <v>500</v>
      </c>
      <c r="AQ1206" s="19">
        <f t="shared" si="2634"/>
        <v>0</v>
      </c>
      <c r="AR1206" s="19">
        <f t="shared" ref="AR1206:AR1252" si="2636">AP1206+AQ1206</f>
        <v>500</v>
      </c>
      <c r="AS1206" s="19">
        <f t="shared" si="2588"/>
        <v>500</v>
      </c>
      <c r="AT1206" s="19">
        <f t="shared" si="2634"/>
        <v>0</v>
      </c>
      <c r="AU1206" s="19">
        <f t="shared" ref="AU1206:AU1252" si="2637">AS1206+AT1206</f>
        <v>500</v>
      </c>
      <c r="AV1206" s="19">
        <f t="shared" si="2634"/>
        <v>0</v>
      </c>
      <c r="AW1206" s="32"/>
      <c r="AX1206" s="23"/>
      <c r="AY1206" s="2"/>
    </row>
    <row r="1207" spans="1:51" ht="31.2" x14ac:dyDescent="0.3">
      <c r="A1207" s="49" t="s">
        <v>258</v>
      </c>
      <c r="B1207" s="45">
        <v>200</v>
      </c>
      <c r="C1207" s="49"/>
      <c r="D1207" s="49"/>
      <c r="E1207" s="15" t="s">
        <v>578</v>
      </c>
      <c r="F1207" s="19">
        <f t="shared" si="2632"/>
        <v>500</v>
      </c>
      <c r="G1207" s="19">
        <f t="shared" si="2632"/>
        <v>500</v>
      </c>
      <c r="H1207" s="19">
        <f t="shared" si="2632"/>
        <v>500</v>
      </c>
      <c r="I1207" s="19">
        <f t="shared" si="2632"/>
        <v>0</v>
      </c>
      <c r="J1207" s="19">
        <f t="shared" si="2632"/>
        <v>0</v>
      </c>
      <c r="K1207" s="19">
        <f t="shared" si="2632"/>
        <v>0</v>
      </c>
      <c r="L1207" s="19">
        <f t="shared" si="2537"/>
        <v>500</v>
      </c>
      <c r="M1207" s="19">
        <f t="shared" si="2538"/>
        <v>500</v>
      </c>
      <c r="N1207" s="19">
        <f t="shared" si="2539"/>
        <v>500</v>
      </c>
      <c r="O1207" s="19">
        <f t="shared" si="2633"/>
        <v>0</v>
      </c>
      <c r="P1207" s="19">
        <f t="shared" si="2633"/>
        <v>0</v>
      </c>
      <c r="Q1207" s="19">
        <f t="shared" si="2633"/>
        <v>0</v>
      </c>
      <c r="R1207" s="19">
        <f t="shared" si="2591"/>
        <v>500</v>
      </c>
      <c r="S1207" s="19">
        <f t="shared" si="2592"/>
        <v>500</v>
      </c>
      <c r="T1207" s="19">
        <f t="shared" si="2593"/>
        <v>500</v>
      </c>
      <c r="U1207" s="19">
        <f t="shared" si="2634"/>
        <v>0</v>
      </c>
      <c r="V1207" s="19">
        <f t="shared" si="2594"/>
        <v>500</v>
      </c>
      <c r="W1207" s="19">
        <f t="shared" si="2595"/>
        <v>500</v>
      </c>
      <c r="X1207" s="19">
        <f t="shared" si="2596"/>
        <v>500</v>
      </c>
      <c r="Y1207" s="19">
        <f t="shared" si="2634"/>
        <v>0</v>
      </c>
      <c r="Z1207" s="19">
        <f t="shared" si="2634"/>
        <v>0</v>
      </c>
      <c r="AA1207" s="19">
        <f t="shared" si="2634"/>
        <v>0</v>
      </c>
      <c r="AB1207" s="19">
        <f t="shared" si="2520"/>
        <v>500</v>
      </c>
      <c r="AC1207" s="19">
        <f t="shared" si="2521"/>
        <v>500</v>
      </c>
      <c r="AD1207" s="19">
        <f t="shared" si="2522"/>
        <v>500</v>
      </c>
      <c r="AE1207" s="19">
        <f t="shared" si="2634"/>
        <v>0</v>
      </c>
      <c r="AF1207" s="19">
        <f t="shared" si="2634"/>
        <v>0</v>
      </c>
      <c r="AG1207" s="19">
        <f t="shared" si="2534"/>
        <v>500</v>
      </c>
      <c r="AH1207" s="19">
        <f t="shared" si="2535"/>
        <v>500</v>
      </c>
      <c r="AI1207" s="19">
        <f t="shared" si="2536"/>
        <v>500</v>
      </c>
      <c r="AJ1207" s="19">
        <f t="shared" si="2634"/>
        <v>0</v>
      </c>
      <c r="AK1207" s="19">
        <f t="shared" si="2634"/>
        <v>0</v>
      </c>
      <c r="AL1207" s="19">
        <f t="shared" si="2634"/>
        <v>0</v>
      </c>
      <c r="AM1207" s="19">
        <f t="shared" si="2584"/>
        <v>500</v>
      </c>
      <c r="AN1207" s="19">
        <f t="shared" si="2634"/>
        <v>0</v>
      </c>
      <c r="AO1207" s="19">
        <f t="shared" si="2635"/>
        <v>500</v>
      </c>
      <c r="AP1207" s="19">
        <f t="shared" si="2586"/>
        <v>500</v>
      </c>
      <c r="AQ1207" s="19">
        <f t="shared" si="2634"/>
        <v>0</v>
      </c>
      <c r="AR1207" s="19">
        <f t="shared" si="2636"/>
        <v>500</v>
      </c>
      <c r="AS1207" s="19">
        <f t="shared" si="2588"/>
        <v>500</v>
      </c>
      <c r="AT1207" s="19">
        <f t="shared" si="2634"/>
        <v>0</v>
      </c>
      <c r="AU1207" s="19">
        <f t="shared" si="2637"/>
        <v>500</v>
      </c>
      <c r="AV1207" s="19">
        <f t="shared" si="2634"/>
        <v>0</v>
      </c>
      <c r="AW1207" s="32"/>
      <c r="AX1207" s="23"/>
      <c r="AY1207" s="2"/>
    </row>
    <row r="1208" spans="1:51" ht="46.8" x14ac:dyDescent="0.3">
      <c r="A1208" s="49" t="s">
        <v>258</v>
      </c>
      <c r="B1208" s="45">
        <v>240</v>
      </c>
      <c r="C1208" s="49"/>
      <c r="D1208" s="49"/>
      <c r="E1208" s="15" t="s">
        <v>586</v>
      </c>
      <c r="F1208" s="19">
        <f t="shared" si="2632"/>
        <v>500</v>
      </c>
      <c r="G1208" s="19">
        <f t="shared" si="2632"/>
        <v>500</v>
      </c>
      <c r="H1208" s="19">
        <f t="shared" si="2632"/>
        <v>500</v>
      </c>
      <c r="I1208" s="19">
        <f t="shared" si="2632"/>
        <v>0</v>
      </c>
      <c r="J1208" s="19">
        <f t="shared" si="2632"/>
        <v>0</v>
      </c>
      <c r="K1208" s="19">
        <f t="shared" si="2632"/>
        <v>0</v>
      </c>
      <c r="L1208" s="19">
        <f t="shared" si="2537"/>
        <v>500</v>
      </c>
      <c r="M1208" s="19">
        <f t="shared" si="2538"/>
        <v>500</v>
      </c>
      <c r="N1208" s="19">
        <f t="shared" si="2539"/>
        <v>500</v>
      </c>
      <c r="O1208" s="19">
        <f t="shared" si="2633"/>
        <v>0</v>
      </c>
      <c r="P1208" s="19">
        <f t="shared" si="2633"/>
        <v>0</v>
      </c>
      <c r="Q1208" s="19">
        <f t="shared" si="2633"/>
        <v>0</v>
      </c>
      <c r="R1208" s="19">
        <f t="shared" si="2591"/>
        <v>500</v>
      </c>
      <c r="S1208" s="19">
        <f t="shared" si="2592"/>
        <v>500</v>
      </c>
      <c r="T1208" s="19">
        <f t="shared" si="2593"/>
        <v>500</v>
      </c>
      <c r="U1208" s="19">
        <f t="shared" si="2634"/>
        <v>0</v>
      </c>
      <c r="V1208" s="19">
        <f t="shared" si="2594"/>
        <v>500</v>
      </c>
      <c r="W1208" s="19">
        <f t="shared" si="2595"/>
        <v>500</v>
      </c>
      <c r="X1208" s="19">
        <f t="shared" si="2596"/>
        <v>500</v>
      </c>
      <c r="Y1208" s="19">
        <f t="shared" si="2634"/>
        <v>0</v>
      </c>
      <c r="Z1208" s="19">
        <f t="shared" si="2634"/>
        <v>0</v>
      </c>
      <c r="AA1208" s="19">
        <f t="shared" si="2634"/>
        <v>0</v>
      </c>
      <c r="AB1208" s="19">
        <f t="shared" si="2520"/>
        <v>500</v>
      </c>
      <c r="AC1208" s="19">
        <f t="shared" si="2521"/>
        <v>500</v>
      </c>
      <c r="AD1208" s="19">
        <f t="shared" si="2522"/>
        <v>500</v>
      </c>
      <c r="AE1208" s="19">
        <f t="shared" si="2634"/>
        <v>0</v>
      </c>
      <c r="AF1208" s="19">
        <f t="shared" si="2634"/>
        <v>0</v>
      </c>
      <c r="AG1208" s="19">
        <f t="shared" si="2534"/>
        <v>500</v>
      </c>
      <c r="AH1208" s="19">
        <f t="shared" si="2535"/>
        <v>500</v>
      </c>
      <c r="AI1208" s="19">
        <f t="shared" si="2536"/>
        <v>500</v>
      </c>
      <c r="AJ1208" s="19">
        <f t="shared" si="2634"/>
        <v>0</v>
      </c>
      <c r="AK1208" s="19">
        <f t="shared" si="2634"/>
        <v>0</v>
      </c>
      <c r="AL1208" s="19">
        <f t="shared" si="2634"/>
        <v>0</v>
      </c>
      <c r="AM1208" s="19">
        <f t="shared" si="2584"/>
        <v>500</v>
      </c>
      <c r="AN1208" s="19">
        <f t="shared" si="2634"/>
        <v>0</v>
      </c>
      <c r="AO1208" s="19">
        <f t="shared" si="2635"/>
        <v>500</v>
      </c>
      <c r="AP1208" s="19">
        <f t="shared" si="2586"/>
        <v>500</v>
      </c>
      <c r="AQ1208" s="19">
        <f t="shared" si="2634"/>
        <v>0</v>
      </c>
      <c r="AR1208" s="19">
        <f t="shared" si="2636"/>
        <v>500</v>
      </c>
      <c r="AS1208" s="19">
        <f t="shared" si="2588"/>
        <v>500</v>
      </c>
      <c r="AT1208" s="19">
        <f t="shared" si="2634"/>
        <v>0</v>
      </c>
      <c r="AU1208" s="19">
        <f t="shared" si="2637"/>
        <v>500</v>
      </c>
      <c r="AV1208" s="19">
        <f t="shared" si="2634"/>
        <v>0</v>
      </c>
      <c r="AW1208" s="32"/>
      <c r="AX1208" s="23"/>
      <c r="AY1208" s="2"/>
    </row>
    <row r="1209" spans="1:51" ht="31.2" x14ac:dyDescent="0.3">
      <c r="A1209" s="49" t="s">
        <v>258</v>
      </c>
      <c r="B1209" s="45">
        <v>240</v>
      </c>
      <c r="C1209" s="49" t="s">
        <v>151</v>
      </c>
      <c r="D1209" s="49" t="s">
        <v>246</v>
      </c>
      <c r="E1209" s="15" t="s">
        <v>550</v>
      </c>
      <c r="F1209" s="19">
        <v>500</v>
      </c>
      <c r="G1209" s="19">
        <v>500</v>
      </c>
      <c r="H1209" s="19">
        <v>500</v>
      </c>
      <c r="I1209" s="19"/>
      <c r="J1209" s="19"/>
      <c r="K1209" s="19"/>
      <c r="L1209" s="19">
        <f t="shared" si="2537"/>
        <v>500</v>
      </c>
      <c r="M1209" s="19">
        <f t="shared" si="2538"/>
        <v>500</v>
      </c>
      <c r="N1209" s="19">
        <f t="shared" si="2539"/>
        <v>500</v>
      </c>
      <c r="O1209" s="19"/>
      <c r="P1209" s="19"/>
      <c r="Q1209" s="19"/>
      <c r="R1209" s="19">
        <f t="shared" si="2591"/>
        <v>500</v>
      </c>
      <c r="S1209" s="19">
        <f t="shared" si="2592"/>
        <v>500</v>
      </c>
      <c r="T1209" s="19">
        <f t="shared" si="2593"/>
        <v>500</v>
      </c>
      <c r="U1209" s="19"/>
      <c r="V1209" s="19">
        <f t="shared" si="2594"/>
        <v>500</v>
      </c>
      <c r="W1209" s="19">
        <f t="shared" si="2595"/>
        <v>500</v>
      </c>
      <c r="X1209" s="19">
        <f t="shared" si="2596"/>
        <v>500</v>
      </c>
      <c r="Y1209" s="19"/>
      <c r="Z1209" s="19"/>
      <c r="AA1209" s="19"/>
      <c r="AB1209" s="19">
        <f t="shared" si="2520"/>
        <v>500</v>
      </c>
      <c r="AC1209" s="19">
        <f t="shared" si="2521"/>
        <v>500</v>
      </c>
      <c r="AD1209" s="19">
        <f t="shared" si="2522"/>
        <v>500</v>
      </c>
      <c r="AE1209" s="19"/>
      <c r="AF1209" s="19"/>
      <c r="AG1209" s="19">
        <f t="shared" si="2534"/>
        <v>500</v>
      </c>
      <c r="AH1209" s="19">
        <f t="shared" si="2535"/>
        <v>500</v>
      </c>
      <c r="AI1209" s="19">
        <f t="shared" si="2536"/>
        <v>500</v>
      </c>
      <c r="AJ1209" s="19"/>
      <c r="AK1209" s="19"/>
      <c r="AL1209" s="19"/>
      <c r="AM1209" s="19">
        <f t="shared" si="2584"/>
        <v>500</v>
      </c>
      <c r="AN1209" s="19"/>
      <c r="AO1209" s="19">
        <f t="shared" si="2635"/>
        <v>500</v>
      </c>
      <c r="AP1209" s="19">
        <f t="shared" si="2586"/>
        <v>500</v>
      </c>
      <c r="AQ1209" s="19"/>
      <c r="AR1209" s="19">
        <f t="shared" si="2636"/>
        <v>500</v>
      </c>
      <c r="AS1209" s="19">
        <f t="shared" si="2588"/>
        <v>500</v>
      </c>
      <c r="AT1209" s="19"/>
      <c r="AU1209" s="19">
        <f t="shared" si="2637"/>
        <v>500</v>
      </c>
      <c r="AV1209" s="19"/>
      <c r="AW1209" s="32"/>
      <c r="AX1209" s="23"/>
      <c r="AY1209" s="2"/>
    </row>
    <row r="1210" spans="1:51" ht="46.8" x14ac:dyDescent="0.3">
      <c r="A1210" s="49" t="s">
        <v>259</v>
      </c>
      <c r="B1210" s="45"/>
      <c r="C1210" s="49"/>
      <c r="D1210" s="49"/>
      <c r="E1210" s="15" t="s">
        <v>1355</v>
      </c>
      <c r="F1210" s="19">
        <f>F1214+F1211</f>
        <v>19881.100000000002</v>
      </c>
      <c r="G1210" s="19">
        <f t="shared" ref="G1210:AV1210" si="2638">G1214+G1211</f>
        <v>15254.5</v>
      </c>
      <c r="H1210" s="19">
        <f t="shared" si="2638"/>
        <v>15254.5</v>
      </c>
      <c r="I1210" s="19">
        <f t="shared" ref="I1210:K1210" si="2639">I1214+I1211</f>
        <v>0</v>
      </c>
      <c r="J1210" s="19">
        <f t="shared" si="2639"/>
        <v>0</v>
      </c>
      <c r="K1210" s="19">
        <f t="shared" si="2639"/>
        <v>0</v>
      </c>
      <c r="L1210" s="19">
        <f t="shared" si="2537"/>
        <v>19881.100000000002</v>
      </c>
      <c r="M1210" s="19">
        <f t="shared" si="2538"/>
        <v>15254.5</v>
      </c>
      <c r="N1210" s="19">
        <f t="shared" si="2539"/>
        <v>15254.5</v>
      </c>
      <c r="O1210" s="19">
        <f t="shared" ref="O1210:Q1210" si="2640">O1214+O1211</f>
        <v>0</v>
      </c>
      <c r="P1210" s="19">
        <f t="shared" si="2640"/>
        <v>0</v>
      </c>
      <c r="Q1210" s="19">
        <f t="shared" si="2640"/>
        <v>0</v>
      </c>
      <c r="R1210" s="19">
        <f t="shared" si="2591"/>
        <v>19881.100000000002</v>
      </c>
      <c r="S1210" s="19">
        <f t="shared" si="2592"/>
        <v>15254.5</v>
      </c>
      <c r="T1210" s="19">
        <f t="shared" si="2593"/>
        <v>15254.5</v>
      </c>
      <c r="U1210" s="19">
        <f t="shared" ref="U1210" si="2641">U1214+U1211</f>
        <v>0</v>
      </c>
      <c r="V1210" s="19">
        <f t="shared" si="2594"/>
        <v>19881.100000000002</v>
      </c>
      <c r="W1210" s="19">
        <f t="shared" si="2595"/>
        <v>15254.5</v>
      </c>
      <c r="X1210" s="19">
        <f t="shared" si="2596"/>
        <v>15254.5</v>
      </c>
      <c r="Y1210" s="19">
        <f t="shared" ref="Y1210:AA1210" si="2642">Y1214+Y1211</f>
        <v>0</v>
      </c>
      <c r="Z1210" s="19">
        <f t="shared" si="2642"/>
        <v>0</v>
      </c>
      <c r="AA1210" s="19">
        <f t="shared" si="2642"/>
        <v>0</v>
      </c>
      <c r="AB1210" s="19">
        <f t="shared" si="2520"/>
        <v>19881.100000000002</v>
      </c>
      <c r="AC1210" s="19">
        <f t="shared" si="2521"/>
        <v>15254.5</v>
      </c>
      <c r="AD1210" s="19">
        <f t="shared" si="2522"/>
        <v>15254.5</v>
      </c>
      <c r="AE1210" s="19">
        <f t="shared" ref="AE1210:AF1210" si="2643">AE1214+AE1211</f>
        <v>-429.17599999999999</v>
      </c>
      <c r="AF1210" s="19">
        <f t="shared" si="2643"/>
        <v>0</v>
      </c>
      <c r="AG1210" s="19">
        <f t="shared" si="2534"/>
        <v>19451.924000000003</v>
      </c>
      <c r="AH1210" s="19">
        <f t="shared" si="2535"/>
        <v>15254.5</v>
      </c>
      <c r="AI1210" s="19">
        <f t="shared" si="2536"/>
        <v>15254.5</v>
      </c>
      <c r="AJ1210" s="19">
        <f t="shared" ref="AJ1210:AL1210" si="2644">AJ1214+AJ1211</f>
        <v>-2888.8789999999999</v>
      </c>
      <c r="AK1210" s="19">
        <f t="shared" si="2644"/>
        <v>0</v>
      </c>
      <c r="AL1210" s="19">
        <f t="shared" si="2644"/>
        <v>0</v>
      </c>
      <c r="AM1210" s="19">
        <f t="shared" si="2584"/>
        <v>16563.045000000002</v>
      </c>
      <c r="AN1210" s="19">
        <f t="shared" ref="AN1210" si="2645">AN1214+AN1211</f>
        <v>0</v>
      </c>
      <c r="AO1210" s="19">
        <f t="shared" si="2635"/>
        <v>16563.045000000002</v>
      </c>
      <c r="AP1210" s="19">
        <f t="shared" si="2586"/>
        <v>15254.5</v>
      </c>
      <c r="AQ1210" s="19">
        <f t="shared" ref="AQ1210" si="2646">AQ1214+AQ1211</f>
        <v>0</v>
      </c>
      <c r="AR1210" s="19">
        <f t="shared" si="2636"/>
        <v>15254.5</v>
      </c>
      <c r="AS1210" s="19">
        <f t="shared" si="2588"/>
        <v>15254.5</v>
      </c>
      <c r="AT1210" s="19">
        <f t="shared" ref="AT1210" si="2647">AT1214+AT1211</f>
        <v>0</v>
      </c>
      <c r="AU1210" s="19">
        <f t="shared" si="2637"/>
        <v>15254.5</v>
      </c>
      <c r="AV1210" s="19">
        <f t="shared" si="2638"/>
        <v>0</v>
      </c>
      <c r="AW1210" s="32"/>
      <c r="AX1210" s="23"/>
      <c r="AY1210" s="2"/>
    </row>
    <row r="1211" spans="1:51" ht="93.6" x14ac:dyDescent="0.3">
      <c r="A1211" s="49" t="s">
        <v>259</v>
      </c>
      <c r="B1211" s="45">
        <v>100</v>
      </c>
      <c r="C1211" s="49"/>
      <c r="D1211" s="49"/>
      <c r="E1211" s="15" t="s">
        <v>577</v>
      </c>
      <c r="F1211" s="19">
        <f>F1212</f>
        <v>1865.4</v>
      </c>
      <c r="G1211" s="19">
        <f t="shared" ref="G1211:AV1212" si="2648">G1212</f>
        <v>1718.9</v>
      </c>
      <c r="H1211" s="19">
        <f t="shared" si="2648"/>
        <v>1718.9</v>
      </c>
      <c r="I1211" s="19">
        <f t="shared" si="2648"/>
        <v>0</v>
      </c>
      <c r="J1211" s="19">
        <f t="shared" si="2648"/>
        <v>0</v>
      </c>
      <c r="K1211" s="19">
        <f t="shared" si="2648"/>
        <v>0</v>
      </c>
      <c r="L1211" s="19">
        <f t="shared" si="2537"/>
        <v>1865.4</v>
      </c>
      <c r="M1211" s="19">
        <f t="shared" si="2538"/>
        <v>1718.9</v>
      </c>
      <c r="N1211" s="19">
        <f t="shared" si="2539"/>
        <v>1718.9</v>
      </c>
      <c r="O1211" s="19">
        <f t="shared" si="2648"/>
        <v>0</v>
      </c>
      <c r="P1211" s="19">
        <f t="shared" si="2648"/>
        <v>0</v>
      </c>
      <c r="Q1211" s="19">
        <f t="shared" si="2648"/>
        <v>0</v>
      </c>
      <c r="R1211" s="19">
        <f t="shared" si="2591"/>
        <v>1865.4</v>
      </c>
      <c r="S1211" s="19">
        <f t="shared" si="2592"/>
        <v>1718.9</v>
      </c>
      <c r="T1211" s="19">
        <f t="shared" si="2593"/>
        <v>1718.9</v>
      </c>
      <c r="U1211" s="19">
        <f t="shared" si="2648"/>
        <v>0</v>
      </c>
      <c r="V1211" s="19">
        <f t="shared" si="2594"/>
        <v>1865.4</v>
      </c>
      <c r="W1211" s="19">
        <f t="shared" si="2595"/>
        <v>1718.9</v>
      </c>
      <c r="X1211" s="19">
        <f t="shared" si="2596"/>
        <v>1718.9</v>
      </c>
      <c r="Y1211" s="19">
        <f t="shared" si="2648"/>
        <v>0</v>
      </c>
      <c r="Z1211" s="19">
        <f t="shared" si="2648"/>
        <v>0</v>
      </c>
      <c r="AA1211" s="19">
        <f t="shared" si="2648"/>
        <v>0</v>
      </c>
      <c r="AB1211" s="19">
        <f t="shared" si="2520"/>
        <v>1865.4</v>
      </c>
      <c r="AC1211" s="19">
        <f t="shared" si="2521"/>
        <v>1718.9</v>
      </c>
      <c r="AD1211" s="19">
        <f t="shared" si="2522"/>
        <v>1718.9</v>
      </c>
      <c r="AE1211" s="19">
        <f t="shared" si="2648"/>
        <v>0</v>
      </c>
      <c r="AF1211" s="19">
        <f t="shared" si="2648"/>
        <v>0</v>
      </c>
      <c r="AG1211" s="19">
        <f t="shared" si="2534"/>
        <v>1865.4</v>
      </c>
      <c r="AH1211" s="19">
        <f t="shared" si="2535"/>
        <v>1718.9</v>
      </c>
      <c r="AI1211" s="19">
        <f t="shared" si="2536"/>
        <v>1718.9</v>
      </c>
      <c r="AJ1211" s="19">
        <f t="shared" si="2648"/>
        <v>0</v>
      </c>
      <c r="AK1211" s="19">
        <f t="shared" si="2648"/>
        <v>0</v>
      </c>
      <c r="AL1211" s="19">
        <f t="shared" si="2648"/>
        <v>0</v>
      </c>
      <c r="AM1211" s="19">
        <f t="shared" si="2584"/>
        <v>1865.4</v>
      </c>
      <c r="AN1211" s="19">
        <f t="shared" si="2648"/>
        <v>0</v>
      </c>
      <c r="AO1211" s="19">
        <f t="shared" si="2635"/>
        <v>1865.4</v>
      </c>
      <c r="AP1211" s="19">
        <f t="shared" si="2586"/>
        <v>1718.9</v>
      </c>
      <c r="AQ1211" s="19">
        <f t="shared" si="2648"/>
        <v>0</v>
      </c>
      <c r="AR1211" s="19">
        <f t="shared" si="2636"/>
        <v>1718.9</v>
      </c>
      <c r="AS1211" s="19">
        <f t="shared" si="2588"/>
        <v>1718.9</v>
      </c>
      <c r="AT1211" s="19">
        <f t="shared" si="2648"/>
        <v>0</v>
      </c>
      <c r="AU1211" s="19">
        <f t="shared" si="2637"/>
        <v>1718.9</v>
      </c>
      <c r="AV1211" s="19">
        <f t="shared" si="2648"/>
        <v>0</v>
      </c>
      <c r="AW1211" s="32"/>
      <c r="AX1211" s="23"/>
      <c r="AY1211" s="2"/>
    </row>
    <row r="1212" spans="1:51" ht="31.2" x14ac:dyDescent="0.3">
      <c r="A1212" s="49" t="s">
        <v>259</v>
      </c>
      <c r="B1212" s="45">
        <v>110</v>
      </c>
      <c r="C1212" s="49"/>
      <c r="D1212" s="49"/>
      <c r="E1212" s="15" t="s">
        <v>584</v>
      </c>
      <c r="F1212" s="19">
        <f>F1213</f>
        <v>1865.4</v>
      </c>
      <c r="G1212" s="19">
        <f t="shared" si="2648"/>
        <v>1718.9</v>
      </c>
      <c r="H1212" s="19">
        <f t="shared" si="2648"/>
        <v>1718.9</v>
      </c>
      <c r="I1212" s="19">
        <f t="shared" si="2648"/>
        <v>0</v>
      </c>
      <c r="J1212" s="19">
        <f t="shared" si="2648"/>
        <v>0</v>
      </c>
      <c r="K1212" s="19">
        <f t="shared" si="2648"/>
        <v>0</v>
      </c>
      <c r="L1212" s="19">
        <f t="shared" si="2537"/>
        <v>1865.4</v>
      </c>
      <c r="M1212" s="19">
        <f t="shared" si="2538"/>
        <v>1718.9</v>
      </c>
      <c r="N1212" s="19">
        <f t="shared" si="2539"/>
        <v>1718.9</v>
      </c>
      <c r="O1212" s="19">
        <f t="shared" si="2648"/>
        <v>0</v>
      </c>
      <c r="P1212" s="19">
        <f t="shared" si="2648"/>
        <v>0</v>
      </c>
      <c r="Q1212" s="19">
        <f t="shared" si="2648"/>
        <v>0</v>
      </c>
      <c r="R1212" s="19">
        <f t="shared" si="2591"/>
        <v>1865.4</v>
      </c>
      <c r="S1212" s="19">
        <f t="shared" si="2592"/>
        <v>1718.9</v>
      </c>
      <c r="T1212" s="19">
        <f t="shared" si="2593"/>
        <v>1718.9</v>
      </c>
      <c r="U1212" s="19">
        <f t="shared" si="2648"/>
        <v>0</v>
      </c>
      <c r="V1212" s="19">
        <f t="shared" si="2594"/>
        <v>1865.4</v>
      </c>
      <c r="W1212" s="19">
        <f t="shared" si="2595"/>
        <v>1718.9</v>
      </c>
      <c r="X1212" s="19">
        <f t="shared" si="2596"/>
        <v>1718.9</v>
      </c>
      <c r="Y1212" s="19">
        <f t="shared" si="2648"/>
        <v>0</v>
      </c>
      <c r="Z1212" s="19">
        <f t="shared" si="2648"/>
        <v>0</v>
      </c>
      <c r="AA1212" s="19">
        <f t="shared" si="2648"/>
        <v>0</v>
      </c>
      <c r="AB1212" s="19">
        <f t="shared" si="2520"/>
        <v>1865.4</v>
      </c>
      <c r="AC1212" s="19">
        <f t="shared" si="2521"/>
        <v>1718.9</v>
      </c>
      <c r="AD1212" s="19">
        <f t="shared" si="2522"/>
        <v>1718.9</v>
      </c>
      <c r="AE1212" s="19">
        <f t="shared" si="2648"/>
        <v>0</v>
      </c>
      <c r="AF1212" s="19">
        <f t="shared" si="2648"/>
        <v>0</v>
      </c>
      <c r="AG1212" s="19">
        <f t="shared" si="2534"/>
        <v>1865.4</v>
      </c>
      <c r="AH1212" s="19">
        <f t="shared" si="2535"/>
        <v>1718.9</v>
      </c>
      <c r="AI1212" s="19">
        <f t="shared" si="2536"/>
        <v>1718.9</v>
      </c>
      <c r="AJ1212" s="19">
        <f t="shared" si="2648"/>
        <v>0</v>
      </c>
      <c r="AK1212" s="19">
        <f t="shared" si="2648"/>
        <v>0</v>
      </c>
      <c r="AL1212" s="19">
        <f t="shared" si="2648"/>
        <v>0</v>
      </c>
      <c r="AM1212" s="19">
        <f t="shared" si="2584"/>
        <v>1865.4</v>
      </c>
      <c r="AN1212" s="19">
        <f t="shared" si="2648"/>
        <v>0</v>
      </c>
      <c r="AO1212" s="19">
        <f t="shared" si="2635"/>
        <v>1865.4</v>
      </c>
      <c r="AP1212" s="19">
        <f t="shared" si="2586"/>
        <v>1718.9</v>
      </c>
      <c r="AQ1212" s="19">
        <f t="shared" si="2648"/>
        <v>0</v>
      </c>
      <c r="AR1212" s="19">
        <f t="shared" si="2636"/>
        <v>1718.9</v>
      </c>
      <c r="AS1212" s="19">
        <f t="shared" si="2588"/>
        <v>1718.9</v>
      </c>
      <c r="AT1212" s="19">
        <f t="shared" si="2648"/>
        <v>0</v>
      </c>
      <c r="AU1212" s="19">
        <f t="shared" si="2637"/>
        <v>1718.9</v>
      </c>
      <c r="AV1212" s="19">
        <f t="shared" si="2648"/>
        <v>0</v>
      </c>
      <c r="AW1212" s="32"/>
      <c r="AX1212" s="23"/>
      <c r="AY1212" s="2"/>
    </row>
    <row r="1213" spans="1:51" ht="31.2" x14ac:dyDescent="0.3">
      <c r="A1213" s="49" t="s">
        <v>259</v>
      </c>
      <c r="B1213" s="45">
        <v>110</v>
      </c>
      <c r="C1213" s="49" t="s">
        <v>151</v>
      </c>
      <c r="D1213" s="49" t="s">
        <v>246</v>
      </c>
      <c r="E1213" s="15" t="s">
        <v>550</v>
      </c>
      <c r="F1213" s="19">
        <v>1865.4</v>
      </c>
      <c r="G1213" s="19">
        <v>1718.9</v>
      </c>
      <c r="H1213" s="19">
        <v>1718.9</v>
      </c>
      <c r="I1213" s="19"/>
      <c r="J1213" s="19"/>
      <c r="K1213" s="19"/>
      <c r="L1213" s="19">
        <f t="shared" si="2537"/>
        <v>1865.4</v>
      </c>
      <c r="M1213" s="19">
        <f t="shared" si="2538"/>
        <v>1718.9</v>
      </c>
      <c r="N1213" s="19">
        <f t="shared" si="2539"/>
        <v>1718.9</v>
      </c>
      <c r="O1213" s="19"/>
      <c r="P1213" s="19"/>
      <c r="Q1213" s="19"/>
      <c r="R1213" s="19">
        <f t="shared" si="2591"/>
        <v>1865.4</v>
      </c>
      <c r="S1213" s="19">
        <f t="shared" si="2592"/>
        <v>1718.9</v>
      </c>
      <c r="T1213" s="19">
        <f t="shared" si="2593"/>
        <v>1718.9</v>
      </c>
      <c r="U1213" s="19"/>
      <c r="V1213" s="19">
        <f t="shared" si="2594"/>
        <v>1865.4</v>
      </c>
      <c r="W1213" s="19">
        <f t="shared" si="2595"/>
        <v>1718.9</v>
      </c>
      <c r="X1213" s="19">
        <f t="shared" si="2596"/>
        <v>1718.9</v>
      </c>
      <c r="Y1213" s="19"/>
      <c r="Z1213" s="19"/>
      <c r="AA1213" s="19"/>
      <c r="AB1213" s="19">
        <f t="shared" si="2520"/>
        <v>1865.4</v>
      </c>
      <c r="AC1213" s="19">
        <f t="shared" si="2521"/>
        <v>1718.9</v>
      </c>
      <c r="AD1213" s="19">
        <f t="shared" si="2522"/>
        <v>1718.9</v>
      </c>
      <c r="AE1213" s="19"/>
      <c r="AF1213" s="19"/>
      <c r="AG1213" s="19">
        <f t="shared" si="2534"/>
        <v>1865.4</v>
      </c>
      <c r="AH1213" s="19">
        <f t="shared" si="2535"/>
        <v>1718.9</v>
      </c>
      <c r="AI1213" s="19">
        <f t="shared" si="2536"/>
        <v>1718.9</v>
      </c>
      <c r="AJ1213" s="19"/>
      <c r="AK1213" s="19"/>
      <c r="AL1213" s="19"/>
      <c r="AM1213" s="19">
        <f t="shared" si="2584"/>
        <v>1865.4</v>
      </c>
      <c r="AN1213" s="19"/>
      <c r="AO1213" s="19">
        <f t="shared" si="2635"/>
        <v>1865.4</v>
      </c>
      <c r="AP1213" s="19">
        <f t="shared" si="2586"/>
        <v>1718.9</v>
      </c>
      <c r="AQ1213" s="19"/>
      <c r="AR1213" s="19">
        <f t="shared" si="2636"/>
        <v>1718.9</v>
      </c>
      <c r="AS1213" s="19">
        <f t="shared" si="2588"/>
        <v>1718.9</v>
      </c>
      <c r="AT1213" s="19"/>
      <c r="AU1213" s="19">
        <f t="shared" si="2637"/>
        <v>1718.9</v>
      </c>
      <c r="AV1213" s="19"/>
      <c r="AW1213" s="32"/>
      <c r="AX1213" s="23"/>
      <c r="AY1213" s="2"/>
    </row>
    <row r="1214" spans="1:51" ht="31.2" x14ac:dyDescent="0.3">
      <c r="A1214" s="49" t="s">
        <v>259</v>
      </c>
      <c r="B1214" s="45">
        <v>200</v>
      </c>
      <c r="C1214" s="49"/>
      <c r="D1214" s="49"/>
      <c r="E1214" s="15" t="s">
        <v>578</v>
      </c>
      <c r="F1214" s="19">
        <f t="shared" ref="F1214:K1215" si="2649">F1215</f>
        <v>18015.7</v>
      </c>
      <c r="G1214" s="19">
        <f t="shared" si="2649"/>
        <v>13535.6</v>
      </c>
      <c r="H1214" s="19">
        <f t="shared" si="2649"/>
        <v>13535.6</v>
      </c>
      <c r="I1214" s="19">
        <f t="shared" si="2649"/>
        <v>0</v>
      </c>
      <c r="J1214" s="19">
        <f t="shared" si="2649"/>
        <v>0</v>
      </c>
      <c r="K1214" s="19">
        <f t="shared" si="2649"/>
        <v>0</v>
      </c>
      <c r="L1214" s="19">
        <f t="shared" si="2537"/>
        <v>18015.7</v>
      </c>
      <c r="M1214" s="19">
        <f t="shared" si="2538"/>
        <v>13535.6</v>
      </c>
      <c r="N1214" s="19">
        <f t="shared" si="2539"/>
        <v>13535.6</v>
      </c>
      <c r="O1214" s="19">
        <f t="shared" ref="O1214:Q1215" si="2650">O1215</f>
        <v>0</v>
      </c>
      <c r="P1214" s="19">
        <f t="shared" si="2650"/>
        <v>0</v>
      </c>
      <c r="Q1214" s="19">
        <f t="shared" si="2650"/>
        <v>0</v>
      </c>
      <c r="R1214" s="19">
        <f t="shared" si="2591"/>
        <v>18015.7</v>
      </c>
      <c r="S1214" s="19">
        <f t="shared" si="2592"/>
        <v>13535.6</v>
      </c>
      <c r="T1214" s="19">
        <f t="shared" si="2593"/>
        <v>13535.6</v>
      </c>
      <c r="U1214" s="19">
        <f t="shared" ref="U1214:AV1215" si="2651">U1215</f>
        <v>0</v>
      </c>
      <c r="V1214" s="19">
        <f t="shared" si="2594"/>
        <v>18015.7</v>
      </c>
      <c r="W1214" s="19">
        <f t="shared" si="2595"/>
        <v>13535.6</v>
      </c>
      <c r="X1214" s="19">
        <f t="shared" si="2596"/>
        <v>13535.6</v>
      </c>
      <c r="Y1214" s="19">
        <f t="shared" si="2651"/>
        <v>0</v>
      </c>
      <c r="Z1214" s="19">
        <f t="shared" si="2651"/>
        <v>0</v>
      </c>
      <c r="AA1214" s="19">
        <f t="shared" si="2651"/>
        <v>0</v>
      </c>
      <c r="AB1214" s="19">
        <f t="shared" si="2520"/>
        <v>18015.7</v>
      </c>
      <c r="AC1214" s="19">
        <f t="shared" si="2521"/>
        <v>13535.6</v>
      </c>
      <c r="AD1214" s="19">
        <f t="shared" si="2522"/>
        <v>13535.6</v>
      </c>
      <c r="AE1214" s="19">
        <f t="shared" si="2651"/>
        <v>-429.17599999999999</v>
      </c>
      <c r="AF1214" s="19">
        <f t="shared" si="2651"/>
        <v>0</v>
      </c>
      <c r="AG1214" s="19">
        <f t="shared" si="2534"/>
        <v>17586.524000000001</v>
      </c>
      <c r="AH1214" s="19">
        <f t="shared" si="2535"/>
        <v>13535.6</v>
      </c>
      <c r="AI1214" s="19">
        <f t="shared" si="2536"/>
        <v>13535.6</v>
      </c>
      <c r="AJ1214" s="19">
        <f t="shared" si="2651"/>
        <v>-2888.8789999999999</v>
      </c>
      <c r="AK1214" s="19">
        <f t="shared" si="2651"/>
        <v>0</v>
      </c>
      <c r="AL1214" s="19">
        <f t="shared" si="2651"/>
        <v>0</v>
      </c>
      <c r="AM1214" s="19">
        <f t="shared" si="2584"/>
        <v>14697.645</v>
      </c>
      <c r="AN1214" s="19">
        <f t="shared" si="2651"/>
        <v>0</v>
      </c>
      <c r="AO1214" s="19">
        <f t="shared" si="2635"/>
        <v>14697.645</v>
      </c>
      <c r="AP1214" s="19">
        <f t="shared" si="2586"/>
        <v>13535.6</v>
      </c>
      <c r="AQ1214" s="19">
        <f t="shared" si="2651"/>
        <v>0</v>
      </c>
      <c r="AR1214" s="19">
        <f t="shared" si="2636"/>
        <v>13535.6</v>
      </c>
      <c r="AS1214" s="19">
        <f t="shared" si="2588"/>
        <v>13535.6</v>
      </c>
      <c r="AT1214" s="19">
        <f t="shared" si="2651"/>
        <v>0</v>
      </c>
      <c r="AU1214" s="19">
        <f t="shared" si="2637"/>
        <v>13535.6</v>
      </c>
      <c r="AV1214" s="19">
        <f t="shared" si="2651"/>
        <v>0</v>
      </c>
      <c r="AW1214" s="32"/>
      <c r="AX1214" s="23"/>
      <c r="AY1214" s="2"/>
    </row>
    <row r="1215" spans="1:51" ht="46.8" x14ac:dyDescent="0.3">
      <c r="A1215" s="49" t="s">
        <v>259</v>
      </c>
      <c r="B1215" s="45">
        <v>240</v>
      </c>
      <c r="C1215" s="49"/>
      <c r="D1215" s="49"/>
      <c r="E1215" s="15" t="s">
        <v>586</v>
      </c>
      <c r="F1215" s="19">
        <f t="shared" si="2649"/>
        <v>18015.7</v>
      </c>
      <c r="G1215" s="19">
        <f t="shared" si="2649"/>
        <v>13535.6</v>
      </c>
      <c r="H1215" s="19">
        <f t="shared" si="2649"/>
        <v>13535.6</v>
      </c>
      <c r="I1215" s="19">
        <f t="shared" si="2649"/>
        <v>0</v>
      </c>
      <c r="J1215" s="19">
        <f t="shared" si="2649"/>
        <v>0</v>
      </c>
      <c r="K1215" s="19">
        <f t="shared" si="2649"/>
        <v>0</v>
      </c>
      <c r="L1215" s="19">
        <f t="shared" si="2537"/>
        <v>18015.7</v>
      </c>
      <c r="M1215" s="19">
        <f t="shared" si="2538"/>
        <v>13535.6</v>
      </c>
      <c r="N1215" s="19">
        <f t="shared" si="2539"/>
        <v>13535.6</v>
      </c>
      <c r="O1215" s="19">
        <f t="shared" si="2650"/>
        <v>0</v>
      </c>
      <c r="P1215" s="19">
        <f t="shared" si="2650"/>
        <v>0</v>
      </c>
      <c r="Q1215" s="19">
        <f t="shared" si="2650"/>
        <v>0</v>
      </c>
      <c r="R1215" s="19">
        <f t="shared" si="2591"/>
        <v>18015.7</v>
      </c>
      <c r="S1215" s="19">
        <f t="shared" si="2592"/>
        <v>13535.6</v>
      </c>
      <c r="T1215" s="19">
        <f t="shared" si="2593"/>
        <v>13535.6</v>
      </c>
      <c r="U1215" s="19">
        <f t="shared" si="2651"/>
        <v>0</v>
      </c>
      <c r="V1215" s="19">
        <f t="shared" si="2594"/>
        <v>18015.7</v>
      </c>
      <c r="W1215" s="19">
        <f t="shared" si="2595"/>
        <v>13535.6</v>
      </c>
      <c r="X1215" s="19">
        <f t="shared" si="2596"/>
        <v>13535.6</v>
      </c>
      <c r="Y1215" s="19">
        <f t="shared" si="2651"/>
        <v>0</v>
      </c>
      <c r="Z1215" s="19">
        <f t="shared" si="2651"/>
        <v>0</v>
      </c>
      <c r="AA1215" s="19">
        <f t="shared" si="2651"/>
        <v>0</v>
      </c>
      <c r="AB1215" s="19">
        <f t="shared" si="2520"/>
        <v>18015.7</v>
      </c>
      <c r="AC1215" s="19">
        <f t="shared" si="2521"/>
        <v>13535.6</v>
      </c>
      <c r="AD1215" s="19">
        <f t="shared" si="2522"/>
        <v>13535.6</v>
      </c>
      <c r="AE1215" s="19">
        <f t="shared" si="2651"/>
        <v>-429.17599999999999</v>
      </c>
      <c r="AF1215" s="19">
        <f t="shared" si="2651"/>
        <v>0</v>
      </c>
      <c r="AG1215" s="19">
        <f t="shared" si="2534"/>
        <v>17586.524000000001</v>
      </c>
      <c r="AH1215" s="19">
        <f t="shared" si="2535"/>
        <v>13535.6</v>
      </c>
      <c r="AI1215" s="19">
        <f t="shared" si="2536"/>
        <v>13535.6</v>
      </c>
      <c r="AJ1215" s="19">
        <f t="shared" si="2651"/>
        <v>-2888.8789999999999</v>
      </c>
      <c r="AK1215" s="19">
        <f t="shared" si="2651"/>
        <v>0</v>
      </c>
      <c r="AL1215" s="19">
        <f t="shared" si="2651"/>
        <v>0</v>
      </c>
      <c r="AM1215" s="19">
        <f t="shared" si="2584"/>
        <v>14697.645</v>
      </c>
      <c r="AN1215" s="19">
        <f t="shared" si="2651"/>
        <v>0</v>
      </c>
      <c r="AO1215" s="19">
        <f t="shared" si="2635"/>
        <v>14697.645</v>
      </c>
      <c r="AP1215" s="19">
        <f t="shared" si="2586"/>
        <v>13535.6</v>
      </c>
      <c r="AQ1215" s="19">
        <f t="shared" si="2651"/>
        <v>0</v>
      </c>
      <c r="AR1215" s="19">
        <f t="shared" si="2636"/>
        <v>13535.6</v>
      </c>
      <c r="AS1215" s="19">
        <f t="shared" si="2588"/>
        <v>13535.6</v>
      </c>
      <c r="AT1215" s="19">
        <f t="shared" si="2651"/>
        <v>0</v>
      </c>
      <c r="AU1215" s="19">
        <f t="shared" si="2637"/>
        <v>13535.6</v>
      </c>
      <c r="AV1215" s="19">
        <f t="shared" si="2651"/>
        <v>0</v>
      </c>
      <c r="AW1215" s="32"/>
      <c r="AX1215" s="23"/>
      <c r="AY1215" s="2"/>
    </row>
    <row r="1216" spans="1:51" ht="31.2" x14ac:dyDescent="0.3">
      <c r="A1216" s="49" t="s">
        <v>259</v>
      </c>
      <c r="B1216" s="45">
        <v>240</v>
      </c>
      <c r="C1216" s="49" t="s">
        <v>151</v>
      </c>
      <c r="D1216" s="49" t="s">
        <v>246</v>
      </c>
      <c r="E1216" s="15" t="s">
        <v>550</v>
      </c>
      <c r="F1216" s="19">
        <v>18015.7</v>
      </c>
      <c r="G1216" s="19">
        <v>13535.6</v>
      </c>
      <c r="H1216" s="19">
        <v>13535.6</v>
      </c>
      <c r="I1216" s="19"/>
      <c r="J1216" s="19"/>
      <c r="K1216" s="19"/>
      <c r="L1216" s="19">
        <f t="shared" si="2537"/>
        <v>18015.7</v>
      </c>
      <c r="M1216" s="19">
        <f t="shared" si="2538"/>
        <v>13535.6</v>
      </c>
      <c r="N1216" s="19">
        <f t="shared" si="2539"/>
        <v>13535.6</v>
      </c>
      <c r="O1216" s="19"/>
      <c r="P1216" s="19"/>
      <c r="Q1216" s="19"/>
      <c r="R1216" s="19">
        <f t="shared" si="2591"/>
        <v>18015.7</v>
      </c>
      <c r="S1216" s="19">
        <f t="shared" si="2592"/>
        <v>13535.6</v>
      </c>
      <c r="T1216" s="19">
        <f t="shared" si="2593"/>
        <v>13535.6</v>
      </c>
      <c r="U1216" s="19"/>
      <c r="V1216" s="19">
        <f t="shared" si="2594"/>
        <v>18015.7</v>
      </c>
      <c r="W1216" s="19">
        <f t="shared" si="2595"/>
        <v>13535.6</v>
      </c>
      <c r="X1216" s="19">
        <f t="shared" si="2596"/>
        <v>13535.6</v>
      </c>
      <c r="Y1216" s="19"/>
      <c r="Z1216" s="19"/>
      <c r="AA1216" s="19"/>
      <c r="AB1216" s="19">
        <f t="shared" si="2520"/>
        <v>18015.7</v>
      </c>
      <c r="AC1216" s="19">
        <f t="shared" si="2521"/>
        <v>13535.6</v>
      </c>
      <c r="AD1216" s="19">
        <f t="shared" si="2522"/>
        <v>13535.6</v>
      </c>
      <c r="AE1216" s="19">
        <v>-429.17599999999999</v>
      </c>
      <c r="AF1216" s="19"/>
      <c r="AG1216" s="19">
        <f t="shared" si="2534"/>
        <v>17586.524000000001</v>
      </c>
      <c r="AH1216" s="19">
        <f t="shared" si="2535"/>
        <v>13535.6</v>
      </c>
      <c r="AI1216" s="19">
        <f t="shared" si="2536"/>
        <v>13535.6</v>
      </c>
      <c r="AJ1216" s="19">
        <f>-54.516-548.129-2286.234</f>
        <v>-2888.8789999999999</v>
      </c>
      <c r="AK1216" s="19"/>
      <c r="AL1216" s="19"/>
      <c r="AM1216" s="19">
        <f t="shared" si="2584"/>
        <v>14697.645</v>
      </c>
      <c r="AN1216" s="19"/>
      <c r="AO1216" s="19">
        <f t="shared" si="2635"/>
        <v>14697.645</v>
      </c>
      <c r="AP1216" s="19">
        <f t="shared" si="2586"/>
        <v>13535.6</v>
      </c>
      <c r="AQ1216" s="19"/>
      <c r="AR1216" s="19">
        <f t="shared" si="2636"/>
        <v>13535.6</v>
      </c>
      <c r="AS1216" s="19">
        <f t="shared" si="2588"/>
        <v>13535.6</v>
      </c>
      <c r="AT1216" s="19"/>
      <c r="AU1216" s="19">
        <f t="shared" si="2637"/>
        <v>13535.6</v>
      </c>
      <c r="AV1216" s="19"/>
      <c r="AW1216" s="32"/>
      <c r="AX1216" s="23"/>
      <c r="AY1216" s="2"/>
    </row>
    <row r="1217" spans="1:51" s="9" customFormat="1" ht="31.2" x14ac:dyDescent="0.3">
      <c r="A1217" s="8" t="s">
        <v>264</v>
      </c>
      <c r="B1217" s="14"/>
      <c r="C1217" s="8"/>
      <c r="D1217" s="8"/>
      <c r="E1217" s="48" t="s">
        <v>1140</v>
      </c>
      <c r="F1217" s="12">
        <f t="shared" ref="F1217:K1217" si="2652">F1218+F1288+F1447+F1464</f>
        <v>9388142.5</v>
      </c>
      <c r="G1217" s="12">
        <f t="shared" si="2652"/>
        <v>9029796.5000000019</v>
      </c>
      <c r="H1217" s="12">
        <f t="shared" si="2652"/>
        <v>8029764.5</v>
      </c>
      <c r="I1217" s="12">
        <f t="shared" si="2652"/>
        <v>-6607.7370000000001</v>
      </c>
      <c r="J1217" s="12">
        <f t="shared" si="2652"/>
        <v>0</v>
      </c>
      <c r="K1217" s="12">
        <f t="shared" si="2652"/>
        <v>0</v>
      </c>
      <c r="L1217" s="12">
        <f t="shared" si="2537"/>
        <v>9381534.7630000003</v>
      </c>
      <c r="M1217" s="12">
        <f t="shared" si="2538"/>
        <v>9029796.5000000019</v>
      </c>
      <c r="N1217" s="12">
        <f t="shared" si="2539"/>
        <v>8029764.5</v>
      </c>
      <c r="O1217" s="12">
        <f>O1218+O1288+O1447+O1464</f>
        <v>488598.64699999994</v>
      </c>
      <c r="P1217" s="12">
        <f>P1218+P1288+P1447+P1464</f>
        <v>0</v>
      </c>
      <c r="Q1217" s="12">
        <f>Q1218+Q1288+Q1447+Q1464</f>
        <v>-400000</v>
      </c>
      <c r="R1217" s="12">
        <f t="shared" si="2591"/>
        <v>9870133.4100000001</v>
      </c>
      <c r="S1217" s="12">
        <f t="shared" si="2592"/>
        <v>9029796.5000000019</v>
      </c>
      <c r="T1217" s="12">
        <f t="shared" si="2593"/>
        <v>7629764.5</v>
      </c>
      <c r="U1217" s="12">
        <f>U1218+U1288+U1447+U1464</f>
        <v>-3336</v>
      </c>
      <c r="V1217" s="12">
        <f t="shared" si="2594"/>
        <v>9866797.4100000001</v>
      </c>
      <c r="W1217" s="12">
        <f t="shared" si="2595"/>
        <v>9029796.5000000019</v>
      </c>
      <c r="X1217" s="12">
        <f t="shared" si="2596"/>
        <v>7629764.5</v>
      </c>
      <c r="Y1217" s="12">
        <f t="shared" ref="Y1217:AA1217" si="2653">Y1218+Y1288+Y1447+Y1464</f>
        <v>102886.92</v>
      </c>
      <c r="Z1217" s="12">
        <f t="shared" si="2653"/>
        <v>1340917.1000000001</v>
      </c>
      <c r="AA1217" s="12">
        <f t="shared" si="2653"/>
        <v>1024246.2000000001</v>
      </c>
      <c r="AB1217" s="12">
        <f t="shared" si="2520"/>
        <v>9969684.3300000001</v>
      </c>
      <c r="AC1217" s="12">
        <f t="shared" si="2521"/>
        <v>10370713.600000001</v>
      </c>
      <c r="AD1217" s="12">
        <f t="shared" si="2522"/>
        <v>8654010.6999999993</v>
      </c>
      <c r="AE1217" s="12">
        <f t="shared" ref="AE1217:AF1217" si="2654">AE1218+AE1288+AE1447+AE1464</f>
        <v>-7825.5709999999999</v>
      </c>
      <c r="AF1217" s="12">
        <f t="shared" si="2654"/>
        <v>-500000</v>
      </c>
      <c r="AG1217" s="12">
        <f t="shared" si="2534"/>
        <v>9961858.7589999996</v>
      </c>
      <c r="AH1217" s="12">
        <f t="shared" si="2535"/>
        <v>9870713.6000000015</v>
      </c>
      <c r="AI1217" s="12">
        <f t="shared" si="2536"/>
        <v>8654010.6999999993</v>
      </c>
      <c r="AJ1217" s="12">
        <f>AJ1218+AJ1288+AJ1447+AJ1464</f>
        <v>-35638.984000000004</v>
      </c>
      <c r="AK1217" s="12">
        <f>AK1218+AK1288+AK1447+AK1464</f>
        <v>0</v>
      </c>
      <c r="AL1217" s="12">
        <f>AL1218+AL1288+AL1447+AL1464</f>
        <v>0</v>
      </c>
      <c r="AM1217" s="12">
        <f t="shared" si="2584"/>
        <v>9926219.7750000004</v>
      </c>
      <c r="AN1217" s="12">
        <f>AN1218+AN1288+AN1447+AN1464</f>
        <v>4412</v>
      </c>
      <c r="AO1217" s="12">
        <f t="shared" si="2635"/>
        <v>9930631.7750000004</v>
      </c>
      <c r="AP1217" s="12">
        <f t="shared" si="2586"/>
        <v>9870713.6000000015</v>
      </c>
      <c r="AQ1217" s="12">
        <f>AQ1218+AQ1288+AQ1447+AQ1464</f>
        <v>-48897</v>
      </c>
      <c r="AR1217" s="12">
        <f t="shared" si="2636"/>
        <v>9821816.6000000015</v>
      </c>
      <c r="AS1217" s="12">
        <f t="shared" si="2588"/>
        <v>8654010.6999999993</v>
      </c>
      <c r="AT1217" s="12">
        <f>AT1218+AT1288+AT1447+AT1464</f>
        <v>0</v>
      </c>
      <c r="AU1217" s="12">
        <f t="shared" si="2637"/>
        <v>8654010.6999999993</v>
      </c>
      <c r="AV1217" s="12">
        <f>AV1218+AV1288+AV1447+AV1464</f>
        <v>0</v>
      </c>
      <c r="AW1217" s="22"/>
      <c r="AX1217" s="25"/>
    </row>
    <row r="1218" spans="1:51" s="11" customFormat="1" ht="46.8" x14ac:dyDescent="0.3">
      <c r="A1218" s="10" t="s">
        <v>265</v>
      </c>
      <c r="B1218" s="17"/>
      <c r="C1218" s="10"/>
      <c r="D1218" s="10"/>
      <c r="E1218" s="16" t="s">
        <v>1141</v>
      </c>
      <c r="F1218" s="18">
        <f t="shared" ref="F1218:K1218" si="2655">F1219+F1232+F1236+F1256+F1269+F1278+F1283</f>
        <v>4060431.8999999994</v>
      </c>
      <c r="G1218" s="18">
        <f t="shared" si="2655"/>
        <v>4476947.7</v>
      </c>
      <c r="H1218" s="18">
        <f t="shared" si="2655"/>
        <v>4267884.1999999993</v>
      </c>
      <c r="I1218" s="18">
        <f t="shared" si="2655"/>
        <v>-6607.7370000000001</v>
      </c>
      <c r="J1218" s="18">
        <f t="shared" si="2655"/>
        <v>0</v>
      </c>
      <c r="K1218" s="18">
        <f t="shared" si="2655"/>
        <v>0</v>
      </c>
      <c r="L1218" s="18">
        <f t="shared" si="2537"/>
        <v>4053824.1629999992</v>
      </c>
      <c r="M1218" s="18">
        <f t="shared" si="2538"/>
        <v>4476947.7</v>
      </c>
      <c r="N1218" s="18">
        <f t="shared" si="2539"/>
        <v>4267884.1999999993</v>
      </c>
      <c r="O1218" s="18">
        <f>O1219+O1232+O1236+O1256+O1269+O1278+O1283</f>
        <v>264118.98</v>
      </c>
      <c r="P1218" s="18">
        <f>P1219+P1232+P1236+P1256+P1269+P1278+P1283</f>
        <v>0</v>
      </c>
      <c r="Q1218" s="18">
        <f>Q1219+Q1232+Q1236+Q1256+Q1269+Q1278+Q1283</f>
        <v>-400000</v>
      </c>
      <c r="R1218" s="18">
        <f t="shared" si="2591"/>
        <v>4317943.1429999992</v>
      </c>
      <c r="S1218" s="18">
        <f t="shared" si="2592"/>
        <v>4476947.7</v>
      </c>
      <c r="T1218" s="18">
        <f t="shared" si="2593"/>
        <v>3867884.1999999993</v>
      </c>
      <c r="U1218" s="18">
        <f>U1219+U1232+U1236+U1256+U1269+U1278+U1283</f>
        <v>0</v>
      </c>
      <c r="V1218" s="18">
        <f t="shared" si="2594"/>
        <v>4317943.1429999992</v>
      </c>
      <c r="W1218" s="18">
        <f t="shared" si="2595"/>
        <v>4476947.7</v>
      </c>
      <c r="X1218" s="18">
        <f t="shared" si="2596"/>
        <v>3867884.1999999993</v>
      </c>
      <c r="Y1218" s="18">
        <f t="shared" ref="Y1218:AA1218" si="2656">Y1219+Y1232+Y1236+Y1256+Y1269+Y1278+Y1283</f>
        <v>-55000</v>
      </c>
      <c r="Z1218" s="18">
        <f t="shared" si="2656"/>
        <v>770917.1</v>
      </c>
      <c r="AA1218" s="18">
        <f t="shared" si="2656"/>
        <v>954246.20000000007</v>
      </c>
      <c r="AB1218" s="18">
        <f t="shared" si="2520"/>
        <v>4262943.1429999992</v>
      </c>
      <c r="AC1218" s="18">
        <f t="shared" si="2521"/>
        <v>5247864.8</v>
      </c>
      <c r="AD1218" s="18">
        <f t="shared" si="2522"/>
        <v>4822130.3999999994</v>
      </c>
      <c r="AE1218" s="18">
        <f t="shared" ref="AE1218:AF1218" si="2657">AE1219+AE1232+AE1236+AE1256+AE1269+AE1278+AE1283</f>
        <v>-4489.5709999999999</v>
      </c>
      <c r="AF1218" s="18">
        <f t="shared" si="2657"/>
        <v>0</v>
      </c>
      <c r="AG1218" s="18">
        <f t="shared" si="2534"/>
        <v>4258453.5719999988</v>
      </c>
      <c r="AH1218" s="18">
        <f t="shared" si="2535"/>
        <v>5247864.8</v>
      </c>
      <c r="AI1218" s="18">
        <f t="shared" si="2536"/>
        <v>4822130.3999999994</v>
      </c>
      <c r="AJ1218" s="18">
        <f>AJ1219+AJ1232+AJ1236+AJ1256+AJ1269+AJ1278+AJ1283</f>
        <v>-26252.792000000001</v>
      </c>
      <c r="AK1218" s="18">
        <f>AK1219+AK1232+AK1236+AK1256+AK1269+AK1278+AK1283</f>
        <v>0</v>
      </c>
      <c r="AL1218" s="18">
        <f>AL1219+AL1232+AL1236+AL1256+AL1269+AL1278+AL1283</f>
        <v>0</v>
      </c>
      <c r="AM1218" s="18">
        <f t="shared" si="2584"/>
        <v>4232200.7799999984</v>
      </c>
      <c r="AN1218" s="18">
        <f>AN1219+AN1232+AN1236+AN1256+AN1269+AN1278+AN1283</f>
        <v>0</v>
      </c>
      <c r="AO1218" s="18">
        <f t="shared" si="2635"/>
        <v>4232200.7799999984</v>
      </c>
      <c r="AP1218" s="18">
        <f t="shared" si="2586"/>
        <v>5247864.8</v>
      </c>
      <c r="AQ1218" s="18">
        <f>AQ1219+AQ1232+AQ1236+AQ1256+AQ1269+AQ1278+AQ1283</f>
        <v>0</v>
      </c>
      <c r="AR1218" s="18">
        <f t="shared" si="2636"/>
        <v>5247864.8</v>
      </c>
      <c r="AS1218" s="18">
        <f t="shared" si="2588"/>
        <v>4822130.3999999994</v>
      </c>
      <c r="AT1218" s="18">
        <f>AT1219+AT1232+AT1236+AT1256+AT1269+AT1278+AT1283</f>
        <v>0</v>
      </c>
      <c r="AU1218" s="18">
        <f t="shared" si="2637"/>
        <v>4822130.3999999994</v>
      </c>
      <c r="AV1218" s="18">
        <f>AV1219+AV1232+AV1236+AV1256+AV1269+AV1278+AV1283</f>
        <v>0</v>
      </c>
      <c r="AW1218" s="31"/>
      <c r="AX1218" s="26"/>
    </row>
    <row r="1219" spans="1:51" ht="46.8" x14ac:dyDescent="0.3">
      <c r="A1219" s="49" t="s">
        <v>266</v>
      </c>
      <c r="B1219" s="45"/>
      <c r="C1219" s="49"/>
      <c r="D1219" s="49"/>
      <c r="E1219" s="15" t="s">
        <v>1142</v>
      </c>
      <c r="F1219" s="19">
        <f>F1220+F1224+F1228</f>
        <v>1858109.2</v>
      </c>
      <c r="G1219" s="19">
        <f t="shared" ref="G1219:AV1219" si="2658">G1220+G1224+G1228</f>
        <v>1881619.4</v>
      </c>
      <c r="H1219" s="19">
        <f t="shared" si="2658"/>
        <v>1882070.4</v>
      </c>
      <c r="I1219" s="19">
        <f t="shared" ref="I1219:K1219" si="2659">I1220+I1224+I1228</f>
        <v>0</v>
      </c>
      <c r="J1219" s="19">
        <f t="shared" si="2659"/>
        <v>0</v>
      </c>
      <c r="K1219" s="19">
        <f t="shared" si="2659"/>
        <v>0</v>
      </c>
      <c r="L1219" s="19">
        <f t="shared" si="2537"/>
        <v>1858109.2</v>
      </c>
      <c r="M1219" s="19">
        <f t="shared" si="2538"/>
        <v>1881619.4</v>
      </c>
      <c r="N1219" s="19">
        <f t="shared" si="2539"/>
        <v>1882070.4</v>
      </c>
      <c r="O1219" s="19">
        <f t="shared" ref="O1219:Q1219" si="2660">O1220+O1224+O1228</f>
        <v>4606.0360000000001</v>
      </c>
      <c r="P1219" s="19">
        <f t="shared" si="2660"/>
        <v>0</v>
      </c>
      <c r="Q1219" s="19">
        <f t="shared" si="2660"/>
        <v>0</v>
      </c>
      <c r="R1219" s="19">
        <f t="shared" si="2591"/>
        <v>1862715.236</v>
      </c>
      <c r="S1219" s="19">
        <f t="shared" si="2592"/>
        <v>1881619.4</v>
      </c>
      <c r="T1219" s="19">
        <f t="shared" si="2593"/>
        <v>1882070.4</v>
      </c>
      <c r="U1219" s="19">
        <f t="shared" ref="U1219" si="2661">U1220+U1224+U1228</f>
        <v>0</v>
      </c>
      <c r="V1219" s="19">
        <f t="shared" si="2594"/>
        <v>1862715.236</v>
      </c>
      <c r="W1219" s="19">
        <f t="shared" si="2595"/>
        <v>1881619.4</v>
      </c>
      <c r="X1219" s="19">
        <f t="shared" si="2596"/>
        <v>1882070.4</v>
      </c>
      <c r="Y1219" s="19">
        <f t="shared" ref="Y1219:AA1219" si="2662">Y1220+Y1224+Y1228</f>
        <v>0</v>
      </c>
      <c r="Z1219" s="19">
        <f t="shared" si="2662"/>
        <v>0</v>
      </c>
      <c r="AA1219" s="19">
        <f t="shared" si="2662"/>
        <v>0</v>
      </c>
      <c r="AB1219" s="19">
        <f t="shared" ref="AB1219:AB1282" si="2663">V1219+Y1219</f>
        <v>1862715.236</v>
      </c>
      <c r="AC1219" s="19">
        <f t="shared" ref="AC1219:AC1282" si="2664">W1219+Z1219</f>
        <v>1881619.4</v>
      </c>
      <c r="AD1219" s="19">
        <f t="shared" ref="AD1219:AD1282" si="2665">X1219+AA1219</f>
        <v>1882070.4</v>
      </c>
      <c r="AE1219" s="19">
        <f t="shared" ref="AE1219:AF1219" si="2666">AE1220+AE1224+AE1228</f>
        <v>-4489.5709999999999</v>
      </c>
      <c r="AF1219" s="19">
        <f t="shared" si="2666"/>
        <v>0</v>
      </c>
      <c r="AG1219" s="19">
        <f t="shared" si="2534"/>
        <v>1858225.665</v>
      </c>
      <c r="AH1219" s="19">
        <f t="shared" si="2535"/>
        <v>1881619.4</v>
      </c>
      <c r="AI1219" s="19">
        <f t="shared" si="2536"/>
        <v>1882070.4</v>
      </c>
      <c r="AJ1219" s="19">
        <f t="shared" ref="AJ1219:AL1219" si="2667">AJ1220+AJ1224+AJ1228</f>
        <v>-503.41800000000001</v>
      </c>
      <c r="AK1219" s="19">
        <f t="shared" si="2667"/>
        <v>0</v>
      </c>
      <c r="AL1219" s="19">
        <f t="shared" si="2667"/>
        <v>0</v>
      </c>
      <c r="AM1219" s="19">
        <f t="shared" si="2584"/>
        <v>1857722.247</v>
      </c>
      <c r="AN1219" s="19">
        <f t="shared" ref="AN1219" si="2668">AN1220+AN1224+AN1228</f>
        <v>0</v>
      </c>
      <c r="AO1219" s="19">
        <f t="shared" si="2635"/>
        <v>1857722.247</v>
      </c>
      <c r="AP1219" s="19">
        <f t="shared" si="2586"/>
        <v>1881619.4</v>
      </c>
      <c r="AQ1219" s="19">
        <f t="shared" ref="AQ1219" si="2669">AQ1220+AQ1224+AQ1228</f>
        <v>0</v>
      </c>
      <c r="AR1219" s="19">
        <f t="shared" si="2636"/>
        <v>1881619.4</v>
      </c>
      <c r="AS1219" s="19">
        <f t="shared" si="2588"/>
        <v>1882070.4</v>
      </c>
      <c r="AT1219" s="19">
        <f t="shared" ref="AT1219" si="2670">AT1220+AT1224+AT1228</f>
        <v>0</v>
      </c>
      <c r="AU1219" s="19">
        <f t="shared" si="2637"/>
        <v>1882070.4</v>
      </c>
      <c r="AV1219" s="19">
        <f t="shared" si="2658"/>
        <v>0</v>
      </c>
      <c r="AW1219" s="32"/>
      <c r="AX1219" s="23"/>
      <c r="AY1219" s="2"/>
    </row>
    <row r="1220" spans="1:51" x14ac:dyDescent="0.3">
      <c r="A1220" s="49" t="s">
        <v>261</v>
      </c>
      <c r="B1220" s="45"/>
      <c r="C1220" s="49"/>
      <c r="D1220" s="49"/>
      <c r="E1220" s="15" t="s">
        <v>717</v>
      </c>
      <c r="F1220" s="19">
        <f t="shared" ref="F1220:K1222" si="2671">F1221</f>
        <v>1743957.2</v>
      </c>
      <c r="G1220" s="19">
        <f t="shared" si="2671"/>
        <v>1778610.2999999998</v>
      </c>
      <c r="H1220" s="19">
        <f t="shared" si="2671"/>
        <v>1779061.2999999998</v>
      </c>
      <c r="I1220" s="19">
        <f t="shared" si="2671"/>
        <v>0</v>
      </c>
      <c r="J1220" s="19">
        <f t="shared" si="2671"/>
        <v>0</v>
      </c>
      <c r="K1220" s="19">
        <f t="shared" si="2671"/>
        <v>0</v>
      </c>
      <c r="L1220" s="19">
        <f t="shared" si="2537"/>
        <v>1743957.2</v>
      </c>
      <c r="M1220" s="19">
        <f t="shared" si="2538"/>
        <v>1778610.2999999998</v>
      </c>
      <c r="N1220" s="19">
        <f t="shared" si="2539"/>
        <v>1779061.2999999998</v>
      </c>
      <c r="O1220" s="19">
        <f t="shared" ref="O1220:Q1222" si="2672">O1221</f>
        <v>4606.0360000000001</v>
      </c>
      <c r="P1220" s="19">
        <f t="shared" si="2672"/>
        <v>0</v>
      </c>
      <c r="Q1220" s="19">
        <f t="shared" si="2672"/>
        <v>0</v>
      </c>
      <c r="R1220" s="19">
        <f t="shared" si="2591"/>
        <v>1748563.236</v>
      </c>
      <c r="S1220" s="19">
        <f t="shared" si="2592"/>
        <v>1778610.2999999998</v>
      </c>
      <c r="T1220" s="19">
        <f t="shared" si="2593"/>
        <v>1779061.2999999998</v>
      </c>
      <c r="U1220" s="19">
        <f t="shared" ref="U1220:AV1222" si="2673">U1221</f>
        <v>0</v>
      </c>
      <c r="V1220" s="19">
        <f t="shared" si="2594"/>
        <v>1748563.236</v>
      </c>
      <c r="W1220" s="19">
        <f t="shared" si="2595"/>
        <v>1778610.2999999998</v>
      </c>
      <c r="X1220" s="19">
        <f t="shared" si="2596"/>
        <v>1779061.2999999998</v>
      </c>
      <c r="Y1220" s="19">
        <f t="shared" si="2673"/>
        <v>0</v>
      </c>
      <c r="Z1220" s="19">
        <f t="shared" si="2673"/>
        <v>0</v>
      </c>
      <c r="AA1220" s="19">
        <f t="shared" si="2673"/>
        <v>0</v>
      </c>
      <c r="AB1220" s="19">
        <f t="shared" si="2663"/>
        <v>1748563.236</v>
      </c>
      <c r="AC1220" s="19">
        <f t="shared" si="2664"/>
        <v>1778610.2999999998</v>
      </c>
      <c r="AD1220" s="19">
        <f t="shared" si="2665"/>
        <v>1779061.2999999998</v>
      </c>
      <c r="AE1220" s="19">
        <f t="shared" si="2673"/>
        <v>0</v>
      </c>
      <c r="AF1220" s="19">
        <f t="shared" si="2673"/>
        <v>0</v>
      </c>
      <c r="AG1220" s="19">
        <f t="shared" si="2534"/>
        <v>1748563.236</v>
      </c>
      <c r="AH1220" s="19">
        <f t="shared" si="2535"/>
        <v>1778610.2999999998</v>
      </c>
      <c r="AI1220" s="19">
        <f t="shared" si="2536"/>
        <v>1779061.2999999998</v>
      </c>
      <c r="AJ1220" s="19">
        <f t="shared" si="2673"/>
        <v>-84.760999999999967</v>
      </c>
      <c r="AK1220" s="19">
        <f t="shared" si="2673"/>
        <v>0</v>
      </c>
      <c r="AL1220" s="19">
        <f t="shared" si="2673"/>
        <v>0</v>
      </c>
      <c r="AM1220" s="19">
        <f t="shared" si="2584"/>
        <v>1748478.4750000001</v>
      </c>
      <c r="AN1220" s="19">
        <f t="shared" si="2673"/>
        <v>0</v>
      </c>
      <c r="AO1220" s="19">
        <f t="shared" si="2635"/>
        <v>1748478.4750000001</v>
      </c>
      <c r="AP1220" s="19">
        <f t="shared" si="2586"/>
        <v>1778610.2999999998</v>
      </c>
      <c r="AQ1220" s="19">
        <f t="shared" si="2673"/>
        <v>0</v>
      </c>
      <c r="AR1220" s="19">
        <f t="shared" si="2636"/>
        <v>1778610.2999999998</v>
      </c>
      <c r="AS1220" s="19">
        <f t="shared" si="2588"/>
        <v>1779061.2999999998</v>
      </c>
      <c r="AT1220" s="19">
        <f t="shared" si="2673"/>
        <v>0</v>
      </c>
      <c r="AU1220" s="19">
        <f t="shared" si="2637"/>
        <v>1779061.2999999998</v>
      </c>
      <c r="AV1220" s="19">
        <f t="shared" si="2673"/>
        <v>0</v>
      </c>
      <c r="AW1220" s="32"/>
      <c r="AX1220" s="23"/>
      <c r="AY1220" s="2"/>
    </row>
    <row r="1221" spans="1:51" ht="31.2" x14ac:dyDescent="0.3">
      <c r="A1221" s="49" t="s">
        <v>261</v>
      </c>
      <c r="B1221" s="45">
        <v>200</v>
      </c>
      <c r="C1221" s="49"/>
      <c r="D1221" s="49"/>
      <c r="E1221" s="15" t="s">
        <v>578</v>
      </c>
      <c r="F1221" s="19">
        <f t="shared" si="2671"/>
        <v>1743957.2</v>
      </c>
      <c r="G1221" s="19">
        <f t="shared" si="2671"/>
        <v>1778610.2999999998</v>
      </c>
      <c r="H1221" s="19">
        <f t="shared" si="2671"/>
        <v>1779061.2999999998</v>
      </c>
      <c r="I1221" s="19">
        <f t="shared" si="2671"/>
        <v>0</v>
      </c>
      <c r="J1221" s="19">
        <f t="shared" si="2671"/>
        <v>0</v>
      </c>
      <c r="K1221" s="19">
        <f t="shared" si="2671"/>
        <v>0</v>
      </c>
      <c r="L1221" s="19">
        <f t="shared" si="2537"/>
        <v>1743957.2</v>
      </c>
      <c r="M1221" s="19">
        <f t="shared" si="2538"/>
        <v>1778610.2999999998</v>
      </c>
      <c r="N1221" s="19">
        <f t="shared" si="2539"/>
        <v>1779061.2999999998</v>
      </c>
      <c r="O1221" s="19">
        <f t="shared" si="2672"/>
        <v>4606.0360000000001</v>
      </c>
      <c r="P1221" s="19">
        <f t="shared" si="2672"/>
        <v>0</v>
      </c>
      <c r="Q1221" s="19">
        <f t="shared" si="2672"/>
        <v>0</v>
      </c>
      <c r="R1221" s="19">
        <f t="shared" si="2591"/>
        <v>1748563.236</v>
      </c>
      <c r="S1221" s="19">
        <f t="shared" si="2592"/>
        <v>1778610.2999999998</v>
      </c>
      <c r="T1221" s="19">
        <f t="shared" si="2593"/>
        <v>1779061.2999999998</v>
      </c>
      <c r="U1221" s="19">
        <f t="shared" si="2673"/>
        <v>0</v>
      </c>
      <c r="V1221" s="19">
        <f t="shared" si="2594"/>
        <v>1748563.236</v>
      </c>
      <c r="W1221" s="19">
        <f t="shared" si="2595"/>
        <v>1778610.2999999998</v>
      </c>
      <c r="X1221" s="19">
        <f t="shared" si="2596"/>
        <v>1779061.2999999998</v>
      </c>
      <c r="Y1221" s="19">
        <f t="shared" si="2673"/>
        <v>0</v>
      </c>
      <c r="Z1221" s="19">
        <f t="shared" si="2673"/>
        <v>0</v>
      </c>
      <c r="AA1221" s="19">
        <f t="shared" si="2673"/>
        <v>0</v>
      </c>
      <c r="AB1221" s="19">
        <f t="shared" si="2663"/>
        <v>1748563.236</v>
      </c>
      <c r="AC1221" s="19">
        <f t="shared" si="2664"/>
        <v>1778610.2999999998</v>
      </c>
      <c r="AD1221" s="19">
        <f t="shared" si="2665"/>
        <v>1779061.2999999998</v>
      </c>
      <c r="AE1221" s="19">
        <f t="shared" si="2673"/>
        <v>0</v>
      </c>
      <c r="AF1221" s="19">
        <f t="shared" si="2673"/>
        <v>0</v>
      </c>
      <c r="AG1221" s="19">
        <f t="shared" si="2534"/>
        <v>1748563.236</v>
      </c>
      <c r="AH1221" s="19">
        <f t="shared" si="2535"/>
        <v>1778610.2999999998</v>
      </c>
      <c r="AI1221" s="19">
        <f t="shared" si="2536"/>
        <v>1779061.2999999998</v>
      </c>
      <c r="AJ1221" s="19">
        <f t="shared" si="2673"/>
        <v>-84.760999999999967</v>
      </c>
      <c r="AK1221" s="19">
        <f t="shared" si="2673"/>
        <v>0</v>
      </c>
      <c r="AL1221" s="19">
        <f t="shared" si="2673"/>
        <v>0</v>
      </c>
      <c r="AM1221" s="19">
        <f t="shared" si="2584"/>
        <v>1748478.4750000001</v>
      </c>
      <c r="AN1221" s="19">
        <f t="shared" si="2673"/>
        <v>0</v>
      </c>
      <c r="AO1221" s="19">
        <f t="shared" si="2635"/>
        <v>1748478.4750000001</v>
      </c>
      <c r="AP1221" s="19">
        <f t="shared" si="2586"/>
        <v>1778610.2999999998</v>
      </c>
      <c r="AQ1221" s="19">
        <f t="shared" si="2673"/>
        <v>0</v>
      </c>
      <c r="AR1221" s="19">
        <f t="shared" si="2636"/>
        <v>1778610.2999999998</v>
      </c>
      <c r="AS1221" s="19">
        <f t="shared" si="2588"/>
        <v>1779061.2999999998</v>
      </c>
      <c r="AT1221" s="19">
        <f t="shared" si="2673"/>
        <v>0</v>
      </c>
      <c r="AU1221" s="19">
        <f t="shared" si="2637"/>
        <v>1779061.2999999998</v>
      </c>
      <c r="AV1221" s="19">
        <f t="shared" si="2673"/>
        <v>0</v>
      </c>
      <c r="AW1221" s="32"/>
      <c r="AX1221" s="23"/>
      <c r="AY1221" s="2"/>
    </row>
    <row r="1222" spans="1:51" ht="46.8" x14ac:dyDescent="0.3">
      <c r="A1222" s="49" t="s">
        <v>261</v>
      </c>
      <c r="B1222" s="45">
        <v>240</v>
      </c>
      <c r="C1222" s="49"/>
      <c r="D1222" s="49"/>
      <c r="E1222" s="15" t="s">
        <v>586</v>
      </c>
      <c r="F1222" s="19">
        <f t="shared" si="2671"/>
        <v>1743957.2</v>
      </c>
      <c r="G1222" s="19">
        <f t="shared" si="2671"/>
        <v>1778610.2999999998</v>
      </c>
      <c r="H1222" s="19">
        <f t="shared" si="2671"/>
        <v>1779061.2999999998</v>
      </c>
      <c r="I1222" s="19">
        <f t="shared" si="2671"/>
        <v>0</v>
      </c>
      <c r="J1222" s="19">
        <f t="shared" si="2671"/>
        <v>0</v>
      </c>
      <c r="K1222" s="19">
        <f t="shared" si="2671"/>
        <v>0</v>
      </c>
      <c r="L1222" s="19">
        <f t="shared" si="2537"/>
        <v>1743957.2</v>
      </c>
      <c r="M1222" s="19">
        <f t="shared" si="2538"/>
        <v>1778610.2999999998</v>
      </c>
      <c r="N1222" s="19">
        <f t="shared" si="2539"/>
        <v>1779061.2999999998</v>
      </c>
      <c r="O1222" s="19">
        <f t="shared" si="2672"/>
        <v>4606.0360000000001</v>
      </c>
      <c r="P1222" s="19">
        <f t="shared" si="2672"/>
        <v>0</v>
      </c>
      <c r="Q1222" s="19">
        <f t="shared" si="2672"/>
        <v>0</v>
      </c>
      <c r="R1222" s="19">
        <f t="shared" si="2591"/>
        <v>1748563.236</v>
      </c>
      <c r="S1222" s="19">
        <f t="shared" si="2592"/>
        <v>1778610.2999999998</v>
      </c>
      <c r="T1222" s="19">
        <f t="shared" si="2593"/>
        <v>1779061.2999999998</v>
      </c>
      <c r="U1222" s="19">
        <f t="shared" si="2673"/>
        <v>0</v>
      </c>
      <c r="V1222" s="19">
        <f t="shared" si="2594"/>
        <v>1748563.236</v>
      </c>
      <c r="W1222" s="19">
        <f t="shared" si="2595"/>
        <v>1778610.2999999998</v>
      </c>
      <c r="X1222" s="19">
        <f t="shared" si="2596"/>
        <v>1779061.2999999998</v>
      </c>
      <c r="Y1222" s="19">
        <f t="shared" si="2673"/>
        <v>0</v>
      </c>
      <c r="Z1222" s="19">
        <f t="shared" si="2673"/>
        <v>0</v>
      </c>
      <c r="AA1222" s="19">
        <f t="shared" si="2673"/>
        <v>0</v>
      </c>
      <c r="AB1222" s="19">
        <f t="shared" si="2663"/>
        <v>1748563.236</v>
      </c>
      <c r="AC1222" s="19">
        <f t="shared" si="2664"/>
        <v>1778610.2999999998</v>
      </c>
      <c r="AD1222" s="19">
        <f t="shared" si="2665"/>
        <v>1779061.2999999998</v>
      </c>
      <c r="AE1222" s="19">
        <f t="shared" si="2673"/>
        <v>0</v>
      </c>
      <c r="AF1222" s="19">
        <f t="shared" si="2673"/>
        <v>0</v>
      </c>
      <c r="AG1222" s="19">
        <f t="shared" si="2534"/>
        <v>1748563.236</v>
      </c>
      <c r="AH1222" s="19">
        <f t="shared" si="2535"/>
        <v>1778610.2999999998</v>
      </c>
      <c r="AI1222" s="19">
        <f t="shared" si="2536"/>
        <v>1779061.2999999998</v>
      </c>
      <c r="AJ1222" s="19">
        <f t="shared" si="2673"/>
        <v>-84.760999999999967</v>
      </c>
      <c r="AK1222" s="19">
        <f t="shared" si="2673"/>
        <v>0</v>
      </c>
      <c r="AL1222" s="19">
        <f t="shared" si="2673"/>
        <v>0</v>
      </c>
      <c r="AM1222" s="19">
        <f t="shared" si="2584"/>
        <v>1748478.4750000001</v>
      </c>
      <c r="AN1222" s="19">
        <f t="shared" si="2673"/>
        <v>0</v>
      </c>
      <c r="AO1222" s="19">
        <f t="shared" si="2635"/>
        <v>1748478.4750000001</v>
      </c>
      <c r="AP1222" s="19">
        <f t="shared" si="2586"/>
        <v>1778610.2999999998</v>
      </c>
      <c r="AQ1222" s="19">
        <f t="shared" si="2673"/>
        <v>0</v>
      </c>
      <c r="AR1222" s="19">
        <f t="shared" si="2636"/>
        <v>1778610.2999999998</v>
      </c>
      <c r="AS1222" s="19">
        <f t="shared" si="2588"/>
        <v>1779061.2999999998</v>
      </c>
      <c r="AT1222" s="19">
        <f t="shared" si="2673"/>
        <v>0</v>
      </c>
      <c r="AU1222" s="19">
        <f t="shared" si="2637"/>
        <v>1779061.2999999998</v>
      </c>
      <c r="AV1222" s="19">
        <f t="shared" si="2673"/>
        <v>0</v>
      </c>
      <c r="AW1222" s="32"/>
      <c r="AX1222" s="23"/>
      <c r="AY1222" s="2"/>
    </row>
    <row r="1223" spans="1:51" x14ac:dyDescent="0.3">
      <c r="A1223" s="49" t="s">
        <v>261</v>
      </c>
      <c r="B1223" s="45">
        <v>240</v>
      </c>
      <c r="C1223" s="49" t="s">
        <v>151</v>
      </c>
      <c r="D1223" s="49" t="s">
        <v>30</v>
      </c>
      <c r="E1223" s="15" t="s">
        <v>549</v>
      </c>
      <c r="F1223" s="19">
        <v>1743957.2</v>
      </c>
      <c r="G1223" s="19">
        <v>1778610.2999999998</v>
      </c>
      <c r="H1223" s="19">
        <v>1779061.2999999998</v>
      </c>
      <c r="I1223" s="19"/>
      <c r="J1223" s="19"/>
      <c r="K1223" s="19"/>
      <c r="L1223" s="19">
        <f t="shared" si="2537"/>
        <v>1743957.2</v>
      </c>
      <c r="M1223" s="19">
        <f t="shared" si="2538"/>
        <v>1778610.2999999998</v>
      </c>
      <c r="N1223" s="19">
        <f t="shared" si="2539"/>
        <v>1779061.2999999998</v>
      </c>
      <c r="O1223" s="19">
        <f>1449.112+4066.259-909.335</f>
        <v>4606.0360000000001</v>
      </c>
      <c r="P1223" s="19"/>
      <c r="Q1223" s="19"/>
      <c r="R1223" s="19">
        <f t="shared" si="2591"/>
        <v>1748563.236</v>
      </c>
      <c r="S1223" s="19">
        <f t="shared" si="2592"/>
        <v>1778610.2999999998</v>
      </c>
      <c r="T1223" s="19">
        <f t="shared" si="2593"/>
        <v>1779061.2999999998</v>
      </c>
      <c r="U1223" s="19"/>
      <c r="V1223" s="19">
        <f t="shared" si="2594"/>
        <v>1748563.236</v>
      </c>
      <c r="W1223" s="19">
        <f t="shared" si="2595"/>
        <v>1778610.2999999998</v>
      </c>
      <c r="X1223" s="19">
        <f t="shared" si="2596"/>
        <v>1779061.2999999998</v>
      </c>
      <c r="Y1223" s="19"/>
      <c r="Z1223" s="19"/>
      <c r="AA1223" s="19"/>
      <c r="AB1223" s="19">
        <f t="shared" si="2663"/>
        <v>1748563.236</v>
      </c>
      <c r="AC1223" s="19">
        <f t="shared" si="2664"/>
        <v>1778610.2999999998</v>
      </c>
      <c r="AD1223" s="19">
        <f t="shared" si="2665"/>
        <v>1779061.2999999998</v>
      </c>
      <c r="AE1223" s="19"/>
      <c r="AF1223" s="19"/>
      <c r="AG1223" s="19">
        <f t="shared" ref="AG1223:AG1286" si="2674">AB1223+AE1223</f>
        <v>1748563.236</v>
      </c>
      <c r="AH1223" s="19">
        <f t="shared" ref="AH1223:AH1286" si="2675">AC1223+AF1223</f>
        <v>1778610.2999999998</v>
      </c>
      <c r="AI1223" s="19">
        <f t="shared" ref="AI1223:AI1286" si="2676">AD1223</f>
        <v>1779061.2999999998</v>
      </c>
      <c r="AJ1223" s="19">
        <f>-1750.67+1665.909</f>
        <v>-84.760999999999967</v>
      </c>
      <c r="AK1223" s="19"/>
      <c r="AL1223" s="19"/>
      <c r="AM1223" s="19">
        <f t="shared" si="2584"/>
        <v>1748478.4750000001</v>
      </c>
      <c r="AN1223" s="19"/>
      <c r="AO1223" s="19">
        <f t="shared" si="2635"/>
        <v>1748478.4750000001</v>
      </c>
      <c r="AP1223" s="19">
        <f t="shared" si="2586"/>
        <v>1778610.2999999998</v>
      </c>
      <c r="AQ1223" s="19"/>
      <c r="AR1223" s="19">
        <f t="shared" si="2636"/>
        <v>1778610.2999999998</v>
      </c>
      <c r="AS1223" s="19">
        <f t="shared" si="2588"/>
        <v>1779061.2999999998</v>
      </c>
      <c r="AT1223" s="19"/>
      <c r="AU1223" s="19">
        <f t="shared" si="2637"/>
        <v>1779061.2999999998</v>
      </c>
      <c r="AV1223" s="19"/>
      <c r="AW1223" s="32"/>
      <c r="AX1223" s="23"/>
      <c r="AY1223" s="2"/>
    </row>
    <row r="1224" spans="1:51" ht="31.2" x14ac:dyDescent="0.3">
      <c r="A1224" s="49" t="s">
        <v>262</v>
      </c>
      <c r="B1224" s="45"/>
      <c r="C1224" s="49"/>
      <c r="D1224" s="49"/>
      <c r="E1224" s="15" t="s">
        <v>718</v>
      </c>
      <c r="F1224" s="19">
        <f t="shared" ref="F1224:K1226" si="2677">F1225</f>
        <v>44417.9</v>
      </c>
      <c r="G1224" s="19">
        <f t="shared" si="2677"/>
        <v>33275</v>
      </c>
      <c r="H1224" s="19">
        <f t="shared" si="2677"/>
        <v>33275</v>
      </c>
      <c r="I1224" s="19">
        <f t="shared" si="2677"/>
        <v>0</v>
      </c>
      <c r="J1224" s="19">
        <f t="shared" si="2677"/>
        <v>0</v>
      </c>
      <c r="K1224" s="19">
        <f t="shared" si="2677"/>
        <v>0</v>
      </c>
      <c r="L1224" s="19">
        <f t="shared" si="2537"/>
        <v>44417.9</v>
      </c>
      <c r="M1224" s="19">
        <f t="shared" si="2538"/>
        <v>33275</v>
      </c>
      <c r="N1224" s="19">
        <f t="shared" si="2539"/>
        <v>33275</v>
      </c>
      <c r="O1224" s="19">
        <f t="shared" ref="O1224:Q1226" si="2678">O1225</f>
        <v>0</v>
      </c>
      <c r="P1224" s="19">
        <f t="shared" si="2678"/>
        <v>0</v>
      </c>
      <c r="Q1224" s="19">
        <f t="shared" si="2678"/>
        <v>0</v>
      </c>
      <c r="R1224" s="19">
        <f t="shared" si="2591"/>
        <v>44417.9</v>
      </c>
      <c r="S1224" s="19">
        <f t="shared" si="2592"/>
        <v>33275</v>
      </c>
      <c r="T1224" s="19">
        <f t="shared" si="2593"/>
        <v>33275</v>
      </c>
      <c r="U1224" s="19">
        <f t="shared" ref="U1224:AV1226" si="2679">U1225</f>
        <v>0</v>
      </c>
      <c r="V1224" s="19">
        <f t="shared" si="2594"/>
        <v>44417.9</v>
      </c>
      <c r="W1224" s="19">
        <f t="shared" si="2595"/>
        <v>33275</v>
      </c>
      <c r="X1224" s="19">
        <f t="shared" si="2596"/>
        <v>33275</v>
      </c>
      <c r="Y1224" s="19">
        <f t="shared" si="2679"/>
        <v>0</v>
      </c>
      <c r="Z1224" s="19">
        <f t="shared" si="2679"/>
        <v>0</v>
      </c>
      <c r="AA1224" s="19">
        <f t="shared" si="2679"/>
        <v>0</v>
      </c>
      <c r="AB1224" s="19">
        <f t="shared" si="2663"/>
        <v>44417.9</v>
      </c>
      <c r="AC1224" s="19">
        <f t="shared" si="2664"/>
        <v>33275</v>
      </c>
      <c r="AD1224" s="19">
        <f t="shared" si="2665"/>
        <v>33275</v>
      </c>
      <c r="AE1224" s="19">
        <f t="shared" si="2679"/>
        <v>-4489.5709999999999</v>
      </c>
      <c r="AF1224" s="19">
        <f t="shared" si="2679"/>
        <v>0</v>
      </c>
      <c r="AG1224" s="19">
        <f t="shared" si="2674"/>
        <v>39928.328999999998</v>
      </c>
      <c r="AH1224" s="19">
        <f t="shared" si="2675"/>
        <v>33275</v>
      </c>
      <c r="AI1224" s="19">
        <f t="shared" si="2676"/>
        <v>33275</v>
      </c>
      <c r="AJ1224" s="19">
        <f t="shared" si="2679"/>
        <v>-418.65700000000004</v>
      </c>
      <c r="AK1224" s="19">
        <f t="shared" si="2679"/>
        <v>0</v>
      </c>
      <c r="AL1224" s="19">
        <f t="shared" si="2679"/>
        <v>0</v>
      </c>
      <c r="AM1224" s="19">
        <f t="shared" si="2584"/>
        <v>39509.671999999999</v>
      </c>
      <c r="AN1224" s="19">
        <f t="shared" si="2679"/>
        <v>0</v>
      </c>
      <c r="AO1224" s="19">
        <f t="shared" si="2635"/>
        <v>39509.671999999999</v>
      </c>
      <c r="AP1224" s="19">
        <f t="shared" si="2586"/>
        <v>33275</v>
      </c>
      <c r="AQ1224" s="19">
        <f t="shared" si="2679"/>
        <v>0</v>
      </c>
      <c r="AR1224" s="19">
        <f t="shared" si="2636"/>
        <v>33275</v>
      </c>
      <c r="AS1224" s="19">
        <f t="shared" si="2588"/>
        <v>33275</v>
      </c>
      <c r="AT1224" s="19">
        <f t="shared" si="2679"/>
        <v>0</v>
      </c>
      <c r="AU1224" s="19">
        <f t="shared" si="2637"/>
        <v>33275</v>
      </c>
      <c r="AV1224" s="19">
        <f t="shared" si="2679"/>
        <v>0</v>
      </c>
      <c r="AW1224" s="32"/>
      <c r="AX1224" s="23"/>
      <c r="AY1224" s="2"/>
    </row>
    <row r="1225" spans="1:51" ht="31.2" x14ac:dyDescent="0.3">
      <c r="A1225" s="49" t="s">
        <v>262</v>
      </c>
      <c r="B1225" s="45">
        <v>200</v>
      </c>
      <c r="C1225" s="49"/>
      <c r="D1225" s="49"/>
      <c r="E1225" s="15" t="s">
        <v>578</v>
      </c>
      <c r="F1225" s="19">
        <f t="shared" si="2677"/>
        <v>44417.9</v>
      </c>
      <c r="G1225" s="19">
        <f t="shared" si="2677"/>
        <v>33275</v>
      </c>
      <c r="H1225" s="19">
        <f t="shared" si="2677"/>
        <v>33275</v>
      </c>
      <c r="I1225" s="19">
        <f t="shared" si="2677"/>
        <v>0</v>
      </c>
      <c r="J1225" s="19">
        <f t="shared" si="2677"/>
        <v>0</v>
      </c>
      <c r="K1225" s="19">
        <f t="shared" si="2677"/>
        <v>0</v>
      </c>
      <c r="L1225" s="19">
        <f t="shared" ref="L1225:L1291" si="2680">F1225+I1225</f>
        <v>44417.9</v>
      </c>
      <c r="M1225" s="19">
        <f t="shared" ref="M1225:M1291" si="2681">G1225+J1225</f>
        <v>33275</v>
      </c>
      <c r="N1225" s="19">
        <f t="shared" ref="N1225:N1291" si="2682">H1225+K1225</f>
        <v>33275</v>
      </c>
      <c r="O1225" s="19">
        <f t="shared" si="2678"/>
        <v>0</v>
      </c>
      <c r="P1225" s="19">
        <f t="shared" si="2678"/>
        <v>0</v>
      </c>
      <c r="Q1225" s="19">
        <f t="shared" si="2678"/>
        <v>0</v>
      </c>
      <c r="R1225" s="19">
        <f t="shared" si="2591"/>
        <v>44417.9</v>
      </c>
      <c r="S1225" s="19">
        <f t="shared" si="2592"/>
        <v>33275</v>
      </c>
      <c r="T1225" s="19">
        <f t="shared" si="2593"/>
        <v>33275</v>
      </c>
      <c r="U1225" s="19">
        <f t="shared" si="2679"/>
        <v>0</v>
      </c>
      <c r="V1225" s="19">
        <f t="shared" si="2594"/>
        <v>44417.9</v>
      </c>
      <c r="W1225" s="19">
        <f t="shared" si="2595"/>
        <v>33275</v>
      </c>
      <c r="X1225" s="19">
        <f t="shared" si="2596"/>
        <v>33275</v>
      </c>
      <c r="Y1225" s="19">
        <f t="shared" si="2679"/>
        <v>0</v>
      </c>
      <c r="Z1225" s="19">
        <f t="shared" si="2679"/>
        <v>0</v>
      </c>
      <c r="AA1225" s="19">
        <f t="shared" si="2679"/>
        <v>0</v>
      </c>
      <c r="AB1225" s="19">
        <f t="shared" si="2663"/>
        <v>44417.9</v>
      </c>
      <c r="AC1225" s="19">
        <f t="shared" si="2664"/>
        <v>33275</v>
      </c>
      <c r="AD1225" s="19">
        <f t="shared" si="2665"/>
        <v>33275</v>
      </c>
      <c r="AE1225" s="19">
        <f t="shared" si="2679"/>
        <v>-4489.5709999999999</v>
      </c>
      <c r="AF1225" s="19">
        <f t="shared" si="2679"/>
        <v>0</v>
      </c>
      <c r="AG1225" s="19">
        <f t="shared" si="2674"/>
        <v>39928.328999999998</v>
      </c>
      <c r="AH1225" s="19">
        <f t="shared" si="2675"/>
        <v>33275</v>
      </c>
      <c r="AI1225" s="19">
        <f t="shared" si="2676"/>
        <v>33275</v>
      </c>
      <c r="AJ1225" s="19">
        <f t="shared" si="2679"/>
        <v>-418.65700000000004</v>
      </c>
      <c r="AK1225" s="19">
        <f t="shared" si="2679"/>
        <v>0</v>
      </c>
      <c r="AL1225" s="19">
        <f t="shared" si="2679"/>
        <v>0</v>
      </c>
      <c r="AM1225" s="19">
        <f t="shared" si="2584"/>
        <v>39509.671999999999</v>
      </c>
      <c r="AN1225" s="19">
        <f t="shared" si="2679"/>
        <v>0</v>
      </c>
      <c r="AO1225" s="19">
        <f t="shared" si="2635"/>
        <v>39509.671999999999</v>
      </c>
      <c r="AP1225" s="19">
        <f t="shared" si="2586"/>
        <v>33275</v>
      </c>
      <c r="AQ1225" s="19">
        <f t="shared" si="2679"/>
        <v>0</v>
      </c>
      <c r="AR1225" s="19">
        <f t="shared" si="2636"/>
        <v>33275</v>
      </c>
      <c r="AS1225" s="19">
        <f t="shared" si="2588"/>
        <v>33275</v>
      </c>
      <c r="AT1225" s="19">
        <f t="shared" si="2679"/>
        <v>0</v>
      </c>
      <c r="AU1225" s="19">
        <f t="shared" si="2637"/>
        <v>33275</v>
      </c>
      <c r="AV1225" s="19">
        <f t="shared" si="2679"/>
        <v>0</v>
      </c>
      <c r="AW1225" s="32"/>
      <c r="AX1225" s="23"/>
      <c r="AY1225" s="2"/>
    </row>
    <row r="1226" spans="1:51" ht="46.8" x14ac:dyDescent="0.3">
      <c r="A1226" s="49" t="s">
        <v>262</v>
      </c>
      <c r="B1226" s="45">
        <v>240</v>
      </c>
      <c r="C1226" s="49"/>
      <c r="D1226" s="49"/>
      <c r="E1226" s="15" t="s">
        <v>586</v>
      </c>
      <c r="F1226" s="19">
        <f t="shared" si="2677"/>
        <v>44417.9</v>
      </c>
      <c r="G1226" s="19">
        <f t="shared" si="2677"/>
        <v>33275</v>
      </c>
      <c r="H1226" s="19">
        <f t="shared" si="2677"/>
        <v>33275</v>
      </c>
      <c r="I1226" s="19">
        <f t="shared" si="2677"/>
        <v>0</v>
      </c>
      <c r="J1226" s="19">
        <f t="shared" si="2677"/>
        <v>0</v>
      </c>
      <c r="K1226" s="19">
        <f t="shared" si="2677"/>
        <v>0</v>
      </c>
      <c r="L1226" s="19">
        <f t="shared" si="2680"/>
        <v>44417.9</v>
      </c>
      <c r="M1226" s="19">
        <f t="shared" si="2681"/>
        <v>33275</v>
      </c>
      <c r="N1226" s="19">
        <f t="shared" si="2682"/>
        <v>33275</v>
      </c>
      <c r="O1226" s="19">
        <f t="shared" si="2678"/>
        <v>0</v>
      </c>
      <c r="P1226" s="19">
        <f t="shared" si="2678"/>
        <v>0</v>
      </c>
      <c r="Q1226" s="19">
        <f t="shared" si="2678"/>
        <v>0</v>
      </c>
      <c r="R1226" s="19">
        <f t="shared" si="2591"/>
        <v>44417.9</v>
      </c>
      <c r="S1226" s="19">
        <f t="shared" si="2592"/>
        <v>33275</v>
      </c>
      <c r="T1226" s="19">
        <f t="shared" si="2593"/>
        <v>33275</v>
      </c>
      <c r="U1226" s="19">
        <f t="shared" si="2679"/>
        <v>0</v>
      </c>
      <c r="V1226" s="19">
        <f t="shared" si="2594"/>
        <v>44417.9</v>
      </c>
      <c r="W1226" s="19">
        <f t="shared" si="2595"/>
        <v>33275</v>
      </c>
      <c r="X1226" s="19">
        <f t="shared" si="2596"/>
        <v>33275</v>
      </c>
      <c r="Y1226" s="19">
        <f t="shared" si="2679"/>
        <v>0</v>
      </c>
      <c r="Z1226" s="19">
        <f t="shared" si="2679"/>
        <v>0</v>
      </c>
      <c r="AA1226" s="19">
        <f t="shared" si="2679"/>
        <v>0</v>
      </c>
      <c r="AB1226" s="19">
        <f t="shared" si="2663"/>
        <v>44417.9</v>
      </c>
      <c r="AC1226" s="19">
        <f t="shared" si="2664"/>
        <v>33275</v>
      </c>
      <c r="AD1226" s="19">
        <f t="shared" si="2665"/>
        <v>33275</v>
      </c>
      <c r="AE1226" s="19">
        <f t="shared" si="2679"/>
        <v>-4489.5709999999999</v>
      </c>
      <c r="AF1226" s="19">
        <f t="shared" si="2679"/>
        <v>0</v>
      </c>
      <c r="AG1226" s="19">
        <f t="shared" si="2674"/>
        <v>39928.328999999998</v>
      </c>
      <c r="AH1226" s="19">
        <f t="shared" si="2675"/>
        <v>33275</v>
      </c>
      <c r="AI1226" s="19">
        <f t="shared" si="2676"/>
        <v>33275</v>
      </c>
      <c r="AJ1226" s="19">
        <f t="shared" si="2679"/>
        <v>-418.65700000000004</v>
      </c>
      <c r="AK1226" s="19">
        <f t="shared" si="2679"/>
        <v>0</v>
      </c>
      <c r="AL1226" s="19">
        <f t="shared" si="2679"/>
        <v>0</v>
      </c>
      <c r="AM1226" s="19">
        <f t="shared" si="2584"/>
        <v>39509.671999999999</v>
      </c>
      <c r="AN1226" s="19">
        <f t="shared" si="2679"/>
        <v>0</v>
      </c>
      <c r="AO1226" s="19">
        <f t="shared" si="2635"/>
        <v>39509.671999999999</v>
      </c>
      <c r="AP1226" s="19">
        <f t="shared" si="2586"/>
        <v>33275</v>
      </c>
      <c r="AQ1226" s="19">
        <f t="shared" si="2679"/>
        <v>0</v>
      </c>
      <c r="AR1226" s="19">
        <f t="shared" si="2636"/>
        <v>33275</v>
      </c>
      <c r="AS1226" s="19">
        <f t="shared" si="2588"/>
        <v>33275</v>
      </c>
      <c r="AT1226" s="19">
        <f t="shared" si="2679"/>
        <v>0</v>
      </c>
      <c r="AU1226" s="19">
        <f t="shared" si="2637"/>
        <v>33275</v>
      </c>
      <c r="AV1226" s="19">
        <f t="shared" si="2679"/>
        <v>0</v>
      </c>
      <c r="AW1226" s="32"/>
      <c r="AX1226" s="23"/>
      <c r="AY1226" s="2"/>
    </row>
    <row r="1227" spans="1:51" x14ac:dyDescent="0.3">
      <c r="A1227" s="49" t="s">
        <v>262</v>
      </c>
      <c r="B1227" s="45">
        <v>240</v>
      </c>
      <c r="C1227" s="49" t="s">
        <v>151</v>
      </c>
      <c r="D1227" s="49" t="s">
        <v>30</v>
      </c>
      <c r="E1227" s="15" t="s">
        <v>549</v>
      </c>
      <c r="F1227" s="19">
        <v>44417.9</v>
      </c>
      <c r="G1227" s="19">
        <v>33275</v>
      </c>
      <c r="H1227" s="19">
        <v>33275</v>
      </c>
      <c r="I1227" s="19"/>
      <c r="J1227" s="19"/>
      <c r="K1227" s="19"/>
      <c r="L1227" s="19">
        <f t="shared" si="2680"/>
        <v>44417.9</v>
      </c>
      <c r="M1227" s="19">
        <f t="shared" si="2681"/>
        <v>33275</v>
      </c>
      <c r="N1227" s="19">
        <f t="shared" si="2682"/>
        <v>33275</v>
      </c>
      <c r="O1227" s="19"/>
      <c r="P1227" s="19"/>
      <c r="Q1227" s="19"/>
      <c r="R1227" s="19">
        <f t="shared" si="2591"/>
        <v>44417.9</v>
      </c>
      <c r="S1227" s="19">
        <f t="shared" si="2592"/>
        <v>33275</v>
      </c>
      <c r="T1227" s="19">
        <f t="shared" si="2593"/>
        <v>33275</v>
      </c>
      <c r="U1227" s="19"/>
      <c r="V1227" s="19">
        <f t="shared" si="2594"/>
        <v>44417.9</v>
      </c>
      <c r="W1227" s="19">
        <f t="shared" si="2595"/>
        <v>33275</v>
      </c>
      <c r="X1227" s="19">
        <f t="shared" si="2596"/>
        <v>33275</v>
      </c>
      <c r="Y1227" s="19"/>
      <c r="Z1227" s="19"/>
      <c r="AA1227" s="19"/>
      <c r="AB1227" s="19">
        <f t="shared" si="2663"/>
        <v>44417.9</v>
      </c>
      <c r="AC1227" s="19">
        <f t="shared" si="2664"/>
        <v>33275</v>
      </c>
      <c r="AD1227" s="19">
        <f t="shared" si="2665"/>
        <v>33275</v>
      </c>
      <c r="AE1227" s="19">
        <f>-1879.166-2610.405</f>
        <v>-4489.5709999999999</v>
      </c>
      <c r="AF1227" s="19"/>
      <c r="AG1227" s="19">
        <f t="shared" si="2674"/>
        <v>39928.328999999998</v>
      </c>
      <c r="AH1227" s="19">
        <f t="shared" si="2675"/>
        <v>33275</v>
      </c>
      <c r="AI1227" s="19">
        <f t="shared" si="2676"/>
        <v>33275</v>
      </c>
      <c r="AJ1227" s="19">
        <f>-196.863-221.794</f>
        <v>-418.65700000000004</v>
      </c>
      <c r="AK1227" s="19"/>
      <c r="AL1227" s="19"/>
      <c r="AM1227" s="19">
        <f t="shared" si="2584"/>
        <v>39509.671999999999</v>
      </c>
      <c r="AN1227" s="19"/>
      <c r="AO1227" s="19">
        <f t="shared" si="2635"/>
        <v>39509.671999999999</v>
      </c>
      <c r="AP1227" s="19">
        <f t="shared" si="2586"/>
        <v>33275</v>
      </c>
      <c r="AQ1227" s="19"/>
      <c r="AR1227" s="19">
        <f t="shared" si="2636"/>
        <v>33275</v>
      </c>
      <c r="AS1227" s="19">
        <f t="shared" si="2588"/>
        <v>33275</v>
      </c>
      <c r="AT1227" s="19"/>
      <c r="AU1227" s="19">
        <f t="shared" si="2637"/>
        <v>33275</v>
      </c>
      <c r="AV1227" s="19"/>
      <c r="AW1227" s="32"/>
      <c r="AX1227" s="23"/>
      <c r="AY1227" s="2"/>
    </row>
    <row r="1228" spans="1:51" ht="46.8" x14ac:dyDescent="0.3">
      <c r="A1228" s="49" t="s">
        <v>263</v>
      </c>
      <c r="B1228" s="45"/>
      <c r="C1228" s="49"/>
      <c r="D1228" s="49"/>
      <c r="E1228" s="15" t="s">
        <v>719</v>
      </c>
      <c r="F1228" s="19">
        <f t="shared" ref="F1228:K1230" si="2683">F1229</f>
        <v>69734.100000000006</v>
      </c>
      <c r="G1228" s="19">
        <f t="shared" si="2683"/>
        <v>69734.100000000006</v>
      </c>
      <c r="H1228" s="19">
        <f t="shared" si="2683"/>
        <v>69734.100000000006</v>
      </c>
      <c r="I1228" s="19">
        <f t="shared" si="2683"/>
        <v>0</v>
      </c>
      <c r="J1228" s="19">
        <f t="shared" si="2683"/>
        <v>0</v>
      </c>
      <c r="K1228" s="19">
        <f t="shared" si="2683"/>
        <v>0</v>
      </c>
      <c r="L1228" s="19">
        <f t="shared" si="2680"/>
        <v>69734.100000000006</v>
      </c>
      <c r="M1228" s="19">
        <f t="shared" si="2681"/>
        <v>69734.100000000006</v>
      </c>
      <c r="N1228" s="19">
        <f t="shared" si="2682"/>
        <v>69734.100000000006</v>
      </c>
      <c r="O1228" s="19">
        <f t="shared" ref="O1228:Q1230" si="2684">O1229</f>
        <v>0</v>
      </c>
      <c r="P1228" s="19">
        <f t="shared" si="2684"/>
        <v>0</v>
      </c>
      <c r="Q1228" s="19">
        <f t="shared" si="2684"/>
        <v>0</v>
      </c>
      <c r="R1228" s="19">
        <f t="shared" si="2591"/>
        <v>69734.100000000006</v>
      </c>
      <c r="S1228" s="19">
        <f t="shared" si="2592"/>
        <v>69734.100000000006</v>
      </c>
      <c r="T1228" s="19">
        <f t="shared" si="2593"/>
        <v>69734.100000000006</v>
      </c>
      <c r="U1228" s="19">
        <f t="shared" ref="U1228:AV1230" si="2685">U1229</f>
        <v>0</v>
      </c>
      <c r="V1228" s="19">
        <f t="shared" si="2594"/>
        <v>69734.100000000006</v>
      </c>
      <c r="W1228" s="19">
        <f t="shared" si="2595"/>
        <v>69734.100000000006</v>
      </c>
      <c r="X1228" s="19">
        <f t="shared" si="2596"/>
        <v>69734.100000000006</v>
      </c>
      <c r="Y1228" s="19">
        <f t="shared" si="2685"/>
        <v>0</v>
      </c>
      <c r="Z1228" s="19">
        <f t="shared" si="2685"/>
        <v>0</v>
      </c>
      <c r="AA1228" s="19">
        <f t="shared" si="2685"/>
        <v>0</v>
      </c>
      <c r="AB1228" s="19">
        <f t="shared" si="2663"/>
        <v>69734.100000000006</v>
      </c>
      <c r="AC1228" s="19">
        <f t="shared" si="2664"/>
        <v>69734.100000000006</v>
      </c>
      <c r="AD1228" s="19">
        <f t="shared" si="2665"/>
        <v>69734.100000000006</v>
      </c>
      <c r="AE1228" s="19">
        <f t="shared" si="2685"/>
        <v>0</v>
      </c>
      <c r="AF1228" s="19">
        <f t="shared" si="2685"/>
        <v>0</v>
      </c>
      <c r="AG1228" s="19">
        <f t="shared" si="2674"/>
        <v>69734.100000000006</v>
      </c>
      <c r="AH1228" s="19">
        <f t="shared" si="2675"/>
        <v>69734.100000000006</v>
      </c>
      <c r="AI1228" s="19">
        <f t="shared" si="2676"/>
        <v>69734.100000000006</v>
      </c>
      <c r="AJ1228" s="19">
        <f t="shared" si="2685"/>
        <v>0</v>
      </c>
      <c r="AK1228" s="19">
        <f t="shared" si="2685"/>
        <v>0</v>
      </c>
      <c r="AL1228" s="19">
        <f t="shared" si="2685"/>
        <v>0</v>
      </c>
      <c r="AM1228" s="19">
        <f t="shared" si="2584"/>
        <v>69734.100000000006</v>
      </c>
      <c r="AN1228" s="19">
        <f t="shared" si="2685"/>
        <v>0</v>
      </c>
      <c r="AO1228" s="19">
        <f t="shared" si="2635"/>
        <v>69734.100000000006</v>
      </c>
      <c r="AP1228" s="19">
        <f t="shared" si="2586"/>
        <v>69734.100000000006</v>
      </c>
      <c r="AQ1228" s="19">
        <f t="shared" si="2685"/>
        <v>0</v>
      </c>
      <c r="AR1228" s="19">
        <f t="shared" si="2636"/>
        <v>69734.100000000006</v>
      </c>
      <c r="AS1228" s="19">
        <f t="shared" si="2588"/>
        <v>69734.100000000006</v>
      </c>
      <c r="AT1228" s="19">
        <f t="shared" si="2685"/>
        <v>0</v>
      </c>
      <c r="AU1228" s="19">
        <f t="shared" si="2637"/>
        <v>69734.100000000006</v>
      </c>
      <c r="AV1228" s="19">
        <f t="shared" si="2685"/>
        <v>0</v>
      </c>
      <c r="AW1228" s="32"/>
      <c r="AX1228" s="23"/>
      <c r="AY1228" s="2"/>
    </row>
    <row r="1229" spans="1:51" x14ac:dyDescent="0.3">
      <c r="A1229" s="49" t="s">
        <v>263</v>
      </c>
      <c r="B1229" s="45">
        <v>800</v>
      </c>
      <c r="C1229" s="49"/>
      <c r="D1229" s="49"/>
      <c r="E1229" s="15" t="s">
        <v>583</v>
      </c>
      <c r="F1229" s="19">
        <f t="shared" si="2683"/>
        <v>69734.100000000006</v>
      </c>
      <c r="G1229" s="19">
        <f t="shared" si="2683"/>
        <v>69734.100000000006</v>
      </c>
      <c r="H1229" s="19">
        <f t="shared" si="2683"/>
        <v>69734.100000000006</v>
      </c>
      <c r="I1229" s="19">
        <f t="shared" si="2683"/>
        <v>0</v>
      </c>
      <c r="J1229" s="19">
        <f t="shared" si="2683"/>
        <v>0</v>
      </c>
      <c r="K1229" s="19">
        <f t="shared" si="2683"/>
        <v>0</v>
      </c>
      <c r="L1229" s="19">
        <f t="shared" si="2680"/>
        <v>69734.100000000006</v>
      </c>
      <c r="M1229" s="19">
        <f t="shared" si="2681"/>
        <v>69734.100000000006</v>
      </c>
      <c r="N1229" s="19">
        <f t="shared" si="2682"/>
        <v>69734.100000000006</v>
      </c>
      <c r="O1229" s="19">
        <f t="shared" si="2684"/>
        <v>0</v>
      </c>
      <c r="P1229" s="19">
        <f t="shared" si="2684"/>
        <v>0</v>
      </c>
      <c r="Q1229" s="19">
        <f t="shared" si="2684"/>
        <v>0</v>
      </c>
      <c r="R1229" s="19">
        <f t="shared" si="2591"/>
        <v>69734.100000000006</v>
      </c>
      <c r="S1229" s="19">
        <f t="shared" si="2592"/>
        <v>69734.100000000006</v>
      </c>
      <c r="T1229" s="19">
        <f t="shared" si="2593"/>
        <v>69734.100000000006</v>
      </c>
      <c r="U1229" s="19">
        <f t="shared" si="2685"/>
        <v>0</v>
      </c>
      <c r="V1229" s="19">
        <f t="shared" si="2594"/>
        <v>69734.100000000006</v>
      </c>
      <c r="W1229" s="19">
        <f t="shared" si="2595"/>
        <v>69734.100000000006</v>
      </c>
      <c r="X1229" s="19">
        <f t="shared" si="2596"/>
        <v>69734.100000000006</v>
      </c>
      <c r="Y1229" s="19">
        <f t="shared" si="2685"/>
        <v>0</v>
      </c>
      <c r="Z1229" s="19">
        <f t="shared" si="2685"/>
        <v>0</v>
      </c>
      <c r="AA1229" s="19">
        <f t="shared" si="2685"/>
        <v>0</v>
      </c>
      <c r="AB1229" s="19">
        <f t="shared" si="2663"/>
        <v>69734.100000000006</v>
      </c>
      <c r="AC1229" s="19">
        <f t="shared" si="2664"/>
        <v>69734.100000000006</v>
      </c>
      <c r="AD1229" s="19">
        <f t="shared" si="2665"/>
        <v>69734.100000000006</v>
      </c>
      <c r="AE1229" s="19">
        <f t="shared" si="2685"/>
        <v>0</v>
      </c>
      <c r="AF1229" s="19">
        <f t="shared" si="2685"/>
        <v>0</v>
      </c>
      <c r="AG1229" s="19">
        <f t="shared" si="2674"/>
        <v>69734.100000000006</v>
      </c>
      <c r="AH1229" s="19">
        <f t="shared" si="2675"/>
        <v>69734.100000000006</v>
      </c>
      <c r="AI1229" s="19">
        <f t="shared" si="2676"/>
        <v>69734.100000000006</v>
      </c>
      <c r="AJ1229" s="19">
        <f t="shared" si="2685"/>
        <v>0</v>
      </c>
      <c r="AK1229" s="19">
        <f t="shared" si="2685"/>
        <v>0</v>
      </c>
      <c r="AL1229" s="19">
        <f t="shared" si="2685"/>
        <v>0</v>
      </c>
      <c r="AM1229" s="19">
        <f t="shared" si="2584"/>
        <v>69734.100000000006</v>
      </c>
      <c r="AN1229" s="19">
        <f t="shared" si="2685"/>
        <v>0</v>
      </c>
      <c r="AO1229" s="19">
        <f t="shared" si="2635"/>
        <v>69734.100000000006</v>
      </c>
      <c r="AP1229" s="19">
        <f t="shared" si="2586"/>
        <v>69734.100000000006</v>
      </c>
      <c r="AQ1229" s="19">
        <f t="shared" si="2685"/>
        <v>0</v>
      </c>
      <c r="AR1229" s="19">
        <f t="shared" si="2636"/>
        <v>69734.100000000006</v>
      </c>
      <c r="AS1229" s="19">
        <f t="shared" si="2588"/>
        <v>69734.100000000006</v>
      </c>
      <c r="AT1229" s="19">
        <f t="shared" si="2685"/>
        <v>0</v>
      </c>
      <c r="AU1229" s="19">
        <f t="shared" si="2637"/>
        <v>69734.100000000006</v>
      </c>
      <c r="AV1229" s="19">
        <f t="shared" si="2685"/>
        <v>0</v>
      </c>
      <c r="AW1229" s="32"/>
      <c r="AX1229" s="23"/>
      <c r="AY1229" s="2"/>
    </row>
    <row r="1230" spans="1:51" ht="78" x14ac:dyDescent="0.3">
      <c r="A1230" s="49" t="s">
        <v>263</v>
      </c>
      <c r="B1230" s="45">
        <v>810</v>
      </c>
      <c r="C1230" s="49"/>
      <c r="D1230" s="49"/>
      <c r="E1230" s="15" t="s">
        <v>599</v>
      </c>
      <c r="F1230" s="19">
        <f t="shared" si="2683"/>
        <v>69734.100000000006</v>
      </c>
      <c r="G1230" s="19">
        <f t="shared" si="2683"/>
        <v>69734.100000000006</v>
      </c>
      <c r="H1230" s="19">
        <f t="shared" si="2683"/>
        <v>69734.100000000006</v>
      </c>
      <c r="I1230" s="19">
        <f t="shared" si="2683"/>
        <v>0</v>
      </c>
      <c r="J1230" s="19">
        <f t="shared" si="2683"/>
        <v>0</v>
      </c>
      <c r="K1230" s="19">
        <f t="shared" si="2683"/>
        <v>0</v>
      </c>
      <c r="L1230" s="19">
        <f t="shared" si="2680"/>
        <v>69734.100000000006</v>
      </c>
      <c r="M1230" s="19">
        <f t="shared" si="2681"/>
        <v>69734.100000000006</v>
      </c>
      <c r="N1230" s="19">
        <f t="shared" si="2682"/>
        <v>69734.100000000006</v>
      </c>
      <c r="O1230" s="19">
        <f t="shared" si="2684"/>
        <v>0</v>
      </c>
      <c r="P1230" s="19">
        <f t="shared" si="2684"/>
        <v>0</v>
      </c>
      <c r="Q1230" s="19">
        <f t="shared" si="2684"/>
        <v>0</v>
      </c>
      <c r="R1230" s="19">
        <f t="shared" si="2591"/>
        <v>69734.100000000006</v>
      </c>
      <c r="S1230" s="19">
        <f t="shared" si="2592"/>
        <v>69734.100000000006</v>
      </c>
      <c r="T1230" s="19">
        <f t="shared" si="2593"/>
        <v>69734.100000000006</v>
      </c>
      <c r="U1230" s="19">
        <f t="shared" si="2685"/>
        <v>0</v>
      </c>
      <c r="V1230" s="19">
        <f t="shared" si="2594"/>
        <v>69734.100000000006</v>
      </c>
      <c r="W1230" s="19">
        <f t="shared" si="2595"/>
        <v>69734.100000000006</v>
      </c>
      <c r="X1230" s="19">
        <f t="shared" si="2596"/>
        <v>69734.100000000006</v>
      </c>
      <c r="Y1230" s="19">
        <f t="shared" si="2685"/>
        <v>0</v>
      </c>
      <c r="Z1230" s="19">
        <f t="shared" si="2685"/>
        <v>0</v>
      </c>
      <c r="AA1230" s="19">
        <f t="shared" si="2685"/>
        <v>0</v>
      </c>
      <c r="AB1230" s="19">
        <f t="shared" si="2663"/>
        <v>69734.100000000006</v>
      </c>
      <c r="AC1230" s="19">
        <f t="shared" si="2664"/>
        <v>69734.100000000006</v>
      </c>
      <c r="AD1230" s="19">
        <f t="shared" si="2665"/>
        <v>69734.100000000006</v>
      </c>
      <c r="AE1230" s="19">
        <f t="shared" si="2685"/>
        <v>0</v>
      </c>
      <c r="AF1230" s="19">
        <f t="shared" si="2685"/>
        <v>0</v>
      </c>
      <c r="AG1230" s="19">
        <f t="shared" si="2674"/>
        <v>69734.100000000006</v>
      </c>
      <c r="AH1230" s="19">
        <f t="shared" si="2675"/>
        <v>69734.100000000006</v>
      </c>
      <c r="AI1230" s="19">
        <f t="shared" si="2676"/>
        <v>69734.100000000006</v>
      </c>
      <c r="AJ1230" s="19">
        <f t="shared" si="2685"/>
        <v>0</v>
      </c>
      <c r="AK1230" s="19">
        <f t="shared" si="2685"/>
        <v>0</v>
      </c>
      <c r="AL1230" s="19">
        <f t="shared" si="2685"/>
        <v>0</v>
      </c>
      <c r="AM1230" s="19">
        <f t="shared" si="2584"/>
        <v>69734.100000000006</v>
      </c>
      <c r="AN1230" s="19">
        <f t="shared" si="2685"/>
        <v>0</v>
      </c>
      <c r="AO1230" s="19">
        <f t="shared" si="2635"/>
        <v>69734.100000000006</v>
      </c>
      <c r="AP1230" s="19">
        <f t="shared" si="2586"/>
        <v>69734.100000000006</v>
      </c>
      <c r="AQ1230" s="19">
        <f t="shared" si="2685"/>
        <v>0</v>
      </c>
      <c r="AR1230" s="19">
        <f t="shared" si="2636"/>
        <v>69734.100000000006</v>
      </c>
      <c r="AS1230" s="19">
        <f t="shared" si="2588"/>
        <v>69734.100000000006</v>
      </c>
      <c r="AT1230" s="19">
        <f t="shared" si="2685"/>
        <v>0</v>
      </c>
      <c r="AU1230" s="19">
        <f t="shared" si="2637"/>
        <v>69734.100000000006</v>
      </c>
      <c r="AV1230" s="19">
        <f t="shared" si="2685"/>
        <v>0</v>
      </c>
      <c r="AW1230" s="32"/>
      <c r="AX1230" s="23"/>
      <c r="AY1230" s="2"/>
    </row>
    <row r="1231" spans="1:51" x14ac:dyDescent="0.3">
      <c r="A1231" s="49" t="s">
        <v>263</v>
      </c>
      <c r="B1231" s="45">
        <v>810</v>
      </c>
      <c r="C1231" s="49" t="s">
        <v>151</v>
      </c>
      <c r="D1231" s="49" t="s">
        <v>30</v>
      </c>
      <c r="E1231" s="15" t="s">
        <v>549</v>
      </c>
      <c r="F1231" s="19">
        <v>69734.100000000006</v>
      </c>
      <c r="G1231" s="19">
        <v>69734.100000000006</v>
      </c>
      <c r="H1231" s="19">
        <v>69734.100000000006</v>
      </c>
      <c r="I1231" s="19"/>
      <c r="J1231" s="19"/>
      <c r="K1231" s="19"/>
      <c r="L1231" s="19">
        <f t="shared" si="2680"/>
        <v>69734.100000000006</v>
      </c>
      <c r="M1231" s="19">
        <f t="shared" si="2681"/>
        <v>69734.100000000006</v>
      </c>
      <c r="N1231" s="19">
        <f t="shared" si="2682"/>
        <v>69734.100000000006</v>
      </c>
      <c r="O1231" s="19"/>
      <c r="P1231" s="19"/>
      <c r="Q1231" s="19"/>
      <c r="R1231" s="19">
        <f t="shared" si="2591"/>
        <v>69734.100000000006</v>
      </c>
      <c r="S1231" s="19">
        <f t="shared" si="2592"/>
        <v>69734.100000000006</v>
      </c>
      <c r="T1231" s="19">
        <f t="shared" si="2593"/>
        <v>69734.100000000006</v>
      </c>
      <c r="U1231" s="19"/>
      <c r="V1231" s="19">
        <f t="shared" si="2594"/>
        <v>69734.100000000006</v>
      </c>
      <c r="W1231" s="19">
        <f t="shared" si="2595"/>
        <v>69734.100000000006</v>
      </c>
      <c r="X1231" s="19">
        <f t="shared" si="2596"/>
        <v>69734.100000000006</v>
      </c>
      <c r="Y1231" s="19"/>
      <c r="Z1231" s="19"/>
      <c r="AA1231" s="19"/>
      <c r="AB1231" s="19">
        <f t="shared" si="2663"/>
        <v>69734.100000000006</v>
      </c>
      <c r="AC1231" s="19">
        <f t="shared" si="2664"/>
        <v>69734.100000000006</v>
      </c>
      <c r="AD1231" s="19">
        <f t="shared" si="2665"/>
        <v>69734.100000000006</v>
      </c>
      <c r="AE1231" s="19"/>
      <c r="AF1231" s="19"/>
      <c r="AG1231" s="19">
        <f t="shared" si="2674"/>
        <v>69734.100000000006</v>
      </c>
      <c r="AH1231" s="19">
        <f t="shared" si="2675"/>
        <v>69734.100000000006</v>
      </c>
      <c r="AI1231" s="19">
        <f t="shared" si="2676"/>
        <v>69734.100000000006</v>
      </c>
      <c r="AJ1231" s="19"/>
      <c r="AK1231" s="19"/>
      <c r="AL1231" s="19"/>
      <c r="AM1231" s="19">
        <f t="shared" si="2584"/>
        <v>69734.100000000006</v>
      </c>
      <c r="AN1231" s="19"/>
      <c r="AO1231" s="19">
        <f t="shared" si="2635"/>
        <v>69734.100000000006</v>
      </c>
      <c r="AP1231" s="19">
        <f t="shared" si="2586"/>
        <v>69734.100000000006</v>
      </c>
      <c r="AQ1231" s="19"/>
      <c r="AR1231" s="19">
        <f t="shared" si="2636"/>
        <v>69734.100000000006</v>
      </c>
      <c r="AS1231" s="19">
        <f t="shared" si="2588"/>
        <v>69734.100000000006</v>
      </c>
      <c r="AT1231" s="19"/>
      <c r="AU1231" s="19">
        <f t="shared" si="2637"/>
        <v>69734.100000000006</v>
      </c>
      <c r="AV1231" s="19"/>
      <c r="AW1231" s="32"/>
      <c r="AX1231" s="23"/>
      <c r="AY1231" s="2"/>
    </row>
    <row r="1232" spans="1:51" ht="62.4" x14ac:dyDescent="0.3">
      <c r="A1232" s="49" t="s">
        <v>267</v>
      </c>
      <c r="B1232" s="45"/>
      <c r="C1232" s="49"/>
      <c r="D1232" s="49"/>
      <c r="E1232" s="15" t="s">
        <v>1143</v>
      </c>
      <c r="F1232" s="19">
        <f t="shared" ref="F1232:K1234" si="2686">F1233</f>
        <v>78270.900000000009</v>
      </c>
      <c r="G1232" s="19">
        <f t="shared" si="2686"/>
        <v>48251.1</v>
      </c>
      <c r="H1232" s="19">
        <f t="shared" si="2686"/>
        <v>48251.1</v>
      </c>
      <c r="I1232" s="19">
        <f t="shared" si="2686"/>
        <v>0</v>
      </c>
      <c r="J1232" s="19">
        <f t="shared" si="2686"/>
        <v>0</v>
      </c>
      <c r="K1232" s="19">
        <f t="shared" si="2686"/>
        <v>0</v>
      </c>
      <c r="L1232" s="19">
        <f t="shared" si="2680"/>
        <v>78270.900000000009</v>
      </c>
      <c r="M1232" s="19">
        <f t="shared" si="2681"/>
        <v>48251.1</v>
      </c>
      <c r="N1232" s="19">
        <f t="shared" si="2682"/>
        <v>48251.1</v>
      </c>
      <c r="O1232" s="19">
        <f t="shared" ref="O1232:Q1234" si="2687">O1233</f>
        <v>2544.422</v>
      </c>
      <c r="P1232" s="19">
        <f t="shared" si="2687"/>
        <v>0</v>
      </c>
      <c r="Q1232" s="19">
        <f t="shared" si="2687"/>
        <v>0</v>
      </c>
      <c r="R1232" s="19">
        <f t="shared" si="2591"/>
        <v>80815.322000000015</v>
      </c>
      <c r="S1232" s="19">
        <f t="shared" si="2592"/>
        <v>48251.1</v>
      </c>
      <c r="T1232" s="19">
        <f t="shared" si="2593"/>
        <v>48251.1</v>
      </c>
      <c r="U1232" s="19">
        <f t="shared" ref="U1232:AV1234" si="2688">U1233</f>
        <v>0</v>
      </c>
      <c r="V1232" s="19">
        <f t="shared" si="2594"/>
        <v>80815.322000000015</v>
      </c>
      <c r="W1232" s="19">
        <f t="shared" si="2595"/>
        <v>48251.1</v>
      </c>
      <c r="X1232" s="19">
        <f t="shared" si="2596"/>
        <v>48251.1</v>
      </c>
      <c r="Y1232" s="19">
        <f t="shared" si="2688"/>
        <v>0</v>
      </c>
      <c r="Z1232" s="19">
        <f t="shared" si="2688"/>
        <v>0</v>
      </c>
      <c r="AA1232" s="19">
        <f t="shared" si="2688"/>
        <v>0</v>
      </c>
      <c r="AB1232" s="19">
        <f t="shared" si="2663"/>
        <v>80815.322000000015</v>
      </c>
      <c r="AC1232" s="19">
        <f t="shared" si="2664"/>
        <v>48251.1</v>
      </c>
      <c r="AD1232" s="19">
        <f t="shared" si="2665"/>
        <v>48251.1</v>
      </c>
      <c r="AE1232" s="19">
        <f t="shared" si="2688"/>
        <v>0</v>
      </c>
      <c r="AF1232" s="19">
        <f t="shared" si="2688"/>
        <v>0</v>
      </c>
      <c r="AG1232" s="19">
        <f t="shared" si="2674"/>
        <v>80815.322000000015</v>
      </c>
      <c r="AH1232" s="19">
        <f t="shared" si="2675"/>
        <v>48251.1</v>
      </c>
      <c r="AI1232" s="19">
        <f t="shared" si="2676"/>
        <v>48251.1</v>
      </c>
      <c r="AJ1232" s="19">
        <f t="shared" si="2688"/>
        <v>-24083.465</v>
      </c>
      <c r="AK1232" s="19">
        <f t="shared" si="2688"/>
        <v>0</v>
      </c>
      <c r="AL1232" s="19">
        <f t="shared" si="2688"/>
        <v>0</v>
      </c>
      <c r="AM1232" s="19">
        <f t="shared" si="2584"/>
        <v>56731.857000000018</v>
      </c>
      <c r="AN1232" s="19">
        <f t="shared" si="2688"/>
        <v>0</v>
      </c>
      <c r="AO1232" s="19">
        <f t="shared" si="2635"/>
        <v>56731.857000000018</v>
      </c>
      <c r="AP1232" s="19">
        <f t="shared" si="2586"/>
        <v>48251.1</v>
      </c>
      <c r="AQ1232" s="19">
        <f t="shared" si="2688"/>
        <v>0</v>
      </c>
      <c r="AR1232" s="19">
        <f t="shared" si="2636"/>
        <v>48251.1</v>
      </c>
      <c r="AS1232" s="19">
        <f t="shared" si="2588"/>
        <v>48251.1</v>
      </c>
      <c r="AT1232" s="19">
        <f t="shared" si="2688"/>
        <v>0</v>
      </c>
      <c r="AU1232" s="19">
        <f t="shared" si="2637"/>
        <v>48251.1</v>
      </c>
      <c r="AV1232" s="19">
        <f t="shared" si="2688"/>
        <v>0</v>
      </c>
      <c r="AW1232" s="32"/>
      <c r="AX1232" s="23"/>
      <c r="AY1232" s="2"/>
    </row>
    <row r="1233" spans="1:51" ht="31.2" x14ac:dyDescent="0.3">
      <c r="A1233" s="49" t="s">
        <v>267</v>
      </c>
      <c r="B1233" s="45">
        <v>200</v>
      </c>
      <c r="C1233" s="49"/>
      <c r="D1233" s="49"/>
      <c r="E1233" s="15" t="s">
        <v>578</v>
      </c>
      <c r="F1233" s="19">
        <f t="shared" si="2686"/>
        <v>78270.900000000009</v>
      </c>
      <c r="G1233" s="19">
        <f t="shared" si="2686"/>
        <v>48251.1</v>
      </c>
      <c r="H1233" s="19">
        <f t="shared" si="2686"/>
        <v>48251.1</v>
      </c>
      <c r="I1233" s="19">
        <f t="shared" si="2686"/>
        <v>0</v>
      </c>
      <c r="J1233" s="19">
        <f t="shared" si="2686"/>
        <v>0</v>
      </c>
      <c r="K1233" s="19">
        <f t="shared" si="2686"/>
        <v>0</v>
      </c>
      <c r="L1233" s="19">
        <f t="shared" si="2680"/>
        <v>78270.900000000009</v>
      </c>
      <c r="M1233" s="19">
        <f t="shared" si="2681"/>
        <v>48251.1</v>
      </c>
      <c r="N1233" s="19">
        <f t="shared" si="2682"/>
        <v>48251.1</v>
      </c>
      <c r="O1233" s="19">
        <f t="shared" si="2687"/>
        <v>2544.422</v>
      </c>
      <c r="P1233" s="19">
        <f t="shared" si="2687"/>
        <v>0</v>
      </c>
      <c r="Q1233" s="19">
        <f t="shared" si="2687"/>
        <v>0</v>
      </c>
      <c r="R1233" s="19">
        <f t="shared" si="2591"/>
        <v>80815.322000000015</v>
      </c>
      <c r="S1233" s="19">
        <f t="shared" si="2592"/>
        <v>48251.1</v>
      </c>
      <c r="T1233" s="19">
        <f t="shared" si="2593"/>
        <v>48251.1</v>
      </c>
      <c r="U1233" s="19">
        <f t="shared" si="2688"/>
        <v>0</v>
      </c>
      <c r="V1233" s="19">
        <f t="shared" si="2594"/>
        <v>80815.322000000015</v>
      </c>
      <c r="W1233" s="19">
        <f t="shared" si="2595"/>
        <v>48251.1</v>
      </c>
      <c r="X1233" s="19">
        <f t="shared" si="2596"/>
        <v>48251.1</v>
      </c>
      <c r="Y1233" s="19">
        <f t="shared" si="2688"/>
        <v>0</v>
      </c>
      <c r="Z1233" s="19">
        <f t="shared" si="2688"/>
        <v>0</v>
      </c>
      <c r="AA1233" s="19">
        <f t="shared" si="2688"/>
        <v>0</v>
      </c>
      <c r="AB1233" s="19">
        <f t="shared" si="2663"/>
        <v>80815.322000000015</v>
      </c>
      <c r="AC1233" s="19">
        <f t="shared" si="2664"/>
        <v>48251.1</v>
      </c>
      <c r="AD1233" s="19">
        <f t="shared" si="2665"/>
        <v>48251.1</v>
      </c>
      <c r="AE1233" s="19">
        <f t="shared" si="2688"/>
        <v>0</v>
      </c>
      <c r="AF1233" s="19">
        <f t="shared" si="2688"/>
        <v>0</v>
      </c>
      <c r="AG1233" s="19">
        <f t="shared" si="2674"/>
        <v>80815.322000000015</v>
      </c>
      <c r="AH1233" s="19">
        <f t="shared" si="2675"/>
        <v>48251.1</v>
      </c>
      <c r="AI1233" s="19">
        <f t="shared" si="2676"/>
        <v>48251.1</v>
      </c>
      <c r="AJ1233" s="19">
        <f t="shared" si="2688"/>
        <v>-24083.465</v>
      </c>
      <c r="AK1233" s="19">
        <f t="shared" si="2688"/>
        <v>0</v>
      </c>
      <c r="AL1233" s="19">
        <f t="shared" si="2688"/>
        <v>0</v>
      </c>
      <c r="AM1233" s="19">
        <f t="shared" si="2584"/>
        <v>56731.857000000018</v>
      </c>
      <c r="AN1233" s="19">
        <f t="shared" si="2688"/>
        <v>0</v>
      </c>
      <c r="AO1233" s="19">
        <f t="shared" si="2635"/>
        <v>56731.857000000018</v>
      </c>
      <c r="AP1233" s="19">
        <f t="shared" si="2586"/>
        <v>48251.1</v>
      </c>
      <c r="AQ1233" s="19">
        <f t="shared" si="2688"/>
        <v>0</v>
      </c>
      <c r="AR1233" s="19">
        <f t="shared" si="2636"/>
        <v>48251.1</v>
      </c>
      <c r="AS1233" s="19">
        <f t="shared" si="2588"/>
        <v>48251.1</v>
      </c>
      <c r="AT1233" s="19">
        <f t="shared" si="2688"/>
        <v>0</v>
      </c>
      <c r="AU1233" s="19">
        <f t="shared" si="2637"/>
        <v>48251.1</v>
      </c>
      <c r="AV1233" s="19">
        <f t="shared" si="2688"/>
        <v>0</v>
      </c>
      <c r="AW1233" s="32"/>
      <c r="AX1233" s="23"/>
      <c r="AY1233" s="2"/>
    </row>
    <row r="1234" spans="1:51" ht="46.8" x14ac:dyDescent="0.3">
      <c r="A1234" s="49" t="s">
        <v>267</v>
      </c>
      <c r="B1234" s="45">
        <v>240</v>
      </c>
      <c r="C1234" s="49"/>
      <c r="D1234" s="49"/>
      <c r="E1234" s="15" t="s">
        <v>586</v>
      </c>
      <c r="F1234" s="19">
        <f t="shared" si="2686"/>
        <v>78270.900000000009</v>
      </c>
      <c r="G1234" s="19">
        <f t="shared" si="2686"/>
        <v>48251.1</v>
      </c>
      <c r="H1234" s="19">
        <f t="shared" si="2686"/>
        <v>48251.1</v>
      </c>
      <c r="I1234" s="19">
        <f t="shared" si="2686"/>
        <v>0</v>
      </c>
      <c r="J1234" s="19">
        <f t="shared" si="2686"/>
        <v>0</v>
      </c>
      <c r="K1234" s="19">
        <f t="shared" si="2686"/>
        <v>0</v>
      </c>
      <c r="L1234" s="19">
        <f t="shared" si="2680"/>
        <v>78270.900000000009</v>
      </c>
      <c r="M1234" s="19">
        <f t="shared" si="2681"/>
        <v>48251.1</v>
      </c>
      <c r="N1234" s="19">
        <f t="shared" si="2682"/>
        <v>48251.1</v>
      </c>
      <c r="O1234" s="19">
        <f t="shared" si="2687"/>
        <v>2544.422</v>
      </c>
      <c r="P1234" s="19">
        <f t="shared" si="2687"/>
        <v>0</v>
      </c>
      <c r="Q1234" s="19">
        <f t="shared" si="2687"/>
        <v>0</v>
      </c>
      <c r="R1234" s="19">
        <f t="shared" si="2591"/>
        <v>80815.322000000015</v>
      </c>
      <c r="S1234" s="19">
        <f t="shared" si="2592"/>
        <v>48251.1</v>
      </c>
      <c r="T1234" s="19">
        <f t="shared" si="2593"/>
        <v>48251.1</v>
      </c>
      <c r="U1234" s="19">
        <f t="shared" si="2688"/>
        <v>0</v>
      </c>
      <c r="V1234" s="19">
        <f t="shared" si="2594"/>
        <v>80815.322000000015</v>
      </c>
      <c r="W1234" s="19">
        <f t="shared" si="2595"/>
        <v>48251.1</v>
      </c>
      <c r="X1234" s="19">
        <f t="shared" si="2596"/>
        <v>48251.1</v>
      </c>
      <c r="Y1234" s="19">
        <f t="shared" si="2688"/>
        <v>0</v>
      </c>
      <c r="Z1234" s="19">
        <f t="shared" si="2688"/>
        <v>0</v>
      </c>
      <c r="AA1234" s="19">
        <f t="shared" si="2688"/>
        <v>0</v>
      </c>
      <c r="AB1234" s="19">
        <f t="shared" si="2663"/>
        <v>80815.322000000015</v>
      </c>
      <c r="AC1234" s="19">
        <f t="shared" si="2664"/>
        <v>48251.1</v>
      </c>
      <c r="AD1234" s="19">
        <f t="shared" si="2665"/>
        <v>48251.1</v>
      </c>
      <c r="AE1234" s="19">
        <f t="shared" si="2688"/>
        <v>0</v>
      </c>
      <c r="AF1234" s="19">
        <f t="shared" si="2688"/>
        <v>0</v>
      </c>
      <c r="AG1234" s="19">
        <f t="shared" si="2674"/>
        <v>80815.322000000015</v>
      </c>
      <c r="AH1234" s="19">
        <f t="shared" si="2675"/>
        <v>48251.1</v>
      </c>
      <c r="AI1234" s="19">
        <f t="shared" si="2676"/>
        <v>48251.1</v>
      </c>
      <c r="AJ1234" s="19">
        <f t="shared" si="2688"/>
        <v>-24083.465</v>
      </c>
      <c r="AK1234" s="19">
        <f t="shared" si="2688"/>
        <v>0</v>
      </c>
      <c r="AL1234" s="19">
        <f t="shared" si="2688"/>
        <v>0</v>
      </c>
      <c r="AM1234" s="19">
        <f t="shared" si="2584"/>
        <v>56731.857000000018</v>
      </c>
      <c r="AN1234" s="19">
        <f t="shared" si="2688"/>
        <v>0</v>
      </c>
      <c r="AO1234" s="19">
        <f t="shared" si="2635"/>
        <v>56731.857000000018</v>
      </c>
      <c r="AP1234" s="19">
        <f t="shared" si="2586"/>
        <v>48251.1</v>
      </c>
      <c r="AQ1234" s="19">
        <f t="shared" si="2688"/>
        <v>0</v>
      </c>
      <c r="AR1234" s="19">
        <f t="shared" si="2636"/>
        <v>48251.1</v>
      </c>
      <c r="AS1234" s="19">
        <f t="shared" si="2588"/>
        <v>48251.1</v>
      </c>
      <c r="AT1234" s="19">
        <f t="shared" si="2688"/>
        <v>0</v>
      </c>
      <c r="AU1234" s="19">
        <f t="shared" si="2637"/>
        <v>48251.1</v>
      </c>
      <c r="AV1234" s="19">
        <f t="shared" si="2688"/>
        <v>0</v>
      </c>
      <c r="AW1234" s="32"/>
      <c r="AX1234" s="23"/>
      <c r="AY1234" s="2"/>
    </row>
    <row r="1235" spans="1:51" x14ac:dyDescent="0.3">
      <c r="A1235" s="49" t="s">
        <v>267</v>
      </c>
      <c r="B1235" s="45">
        <v>240</v>
      </c>
      <c r="C1235" s="49" t="s">
        <v>151</v>
      </c>
      <c r="D1235" s="49" t="s">
        <v>30</v>
      </c>
      <c r="E1235" s="15" t="s">
        <v>549</v>
      </c>
      <c r="F1235" s="19">
        <v>78270.900000000009</v>
      </c>
      <c r="G1235" s="19">
        <v>48251.1</v>
      </c>
      <c r="H1235" s="19">
        <v>48251.1</v>
      </c>
      <c r="I1235" s="19"/>
      <c r="J1235" s="19"/>
      <c r="K1235" s="19"/>
      <c r="L1235" s="19">
        <f t="shared" si="2680"/>
        <v>78270.900000000009</v>
      </c>
      <c r="M1235" s="19">
        <f t="shared" si="2681"/>
        <v>48251.1</v>
      </c>
      <c r="N1235" s="19">
        <f t="shared" si="2682"/>
        <v>48251.1</v>
      </c>
      <c r="O1235" s="19">
        <v>2544.422</v>
      </c>
      <c r="P1235" s="19"/>
      <c r="Q1235" s="19"/>
      <c r="R1235" s="19">
        <f t="shared" si="2591"/>
        <v>80815.322000000015</v>
      </c>
      <c r="S1235" s="19">
        <f t="shared" si="2592"/>
        <v>48251.1</v>
      </c>
      <c r="T1235" s="19">
        <f t="shared" si="2593"/>
        <v>48251.1</v>
      </c>
      <c r="U1235" s="19"/>
      <c r="V1235" s="19">
        <f t="shared" si="2594"/>
        <v>80815.322000000015</v>
      </c>
      <c r="W1235" s="19">
        <f t="shared" si="2595"/>
        <v>48251.1</v>
      </c>
      <c r="X1235" s="19">
        <f t="shared" si="2596"/>
        <v>48251.1</v>
      </c>
      <c r="Y1235" s="19"/>
      <c r="Z1235" s="19"/>
      <c r="AA1235" s="19"/>
      <c r="AB1235" s="19">
        <f t="shared" si="2663"/>
        <v>80815.322000000015</v>
      </c>
      <c r="AC1235" s="19">
        <f t="shared" si="2664"/>
        <v>48251.1</v>
      </c>
      <c r="AD1235" s="19">
        <f t="shared" si="2665"/>
        <v>48251.1</v>
      </c>
      <c r="AE1235" s="19"/>
      <c r="AF1235" s="19"/>
      <c r="AG1235" s="19">
        <f t="shared" si="2674"/>
        <v>80815.322000000015</v>
      </c>
      <c r="AH1235" s="19">
        <f t="shared" si="2675"/>
        <v>48251.1</v>
      </c>
      <c r="AI1235" s="19">
        <f t="shared" si="2676"/>
        <v>48251.1</v>
      </c>
      <c r="AJ1235" s="19">
        <v>-24083.465</v>
      </c>
      <c r="AK1235" s="19"/>
      <c r="AL1235" s="19"/>
      <c r="AM1235" s="19">
        <f t="shared" si="2584"/>
        <v>56731.857000000018</v>
      </c>
      <c r="AN1235" s="19"/>
      <c r="AO1235" s="19">
        <f t="shared" si="2635"/>
        <v>56731.857000000018</v>
      </c>
      <c r="AP1235" s="19">
        <f t="shared" si="2586"/>
        <v>48251.1</v>
      </c>
      <c r="AQ1235" s="19"/>
      <c r="AR1235" s="19">
        <f t="shared" si="2636"/>
        <v>48251.1</v>
      </c>
      <c r="AS1235" s="19">
        <f t="shared" si="2588"/>
        <v>48251.1</v>
      </c>
      <c r="AT1235" s="19"/>
      <c r="AU1235" s="19">
        <f t="shared" si="2637"/>
        <v>48251.1</v>
      </c>
      <c r="AV1235" s="19"/>
      <c r="AW1235" s="32"/>
      <c r="AX1235" s="23"/>
      <c r="AY1235" s="2"/>
    </row>
    <row r="1236" spans="1:51" ht="62.4" x14ac:dyDescent="0.3">
      <c r="A1236" s="49" t="s">
        <v>270</v>
      </c>
      <c r="B1236" s="45"/>
      <c r="C1236" s="49"/>
      <c r="D1236" s="49"/>
      <c r="E1236" s="15" t="s">
        <v>940</v>
      </c>
      <c r="F1236" s="19">
        <f>F1237+F1245+F1241+F1249</f>
        <v>833494.5</v>
      </c>
      <c r="G1236" s="19">
        <f t="shared" ref="G1236:H1236" si="2689">G1237+G1245+G1241+G1249</f>
        <v>1239940.2</v>
      </c>
      <c r="H1236" s="19">
        <f t="shared" si="2689"/>
        <v>1291719.8</v>
      </c>
      <c r="I1236" s="19">
        <f t="shared" ref="I1236:K1236" si="2690">I1237+I1245+I1241+I1249</f>
        <v>-6607.7370000000001</v>
      </c>
      <c r="J1236" s="19">
        <f t="shared" si="2690"/>
        <v>0</v>
      </c>
      <c r="K1236" s="19">
        <f t="shared" si="2690"/>
        <v>0</v>
      </c>
      <c r="L1236" s="19">
        <f t="shared" si="2680"/>
        <v>826886.76300000004</v>
      </c>
      <c r="M1236" s="19">
        <f t="shared" si="2681"/>
        <v>1239940.2</v>
      </c>
      <c r="N1236" s="19">
        <f t="shared" si="2682"/>
        <v>1291719.8</v>
      </c>
      <c r="O1236" s="19">
        <f>O1237+O1245+O1241+O1249</f>
        <v>237125.82199999999</v>
      </c>
      <c r="P1236" s="19">
        <f t="shared" ref="P1236:AV1236" si="2691">P1237+P1245+P1241+P1249</f>
        <v>0</v>
      </c>
      <c r="Q1236" s="19">
        <f t="shared" si="2691"/>
        <v>0</v>
      </c>
      <c r="R1236" s="19">
        <f t="shared" si="2591"/>
        <v>1064012.585</v>
      </c>
      <c r="S1236" s="19">
        <f t="shared" si="2592"/>
        <v>1239940.2</v>
      </c>
      <c r="T1236" s="19">
        <f t="shared" si="2593"/>
        <v>1291719.8</v>
      </c>
      <c r="U1236" s="19">
        <f t="shared" ref="U1236" si="2692">U1237+U1245+U1241+U1249</f>
        <v>0</v>
      </c>
      <c r="V1236" s="19">
        <f t="shared" si="2594"/>
        <v>1064012.585</v>
      </c>
      <c r="W1236" s="19">
        <f t="shared" si="2595"/>
        <v>1239940.2</v>
      </c>
      <c r="X1236" s="19">
        <f t="shared" si="2596"/>
        <v>1291719.8</v>
      </c>
      <c r="Y1236" s="19">
        <f t="shared" ref="Y1236:AA1236" si="2693">Y1237+Y1245+Y1241+Y1249</f>
        <v>-233000</v>
      </c>
      <c r="Z1236" s="19">
        <f t="shared" si="2693"/>
        <v>285282.90000000002</v>
      </c>
      <c r="AA1236" s="19">
        <f t="shared" si="2693"/>
        <v>518282.9</v>
      </c>
      <c r="AB1236" s="19">
        <f t="shared" si="2663"/>
        <v>831012.58499999996</v>
      </c>
      <c r="AC1236" s="19">
        <f t="shared" si="2664"/>
        <v>1525223.1</v>
      </c>
      <c r="AD1236" s="19">
        <f t="shared" si="2665"/>
        <v>1810002.7000000002</v>
      </c>
      <c r="AE1236" s="19">
        <f t="shared" ref="AE1236:AF1236" si="2694">AE1237+AE1245+AE1241+AE1249</f>
        <v>0</v>
      </c>
      <c r="AF1236" s="19">
        <f t="shared" si="2694"/>
        <v>0</v>
      </c>
      <c r="AG1236" s="19">
        <f t="shared" si="2674"/>
        <v>831012.58499999996</v>
      </c>
      <c r="AH1236" s="19">
        <f t="shared" si="2675"/>
        <v>1525223.1</v>
      </c>
      <c r="AI1236" s="19">
        <f t="shared" si="2676"/>
        <v>1810002.7000000002</v>
      </c>
      <c r="AJ1236" s="19">
        <f t="shared" ref="AJ1236:AL1236" si="2695">AJ1237+AJ1245+AJ1241+AJ1249</f>
        <v>-1665.9090000000001</v>
      </c>
      <c r="AK1236" s="19">
        <f t="shared" si="2695"/>
        <v>0</v>
      </c>
      <c r="AL1236" s="19">
        <f t="shared" si="2695"/>
        <v>0</v>
      </c>
      <c r="AM1236" s="19">
        <f t="shared" si="2584"/>
        <v>829346.67599999998</v>
      </c>
      <c r="AN1236" s="19">
        <f t="shared" ref="AN1236" si="2696">AN1237+AN1245+AN1241+AN1249</f>
        <v>0</v>
      </c>
      <c r="AO1236" s="19">
        <f t="shared" si="2635"/>
        <v>829346.67599999998</v>
      </c>
      <c r="AP1236" s="19">
        <f t="shared" si="2586"/>
        <v>1525223.1</v>
      </c>
      <c r="AQ1236" s="19">
        <f t="shared" ref="AQ1236" si="2697">AQ1237+AQ1245+AQ1241+AQ1249</f>
        <v>0</v>
      </c>
      <c r="AR1236" s="19">
        <f t="shared" si="2636"/>
        <v>1525223.1</v>
      </c>
      <c r="AS1236" s="19">
        <f t="shared" si="2588"/>
        <v>1810002.7000000002</v>
      </c>
      <c r="AT1236" s="19">
        <f t="shared" ref="AT1236" si="2698">AT1237+AT1245+AT1241+AT1249</f>
        <v>0</v>
      </c>
      <c r="AU1236" s="19">
        <f t="shared" si="2637"/>
        <v>1810002.7000000002</v>
      </c>
      <c r="AV1236" s="19">
        <f t="shared" si="2691"/>
        <v>0</v>
      </c>
      <c r="AW1236" s="32"/>
      <c r="AX1236" s="23"/>
      <c r="AY1236" s="2"/>
    </row>
    <row r="1237" spans="1:51" ht="31.2" x14ac:dyDescent="0.3">
      <c r="A1237" s="49" t="s">
        <v>268</v>
      </c>
      <c r="B1237" s="45"/>
      <c r="C1237" s="49"/>
      <c r="D1237" s="49"/>
      <c r="E1237" s="15" t="s">
        <v>721</v>
      </c>
      <c r="F1237" s="19">
        <f t="shared" ref="F1237:K1239" si="2699">F1238</f>
        <v>423136.2</v>
      </c>
      <c r="G1237" s="19">
        <f t="shared" si="2699"/>
        <v>969312</v>
      </c>
      <c r="H1237" s="19">
        <f t="shared" si="2699"/>
        <v>1291719.8</v>
      </c>
      <c r="I1237" s="19">
        <f t="shared" si="2699"/>
        <v>0</v>
      </c>
      <c r="J1237" s="19">
        <f t="shared" si="2699"/>
        <v>0</v>
      </c>
      <c r="K1237" s="19">
        <f t="shared" si="2699"/>
        <v>0</v>
      </c>
      <c r="L1237" s="19">
        <f t="shared" si="2680"/>
        <v>423136.2</v>
      </c>
      <c r="M1237" s="19">
        <f t="shared" si="2681"/>
        <v>969312</v>
      </c>
      <c r="N1237" s="19">
        <f t="shared" si="2682"/>
        <v>1291719.8</v>
      </c>
      <c r="O1237" s="19">
        <f t="shared" ref="O1237:Q1239" si="2700">O1238</f>
        <v>120625.822</v>
      </c>
      <c r="P1237" s="19">
        <f t="shared" si="2700"/>
        <v>0</v>
      </c>
      <c r="Q1237" s="19">
        <f t="shared" si="2700"/>
        <v>0</v>
      </c>
      <c r="R1237" s="19">
        <f t="shared" si="2591"/>
        <v>543762.022</v>
      </c>
      <c r="S1237" s="19">
        <f t="shared" si="2592"/>
        <v>969312</v>
      </c>
      <c r="T1237" s="19">
        <f t="shared" si="2593"/>
        <v>1291719.8</v>
      </c>
      <c r="U1237" s="19">
        <f t="shared" ref="U1237:AV1239" si="2701">U1238</f>
        <v>0</v>
      </c>
      <c r="V1237" s="19">
        <f t="shared" si="2594"/>
        <v>543762.022</v>
      </c>
      <c r="W1237" s="19">
        <f t="shared" si="2595"/>
        <v>969312</v>
      </c>
      <c r="X1237" s="19">
        <f t="shared" si="2596"/>
        <v>1291719.8</v>
      </c>
      <c r="Y1237" s="19">
        <f t="shared" si="2701"/>
        <v>0</v>
      </c>
      <c r="Z1237" s="19">
        <f t="shared" si="2701"/>
        <v>-95094.3</v>
      </c>
      <c r="AA1237" s="19">
        <f t="shared" si="2701"/>
        <v>-95094.3</v>
      </c>
      <c r="AB1237" s="19">
        <f t="shared" si="2663"/>
        <v>543762.022</v>
      </c>
      <c r="AC1237" s="19">
        <f t="shared" si="2664"/>
        <v>874217.7</v>
      </c>
      <c r="AD1237" s="19">
        <f t="shared" si="2665"/>
        <v>1196625.5</v>
      </c>
      <c r="AE1237" s="19">
        <f t="shared" si="2701"/>
        <v>0</v>
      </c>
      <c r="AF1237" s="19">
        <f t="shared" si="2701"/>
        <v>0</v>
      </c>
      <c r="AG1237" s="19">
        <f t="shared" si="2674"/>
        <v>543762.022</v>
      </c>
      <c r="AH1237" s="19">
        <f t="shared" si="2675"/>
        <v>874217.7</v>
      </c>
      <c r="AI1237" s="19">
        <f t="shared" si="2676"/>
        <v>1196625.5</v>
      </c>
      <c r="AJ1237" s="19">
        <f t="shared" si="2701"/>
        <v>-1665.9090000000001</v>
      </c>
      <c r="AK1237" s="19">
        <f t="shared" si="2701"/>
        <v>0</v>
      </c>
      <c r="AL1237" s="19">
        <f t="shared" si="2701"/>
        <v>0</v>
      </c>
      <c r="AM1237" s="19">
        <f t="shared" si="2584"/>
        <v>542096.11300000001</v>
      </c>
      <c r="AN1237" s="19">
        <f t="shared" si="2701"/>
        <v>0</v>
      </c>
      <c r="AO1237" s="19">
        <f t="shared" si="2635"/>
        <v>542096.11300000001</v>
      </c>
      <c r="AP1237" s="19">
        <f t="shared" si="2586"/>
        <v>874217.7</v>
      </c>
      <c r="AQ1237" s="19">
        <f t="shared" si="2701"/>
        <v>0</v>
      </c>
      <c r="AR1237" s="19">
        <f t="shared" si="2636"/>
        <v>874217.7</v>
      </c>
      <c r="AS1237" s="19">
        <f t="shared" si="2588"/>
        <v>1196625.5</v>
      </c>
      <c r="AT1237" s="19">
        <f t="shared" si="2701"/>
        <v>0</v>
      </c>
      <c r="AU1237" s="19">
        <f t="shared" si="2637"/>
        <v>1196625.5</v>
      </c>
      <c r="AV1237" s="19">
        <f t="shared" si="2701"/>
        <v>0</v>
      </c>
      <c r="AW1237" s="32"/>
      <c r="AX1237" s="23"/>
      <c r="AY1237" s="2"/>
    </row>
    <row r="1238" spans="1:51" ht="31.2" x14ac:dyDescent="0.3">
      <c r="A1238" s="49" t="s">
        <v>268</v>
      </c>
      <c r="B1238" s="45">
        <v>200</v>
      </c>
      <c r="C1238" s="49"/>
      <c r="D1238" s="49"/>
      <c r="E1238" s="15" t="s">
        <v>578</v>
      </c>
      <c r="F1238" s="19">
        <f t="shared" si="2699"/>
        <v>423136.2</v>
      </c>
      <c r="G1238" s="19">
        <f t="shared" si="2699"/>
        <v>969312</v>
      </c>
      <c r="H1238" s="19">
        <f t="shared" si="2699"/>
        <v>1291719.8</v>
      </c>
      <c r="I1238" s="19">
        <f t="shared" si="2699"/>
        <v>0</v>
      </c>
      <c r="J1238" s="19">
        <f t="shared" si="2699"/>
        <v>0</v>
      </c>
      <c r="K1238" s="19">
        <f t="shared" si="2699"/>
        <v>0</v>
      </c>
      <c r="L1238" s="19">
        <f t="shared" si="2680"/>
        <v>423136.2</v>
      </c>
      <c r="M1238" s="19">
        <f t="shared" si="2681"/>
        <v>969312</v>
      </c>
      <c r="N1238" s="19">
        <f t="shared" si="2682"/>
        <v>1291719.8</v>
      </c>
      <c r="O1238" s="19">
        <f t="shared" si="2700"/>
        <v>120625.822</v>
      </c>
      <c r="P1238" s="19">
        <f t="shared" si="2700"/>
        <v>0</v>
      </c>
      <c r="Q1238" s="19">
        <f t="shared" si="2700"/>
        <v>0</v>
      </c>
      <c r="R1238" s="19">
        <f t="shared" si="2591"/>
        <v>543762.022</v>
      </c>
      <c r="S1238" s="19">
        <f t="shared" si="2592"/>
        <v>969312</v>
      </c>
      <c r="T1238" s="19">
        <f t="shared" si="2593"/>
        <v>1291719.8</v>
      </c>
      <c r="U1238" s="19">
        <f t="shared" si="2701"/>
        <v>0</v>
      </c>
      <c r="V1238" s="19">
        <f t="shared" si="2594"/>
        <v>543762.022</v>
      </c>
      <c r="W1238" s="19">
        <f t="shared" si="2595"/>
        <v>969312</v>
      </c>
      <c r="X1238" s="19">
        <f t="shared" si="2596"/>
        <v>1291719.8</v>
      </c>
      <c r="Y1238" s="19">
        <f t="shared" si="2701"/>
        <v>0</v>
      </c>
      <c r="Z1238" s="19">
        <f t="shared" si="2701"/>
        <v>-95094.3</v>
      </c>
      <c r="AA1238" s="19">
        <f t="shared" si="2701"/>
        <v>-95094.3</v>
      </c>
      <c r="AB1238" s="19">
        <f t="shared" si="2663"/>
        <v>543762.022</v>
      </c>
      <c r="AC1238" s="19">
        <f t="shared" si="2664"/>
        <v>874217.7</v>
      </c>
      <c r="AD1238" s="19">
        <f t="shared" si="2665"/>
        <v>1196625.5</v>
      </c>
      <c r="AE1238" s="19">
        <f t="shared" si="2701"/>
        <v>0</v>
      </c>
      <c r="AF1238" s="19">
        <f t="shared" si="2701"/>
        <v>0</v>
      </c>
      <c r="AG1238" s="19">
        <f t="shared" si="2674"/>
        <v>543762.022</v>
      </c>
      <c r="AH1238" s="19">
        <f t="shared" si="2675"/>
        <v>874217.7</v>
      </c>
      <c r="AI1238" s="19">
        <f t="shared" si="2676"/>
        <v>1196625.5</v>
      </c>
      <c r="AJ1238" s="19">
        <f t="shared" si="2701"/>
        <v>-1665.9090000000001</v>
      </c>
      <c r="AK1238" s="19">
        <f t="shared" si="2701"/>
        <v>0</v>
      </c>
      <c r="AL1238" s="19">
        <f t="shared" si="2701"/>
        <v>0</v>
      </c>
      <c r="AM1238" s="19">
        <f t="shared" ref="AM1238:AM1301" si="2702">AG1238+AJ1238</f>
        <v>542096.11300000001</v>
      </c>
      <c r="AN1238" s="19">
        <f t="shared" si="2701"/>
        <v>0</v>
      </c>
      <c r="AO1238" s="19">
        <f t="shared" si="2635"/>
        <v>542096.11300000001</v>
      </c>
      <c r="AP1238" s="19">
        <f t="shared" ref="AP1238:AP1301" si="2703">AH1238+AK1238</f>
        <v>874217.7</v>
      </c>
      <c r="AQ1238" s="19">
        <f t="shared" si="2701"/>
        <v>0</v>
      </c>
      <c r="AR1238" s="19">
        <f t="shared" si="2636"/>
        <v>874217.7</v>
      </c>
      <c r="AS1238" s="19">
        <f t="shared" ref="AS1238:AS1301" si="2704">AI1238+AL1238</f>
        <v>1196625.5</v>
      </c>
      <c r="AT1238" s="19">
        <f t="shared" si="2701"/>
        <v>0</v>
      </c>
      <c r="AU1238" s="19">
        <f t="shared" si="2637"/>
        <v>1196625.5</v>
      </c>
      <c r="AV1238" s="19">
        <f t="shared" si="2701"/>
        <v>0</v>
      </c>
      <c r="AW1238" s="32"/>
      <c r="AX1238" s="23"/>
      <c r="AY1238" s="2"/>
    </row>
    <row r="1239" spans="1:51" ht="46.8" x14ac:dyDescent="0.3">
      <c r="A1239" s="49" t="s">
        <v>268</v>
      </c>
      <c r="B1239" s="45">
        <v>240</v>
      </c>
      <c r="C1239" s="49"/>
      <c r="D1239" s="49"/>
      <c r="E1239" s="15" t="s">
        <v>586</v>
      </c>
      <c r="F1239" s="19">
        <f t="shared" si="2699"/>
        <v>423136.2</v>
      </c>
      <c r="G1239" s="19">
        <f t="shared" si="2699"/>
        <v>969312</v>
      </c>
      <c r="H1239" s="19">
        <f t="shared" si="2699"/>
        <v>1291719.8</v>
      </c>
      <c r="I1239" s="19">
        <f t="shared" si="2699"/>
        <v>0</v>
      </c>
      <c r="J1239" s="19">
        <f t="shared" si="2699"/>
        <v>0</v>
      </c>
      <c r="K1239" s="19">
        <f t="shared" si="2699"/>
        <v>0</v>
      </c>
      <c r="L1239" s="19">
        <f t="shared" si="2680"/>
        <v>423136.2</v>
      </c>
      <c r="M1239" s="19">
        <f t="shared" si="2681"/>
        <v>969312</v>
      </c>
      <c r="N1239" s="19">
        <f t="shared" si="2682"/>
        <v>1291719.8</v>
      </c>
      <c r="O1239" s="19">
        <f t="shared" si="2700"/>
        <v>120625.822</v>
      </c>
      <c r="P1239" s="19">
        <f t="shared" si="2700"/>
        <v>0</v>
      </c>
      <c r="Q1239" s="19">
        <f t="shared" si="2700"/>
        <v>0</v>
      </c>
      <c r="R1239" s="19">
        <f t="shared" si="2591"/>
        <v>543762.022</v>
      </c>
      <c r="S1239" s="19">
        <f t="shared" si="2592"/>
        <v>969312</v>
      </c>
      <c r="T1239" s="19">
        <f t="shared" si="2593"/>
        <v>1291719.8</v>
      </c>
      <c r="U1239" s="19">
        <f t="shared" si="2701"/>
        <v>0</v>
      </c>
      <c r="V1239" s="19">
        <f t="shared" si="2594"/>
        <v>543762.022</v>
      </c>
      <c r="W1239" s="19">
        <f t="shared" si="2595"/>
        <v>969312</v>
      </c>
      <c r="X1239" s="19">
        <f t="shared" si="2596"/>
        <v>1291719.8</v>
      </c>
      <c r="Y1239" s="19">
        <f t="shared" si="2701"/>
        <v>0</v>
      </c>
      <c r="Z1239" s="19">
        <f t="shared" si="2701"/>
        <v>-95094.3</v>
      </c>
      <c r="AA1239" s="19">
        <f t="shared" si="2701"/>
        <v>-95094.3</v>
      </c>
      <c r="AB1239" s="19">
        <f t="shared" si="2663"/>
        <v>543762.022</v>
      </c>
      <c r="AC1239" s="19">
        <f t="shared" si="2664"/>
        <v>874217.7</v>
      </c>
      <c r="AD1239" s="19">
        <f t="shared" si="2665"/>
        <v>1196625.5</v>
      </c>
      <c r="AE1239" s="19">
        <f t="shared" si="2701"/>
        <v>0</v>
      </c>
      <c r="AF1239" s="19">
        <f t="shared" si="2701"/>
        <v>0</v>
      </c>
      <c r="AG1239" s="19">
        <f t="shared" si="2674"/>
        <v>543762.022</v>
      </c>
      <c r="AH1239" s="19">
        <f t="shared" si="2675"/>
        <v>874217.7</v>
      </c>
      <c r="AI1239" s="19">
        <f t="shared" si="2676"/>
        <v>1196625.5</v>
      </c>
      <c r="AJ1239" s="19">
        <f t="shared" si="2701"/>
        <v>-1665.9090000000001</v>
      </c>
      <c r="AK1239" s="19">
        <f t="shared" si="2701"/>
        <v>0</v>
      </c>
      <c r="AL1239" s="19">
        <f t="shared" si="2701"/>
        <v>0</v>
      </c>
      <c r="AM1239" s="19">
        <f t="shared" si="2702"/>
        <v>542096.11300000001</v>
      </c>
      <c r="AN1239" s="19">
        <f t="shared" si="2701"/>
        <v>0</v>
      </c>
      <c r="AO1239" s="19">
        <f t="shared" si="2635"/>
        <v>542096.11300000001</v>
      </c>
      <c r="AP1239" s="19">
        <f t="shared" si="2703"/>
        <v>874217.7</v>
      </c>
      <c r="AQ1239" s="19">
        <f t="shared" si="2701"/>
        <v>0</v>
      </c>
      <c r="AR1239" s="19">
        <f t="shared" si="2636"/>
        <v>874217.7</v>
      </c>
      <c r="AS1239" s="19">
        <f t="shared" si="2704"/>
        <v>1196625.5</v>
      </c>
      <c r="AT1239" s="19">
        <f t="shared" si="2701"/>
        <v>0</v>
      </c>
      <c r="AU1239" s="19">
        <f t="shared" si="2637"/>
        <v>1196625.5</v>
      </c>
      <c r="AV1239" s="19">
        <f t="shared" si="2701"/>
        <v>0</v>
      </c>
      <c r="AW1239" s="32"/>
      <c r="AX1239" s="23"/>
      <c r="AY1239" s="2"/>
    </row>
    <row r="1240" spans="1:51" x14ac:dyDescent="0.3">
      <c r="A1240" s="49" t="s">
        <v>268</v>
      </c>
      <c r="B1240" s="45">
        <v>240</v>
      </c>
      <c r="C1240" s="49" t="s">
        <v>151</v>
      </c>
      <c r="D1240" s="49" t="s">
        <v>30</v>
      </c>
      <c r="E1240" s="15" t="s">
        <v>549</v>
      </c>
      <c r="F1240" s="19">
        <v>423136.2</v>
      </c>
      <c r="G1240" s="19">
        <v>969312</v>
      </c>
      <c r="H1240" s="19">
        <v>1291719.8</v>
      </c>
      <c r="I1240" s="19"/>
      <c r="J1240" s="19"/>
      <c r="K1240" s="19"/>
      <c r="L1240" s="19">
        <f t="shared" si="2680"/>
        <v>423136.2</v>
      </c>
      <c r="M1240" s="19">
        <f t="shared" si="2681"/>
        <v>969312</v>
      </c>
      <c r="N1240" s="19">
        <f t="shared" si="2682"/>
        <v>1291719.8</v>
      </c>
      <c r="O1240" s="19">
        <v>120625.822</v>
      </c>
      <c r="P1240" s="19"/>
      <c r="Q1240" s="19"/>
      <c r="R1240" s="19">
        <f t="shared" ref="R1240:R1307" si="2705">L1240+O1240</f>
        <v>543762.022</v>
      </c>
      <c r="S1240" s="19">
        <f t="shared" ref="S1240:S1307" si="2706">M1240+P1240</f>
        <v>969312</v>
      </c>
      <c r="T1240" s="19">
        <f t="shared" ref="T1240:T1307" si="2707">N1240+Q1240</f>
        <v>1291719.8</v>
      </c>
      <c r="U1240" s="19"/>
      <c r="V1240" s="19">
        <f t="shared" ref="V1240:V1307" si="2708">R1240+U1240</f>
        <v>543762.022</v>
      </c>
      <c r="W1240" s="19">
        <f t="shared" ref="W1240:W1307" si="2709">S1240</f>
        <v>969312</v>
      </c>
      <c r="X1240" s="19">
        <f t="shared" ref="X1240:X1307" si="2710">T1240</f>
        <v>1291719.8</v>
      </c>
      <c r="Y1240" s="19"/>
      <c r="Z1240" s="19">
        <v>-95094.3</v>
      </c>
      <c r="AA1240" s="19">
        <v>-95094.3</v>
      </c>
      <c r="AB1240" s="19">
        <f t="shared" si="2663"/>
        <v>543762.022</v>
      </c>
      <c r="AC1240" s="19">
        <f t="shared" si="2664"/>
        <v>874217.7</v>
      </c>
      <c r="AD1240" s="19">
        <f t="shared" si="2665"/>
        <v>1196625.5</v>
      </c>
      <c r="AE1240" s="19"/>
      <c r="AF1240" s="19"/>
      <c r="AG1240" s="19">
        <f t="shared" si="2674"/>
        <v>543762.022</v>
      </c>
      <c r="AH1240" s="19">
        <f t="shared" si="2675"/>
        <v>874217.7</v>
      </c>
      <c r="AI1240" s="19">
        <f t="shared" si="2676"/>
        <v>1196625.5</v>
      </c>
      <c r="AJ1240" s="19">
        <v>-1665.9090000000001</v>
      </c>
      <c r="AK1240" s="19"/>
      <c r="AL1240" s="19"/>
      <c r="AM1240" s="19">
        <f t="shared" si="2702"/>
        <v>542096.11300000001</v>
      </c>
      <c r="AN1240" s="19"/>
      <c r="AO1240" s="19">
        <f t="shared" si="2635"/>
        <v>542096.11300000001</v>
      </c>
      <c r="AP1240" s="19">
        <f t="shared" si="2703"/>
        <v>874217.7</v>
      </c>
      <c r="AQ1240" s="19"/>
      <c r="AR1240" s="19">
        <f t="shared" si="2636"/>
        <v>874217.7</v>
      </c>
      <c r="AS1240" s="19">
        <f t="shared" si="2704"/>
        <v>1196625.5</v>
      </c>
      <c r="AT1240" s="19"/>
      <c r="AU1240" s="19">
        <f t="shared" si="2637"/>
        <v>1196625.5</v>
      </c>
      <c r="AV1240" s="19"/>
      <c r="AW1240" s="32"/>
      <c r="AX1240" s="23"/>
      <c r="AY1240" s="2"/>
    </row>
    <row r="1241" spans="1:51" ht="46.8" x14ac:dyDescent="0.3">
      <c r="A1241" s="49" t="s">
        <v>1015</v>
      </c>
      <c r="B1241" s="45"/>
      <c r="C1241" s="49"/>
      <c r="D1241" s="49"/>
      <c r="E1241" s="15" t="s">
        <v>741</v>
      </c>
      <c r="F1241" s="19">
        <f>F1242</f>
        <v>15800</v>
      </c>
      <c r="G1241" s="19">
        <f t="shared" ref="G1241:AV1243" si="2711">G1242</f>
        <v>0</v>
      </c>
      <c r="H1241" s="19">
        <f t="shared" si="2711"/>
        <v>0</v>
      </c>
      <c r="I1241" s="19">
        <f t="shared" si="2711"/>
        <v>-6607.7370000000001</v>
      </c>
      <c r="J1241" s="19">
        <f t="shared" si="2711"/>
        <v>0</v>
      </c>
      <c r="K1241" s="19">
        <f t="shared" si="2711"/>
        <v>0</v>
      </c>
      <c r="L1241" s="19">
        <f t="shared" si="2680"/>
        <v>9192.262999999999</v>
      </c>
      <c r="M1241" s="19">
        <f t="shared" si="2681"/>
        <v>0</v>
      </c>
      <c r="N1241" s="19">
        <f t="shared" si="2682"/>
        <v>0</v>
      </c>
      <c r="O1241" s="19">
        <f t="shared" si="2711"/>
        <v>0</v>
      </c>
      <c r="P1241" s="19">
        <f t="shared" si="2711"/>
        <v>0</v>
      </c>
      <c r="Q1241" s="19">
        <f t="shared" si="2711"/>
        <v>0</v>
      </c>
      <c r="R1241" s="19">
        <f t="shared" si="2705"/>
        <v>9192.262999999999</v>
      </c>
      <c r="S1241" s="19">
        <f t="shared" si="2706"/>
        <v>0</v>
      </c>
      <c r="T1241" s="19">
        <f t="shared" si="2707"/>
        <v>0</v>
      </c>
      <c r="U1241" s="19">
        <f t="shared" si="2711"/>
        <v>0</v>
      </c>
      <c r="V1241" s="19">
        <f t="shared" si="2708"/>
        <v>9192.262999999999</v>
      </c>
      <c r="W1241" s="19">
        <f t="shared" si="2709"/>
        <v>0</v>
      </c>
      <c r="X1241" s="19">
        <f t="shared" si="2710"/>
        <v>0</v>
      </c>
      <c r="Y1241" s="19">
        <f t="shared" si="2711"/>
        <v>0</v>
      </c>
      <c r="Z1241" s="19">
        <f t="shared" si="2711"/>
        <v>0</v>
      </c>
      <c r="AA1241" s="19">
        <f t="shared" si="2711"/>
        <v>0</v>
      </c>
      <c r="AB1241" s="19">
        <f t="shared" si="2663"/>
        <v>9192.262999999999</v>
      </c>
      <c r="AC1241" s="19">
        <f t="shared" si="2664"/>
        <v>0</v>
      </c>
      <c r="AD1241" s="19">
        <f t="shared" si="2665"/>
        <v>0</v>
      </c>
      <c r="AE1241" s="19">
        <f t="shared" si="2711"/>
        <v>0</v>
      </c>
      <c r="AF1241" s="19">
        <f t="shared" si="2711"/>
        <v>0</v>
      </c>
      <c r="AG1241" s="19">
        <f t="shared" si="2674"/>
        <v>9192.262999999999</v>
      </c>
      <c r="AH1241" s="19">
        <f t="shared" si="2675"/>
        <v>0</v>
      </c>
      <c r="AI1241" s="19">
        <f t="shared" si="2676"/>
        <v>0</v>
      </c>
      <c r="AJ1241" s="19">
        <f t="shared" si="2711"/>
        <v>0</v>
      </c>
      <c r="AK1241" s="19">
        <f t="shared" si="2711"/>
        <v>0</v>
      </c>
      <c r="AL1241" s="19">
        <f t="shared" si="2711"/>
        <v>0</v>
      </c>
      <c r="AM1241" s="19">
        <f t="shared" si="2702"/>
        <v>9192.262999999999</v>
      </c>
      <c r="AN1241" s="19">
        <f t="shared" si="2711"/>
        <v>0</v>
      </c>
      <c r="AO1241" s="19">
        <f t="shared" si="2635"/>
        <v>9192.262999999999</v>
      </c>
      <c r="AP1241" s="19">
        <f t="shared" si="2703"/>
        <v>0</v>
      </c>
      <c r="AQ1241" s="19">
        <f t="shared" si="2711"/>
        <v>0</v>
      </c>
      <c r="AR1241" s="19">
        <f t="shared" si="2636"/>
        <v>0</v>
      </c>
      <c r="AS1241" s="19">
        <f t="shared" si="2704"/>
        <v>0</v>
      </c>
      <c r="AT1241" s="19">
        <f t="shared" si="2711"/>
        <v>0</v>
      </c>
      <c r="AU1241" s="19">
        <f t="shared" si="2637"/>
        <v>0</v>
      </c>
      <c r="AV1241" s="19">
        <f t="shared" si="2711"/>
        <v>0</v>
      </c>
      <c r="AW1241" s="32"/>
      <c r="AX1241" s="23"/>
      <c r="AY1241" s="2"/>
    </row>
    <row r="1242" spans="1:51" ht="31.2" x14ac:dyDescent="0.3">
      <c r="A1242" s="49" t="s">
        <v>1015</v>
      </c>
      <c r="B1242" s="45">
        <v>200</v>
      </c>
      <c r="C1242" s="49"/>
      <c r="D1242" s="49"/>
      <c r="E1242" s="15" t="s">
        <v>578</v>
      </c>
      <c r="F1242" s="19">
        <f>F1243</f>
        <v>15800</v>
      </c>
      <c r="G1242" s="19">
        <f t="shared" si="2711"/>
        <v>0</v>
      </c>
      <c r="H1242" s="19">
        <f t="shared" si="2711"/>
        <v>0</v>
      </c>
      <c r="I1242" s="19">
        <f t="shared" si="2711"/>
        <v>-6607.7370000000001</v>
      </c>
      <c r="J1242" s="19">
        <f t="shared" si="2711"/>
        <v>0</v>
      </c>
      <c r="K1242" s="19">
        <f t="shared" si="2711"/>
        <v>0</v>
      </c>
      <c r="L1242" s="19">
        <f t="shared" si="2680"/>
        <v>9192.262999999999</v>
      </c>
      <c r="M1242" s="19">
        <f t="shared" si="2681"/>
        <v>0</v>
      </c>
      <c r="N1242" s="19">
        <f t="shared" si="2682"/>
        <v>0</v>
      </c>
      <c r="O1242" s="19">
        <f t="shared" si="2711"/>
        <v>0</v>
      </c>
      <c r="P1242" s="19">
        <f t="shared" si="2711"/>
        <v>0</v>
      </c>
      <c r="Q1242" s="19">
        <f t="shared" si="2711"/>
        <v>0</v>
      </c>
      <c r="R1242" s="19">
        <f t="shared" si="2705"/>
        <v>9192.262999999999</v>
      </c>
      <c r="S1242" s="19">
        <f t="shared" si="2706"/>
        <v>0</v>
      </c>
      <c r="T1242" s="19">
        <f t="shared" si="2707"/>
        <v>0</v>
      </c>
      <c r="U1242" s="19">
        <f t="shared" si="2711"/>
        <v>0</v>
      </c>
      <c r="V1242" s="19">
        <f t="shared" si="2708"/>
        <v>9192.262999999999</v>
      </c>
      <c r="W1242" s="19">
        <f t="shared" si="2709"/>
        <v>0</v>
      </c>
      <c r="X1242" s="19">
        <f t="shared" si="2710"/>
        <v>0</v>
      </c>
      <c r="Y1242" s="19">
        <f t="shared" si="2711"/>
        <v>0</v>
      </c>
      <c r="Z1242" s="19">
        <f t="shared" si="2711"/>
        <v>0</v>
      </c>
      <c r="AA1242" s="19">
        <f t="shared" si="2711"/>
        <v>0</v>
      </c>
      <c r="AB1242" s="19">
        <f t="shared" si="2663"/>
        <v>9192.262999999999</v>
      </c>
      <c r="AC1242" s="19">
        <f t="shared" si="2664"/>
        <v>0</v>
      </c>
      <c r="AD1242" s="19">
        <f t="shared" si="2665"/>
        <v>0</v>
      </c>
      <c r="AE1242" s="19">
        <f t="shared" si="2711"/>
        <v>0</v>
      </c>
      <c r="AF1242" s="19">
        <f t="shared" si="2711"/>
        <v>0</v>
      </c>
      <c r="AG1242" s="19">
        <f t="shared" si="2674"/>
        <v>9192.262999999999</v>
      </c>
      <c r="AH1242" s="19">
        <f t="shared" si="2675"/>
        <v>0</v>
      </c>
      <c r="AI1242" s="19">
        <f t="shared" si="2676"/>
        <v>0</v>
      </c>
      <c r="AJ1242" s="19">
        <f t="shared" si="2711"/>
        <v>0</v>
      </c>
      <c r="AK1242" s="19">
        <f t="shared" si="2711"/>
        <v>0</v>
      </c>
      <c r="AL1242" s="19">
        <f t="shared" si="2711"/>
        <v>0</v>
      </c>
      <c r="AM1242" s="19">
        <f t="shared" si="2702"/>
        <v>9192.262999999999</v>
      </c>
      <c r="AN1242" s="19">
        <f t="shared" si="2711"/>
        <v>0</v>
      </c>
      <c r="AO1242" s="19">
        <f t="shared" si="2635"/>
        <v>9192.262999999999</v>
      </c>
      <c r="AP1242" s="19">
        <f t="shared" si="2703"/>
        <v>0</v>
      </c>
      <c r="AQ1242" s="19">
        <f t="shared" si="2711"/>
        <v>0</v>
      </c>
      <c r="AR1242" s="19">
        <f t="shared" si="2636"/>
        <v>0</v>
      </c>
      <c r="AS1242" s="19">
        <f t="shared" si="2704"/>
        <v>0</v>
      </c>
      <c r="AT1242" s="19">
        <f t="shared" si="2711"/>
        <v>0</v>
      </c>
      <c r="AU1242" s="19">
        <f t="shared" si="2637"/>
        <v>0</v>
      </c>
      <c r="AV1242" s="19">
        <f t="shared" si="2711"/>
        <v>0</v>
      </c>
      <c r="AW1242" s="32"/>
      <c r="AX1242" s="23"/>
      <c r="AY1242" s="2"/>
    </row>
    <row r="1243" spans="1:51" ht="46.8" x14ac:dyDescent="0.3">
      <c r="A1243" s="49" t="s">
        <v>1015</v>
      </c>
      <c r="B1243" s="45">
        <v>240</v>
      </c>
      <c r="C1243" s="49"/>
      <c r="D1243" s="49"/>
      <c r="E1243" s="15" t="s">
        <v>586</v>
      </c>
      <c r="F1243" s="19">
        <f>F1244</f>
        <v>15800</v>
      </c>
      <c r="G1243" s="19">
        <f t="shared" si="2711"/>
        <v>0</v>
      </c>
      <c r="H1243" s="19">
        <f t="shared" si="2711"/>
        <v>0</v>
      </c>
      <c r="I1243" s="19">
        <f t="shared" si="2711"/>
        <v>-6607.7370000000001</v>
      </c>
      <c r="J1243" s="19">
        <f t="shared" si="2711"/>
        <v>0</v>
      </c>
      <c r="K1243" s="19">
        <f t="shared" si="2711"/>
        <v>0</v>
      </c>
      <c r="L1243" s="19">
        <f t="shared" si="2680"/>
        <v>9192.262999999999</v>
      </c>
      <c r="M1243" s="19">
        <f t="shared" si="2681"/>
        <v>0</v>
      </c>
      <c r="N1243" s="19">
        <f t="shared" si="2682"/>
        <v>0</v>
      </c>
      <c r="O1243" s="19">
        <f t="shared" si="2711"/>
        <v>0</v>
      </c>
      <c r="P1243" s="19">
        <f t="shared" si="2711"/>
        <v>0</v>
      </c>
      <c r="Q1243" s="19">
        <f t="shared" si="2711"/>
        <v>0</v>
      </c>
      <c r="R1243" s="19">
        <f t="shared" si="2705"/>
        <v>9192.262999999999</v>
      </c>
      <c r="S1243" s="19">
        <f t="shared" si="2706"/>
        <v>0</v>
      </c>
      <c r="T1243" s="19">
        <f t="shared" si="2707"/>
        <v>0</v>
      </c>
      <c r="U1243" s="19">
        <f t="shared" si="2711"/>
        <v>0</v>
      </c>
      <c r="V1243" s="19">
        <f t="shared" si="2708"/>
        <v>9192.262999999999</v>
      </c>
      <c r="W1243" s="19">
        <f t="shared" si="2709"/>
        <v>0</v>
      </c>
      <c r="X1243" s="19">
        <f t="shared" si="2710"/>
        <v>0</v>
      </c>
      <c r="Y1243" s="19">
        <f t="shared" si="2711"/>
        <v>0</v>
      </c>
      <c r="Z1243" s="19">
        <f t="shared" si="2711"/>
        <v>0</v>
      </c>
      <c r="AA1243" s="19">
        <f t="shared" si="2711"/>
        <v>0</v>
      </c>
      <c r="AB1243" s="19">
        <f t="shared" si="2663"/>
        <v>9192.262999999999</v>
      </c>
      <c r="AC1243" s="19">
        <f t="shared" si="2664"/>
        <v>0</v>
      </c>
      <c r="AD1243" s="19">
        <f t="shared" si="2665"/>
        <v>0</v>
      </c>
      <c r="AE1243" s="19">
        <f t="shared" si="2711"/>
        <v>0</v>
      </c>
      <c r="AF1243" s="19">
        <f t="shared" si="2711"/>
        <v>0</v>
      </c>
      <c r="AG1243" s="19">
        <f t="shared" si="2674"/>
        <v>9192.262999999999</v>
      </c>
      <c r="AH1243" s="19">
        <f t="shared" si="2675"/>
        <v>0</v>
      </c>
      <c r="AI1243" s="19">
        <f t="shared" si="2676"/>
        <v>0</v>
      </c>
      <c r="AJ1243" s="19">
        <f t="shared" si="2711"/>
        <v>0</v>
      </c>
      <c r="AK1243" s="19">
        <f t="shared" si="2711"/>
        <v>0</v>
      </c>
      <c r="AL1243" s="19">
        <f t="shared" si="2711"/>
        <v>0</v>
      </c>
      <c r="AM1243" s="19">
        <f t="shared" si="2702"/>
        <v>9192.262999999999</v>
      </c>
      <c r="AN1243" s="19">
        <f t="shared" si="2711"/>
        <v>0</v>
      </c>
      <c r="AO1243" s="19">
        <f t="shared" si="2635"/>
        <v>9192.262999999999</v>
      </c>
      <c r="AP1243" s="19">
        <f t="shared" si="2703"/>
        <v>0</v>
      </c>
      <c r="AQ1243" s="19">
        <f t="shared" si="2711"/>
        <v>0</v>
      </c>
      <c r="AR1243" s="19">
        <f t="shared" si="2636"/>
        <v>0</v>
      </c>
      <c r="AS1243" s="19">
        <f t="shared" si="2704"/>
        <v>0</v>
      </c>
      <c r="AT1243" s="19">
        <f t="shared" si="2711"/>
        <v>0</v>
      </c>
      <c r="AU1243" s="19">
        <f t="shared" si="2637"/>
        <v>0</v>
      </c>
      <c r="AV1243" s="19">
        <f t="shared" si="2711"/>
        <v>0</v>
      </c>
      <c r="AW1243" s="32"/>
      <c r="AX1243" s="23"/>
      <c r="AY1243" s="2"/>
    </row>
    <row r="1244" spans="1:51" x14ac:dyDescent="0.3">
      <c r="A1244" s="49" t="s">
        <v>1015</v>
      </c>
      <c r="B1244" s="45">
        <v>240</v>
      </c>
      <c r="C1244" s="49" t="s">
        <v>151</v>
      </c>
      <c r="D1244" s="49" t="s">
        <v>24</v>
      </c>
      <c r="E1244" s="15" t="s">
        <v>548</v>
      </c>
      <c r="F1244" s="19">
        <v>15800</v>
      </c>
      <c r="G1244" s="19">
        <v>0</v>
      </c>
      <c r="H1244" s="19">
        <v>0</v>
      </c>
      <c r="I1244" s="19">
        <v>-6607.7370000000001</v>
      </c>
      <c r="J1244" s="19"/>
      <c r="K1244" s="19"/>
      <c r="L1244" s="19">
        <f t="shared" si="2680"/>
        <v>9192.262999999999</v>
      </c>
      <c r="M1244" s="19">
        <f t="shared" si="2681"/>
        <v>0</v>
      </c>
      <c r="N1244" s="19">
        <f t="shared" si="2682"/>
        <v>0</v>
      </c>
      <c r="O1244" s="19"/>
      <c r="P1244" s="19"/>
      <c r="Q1244" s="19"/>
      <c r="R1244" s="19">
        <f t="shared" si="2705"/>
        <v>9192.262999999999</v>
      </c>
      <c r="S1244" s="19">
        <f t="shared" si="2706"/>
        <v>0</v>
      </c>
      <c r="T1244" s="19">
        <f t="shared" si="2707"/>
        <v>0</v>
      </c>
      <c r="U1244" s="19"/>
      <c r="V1244" s="19">
        <f t="shared" si="2708"/>
        <v>9192.262999999999</v>
      </c>
      <c r="W1244" s="19">
        <f t="shared" si="2709"/>
        <v>0</v>
      </c>
      <c r="X1244" s="19">
        <f t="shared" si="2710"/>
        <v>0</v>
      </c>
      <c r="Y1244" s="19"/>
      <c r="Z1244" s="19"/>
      <c r="AA1244" s="19"/>
      <c r="AB1244" s="19">
        <f t="shared" si="2663"/>
        <v>9192.262999999999</v>
      </c>
      <c r="AC1244" s="19">
        <f t="shared" si="2664"/>
        <v>0</v>
      </c>
      <c r="AD1244" s="19">
        <f t="shared" si="2665"/>
        <v>0</v>
      </c>
      <c r="AE1244" s="19"/>
      <c r="AF1244" s="19"/>
      <c r="AG1244" s="19">
        <f t="shared" si="2674"/>
        <v>9192.262999999999</v>
      </c>
      <c r="AH1244" s="19">
        <f t="shared" si="2675"/>
        <v>0</v>
      </c>
      <c r="AI1244" s="19">
        <f t="shared" si="2676"/>
        <v>0</v>
      </c>
      <c r="AJ1244" s="19"/>
      <c r="AK1244" s="19"/>
      <c r="AL1244" s="19"/>
      <c r="AM1244" s="19">
        <f t="shared" si="2702"/>
        <v>9192.262999999999</v>
      </c>
      <c r="AN1244" s="19"/>
      <c r="AO1244" s="19">
        <f t="shared" si="2635"/>
        <v>9192.262999999999</v>
      </c>
      <c r="AP1244" s="19">
        <f t="shared" si="2703"/>
        <v>0</v>
      </c>
      <c r="AQ1244" s="19"/>
      <c r="AR1244" s="19">
        <f t="shared" si="2636"/>
        <v>0</v>
      </c>
      <c r="AS1244" s="19">
        <f t="shared" si="2704"/>
        <v>0</v>
      </c>
      <c r="AT1244" s="19"/>
      <c r="AU1244" s="19">
        <f t="shared" si="2637"/>
        <v>0</v>
      </c>
      <c r="AV1244" s="19"/>
      <c r="AW1244" s="32"/>
      <c r="AX1244" s="23" t="s">
        <v>1297</v>
      </c>
      <c r="AY1244" s="2"/>
    </row>
    <row r="1245" spans="1:51" ht="78" x14ac:dyDescent="0.3">
      <c r="A1245" s="49" t="s">
        <v>269</v>
      </c>
      <c r="B1245" s="45"/>
      <c r="C1245" s="49"/>
      <c r="D1245" s="49"/>
      <c r="E1245" s="15" t="s">
        <v>720</v>
      </c>
      <c r="F1245" s="19">
        <f t="shared" ref="F1245:K1247" si="2712">F1246</f>
        <v>161558.29999999999</v>
      </c>
      <c r="G1245" s="19">
        <f t="shared" si="2712"/>
        <v>37628.199999999997</v>
      </c>
      <c r="H1245" s="19">
        <f t="shared" si="2712"/>
        <v>0</v>
      </c>
      <c r="I1245" s="19">
        <f t="shared" si="2712"/>
        <v>0</v>
      </c>
      <c r="J1245" s="19">
        <f t="shared" si="2712"/>
        <v>0</v>
      </c>
      <c r="K1245" s="19">
        <f t="shared" si="2712"/>
        <v>0</v>
      </c>
      <c r="L1245" s="19">
        <f t="shared" si="2680"/>
        <v>161558.29999999999</v>
      </c>
      <c r="M1245" s="19">
        <f t="shared" si="2681"/>
        <v>37628.199999999997</v>
      </c>
      <c r="N1245" s="19">
        <f t="shared" si="2682"/>
        <v>0</v>
      </c>
      <c r="O1245" s="19">
        <f t="shared" ref="O1245:Q1247" si="2713">O1246</f>
        <v>0</v>
      </c>
      <c r="P1245" s="19">
        <f t="shared" si="2713"/>
        <v>0</v>
      </c>
      <c r="Q1245" s="19">
        <f t="shared" si="2713"/>
        <v>0</v>
      </c>
      <c r="R1245" s="19">
        <f t="shared" si="2705"/>
        <v>161558.29999999999</v>
      </c>
      <c r="S1245" s="19">
        <f t="shared" si="2706"/>
        <v>37628.199999999997</v>
      </c>
      <c r="T1245" s="19">
        <f t="shared" si="2707"/>
        <v>0</v>
      </c>
      <c r="U1245" s="19">
        <f t="shared" ref="U1245:AV1247" si="2714">U1246</f>
        <v>0</v>
      </c>
      <c r="V1245" s="19">
        <f t="shared" si="2708"/>
        <v>161558.29999999999</v>
      </c>
      <c r="W1245" s="19">
        <f t="shared" si="2709"/>
        <v>37628.199999999997</v>
      </c>
      <c r="X1245" s="19">
        <f t="shared" si="2710"/>
        <v>0</v>
      </c>
      <c r="Y1245" s="19">
        <f t="shared" si="2714"/>
        <v>0</v>
      </c>
      <c r="Z1245" s="19">
        <f t="shared" si="2714"/>
        <v>380377.2</v>
      </c>
      <c r="AA1245" s="19">
        <f t="shared" si="2714"/>
        <v>380377.2</v>
      </c>
      <c r="AB1245" s="19">
        <f t="shared" si="2663"/>
        <v>161558.29999999999</v>
      </c>
      <c r="AC1245" s="19">
        <f t="shared" si="2664"/>
        <v>418005.4</v>
      </c>
      <c r="AD1245" s="19">
        <f t="shared" si="2665"/>
        <v>380377.2</v>
      </c>
      <c r="AE1245" s="19">
        <f t="shared" si="2714"/>
        <v>0</v>
      </c>
      <c r="AF1245" s="19">
        <f t="shared" si="2714"/>
        <v>0</v>
      </c>
      <c r="AG1245" s="19">
        <f t="shared" si="2674"/>
        <v>161558.29999999999</v>
      </c>
      <c r="AH1245" s="19">
        <f t="shared" si="2675"/>
        <v>418005.4</v>
      </c>
      <c r="AI1245" s="19">
        <f t="shared" si="2676"/>
        <v>380377.2</v>
      </c>
      <c r="AJ1245" s="19">
        <f t="shared" si="2714"/>
        <v>0</v>
      </c>
      <c r="AK1245" s="19">
        <f t="shared" si="2714"/>
        <v>0</v>
      </c>
      <c r="AL1245" s="19">
        <f t="shared" si="2714"/>
        <v>0</v>
      </c>
      <c r="AM1245" s="19">
        <f t="shared" si="2702"/>
        <v>161558.29999999999</v>
      </c>
      <c r="AN1245" s="19">
        <f t="shared" si="2714"/>
        <v>0</v>
      </c>
      <c r="AO1245" s="19">
        <f t="shared" si="2635"/>
        <v>161558.29999999999</v>
      </c>
      <c r="AP1245" s="19">
        <f t="shared" si="2703"/>
        <v>418005.4</v>
      </c>
      <c r="AQ1245" s="19">
        <f t="shared" si="2714"/>
        <v>0</v>
      </c>
      <c r="AR1245" s="19">
        <f t="shared" si="2636"/>
        <v>418005.4</v>
      </c>
      <c r="AS1245" s="19">
        <f t="shared" si="2704"/>
        <v>380377.2</v>
      </c>
      <c r="AT1245" s="19">
        <f t="shared" si="2714"/>
        <v>0</v>
      </c>
      <c r="AU1245" s="19">
        <f t="shared" si="2637"/>
        <v>380377.2</v>
      </c>
      <c r="AV1245" s="19">
        <f t="shared" si="2714"/>
        <v>0</v>
      </c>
      <c r="AW1245" s="32"/>
      <c r="AX1245" s="23"/>
      <c r="AY1245" s="2"/>
    </row>
    <row r="1246" spans="1:51" ht="31.2" x14ac:dyDescent="0.3">
      <c r="A1246" s="49" t="s">
        <v>269</v>
      </c>
      <c r="B1246" s="45">
        <v>200</v>
      </c>
      <c r="C1246" s="49"/>
      <c r="D1246" s="49"/>
      <c r="E1246" s="15" t="s">
        <v>578</v>
      </c>
      <c r="F1246" s="19">
        <f t="shared" si="2712"/>
        <v>161558.29999999999</v>
      </c>
      <c r="G1246" s="19">
        <f t="shared" si="2712"/>
        <v>37628.199999999997</v>
      </c>
      <c r="H1246" s="19">
        <f t="shared" si="2712"/>
        <v>0</v>
      </c>
      <c r="I1246" s="19">
        <f t="shared" si="2712"/>
        <v>0</v>
      </c>
      <c r="J1246" s="19">
        <f t="shared" si="2712"/>
        <v>0</v>
      </c>
      <c r="K1246" s="19">
        <f t="shared" si="2712"/>
        <v>0</v>
      </c>
      <c r="L1246" s="19">
        <f t="shared" si="2680"/>
        <v>161558.29999999999</v>
      </c>
      <c r="M1246" s="19">
        <f t="shared" si="2681"/>
        <v>37628.199999999997</v>
      </c>
      <c r="N1246" s="19">
        <f t="shared" si="2682"/>
        <v>0</v>
      </c>
      <c r="O1246" s="19">
        <f t="shared" si="2713"/>
        <v>0</v>
      </c>
      <c r="P1246" s="19">
        <f t="shared" si="2713"/>
        <v>0</v>
      </c>
      <c r="Q1246" s="19">
        <f t="shared" si="2713"/>
        <v>0</v>
      </c>
      <c r="R1246" s="19">
        <f t="shared" si="2705"/>
        <v>161558.29999999999</v>
      </c>
      <c r="S1246" s="19">
        <f t="shared" si="2706"/>
        <v>37628.199999999997</v>
      </c>
      <c r="T1246" s="19">
        <f t="shared" si="2707"/>
        <v>0</v>
      </c>
      <c r="U1246" s="19">
        <f t="shared" si="2714"/>
        <v>0</v>
      </c>
      <c r="V1246" s="19">
        <f t="shared" si="2708"/>
        <v>161558.29999999999</v>
      </c>
      <c r="W1246" s="19">
        <f t="shared" si="2709"/>
        <v>37628.199999999997</v>
      </c>
      <c r="X1246" s="19">
        <f t="shared" si="2710"/>
        <v>0</v>
      </c>
      <c r="Y1246" s="19">
        <f t="shared" si="2714"/>
        <v>0</v>
      </c>
      <c r="Z1246" s="19">
        <f t="shared" si="2714"/>
        <v>380377.2</v>
      </c>
      <c r="AA1246" s="19">
        <f t="shared" si="2714"/>
        <v>380377.2</v>
      </c>
      <c r="AB1246" s="19">
        <f t="shared" si="2663"/>
        <v>161558.29999999999</v>
      </c>
      <c r="AC1246" s="19">
        <f t="shared" si="2664"/>
        <v>418005.4</v>
      </c>
      <c r="AD1246" s="19">
        <f t="shared" si="2665"/>
        <v>380377.2</v>
      </c>
      <c r="AE1246" s="19">
        <f t="shared" si="2714"/>
        <v>0</v>
      </c>
      <c r="AF1246" s="19">
        <f t="shared" si="2714"/>
        <v>0</v>
      </c>
      <c r="AG1246" s="19">
        <f t="shared" si="2674"/>
        <v>161558.29999999999</v>
      </c>
      <c r="AH1246" s="19">
        <f t="shared" si="2675"/>
        <v>418005.4</v>
      </c>
      <c r="AI1246" s="19">
        <f t="shared" si="2676"/>
        <v>380377.2</v>
      </c>
      <c r="AJ1246" s="19">
        <f t="shared" si="2714"/>
        <v>0</v>
      </c>
      <c r="AK1246" s="19">
        <f t="shared" si="2714"/>
        <v>0</v>
      </c>
      <c r="AL1246" s="19">
        <f t="shared" si="2714"/>
        <v>0</v>
      </c>
      <c r="AM1246" s="19">
        <f t="shared" si="2702"/>
        <v>161558.29999999999</v>
      </c>
      <c r="AN1246" s="19">
        <f t="shared" si="2714"/>
        <v>0</v>
      </c>
      <c r="AO1246" s="19">
        <f t="shared" si="2635"/>
        <v>161558.29999999999</v>
      </c>
      <c r="AP1246" s="19">
        <f t="shared" si="2703"/>
        <v>418005.4</v>
      </c>
      <c r="AQ1246" s="19">
        <f t="shared" si="2714"/>
        <v>0</v>
      </c>
      <c r="AR1246" s="19">
        <f t="shared" si="2636"/>
        <v>418005.4</v>
      </c>
      <c r="AS1246" s="19">
        <f t="shared" si="2704"/>
        <v>380377.2</v>
      </c>
      <c r="AT1246" s="19">
        <f t="shared" si="2714"/>
        <v>0</v>
      </c>
      <c r="AU1246" s="19">
        <f t="shared" si="2637"/>
        <v>380377.2</v>
      </c>
      <c r="AV1246" s="19">
        <f t="shared" si="2714"/>
        <v>0</v>
      </c>
      <c r="AW1246" s="32"/>
      <c r="AX1246" s="23"/>
      <c r="AY1246" s="2"/>
    </row>
    <row r="1247" spans="1:51" ht="46.8" x14ac:dyDescent="0.3">
      <c r="A1247" s="49" t="s">
        <v>269</v>
      </c>
      <c r="B1247" s="45">
        <v>240</v>
      </c>
      <c r="C1247" s="49"/>
      <c r="D1247" s="49"/>
      <c r="E1247" s="15" t="s">
        <v>586</v>
      </c>
      <c r="F1247" s="19">
        <f t="shared" si="2712"/>
        <v>161558.29999999999</v>
      </c>
      <c r="G1247" s="19">
        <f t="shared" si="2712"/>
        <v>37628.199999999997</v>
      </c>
      <c r="H1247" s="19">
        <f t="shared" si="2712"/>
        <v>0</v>
      </c>
      <c r="I1247" s="19">
        <f t="shared" si="2712"/>
        <v>0</v>
      </c>
      <c r="J1247" s="19">
        <f t="shared" si="2712"/>
        <v>0</v>
      </c>
      <c r="K1247" s="19">
        <f t="shared" si="2712"/>
        <v>0</v>
      </c>
      <c r="L1247" s="19">
        <f t="shared" si="2680"/>
        <v>161558.29999999999</v>
      </c>
      <c r="M1247" s="19">
        <f t="shared" si="2681"/>
        <v>37628.199999999997</v>
      </c>
      <c r="N1247" s="19">
        <f t="shared" si="2682"/>
        <v>0</v>
      </c>
      <c r="O1247" s="19">
        <f t="shared" si="2713"/>
        <v>0</v>
      </c>
      <c r="P1247" s="19">
        <f t="shared" si="2713"/>
        <v>0</v>
      </c>
      <c r="Q1247" s="19">
        <f t="shared" si="2713"/>
        <v>0</v>
      </c>
      <c r="R1247" s="19">
        <f t="shared" si="2705"/>
        <v>161558.29999999999</v>
      </c>
      <c r="S1247" s="19">
        <f t="shared" si="2706"/>
        <v>37628.199999999997</v>
      </c>
      <c r="T1247" s="19">
        <f t="shared" si="2707"/>
        <v>0</v>
      </c>
      <c r="U1247" s="19">
        <f t="shared" si="2714"/>
        <v>0</v>
      </c>
      <c r="V1247" s="19">
        <f t="shared" si="2708"/>
        <v>161558.29999999999</v>
      </c>
      <c r="W1247" s="19">
        <f t="shared" si="2709"/>
        <v>37628.199999999997</v>
      </c>
      <c r="X1247" s="19">
        <f t="shared" si="2710"/>
        <v>0</v>
      </c>
      <c r="Y1247" s="19">
        <f t="shared" si="2714"/>
        <v>0</v>
      </c>
      <c r="Z1247" s="19">
        <f t="shared" si="2714"/>
        <v>380377.2</v>
      </c>
      <c r="AA1247" s="19">
        <f t="shared" si="2714"/>
        <v>380377.2</v>
      </c>
      <c r="AB1247" s="19">
        <f t="shared" si="2663"/>
        <v>161558.29999999999</v>
      </c>
      <c r="AC1247" s="19">
        <f t="shared" si="2664"/>
        <v>418005.4</v>
      </c>
      <c r="AD1247" s="19">
        <f t="shared" si="2665"/>
        <v>380377.2</v>
      </c>
      <c r="AE1247" s="19">
        <f t="shared" si="2714"/>
        <v>0</v>
      </c>
      <c r="AF1247" s="19">
        <f t="shared" si="2714"/>
        <v>0</v>
      </c>
      <c r="AG1247" s="19">
        <f t="shared" si="2674"/>
        <v>161558.29999999999</v>
      </c>
      <c r="AH1247" s="19">
        <f t="shared" si="2675"/>
        <v>418005.4</v>
      </c>
      <c r="AI1247" s="19">
        <f t="shared" si="2676"/>
        <v>380377.2</v>
      </c>
      <c r="AJ1247" s="19">
        <f t="shared" si="2714"/>
        <v>0</v>
      </c>
      <c r="AK1247" s="19">
        <f t="shared" si="2714"/>
        <v>0</v>
      </c>
      <c r="AL1247" s="19">
        <f t="shared" si="2714"/>
        <v>0</v>
      </c>
      <c r="AM1247" s="19">
        <f t="shared" si="2702"/>
        <v>161558.29999999999</v>
      </c>
      <c r="AN1247" s="19">
        <f t="shared" si="2714"/>
        <v>0</v>
      </c>
      <c r="AO1247" s="19">
        <f t="shared" si="2635"/>
        <v>161558.29999999999</v>
      </c>
      <c r="AP1247" s="19">
        <f t="shared" si="2703"/>
        <v>418005.4</v>
      </c>
      <c r="AQ1247" s="19">
        <f t="shared" si="2714"/>
        <v>0</v>
      </c>
      <c r="AR1247" s="19">
        <f t="shared" si="2636"/>
        <v>418005.4</v>
      </c>
      <c r="AS1247" s="19">
        <f t="shared" si="2704"/>
        <v>380377.2</v>
      </c>
      <c r="AT1247" s="19">
        <f t="shared" si="2714"/>
        <v>0</v>
      </c>
      <c r="AU1247" s="19">
        <f t="shared" si="2637"/>
        <v>380377.2</v>
      </c>
      <c r="AV1247" s="19">
        <f t="shared" si="2714"/>
        <v>0</v>
      </c>
      <c r="AW1247" s="32"/>
      <c r="AX1247" s="23"/>
      <c r="AY1247" s="2"/>
    </row>
    <row r="1248" spans="1:51" x14ac:dyDescent="0.3">
      <c r="A1248" s="49" t="s">
        <v>269</v>
      </c>
      <c r="B1248" s="45">
        <v>240</v>
      </c>
      <c r="C1248" s="49" t="s">
        <v>151</v>
      </c>
      <c r="D1248" s="49" t="s">
        <v>30</v>
      </c>
      <c r="E1248" s="15" t="s">
        <v>549</v>
      </c>
      <c r="F1248" s="19">
        <v>161558.29999999999</v>
      </c>
      <c r="G1248" s="19">
        <v>37628.199999999997</v>
      </c>
      <c r="H1248" s="19">
        <v>0</v>
      </c>
      <c r="I1248" s="19"/>
      <c r="J1248" s="19"/>
      <c r="K1248" s="19"/>
      <c r="L1248" s="19">
        <f t="shared" si="2680"/>
        <v>161558.29999999999</v>
      </c>
      <c r="M1248" s="19">
        <f t="shared" si="2681"/>
        <v>37628.199999999997</v>
      </c>
      <c r="N1248" s="19">
        <f t="shared" si="2682"/>
        <v>0</v>
      </c>
      <c r="O1248" s="19"/>
      <c r="P1248" s="19"/>
      <c r="Q1248" s="19"/>
      <c r="R1248" s="19">
        <f t="shared" si="2705"/>
        <v>161558.29999999999</v>
      </c>
      <c r="S1248" s="19">
        <f t="shared" si="2706"/>
        <v>37628.199999999997</v>
      </c>
      <c r="T1248" s="19">
        <f t="shared" si="2707"/>
        <v>0</v>
      </c>
      <c r="U1248" s="19"/>
      <c r="V1248" s="19">
        <f t="shared" si="2708"/>
        <v>161558.29999999999</v>
      </c>
      <c r="W1248" s="19">
        <f t="shared" si="2709"/>
        <v>37628.199999999997</v>
      </c>
      <c r="X1248" s="19">
        <f t="shared" si="2710"/>
        <v>0</v>
      </c>
      <c r="Y1248" s="19"/>
      <c r="Z1248" s="19">
        <f>95094.3+285282.9</f>
        <v>380377.2</v>
      </c>
      <c r="AA1248" s="19">
        <f>95094.3+285282.9</f>
        <v>380377.2</v>
      </c>
      <c r="AB1248" s="19">
        <f t="shared" si="2663"/>
        <v>161558.29999999999</v>
      </c>
      <c r="AC1248" s="19">
        <f t="shared" si="2664"/>
        <v>418005.4</v>
      </c>
      <c r="AD1248" s="19">
        <f t="shared" si="2665"/>
        <v>380377.2</v>
      </c>
      <c r="AE1248" s="19"/>
      <c r="AF1248" s="19"/>
      <c r="AG1248" s="19">
        <f t="shared" si="2674"/>
        <v>161558.29999999999</v>
      </c>
      <c r="AH1248" s="19">
        <f t="shared" si="2675"/>
        <v>418005.4</v>
      </c>
      <c r="AI1248" s="19">
        <f t="shared" si="2676"/>
        <v>380377.2</v>
      </c>
      <c r="AJ1248" s="19"/>
      <c r="AK1248" s="19"/>
      <c r="AL1248" s="19"/>
      <c r="AM1248" s="19">
        <f t="shared" si="2702"/>
        <v>161558.29999999999</v>
      </c>
      <c r="AN1248" s="19"/>
      <c r="AO1248" s="19">
        <f t="shared" si="2635"/>
        <v>161558.29999999999</v>
      </c>
      <c r="AP1248" s="19">
        <f t="shared" si="2703"/>
        <v>418005.4</v>
      </c>
      <c r="AQ1248" s="19"/>
      <c r="AR1248" s="19">
        <f t="shared" si="2636"/>
        <v>418005.4</v>
      </c>
      <c r="AS1248" s="19">
        <f t="shared" si="2704"/>
        <v>380377.2</v>
      </c>
      <c r="AT1248" s="19"/>
      <c r="AU1248" s="19">
        <f t="shared" si="2637"/>
        <v>380377.2</v>
      </c>
      <c r="AV1248" s="19"/>
      <c r="AW1248" s="32"/>
      <c r="AX1248" s="23"/>
      <c r="AY1248" s="2"/>
    </row>
    <row r="1249" spans="1:51" ht="124.8" x14ac:dyDescent="0.3">
      <c r="A1249" s="49" t="s">
        <v>982</v>
      </c>
      <c r="B1249" s="45"/>
      <c r="C1249" s="49"/>
      <c r="D1249" s="49"/>
      <c r="E1249" s="15" t="s">
        <v>1367</v>
      </c>
      <c r="F1249" s="19">
        <f>F1250</f>
        <v>233000</v>
      </c>
      <c r="G1249" s="19">
        <f t="shared" ref="G1249:AV1251" si="2715">G1250</f>
        <v>233000</v>
      </c>
      <c r="H1249" s="19">
        <f t="shared" si="2715"/>
        <v>0</v>
      </c>
      <c r="I1249" s="19">
        <f t="shared" si="2715"/>
        <v>0</v>
      </c>
      <c r="J1249" s="19">
        <f t="shared" si="2715"/>
        <v>0</v>
      </c>
      <c r="K1249" s="19">
        <f t="shared" si="2715"/>
        <v>0</v>
      </c>
      <c r="L1249" s="19">
        <f t="shared" si="2680"/>
        <v>233000</v>
      </c>
      <c r="M1249" s="19">
        <f t="shared" si="2681"/>
        <v>233000</v>
      </c>
      <c r="N1249" s="19">
        <f t="shared" si="2682"/>
        <v>0</v>
      </c>
      <c r="O1249" s="19">
        <f>O1250+O1253</f>
        <v>116500</v>
      </c>
      <c r="P1249" s="19">
        <f t="shared" ref="P1249:AV1249" si="2716">P1250+P1253</f>
        <v>0</v>
      </c>
      <c r="Q1249" s="19">
        <f t="shared" si="2716"/>
        <v>0</v>
      </c>
      <c r="R1249" s="19">
        <f t="shared" si="2705"/>
        <v>349500</v>
      </c>
      <c r="S1249" s="19">
        <f t="shared" si="2706"/>
        <v>233000</v>
      </c>
      <c r="T1249" s="19">
        <f t="shared" si="2707"/>
        <v>0</v>
      </c>
      <c r="U1249" s="19">
        <f t="shared" ref="U1249" si="2717">U1250+U1253</f>
        <v>0</v>
      </c>
      <c r="V1249" s="19">
        <f t="shared" si="2708"/>
        <v>349500</v>
      </c>
      <c r="W1249" s="19">
        <f t="shared" si="2709"/>
        <v>233000</v>
      </c>
      <c r="X1249" s="19">
        <f t="shared" si="2710"/>
        <v>0</v>
      </c>
      <c r="Y1249" s="19">
        <f t="shared" ref="Y1249:AA1249" si="2718">Y1250+Y1253</f>
        <v>-233000</v>
      </c>
      <c r="Z1249" s="19">
        <f t="shared" si="2718"/>
        <v>0</v>
      </c>
      <c r="AA1249" s="19">
        <f t="shared" si="2718"/>
        <v>233000</v>
      </c>
      <c r="AB1249" s="19">
        <f t="shared" si="2663"/>
        <v>116500</v>
      </c>
      <c r="AC1249" s="19">
        <f t="shared" si="2664"/>
        <v>233000</v>
      </c>
      <c r="AD1249" s="19">
        <f t="shared" si="2665"/>
        <v>233000</v>
      </c>
      <c r="AE1249" s="19">
        <f t="shared" ref="AE1249:AF1249" si="2719">AE1250+AE1253</f>
        <v>0</v>
      </c>
      <c r="AF1249" s="19">
        <f t="shared" si="2719"/>
        <v>0</v>
      </c>
      <c r="AG1249" s="19">
        <f t="shared" si="2674"/>
        <v>116500</v>
      </c>
      <c r="AH1249" s="19">
        <f t="shared" si="2675"/>
        <v>233000</v>
      </c>
      <c r="AI1249" s="19">
        <f t="shared" si="2676"/>
        <v>233000</v>
      </c>
      <c r="AJ1249" s="19">
        <f t="shared" ref="AJ1249:AL1249" si="2720">AJ1250+AJ1253</f>
        <v>0</v>
      </c>
      <c r="AK1249" s="19">
        <f t="shared" si="2720"/>
        <v>0</v>
      </c>
      <c r="AL1249" s="19">
        <f t="shared" si="2720"/>
        <v>0</v>
      </c>
      <c r="AM1249" s="19">
        <f t="shared" si="2702"/>
        <v>116500</v>
      </c>
      <c r="AN1249" s="19">
        <f t="shared" ref="AN1249" si="2721">AN1250+AN1253</f>
        <v>0</v>
      </c>
      <c r="AO1249" s="19">
        <f t="shared" si="2635"/>
        <v>116500</v>
      </c>
      <c r="AP1249" s="19">
        <f t="shared" si="2703"/>
        <v>233000</v>
      </c>
      <c r="AQ1249" s="19">
        <f t="shared" ref="AQ1249" si="2722">AQ1250+AQ1253</f>
        <v>0</v>
      </c>
      <c r="AR1249" s="19">
        <f t="shared" si="2636"/>
        <v>233000</v>
      </c>
      <c r="AS1249" s="19">
        <f t="shared" si="2704"/>
        <v>233000</v>
      </c>
      <c r="AT1249" s="19">
        <f t="shared" ref="AT1249" si="2723">AT1250+AT1253</f>
        <v>0</v>
      </c>
      <c r="AU1249" s="19">
        <f t="shared" si="2637"/>
        <v>233000</v>
      </c>
      <c r="AV1249" s="19">
        <f t="shared" si="2716"/>
        <v>0</v>
      </c>
      <c r="AW1249" s="32"/>
      <c r="AX1249" s="23"/>
      <c r="AY1249" s="2"/>
    </row>
    <row r="1250" spans="1:51" ht="31.2" x14ac:dyDescent="0.3">
      <c r="A1250" s="49" t="s">
        <v>982</v>
      </c>
      <c r="B1250" s="45">
        <v>200</v>
      </c>
      <c r="C1250" s="49"/>
      <c r="D1250" s="49"/>
      <c r="E1250" s="15" t="s">
        <v>578</v>
      </c>
      <c r="F1250" s="19">
        <f>F1251</f>
        <v>233000</v>
      </c>
      <c r="G1250" s="19">
        <f t="shared" si="2715"/>
        <v>233000</v>
      </c>
      <c r="H1250" s="19">
        <f t="shared" si="2715"/>
        <v>0</v>
      </c>
      <c r="I1250" s="19">
        <f t="shared" si="2715"/>
        <v>0</v>
      </c>
      <c r="J1250" s="19">
        <f t="shared" si="2715"/>
        <v>0</v>
      </c>
      <c r="K1250" s="19">
        <f t="shared" si="2715"/>
        <v>0</v>
      </c>
      <c r="L1250" s="19">
        <f t="shared" si="2680"/>
        <v>233000</v>
      </c>
      <c r="M1250" s="19">
        <f t="shared" si="2681"/>
        <v>233000</v>
      </c>
      <c r="N1250" s="19">
        <f t="shared" si="2682"/>
        <v>0</v>
      </c>
      <c r="O1250" s="19">
        <f t="shared" si="2715"/>
        <v>116500</v>
      </c>
      <c r="P1250" s="19">
        <f t="shared" si="2715"/>
        <v>0</v>
      </c>
      <c r="Q1250" s="19">
        <f t="shared" si="2715"/>
        <v>0</v>
      </c>
      <c r="R1250" s="19">
        <f t="shared" si="2705"/>
        <v>349500</v>
      </c>
      <c r="S1250" s="19">
        <f t="shared" si="2706"/>
        <v>233000</v>
      </c>
      <c r="T1250" s="19">
        <f t="shared" si="2707"/>
        <v>0</v>
      </c>
      <c r="U1250" s="19">
        <f t="shared" si="2715"/>
        <v>0</v>
      </c>
      <c r="V1250" s="19">
        <f t="shared" si="2708"/>
        <v>349500</v>
      </c>
      <c r="W1250" s="19">
        <f t="shared" si="2709"/>
        <v>233000</v>
      </c>
      <c r="X1250" s="19">
        <f t="shared" si="2710"/>
        <v>0</v>
      </c>
      <c r="Y1250" s="19">
        <f t="shared" si="2715"/>
        <v>-233000</v>
      </c>
      <c r="Z1250" s="19">
        <f t="shared" si="2715"/>
        <v>0</v>
      </c>
      <c r="AA1250" s="19">
        <f t="shared" si="2715"/>
        <v>233000</v>
      </c>
      <c r="AB1250" s="19">
        <f t="shared" si="2663"/>
        <v>116500</v>
      </c>
      <c r="AC1250" s="19">
        <f t="shared" si="2664"/>
        <v>233000</v>
      </c>
      <c r="AD1250" s="19">
        <f t="shared" si="2665"/>
        <v>233000</v>
      </c>
      <c r="AE1250" s="19">
        <f t="shared" si="2715"/>
        <v>0</v>
      </c>
      <c r="AF1250" s="19">
        <f t="shared" si="2715"/>
        <v>0</v>
      </c>
      <c r="AG1250" s="19">
        <f t="shared" si="2674"/>
        <v>116500</v>
      </c>
      <c r="AH1250" s="19">
        <f t="shared" si="2675"/>
        <v>233000</v>
      </c>
      <c r="AI1250" s="19">
        <f t="shared" si="2676"/>
        <v>233000</v>
      </c>
      <c r="AJ1250" s="19">
        <f t="shared" si="2715"/>
        <v>0</v>
      </c>
      <c r="AK1250" s="19">
        <f t="shared" si="2715"/>
        <v>0</v>
      </c>
      <c r="AL1250" s="19">
        <f t="shared" si="2715"/>
        <v>0</v>
      </c>
      <c r="AM1250" s="19">
        <f t="shared" si="2702"/>
        <v>116500</v>
      </c>
      <c r="AN1250" s="19">
        <f t="shared" si="2715"/>
        <v>0</v>
      </c>
      <c r="AO1250" s="19">
        <f t="shared" si="2635"/>
        <v>116500</v>
      </c>
      <c r="AP1250" s="19">
        <f t="shared" si="2703"/>
        <v>233000</v>
      </c>
      <c r="AQ1250" s="19">
        <f t="shared" si="2715"/>
        <v>0</v>
      </c>
      <c r="AR1250" s="19">
        <f t="shared" si="2636"/>
        <v>233000</v>
      </c>
      <c r="AS1250" s="19">
        <f t="shared" si="2704"/>
        <v>233000</v>
      </c>
      <c r="AT1250" s="19">
        <f t="shared" si="2715"/>
        <v>0</v>
      </c>
      <c r="AU1250" s="19">
        <f t="shared" si="2637"/>
        <v>233000</v>
      </c>
      <c r="AV1250" s="19">
        <f t="shared" si="2715"/>
        <v>0</v>
      </c>
      <c r="AW1250" s="32"/>
      <c r="AX1250" s="23"/>
      <c r="AY1250" s="2"/>
    </row>
    <row r="1251" spans="1:51" ht="46.8" x14ac:dyDescent="0.3">
      <c r="A1251" s="49" t="s">
        <v>982</v>
      </c>
      <c r="B1251" s="45">
        <v>240</v>
      </c>
      <c r="C1251" s="49"/>
      <c r="D1251" s="49"/>
      <c r="E1251" s="15" t="s">
        <v>586</v>
      </c>
      <c r="F1251" s="19">
        <f>F1252</f>
        <v>233000</v>
      </c>
      <c r="G1251" s="19">
        <f t="shared" si="2715"/>
        <v>233000</v>
      </c>
      <c r="H1251" s="19">
        <f t="shared" si="2715"/>
        <v>0</v>
      </c>
      <c r="I1251" s="19">
        <f t="shared" si="2715"/>
        <v>0</v>
      </c>
      <c r="J1251" s="19">
        <f t="shared" si="2715"/>
        <v>0</v>
      </c>
      <c r="K1251" s="19">
        <f t="shared" si="2715"/>
        <v>0</v>
      </c>
      <c r="L1251" s="19">
        <f t="shared" si="2680"/>
        <v>233000</v>
      </c>
      <c r="M1251" s="19">
        <f t="shared" si="2681"/>
        <v>233000</v>
      </c>
      <c r="N1251" s="19">
        <f t="shared" si="2682"/>
        <v>0</v>
      </c>
      <c r="O1251" s="19">
        <f t="shared" si="2715"/>
        <v>116500</v>
      </c>
      <c r="P1251" s="19">
        <f t="shared" si="2715"/>
        <v>0</v>
      </c>
      <c r="Q1251" s="19">
        <f t="shared" si="2715"/>
        <v>0</v>
      </c>
      <c r="R1251" s="19">
        <f t="shared" si="2705"/>
        <v>349500</v>
      </c>
      <c r="S1251" s="19">
        <f t="shared" si="2706"/>
        <v>233000</v>
      </c>
      <c r="T1251" s="19">
        <f t="shared" si="2707"/>
        <v>0</v>
      </c>
      <c r="U1251" s="19">
        <f t="shared" si="2715"/>
        <v>0</v>
      </c>
      <c r="V1251" s="19">
        <f t="shared" si="2708"/>
        <v>349500</v>
      </c>
      <c r="W1251" s="19">
        <f t="shared" si="2709"/>
        <v>233000</v>
      </c>
      <c r="X1251" s="19">
        <f t="shared" si="2710"/>
        <v>0</v>
      </c>
      <c r="Y1251" s="19">
        <f t="shared" si="2715"/>
        <v>-233000</v>
      </c>
      <c r="Z1251" s="19">
        <f t="shared" si="2715"/>
        <v>0</v>
      </c>
      <c r="AA1251" s="19">
        <f t="shared" si="2715"/>
        <v>233000</v>
      </c>
      <c r="AB1251" s="19">
        <f t="shared" si="2663"/>
        <v>116500</v>
      </c>
      <c r="AC1251" s="19">
        <f t="shared" si="2664"/>
        <v>233000</v>
      </c>
      <c r="AD1251" s="19">
        <f t="shared" si="2665"/>
        <v>233000</v>
      </c>
      <c r="AE1251" s="19">
        <f t="shared" si="2715"/>
        <v>0</v>
      </c>
      <c r="AF1251" s="19">
        <f t="shared" si="2715"/>
        <v>0</v>
      </c>
      <c r="AG1251" s="19">
        <f t="shared" si="2674"/>
        <v>116500</v>
      </c>
      <c r="AH1251" s="19">
        <f t="shared" si="2675"/>
        <v>233000</v>
      </c>
      <c r="AI1251" s="19">
        <f t="shared" si="2676"/>
        <v>233000</v>
      </c>
      <c r="AJ1251" s="19">
        <f t="shared" si="2715"/>
        <v>0</v>
      </c>
      <c r="AK1251" s="19">
        <f t="shared" si="2715"/>
        <v>0</v>
      </c>
      <c r="AL1251" s="19">
        <f t="shared" si="2715"/>
        <v>0</v>
      </c>
      <c r="AM1251" s="19">
        <f t="shared" si="2702"/>
        <v>116500</v>
      </c>
      <c r="AN1251" s="19">
        <f t="shared" si="2715"/>
        <v>0</v>
      </c>
      <c r="AO1251" s="19">
        <f t="shared" si="2635"/>
        <v>116500</v>
      </c>
      <c r="AP1251" s="19">
        <f t="shared" si="2703"/>
        <v>233000</v>
      </c>
      <c r="AQ1251" s="19">
        <f t="shared" si="2715"/>
        <v>0</v>
      </c>
      <c r="AR1251" s="19">
        <f t="shared" si="2636"/>
        <v>233000</v>
      </c>
      <c r="AS1251" s="19">
        <f t="shared" si="2704"/>
        <v>233000</v>
      </c>
      <c r="AT1251" s="19">
        <f t="shared" si="2715"/>
        <v>0</v>
      </c>
      <c r="AU1251" s="19">
        <f t="shared" si="2637"/>
        <v>233000</v>
      </c>
      <c r="AV1251" s="19">
        <f t="shared" si="2715"/>
        <v>0</v>
      </c>
      <c r="AW1251" s="32"/>
      <c r="AX1251" s="23"/>
      <c r="AY1251" s="2"/>
    </row>
    <row r="1252" spans="1:51" x14ac:dyDescent="0.3">
      <c r="A1252" s="49" t="s">
        <v>982</v>
      </c>
      <c r="B1252" s="45">
        <v>240</v>
      </c>
      <c r="C1252" s="49" t="s">
        <v>151</v>
      </c>
      <c r="D1252" s="49" t="s">
        <v>24</v>
      </c>
      <c r="E1252" s="15" t="s">
        <v>548</v>
      </c>
      <c r="F1252" s="19">
        <v>233000</v>
      </c>
      <c r="G1252" s="19">
        <v>233000</v>
      </c>
      <c r="H1252" s="19">
        <v>0</v>
      </c>
      <c r="I1252" s="19"/>
      <c r="J1252" s="19"/>
      <c r="K1252" s="19"/>
      <c r="L1252" s="19">
        <f t="shared" si="2680"/>
        <v>233000</v>
      </c>
      <c r="M1252" s="19">
        <f t="shared" si="2681"/>
        <v>233000</v>
      </c>
      <c r="N1252" s="19">
        <f t="shared" si="2682"/>
        <v>0</v>
      </c>
      <c r="O1252" s="19">
        <v>116500</v>
      </c>
      <c r="P1252" s="19"/>
      <c r="Q1252" s="19"/>
      <c r="R1252" s="19">
        <f t="shared" si="2705"/>
        <v>349500</v>
      </c>
      <c r="S1252" s="19">
        <f t="shared" si="2706"/>
        <v>233000</v>
      </c>
      <c r="T1252" s="19">
        <f t="shared" si="2707"/>
        <v>0</v>
      </c>
      <c r="U1252" s="19"/>
      <c r="V1252" s="19">
        <f t="shared" si="2708"/>
        <v>349500</v>
      </c>
      <c r="W1252" s="19">
        <f t="shared" si="2709"/>
        <v>233000</v>
      </c>
      <c r="X1252" s="19">
        <f t="shared" si="2710"/>
        <v>0</v>
      </c>
      <c r="Y1252" s="19">
        <f>-116500-116500</f>
        <v>-233000</v>
      </c>
      <c r="Z1252" s="19"/>
      <c r="AA1252" s="19">
        <f>116500+116500</f>
        <v>233000</v>
      </c>
      <c r="AB1252" s="19">
        <f t="shared" si="2663"/>
        <v>116500</v>
      </c>
      <c r="AC1252" s="19">
        <f t="shared" si="2664"/>
        <v>233000</v>
      </c>
      <c r="AD1252" s="19">
        <f t="shared" si="2665"/>
        <v>233000</v>
      </c>
      <c r="AE1252" s="19"/>
      <c r="AF1252" s="19"/>
      <c r="AG1252" s="19">
        <f t="shared" si="2674"/>
        <v>116500</v>
      </c>
      <c r="AH1252" s="19">
        <f t="shared" si="2675"/>
        <v>233000</v>
      </c>
      <c r="AI1252" s="19">
        <f t="shared" si="2676"/>
        <v>233000</v>
      </c>
      <c r="AJ1252" s="19"/>
      <c r="AK1252" s="19"/>
      <c r="AL1252" s="19"/>
      <c r="AM1252" s="19">
        <f t="shared" si="2702"/>
        <v>116500</v>
      </c>
      <c r="AN1252" s="19"/>
      <c r="AO1252" s="19">
        <f t="shared" si="2635"/>
        <v>116500</v>
      </c>
      <c r="AP1252" s="19">
        <f t="shared" si="2703"/>
        <v>233000</v>
      </c>
      <c r="AQ1252" s="19"/>
      <c r="AR1252" s="19">
        <f t="shared" si="2636"/>
        <v>233000</v>
      </c>
      <c r="AS1252" s="19">
        <f t="shared" si="2704"/>
        <v>233000</v>
      </c>
      <c r="AT1252" s="19"/>
      <c r="AU1252" s="19">
        <f t="shared" si="2637"/>
        <v>233000</v>
      </c>
      <c r="AV1252" s="19"/>
      <c r="AW1252" s="32"/>
      <c r="AX1252" s="23"/>
      <c r="AY1252" s="2"/>
    </row>
    <row r="1253" spans="1:51" ht="46.8" hidden="1" x14ac:dyDescent="0.3">
      <c r="A1253" s="36" t="s">
        <v>982</v>
      </c>
      <c r="B1253" s="33">
        <v>400</v>
      </c>
      <c r="C1253" s="36"/>
      <c r="D1253" s="36"/>
      <c r="E1253" s="15" t="s">
        <v>580</v>
      </c>
      <c r="F1253" s="19"/>
      <c r="G1253" s="19"/>
      <c r="H1253" s="19"/>
      <c r="I1253" s="19"/>
      <c r="J1253" s="19"/>
      <c r="K1253" s="19"/>
      <c r="L1253" s="19"/>
      <c r="M1253" s="19"/>
      <c r="N1253" s="19"/>
      <c r="O1253" s="19">
        <f>O1254</f>
        <v>0</v>
      </c>
      <c r="P1253" s="19">
        <f t="shared" ref="P1253:AV1254" si="2724">P1254</f>
        <v>0</v>
      </c>
      <c r="Q1253" s="19">
        <f t="shared" si="2724"/>
        <v>0</v>
      </c>
      <c r="R1253" s="19">
        <f t="shared" si="2705"/>
        <v>0</v>
      </c>
      <c r="S1253" s="19">
        <f t="shared" si="2706"/>
        <v>0</v>
      </c>
      <c r="T1253" s="19">
        <f t="shared" si="2707"/>
        <v>0</v>
      </c>
      <c r="U1253" s="19">
        <f t="shared" si="2724"/>
        <v>0</v>
      </c>
      <c r="V1253" s="19">
        <f t="shared" si="2708"/>
        <v>0</v>
      </c>
      <c r="W1253" s="19">
        <f t="shared" si="2709"/>
        <v>0</v>
      </c>
      <c r="X1253" s="19">
        <f t="shared" si="2710"/>
        <v>0</v>
      </c>
      <c r="Y1253" s="19">
        <f t="shared" si="2724"/>
        <v>0</v>
      </c>
      <c r="Z1253" s="19">
        <f t="shared" si="2724"/>
        <v>0</v>
      </c>
      <c r="AA1253" s="19">
        <f t="shared" si="2724"/>
        <v>0</v>
      </c>
      <c r="AB1253" s="19">
        <f t="shared" si="2663"/>
        <v>0</v>
      </c>
      <c r="AC1253" s="19">
        <f t="shared" si="2664"/>
        <v>0</v>
      </c>
      <c r="AD1253" s="19">
        <f t="shared" si="2665"/>
        <v>0</v>
      </c>
      <c r="AE1253" s="19">
        <f t="shared" si="2724"/>
        <v>0</v>
      </c>
      <c r="AF1253" s="19">
        <f t="shared" si="2724"/>
        <v>0</v>
      </c>
      <c r="AG1253" s="19">
        <f t="shared" si="2674"/>
        <v>0</v>
      </c>
      <c r="AH1253" s="19">
        <f t="shared" si="2675"/>
        <v>0</v>
      </c>
      <c r="AI1253" s="19">
        <f t="shared" si="2676"/>
        <v>0</v>
      </c>
      <c r="AJ1253" s="19">
        <f t="shared" si="2724"/>
        <v>0</v>
      </c>
      <c r="AK1253" s="19">
        <f t="shared" si="2724"/>
        <v>0</v>
      </c>
      <c r="AL1253" s="19">
        <f t="shared" si="2724"/>
        <v>0</v>
      </c>
      <c r="AM1253" s="19">
        <f t="shared" si="2702"/>
        <v>0</v>
      </c>
      <c r="AN1253" s="19">
        <f t="shared" si="2724"/>
        <v>0</v>
      </c>
      <c r="AO1253" s="19"/>
      <c r="AP1253" s="19">
        <f t="shared" si="2703"/>
        <v>0</v>
      </c>
      <c r="AQ1253" s="19">
        <f t="shared" si="2724"/>
        <v>0</v>
      </c>
      <c r="AR1253" s="19"/>
      <c r="AS1253" s="19">
        <f t="shared" si="2704"/>
        <v>0</v>
      </c>
      <c r="AT1253" s="19">
        <f t="shared" si="2724"/>
        <v>0</v>
      </c>
      <c r="AU1253" s="19"/>
      <c r="AV1253" s="19">
        <f t="shared" si="2724"/>
        <v>0</v>
      </c>
      <c r="AW1253" s="32">
        <v>0</v>
      </c>
      <c r="AX1253" s="23"/>
      <c r="AY1253" s="2"/>
    </row>
    <row r="1254" spans="1:51" hidden="1" x14ac:dyDescent="0.3">
      <c r="A1254" s="36" t="s">
        <v>982</v>
      </c>
      <c r="B1254" s="33">
        <v>410</v>
      </c>
      <c r="C1254" s="36"/>
      <c r="D1254" s="36"/>
      <c r="E1254" s="15" t="s">
        <v>593</v>
      </c>
      <c r="F1254" s="19"/>
      <c r="G1254" s="19"/>
      <c r="H1254" s="19"/>
      <c r="I1254" s="19"/>
      <c r="J1254" s="19"/>
      <c r="K1254" s="19"/>
      <c r="L1254" s="19"/>
      <c r="M1254" s="19"/>
      <c r="N1254" s="19"/>
      <c r="O1254" s="19">
        <f>O1255</f>
        <v>0</v>
      </c>
      <c r="P1254" s="19">
        <f t="shared" si="2724"/>
        <v>0</v>
      </c>
      <c r="Q1254" s="19">
        <f t="shared" si="2724"/>
        <v>0</v>
      </c>
      <c r="R1254" s="19">
        <f t="shared" si="2705"/>
        <v>0</v>
      </c>
      <c r="S1254" s="19">
        <f t="shared" si="2706"/>
        <v>0</v>
      </c>
      <c r="T1254" s="19">
        <f t="shared" si="2707"/>
        <v>0</v>
      </c>
      <c r="U1254" s="19">
        <f t="shared" si="2724"/>
        <v>0</v>
      </c>
      <c r="V1254" s="19">
        <f t="shared" si="2708"/>
        <v>0</v>
      </c>
      <c r="W1254" s="19">
        <f t="shared" si="2709"/>
        <v>0</v>
      </c>
      <c r="X1254" s="19">
        <f t="shared" si="2710"/>
        <v>0</v>
      </c>
      <c r="Y1254" s="19">
        <f t="shared" si="2724"/>
        <v>0</v>
      </c>
      <c r="Z1254" s="19">
        <f t="shared" si="2724"/>
        <v>0</v>
      </c>
      <c r="AA1254" s="19">
        <f t="shared" si="2724"/>
        <v>0</v>
      </c>
      <c r="AB1254" s="19">
        <f t="shared" si="2663"/>
        <v>0</v>
      </c>
      <c r="AC1254" s="19">
        <f t="shared" si="2664"/>
        <v>0</v>
      </c>
      <c r="AD1254" s="19">
        <f t="shared" si="2665"/>
        <v>0</v>
      </c>
      <c r="AE1254" s="19">
        <f t="shared" si="2724"/>
        <v>0</v>
      </c>
      <c r="AF1254" s="19">
        <f t="shared" si="2724"/>
        <v>0</v>
      </c>
      <c r="AG1254" s="19">
        <f t="shared" si="2674"/>
        <v>0</v>
      </c>
      <c r="AH1254" s="19">
        <f t="shared" si="2675"/>
        <v>0</v>
      </c>
      <c r="AI1254" s="19">
        <f t="shared" si="2676"/>
        <v>0</v>
      </c>
      <c r="AJ1254" s="19">
        <f t="shared" si="2724"/>
        <v>0</v>
      </c>
      <c r="AK1254" s="19">
        <f t="shared" si="2724"/>
        <v>0</v>
      </c>
      <c r="AL1254" s="19">
        <f t="shared" si="2724"/>
        <v>0</v>
      </c>
      <c r="AM1254" s="19">
        <f t="shared" si="2702"/>
        <v>0</v>
      </c>
      <c r="AN1254" s="19">
        <f t="shared" si="2724"/>
        <v>0</v>
      </c>
      <c r="AO1254" s="19"/>
      <c r="AP1254" s="19">
        <f t="shared" si="2703"/>
        <v>0</v>
      </c>
      <c r="AQ1254" s="19">
        <f t="shared" si="2724"/>
        <v>0</v>
      </c>
      <c r="AR1254" s="19"/>
      <c r="AS1254" s="19">
        <f t="shared" si="2704"/>
        <v>0</v>
      </c>
      <c r="AT1254" s="19">
        <f t="shared" si="2724"/>
        <v>0</v>
      </c>
      <c r="AU1254" s="19"/>
      <c r="AV1254" s="19">
        <f t="shared" si="2724"/>
        <v>0</v>
      </c>
      <c r="AW1254" s="32">
        <v>0</v>
      </c>
      <c r="AX1254" s="23"/>
      <c r="AY1254" s="2"/>
    </row>
    <row r="1255" spans="1:51" hidden="1" x14ac:dyDescent="0.3">
      <c r="A1255" s="36" t="s">
        <v>982</v>
      </c>
      <c r="B1255" s="33">
        <v>410</v>
      </c>
      <c r="C1255" s="36" t="s">
        <v>151</v>
      </c>
      <c r="D1255" s="36" t="s">
        <v>24</v>
      </c>
      <c r="E1255" s="15" t="s">
        <v>548</v>
      </c>
      <c r="F1255" s="19"/>
      <c r="G1255" s="19"/>
      <c r="H1255" s="19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>
        <f t="shared" si="2705"/>
        <v>0</v>
      </c>
      <c r="S1255" s="19">
        <f t="shared" si="2706"/>
        <v>0</v>
      </c>
      <c r="T1255" s="19">
        <f t="shared" si="2707"/>
        <v>0</v>
      </c>
      <c r="U1255" s="19"/>
      <c r="V1255" s="19">
        <f t="shared" si="2708"/>
        <v>0</v>
      </c>
      <c r="W1255" s="19">
        <f t="shared" si="2709"/>
        <v>0</v>
      </c>
      <c r="X1255" s="19">
        <f t="shared" si="2710"/>
        <v>0</v>
      </c>
      <c r="Y1255" s="19"/>
      <c r="Z1255" s="19"/>
      <c r="AA1255" s="19"/>
      <c r="AB1255" s="19">
        <f t="shared" si="2663"/>
        <v>0</v>
      </c>
      <c r="AC1255" s="19">
        <f t="shared" si="2664"/>
        <v>0</v>
      </c>
      <c r="AD1255" s="19">
        <f t="shared" si="2665"/>
        <v>0</v>
      </c>
      <c r="AE1255" s="19"/>
      <c r="AF1255" s="19"/>
      <c r="AG1255" s="19">
        <f t="shared" si="2674"/>
        <v>0</v>
      </c>
      <c r="AH1255" s="19">
        <f t="shared" si="2675"/>
        <v>0</v>
      </c>
      <c r="AI1255" s="19">
        <f t="shared" si="2676"/>
        <v>0</v>
      </c>
      <c r="AJ1255" s="19"/>
      <c r="AK1255" s="19"/>
      <c r="AL1255" s="19"/>
      <c r="AM1255" s="19">
        <f t="shared" si="2702"/>
        <v>0</v>
      </c>
      <c r="AN1255" s="19"/>
      <c r="AO1255" s="19"/>
      <c r="AP1255" s="19">
        <f t="shared" si="2703"/>
        <v>0</v>
      </c>
      <c r="AQ1255" s="19"/>
      <c r="AR1255" s="19"/>
      <c r="AS1255" s="19">
        <f t="shared" si="2704"/>
        <v>0</v>
      </c>
      <c r="AT1255" s="19"/>
      <c r="AU1255" s="19"/>
      <c r="AV1255" s="19"/>
      <c r="AW1255" s="32">
        <v>0</v>
      </c>
      <c r="AX1255" s="23"/>
      <c r="AY1255" s="2"/>
    </row>
    <row r="1256" spans="1:51" ht="62.4" x14ac:dyDescent="0.3">
      <c r="A1256" s="49" t="s">
        <v>273</v>
      </c>
      <c r="B1256" s="45"/>
      <c r="C1256" s="49"/>
      <c r="D1256" s="49"/>
      <c r="E1256" s="15" t="s">
        <v>1144</v>
      </c>
      <c r="F1256" s="19">
        <f>F1257+F1261+F1265</f>
        <v>299973.7</v>
      </c>
      <c r="G1256" s="19">
        <f t="shared" ref="G1256:AV1256" si="2725">G1257+G1261+G1265</f>
        <v>325632.19999999995</v>
      </c>
      <c r="H1256" s="19">
        <f t="shared" si="2725"/>
        <v>218824.09999999998</v>
      </c>
      <c r="I1256" s="19">
        <f t="shared" ref="I1256:K1256" si="2726">I1257+I1261+I1265</f>
        <v>0</v>
      </c>
      <c r="J1256" s="19">
        <f t="shared" si="2726"/>
        <v>0</v>
      </c>
      <c r="K1256" s="19">
        <f t="shared" si="2726"/>
        <v>0</v>
      </c>
      <c r="L1256" s="19">
        <f t="shared" si="2680"/>
        <v>299973.7</v>
      </c>
      <c r="M1256" s="19">
        <f t="shared" si="2681"/>
        <v>325632.19999999995</v>
      </c>
      <c r="N1256" s="19">
        <f t="shared" si="2682"/>
        <v>218824.09999999998</v>
      </c>
      <c r="O1256" s="19">
        <f t="shared" ref="O1256:Q1256" si="2727">O1257+O1261+O1265</f>
        <v>19842.7</v>
      </c>
      <c r="P1256" s="19">
        <f t="shared" si="2727"/>
        <v>0</v>
      </c>
      <c r="Q1256" s="19">
        <f t="shared" si="2727"/>
        <v>0</v>
      </c>
      <c r="R1256" s="19">
        <f t="shared" si="2705"/>
        <v>319816.40000000002</v>
      </c>
      <c r="S1256" s="19">
        <f t="shared" si="2706"/>
        <v>325632.19999999995</v>
      </c>
      <c r="T1256" s="19">
        <f t="shared" si="2707"/>
        <v>218824.09999999998</v>
      </c>
      <c r="U1256" s="19">
        <f t="shared" ref="U1256" si="2728">U1257+U1261+U1265</f>
        <v>0</v>
      </c>
      <c r="V1256" s="19">
        <f t="shared" si="2708"/>
        <v>319816.40000000002</v>
      </c>
      <c r="W1256" s="19">
        <f t="shared" si="2709"/>
        <v>325632.19999999995</v>
      </c>
      <c r="X1256" s="19">
        <f t="shared" si="2710"/>
        <v>218824.09999999998</v>
      </c>
      <c r="Y1256" s="19">
        <f t="shared" ref="Y1256:AA1256" si="2729">Y1257+Y1261+Y1265</f>
        <v>0</v>
      </c>
      <c r="Z1256" s="19">
        <f t="shared" si="2729"/>
        <v>0</v>
      </c>
      <c r="AA1256" s="19">
        <f t="shared" si="2729"/>
        <v>0</v>
      </c>
      <c r="AB1256" s="19">
        <f t="shared" si="2663"/>
        <v>319816.40000000002</v>
      </c>
      <c r="AC1256" s="19">
        <f t="shared" si="2664"/>
        <v>325632.19999999995</v>
      </c>
      <c r="AD1256" s="19">
        <f t="shared" si="2665"/>
        <v>218824.09999999998</v>
      </c>
      <c r="AE1256" s="19">
        <f t="shared" ref="AE1256:AF1256" si="2730">AE1257+AE1261+AE1265</f>
        <v>0</v>
      </c>
      <c r="AF1256" s="19">
        <f t="shared" si="2730"/>
        <v>0</v>
      </c>
      <c r="AG1256" s="19">
        <f t="shared" si="2674"/>
        <v>319816.40000000002</v>
      </c>
      <c r="AH1256" s="19">
        <f t="shared" si="2675"/>
        <v>325632.19999999995</v>
      </c>
      <c r="AI1256" s="19">
        <f t="shared" si="2676"/>
        <v>218824.09999999998</v>
      </c>
      <c r="AJ1256" s="19">
        <f t="shared" ref="AJ1256:AL1256" si="2731">AJ1257+AJ1261+AJ1265</f>
        <v>0</v>
      </c>
      <c r="AK1256" s="19">
        <f t="shared" si="2731"/>
        <v>0</v>
      </c>
      <c r="AL1256" s="19">
        <f t="shared" si="2731"/>
        <v>0</v>
      </c>
      <c r="AM1256" s="19">
        <f t="shared" si="2702"/>
        <v>319816.40000000002</v>
      </c>
      <c r="AN1256" s="19">
        <f t="shared" ref="AN1256" si="2732">AN1257+AN1261+AN1265</f>
        <v>0</v>
      </c>
      <c r="AO1256" s="19">
        <f t="shared" ref="AO1256:AO1313" si="2733">AM1256+AN1256</f>
        <v>319816.40000000002</v>
      </c>
      <c r="AP1256" s="19">
        <f t="shared" si="2703"/>
        <v>325632.19999999995</v>
      </c>
      <c r="AQ1256" s="19">
        <f t="shared" ref="AQ1256" si="2734">AQ1257+AQ1261+AQ1265</f>
        <v>0</v>
      </c>
      <c r="AR1256" s="19">
        <f t="shared" ref="AR1256:AR1313" si="2735">AP1256+AQ1256</f>
        <v>325632.19999999995</v>
      </c>
      <c r="AS1256" s="19">
        <f t="shared" si="2704"/>
        <v>218824.09999999998</v>
      </c>
      <c r="AT1256" s="19">
        <f t="shared" ref="AT1256" si="2736">AT1257+AT1261+AT1265</f>
        <v>0</v>
      </c>
      <c r="AU1256" s="19">
        <f t="shared" ref="AU1256:AU1313" si="2737">AS1256+AT1256</f>
        <v>218824.09999999998</v>
      </c>
      <c r="AV1256" s="19">
        <f t="shared" si="2725"/>
        <v>0</v>
      </c>
      <c r="AW1256" s="32"/>
      <c r="AX1256" s="23"/>
      <c r="AY1256" s="2"/>
    </row>
    <row r="1257" spans="1:51" ht="31.2" x14ac:dyDescent="0.3">
      <c r="A1257" s="49" t="s">
        <v>271</v>
      </c>
      <c r="B1257" s="45"/>
      <c r="C1257" s="49"/>
      <c r="D1257" s="49"/>
      <c r="E1257" s="15" t="s">
        <v>722</v>
      </c>
      <c r="F1257" s="19">
        <f t="shared" ref="F1257:K1259" si="2738">F1258</f>
        <v>1239.3</v>
      </c>
      <c r="G1257" s="19">
        <f t="shared" si="2738"/>
        <v>1239.3</v>
      </c>
      <c r="H1257" s="19">
        <f t="shared" si="2738"/>
        <v>1239.3</v>
      </c>
      <c r="I1257" s="19">
        <f t="shared" si="2738"/>
        <v>0</v>
      </c>
      <c r="J1257" s="19">
        <f t="shared" si="2738"/>
        <v>0</v>
      </c>
      <c r="K1257" s="19">
        <f t="shared" si="2738"/>
        <v>0</v>
      </c>
      <c r="L1257" s="19">
        <f t="shared" si="2680"/>
        <v>1239.3</v>
      </c>
      <c r="M1257" s="19">
        <f t="shared" si="2681"/>
        <v>1239.3</v>
      </c>
      <c r="N1257" s="19">
        <f t="shared" si="2682"/>
        <v>1239.3</v>
      </c>
      <c r="O1257" s="19">
        <f t="shared" ref="O1257:Q1259" si="2739">O1258</f>
        <v>0</v>
      </c>
      <c r="P1257" s="19">
        <f t="shared" si="2739"/>
        <v>0</v>
      </c>
      <c r="Q1257" s="19">
        <f t="shared" si="2739"/>
        <v>0</v>
      </c>
      <c r="R1257" s="19">
        <f t="shared" si="2705"/>
        <v>1239.3</v>
      </c>
      <c r="S1257" s="19">
        <f t="shared" si="2706"/>
        <v>1239.3</v>
      </c>
      <c r="T1257" s="19">
        <f t="shared" si="2707"/>
        <v>1239.3</v>
      </c>
      <c r="U1257" s="19">
        <f t="shared" ref="U1257:AV1259" si="2740">U1258</f>
        <v>0</v>
      </c>
      <c r="V1257" s="19">
        <f t="shared" si="2708"/>
        <v>1239.3</v>
      </c>
      <c r="W1257" s="19">
        <f t="shared" si="2709"/>
        <v>1239.3</v>
      </c>
      <c r="X1257" s="19">
        <f t="shared" si="2710"/>
        <v>1239.3</v>
      </c>
      <c r="Y1257" s="19">
        <f t="shared" si="2740"/>
        <v>0</v>
      </c>
      <c r="Z1257" s="19">
        <f t="shared" si="2740"/>
        <v>0</v>
      </c>
      <c r="AA1257" s="19">
        <f t="shared" si="2740"/>
        <v>0</v>
      </c>
      <c r="AB1257" s="19">
        <f t="shared" si="2663"/>
        <v>1239.3</v>
      </c>
      <c r="AC1257" s="19">
        <f t="shared" si="2664"/>
        <v>1239.3</v>
      </c>
      <c r="AD1257" s="19">
        <f t="shared" si="2665"/>
        <v>1239.3</v>
      </c>
      <c r="AE1257" s="19">
        <f t="shared" si="2740"/>
        <v>0</v>
      </c>
      <c r="AF1257" s="19">
        <f t="shared" si="2740"/>
        <v>0</v>
      </c>
      <c r="AG1257" s="19">
        <f t="shared" si="2674"/>
        <v>1239.3</v>
      </c>
      <c r="AH1257" s="19">
        <f t="shared" si="2675"/>
        <v>1239.3</v>
      </c>
      <c r="AI1257" s="19">
        <f t="shared" si="2676"/>
        <v>1239.3</v>
      </c>
      <c r="AJ1257" s="19">
        <f t="shared" si="2740"/>
        <v>0</v>
      </c>
      <c r="AK1257" s="19">
        <f t="shared" si="2740"/>
        <v>0</v>
      </c>
      <c r="AL1257" s="19">
        <f t="shared" si="2740"/>
        <v>0</v>
      </c>
      <c r="AM1257" s="19">
        <f t="shared" si="2702"/>
        <v>1239.3</v>
      </c>
      <c r="AN1257" s="19">
        <f t="shared" si="2740"/>
        <v>0</v>
      </c>
      <c r="AO1257" s="19">
        <f t="shared" si="2733"/>
        <v>1239.3</v>
      </c>
      <c r="AP1257" s="19">
        <f t="shared" si="2703"/>
        <v>1239.3</v>
      </c>
      <c r="AQ1257" s="19">
        <f t="shared" si="2740"/>
        <v>0</v>
      </c>
      <c r="AR1257" s="19">
        <f t="shared" si="2735"/>
        <v>1239.3</v>
      </c>
      <c r="AS1257" s="19">
        <f t="shared" si="2704"/>
        <v>1239.3</v>
      </c>
      <c r="AT1257" s="19">
        <f t="shared" si="2740"/>
        <v>0</v>
      </c>
      <c r="AU1257" s="19">
        <f t="shared" si="2737"/>
        <v>1239.3</v>
      </c>
      <c r="AV1257" s="19">
        <f t="shared" si="2740"/>
        <v>0</v>
      </c>
      <c r="AW1257" s="32"/>
      <c r="AX1257" s="23"/>
      <c r="AY1257" s="2"/>
    </row>
    <row r="1258" spans="1:51" ht="31.2" x14ac:dyDescent="0.3">
      <c r="A1258" s="49" t="s">
        <v>271</v>
      </c>
      <c r="B1258" s="45">
        <v>200</v>
      </c>
      <c r="C1258" s="49"/>
      <c r="D1258" s="49"/>
      <c r="E1258" s="15" t="s">
        <v>578</v>
      </c>
      <c r="F1258" s="19">
        <f t="shared" si="2738"/>
        <v>1239.3</v>
      </c>
      <c r="G1258" s="19">
        <f t="shared" si="2738"/>
        <v>1239.3</v>
      </c>
      <c r="H1258" s="19">
        <f t="shared" si="2738"/>
        <v>1239.3</v>
      </c>
      <c r="I1258" s="19">
        <f t="shared" si="2738"/>
        <v>0</v>
      </c>
      <c r="J1258" s="19">
        <f t="shared" si="2738"/>
        <v>0</v>
      </c>
      <c r="K1258" s="19">
        <f t="shared" si="2738"/>
        <v>0</v>
      </c>
      <c r="L1258" s="19">
        <f t="shared" si="2680"/>
        <v>1239.3</v>
      </c>
      <c r="M1258" s="19">
        <f t="shared" si="2681"/>
        <v>1239.3</v>
      </c>
      <c r="N1258" s="19">
        <f t="shared" si="2682"/>
        <v>1239.3</v>
      </c>
      <c r="O1258" s="19">
        <f t="shared" si="2739"/>
        <v>0</v>
      </c>
      <c r="P1258" s="19">
        <f t="shared" si="2739"/>
        <v>0</v>
      </c>
      <c r="Q1258" s="19">
        <f t="shared" si="2739"/>
        <v>0</v>
      </c>
      <c r="R1258" s="19">
        <f t="shared" si="2705"/>
        <v>1239.3</v>
      </c>
      <c r="S1258" s="19">
        <f t="shared" si="2706"/>
        <v>1239.3</v>
      </c>
      <c r="T1258" s="19">
        <f t="shared" si="2707"/>
        <v>1239.3</v>
      </c>
      <c r="U1258" s="19">
        <f t="shared" si="2740"/>
        <v>0</v>
      </c>
      <c r="V1258" s="19">
        <f t="shared" si="2708"/>
        <v>1239.3</v>
      </c>
      <c r="W1258" s="19">
        <f t="shared" si="2709"/>
        <v>1239.3</v>
      </c>
      <c r="X1258" s="19">
        <f t="shared" si="2710"/>
        <v>1239.3</v>
      </c>
      <c r="Y1258" s="19">
        <f t="shared" si="2740"/>
        <v>0</v>
      </c>
      <c r="Z1258" s="19">
        <f t="shared" si="2740"/>
        <v>0</v>
      </c>
      <c r="AA1258" s="19">
        <f t="shared" si="2740"/>
        <v>0</v>
      </c>
      <c r="AB1258" s="19">
        <f t="shared" si="2663"/>
        <v>1239.3</v>
      </c>
      <c r="AC1258" s="19">
        <f t="shared" si="2664"/>
        <v>1239.3</v>
      </c>
      <c r="AD1258" s="19">
        <f t="shared" si="2665"/>
        <v>1239.3</v>
      </c>
      <c r="AE1258" s="19">
        <f t="shared" si="2740"/>
        <v>0</v>
      </c>
      <c r="AF1258" s="19">
        <f t="shared" si="2740"/>
        <v>0</v>
      </c>
      <c r="AG1258" s="19">
        <f t="shared" si="2674"/>
        <v>1239.3</v>
      </c>
      <c r="AH1258" s="19">
        <f t="shared" si="2675"/>
        <v>1239.3</v>
      </c>
      <c r="AI1258" s="19">
        <f t="shared" si="2676"/>
        <v>1239.3</v>
      </c>
      <c r="AJ1258" s="19">
        <f t="shared" si="2740"/>
        <v>0</v>
      </c>
      <c r="AK1258" s="19">
        <f t="shared" si="2740"/>
        <v>0</v>
      </c>
      <c r="AL1258" s="19">
        <f t="shared" si="2740"/>
        <v>0</v>
      </c>
      <c r="AM1258" s="19">
        <f t="shared" si="2702"/>
        <v>1239.3</v>
      </c>
      <c r="AN1258" s="19">
        <f t="shared" si="2740"/>
        <v>0</v>
      </c>
      <c r="AO1258" s="19">
        <f t="shared" si="2733"/>
        <v>1239.3</v>
      </c>
      <c r="AP1258" s="19">
        <f t="shared" si="2703"/>
        <v>1239.3</v>
      </c>
      <c r="AQ1258" s="19">
        <f t="shared" si="2740"/>
        <v>0</v>
      </c>
      <c r="AR1258" s="19">
        <f t="shared" si="2735"/>
        <v>1239.3</v>
      </c>
      <c r="AS1258" s="19">
        <f t="shared" si="2704"/>
        <v>1239.3</v>
      </c>
      <c r="AT1258" s="19">
        <f t="shared" si="2740"/>
        <v>0</v>
      </c>
      <c r="AU1258" s="19">
        <f t="shared" si="2737"/>
        <v>1239.3</v>
      </c>
      <c r="AV1258" s="19">
        <f t="shared" si="2740"/>
        <v>0</v>
      </c>
      <c r="AW1258" s="32"/>
      <c r="AX1258" s="23"/>
      <c r="AY1258" s="2"/>
    </row>
    <row r="1259" spans="1:51" ht="46.8" x14ac:dyDescent="0.3">
      <c r="A1259" s="49" t="s">
        <v>271</v>
      </c>
      <c r="B1259" s="45">
        <v>240</v>
      </c>
      <c r="C1259" s="49"/>
      <c r="D1259" s="49"/>
      <c r="E1259" s="15" t="s">
        <v>586</v>
      </c>
      <c r="F1259" s="19">
        <f t="shared" si="2738"/>
        <v>1239.3</v>
      </c>
      <c r="G1259" s="19">
        <f t="shared" si="2738"/>
        <v>1239.3</v>
      </c>
      <c r="H1259" s="19">
        <f t="shared" si="2738"/>
        <v>1239.3</v>
      </c>
      <c r="I1259" s="19">
        <f t="shared" si="2738"/>
        <v>0</v>
      </c>
      <c r="J1259" s="19">
        <f t="shared" si="2738"/>
        <v>0</v>
      </c>
      <c r="K1259" s="19">
        <f t="shared" si="2738"/>
        <v>0</v>
      </c>
      <c r="L1259" s="19">
        <f t="shared" si="2680"/>
        <v>1239.3</v>
      </c>
      <c r="M1259" s="19">
        <f t="shared" si="2681"/>
        <v>1239.3</v>
      </c>
      <c r="N1259" s="19">
        <f t="shared" si="2682"/>
        <v>1239.3</v>
      </c>
      <c r="O1259" s="19">
        <f t="shared" si="2739"/>
        <v>0</v>
      </c>
      <c r="P1259" s="19">
        <f t="shared" si="2739"/>
        <v>0</v>
      </c>
      <c r="Q1259" s="19">
        <f t="shared" si="2739"/>
        <v>0</v>
      </c>
      <c r="R1259" s="19">
        <f t="shared" si="2705"/>
        <v>1239.3</v>
      </c>
      <c r="S1259" s="19">
        <f t="shared" si="2706"/>
        <v>1239.3</v>
      </c>
      <c r="T1259" s="19">
        <f t="shared" si="2707"/>
        <v>1239.3</v>
      </c>
      <c r="U1259" s="19">
        <f t="shared" si="2740"/>
        <v>0</v>
      </c>
      <c r="V1259" s="19">
        <f t="shared" si="2708"/>
        <v>1239.3</v>
      </c>
      <c r="W1259" s="19">
        <f t="shared" si="2709"/>
        <v>1239.3</v>
      </c>
      <c r="X1259" s="19">
        <f t="shared" si="2710"/>
        <v>1239.3</v>
      </c>
      <c r="Y1259" s="19">
        <f t="shared" si="2740"/>
        <v>0</v>
      </c>
      <c r="Z1259" s="19">
        <f t="shared" si="2740"/>
        <v>0</v>
      </c>
      <c r="AA1259" s="19">
        <f t="shared" si="2740"/>
        <v>0</v>
      </c>
      <c r="AB1259" s="19">
        <f t="shared" si="2663"/>
        <v>1239.3</v>
      </c>
      <c r="AC1259" s="19">
        <f t="shared" si="2664"/>
        <v>1239.3</v>
      </c>
      <c r="AD1259" s="19">
        <f t="shared" si="2665"/>
        <v>1239.3</v>
      </c>
      <c r="AE1259" s="19">
        <f t="shared" si="2740"/>
        <v>0</v>
      </c>
      <c r="AF1259" s="19">
        <f t="shared" si="2740"/>
        <v>0</v>
      </c>
      <c r="AG1259" s="19">
        <f t="shared" si="2674"/>
        <v>1239.3</v>
      </c>
      <c r="AH1259" s="19">
        <f t="shared" si="2675"/>
        <v>1239.3</v>
      </c>
      <c r="AI1259" s="19">
        <f t="shared" si="2676"/>
        <v>1239.3</v>
      </c>
      <c r="AJ1259" s="19">
        <f t="shared" si="2740"/>
        <v>0</v>
      </c>
      <c r="AK1259" s="19">
        <f t="shared" si="2740"/>
        <v>0</v>
      </c>
      <c r="AL1259" s="19">
        <f t="shared" si="2740"/>
        <v>0</v>
      </c>
      <c r="AM1259" s="19">
        <f t="shared" si="2702"/>
        <v>1239.3</v>
      </c>
      <c r="AN1259" s="19">
        <f t="shared" si="2740"/>
        <v>0</v>
      </c>
      <c r="AO1259" s="19">
        <f t="shared" si="2733"/>
        <v>1239.3</v>
      </c>
      <c r="AP1259" s="19">
        <f t="shared" si="2703"/>
        <v>1239.3</v>
      </c>
      <c r="AQ1259" s="19">
        <f t="shared" si="2740"/>
        <v>0</v>
      </c>
      <c r="AR1259" s="19">
        <f t="shared" si="2735"/>
        <v>1239.3</v>
      </c>
      <c r="AS1259" s="19">
        <f t="shared" si="2704"/>
        <v>1239.3</v>
      </c>
      <c r="AT1259" s="19">
        <f t="shared" si="2740"/>
        <v>0</v>
      </c>
      <c r="AU1259" s="19">
        <f t="shared" si="2737"/>
        <v>1239.3</v>
      </c>
      <c r="AV1259" s="19">
        <f t="shared" si="2740"/>
        <v>0</v>
      </c>
      <c r="AW1259" s="32"/>
      <c r="AX1259" s="23"/>
      <c r="AY1259" s="2"/>
    </row>
    <row r="1260" spans="1:51" x14ac:dyDescent="0.3">
      <c r="A1260" s="49" t="s">
        <v>271</v>
      </c>
      <c r="B1260" s="45">
        <v>240</v>
      </c>
      <c r="C1260" s="49" t="s">
        <v>200</v>
      </c>
      <c r="D1260" s="49" t="s">
        <v>20</v>
      </c>
      <c r="E1260" s="15" t="s">
        <v>553</v>
      </c>
      <c r="F1260" s="19">
        <v>1239.3</v>
      </c>
      <c r="G1260" s="19">
        <v>1239.3</v>
      </c>
      <c r="H1260" s="19">
        <v>1239.3</v>
      </c>
      <c r="I1260" s="19"/>
      <c r="J1260" s="19"/>
      <c r="K1260" s="19"/>
      <c r="L1260" s="19">
        <f t="shared" si="2680"/>
        <v>1239.3</v>
      </c>
      <c r="M1260" s="19">
        <f t="shared" si="2681"/>
        <v>1239.3</v>
      </c>
      <c r="N1260" s="19">
        <f t="shared" si="2682"/>
        <v>1239.3</v>
      </c>
      <c r="O1260" s="19"/>
      <c r="P1260" s="19"/>
      <c r="Q1260" s="19"/>
      <c r="R1260" s="19">
        <f t="shared" si="2705"/>
        <v>1239.3</v>
      </c>
      <c r="S1260" s="19">
        <f t="shared" si="2706"/>
        <v>1239.3</v>
      </c>
      <c r="T1260" s="19">
        <f t="shared" si="2707"/>
        <v>1239.3</v>
      </c>
      <c r="U1260" s="19"/>
      <c r="V1260" s="19">
        <f t="shared" si="2708"/>
        <v>1239.3</v>
      </c>
      <c r="W1260" s="19">
        <f t="shared" si="2709"/>
        <v>1239.3</v>
      </c>
      <c r="X1260" s="19">
        <f t="shared" si="2710"/>
        <v>1239.3</v>
      </c>
      <c r="Y1260" s="19"/>
      <c r="Z1260" s="19"/>
      <c r="AA1260" s="19"/>
      <c r="AB1260" s="19">
        <f t="shared" si="2663"/>
        <v>1239.3</v>
      </c>
      <c r="AC1260" s="19">
        <f t="shared" si="2664"/>
        <v>1239.3</v>
      </c>
      <c r="AD1260" s="19">
        <f t="shared" si="2665"/>
        <v>1239.3</v>
      </c>
      <c r="AE1260" s="19"/>
      <c r="AF1260" s="19"/>
      <c r="AG1260" s="19">
        <f t="shared" si="2674"/>
        <v>1239.3</v>
      </c>
      <c r="AH1260" s="19">
        <f t="shared" si="2675"/>
        <v>1239.3</v>
      </c>
      <c r="AI1260" s="19">
        <f t="shared" si="2676"/>
        <v>1239.3</v>
      </c>
      <c r="AJ1260" s="19"/>
      <c r="AK1260" s="19"/>
      <c r="AL1260" s="19"/>
      <c r="AM1260" s="19">
        <f t="shared" si="2702"/>
        <v>1239.3</v>
      </c>
      <c r="AN1260" s="19"/>
      <c r="AO1260" s="19">
        <f t="shared" si="2733"/>
        <v>1239.3</v>
      </c>
      <c r="AP1260" s="19">
        <f t="shared" si="2703"/>
        <v>1239.3</v>
      </c>
      <c r="AQ1260" s="19"/>
      <c r="AR1260" s="19">
        <f t="shared" si="2735"/>
        <v>1239.3</v>
      </c>
      <c r="AS1260" s="19">
        <f t="shared" si="2704"/>
        <v>1239.3</v>
      </c>
      <c r="AT1260" s="19"/>
      <c r="AU1260" s="19">
        <f t="shared" si="2737"/>
        <v>1239.3</v>
      </c>
      <c r="AV1260" s="19"/>
      <c r="AW1260" s="32"/>
      <c r="AX1260" s="23"/>
      <c r="AY1260" s="2"/>
    </row>
    <row r="1261" spans="1:51" ht="46.8" x14ac:dyDescent="0.3">
      <c r="A1261" s="49" t="s">
        <v>272</v>
      </c>
      <c r="B1261" s="45"/>
      <c r="C1261" s="49"/>
      <c r="D1261" s="49"/>
      <c r="E1261" s="15" t="s">
        <v>723</v>
      </c>
      <c r="F1261" s="19">
        <f t="shared" ref="F1261:K1263" si="2741">F1262</f>
        <v>173149.6</v>
      </c>
      <c r="G1261" s="19">
        <f t="shared" si="2741"/>
        <v>153149.6</v>
      </c>
      <c r="H1261" s="19">
        <f t="shared" si="2741"/>
        <v>153149.6</v>
      </c>
      <c r="I1261" s="19">
        <f t="shared" si="2741"/>
        <v>0</v>
      </c>
      <c r="J1261" s="19">
        <f t="shared" si="2741"/>
        <v>0</v>
      </c>
      <c r="K1261" s="19">
        <f t="shared" si="2741"/>
        <v>0</v>
      </c>
      <c r="L1261" s="19">
        <f t="shared" si="2680"/>
        <v>173149.6</v>
      </c>
      <c r="M1261" s="19">
        <f t="shared" si="2681"/>
        <v>153149.6</v>
      </c>
      <c r="N1261" s="19">
        <f t="shared" si="2682"/>
        <v>153149.6</v>
      </c>
      <c r="O1261" s="19">
        <f t="shared" ref="O1261:Q1263" si="2742">O1262</f>
        <v>0</v>
      </c>
      <c r="P1261" s="19">
        <f t="shared" si="2742"/>
        <v>0</v>
      </c>
      <c r="Q1261" s="19">
        <f t="shared" si="2742"/>
        <v>0</v>
      </c>
      <c r="R1261" s="19">
        <f t="shared" si="2705"/>
        <v>173149.6</v>
      </c>
      <c r="S1261" s="19">
        <f t="shared" si="2706"/>
        <v>153149.6</v>
      </c>
      <c r="T1261" s="19">
        <f t="shared" si="2707"/>
        <v>153149.6</v>
      </c>
      <c r="U1261" s="19">
        <f t="shared" ref="U1261:AV1263" si="2743">U1262</f>
        <v>0</v>
      </c>
      <c r="V1261" s="19">
        <f t="shared" si="2708"/>
        <v>173149.6</v>
      </c>
      <c r="W1261" s="19">
        <f t="shared" si="2709"/>
        <v>153149.6</v>
      </c>
      <c r="X1261" s="19">
        <f t="shared" si="2710"/>
        <v>153149.6</v>
      </c>
      <c r="Y1261" s="19">
        <f t="shared" si="2743"/>
        <v>0</v>
      </c>
      <c r="Z1261" s="19">
        <f t="shared" si="2743"/>
        <v>0</v>
      </c>
      <c r="AA1261" s="19">
        <f t="shared" si="2743"/>
        <v>0</v>
      </c>
      <c r="AB1261" s="19">
        <f t="shared" si="2663"/>
        <v>173149.6</v>
      </c>
      <c r="AC1261" s="19">
        <f t="shared" si="2664"/>
        <v>153149.6</v>
      </c>
      <c r="AD1261" s="19">
        <f t="shared" si="2665"/>
        <v>153149.6</v>
      </c>
      <c r="AE1261" s="19">
        <f t="shared" si="2743"/>
        <v>0</v>
      </c>
      <c r="AF1261" s="19">
        <f t="shared" si="2743"/>
        <v>0</v>
      </c>
      <c r="AG1261" s="19">
        <f t="shared" si="2674"/>
        <v>173149.6</v>
      </c>
      <c r="AH1261" s="19">
        <f t="shared" si="2675"/>
        <v>153149.6</v>
      </c>
      <c r="AI1261" s="19">
        <f t="shared" si="2676"/>
        <v>153149.6</v>
      </c>
      <c r="AJ1261" s="19">
        <f t="shared" si="2743"/>
        <v>0</v>
      </c>
      <c r="AK1261" s="19">
        <f t="shared" si="2743"/>
        <v>0</v>
      </c>
      <c r="AL1261" s="19">
        <f t="shared" si="2743"/>
        <v>0</v>
      </c>
      <c r="AM1261" s="19">
        <f t="shared" si="2702"/>
        <v>173149.6</v>
      </c>
      <c r="AN1261" s="19">
        <f t="shared" si="2743"/>
        <v>0</v>
      </c>
      <c r="AO1261" s="19">
        <f t="shared" si="2733"/>
        <v>173149.6</v>
      </c>
      <c r="AP1261" s="19">
        <f t="shared" si="2703"/>
        <v>153149.6</v>
      </c>
      <c r="AQ1261" s="19">
        <f t="shared" si="2743"/>
        <v>0</v>
      </c>
      <c r="AR1261" s="19">
        <f t="shared" si="2735"/>
        <v>153149.6</v>
      </c>
      <c r="AS1261" s="19">
        <f t="shared" si="2704"/>
        <v>153149.6</v>
      </c>
      <c r="AT1261" s="19">
        <f t="shared" si="2743"/>
        <v>0</v>
      </c>
      <c r="AU1261" s="19">
        <f t="shared" si="2737"/>
        <v>153149.6</v>
      </c>
      <c r="AV1261" s="19">
        <f t="shared" si="2743"/>
        <v>0</v>
      </c>
      <c r="AW1261" s="32"/>
      <c r="AX1261" s="23"/>
      <c r="AY1261" s="2"/>
    </row>
    <row r="1262" spans="1:51" x14ac:dyDescent="0.3">
      <c r="A1262" s="49" t="s">
        <v>272</v>
      </c>
      <c r="B1262" s="45">
        <v>800</v>
      </c>
      <c r="C1262" s="49"/>
      <c r="D1262" s="49"/>
      <c r="E1262" s="15" t="s">
        <v>583</v>
      </c>
      <c r="F1262" s="19">
        <f t="shared" si="2741"/>
        <v>173149.6</v>
      </c>
      <c r="G1262" s="19">
        <f t="shared" si="2741"/>
        <v>153149.6</v>
      </c>
      <c r="H1262" s="19">
        <f t="shared" si="2741"/>
        <v>153149.6</v>
      </c>
      <c r="I1262" s="19">
        <f t="shared" si="2741"/>
        <v>0</v>
      </c>
      <c r="J1262" s="19">
        <f t="shared" si="2741"/>
        <v>0</v>
      </c>
      <c r="K1262" s="19">
        <f t="shared" si="2741"/>
        <v>0</v>
      </c>
      <c r="L1262" s="19">
        <f t="shared" si="2680"/>
        <v>173149.6</v>
      </c>
      <c r="M1262" s="19">
        <f t="shared" si="2681"/>
        <v>153149.6</v>
      </c>
      <c r="N1262" s="19">
        <f t="shared" si="2682"/>
        <v>153149.6</v>
      </c>
      <c r="O1262" s="19">
        <f t="shared" si="2742"/>
        <v>0</v>
      </c>
      <c r="P1262" s="19">
        <f t="shared" si="2742"/>
        <v>0</v>
      </c>
      <c r="Q1262" s="19">
        <f t="shared" si="2742"/>
        <v>0</v>
      </c>
      <c r="R1262" s="19">
        <f t="shared" si="2705"/>
        <v>173149.6</v>
      </c>
      <c r="S1262" s="19">
        <f t="shared" si="2706"/>
        <v>153149.6</v>
      </c>
      <c r="T1262" s="19">
        <f t="shared" si="2707"/>
        <v>153149.6</v>
      </c>
      <c r="U1262" s="19">
        <f t="shared" si="2743"/>
        <v>0</v>
      </c>
      <c r="V1262" s="19">
        <f t="shared" si="2708"/>
        <v>173149.6</v>
      </c>
      <c r="W1262" s="19">
        <f t="shared" si="2709"/>
        <v>153149.6</v>
      </c>
      <c r="X1262" s="19">
        <f t="shared" si="2710"/>
        <v>153149.6</v>
      </c>
      <c r="Y1262" s="19">
        <f t="shared" si="2743"/>
        <v>0</v>
      </c>
      <c r="Z1262" s="19">
        <f t="shared" si="2743"/>
        <v>0</v>
      </c>
      <c r="AA1262" s="19">
        <f t="shared" si="2743"/>
        <v>0</v>
      </c>
      <c r="AB1262" s="19">
        <f t="shared" si="2663"/>
        <v>173149.6</v>
      </c>
      <c r="AC1262" s="19">
        <f t="shared" si="2664"/>
        <v>153149.6</v>
      </c>
      <c r="AD1262" s="19">
        <f t="shared" si="2665"/>
        <v>153149.6</v>
      </c>
      <c r="AE1262" s="19">
        <f t="shared" si="2743"/>
        <v>0</v>
      </c>
      <c r="AF1262" s="19">
        <f t="shared" si="2743"/>
        <v>0</v>
      </c>
      <c r="AG1262" s="19">
        <f t="shared" si="2674"/>
        <v>173149.6</v>
      </c>
      <c r="AH1262" s="19">
        <f t="shared" si="2675"/>
        <v>153149.6</v>
      </c>
      <c r="AI1262" s="19">
        <f t="shared" si="2676"/>
        <v>153149.6</v>
      </c>
      <c r="AJ1262" s="19">
        <f t="shared" si="2743"/>
        <v>0</v>
      </c>
      <c r="AK1262" s="19">
        <f t="shared" si="2743"/>
        <v>0</v>
      </c>
      <c r="AL1262" s="19">
        <f t="shared" si="2743"/>
        <v>0</v>
      </c>
      <c r="AM1262" s="19">
        <f t="shared" si="2702"/>
        <v>173149.6</v>
      </c>
      <c r="AN1262" s="19">
        <f t="shared" si="2743"/>
        <v>0</v>
      </c>
      <c r="AO1262" s="19">
        <f t="shared" si="2733"/>
        <v>173149.6</v>
      </c>
      <c r="AP1262" s="19">
        <f t="shared" si="2703"/>
        <v>153149.6</v>
      </c>
      <c r="AQ1262" s="19">
        <f t="shared" si="2743"/>
        <v>0</v>
      </c>
      <c r="AR1262" s="19">
        <f t="shared" si="2735"/>
        <v>153149.6</v>
      </c>
      <c r="AS1262" s="19">
        <f t="shared" si="2704"/>
        <v>153149.6</v>
      </c>
      <c r="AT1262" s="19">
        <f t="shared" si="2743"/>
        <v>0</v>
      </c>
      <c r="AU1262" s="19">
        <f t="shared" si="2737"/>
        <v>153149.6</v>
      </c>
      <c r="AV1262" s="19">
        <f t="shared" si="2743"/>
        <v>0</v>
      </c>
      <c r="AW1262" s="32"/>
      <c r="AX1262" s="23"/>
      <c r="AY1262" s="2"/>
    </row>
    <row r="1263" spans="1:51" ht="78" x14ac:dyDescent="0.3">
      <c r="A1263" s="49" t="s">
        <v>272</v>
      </c>
      <c r="B1263" s="45">
        <v>810</v>
      </c>
      <c r="C1263" s="49"/>
      <c r="D1263" s="49"/>
      <c r="E1263" s="15" t="s">
        <v>599</v>
      </c>
      <c r="F1263" s="19">
        <f t="shared" si="2741"/>
        <v>173149.6</v>
      </c>
      <c r="G1263" s="19">
        <f t="shared" si="2741"/>
        <v>153149.6</v>
      </c>
      <c r="H1263" s="19">
        <f t="shared" si="2741"/>
        <v>153149.6</v>
      </c>
      <c r="I1263" s="19">
        <f t="shared" si="2741"/>
        <v>0</v>
      </c>
      <c r="J1263" s="19">
        <f t="shared" si="2741"/>
        <v>0</v>
      </c>
      <c r="K1263" s="19">
        <f t="shared" si="2741"/>
        <v>0</v>
      </c>
      <c r="L1263" s="19">
        <f t="shared" si="2680"/>
        <v>173149.6</v>
      </c>
      <c r="M1263" s="19">
        <f t="shared" si="2681"/>
        <v>153149.6</v>
      </c>
      <c r="N1263" s="19">
        <f t="shared" si="2682"/>
        <v>153149.6</v>
      </c>
      <c r="O1263" s="19">
        <f t="shared" si="2742"/>
        <v>0</v>
      </c>
      <c r="P1263" s="19">
        <f t="shared" si="2742"/>
        <v>0</v>
      </c>
      <c r="Q1263" s="19">
        <f t="shared" si="2742"/>
        <v>0</v>
      </c>
      <c r="R1263" s="19">
        <f t="shared" si="2705"/>
        <v>173149.6</v>
      </c>
      <c r="S1263" s="19">
        <f t="shared" si="2706"/>
        <v>153149.6</v>
      </c>
      <c r="T1263" s="19">
        <f t="shared" si="2707"/>
        <v>153149.6</v>
      </c>
      <c r="U1263" s="19">
        <f t="shared" si="2743"/>
        <v>0</v>
      </c>
      <c r="V1263" s="19">
        <f t="shared" si="2708"/>
        <v>173149.6</v>
      </c>
      <c r="W1263" s="19">
        <f t="shared" si="2709"/>
        <v>153149.6</v>
      </c>
      <c r="X1263" s="19">
        <f t="shared" si="2710"/>
        <v>153149.6</v>
      </c>
      <c r="Y1263" s="19">
        <f t="shared" si="2743"/>
        <v>0</v>
      </c>
      <c r="Z1263" s="19">
        <f t="shared" si="2743"/>
        <v>0</v>
      </c>
      <c r="AA1263" s="19">
        <f t="shared" si="2743"/>
        <v>0</v>
      </c>
      <c r="AB1263" s="19">
        <f t="shared" si="2663"/>
        <v>173149.6</v>
      </c>
      <c r="AC1263" s="19">
        <f t="shared" si="2664"/>
        <v>153149.6</v>
      </c>
      <c r="AD1263" s="19">
        <f t="shared" si="2665"/>
        <v>153149.6</v>
      </c>
      <c r="AE1263" s="19">
        <f t="shared" si="2743"/>
        <v>0</v>
      </c>
      <c r="AF1263" s="19">
        <f t="shared" si="2743"/>
        <v>0</v>
      </c>
      <c r="AG1263" s="19">
        <f t="shared" si="2674"/>
        <v>173149.6</v>
      </c>
      <c r="AH1263" s="19">
        <f t="shared" si="2675"/>
        <v>153149.6</v>
      </c>
      <c r="AI1263" s="19">
        <f t="shared" si="2676"/>
        <v>153149.6</v>
      </c>
      <c r="AJ1263" s="19">
        <f t="shared" si="2743"/>
        <v>0</v>
      </c>
      <c r="AK1263" s="19">
        <f t="shared" si="2743"/>
        <v>0</v>
      </c>
      <c r="AL1263" s="19">
        <f t="shared" si="2743"/>
        <v>0</v>
      </c>
      <c r="AM1263" s="19">
        <f t="shared" si="2702"/>
        <v>173149.6</v>
      </c>
      <c r="AN1263" s="19">
        <f t="shared" si="2743"/>
        <v>0</v>
      </c>
      <c r="AO1263" s="19">
        <f t="shared" si="2733"/>
        <v>173149.6</v>
      </c>
      <c r="AP1263" s="19">
        <f t="shared" si="2703"/>
        <v>153149.6</v>
      </c>
      <c r="AQ1263" s="19">
        <f t="shared" si="2743"/>
        <v>0</v>
      </c>
      <c r="AR1263" s="19">
        <f t="shared" si="2735"/>
        <v>153149.6</v>
      </c>
      <c r="AS1263" s="19">
        <f t="shared" si="2704"/>
        <v>153149.6</v>
      </c>
      <c r="AT1263" s="19">
        <f t="shared" si="2743"/>
        <v>0</v>
      </c>
      <c r="AU1263" s="19">
        <f t="shared" si="2737"/>
        <v>153149.6</v>
      </c>
      <c r="AV1263" s="19">
        <f t="shared" si="2743"/>
        <v>0</v>
      </c>
      <c r="AW1263" s="32"/>
      <c r="AX1263" s="23"/>
      <c r="AY1263" s="2"/>
    </row>
    <row r="1264" spans="1:51" x14ac:dyDescent="0.3">
      <c r="A1264" s="49" t="s">
        <v>272</v>
      </c>
      <c r="B1264" s="45">
        <v>810</v>
      </c>
      <c r="C1264" s="49" t="s">
        <v>200</v>
      </c>
      <c r="D1264" s="49" t="s">
        <v>20</v>
      </c>
      <c r="E1264" s="15" t="s">
        <v>553</v>
      </c>
      <c r="F1264" s="19">
        <v>173149.6</v>
      </c>
      <c r="G1264" s="19">
        <v>153149.6</v>
      </c>
      <c r="H1264" s="19">
        <v>153149.6</v>
      </c>
      <c r="I1264" s="19"/>
      <c r="J1264" s="19"/>
      <c r="K1264" s="19"/>
      <c r="L1264" s="19">
        <f t="shared" si="2680"/>
        <v>173149.6</v>
      </c>
      <c r="M1264" s="19">
        <f t="shared" si="2681"/>
        <v>153149.6</v>
      </c>
      <c r="N1264" s="19">
        <f t="shared" si="2682"/>
        <v>153149.6</v>
      </c>
      <c r="O1264" s="19"/>
      <c r="P1264" s="19"/>
      <c r="Q1264" s="19"/>
      <c r="R1264" s="19">
        <f t="shared" si="2705"/>
        <v>173149.6</v>
      </c>
      <c r="S1264" s="19">
        <f t="shared" si="2706"/>
        <v>153149.6</v>
      </c>
      <c r="T1264" s="19">
        <f t="shared" si="2707"/>
        <v>153149.6</v>
      </c>
      <c r="U1264" s="19"/>
      <c r="V1264" s="19">
        <f t="shared" si="2708"/>
        <v>173149.6</v>
      </c>
      <c r="W1264" s="19">
        <f t="shared" si="2709"/>
        <v>153149.6</v>
      </c>
      <c r="X1264" s="19">
        <f t="shared" si="2710"/>
        <v>153149.6</v>
      </c>
      <c r="Y1264" s="19"/>
      <c r="Z1264" s="19"/>
      <c r="AA1264" s="19"/>
      <c r="AB1264" s="19">
        <f t="shared" si="2663"/>
        <v>173149.6</v>
      </c>
      <c r="AC1264" s="19">
        <f t="shared" si="2664"/>
        <v>153149.6</v>
      </c>
      <c r="AD1264" s="19">
        <f t="shared" si="2665"/>
        <v>153149.6</v>
      </c>
      <c r="AE1264" s="19"/>
      <c r="AF1264" s="19"/>
      <c r="AG1264" s="19">
        <f t="shared" si="2674"/>
        <v>173149.6</v>
      </c>
      <c r="AH1264" s="19">
        <f t="shared" si="2675"/>
        <v>153149.6</v>
      </c>
      <c r="AI1264" s="19">
        <f t="shared" si="2676"/>
        <v>153149.6</v>
      </c>
      <c r="AJ1264" s="19"/>
      <c r="AK1264" s="19"/>
      <c r="AL1264" s="19"/>
      <c r="AM1264" s="19">
        <f t="shared" si="2702"/>
        <v>173149.6</v>
      </c>
      <c r="AN1264" s="19"/>
      <c r="AO1264" s="19">
        <f t="shared" si="2733"/>
        <v>173149.6</v>
      </c>
      <c r="AP1264" s="19">
        <f t="shared" si="2703"/>
        <v>153149.6</v>
      </c>
      <c r="AQ1264" s="19"/>
      <c r="AR1264" s="19">
        <f t="shared" si="2735"/>
        <v>153149.6</v>
      </c>
      <c r="AS1264" s="19">
        <f t="shared" si="2704"/>
        <v>153149.6</v>
      </c>
      <c r="AT1264" s="19"/>
      <c r="AU1264" s="19">
        <f t="shared" si="2737"/>
        <v>153149.6</v>
      </c>
      <c r="AV1264" s="19"/>
      <c r="AW1264" s="32"/>
      <c r="AX1264" s="23"/>
      <c r="AY1264" s="2"/>
    </row>
    <row r="1265" spans="1:51" x14ac:dyDescent="0.3">
      <c r="A1265" s="49" t="s">
        <v>984</v>
      </c>
      <c r="B1265" s="45"/>
      <c r="C1265" s="49"/>
      <c r="D1265" s="49"/>
      <c r="E1265" s="15" t="s">
        <v>983</v>
      </c>
      <c r="F1265" s="19">
        <f>F1266</f>
        <v>125584.8</v>
      </c>
      <c r="G1265" s="19">
        <f t="shared" ref="G1265:AV1267" si="2744">G1266</f>
        <v>171243.3</v>
      </c>
      <c r="H1265" s="19">
        <f t="shared" si="2744"/>
        <v>64435.199999999997</v>
      </c>
      <c r="I1265" s="19">
        <f t="shared" si="2744"/>
        <v>0</v>
      </c>
      <c r="J1265" s="19">
        <f t="shared" si="2744"/>
        <v>0</v>
      </c>
      <c r="K1265" s="19">
        <f t="shared" si="2744"/>
        <v>0</v>
      </c>
      <c r="L1265" s="19">
        <f t="shared" si="2680"/>
        <v>125584.8</v>
      </c>
      <c r="M1265" s="19">
        <f t="shared" si="2681"/>
        <v>171243.3</v>
      </c>
      <c r="N1265" s="19">
        <f t="shared" si="2682"/>
        <v>64435.199999999997</v>
      </c>
      <c r="O1265" s="19">
        <f t="shared" si="2744"/>
        <v>19842.7</v>
      </c>
      <c r="P1265" s="19">
        <f t="shared" si="2744"/>
        <v>0</v>
      </c>
      <c r="Q1265" s="19">
        <f t="shared" si="2744"/>
        <v>0</v>
      </c>
      <c r="R1265" s="19">
        <f t="shared" si="2705"/>
        <v>145427.5</v>
      </c>
      <c r="S1265" s="19">
        <f t="shared" si="2706"/>
        <v>171243.3</v>
      </c>
      <c r="T1265" s="19">
        <f t="shared" si="2707"/>
        <v>64435.199999999997</v>
      </c>
      <c r="U1265" s="19">
        <f t="shared" si="2744"/>
        <v>0</v>
      </c>
      <c r="V1265" s="19">
        <f t="shared" si="2708"/>
        <v>145427.5</v>
      </c>
      <c r="W1265" s="19">
        <f t="shared" si="2709"/>
        <v>171243.3</v>
      </c>
      <c r="X1265" s="19">
        <f t="shared" si="2710"/>
        <v>64435.199999999997</v>
      </c>
      <c r="Y1265" s="19">
        <f t="shared" si="2744"/>
        <v>0</v>
      </c>
      <c r="Z1265" s="19">
        <f t="shared" si="2744"/>
        <v>0</v>
      </c>
      <c r="AA1265" s="19">
        <f t="shared" si="2744"/>
        <v>0</v>
      </c>
      <c r="AB1265" s="19">
        <f t="shared" si="2663"/>
        <v>145427.5</v>
      </c>
      <c r="AC1265" s="19">
        <f t="shared" si="2664"/>
        <v>171243.3</v>
      </c>
      <c r="AD1265" s="19">
        <f t="shared" si="2665"/>
        <v>64435.199999999997</v>
      </c>
      <c r="AE1265" s="19">
        <f t="shared" si="2744"/>
        <v>0</v>
      </c>
      <c r="AF1265" s="19">
        <f t="shared" si="2744"/>
        <v>0</v>
      </c>
      <c r="AG1265" s="19">
        <f t="shared" si="2674"/>
        <v>145427.5</v>
      </c>
      <c r="AH1265" s="19">
        <f t="shared" si="2675"/>
        <v>171243.3</v>
      </c>
      <c r="AI1265" s="19">
        <f t="shared" si="2676"/>
        <v>64435.199999999997</v>
      </c>
      <c r="AJ1265" s="19">
        <f t="shared" si="2744"/>
        <v>0</v>
      </c>
      <c r="AK1265" s="19">
        <f t="shared" si="2744"/>
        <v>0</v>
      </c>
      <c r="AL1265" s="19">
        <f t="shared" si="2744"/>
        <v>0</v>
      </c>
      <c r="AM1265" s="19">
        <f t="shared" si="2702"/>
        <v>145427.5</v>
      </c>
      <c r="AN1265" s="19">
        <f t="shared" si="2744"/>
        <v>0</v>
      </c>
      <c r="AO1265" s="19">
        <f t="shared" si="2733"/>
        <v>145427.5</v>
      </c>
      <c r="AP1265" s="19">
        <f t="shared" si="2703"/>
        <v>171243.3</v>
      </c>
      <c r="AQ1265" s="19">
        <f t="shared" si="2744"/>
        <v>0</v>
      </c>
      <c r="AR1265" s="19">
        <f t="shared" si="2735"/>
        <v>171243.3</v>
      </c>
      <c r="AS1265" s="19">
        <f t="shared" si="2704"/>
        <v>64435.199999999997</v>
      </c>
      <c r="AT1265" s="19">
        <f t="shared" si="2744"/>
        <v>0</v>
      </c>
      <c r="AU1265" s="19">
        <f t="shared" si="2737"/>
        <v>64435.199999999997</v>
      </c>
      <c r="AV1265" s="19">
        <f t="shared" si="2744"/>
        <v>0</v>
      </c>
      <c r="AW1265" s="32"/>
      <c r="AX1265" s="23"/>
      <c r="AY1265" s="2"/>
    </row>
    <row r="1266" spans="1:51" x14ac:dyDescent="0.3">
      <c r="A1266" s="49" t="s">
        <v>984</v>
      </c>
      <c r="B1266" s="45">
        <v>800</v>
      </c>
      <c r="C1266" s="49"/>
      <c r="D1266" s="49"/>
      <c r="E1266" s="15" t="s">
        <v>583</v>
      </c>
      <c r="F1266" s="19">
        <f>F1267</f>
        <v>125584.8</v>
      </c>
      <c r="G1266" s="19">
        <f t="shared" si="2744"/>
        <v>171243.3</v>
      </c>
      <c r="H1266" s="19">
        <f t="shared" si="2744"/>
        <v>64435.199999999997</v>
      </c>
      <c r="I1266" s="19">
        <f t="shared" si="2744"/>
        <v>0</v>
      </c>
      <c r="J1266" s="19">
        <f t="shared" si="2744"/>
        <v>0</v>
      </c>
      <c r="K1266" s="19">
        <f t="shared" si="2744"/>
        <v>0</v>
      </c>
      <c r="L1266" s="19">
        <f t="shared" si="2680"/>
        <v>125584.8</v>
      </c>
      <c r="M1266" s="19">
        <f t="shared" si="2681"/>
        <v>171243.3</v>
      </c>
      <c r="N1266" s="19">
        <f t="shared" si="2682"/>
        <v>64435.199999999997</v>
      </c>
      <c r="O1266" s="19">
        <f t="shared" si="2744"/>
        <v>19842.7</v>
      </c>
      <c r="P1266" s="19">
        <f t="shared" si="2744"/>
        <v>0</v>
      </c>
      <c r="Q1266" s="19">
        <f t="shared" si="2744"/>
        <v>0</v>
      </c>
      <c r="R1266" s="19">
        <f t="shared" si="2705"/>
        <v>145427.5</v>
      </c>
      <c r="S1266" s="19">
        <f t="shared" si="2706"/>
        <v>171243.3</v>
      </c>
      <c r="T1266" s="19">
        <f t="shared" si="2707"/>
        <v>64435.199999999997</v>
      </c>
      <c r="U1266" s="19">
        <f t="shared" si="2744"/>
        <v>0</v>
      </c>
      <c r="V1266" s="19">
        <f t="shared" si="2708"/>
        <v>145427.5</v>
      </c>
      <c r="W1266" s="19">
        <f t="shared" si="2709"/>
        <v>171243.3</v>
      </c>
      <c r="X1266" s="19">
        <f t="shared" si="2710"/>
        <v>64435.199999999997</v>
      </c>
      <c r="Y1266" s="19">
        <f t="shared" si="2744"/>
        <v>0</v>
      </c>
      <c r="Z1266" s="19">
        <f t="shared" si="2744"/>
        <v>0</v>
      </c>
      <c r="AA1266" s="19">
        <f t="shared" si="2744"/>
        <v>0</v>
      </c>
      <c r="AB1266" s="19">
        <f t="shared" si="2663"/>
        <v>145427.5</v>
      </c>
      <c r="AC1266" s="19">
        <f t="shared" si="2664"/>
        <v>171243.3</v>
      </c>
      <c r="AD1266" s="19">
        <f t="shared" si="2665"/>
        <v>64435.199999999997</v>
      </c>
      <c r="AE1266" s="19">
        <f t="shared" si="2744"/>
        <v>0</v>
      </c>
      <c r="AF1266" s="19">
        <f t="shared" si="2744"/>
        <v>0</v>
      </c>
      <c r="AG1266" s="19">
        <f t="shared" si="2674"/>
        <v>145427.5</v>
      </c>
      <c r="AH1266" s="19">
        <f t="shared" si="2675"/>
        <v>171243.3</v>
      </c>
      <c r="AI1266" s="19">
        <f t="shared" si="2676"/>
        <v>64435.199999999997</v>
      </c>
      <c r="AJ1266" s="19">
        <f t="shared" si="2744"/>
        <v>0</v>
      </c>
      <c r="AK1266" s="19">
        <f t="shared" si="2744"/>
        <v>0</v>
      </c>
      <c r="AL1266" s="19">
        <f t="shared" si="2744"/>
        <v>0</v>
      </c>
      <c r="AM1266" s="19">
        <f t="shared" si="2702"/>
        <v>145427.5</v>
      </c>
      <c r="AN1266" s="19">
        <f t="shared" si="2744"/>
        <v>0</v>
      </c>
      <c r="AO1266" s="19">
        <f t="shared" si="2733"/>
        <v>145427.5</v>
      </c>
      <c r="AP1266" s="19">
        <f t="shared" si="2703"/>
        <v>171243.3</v>
      </c>
      <c r="AQ1266" s="19">
        <f t="shared" si="2744"/>
        <v>0</v>
      </c>
      <c r="AR1266" s="19">
        <f t="shared" si="2735"/>
        <v>171243.3</v>
      </c>
      <c r="AS1266" s="19">
        <f t="shared" si="2704"/>
        <v>64435.199999999997</v>
      </c>
      <c r="AT1266" s="19">
        <f t="shared" si="2744"/>
        <v>0</v>
      </c>
      <c r="AU1266" s="19">
        <f t="shared" si="2737"/>
        <v>64435.199999999997</v>
      </c>
      <c r="AV1266" s="19">
        <f t="shared" si="2744"/>
        <v>0</v>
      </c>
      <c r="AW1266" s="32"/>
      <c r="AX1266" s="23"/>
      <c r="AY1266" s="2"/>
    </row>
    <row r="1267" spans="1:51" ht="78" x14ac:dyDescent="0.3">
      <c r="A1267" s="49" t="s">
        <v>984</v>
      </c>
      <c r="B1267" s="45">
        <v>810</v>
      </c>
      <c r="C1267" s="49"/>
      <c r="D1267" s="49"/>
      <c r="E1267" s="15" t="s">
        <v>599</v>
      </c>
      <c r="F1267" s="19">
        <f>F1268</f>
        <v>125584.8</v>
      </c>
      <c r="G1267" s="19">
        <f t="shared" si="2744"/>
        <v>171243.3</v>
      </c>
      <c r="H1267" s="19">
        <f t="shared" si="2744"/>
        <v>64435.199999999997</v>
      </c>
      <c r="I1267" s="19">
        <f t="shared" si="2744"/>
        <v>0</v>
      </c>
      <c r="J1267" s="19">
        <f t="shared" si="2744"/>
        <v>0</v>
      </c>
      <c r="K1267" s="19">
        <f t="shared" si="2744"/>
        <v>0</v>
      </c>
      <c r="L1267" s="19">
        <f t="shared" si="2680"/>
        <v>125584.8</v>
      </c>
      <c r="M1267" s="19">
        <f t="shared" si="2681"/>
        <v>171243.3</v>
      </c>
      <c r="N1267" s="19">
        <f t="shared" si="2682"/>
        <v>64435.199999999997</v>
      </c>
      <c r="O1267" s="19">
        <f t="shared" si="2744"/>
        <v>19842.7</v>
      </c>
      <c r="P1267" s="19">
        <f t="shared" si="2744"/>
        <v>0</v>
      </c>
      <c r="Q1267" s="19">
        <f t="shared" si="2744"/>
        <v>0</v>
      </c>
      <c r="R1267" s="19">
        <f t="shared" si="2705"/>
        <v>145427.5</v>
      </c>
      <c r="S1267" s="19">
        <f t="shared" si="2706"/>
        <v>171243.3</v>
      </c>
      <c r="T1267" s="19">
        <f t="shared" si="2707"/>
        <v>64435.199999999997</v>
      </c>
      <c r="U1267" s="19">
        <f t="shared" si="2744"/>
        <v>0</v>
      </c>
      <c r="V1267" s="19">
        <f t="shared" si="2708"/>
        <v>145427.5</v>
      </c>
      <c r="W1267" s="19">
        <f t="shared" si="2709"/>
        <v>171243.3</v>
      </c>
      <c r="X1267" s="19">
        <f t="shared" si="2710"/>
        <v>64435.199999999997</v>
      </c>
      <c r="Y1267" s="19">
        <f t="shared" si="2744"/>
        <v>0</v>
      </c>
      <c r="Z1267" s="19">
        <f t="shared" si="2744"/>
        <v>0</v>
      </c>
      <c r="AA1267" s="19">
        <f t="shared" si="2744"/>
        <v>0</v>
      </c>
      <c r="AB1267" s="19">
        <f t="shared" si="2663"/>
        <v>145427.5</v>
      </c>
      <c r="AC1267" s="19">
        <f t="shared" si="2664"/>
        <v>171243.3</v>
      </c>
      <c r="AD1267" s="19">
        <f t="shared" si="2665"/>
        <v>64435.199999999997</v>
      </c>
      <c r="AE1267" s="19">
        <f t="shared" si="2744"/>
        <v>0</v>
      </c>
      <c r="AF1267" s="19">
        <f t="shared" si="2744"/>
        <v>0</v>
      </c>
      <c r="AG1267" s="19">
        <f t="shared" si="2674"/>
        <v>145427.5</v>
      </c>
      <c r="AH1267" s="19">
        <f t="shared" si="2675"/>
        <v>171243.3</v>
      </c>
      <c r="AI1267" s="19">
        <f t="shared" si="2676"/>
        <v>64435.199999999997</v>
      </c>
      <c r="AJ1267" s="19">
        <f t="shared" si="2744"/>
        <v>0</v>
      </c>
      <c r="AK1267" s="19">
        <f t="shared" si="2744"/>
        <v>0</v>
      </c>
      <c r="AL1267" s="19">
        <f t="shared" si="2744"/>
        <v>0</v>
      </c>
      <c r="AM1267" s="19">
        <f t="shared" si="2702"/>
        <v>145427.5</v>
      </c>
      <c r="AN1267" s="19">
        <f t="shared" si="2744"/>
        <v>0</v>
      </c>
      <c r="AO1267" s="19">
        <f t="shared" si="2733"/>
        <v>145427.5</v>
      </c>
      <c r="AP1267" s="19">
        <f t="shared" si="2703"/>
        <v>171243.3</v>
      </c>
      <c r="AQ1267" s="19">
        <f t="shared" si="2744"/>
        <v>0</v>
      </c>
      <c r="AR1267" s="19">
        <f t="shared" si="2735"/>
        <v>171243.3</v>
      </c>
      <c r="AS1267" s="19">
        <f t="shared" si="2704"/>
        <v>64435.199999999997</v>
      </c>
      <c r="AT1267" s="19">
        <f t="shared" si="2744"/>
        <v>0</v>
      </c>
      <c r="AU1267" s="19">
        <f t="shared" si="2737"/>
        <v>64435.199999999997</v>
      </c>
      <c r="AV1267" s="19">
        <f t="shared" si="2744"/>
        <v>0</v>
      </c>
      <c r="AW1267" s="32"/>
      <c r="AX1267" s="23"/>
      <c r="AY1267" s="2"/>
    </row>
    <row r="1268" spans="1:51" x14ac:dyDescent="0.3">
      <c r="A1268" s="49" t="s">
        <v>984</v>
      </c>
      <c r="B1268" s="45">
        <v>810</v>
      </c>
      <c r="C1268" s="49" t="s">
        <v>200</v>
      </c>
      <c r="D1268" s="49" t="s">
        <v>20</v>
      </c>
      <c r="E1268" s="15" t="s">
        <v>553</v>
      </c>
      <c r="F1268" s="19">
        <v>125584.8</v>
      </c>
      <c r="G1268" s="19">
        <v>171243.3</v>
      </c>
      <c r="H1268" s="19">
        <v>64435.199999999997</v>
      </c>
      <c r="I1268" s="19"/>
      <c r="J1268" s="19"/>
      <c r="K1268" s="19"/>
      <c r="L1268" s="19">
        <f t="shared" si="2680"/>
        <v>125584.8</v>
      </c>
      <c r="M1268" s="19">
        <f t="shared" si="2681"/>
        <v>171243.3</v>
      </c>
      <c r="N1268" s="19">
        <f t="shared" si="2682"/>
        <v>64435.199999999997</v>
      </c>
      <c r="O1268" s="19">
        <v>19842.7</v>
      </c>
      <c r="P1268" s="19"/>
      <c r="Q1268" s="19"/>
      <c r="R1268" s="19">
        <f t="shared" si="2705"/>
        <v>145427.5</v>
      </c>
      <c r="S1268" s="19">
        <f t="shared" si="2706"/>
        <v>171243.3</v>
      </c>
      <c r="T1268" s="19">
        <f t="shared" si="2707"/>
        <v>64435.199999999997</v>
      </c>
      <c r="U1268" s="19"/>
      <c r="V1268" s="19">
        <f t="shared" si="2708"/>
        <v>145427.5</v>
      </c>
      <c r="W1268" s="19">
        <f t="shared" si="2709"/>
        <v>171243.3</v>
      </c>
      <c r="X1268" s="19">
        <f t="shared" si="2710"/>
        <v>64435.199999999997</v>
      </c>
      <c r="Y1268" s="19"/>
      <c r="Z1268" s="19"/>
      <c r="AA1268" s="19"/>
      <c r="AB1268" s="19">
        <f t="shared" si="2663"/>
        <v>145427.5</v>
      </c>
      <c r="AC1268" s="19">
        <f t="shared" si="2664"/>
        <v>171243.3</v>
      </c>
      <c r="AD1268" s="19">
        <f t="shared" si="2665"/>
        <v>64435.199999999997</v>
      </c>
      <c r="AE1268" s="19"/>
      <c r="AF1268" s="19"/>
      <c r="AG1268" s="19">
        <f t="shared" si="2674"/>
        <v>145427.5</v>
      </c>
      <c r="AH1268" s="19">
        <f t="shared" si="2675"/>
        <v>171243.3</v>
      </c>
      <c r="AI1268" s="19">
        <f t="shared" si="2676"/>
        <v>64435.199999999997</v>
      </c>
      <c r="AJ1268" s="19"/>
      <c r="AK1268" s="19"/>
      <c r="AL1268" s="19"/>
      <c r="AM1268" s="19">
        <f t="shared" si="2702"/>
        <v>145427.5</v>
      </c>
      <c r="AN1268" s="19"/>
      <c r="AO1268" s="19">
        <f t="shared" si="2733"/>
        <v>145427.5</v>
      </c>
      <c r="AP1268" s="19">
        <f t="shared" si="2703"/>
        <v>171243.3</v>
      </c>
      <c r="AQ1268" s="19"/>
      <c r="AR1268" s="19">
        <f t="shared" si="2735"/>
        <v>171243.3</v>
      </c>
      <c r="AS1268" s="19">
        <f t="shared" si="2704"/>
        <v>64435.199999999997</v>
      </c>
      <c r="AT1268" s="19"/>
      <c r="AU1268" s="19">
        <f t="shared" si="2737"/>
        <v>64435.199999999997</v>
      </c>
      <c r="AV1268" s="19"/>
      <c r="AW1268" s="32"/>
      <c r="AX1268" s="23"/>
      <c r="AY1268" s="2"/>
    </row>
    <row r="1269" spans="1:51" ht="31.2" x14ac:dyDescent="0.3">
      <c r="A1269" s="49" t="s">
        <v>274</v>
      </c>
      <c r="B1269" s="45"/>
      <c r="C1269" s="49"/>
      <c r="D1269" s="49"/>
      <c r="E1269" s="15" t="s">
        <v>1145</v>
      </c>
      <c r="F1269" s="19">
        <f>F1270+F1274</f>
        <v>62361.8</v>
      </c>
      <c r="G1269" s="19">
        <f>G1270+G1274</f>
        <v>143161.79999999999</v>
      </c>
      <c r="H1269" s="19">
        <f t="shared" ref="H1269:AV1269" si="2745">H1270+H1274</f>
        <v>187018.8</v>
      </c>
      <c r="I1269" s="19">
        <f t="shared" ref="I1269:K1269" si="2746">I1270+I1274</f>
        <v>0</v>
      </c>
      <c r="J1269" s="19">
        <f t="shared" si="2746"/>
        <v>0</v>
      </c>
      <c r="K1269" s="19">
        <f t="shared" si="2746"/>
        <v>0</v>
      </c>
      <c r="L1269" s="19">
        <f t="shared" si="2680"/>
        <v>62361.8</v>
      </c>
      <c r="M1269" s="19">
        <f t="shared" si="2681"/>
        <v>143161.79999999999</v>
      </c>
      <c r="N1269" s="19">
        <f t="shared" si="2682"/>
        <v>187018.8</v>
      </c>
      <c r="O1269" s="19">
        <f t="shared" ref="O1269:Q1269" si="2747">O1270+O1274</f>
        <v>0</v>
      </c>
      <c r="P1269" s="19">
        <f t="shared" si="2747"/>
        <v>0</v>
      </c>
      <c r="Q1269" s="19">
        <f t="shared" si="2747"/>
        <v>0</v>
      </c>
      <c r="R1269" s="19">
        <f t="shared" si="2705"/>
        <v>62361.8</v>
      </c>
      <c r="S1269" s="19">
        <f t="shared" si="2706"/>
        <v>143161.79999999999</v>
      </c>
      <c r="T1269" s="19">
        <f t="shared" si="2707"/>
        <v>187018.8</v>
      </c>
      <c r="U1269" s="19">
        <f t="shared" ref="U1269" si="2748">U1270+U1274</f>
        <v>0</v>
      </c>
      <c r="V1269" s="19">
        <f t="shared" si="2708"/>
        <v>62361.8</v>
      </c>
      <c r="W1269" s="19">
        <f t="shared" si="2709"/>
        <v>143161.79999999999</v>
      </c>
      <c r="X1269" s="19">
        <f t="shared" si="2710"/>
        <v>187018.8</v>
      </c>
      <c r="Y1269" s="19">
        <f t="shared" ref="Y1269:AA1269" si="2749">Y1270+Y1274</f>
        <v>178000</v>
      </c>
      <c r="Z1269" s="19">
        <f t="shared" si="2749"/>
        <v>470000</v>
      </c>
      <c r="AA1269" s="19">
        <f t="shared" si="2749"/>
        <v>470000</v>
      </c>
      <c r="AB1269" s="19">
        <f t="shared" si="2663"/>
        <v>240361.8</v>
      </c>
      <c r="AC1269" s="19">
        <f t="shared" si="2664"/>
        <v>613161.80000000005</v>
      </c>
      <c r="AD1269" s="19">
        <f t="shared" si="2665"/>
        <v>657018.80000000005</v>
      </c>
      <c r="AE1269" s="19">
        <f t="shared" ref="AE1269:AF1269" si="2750">AE1270+AE1274</f>
        <v>0</v>
      </c>
      <c r="AF1269" s="19">
        <f t="shared" si="2750"/>
        <v>0</v>
      </c>
      <c r="AG1269" s="19">
        <f t="shared" si="2674"/>
        <v>240361.8</v>
      </c>
      <c r="AH1269" s="19">
        <f t="shared" si="2675"/>
        <v>613161.80000000005</v>
      </c>
      <c r="AI1269" s="19">
        <f t="shared" si="2676"/>
        <v>657018.80000000005</v>
      </c>
      <c r="AJ1269" s="19">
        <f t="shared" ref="AJ1269:AL1269" si="2751">AJ1270+AJ1274</f>
        <v>0</v>
      </c>
      <c r="AK1269" s="19">
        <f t="shared" si="2751"/>
        <v>0</v>
      </c>
      <c r="AL1269" s="19">
        <f t="shared" si="2751"/>
        <v>0</v>
      </c>
      <c r="AM1269" s="19">
        <f t="shared" si="2702"/>
        <v>240361.8</v>
      </c>
      <c r="AN1269" s="19">
        <f t="shared" ref="AN1269" si="2752">AN1270+AN1274</f>
        <v>0</v>
      </c>
      <c r="AO1269" s="19">
        <f t="shared" si="2733"/>
        <v>240361.8</v>
      </c>
      <c r="AP1269" s="19">
        <f t="shared" si="2703"/>
        <v>613161.80000000005</v>
      </c>
      <c r="AQ1269" s="19">
        <f t="shared" ref="AQ1269" si="2753">AQ1270+AQ1274</f>
        <v>0</v>
      </c>
      <c r="AR1269" s="19">
        <f t="shared" si="2735"/>
        <v>613161.80000000005</v>
      </c>
      <c r="AS1269" s="19">
        <f t="shared" si="2704"/>
        <v>657018.80000000005</v>
      </c>
      <c r="AT1269" s="19">
        <f t="shared" ref="AT1269" si="2754">AT1270+AT1274</f>
        <v>0</v>
      </c>
      <c r="AU1269" s="19">
        <f t="shared" si="2737"/>
        <v>657018.80000000005</v>
      </c>
      <c r="AV1269" s="19">
        <f t="shared" si="2745"/>
        <v>0</v>
      </c>
      <c r="AW1269" s="32"/>
      <c r="AX1269" s="23"/>
      <c r="AY1269" s="2"/>
    </row>
    <row r="1270" spans="1:51" x14ac:dyDescent="0.3">
      <c r="A1270" s="49" t="s">
        <v>987</v>
      </c>
      <c r="B1270" s="45"/>
      <c r="C1270" s="49"/>
      <c r="D1270" s="49"/>
      <c r="E1270" s="15" t="s">
        <v>988</v>
      </c>
      <c r="F1270" s="19">
        <f>F1271</f>
        <v>0</v>
      </c>
      <c r="G1270" s="19">
        <f t="shared" ref="G1270:AV1272" si="2755">G1271</f>
        <v>80800</v>
      </c>
      <c r="H1270" s="19">
        <f t="shared" si="2755"/>
        <v>70680</v>
      </c>
      <c r="I1270" s="19">
        <f t="shared" si="2755"/>
        <v>0</v>
      </c>
      <c r="J1270" s="19">
        <f t="shared" si="2755"/>
        <v>0</v>
      </c>
      <c r="K1270" s="19">
        <f t="shared" si="2755"/>
        <v>0</v>
      </c>
      <c r="L1270" s="19">
        <f t="shared" si="2680"/>
        <v>0</v>
      </c>
      <c r="M1270" s="19">
        <f t="shared" si="2681"/>
        <v>80800</v>
      </c>
      <c r="N1270" s="19">
        <f t="shared" si="2682"/>
        <v>70680</v>
      </c>
      <c r="O1270" s="19">
        <f t="shared" si="2755"/>
        <v>0</v>
      </c>
      <c r="P1270" s="19">
        <f t="shared" si="2755"/>
        <v>0</v>
      </c>
      <c r="Q1270" s="19">
        <f t="shared" si="2755"/>
        <v>0</v>
      </c>
      <c r="R1270" s="19">
        <f t="shared" si="2705"/>
        <v>0</v>
      </c>
      <c r="S1270" s="19">
        <f t="shared" si="2706"/>
        <v>80800</v>
      </c>
      <c r="T1270" s="19">
        <f t="shared" si="2707"/>
        <v>70680</v>
      </c>
      <c r="U1270" s="19">
        <f t="shared" si="2755"/>
        <v>0</v>
      </c>
      <c r="V1270" s="19">
        <f t="shared" si="2708"/>
        <v>0</v>
      </c>
      <c r="W1270" s="19">
        <f t="shared" si="2709"/>
        <v>80800</v>
      </c>
      <c r="X1270" s="19">
        <f t="shared" si="2710"/>
        <v>70680</v>
      </c>
      <c r="Y1270" s="19">
        <f t="shared" si="2755"/>
        <v>0</v>
      </c>
      <c r="Z1270" s="19">
        <f t="shared" si="2755"/>
        <v>0</v>
      </c>
      <c r="AA1270" s="19">
        <f t="shared" si="2755"/>
        <v>0</v>
      </c>
      <c r="AB1270" s="19">
        <f t="shared" si="2663"/>
        <v>0</v>
      </c>
      <c r="AC1270" s="19">
        <f t="shared" si="2664"/>
        <v>80800</v>
      </c>
      <c r="AD1270" s="19">
        <f t="shared" si="2665"/>
        <v>70680</v>
      </c>
      <c r="AE1270" s="19">
        <f t="shared" si="2755"/>
        <v>0</v>
      </c>
      <c r="AF1270" s="19">
        <f t="shared" si="2755"/>
        <v>0</v>
      </c>
      <c r="AG1270" s="19">
        <f t="shared" si="2674"/>
        <v>0</v>
      </c>
      <c r="AH1270" s="19">
        <f t="shared" si="2675"/>
        <v>80800</v>
      </c>
      <c r="AI1270" s="19">
        <f t="shared" si="2676"/>
        <v>70680</v>
      </c>
      <c r="AJ1270" s="19">
        <f t="shared" si="2755"/>
        <v>0</v>
      </c>
      <c r="AK1270" s="19">
        <f t="shared" si="2755"/>
        <v>0</v>
      </c>
      <c r="AL1270" s="19">
        <f t="shared" si="2755"/>
        <v>0</v>
      </c>
      <c r="AM1270" s="19">
        <f t="shared" si="2702"/>
        <v>0</v>
      </c>
      <c r="AN1270" s="19">
        <f t="shared" si="2755"/>
        <v>0</v>
      </c>
      <c r="AO1270" s="19">
        <f t="shared" si="2733"/>
        <v>0</v>
      </c>
      <c r="AP1270" s="19">
        <f t="shared" si="2703"/>
        <v>80800</v>
      </c>
      <c r="AQ1270" s="19">
        <f t="shared" si="2755"/>
        <v>0</v>
      </c>
      <c r="AR1270" s="19">
        <f t="shared" si="2735"/>
        <v>80800</v>
      </c>
      <c r="AS1270" s="19">
        <f t="shared" si="2704"/>
        <v>70680</v>
      </c>
      <c r="AT1270" s="19">
        <f t="shared" si="2755"/>
        <v>0</v>
      </c>
      <c r="AU1270" s="19">
        <f t="shared" si="2737"/>
        <v>70680</v>
      </c>
      <c r="AV1270" s="19">
        <f t="shared" si="2755"/>
        <v>0</v>
      </c>
      <c r="AW1270" s="32"/>
      <c r="AX1270" s="23"/>
      <c r="AY1270" s="2"/>
    </row>
    <row r="1271" spans="1:51" ht="31.2" x14ac:dyDescent="0.3">
      <c r="A1271" s="49" t="s">
        <v>987</v>
      </c>
      <c r="B1271" s="45">
        <v>200</v>
      </c>
      <c r="C1271" s="49"/>
      <c r="D1271" s="49"/>
      <c r="E1271" s="15" t="s">
        <v>578</v>
      </c>
      <c r="F1271" s="19">
        <f>F1272</f>
        <v>0</v>
      </c>
      <c r="G1271" s="19">
        <f t="shared" si="2755"/>
        <v>80800</v>
      </c>
      <c r="H1271" s="19">
        <f t="shared" si="2755"/>
        <v>70680</v>
      </c>
      <c r="I1271" s="19">
        <f t="shared" si="2755"/>
        <v>0</v>
      </c>
      <c r="J1271" s="19">
        <f t="shared" si="2755"/>
        <v>0</v>
      </c>
      <c r="K1271" s="19">
        <f t="shared" si="2755"/>
        <v>0</v>
      </c>
      <c r="L1271" s="19">
        <f t="shared" si="2680"/>
        <v>0</v>
      </c>
      <c r="M1271" s="19">
        <f t="shared" si="2681"/>
        <v>80800</v>
      </c>
      <c r="N1271" s="19">
        <f t="shared" si="2682"/>
        <v>70680</v>
      </c>
      <c r="O1271" s="19">
        <f t="shared" si="2755"/>
        <v>0</v>
      </c>
      <c r="P1271" s="19">
        <f t="shared" si="2755"/>
        <v>0</v>
      </c>
      <c r="Q1271" s="19">
        <f t="shared" si="2755"/>
        <v>0</v>
      </c>
      <c r="R1271" s="19">
        <f t="shared" si="2705"/>
        <v>0</v>
      </c>
      <c r="S1271" s="19">
        <f t="shared" si="2706"/>
        <v>80800</v>
      </c>
      <c r="T1271" s="19">
        <f t="shared" si="2707"/>
        <v>70680</v>
      </c>
      <c r="U1271" s="19">
        <f t="shared" si="2755"/>
        <v>0</v>
      </c>
      <c r="V1271" s="19">
        <f t="shared" si="2708"/>
        <v>0</v>
      </c>
      <c r="W1271" s="19">
        <f t="shared" si="2709"/>
        <v>80800</v>
      </c>
      <c r="X1271" s="19">
        <f t="shared" si="2710"/>
        <v>70680</v>
      </c>
      <c r="Y1271" s="19">
        <f t="shared" si="2755"/>
        <v>0</v>
      </c>
      <c r="Z1271" s="19">
        <f t="shared" si="2755"/>
        <v>0</v>
      </c>
      <c r="AA1271" s="19">
        <f t="shared" si="2755"/>
        <v>0</v>
      </c>
      <c r="AB1271" s="19">
        <f t="shared" si="2663"/>
        <v>0</v>
      </c>
      <c r="AC1271" s="19">
        <f t="shared" si="2664"/>
        <v>80800</v>
      </c>
      <c r="AD1271" s="19">
        <f t="shared" si="2665"/>
        <v>70680</v>
      </c>
      <c r="AE1271" s="19">
        <f t="shared" si="2755"/>
        <v>0</v>
      </c>
      <c r="AF1271" s="19">
        <f t="shared" si="2755"/>
        <v>0</v>
      </c>
      <c r="AG1271" s="19">
        <f t="shared" si="2674"/>
        <v>0</v>
      </c>
      <c r="AH1271" s="19">
        <f t="shared" si="2675"/>
        <v>80800</v>
      </c>
      <c r="AI1271" s="19">
        <f t="shared" si="2676"/>
        <v>70680</v>
      </c>
      <c r="AJ1271" s="19">
        <f t="shared" si="2755"/>
        <v>0</v>
      </c>
      <c r="AK1271" s="19">
        <f t="shared" si="2755"/>
        <v>0</v>
      </c>
      <c r="AL1271" s="19">
        <f t="shared" si="2755"/>
        <v>0</v>
      </c>
      <c r="AM1271" s="19">
        <f t="shared" si="2702"/>
        <v>0</v>
      </c>
      <c r="AN1271" s="19">
        <f t="shared" si="2755"/>
        <v>0</v>
      </c>
      <c r="AO1271" s="19">
        <f t="shared" si="2733"/>
        <v>0</v>
      </c>
      <c r="AP1271" s="19">
        <f t="shared" si="2703"/>
        <v>80800</v>
      </c>
      <c r="AQ1271" s="19">
        <f t="shared" si="2755"/>
        <v>0</v>
      </c>
      <c r="AR1271" s="19">
        <f t="shared" si="2735"/>
        <v>80800</v>
      </c>
      <c r="AS1271" s="19">
        <f t="shared" si="2704"/>
        <v>70680</v>
      </c>
      <c r="AT1271" s="19">
        <f t="shared" si="2755"/>
        <v>0</v>
      </c>
      <c r="AU1271" s="19">
        <f t="shared" si="2737"/>
        <v>70680</v>
      </c>
      <c r="AV1271" s="19">
        <f t="shared" si="2755"/>
        <v>0</v>
      </c>
      <c r="AW1271" s="32"/>
      <c r="AX1271" s="23"/>
      <c r="AY1271" s="2"/>
    </row>
    <row r="1272" spans="1:51" ht="46.8" x14ac:dyDescent="0.3">
      <c r="A1272" s="49" t="s">
        <v>987</v>
      </c>
      <c r="B1272" s="45">
        <v>240</v>
      </c>
      <c r="C1272" s="49"/>
      <c r="D1272" s="49"/>
      <c r="E1272" s="15" t="s">
        <v>586</v>
      </c>
      <c r="F1272" s="19">
        <f>F1273</f>
        <v>0</v>
      </c>
      <c r="G1272" s="19">
        <f t="shared" si="2755"/>
        <v>80800</v>
      </c>
      <c r="H1272" s="19">
        <f t="shared" si="2755"/>
        <v>70680</v>
      </c>
      <c r="I1272" s="19">
        <f t="shared" si="2755"/>
        <v>0</v>
      </c>
      <c r="J1272" s="19">
        <f t="shared" si="2755"/>
        <v>0</v>
      </c>
      <c r="K1272" s="19">
        <f t="shared" si="2755"/>
        <v>0</v>
      </c>
      <c r="L1272" s="19">
        <f t="shared" si="2680"/>
        <v>0</v>
      </c>
      <c r="M1272" s="19">
        <f t="shared" si="2681"/>
        <v>80800</v>
      </c>
      <c r="N1272" s="19">
        <f t="shared" si="2682"/>
        <v>70680</v>
      </c>
      <c r="O1272" s="19">
        <f t="shared" si="2755"/>
        <v>0</v>
      </c>
      <c r="P1272" s="19">
        <f t="shared" si="2755"/>
        <v>0</v>
      </c>
      <c r="Q1272" s="19">
        <f t="shared" si="2755"/>
        <v>0</v>
      </c>
      <c r="R1272" s="19">
        <f t="shared" si="2705"/>
        <v>0</v>
      </c>
      <c r="S1272" s="19">
        <f t="shared" si="2706"/>
        <v>80800</v>
      </c>
      <c r="T1272" s="19">
        <f t="shared" si="2707"/>
        <v>70680</v>
      </c>
      <c r="U1272" s="19">
        <f t="shared" si="2755"/>
        <v>0</v>
      </c>
      <c r="V1272" s="19">
        <f t="shared" si="2708"/>
        <v>0</v>
      </c>
      <c r="W1272" s="19">
        <f t="shared" si="2709"/>
        <v>80800</v>
      </c>
      <c r="X1272" s="19">
        <f t="shared" si="2710"/>
        <v>70680</v>
      </c>
      <c r="Y1272" s="19">
        <f t="shared" si="2755"/>
        <v>0</v>
      </c>
      <c r="Z1272" s="19">
        <f t="shared" si="2755"/>
        <v>0</v>
      </c>
      <c r="AA1272" s="19">
        <f t="shared" si="2755"/>
        <v>0</v>
      </c>
      <c r="AB1272" s="19">
        <f t="shared" si="2663"/>
        <v>0</v>
      </c>
      <c r="AC1272" s="19">
        <f t="shared" si="2664"/>
        <v>80800</v>
      </c>
      <c r="AD1272" s="19">
        <f t="shared" si="2665"/>
        <v>70680</v>
      </c>
      <c r="AE1272" s="19">
        <f t="shared" si="2755"/>
        <v>0</v>
      </c>
      <c r="AF1272" s="19">
        <f t="shared" si="2755"/>
        <v>0</v>
      </c>
      <c r="AG1272" s="19">
        <f t="shared" si="2674"/>
        <v>0</v>
      </c>
      <c r="AH1272" s="19">
        <f t="shared" si="2675"/>
        <v>80800</v>
      </c>
      <c r="AI1272" s="19">
        <f t="shared" si="2676"/>
        <v>70680</v>
      </c>
      <c r="AJ1272" s="19">
        <f t="shared" si="2755"/>
        <v>0</v>
      </c>
      <c r="AK1272" s="19">
        <f t="shared" si="2755"/>
        <v>0</v>
      </c>
      <c r="AL1272" s="19">
        <f t="shared" si="2755"/>
        <v>0</v>
      </c>
      <c r="AM1272" s="19">
        <f t="shared" si="2702"/>
        <v>0</v>
      </c>
      <c r="AN1272" s="19">
        <f t="shared" si="2755"/>
        <v>0</v>
      </c>
      <c r="AO1272" s="19">
        <f t="shared" si="2733"/>
        <v>0</v>
      </c>
      <c r="AP1272" s="19">
        <f t="shared" si="2703"/>
        <v>80800</v>
      </c>
      <c r="AQ1272" s="19">
        <f t="shared" si="2755"/>
        <v>0</v>
      </c>
      <c r="AR1272" s="19">
        <f t="shared" si="2735"/>
        <v>80800</v>
      </c>
      <c r="AS1272" s="19">
        <f t="shared" si="2704"/>
        <v>70680</v>
      </c>
      <c r="AT1272" s="19">
        <f t="shared" si="2755"/>
        <v>0</v>
      </c>
      <c r="AU1272" s="19">
        <f t="shared" si="2737"/>
        <v>70680</v>
      </c>
      <c r="AV1272" s="19">
        <f t="shared" si="2755"/>
        <v>0</v>
      </c>
      <c r="AW1272" s="32"/>
      <c r="AX1272" s="23"/>
      <c r="AY1272" s="2"/>
    </row>
    <row r="1273" spans="1:51" x14ac:dyDescent="0.3">
      <c r="A1273" s="49" t="s">
        <v>987</v>
      </c>
      <c r="B1273" s="45">
        <v>240</v>
      </c>
      <c r="C1273" s="49" t="s">
        <v>200</v>
      </c>
      <c r="D1273" s="49" t="s">
        <v>20</v>
      </c>
      <c r="E1273" s="15" t="s">
        <v>553</v>
      </c>
      <c r="F1273" s="19">
        <v>0</v>
      </c>
      <c r="G1273" s="19">
        <v>80800</v>
      </c>
      <c r="H1273" s="19">
        <v>70680</v>
      </c>
      <c r="I1273" s="19"/>
      <c r="J1273" s="19"/>
      <c r="K1273" s="19"/>
      <c r="L1273" s="19">
        <f t="shared" si="2680"/>
        <v>0</v>
      </c>
      <c r="M1273" s="19">
        <f t="shared" si="2681"/>
        <v>80800</v>
      </c>
      <c r="N1273" s="19">
        <f t="shared" si="2682"/>
        <v>70680</v>
      </c>
      <c r="O1273" s="19"/>
      <c r="P1273" s="19"/>
      <c r="Q1273" s="19"/>
      <c r="R1273" s="19">
        <f t="shared" si="2705"/>
        <v>0</v>
      </c>
      <c r="S1273" s="19">
        <f t="shared" si="2706"/>
        <v>80800</v>
      </c>
      <c r="T1273" s="19">
        <f t="shared" si="2707"/>
        <v>70680</v>
      </c>
      <c r="U1273" s="19"/>
      <c r="V1273" s="19">
        <f t="shared" si="2708"/>
        <v>0</v>
      </c>
      <c r="W1273" s="19">
        <f t="shared" si="2709"/>
        <v>80800</v>
      </c>
      <c r="X1273" s="19">
        <f t="shared" si="2710"/>
        <v>70680</v>
      </c>
      <c r="Y1273" s="19"/>
      <c r="Z1273" s="19"/>
      <c r="AA1273" s="19"/>
      <c r="AB1273" s="19">
        <f t="shared" si="2663"/>
        <v>0</v>
      </c>
      <c r="AC1273" s="19">
        <f t="shared" si="2664"/>
        <v>80800</v>
      </c>
      <c r="AD1273" s="19">
        <f t="shared" si="2665"/>
        <v>70680</v>
      </c>
      <c r="AE1273" s="19"/>
      <c r="AF1273" s="19"/>
      <c r="AG1273" s="19">
        <f t="shared" si="2674"/>
        <v>0</v>
      </c>
      <c r="AH1273" s="19">
        <f t="shared" si="2675"/>
        <v>80800</v>
      </c>
      <c r="AI1273" s="19">
        <f t="shared" si="2676"/>
        <v>70680</v>
      </c>
      <c r="AJ1273" s="19"/>
      <c r="AK1273" s="19"/>
      <c r="AL1273" s="19"/>
      <c r="AM1273" s="19">
        <f t="shared" si="2702"/>
        <v>0</v>
      </c>
      <c r="AN1273" s="19"/>
      <c r="AO1273" s="19">
        <f t="shared" si="2733"/>
        <v>0</v>
      </c>
      <c r="AP1273" s="19">
        <f t="shared" si="2703"/>
        <v>80800</v>
      </c>
      <c r="AQ1273" s="19"/>
      <c r="AR1273" s="19">
        <f t="shared" si="2735"/>
        <v>80800</v>
      </c>
      <c r="AS1273" s="19">
        <f t="shared" si="2704"/>
        <v>70680</v>
      </c>
      <c r="AT1273" s="19"/>
      <c r="AU1273" s="19">
        <f t="shared" si="2737"/>
        <v>70680</v>
      </c>
      <c r="AV1273" s="19"/>
      <c r="AW1273" s="32"/>
      <c r="AX1273" s="23"/>
      <c r="AY1273" s="2"/>
    </row>
    <row r="1274" spans="1:51" x14ac:dyDescent="0.3">
      <c r="A1274" s="20" t="s">
        <v>989</v>
      </c>
      <c r="B1274" s="45"/>
      <c r="C1274" s="49"/>
      <c r="D1274" s="49"/>
      <c r="E1274" s="15" t="s">
        <v>983</v>
      </c>
      <c r="F1274" s="19">
        <f>F1275</f>
        <v>62361.8</v>
      </c>
      <c r="G1274" s="19">
        <f t="shared" ref="G1274:AV1276" si="2756">G1275</f>
        <v>62361.8</v>
      </c>
      <c r="H1274" s="19">
        <f t="shared" si="2756"/>
        <v>116338.8</v>
      </c>
      <c r="I1274" s="19">
        <f t="shared" si="2756"/>
        <v>0</v>
      </c>
      <c r="J1274" s="19">
        <f t="shared" si="2756"/>
        <v>0</v>
      </c>
      <c r="K1274" s="19">
        <f t="shared" si="2756"/>
        <v>0</v>
      </c>
      <c r="L1274" s="19">
        <f t="shared" si="2680"/>
        <v>62361.8</v>
      </c>
      <c r="M1274" s="19">
        <f t="shared" si="2681"/>
        <v>62361.8</v>
      </c>
      <c r="N1274" s="19">
        <f t="shared" si="2682"/>
        <v>116338.8</v>
      </c>
      <c r="O1274" s="19">
        <f t="shared" si="2756"/>
        <v>0</v>
      </c>
      <c r="P1274" s="19">
        <f t="shared" si="2756"/>
        <v>0</v>
      </c>
      <c r="Q1274" s="19">
        <f t="shared" si="2756"/>
        <v>0</v>
      </c>
      <c r="R1274" s="19">
        <f t="shared" si="2705"/>
        <v>62361.8</v>
      </c>
      <c r="S1274" s="19">
        <f t="shared" si="2706"/>
        <v>62361.8</v>
      </c>
      <c r="T1274" s="19">
        <f t="shared" si="2707"/>
        <v>116338.8</v>
      </c>
      <c r="U1274" s="19">
        <f t="shared" si="2756"/>
        <v>0</v>
      </c>
      <c r="V1274" s="19">
        <f t="shared" si="2708"/>
        <v>62361.8</v>
      </c>
      <c r="W1274" s="19">
        <f t="shared" si="2709"/>
        <v>62361.8</v>
      </c>
      <c r="X1274" s="19">
        <f t="shared" si="2710"/>
        <v>116338.8</v>
      </c>
      <c r="Y1274" s="19">
        <f t="shared" si="2756"/>
        <v>178000</v>
      </c>
      <c r="Z1274" s="19">
        <f t="shared" si="2756"/>
        <v>470000</v>
      </c>
      <c r="AA1274" s="19">
        <f t="shared" si="2756"/>
        <v>470000</v>
      </c>
      <c r="AB1274" s="19">
        <f t="shared" si="2663"/>
        <v>240361.8</v>
      </c>
      <c r="AC1274" s="19">
        <f t="shared" si="2664"/>
        <v>532361.80000000005</v>
      </c>
      <c r="AD1274" s="19">
        <f t="shared" si="2665"/>
        <v>586338.80000000005</v>
      </c>
      <c r="AE1274" s="19">
        <f t="shared" si="2756"/>
        <v>0</v>
      </c>
      <c r="AF1274" s="19">
        <f t="shared" si="2756"/>
        <v>0</v>
      </c>
      <c r="AG1274" s="19">
        <f t="shared" si="2674"/>
        <v>240361.8</v>
      </c>
      <c r="AH1274" s="19">
        <f t="shared" si="2675"/>
        <v>532361.80000000005</v>
      </c>
      <c r="AI1274" s="19">
        <f t="shared" si="2676"/>
        <v>586338.80000000005</v>
      </c>
      <c r="AJ1274" s="19">
        <f t="shared" si="2756"/>
        <v>0</v>
      </c>
      <c r="AK1274" s="19">
        <f t="shared" si="2756"/>
        <v>0</v>
      </c>
      <c r="AL1274" s="19">
        <f t="shared" si="2756"/>
        <v>0</v>
      </c>
      <c r="AM1274" s="19">
        <f t="shared" si="2702"/>
        <v>240361.8</v>
      </c>
      <c r="AN1274" s="19">
        <f t="shared" si="2756"/>
        <v>0</v>
      </c>
      <c r="AO1274" s="19">
        <f t="shared" si="2733"/>
        <v>240361.8</v>
      </c>
      <c r="AP1274" s="19">
        <f t="shared" si="2703"/>
        <v>532361.80000000005</v>
      </c>
      <c r="AQ1274" s="19">
        <f t="shared" si="2756"/>
        <v>0</v>
      </c>
      <c r="AR1274" s="19">
        <f t="shared" si="2735"/>
        <v>532361.80000000005</v>
      </c>
      <c r="AS1274" s="19">
        <f t="shared" si="2704"/>
        <v>586338.80000000005</v>
      </c>
      <c r="AT1274" s="19">
        <f t="shared" si="2756"/>
        <v>0</v>
      </c>
      <c r="AU1274" s="19">
        <f t="shared" si="2737"/>
        <v>586338.80000000005</v>
      </c>
      <c r="AV1274" s="19">
        <f t="shared" si="2756"/>
        <v>0</v>
      </c>
      <c r="AW1274" s="32"/>
      <c r="AX1274" s="23"/>
      <c r="AY1274" s="2"/>
    </row>
    <row r="1275" spans="1:51" ht="31.2" x14ac:dyDescent="0.3">
      <c r="A1275" s="20" t="s">
        <v>989</v>
      </c>
      <c r="B1275" s="45">
        <v>200</v>
      </c>
      <c r="C1275" s="49"/>
      <c r="D1275" s="49"/>
      <c r="E1275" s="15" t="s">
        <v>578</v>
      </c>
      <c r="F1275" s="19">
        <f>F1276</f>
        <v>62361.8</v>
      </c>
      <c r="G1275" s="19">
        <f t="shared" si="2756"/>
        <v>62361.8</v>
      </c>
      <c r="H1275" s="19">
        <f t="shared" si="2756"/>
        <v>116338.8</v>
      </c>
      <c r="I1275" s="19">
        <f t="shared" si="2756"/>
        <v>0</v>
      </c>
      <c r="J1275" s="19">
        <f t="shared" si="2756"/>
        <v>0</v>
      </c>
      <c r="K1275" s="19">
        <f t="shared" si="2756"/>
        <v>0</v>
      </c>
      <c r="L1275" s="19">
        <f t="shared" si="2680"/>
        <v>62361.8</v>
      </c>
      <c r="M1275" s="19">
        <f t="shared" si="2681"/>
        <v>62361.8</v>
      </c>
      <c r="N1275" s="19">
        <f t="shared" si="2682"/>
        <v>116338.8</v>
      </c>
      <c r="O1275" s="19">
        <f t="shared" si="2756"/>
        <v>0</v>
      </c>
      <c r="P1275" s="19">
        <f t="shared" si="2756"/>
        <v>0</v>
      </c>
      <c r="Q1275" s="19">
        <f t="shared" si="2756"/>
        <v>0</v>
      </c>
      <c r="R1275" s="19">
        <f t="shared" si="2705"/>
        <v>62361.8</v>
      </c>
      <c r="S1275" s="19">
        <f t="shared" si="2706"/>
        <v>62361.8</v>
      </c>
      <c r="T1275" s="19">
        <f t="shared" si="2707"/>
        <v>116338.8</v>
      </c>
      <c r="U1275" s="19">
        <f t="shared" si="2756"/>
        <v>0</v>
      </c>
      <c r="V1275" s="19">
        <f t="shared" si="2708"/>
        <v>62361.8</v>
      </c>
      <c r="W1275" s="19">
        <f t="shared" si="2709"/>
        <v>62361.8</v>
      </c>
      <c r="X1275" s="19">
        <f t="shared" si="2710"/>
        <v>116338.8</v>
      </c>
      <c r="Y1275" s="19">
        <f t="shared" si="2756"/>
        <v>178000</v>
      </c>
      <c r="Z1275" s="19">
        <f t="shared" si="2756"/>
        <v>470000</v>
      </c>
      <c r="AA1275" s="19">
        <f t="shared" si="2756"/>
        <v>470000</v>
      </c>
      <c r="AB1275" s="19">
        <f t="shared" si="2663"/>
        <v>240361.8</v>
      </c>
      <c r="AC1275" s="19">
        <f t="shared" si="2664"/>
        <v>532361.80000000005</v>
      </c>
      <c r="AD1275" s="19">
        <f t="shared" si="2665"/>
        <v>586338.80000000005</v>
      </c>
      <c r="AE1275" s="19">
        <f t="shared" si="2756"/>
        <v>0</v>
      </c>
      <c r="AF1275" s="19">
        <f t="shared" si="2756"/>
        <v>0</v>
      </c>
      <c r="AG1275" s="19">
        <f t="shared" si="2674"/>
        <v>240361.8</v>
      </c>
      <c r="AH1275" s="19">
        <f t="shared" si="2675"/>
        <v>532361.80000000005</v>
      </c>
      <c r="AI1275" s="19">
        <f t="shared" si="2676"/>
        <v>586338.80000000005</v>
      </c>
      <c r="AJ1275" s="19">
        <f t="shared" si="2756"/>
        <v>0</v>
      </c>
      <c r="AK1275" s="19">
        <f t="shared" si="2756"/>
        <v>0</v>
      </c>
      <c r="AL1275" s="19">
        <f t="shared" si="2756"/>
        <v>0</v>
      </c>
      <c r="AM1275" s="19">
        <f t="shared" si="2702"/>
        <v>240361.8</v>
      </c>
      <c r="AN1275" s="19">
        <f t="shared" si="2756"/>
        <v>0</v>
      </c>
      <c r="AO1275" s="19">
        <f t="shared" si="2733"/>
        <v>240361.8</v>
      </c>
      <c r="AP1275" s="19">
        <f t="shared" si="2703"/>
        <v>532361.80000000005</v>
      </c>
      <c r="AQ1275" s="19">
        <f t="shared" si="2756"/>
        <v>0</v>
      </c>
      <c r="AR1275" s="19">
        <f t="shared" si="2735"/>
        <v>532361.80000000005</v>
      </c>
      <c r="AS1275" s="19">
        <f t="shared" si="2704"/>
        <v>586338.80000000005</v>
      </c>
      <c r="AT1275" s="19">
        <f t="shared" si="2756"/>
        <v>0</v>
      </c>
      <c r="AU1275" s="19">
        <f t="shared" si="2737"/>
        <v>586338.80000000005</v>
      </c>
      <c r="AV1275" s="19">
        <f t="shared" si="2756"/>
        <v>0</v>
      </c>
      <c r="AW1275" s="32"/>
      <c r="AX1275" s="23"/>
      <c r="AY1275" s="2"/>
    </row>
    <row r="1276" spans="1:51" ht="46.8" x14ac:dyDescent="0.3">
      <c r="A1276" s="20" t="s">
        <v>989</v>
      </c>
      <c r="B1276" s="45">
        <v>240</v>
      </c>
      <c r="C1276" s="49"/>
      <c r="D1276" s="49"/>
      <c r="E1276" s="15" t="s">
        <v>586</v>
      </c>
      <c r="F1276" s="19">
        <f>F1277</f>
        <v>62361.8</v>
      </c>
      <c r="G1276" s="19">
        <f t="shared" si="2756"/>
        <v>62361.8</v>
      </c>
      <c r="H1276" s="19">
        <f t="shared" si="2756"/>
        <v>116338.8</v>
      </c>
      <c r="I1276" s="19">
        <f t="shared" si="2756"/>
        <v>0</v>
      </c>
      <c r="J1276" s="19">
        <f t="shared" si="2756"/>
        <v>0</v>
      </c>
      <c r="K1276" s="19">
        <f t="shared" si="2756"/>
        <v>0</v>
      </c>
      <c r="L1276" s="19">
        <f t="shared" si="2680"/>
        <v>62361.8</v>
      </c>
      <c r="M1276" s="19">
        <f t="shared" si="2681"/>
        <v>62361.8</v>
      </c>
      <c r="N1276" s="19">
        <f t="shared" si="2682"/>
        <v>116338.8</v>
      </c>
      <c r="O1276" s="19">
        <f t="shared" si="2756"/>
        <v>0</v>
      </c>
      <c r="P1276" s="19">
        <f t="shared" si="2756"/>
        <v>0</v>
      </c>
      <c r="Q1276" s="19">
        <f t="shared" si="2756"/>
        <v>0</v>
      </c>
      <c r="R1276" s="19">
        <f t="shared" si="2705"/>
        <v>62361.8</v>
      </c>
      <c r="S1276" s="19">
        <f t="shared" si="2706"/>
        <v>62361.8</v>
      </c>
      <c r="T1276" s="19">
        <f t="shared" si="2707"/>
        <v>116338.8</v>
      </c>
      <c r="U1276" s="19">
        <f t="shared" si="2756"/>
        <v>0</v>
      </c>
      <c r="V1276" s="19">
        <f t="shared" si="2708"/>
        <v>62361.8</v>
      </c>
      <c r="W1276" s="19">
        <f t="shared" si="2709"/>
        <v>62361.8</v>
      </c>
      <c r="X1276" s="19">
        <f t="shared" si="2710"/>
        <v>116338.8</v>
      </c>
      <c r="Y1276" s="19">
        <f t="shared" si="2756"/>
        <v>178000</v>
      </c>
      <c r="Z1276" s="19">
        <f t="shared" si="2756"/>
        <v>470000</v>
      </c>
      <c r="AA1276" s="19">
        <f t="shared" si="2756"/>
        <v>470000</v>
      </c>
      <c r="AB1276" s="19">
        <f t="shared" si="2663"/>
        <v>240361.8</v>
      </c>
      <c r="AC1276" s="19">
        <f t="shared" si="2664"/>
        <v>532361.80000000005</v>
      </c>
      <c r="AD1276" s="19">
        <f t="shared" si="2665"/>
        <v>586338.80000000005</v>
      </c>
      <c r="AE1276" s="19">
        <f t="shared" si="2756"/>
        <v>0</v>
      </c>
      <c r="AF1276" s="19">
        <f t="shared" si="2756"/>
        <v>0</v>
      </c>
      <c r="AG1276" s="19">
        <f t="shared" si="2674"/>
        <v>240361.8</v>
      </c>
      <c r="AH1276" s="19">
        <f t="shared" si="2675"/>
        <v>532361.80000000005</v>
      </c>
      <c r="AI1276" s="19">
        <f t="shared" si="2676"/>
        <v>586338.80000000005</v>
      </c>
      <c r="AJ1276" s="19">
        <f t="shared" si="2756"/>
        <v>0</v>
      </c>
      <c r="AK1276" s="19">
        <f t="shared" si="2756"/>
        <v>0</v>
      </c>
      <c r="AL1276" s="19">
        <f t="shared" si="2756"/>
        <v>0</v>
      </c>
      <c r="AM1276" s="19">
        <f t="shared" si="2702"/>
        <v>240361.8</v>
      </c>
      <c r="AN1276" s="19">
        <f t="shared" si="2756"/>
        <v>0</v>
      </c>
      <c r="AO1276" s="19">
        <f t="shared" si="2733"/>
        <v>240361.8</v>
      </c>
      <c r="AP1276" s="19">
        <f t="shared" si="2703"/>
        <v>532361.80000000005</v>
      </c>
      <c r="AQ1276" s="19">
        <f t="shared" si="2756"/>
        <v>0</v>
      </c>
      <c r="AR1276" s="19">
        <f t="shared" si="2735"/>
        <v>532361.80000000005</v>
      </c>
      <c r="AS1276" s="19">
        <f t="shared" si="2704"/>
        <v>586338.80000000005</v>
      </c>
      <c r="AT1276" s="19">
        <f t="shared" si="2756"/>
        <v>0</v>
      </c>
      <c r="AU1276" s="19">
        <f t="shared" si="2737"/>
        <v>586338.80000000005</v>
      </c>
      <c r="AV1276" s="19">
        <f t="shared" si="2756"/>
        <v>0</v>
      </c>
      <c r="AW1276" s="32"/>
      <c r="AX1276" s="23"/>
      <c r="AY1276" s="2"/>
    </row>
    <row r="1277" spans="1:51" x14ac:dyDescent="0.3">
      <c r="A1277" s="20" t="s">
        <v>989</v>
      </c>
      <c r="B1277" s="45">
        <v>240</v>
      </c>
      <c r="C1277" s="49" t="s">
        <v>200</v>
      </c>
      <c r="D1277" s="49" t="s">
        <v>20</v>
      </c>
      <c r="E1277" s="15" t="s">
        <v>553</v>
      </c>
      <c r="F1277" s="19">
        <v>62361.8</v>
      </c>
      <c r="G1277" s="19">
        <v>62361.8</v>
      </c>
      <c r="H1277" s="19">
        <v>116338.8</v>
      </c>
      <c r="I1277" s="19"/>
      <c r="J1277" s="19"/>
      <c r="K1277" s="19"/>
      <c r="L1277" s="19">
        <f t="shared" si="2680"/>
        <v>62361.8</v>
      </c>
      <c r="M1277" s="19">
        <f t="shared" si="2681"/>
        <v>62361.8</v>
      </c>
      <c r="N1277" s="19">
        <f t="shared" si="2682"/>
        <v>116338.8</v>
      </c>
      <c r="O1277" s="19"/>
      <c r="P1277" s="19"/>
      <c r="Q1277" s="19"/>
      <c r="R1277" s="19">
        <f t="shared" si="2705"/>
        <v>62361.8</v>
      </c>
      <c r="S1277" s="19">
        <f t="shared" si="2706"/>
        <v>62361.8</v>
      </c>
      <c r="T1277" s="19">
        <f t="shared" si="2707"/>
        <v>116338.8</v>
      </c>
      <c r="U1277" s="19"/>
      <c r="V1277" s="19">
        <f t="shared" si="2708"/>
        <v>62361.8</v>
      </c>
      <c r="W1277" s="19">
        <f t="shared" si="2709"/>
        <v>62361.8</v>
      </c>
      <c r="X1277" s="19">
        <f t="shared" si="2710"/>
        <v>116338.8</v>
      </c>
      <c r="Y1277" s="19">
        <f>174400+3600</f>
        <v>178000</v>
      </c>
      <c r="Z1277" s="19">
        <f>450000+20000</f>
        <v>470000</v>
      </c>
      <c r="AA1277" s="19">
        <f>450000+20000</f>
        <v>470000</v>
      </c>
      <c r="AB1277" s="19">
        <f t="shared" si="2663"/>
        <v>240361.8</v>
      </c>
      <c r="AC1277" s="19">
        <f t="shared" si="2664"/>
        <v>532361.80000000005</v>
      </c>
      <c r="AD1277" s="19">
        <f t="shared" si="2665"/>
        <v>586338.80000000005</v>
      </c>
      <c r="AE1277" s="19"/>
      <c r="AF1277" s="19"/>
      <c r="AG1277" s="19">
        <f t="shared" si="2674"/>
        <v>240361.8</v>
      </c>
      <c r="AH1277" s="19">
        <f t="shared" si="2675"/>
        <v>532361.80000000005</v>
      </c>
      <c r="AI1277" s="19">
        <f t="shared" si="2676"/>
        <v>586338.80000000005</v>
      </c>
      <c r="AJ1277" s="19"/>
      <c r="AK1277" s="19"/>
      <c r="AL1277" s="19"/>
      <c r="AM1277" s="19">
        <f t="shared" si="2702"/>
        <v>240361.8</v>
      </c>
      <c r="AN1277" s="19"/>
      <c r="AO1277" s="19">
        <f t="shared" si="2733"/>
        <v>240361.8</v>
      </c>
      <c r="AP1277" s="19">
        <f t="shared" si="2703"/>
        <v>532361.80000000005</v>
      </c>
      <c r="AQ1277" s="19"/>
      <c r="AR1277" s="19">
        <f t="shared" si="2735"/>
        <v>532361.80000000005</v>
      </c>
      <c r="AS1277" s="19">
        <f t="shared" si="2704"/>
        <v>586338.80000000005</v>
      </c>
      <c r="AT1277" s="19"/>
      <c r="AU1277" s="19">
        <f t="shared" si="2737"/>
        <v>586338.80000000005</v>
      </c>
      <c r="AV1277" s="19"/>
      <c r="AW1277" s="32"/>
      <c r="AX1277" s="23"/>
      <c r="AY1277" s="2"/>
    </row>
    <row r="1278" spans="1:51" ht="62.4" x14ac:dyDescent="0.3">
      <c r="A1278" s="49" t="s">
        <v>813</v>
      </c>
      <c r="B1278" s="45"/>
      <c r="C1278" s="49"/>
      <c r="D1278" s="49"/>
      <c r="E1278" s="15" t="s">
        <v>1146</v>
      </c>
      <c r="F1278" s="19">
        <f>F1279</f>
        <v>327257.60000000015</v>
      </c>
      <c r="G1278" s="19">
        <f t="shared" ref="G1278:AV1278" si="2757">G1279</f>
        <v>232992.70000000007</v>
      </c>
      <c r="H1278" s="19">
        <f t="shared" si="2757"/>
        <v>40000</v>
      </c>
      <c r="I1278" s="19">
        <f t="shared" si="2757"/>
        <v>0</v>
      </c>
      <c r="J1278" s="19">
        <f t="shared" si="2757"/>
        <v>0</v>
      </c>
      <c r="K1278" s="19">
        <f t="shared" si="2757"/>
        <v>0</v>
      </c>
      <c r="L1278" s="19">
        <f t="shared" si="2680"/>
        <v>327257.60000000015</v>
      </c>
      <c r="M1278" s="19">
        <f t="shared" si="2681"/>
        <v>232992.70000000007</v>
      </c>
      <c r="N1278" s="19">
        <f t="shared" si="2682"/>
        <v>40000</v>
      </c>
      <c r="O1278" s="19">
        <f t="shared" si="2757"/>
        <v>0</v>
      </c>
      <c r="P1278" s="19">
        <f t="shared" si="2757"/>
        <v>0</v>
      </c>
      <c r="Q1278" s="19">
        <f t="shared" si="2757"/>
        <v>200000</v>
      </c>
      <c r="R1278" s="19">
        <f t="shared" si="2705"/>
        <v>327257.60000000015</v>
      </c>
      <c r="S1278" s="19">
        <f t="shared" si="2706"/>
        <v>232992.70000000007</v>
      </c>
      <c r="T1278" s="19">
        <f t="shared" si="2707"/>
        <v>240000</v>
      </c>
      <c r="U1278" s="19">
        <f t="shared" si="2757"/>
        <v>0</v>
      </c>
      <c r="V1278" s="19">
        <f t="shared" si="2708"/>
        <v>327257.60000000015</v>
      </c>
      <c r="W1278" s="19">
        <f t="shared" si="2709"/>
        <v>232992.70000000007</v>
      </c>
      <c r="X1278" s="19">
        <f t="shared" si="2710"/>
        <v>240000</v>
      </c>
      <c r="Y1278" s="19">
        <f t="shared" si="2757"/>
        <v>0</v>
      </c>
      <c r="Z1278" s="19">
        <f t="shared" si="2757"/>
        <v>15634.2</v>
      </c>
      <c r="AA1278" s="19">
        <f t="shared" si="2757"/>
        <v>-34036.699999999997</v>
      </c>
      <c r="AB1278" s="19">
        <f t="shared" si="2663"/>
        <v>327257.60000000015</v>
      </c>
      <c r="AC1278" s="19">
        <f t="shared" si="2664"/>
        <v>248626.90000000008</v>
      </c>
      <c r="AD1278" s="19">
        <f t="shared" si="2665"/>
        <v>205963.3</v>
      </c>
      <c r="AE1278" s="19">
        <f t="shared" si="2757"/>
        <v>0</v>
      </c>
      <c r="AF1278" s="19">
        <f t="shared" si="2757"/>
        <v>0</v>
      </c>
      <c r="AG1278" s="19">
        <f t="shared" si="2674"/>
        <v>327257.60000000015</v>
      </c>
      <c r="AH1278" s="19">
        <f t="shared" si="2675"/>
        <v>248626.90000000008</v>
      </c>
      <c r="AI1278" s="19">
        <f t="shared" si="2676"/>
        <v>205963.3</v>
      </c>
      <c r="AJ1278" s="19">
        <f t="shared" si="2757"/>
        <v>0</v>
      </c>
      <c r="AK1278" s="19">
        <f t="shared" si="2757"/>
        <v>0</v>
      </c>
      <c r="AL1278" s="19">
        <f t="shared" si="2757"/>
        <v>0</v>
      </c>
      <c r="AM1278" s="19">
        <f t="shared" si="2702"/>
        <v>327257.60000000015</v>
      </c>
      <c r="AN1278" s="19">
        <f t="shared" si="2757"/>
        <v>0</v>
      </c>
      <c r="AO1278" s="19">
        <f t="shared" si="2733"/>
        <v>327257.60000000015</v>
      </c>
      <c r="AP1278" s="19">
        <f t="shared" si="2703"/>
        <v>248626.90000000008</v>
      </c>
      <c r="AQ1278" s="19">
        <f t="shared" si="2757"/>
        <v>0</v>
      </c>
      <c r="AR1278" s="19">
        <f t="shared" si="2735"/>
        <v>248626.90000000008</v>
      </c>
      <c r="AS1278" s="19">
        <f t="shared" si="2704"/>
        <v>205963.3</v>
      </c>
      <c r="AT1278" s="19">
        <f t="shared" si="2757"/>
        <v>0</v>
      </c>
      <c r="AU1278" s="19">
        <f t="shared" si="2737"/>
        <v>205963.3</v>
      </c>
      <c r="AV1278" s="19">
        <f t="shared" si="2757"/>
        <v>0</v>
      </c>
      <c r="AW1278" s="32"/>
      <c r="AX1278" s="23"/>
      <c r="AY1278" s="2"/>
    </row>
    <row r="1279" spans="1:51" ht="78" x14ac:dyDescent="0.3">
      <c r="A1279" s="49" t="s">
        <v>945</v>
      </c>
      <c r="B1279" s="45"/>
      <c r="C1279" s="49"/>
      <c r="D1279" s="49"/>
      <c r="E1279" s="15" t="s">
        <v>720</v>
      </c>
      <c r="F1279" s="19">
        <f>F1280</f>
        <v>327257.60000000015</v>
      </c>
      <c r="G1279" s="19">
        <f t="shared" ref="G1279:AV1281" si="2758">G1280</f>
        <v>232992.70000000007</v>
      </c>
      <c r="H1279" s="19">
        <f t="shared" si="2758"/>
        <v>40000</v>
      </c>
      <c r="I1279" s="19">
        <f t="shared" si="2758"/>
        <v>0</v>
      </c>
      <c r="J1279" s="19">
        <f t="shared" si="2758"/>
        <v>0</v>
      </c>
      <c r="K1279" s="19">
        <f t="shared" si="2758"/>
        <v>0</v>
      </c>
      <c r="L1279" s="19">
        <f t="shared" si="2680"/>
        <v>327257.60000000015</v>
      </c>
      <c r="M1279" s="19">
        <f t="shared" si="2681"/>
        <v>232992.70000000007</v>
      </c>
      <c r="N1279" s="19">
        <f t="shared" si="2682"/>
        <v>40000</v>
      </c>
      <c r="O1279" s="19">
        <f t="shared" si="2758"/>
        <v>0</v>
      </c>
      <c r="P1279" s="19">
        <f t="shared" si="2758"/>
        <v>0</v>
      </c>
      <c r="Q1279" s="19">
        <f t="shared" si="2758"/>
        <v>200000</v>
      </c>
      <c r="R1279" s="19">
        <f t="shared" si="2705"/>
        <v>327257.60000000015</v>
      </c>
      <c r="S1279" s="19">
        <f t="shared" si="2706"/>
        <v>232992.70000000007</v>
      </c>
      <c r="T1279" s="19">
        <f t="shared" si="2707"/>
        <v>240000</v>
      </c>
      <c r="U1279" s="19">
        <f t="shared" si="2758"/>
        <v>0</v>
      </c>
      <c r="V1279" s="19">
        <f t="shared" si="2708"/>
        <v>327257.60000000015</v>
      </c>
      <c r="W1279" s="19">
        <f t="shared" si="2709"/>
        <v>232992.70000000007</v>
      </c>
      <c r="X1279" s="19">
        <f t="shared" si="2710"/>
        <v>240000</v>
      </c>
      <c r="Y1279" s="19">
        <f t="shared" si="2758"/>
        <v>0</v>
      </c>
      <c r="Z1279" s="19">
        <f t="shared" si="2758"/>
        <v>15634.2</v>
      </c>
      <c r="AA1279" s="19">
        <f t="shared" si="2758"/>
        <v>-34036.699999999997</v>
      </c>
      <c r="AB1279" s="19">
        <f t="shared" si="2663"/>
        <v>327257.60000000015</v>
      </c>
      <c r="AC1279" s="19">
        <f t="shared" si="2664"/>
        <v>248626.90000000008</v>
      </c>
      <c r="AD1279" s="19">
        <f t="shared" si="2665"/>
        <v>205963.3</v>
      </c>
      <c r="AE1279" s="19">
        <f t="shared" si="2758"/>
        <v>0</v>
      </c>
      <c r="AF1279" s="19">
        <f t="shared" si="2758"/>
        <v>0</v>
      </c>
      <c r="AG1279" s="19">
        <f t="shared" si="2674"/>
        <v>327257.60000000015</v>
      </c>
      <c r="AH1279" s="19">
        <f t="shared" si="2675"/>
        <v>248626.90000000008</v>
      </c>
      <c r="AI1279" s="19">
        <f t="shared" si="2676"/>
        <v>205963.3</v>
      </c>
      <c r="AJ1279" s="19">
        <f t="shared" si="2758"/>
        <v>0</v>
      </c>
      <c r="AK1279" s="19">
        <f t="shared" si="2758"/>
        <v>0</v>
      </c>
      <c r="AL1279" s="19">
        <f t="shared" si="2758"/>
        <v>0</v>
      </c>
      <c r="AM1279" s="19">
        <f t="shared" si="2702"/>
        <v>327257.60000000015</v>
      </c>
      <c r="AN1279" s="19">
        <f t="shared" si="2758"/>
        <v>0</v>
      </c>
      <c r="AO1279" s="19">
        <f t="shared" si="2733"/>
        <v>327257.60000000015</v>
      </c>
      <c r="AP1279" s="19">
        <f t="shared" si="2703"/>
        <v>248626.90000000008</v>
      </c>
      <c r="AQ1279" s="19">
        <f t="shared" si="2758"/>
        <v>0</v>
      </c>
      <c r="AR1279" s="19">
        <f t="shared" si="2735"/>
        <v>248626.90000000008</v>
      </c>
      <c r="AS1279" s="19">
        <f t="shared" si="2704"/>
        <v>205963.3</v>
      </c>
      <c r="AT1279" s="19">
        <f t="shared" si="2758"/>
        <v>0</v>
      </c>
      <c r="AU1279" s="19">
        <f t="shared" si="2737"/>
        <v>205963.3</v>
      </c>
      <c r="AV1279" s="19">
        <f t="shared" si="2758"/>
        <v>0</v>
      </c>
      <c r="AW1279" s="32"/>
      <c r="AX1279" s="23"/>
      <c r="AY1279" s="2"/>
    </row>
    <row r="1280" spans="1:51" ht="31.2" x14ac:dyDescent="0.3">
      <c r="A1280" s="49" t="s">
        <v>945</v>
      </c>
      <c r="B1280" s="45">
        <v>200</v>
      </c>
      <c r="C1280" s="49"/>
      <c r="D1280" s="49"/>
      <c r="E1280" s="15" t="s">
        <v>578</v>
      </c>
      <c r="F1280" s="19">
        <f t="shared" ref="F1280:H1281" si="2759">F1281</f>
        <v>327257.60000000015</v>
      </c>
      <c r="G1280" s="19">
        <f t="shared" si="2759"/>
        <v>232992.70000000007</v>
      </c>
      <c r="H1280" s="19">
        <f t="shared" si="2759"/>
        <v>40000</v>
      </c>
      <c r="I1280" s="19">
        <f t="shared" si="2758"/>
        <v>0</v>
      </c>
      <c r="J1280" s="19">
        <f t="shared" si="2758"/>
        <v>0</v>
      </c>
      <c r="K1280" s="19">
        <f t="shared" si="2758"/>
        <v>0</v>
      </c>
      <c r="L1280" s="19">
        <f t="shared" si="2680"/>
        <v>327257.60000000015</v>
      </c>
      <c r="M1280" s="19">
        <f t="shared" si="2681"/>
        <v>232992.70000000007</v>
      </c>
      <c r="N1280" s="19">
        <f t="shared" si="2682"/>
        <v>40000</v>
      </c>
      <c r="O1280" s="19">
        <f t="shared" si="2758"/>
        <v>0</v>
      </c>
      <c r="P1280" s="19">
        <f t="shared" si="2758"/>
        <v>0</v>
      </c>
      <c r="Q1280" s="19">
        <f t="shared" si="2758"/>
        <v>200000</v>
      </c>
      <c r="R1280" s="19">
        <f t="shared" si="2705"/>
        <v>327257.60000000015</v>
      </c>
      <c r="S1280" s="19">
        <f t="shared" si="2706"/>
        <v>232992.70000000007</v>
      </c>
      <c r="T1280" s="19">
        <f t="shared" si="2707"/>
        <v>240000</v>
      </c>
      <c r="U1280" s="19">
        <f t="shared" ref="U1280:AV1281" si="2760">U1281</f>
        <v>0</v>
      </c>
      <c r="V1280" s="19">
        <f t="shared" si="2708"/>
        <v>327257.60000000015</v>
      </c>
      <c r="W1280" s="19">
        <f t="shared" si="2709"/>
        <v>232992.70000000007</v>
      </c>
      <c r="X1280" s="19">
        <f t="shared" si="2710"/>
        <v>240000</v>
      </c>
      <c r="Y1280" s="19">
        <f t="shared" si="2760"/>
        <v>0</v>
      </c>
      <c r="Z1280" s="19">
        <f t="shared" si="2760"/>
        <v>15634.2</v>
      </c>
      <c r="AA1280" s="19">
        <f t="shared" si="2760"/>
        <v>-34036.699999999997</v>
      </c>
      <c r="AB1280" s="19">
        <f t="shared" si="2663"/>
        <v>327257.60000000015</v>
      </c>
      <c r="AC1280" s="19">
        <f t="shared" si="2664"/>
        <v>248626.90000000008</v>
      </c>
      <c r="AD1280" s="19">
        <f t="shared" si="2665"/>
        <v>205963.3</v>
      </c>
      <c r="AE1280" s="19">
        <f t="shared" si="2760"/>
        <v>0</v>
      </c>
      <c r="AF1280" s="19">
        <f t="shared" si="2760"/>
        <v>0</v>
      </c>
      <c r="AG1280" s="19">
        <f t="shared" si="2674"/>
        <v>327257.60000000015</v>
      </c>
      <c r="AH1280" s="19">
        <f t="shared" si="2675"/>
        <v>248626.90000000008</v>
      </c>
      <c r="AI1280" s="19">
        <f t="shared" si="2676"/>
        <v>205963.3</v>
      </c>
      <c r="AJ1280" s="19">
        <f t="shared" si="2760"/>
        <v>0</v>
      </c>
      <c r="AK1280" s="19">
        <f t="shared" si="2760"/>
        <v>0</v>
      </c>
      <c r="AL1280" s="19">
        <f t="shared" si="2760"/>
        <v>0</v>
      </c>
      <c r="AM1280" s="19">
        <f t="shared" si="2702"/>
        <v>327257.60000000015</v>
      </c>
      <c r="AN1280" s="19">
        <f t="shared" si="2760"/>
        <v>0</v>
      </c>
      <c r="AO1280" s="19">
        <f t="shared" si="2733"/>
        <v>327257.60000000015</v>
      </c>
      <c r="AP1280" s="19">
        <f t="shared" si="2703"/>
        <v>248626.90000000008</v>
      </c>
      <c r="AQ1280" s="19">
        <f t="shared" si="2760"/>
        <v>0</v>
      </c>
      <c r="AR1280" s="19">
        <f t="shared" si="2735"/>
        <v>248626.90000000008</v>
      </c>
      <c r="AS1280" s="19">
        <f t="shared" si="2704"/>
        <v>205963.3</v>
      </c>
      <c r="AT1280" s="19">
        <f t="shared" si="2760"/>
        <v>0</v>
      </c>
      <c r="AU1280" s="19">
        <f t="shared" si="2737"/>
        <v>205963.3</v>
      </c>
      <c r="AV1280" s="19">
        <f t="shared" si="2760"/>
        <v>0</v>
      </c>
      <c r="AW1280" s="32"/>
      <c r="AX1280" s="23"/>
      <c r="AY1280" s="2"/>
    </row>
    <row r="1281" spans="1:51" ht="46.8" x14ac:dyDescent="0.3">
      <c r="A1281" s="49" t="s">
        <v>945</v>
      </c>
      <c r="B1281" s="45">
        <v>240</v>
      </c>
      <c r="C1281" s="49"/>
      <c r="D1281" s="49"/>
      <c r="E1281" s="15" t="s">
        <v>586</v>
      </c>
      <c r="F1281" s="19">
        <f t="shared" si="2759"/>
        <v>327257.60000000015</v>
      </c>
      <c r="G1281" s="19">
        <f t="shared" si="2759"/>
        <v>232992.70000000007</v>
      </c>
      <c r="H1281" s="19">
        <f t="shared" si="2759"/>
        <v>40000</v>
      </c>
      <c r="I1281" s="19">
        <f t="shared" si="2758"/>
        <v>0</v>
      </c>
      <c r="J1281" s="19">
        <f t="shared" si="2758"/>
        <v>0</v>
      </c>
      <c r="K1281" s="19">
        <f t="shared" si="2758"/>
        <v>0</v>
      </c>
      <c r="L1281" s="19">
        <f t="shared" si="2680"/>
        <v>327257.60000000015</v>
      </c>
      <c r="M1281" s="19">
        <f t="shared" si="2681"/>
        <v>232992.70000000007</v>
      </c>
      <c r="N1281" s="19">
        <f t="shared" si="2682"/>
        <v>40000</v>
      </c>
      <c r="O1281" s="19">
        <f t="shared" si="2758"/>
        <v>0</v>
      </c>
      <c r="P1281" s="19">
        <f t="shared" si="2758"/>
        <v>0</v>
      </c>
      <c r="Q1281" s="19">
        <f t="shared" si="2758"/>
        <v>200000</v>
      </c>
      <c r="R1281" s="19">
        <f t="shared" si="2705"/>
        <v>327257.60000000015</v>
      </c>
      <c r="S1281" s="19">
        <f t="shared" si="2706"/>
        <v>232992.70000000007</v>
      </c>
      <c r="T1281" s="19">
        <f t="shared" si="2707"/>
        <v>240000</v>
      </c>
      <c r="U1281" s="19">
        <f t="shared" si="2760"/>
        <v>0</v>
      </c>
      <c r="V1281" s="19">
        <f t="shared" si="2708"/>
        <v>327257.60000000015</v>
      </c>
      <c r="W1281" s="19">
        <f t="shared" si="2709"/>
        <v>232992.70000000007</v>
      </c>
      <c r="X1281" s="19">
        <f t="shared" si="2710"/>
        <v>240000</v>
      </c>
      <c r="Y1281" s="19">
        <f t="shared" si="2760"/>
        <v>0</v>
      </c>
      <c r="Z1281" s="19">
        <f t="shared" si="2760"/>
        <v>15634.2</v>
      </c>
      <c r="AA1281" s="19">
        <f t="shared" si="2760"/>
        <v>-34036.699999999997</v>
      </c>
      <c r="AB1281" s="19">
        <f t="shared" si="2663"/>
        <v>327257.60000000015</v>
      </c>
      <c r="AC1281" s="19">
        <f t="shared" si="2664"/>
        <v>248626.90000000008</v>
      </c>
      <c r="AD1281" s="19">
        <f t="shared" si="2665"/>
        <v>205963.3</v>
      </c>
      <c r="AE1281" s="19">
        <f t="shared" si="2760"/>
        <v>0</v>
      </c>
      <c r="AF1281" s="19">
        <f t="shared" si="2760"/>
        <v>0</v>
      </c>
      <c r="AG1281" s="19">
        <f t="shared" si="2674"/>
        <v>327257.60000000015</v>
      </c>
      <c r="AH1281" s="19">
        <f t="shared" si="2675"/>
        <v>248626.90000000008</v>
      </c>
      <c r="AI1281" s="19">
        <f t="shared" si="2676"/>
        <v>205963.3</v>
      </c>
      <c r="AJ1281" s="19">
        <f t="shared" si="2760"/>
        <v>0</v>
      </c>
      <c r="AK1281" s="19">
        <f t="shared" si="2760"/>
        <v>0</v>
      </c>
      <c r="AL1281" s="19">
        <f t="shared" si="2760"/>
        <v>0</v>
      </c>
      <c r="AM1281" s="19">
        <f t="shared" si="2702"/>
        <v>327257.60000000015</v>
      </c>
      <c r="AN1281" s="19">
        <f t="shared" si="2760"/>
        <v>0</v>
      </c>
      <c r="AO1281" s="19">
        <f t="shared" si="2733"/>
        <v>327257.60000000015</v>
      </c>
      <c r="AP1281" s="19">
        <f t="shared" si="2703"/>
        <v>248626.90000000008</v>
      </c>
      <c r="AQ1281" s="19">
        <f t="shared" si="2760"/>
        <v>0</v>
      </c>
      <c r="AR1281" s="19">
        <f t="shared" si="2735"/>
        <v>248626.90000000008</v>
      </c>
      <c r="AS1281" s="19">
        <f t="shared" si="2704"/>
        <v>205963.3</v>
      </c>
      <c r="AT1281" s="19">
        <f t="shared" si="2760"/>
        <v>0</v>
      </c>
      <c r="AU1281" s="19">
        <f t="shared" si="2737"/>
        <v>205963.3</v>
      </c>
      <c r="AV1281" s="19">
        <f t="shared" si="2760"/>
        <v>0</v>
      </c>
      <c r="AW1281" s="32"/>
      <c r="AX1281" s="23"/>
      <c r="AY1281" s="2"/>
    </row>
    <row r="1282" spans="1:51" x14ac:dyDescent="0.3">
      <c r="A1282" s="49" t="s">
        <v>945</v>
      </c>
      <c r="B1282" s="45">
        <v>240</v>
      </c>
      <c r="C1282" s="49" t="s">
        <v>151</v>
      </c>
      <c r="D1282" s="49" t="s">
        <v>30</v>
      </c>
      <c r="E1282" s="15" t="s">
        <v>549</v>
      </c>
      <c r="F1282" s="19">
        <v>327257.60000000015</v>
      </c>
      <c r="G1282" s="19">
        <v>232992.70000000007</v>
      </c>
      <c r="H1282" s="19">
        <v>40000</v>
      </c>
      <c r="I1282" s="19"/>
      <c r="J1282" s="19"/>
      <c r="K1282" s="19"/>
      <c r="L1282" s="19">
        <f t="shared" si="2680"/>
        <v>327257.60000000015</v>
      </c>
      <c r="M1282" s="19">
        <f t="shared" si="2681"/>
        <v>232992.70000000007</v>
      </c>
      <c r="N1282" s="19">
        <f t="shared" si="2682"/>
        <v>40000</v>
      </c>
      <c r="O1282" s="19"/>
      <c r="P1282" s="19"/>
      <c r="Q1282" s="19">
        <f>100000+100000</f>
        <v>200000</v>
      </c>
      <c r="R1282" s="19">
        <f t="shared" si="2705"/>
        <v>327257.60000000015</v>
      </c>
      <c r="S1282" s="19">
        <f t="shared" si="2706"/>
        <v>232992.70000000007</v>
      </c>
      <c r="T1282" s="19">
        <f t="shared" si="2707"/>
        <v>240000</v>
      </c>
      <c r="U1282" s="19"/>
      <c r="V1282" s="19">
        <f t="shared" si="2708"/>
        <v>327257.60000000015</v>
      </c>
      <c r="W1282" s="19">
        <f t="shared" si="2709"/>
        <v>232992.70000000007</v>
      </c>
      <c r="X1282" s="19">
        <f t="shared" si="2710"/>
        <v>240000</v>
      </c>
      <c r="Y1282" s="19"/>
      <c r="Z1282" s="19">
        <v>15634.2</v>
      </c>
      <c r="AA1282" s="19">
        <v>-34036.699999999997</v>
      </c>
      <c r="AB1282" s="19">
        <f t="shared" si="2663"/>
        <v>327257.60000000015</v>
      </c>
      <c r="AC1282" s="19">
        <f t="shared" si="2664"/>
        <v>248626.90000000008</v>
      </c>
      <c r="AD1282" s="19">
        <f t="shared" si="2665"/>
        <v>205963.3</v>
      </c>
      <c r="AE1282" s="19"/>
      <c r="AF1282" s="19"/>
      <c r="AG1282" s="19">
        <f t="shared" si="2674"/>
        <v>327257.60000000015</v>
      </c>
      <c r="AH1282" s="19">
        <f t="shared" si="2675"/>
        <v>248626.90000000008</v>
      </c>
      <c r="AI1282" s="19">
        <f t="shared" si="2676"/>
        <v>205963.3</v>
      </c>
      <c r="AJ1282" s="19"/>
      <c r="AK1282" s="19"/>
      <c r="AL1282" s="19"/>
      <c r="AM1282" s="19">
        <f t="shared" si="2702"/>
        <v>327257.60000000015</v>
      </c>
      <c r="AN1282" s="19"/>
      <c r="AO1282" s="19">
        <f t="shared" si="2733"/>
        <v>327257.60000000015</v>
      </c>
      <c r="AP1282" s="19">
        <f t="shared" si="2703"/>
        <v>248626.90000000008</v>
      </c>
      <c r="AQ1282" s="19"/>
      <c r="AR1282" s="19">
        <f t="shared" si="2735"/>
        <v>248626.90000000008</v>
      </c>
      <c r="AS1282" s="19">
        <f t="shared" si="2704"/>
        <v>205963.3</v>
      </c>
      <c r="AT1282" s="19"/>
      <c r="AU1282" s="19">
        <f t="shared" si="2737"/>
        <v>205963.3</v>
      </c>
      <c r="AV1282" s="19"/>
      <c r="AW1282" s="32"/>
      <c r="AX1282" s="23"/>
      <c r="AY1282" s="2"/>
    </row>
    <row r="1283" spans="1:51" ht="109.2" x14ac:dyDescent="0.3">
      <c r="A1283" s="20" t="s">
        <v>917</v>
      </c>
      <c r="B1283" s="45"/>
      <c r="C1283" s="49"/>
      <c r="D1283" s="49"/>
      <c r="E1283" s="15" t="s">
        <v>916</v>
      </c>
      <c r="F1283" s="19">
        <f t="shared" ref="F1283:K1286" si="2761">F1284</f>
        <v>600964.19999999995</v>
      </c>
      <c r="G1283" s="19">
        <f t="shared" si="2761"/>
        <v>605350.30000000005</v>
      </c>
      <c r="H1283" s="19">
        <f t="shared" si="2761"/>
        <v>600000</v>
      </c>
      <c r="I1283" s="19">
        <f t="shared" si="2761"/>
        <v>0</v>
      </c>
      <c r="J1283" s="19">
        <f t="shared" si="2761"/>
        <v>0</v>
      </c>
      <c r="K1283" s="19">
        <f t="shared" si="2761"/>
        <v>0</v>
      </c>
      <c r="L1283" s="19">
        <f t="shared" si="2680"/>
        <v>600964.19999999995</v>
      </c>
      <c r="M1283" s="19">
        <f t="shared" si="2681"/>
        <v>605350.30000000005</v>
      </c>
      <c r="N1283" s="19">
        <f t="shared" si="2682"/>
        <v>600000</v>
      </c>
      <c r="O1283" s="19">
        <f t="shared" ref="O1283:Q1286" si="2762">O1284</f>
        <v>0</v>
      </c>
      <c r="P1283" s="19">
        <f t="shared" si="2762"/>
        <v>0</v>
      </c>
      <c r="Q1283" s="19">
        <f t="shared" si="2762"/>
        <v>-600000</v>
      </c>
      <c r="R1283" s="19">
        <f t="shared" si="2705"/>
        <v>600964.19999999995</v>
      </c>
      <c r="S1283" s="19">
        <f t="shared" si="2706"/>
        <v>605350.30000000005</v>
      </c>
      <c r="T1283" s="19">
        <f t="shared" si="2707"/>
        <v>0</v>
      </c>
      <c r="U1283" s="19">
        <f t="shared" ref="U1283:AV1286" si="2763">U1284</f>
        <v>0</v>
      </c>
      <c r="V1283" s="19">
        <f t="shared" si="2708"/>
        <v>600964.19999999995</v>
      </c>
      <c r="W1283" s="19">
        <f t="shared" si="2709"/>
        <v>605350.30000000005</v>
      </c>
      <c r="X1283" s="19">
        <f t="shared" si="2710"/>
        <v>0</v>
      </c>
      <c r="Y1283" s="19">
        <f t="shared" si="2763"/>
        <v>0</v>
      </c>
      <c r="Z1283" s="19">
        <f t="shared" si="2763"/>
        <v>0</v>
      </c>
      <c r="AA1283" s="19">
        <f t="shared" si="2763"/>
        <v>0</v>
      </c>
      <c r="AB1283" s="19">
        <f t="shared" ref="AB1283:AB1350" si="2764">V1283+Y1283</f>
        <v>600964.19999999995</v>
      </c>
      <c r="AC1283" s="19">
        <f t="shared" ref="AC1283:AC1350" si="2765">W1283+Z1283</f>
        <v>605350.30000000005</v>
      </c>
      <c r="AD1283" s="19">
        <f t="shared" ref="AD1283:AD1350" si="2766">X1283+AA1283</f>
        <v>0</v>
      </c>
      <c r="AE1283" s="19">
        <f t="shared" si="2763"/>
        <v>0</v>
      </c>
      <c r="AF1283" s="19">
        <f t="shared" si="2763"/>
        <v>0</v>
      </c>
      <c r="AG1283" s="19">
        <f t="shared" si="2674"/>
        <v>600964.19999999995</v>
      </c>
      <c r="AH1283" s="19">
        <f t="shared" si="2675"/>
        <v>605350.30000000005</v>
      </c>
      <c r="AI1283" s="19">
        <f t="shared" si="2676"/>
        <v>0</v>
      </c>
      <c r="AJ1283" s="19">
        <f t="shared" si="2763"/>
        <v>0</v>
      </c>
      <c r="AK1283" s="19">
        <f t="shared" si="2763"/>
        <v>0</v>
      </c>
      <c r="AL1283" s="19">
        <f t="shared" si="2763"/>
        <v>0</v>
      </c>
      <c r="AM1283" s="19">
        <f t="shared" si="2702"/>
        <v>600964.19999999995</v>
      </c>
      <c r="AN1283" s="19">
        <f t="shared" si="2763"/>
        <v>0</v>
      </c>
      <c r="AO1283" s="19">
        <f t="shared" si="2733"/>
        <v>600964.19999999995</v>
      </c>
      <c r="AP1283" s="19">
        <f t="shared" si="2703"/>
        <v>605350.30000000005</v>
      </c>
      <c r="AQ1283" s="19">
        <f t="shared" si="2763"/>
        <v>0</v>
      </c>
      <c r="AR1283" s="19">
        <f t="shared" si="2735"/>
        <v>605350.30000000005</v>
      </c>
      <c r="AS1283" s="19">
        <f t="shared" si="2704"/>
        <v>0</v>
      </c>
      <c r="AT1283" s="19">
        <f t="shared" si="2763"/>
        <v>0</v>
      </c>
      <c r="AU1283" s="19">
        <f t="shared" si="2737"/>
        <v>0</v>
      </c>
      <c r="AV1283" s="19">
        <f t="shared" si="2763"/>
        <v>0</v>
      </c>
      <c r="AW1283" s="32"/>
      <c r="AX1283" s="23"/>
      <c r="AY1283" s="2"/>
    </row>
    <row r="1284" spans="1:51" ht="78" x14ac:dyDescent="0.3">
      <c r="A1284" s="20" t="s">
        <v>918</v>
      </c>
      <c r="B1284" s="45"/>
      <c r="C1284" s="49"/>
      <c r="D1284" s="49"/>
      <c r="E1284" s="15" t="s">
        <v>919</v>
      </c>
      <c r="F1284" s="19">
        <f t="shared" si="2761"/>
        <v>600964.19999999995</v>
      </c>
      <c r="G1284" s="19">
        <f t="shared" si="2761"/>
        <v>605350.30000000005</v>
      </c>
      <c r="H1284" s="19">
        <f t="shared" si="2761"/>
        <v>600000</v>
      </c>
      <c r="I1284" s="19">
        <f t="shared" si="2761"/>
        <v>0</v>
      </c>
      <c r="J1284" s="19">
        <f t="shared" si="2761"/>
        <v>0</v>
      </c>
      <c r="K1284" s="19">
        <f t="shared" si="2761"/>
        <v>0</v>
      </c>
      <c r="L1284" s="19">
        <f t="shared" si="2680"/>
        <v>600964.19999999995</v>
      </c>
      <c r="M1284" s="19">
        <f t="shared" si="2681"/>
        <v>605350.30000000005</v>
      </c>
      <c r="N1284" s="19">
        <f t="shared" si="2682"/>
        <v>600000</v>
      </c>
      <c r="O1284" s="19">
        <f t="shared" si="2762"/>
        <v>0</v>
      </c>
      <c r="P1284" s="19">
        <f t="shared" si="2762"/>
        <v>0</v>
      </c>
      <c r="Q1284" s="19">
        <f t="shared" si="2762"/>
        <v>-600000</v>
      </c>
      <c r="R1284" s="19">
        <f t="shared" si="2705"/>
        <v>600964.19999999995</v>
      </c>
      <c r="S1284" s="19">
        <f t="shared" si="2706"/>
        <v>605350.30000000005</v>
      </c>
      <c r="T1284" s="19">
        <f t="shared" si="2707"/>
        <v>0</v>
      </c>
      <c r="U1284" s="19">
        <f t="shared" si="2763"/>
        <v>0</v>
      </c>
      <c r="V1284" s="19">
        <f t="shared" si="2708"/>
        <v>600964.19999999995</v>
      </c>
      <c r="W1284" s="19">
        <f t="shared" si="2709"/>
        <v>605350.30000000005</v>
      </c>
      <c r="X1284" s="19">
        <f t="shared" si="2710"/>
        <v>0</v>
      </c>
      <c r="Y1284" s="19">
        <f t="shared" si="2763"/>
        <v>0</v>
      </c>
      <c r="Z1284" s="19">
        <f t="shared" si="2763"/>
        <v>0</v>
      </c>
      <c r="AA1284" s="19">
        <f t="shared" si="2763"/>
        <v>0</v>
      </c>
      <c r="AB1284" s="19">
        <f t="shared" si="2764"/>
        <v>600964.19999999995</v>
      </c>
      <c r="AC1284" s="19">
        <f t="shared" si="2765"/>
        <v>605350.30000000005</v>
      </c>
      <c r="AD1284" s="19">
        <f t="shared" si="2766"/>
        <v>0</v>
      </c>
      <c r="AE1284" s="19">
        <f t="shared" si="2763"/>
        <v>0</v>
      </c>
      <c r="AF1284" s="19">
        <f t="shared" si="2763"/>
        <v>0</v>
      </c>
      <c r="AG1284" s="19">
        <f t="shared" si="2674"/>
        <v>600964.19999999995</v>
      </c>
      <c r="AH1284" s="19">
        <f t="shared" si="2675"/>
        <v>605350.30000000005</v>
      </c>
      <c r="AI1284" s="19">
        <f t="shared" si="2676"/>
        <v>0</v>
      </c>
      <c r="AJ1284" s="19">
        <f t="shared" si="2763"/>
        <v>0</v>
      </c>
      <c r="AK1284" s="19">
        <f t="shared" si="2763"/>
        <v>0</v>
      </c>
      <c r="AL1284" s="19">
        <f t="shared" si="2763"/>
        <v>0</v>
      </c>
      <c r="AM1284" s="19">
        <f t="shared" si="2702"/>
        <v>600964.19999999995</v>
      </c>
      <c r="AN1284" s="19">
        <f t="shared" si="2763"/>
        <v>0</v>
      </c>
      <c r="AO1284" s="19">
        <f t="shared" si="2733"/>
        <v>600964.19999999995</v>
      </c>
      <c r="AP1284" s="19">
        <f t="shared" si="2703"/>
        <v>605350.30000000005</v>
      </c>
      <c r="AQ1284" s="19">
        <f t="shared" si="2763"/>
        <v>0</v>
      </c>
      <c r="AR1284" s="19">
        <f t="shared" si="2735"/>
        <v>605350.30000000005</v>
      </c>
      <c r="AS1284" s="19">
        <f t="shared" si="2704"/>
        <v>0</v>
      </c>
      <c r="AT1284" s="19">
        <f t="shared" si="2763"/>
        <v>0</v>
      </c>
      <c r="AU1284" s="19">
        <f t="shared" si="2737"/>
        <v>0</v>
      </c>
      <c r="AV1284" s="19">
        <f t="shared" si="2763"/>
        <v>0</v>
      </c>
      <c r="AW1284" s="32"/>
      <c r="AX1284" s="23"/>
      <c r="AY1284" s="2"/>
    </row>
    <row r="1285" spans="1:51" ht="31.2" x14ac:dyDescent="0.3">
      <c r="A1285" s="20" t="s">
        <v>918</v>
      </c>
      <c r="B1285" s="45">
        <v>200</v>
      </c>
      <c r="C1285" s="49"/>
      <c r="D1285" s="49"/>
      <c r="E1285" s="15" t="s">
        <v>578</v>
      </c>
      <c r="F1285" s="19">
        <f t="shared" si="2761"/>
        <v>600964.19999999995</v>
      </c>
      <c r="G1285" s="19">
        <f t="shared" si="2761"/>
        <v>605350.30000000005</v>
      </c>
      <c r="H1285" s="19">
        <f t="shared" si="2761"/>
        <v>600000</v>
      </c>
      <c r="I1285" s="19">
        <f t="shared" si="2761"/>
        <v>0</v>
      </c>
      <c r="J1285" s="19">
        <f t="shared" si="2761"/>
        <v>0</v>
      </c>
      <c r="K1285" s="19">
        <f t="shared" si="2761"/>
        <v>0</v>
      </c>
      <c r="L1285" s="19">
        <f t="shared" si="2680"/>
        <v>600964.19999999995</v>
      </c>
      <c r="M1285" s="19">
        <f t="shared" si="2681"/>
        <v>605350.30000000005</v>
      </c>
      <c r="N1285" s="19">
        <f t="shared" si="2682"/>
        <v>600000</v>
      </c>
      <c r="O1285" s="19">
        <f t="shared" si="2762"/>
        <v>0</v>
      </c>
      <c r="P1285" s="19">
        <f t="shared" si="2762"/>
        <v>0</v>
      </c>
      <c r="Q1285" s="19">
        <f t="shared" si="2762"/>
        <v>-600000</v>
      </c>
      <c r="R1285" s="19">
        <f t="shared" si="2705"/>
        <v>600964.19999999995</v>
      </c>
      <c r="S1285" s="19">
        <f t="shared" si="2706"/>
        <v>605350.30000000005</v>
      </c>
      <c r="T1285" s="19">
        <f t="shared" si="2707"/>
        <v>0</v>
      </c>
      <c r="U1285" s="19">
        <f t="shared" si="2763"/>
        <v>0</v>
      </c>
      <c r="V1285" s="19">
        <f t="shared" si="2708"/>
        <v>600964.19999999995</v>
      </c>
      <c r="W1285" s="19">
        <f t="shared" si="2709"/>
        <v>605350.30000000005</v>
      </c>
      <c r="X1285" s="19">
        <f t="shared" si="2710"/>
        <v>0</v>
      </c>
      <c r="Y1285" s="19">
        <f t="shared" si="2763"/>
        <v>0</v>
      </c>
      <c r="Z1285" s="19">
        <f t="shared" si="2763"/>
        <v>0</v>
      </c>
      <c r="AA1285" s="19">
        <f t="shared" si="2763"/>
        <v>0</v>
      </c>
      <c r="AB1285" s="19">
        <f t="shared" si="2764"/>
        <v>600964.19999999995</v>
      </c>
      <c r="AC1285" s="19">
        <f t="shared" si="2765"/>
        <v>605350.30000000005</v>
      </c>
      <c r="AD1285" s="19">
        <f t="shared" si="2766"/>
        <v>0</v>
      </c>
      <c r="AE1285" s="19">
        <f t="shared" si="2763"/>
        <v>0</v>
      </c>
      <c r="AF1285" s="19">
        <f t="shared" si="2763"/>
        <v>0</v>
      </c>
      <c r="AG1285" s="19">
        <f t="shared" si="2674"/>
        <v>600964.19999999995</v>
      </c>
      <c r="AH1285" s="19">
        <f t="shared" si="2675"/>
        <v>605350.30000000005</v>
      </c>
      <c r="AI1285" s="19">
        <f t="shared" si="2676"/>
        <v>0</v>
      </c>
      <c r="AJ1285" s="19">
        <f t="shared" si="2763"/>
        <v>0</v>
      </c>
      <c r="AK1285" s="19">
        <f t="shared" si="2763"/>
        <v>0</v>
      </c>
      <c r="AL1285" s="19">
        <f t="shared" si="2763"/>
        <v>0</v>
      </c>
      <c r="AM1285" s="19">
        <f t="shared" si="2702"/>
        <v>600964.19999999995</v>
      </c>
      <c r="AN1285" s="19">
        <f t="shared" si="2763"/>
        <v>0</v>
      </c>
      <c r="AO1285" s="19">
        <f t="shared" si="2733"/>
        <v>600964.19999999995</v>
      </c>
      <c r="AP1285" s="19">
        <f t="shared" si="2703"/>
        <v>605350.30000000005</v>
      </c>
      <c r="AQ1285" s="19">
        <f t="shared" si="2763"/>
        <v>0</v>
      </c>
      <c r="AR1285" s="19">
        <f t="shared" si="2735"/>
        <v>605350.30000000005</v>
      </c>
      <c r="AS1285" s="19">
        <f t="shared" si="2704"/>
        <v>0</v>
      </c>
      <c r="AT1285" s="19">
        <f t="shared" si="2763"/>
        <v>0</v>
      </c>
      <c r="AU1285" s="19">
        <f t="shared" si="2737"/>
        <v>0</v>
      </c>
      <c r="AV1285" s="19">
        <f t="shared" si="2763"/>
        <v>0</v>
      </c>
      <c r="AW1285" s="32"/>
      <c r="AX1285" s="23"/>
      <c r="AY1285" s="2"/>
    </row>
    <row r="1286" spans="1:51" ht="46.8" x14ac:dyDescent="0.3">
      <c r="A1286" s="20" t="s">
        <v>918</v>
      </c>
      <c r="B1286" s="45">
        <v>240</v>
      </c>
      <c r="C1286" s="49"/>
      <c r="D1286" s="49"/>
      <c r="E1286" s="15" t="s">
        <v>586</v>
      </c>
      <c r="F1286" s="19">
        <f t="shared" si="2761"/>
        <v>600964.19999999995</v>
      </c>
      <c r="G1286" s="19">
        <f t="shared" si="2761"/>
        <v>605350.30000000005</v>
      </c>
      <c r="H1286" s="19">
        <f t="shared" si="2761"/>
        <v>600000</v>
      </c>
      <c r="I1286" s="19">
        <f t="shared" si="2761"/>
        <v>0</v>
      </c>
      <c r="J1286" s="19">
        <f t="shared" si="2761"/>
        <v>0</v>
      </c>
      <c r="K1286" s="19">
        <f t="shared" si="2761"/>
        <v>0</v>
      </c>
      <c r="L1286" s="19">
        <f t="shared" si="2680"/>
        <v>600964.19999999995</v>
      </c>
      <c r="M1286" s="19">
        <f t="shared" si="2681"/>
        <v>605350.30000000005</v>
      </c>
      <c r="N1286" s="19">
        <f t="shared" si="2682"/>
        <v>600000</v>
      </c>
      <c r="O1286" s="19">
        <f t="shared" si="2762"/>
        <v>0</v>
      </c>
      <c r="P1286" s="19">
        <f t="shared" si="2762"/>
        <v>0</v>
      </c>
      <c r="Q1286" s="19">
        <f t="shared" si="2762"/>
        <v>-600000</v>
      </c>
      <c r="R1286" s="19">
        <f t="shared" si="2705"/>
        <v>600964.19999999995</v>
      </c>
      <c r="S1286" s="19">
        <f t="shared" si="2706"/>
        <v>605350.30000000005</v>
      </c>
      <c r="T1286" s="19">
        <f t="shared" si="2707"/>
        <v>0</v>
      </c>
      <c r="U1286" s="19">
        <f t="shared" si="2763"/>
        <v>0</v>
      </c>
      <c r="V1286" s="19">
        <f t="shared" si="2708"/>
        <v>600964.19999999995</v>
      </c>
      <c r="W1286" s="19">
        <f t="shared" si="2709"/>
        <v>605350.30000000005</v>
      </c>
      <c r="X1286" s="19">
        <f t="shared" si="2710"/>
        <v>0</v>
      </c>
      <c r="Y1286" s="19">
        <f t="shared" si="2763"/>
        <v>0</v>
      </c>
      <c r="Z1286" s="19">
        <f t="shared" si="2763"/>
        <v>0</v>
      </c>
      <c r="AA1286" s="19">
        <f t="shared" si="2763"/>
        <v>0</v>
      </c>
      <c r="AB1286" s="19">
        <f t="shared" si="2764"/>
        <v>600964.19999999995</v>
      </c>
      <c r="AC1286" s="19">
        <f t="shared" si="2765"/>
        <v>605350.30000000005</v>
      </c>
      <c r="AD1286" s="19">
        <f t="shared" si="2766"/>
        <v>0</v>
      </c>
      <c r="AE1286" s="19">
        <f t="shared" si="2763"/>
        <v>0</v>
      </c>
      <c r="AF1286" s="19">
        <f t="shared" si="2763"/>
        <v>0</v>
      </c>
      <c r="AG1286" s="19">
        <f t="shared" si="2674"/>
        <v>600964.19999999995</v>
      </c>
      <c r="AH1286" s="19">
        <f t="shared" si="2675"/>
        <v>605350.30000000005</v>
      </c>
      <c r="AI1286" s="19">
        <f t="shared" si="2676"/>
        <v>0</v>
      </c>
      <c r="AJ1286" s="19">
        <f t="shared" si="2763"/>
        <v>0</v>
      </c>
      <c r="AK1286" s="19">
        <f t="shared" si="2763"/>
        <v>0</v>
      </c>
      <c r="AL1286" s="19">
        <f t="shared" si="2763"/>
        <v>0</v>
      </c>
      <c r="AM1286" s="19">
        <f t="shared" si="2702"/>
        <v>600964.19999999995</v>
      </c>
      <c r="AN1286" s="19">
        <f t="shared" si="2763"/>
        <v>0</v>
      </c>
      <c r="AO1286" s="19">
        <f t="shared" si="2733"/>
        <v>600964.19999999995</v>
      </c>
      <c r="AP1286" s="19">
        <f t="shared" si="2703"/>
        <v>605350.30000000005</v>
      </c>
      <c r="AQ1286" s="19">
        <f t="shared" si="2763"/>
        <v>0</v>
      </c>
      <c r="AR1286" s="19">
        <f t="shared" si="2735"/>
        <v>605350.30000000005</v>
      </c>
      <c r="AS1286" s="19">
        <f t="shared" si="2704"/>
        <v>0</v>
      </c>
      <c r="AT1286" s="19">
        <f t="shared" si="2763"/>
        <v>0</v>
      </c>
      <c r="AU1286" s="19">
        <f t="shared" si="2737"/>
        <v>0</v>
      </c>
      <c r="AV1286" s="19">
        <f t="shared" si="2763"/>
        <v>0</v>
      </c>
      <c r="AW1286" s="32"/>
      <c r="AX1286" s="23"/>
      <c r="AY1286" s="2"/>
    </row>
    <row r="1287" spans="1:51" x14ac:dyDescent="0.3">
      <c r="A1287" s="20" t="s">
        <v>918</v>
      </c>
      <c r="B1287" s="45">
        <v>240</v>
      </c>
      <c r="C1287" s="49" t="s">
        <v>151</v>
      </c>
      <c r="D1287" s="49" t="s">
        <v>30</v>
      </c>
      <c r="E1287" s="15" t="s">
        <v>549</v>
      </c>
      <c r="F1287" s="19">
        <v>600964.19999999995</v>
      </c>
      <c r="G1287" s="19">
        <v>605350.30000000005</v>
      </c>
      <c r="H1287" s="19">
        <v>600000</v>
      </c>
      <c r="I1287" s="19"/>
      <c r="J1287" s="19"/>
      <c r="K1287" s="19"/>
      <c r="L1287" s="19">
        <f t="shared" si="2680"/>
        <v>600964.19999999995</v>
      </c>
      <c r="M1287" s="19">
        <f t="shared" si="2681"/>
        <v>605350.30000000005</v>
      </c>
      <c r="N1287" s="19">
        <f t="shared" si="2682"/>
        <v>600000</v>
      </c>
      <c r="O1287" s="19"/>
      <c r="P1287" s="19"/>
      <c r="Q1287" s="19">
        <v>-600000</v>
      </c>
      <c r="R1287" s="19">
        <f t="shared" si="2705"/>
        <v>600964.19999999995</v>
      </c>
      <c r="S1287" s="19">
        <f t="shared" si="2706"/>
        <v>605350.30000000005</v>
      </c>
      <c r="T1287" s="19">
        <f t="shared" si="2707"/>
        <v>0</v>
      </c>
      <c r="U1287" s="19"/>
      <c r="V1287" s="19">
        <f t="shared" si="2708"/>
        <v>600964.19999999995</v>
      </c>
      <c r="W1287" s="19">
        <f t="shared" si="2709"/>
        <v>605350.30000000005</v>
      </c>
      <c r="X1287" s="19">
        <f t="shared" si="2710"/>
        <v>0</v>
      </c>
      <c r="Y1287" s="19"/>
      <c r="Z1287" s="19"/>
      <c r="AA1287" s="19"/>
      <c r="AB1287" s="19">
        <f t="shared" si="2764"/>
        <v>600964.19999999995</v>
      </c>
      <c r="AC1287" s="19">
        <f t="shared" si="2765"/>
        <v>605350.30000000005</v>
      </c>
      <c r="AD1287" s="19">
        <f t="shared" si="2766"/>
        <v>0</v>
      </c>
      <c r="AE1287" s="19"/>
      <c r="AF1287" s="19"/>
      <c r="AG1287" s="19">
        <f t="shared" ref="AG1287:AG1354" si="2767">AB1287+AE1287</f>
        <v>600964.19999999995</v>
      </c>
      <c r="AH1287" s="19">
        <f t="shared" ref="AH1287:AH1354" si="2768">AC1287+AF1287</f>
        <v>605350.30000000005</v>
      </c>
      <c r="AI1287" s="19">
        <f t="shared" ref="AI1287:AI1354" si="2769">AD1287</f>
        <v>0</v>
      </c>
      <c r="AJ1287" s="19"/>
      <c r="AK1287" s="19"/>
      <c r="AL1287" s="19"/>
      <c r="AM1287" s="19">
        <f t="shared" si="2702"/>
        <v>600964.19999999995</v>
      </c>
      <c r="AN1287" s="19"/>
      <c r="AO1287" s="19">
        <f t="shared" si="2733"/>
        <v>600964.19999999995</v>
      </c>
      <c r="AP1287" s="19">
        <f t="shared" si="2703"/>
        <v>605350.30000000005</v>
      </c>
      <c r="AQ1287" s="19"/>
      <c r="AR1287" s="19">
        <f t="shared" si="2735"/>
        <v>605350.30000000005</v>
      </c>
      <c r="AS1287" s="19">
        <f t="shared" si="2704"/>
        <v>0</v>
      </c>
      <c r="AT1287" s="19"/>
      <c r="AU1287" s="19">
        <f t="shared" si="2737"/>
        <v>0</v>
      </c>
      <c r="AV1287" s="19"/>
      <c r="AW1287" s="32"/>
      <c r="AX1287" s="23"/>
      <c r="AY1287" s="2"/>
    </row>
    <row r="1288" spans="1:51" s="11" customFormat="1" ht="62.4" x14ac:dyDescent="0.3">
      <c r="A1288" s="10" t="s">
        <v>286</v>
      </c>
      <c r="B1288" s="17"/>
      <c r="C1288" s="10"/>
      <c r="D1288" s="10"/>
      <c r="E1288" s="16" t="s">
        <v>1147</v>
      </c>
      <c r="F1288" s="18">
        <f>F1289+F1414+F1423+F1428</f>
        <v>4658250.7</v>
      </c>
      <c r="G1288" s="18">
        <f t="shared" ref="G1288:H1288" si="2770">G1289+G1414+G1423+G1428</f>
        <v>3893465.1000000006</v>
      </c>
      <c r="H1288" s="18">
        <f t="shared" si="2770"/>
        <v>3114528.8000000003</v>
      </c>
      <c r="I1288" s="18">
        <f t="shared" ref="I1288:K1288" si="2771">I1289+I1414+I1423+I1428</f>
        <v>0</v>
      </c>
      <c r="J1288" s="18">
        <f t="shared" si="2771"/>
        <v>0</v>
      </c>
      <c r="K1288" s="18">
        <f t="shared" si="2771"/>
        <v>0</v>
      </c>
      <c r="L1288" s="18">
        <f t="shared" si="2680"/>
        <v>4658250.7</v>
      </c>
      <c r="M1288" s="18">
        <f t="shared" si="2681"/>
        <v>3893465.1000000006</v>
      </c>
      <c r="N1288" s="18">
        <f t="shared" si="2682"/>
        <v>3114528.8000000003</v>
      </c>
      <c r="O1288" s="18">
        <f>O1289+O1414+O1423+O1428+O1433</f>
        <v>206736.56899999996</v>
      </c>
      <c r="P1288" s="18">
        <f t="shared" ref="P1288:Q1288" si="2772">P1289+P1414+P1423+P1428+P1433</f>
        <v>0</v>
      </c>
      <c r="Q1288" s="18">
        <f t="shared" si="2772"/>
        <v>0</v>
      </c>
      <c r="R1288" s="18">
        <f t="shared" si="2705"/>
        <v>4864987.2690000003</v>
      </c>
      <c r="S1288" s="18">
        <f t="shared" si="2706"/>
        <v>3893465.1000000006</v>
      </c>
      <c r="T1288" s="18">
        <f t="shared" si="2707"/>
        <v>3114528.8000000003</v>
      </c>
      <c r="U1288" s="18">
        <f t="shared" ref="U1288" si="2773">U1289+U1414+U1423+U1428+U1433</f>
        <v>0</v>
      </c>
      <c r="V1288" s="18">
        <f t="shared" si="2708"/>
        <v>4864987.2690000003</v>
      </c>
      <c r="W1288" s="18">
        <f t="shared" si="2709"/>
        <v>3893465.1000000006</v>
      </c>
      <c r="X1288" s="18">
        <f t="shared" si="2710"/>
        <v>3114528.8000000003</v>
      </c>
      <c r="Y1288" s="18">
        <f t="shared" ref="Y1288:AA1288" si="2774">Y1289+Y1414+Y1423+Y1428+Y1433</f>
        <v>67050.92</v>
      </c>
      <c r="Z1288" s="18">
        <f t="shared" si="2774"/>
        <v>500000</v>
      </c>
      <c r="AA1288" s="18">
        <f t="shared" si="2774"/>
        <v>0</v>
      </c>
      <c r="AB1288" s="18">
        <f t="shared" si="2764"/>
        <v>4932038.1890000002</v>
      </c>
      <c r="AC1288" s="18">
        <f t="shared" si="2765"/>
        <v>4393465.1000000006</v>
      </c>
      <c r="AD1288" s="18">
        <f t="shared" si="2766"/>
        <v>3114528.8000000003</v>
      </c>
      <c r="AE1288" s="18">
        <f t="shared" ref="AE1288:AF1288" si="2775">AE1289+AE1414+AE1423+AE1428+AE1433</f>
        <v>0</v>
      </c>
      <c r="AF1288" s="18">
        <f t="shared" si="2775"/>
        <v>-500000</v>
      </c>
      <c r="AG1288" s="18">
        <f t="shared" si="2767"/>
        <v>4932038.1890000002</v>
      </c>
      <c r="AH1288" s="18">
        <f t="shared" si="2768"/>
        <v>3893465.1000000006</v>
      </c>
      <c r="AI1288" s="18">
        <f t="shared" si="2769"/>
        <v>3114528.8000000003</v>
      </c>
      <c r="AJ1288" s="18">
        <f>AJ1289+AJ1414+AJ1423+AJ1428+AJ1433+AJ1438</f>
        <v>-368</v>
      </c>
      <c r="AK1288" s="18">
        <f t="shared" ref="AK1288:AV1288" si="2776">AK1289+AK1414+AK1423+AK1428+AK1433+AK1438</f>
        <v>0</v>
      </c>
      <c r="AL1288" s="18">
        <f t="shared" si="2776"/>
        <v>0</v>
      </c>
      <c r="AM1288" s="18">
        <f t="shared" si="2702"/>
        <v>4931670.1890000002</v>
      </c>
      <c r="AN1288" s="18">
        <f t="shared" ref="AN1288" si="2777">AN1289+AN1414+AN1423+AN1428+AN1433+AN1438</f>
        <v>0</v>
      </c>
      <c r="AO1288" s="18">
        <f t="shared" si="2733"/>
        <v>4931670.1890000002</v>
      </c>
      <c r="AP1288" s="18">
        <f t="shared" si="2703"/>
        <v>3893465.1000000006</v>
      </c>
      <c r="AQ1288" s="18">
        <f t="shared" ref="AQ1288" si="2778">AQ1289+AQ1414+AQ1423+AQ1428+AQ1433+AQ1438</f>
        <v>-50000</v>
      </c>
      <c r="AR1288" s="18">
        <f t="shared" si="2735"/>
        <v>3843465.1000000006</v>
      </c>
      <c r="AS1288" s="18">
        <f t="shared" si="2704"/>
        <v>3114528.8000000003</v>
      </c>
      <c r="AT1288" s="18">
        <f t="shared" ref="AT1288" si="2779">AT1289+AT1414+AT1423+AT1428+AT1433+AT1438</f>
        <v>0</v>
      </c>
      <c r="AU1288" s="18">
        <f t="shared" si="2737"/>
        <v>3114528.8000000003</v>
      </c>
      <c r="AV1288" s="18">
        <f t="shared" si="2776"/>
        <v>0</v>
      </c>
      <c r="AW1288" s="31"/>
      <c r="AX1288" s="26"/>
    </row>
    <row r="1289" spans="1:51" ht="46.8" x14ac:dyDescent="0.3">
      <c r="A1289" s="49" t="s">
        <v>287</v>
      </c>
      <c r="B1289" s="45"/>
      <c r="C1289" s="49"/>
      <c r="D1289" s="49"/>
      <c r="E1289" s="15" t="s">
        <v>1148</v>
      </c>
      <c r="F1289" s="19">
        <f>F1306+F1334+F1346+F1350+F1354+F1358+F1362+F1370+F1378+F1382+F1386+F1390+F1394+F1398+F1310+F1298+F1406+F1374+F1318+F1322+F1326+F1338+F1366+F1290+F1342</f>
        <v>4480856.5</v>
      </c>
      <c r="G1289" s="19">
        <f t="shared" ref="G1289:H1289" si="2780">G1306+G1334+G1346+G1350+G1354+G1358+G1362+G1370+G1378+G1382+G1386+G1390+G1394+G1398+G1310+G1298+G1406+G1374+G1318+G1322+G1326+G1338+G1366+G1290+G1342</f>
        <v>3730729.7</v>
      </c>
      <c r="H1289" s="19">
        <f t="shared" si="2780"/>
        <v>2970367.6</v>
      </c>
      <c r="I1289" s="19">
        <f t="shared" ref="I1289:K1289" si="2781">I1306+I1334+I1346+I1350+I1354+I1358+I1362+I1370+I1378+I1382+I1386+I1390+I1394+I1398+I1310+I1298+I1406+I1374+I1318+I1322+I1326+I1338+I1366+I1290+I1342</f>
        <v>0</v>
      </c>
      <c r="J1289" s="19">
        <f t="shared" si="2781"/>
        <v>0</v>
      </c>
      <c r="K1289" s="19">
        <f t="shared" si="2781"/>
        <v>0</v>
      </c>
      <c r="L1289" s="19">
        <f t="shared" si="2680"/>
        <v>4480856.5</v>
      </c>
      <c r="M1289" s="19">
        <f t="shared" si="2681"/>
        <v>3730729.7</v>
      </c>
      <c r="N1289" s="19">
        <f t="shared" si="2682"/>
        <v>2970367.6</v>
      </c>
      <c r="O1289" s="19">
        <f>O1306+O1334+O1346+O1350+O1354+O1358+O1362+O1370+O1378+O1382+O1386+O1390+O1394+O1398+O1310+O1298+O1406+O1374+O1318+O1322+O1326+O1338+O1366+O1290+O1342+O1294+O1403+O1411</f>
        <v>9267.2289999999703</v>
      </c>
      <c r="P1289" s="19">
        <f>P1306+P1334+P1346+P1350+P1354+P1358+P1362+P1370+P1378+P1382+P1386+P1390+P1394+P1398+P1310+P1298+P1406+P1374+P1318+P1322+P1326+P1338+P1366+P1290+P1342+P1294+P1403+P1411</f>
        <v>0</v>
      </c>
      <c r="Q1289" s="19">
        <f>Q1306+Q1334+Q1346+Q1350+Q1354+Q1358+Q1362+Q1370+Q1378+Q1382+Q1386+Q1390+Q1394+Q1398+Q1310+Q1298+Q1406+Q1374+Q1318+Q1322+Q1326+Q1338+Q1366+Q1290+Q1342+Q1294+Q1403+Q1411</f>
        <v>0</v>
      </c>
      <c r="R1289" s="19">
        <f t="shared" si="2705"/>
        <v>4490123.7290000003</v>
      </c>
      <c r="S1289" s="19">
        <f t="shared" si="2706"/>
        <v>3730729.7</v>
      </c>
      <c r="T1289" s="19">
        <f t="shared" si="2707"/>
        <v>2970367.6</v>
      </c>
      <c r="U1289" s="19">
        <f t="shared" ref="U1289" si="2782">U1306+U1334+U1346+U1350+U1354+U1358+U1362+U1370+U1378+U1382+U1386+U1390+U1394+U1398+U1310+U1298+U1406+U1374+U1318+U1322+U1326+U1338+U1366+U1290+U1342+U1294+U1403+U1411</f>
        <v>0</v>
      </c>
      <c r="V1289" s="19">
        <f t="shared" si="2708"/>
        <v>4490123.7290000003</v>
      </c>
      <c r="W1289" s="19">
        <f t="shared" si="2709"/>
        <v>3730729.7</v>
      </c>
      <c r="X1289" s="19">
        <f t="shared" si="2710"/>
        <v>2970367.6</v>
      </c>
      <c r="Y1289" s="19">
        <f>Y1306+Y1334+Y1346+Y1350+Y1354+Y1358+Y1362+Y1370+Y1378+Y1382+Y1386+Y1390+Y1394+Y1398+Y1310+Y1298+Y1406+Y1374+Y1318+Y1322+Y1326+Y1338+Y1366+Y1290+Y1342+Y1294+Y1403+Y1411+Y1302+Y1314</f>
        <v>67050.92</v>
      </c>
      <c r="Z1289" s="19">
        <f t="shared" ref="Z1289:AA1289" si="2783">Z1306+Z1334+Z1346+Z1350+Z1354+Z1358+Z1362+Z1370+Z1378+Z1382+Z1386+Z1390+Z1394+Z1398+Z1310+Z1298+Z1406+Z1374+Z1318+Z1322+Z1326+Z1338+Z1366+Z1290+Z1342+Z1294+Z1403+Z1411+Z1302+Z1314</f>
        <v>500000</v>
      </c>
      <c r="AA1289" s="19">
        <f t="shared" si="2783"/>
        <v>0</v>
      </c>
      <c r="AB1289" s="19">
        <f t="shared" si="2764"/>
        <v>4557174.6490000002</v>
      </c>
      <c r="AC1289" s="19">
        <f t="shared" si="2765"/>
        <v>4230729.7</v>
      </c>
      <c r="AD1289" s="19">
        <f t="shared" si="2766"/>
        <v>2970367.6</v>
      </c>
      <c r="AE1289" s="19">
        <f t="shared" ref="AE1289:AF1289" si="2784">AE1306+AE1334+AE1346+AE1350+AE1354+AE1358+AE1362+AE1370+AE1378+AE1382+AE1386+AE1390+AE1394+AE1398+AE1310+AE1298+AE1406+AE1374+AE1318+AE1322+AE1326+AE1338+AE1366+AE1290+AE1342+AE1294+AE1403+AE1411+AE1302+AE1314</f>
        <v>0</v>
      </c>
      <c r="AF1289" s="19">
        <f t="shared" si="2784"/>
        <v>-500000</v>
      </c>
      <c r="AG1289" s="19">
        <f t="shared" si="2767"/>
        <v>4557174.6490000002</v>
      </c>
      <c r="AH1289" s="19">
        <f t="shared" si="2768"/>
        <v>3730729.7</v>
      </c>
      <c r="AI1289" s="19">
        <f t="shared" si="2769"/>
        <v>2970367.6</v>
      </c>
      <c r="AJ1289" s="19">
        <f>AJ1306+AJ1334+AJ1346+AJ1350+AJ1354+AJ1358+AJ1362+AJ1370+AJ1378+AJ1382+AJ1386+AJ1390+AJ1394+AJ1398+AJ1310+AJ1298+AJ1406+AJ1374+AJ1318+AJ1322+AJ1326+AJ1338+AJ1366+AJ1290+AJ1342+AJ1294+AJ1403+AJ1411+AJ1302+AJ1314+AJ1330</f>
        <v>-618466.99300000002</v>
      </c>
      <c r="AK1289" s="19">
        <f t="shared" ref="AK1289:AV1289" si="2785">AK1306+AK1334+AK1346+AK1350+AK1354+AK1358+AK1362+AK1370+AK1378+AK1382+AK1386+AK1390+AK1394+AK1398+AK1310+AK1298+AK1406+AK1374+AK1318+AK1322+AK1326+AK1338+AK1366+AK1290+AK1342+AK1294+AK1403+AK1411+AK1302+AK1314+AK1330</f>
        <v>-237950.90000000002</v>
      </c>
      <c r="AL1289" s="19">
        <f t="shared" si="2785"/>
        <v>0</v>
      </c>
      <c r="AM1289" s="19">
        <f t="shared" si="2702"/>
        <v>3938707.6560000004</v>
      </c>
      <c r="AN1289" s="19">
        <f t="shared" ref="AN1289" si="2786">AN1306+AN1334+AN1346+AN1350+AN1354+AN1358+AN1362+AN1370+AN1378+AN1382+AN1386+AN1390+AN1394+AN1398+AN1310+AN1298+AN1406+AN1374+AN1318+AN1322+AN1326+AN1338+AN1366+AN1290+AN1342+AN1294+AN1403+AN1411+AN1302+AN1314+AN1330</f>
        <v>0</v>
      </c>
      <c r="AO1289" s="19">
        <f t="shared" si="2733"/>
        <v>3938707.6560000004</v>
      </c>
      <c r="AP1289" s="19">
        <f t="shared" si="2703"/>
        <v>3492778.8000000003</v>
      </c>
      <c r="AQ1289" s="19">
        <f t="shared" ref="AQ1289" si="2787">AQ1306+AQ1334+AQ1346+AQ1350+AQ1354+AQ1358+AQ1362+AQ1370+AQ1378+AQ1382+AQ1386+AQ1390+AQ1394+AQ1398+AQ1310+AQ1298+AQ1406+AQ1374+AQ1318+AQ1322+AQ1326+AQ1338+AQ1366+AQ1290+AQ1342+AQ1294+AQ1403+AQ1411+AQ1302+AQ1314+AQ1330</f>
        <v>-50000</v>
      </c>
      <c r="AR1289" s="19">
        <f t="shared" si="2735"/>
        <v>3442778.8000000003</v>
      </c>
      <c r="AS1289" s="19">
        <f t="shared" si="2704"/>
        <v>2970367.6</v>
      </c>
      <c r="AT1289" s="19">
        <f t="shared" ref="AT1289" si="2788">AT1306+AT1334+AT1346+AT1350+AT1354+AT1358+AT1362+AT1370+AT1378+AT1382+AT1386+AT1390+AT1394+AT1398+AT1310+AT1298+AT1406+AT1374+AT1318+AT1322+AT1326+AT1338+AT1366+AT1290+AT1342+AT1294+AT1403+AT1411+AT1302+AT1314+AT1330</f>
        <v>0</v>
      </c>
      <c r="AU1289" s="19">
        <f t="shared" si="2737"/>
        <v>2970367.6</v>
      </c>
      <c r="AV1289" s="19">
        <f t="shared" si="2785"/>
        <v>0</v>
      </c>
      <c r="AW1289" s="32"/>
      <c r="AX1289" s="23"/>
      <c r="AY1289" s="2"/>
    </row>
    <row r="1290" spans="1:51" ht="93.6" x14ac:dyDescent="0.3">
      <c r="A1290" s="20" t="s">
        <v>990</v>
      </c>
      <c r="B1290" s="45"/>
      <c r="C1290" s="49"/>
      <c r="D1290" s="49"/>
      <c r="E1290" s="15" t="s">
        <v>1149</v>
      </c>
      <c r="F1290" s="19">
        <f>F1291</f>
        <v>2259263.7999999998</v>
      </c>
      <c r="G1290" s="19">
        <f t="shared" ref="G1290:AV1292" si="2789">G1291</f>
        <v>936232.6</v>
      </c>
      <c r="H1290" s="19">
        <f t="shared" si="2789"/>
        <v>0</v>
      </c>
      <c r="I1290" s="19">
        <f t="shared" si="2789"/>
        <v>0</v>
      </c>
      <c r="J1290" s="19">
        <f t="shared" si="2789"/>
        <v>0</v>
      </c>
      <c r="K1290" s="19">
        <f t="shared" si="2789"/>
        <v>0</v>
      </c>
      <c r="L1290" s="19">
        <f t="shared" si="2680"/>
        <v>2259263.7999999998</v>
      </c>
      <c r="M1290" s="19">
        <f t="shared" si="2681"/>
        <v>936232.6</v>
      </c>
      <c r="N1290" s="19">
        <f t="shared" si="2682"/>
        <v>0</v>
      </c>
      <c r="O1290" s="19">
        <f t="shared" si="2789"/>
        <v>0</v>
      </c>
      <c r="P1290" s="19">
        <f t="shared" si="2789"/>
        <v>0</v>
      </c>
      <c r="Q1290" s="19">
        <f t="shared" si="2789"/>
        <v>0</v>
      </c>
      <c r="R1290" s="19">
        <f t="shared" si="2705"/>
        <v>2259263.7999999998</v>
      </c>
      <c r="S1290" s="19">
        <f t="shared" si="2706"/>
        <v>936232.6</v>
      </c>
      <c r="T1290" s="19">
        <f t="shared" si="2707"/>
        <v>0</v>
      </c>
      <c r="U1290" s="19">
        <f t="shared" si="2789"/>
        <v>0</v>
      </c>
      <c r="V1290" s="19">
        <f t="shared" si="2708"/>
        <v>2259263.7999999998</v>
      </c>
      <c r="W1290" s="19">
        <f t="shared" si="2709"/>
        <v>936232.6</v>
      </c>
      <c r="X1290" s="19">
        <f t="shared" si="2710"/>
        <v>0</v>
      </c>
      <c r="Y1290" s="19">
        <f t="shared" si="2789"/>
        <v>0</v>
      </c>
      <c r="Z1290" s="19">
        <f t="shared" si="2789"/>
        <v>500000</v>
      </c>
      <c r="AA1290" s="19">
        <f t="shared" si="2789"/>
        <v>0</v>
      </c>
      <c r="AB1290" s="19">
        <f t="shared" si="2764"/>
        <v>2259263.7999999998</v>
      </c>
      <c r="AC1290" s="19">
        <f t="shared" si="2765"/>
        <v>1436232.6</v>
      </c>
      <c r="AD1290" s="19">
        <f t="shared" si="2766"/>
        <v>0</v>
      </c>
      <c r="AE1290" s="19">
        <f t="shared" si="2789"/>
        <v>0</v>
      </c>
      <c r="AF1290" s="19">
        <f t="shared" si="2789"/>
        <v>-500000</v>
      </c>
      <c r="AG1290" s="19">
        <f t="shared" si="2767"/>
        <v>2259263.7999999998</v>
      </c>
      <c r="AH1290" s="19">
        <f t="shared" si="2768"/>
        <v>936232.60000000009</v>
      </c>
      <c r="AI1290" s="19">
        <f t="shared" si="2769"/>
        <v>0</v>
      </c>
      <c r="AJ1290" s="19">
        <f t="shared" si="2789"/>
        <v>0</v>
      </c>
      <c r="AK1290" s="19">
        <f t="shared" si="2789"/>
        <v>0</v>
      </c>
      <c r="AL1290" s="19">
        <f t="shared" si="2789"/>
        <v>0</v>
      </c>
      <c r="AM1290" s="19">
        <f t="shared" si="2702"/>
        <v>2259263.7999999998</v>
      </c>
      <c r="AN1290" s="19">
        <f t="shared" si="2789"/>
        <v>0</v>
      </c>
      <c r="AO1290" s="19">
        <f t="shared" si="2733"/>
        <v>2259263.7999999998</v>
      </c>
      <c r="AP1290" s="19">
        <f t="shared" si="2703"/>
        <v>936232.60000000009</v>
      </c>
      <c r="AQ1290" s="19">
        <f t="shared" si="2789"/>
        <v>0</v>
      </c>
      <c r="AR1290" s="19">
        <f t="shared" si="2735"/>
        <v>936232.60000000009</v>
      </c>
      <c r="AS1290" s="19">
        <f t="shared" si="2704"/>
        <v>0</v>
      </c>
      <c r="AT1290" s="19">
        <f t="shared" si="2789"/>
        <v>0</v>
      </c>
      <c r="AU1290" s="19">
        <f t="shared" si="2737"/>
        <v>0</v>
      </c>
      <c r="AV1290" s="19">
        <f t="shared" si="2789"/>
        <v>0</v>
      </c>
      <c r="AW1290" s="32"/>
      <c r="AX1290" s="23"/>
      <c r="AY1290" s="2"/>
    </row>
    <row r="1291" spans="1:51" ht="46.8" x14ac:dyDescent="0.3">
      <c r="A1291" s="20" t="s">
        <v>990</v>
      </c>
      <c r="B1291" s="45">
        <v>400</v>
      </c>
      <c r="C1291" s="49"/>
      <c r="D1291" s="49"/>
      <c r="E1291" s="15" t="s">
        <v>580</v>
      </c>
      <c r="F1291" s="19">
        <f>F1292</f>
        <v>2259263.7999999998</v>
      </c>
      <c r="G1291" s="19">
        <f t="shared" si="2789"/>
        <v>936232.6</v>
      </c>
      <c r="H1291" s="19">
        <f t="shared" si="2789"/>
        <v>0</v>
      </c>
      <c r="I1291" s="19">
        <f t="shared" si="2789"/>
        <v>0</v>
      </c>
      <c r="J1291" s="19">
        <f t="shared" si="2789"/>
        <v>0</v>
      </c>
      <c r="K1291" s="19">
        <f t="shared" si="2789"/>
        <v>0</v>
      </c>
      <c r="L1291" s="19">
        <f t="shared" si="2680"/>
        <v>2259263.7999999998</v>
      </c>
      <c r="M1291" s="19">
        <f t="shared" si="2681"/>
        <v>936232.6</v>
      </c>
      <c r="N1291" s="19">
        <f t="shared" si="2682"/>
        <v>0</v>
      </c>
      <c r="O1291" s="19">
        <f t="shared" si="2789"/>
        <v>0</v>
      </c>
      <c r="P1291" s="19">
        <f t="shared" si="2789"/>
        <v>0</v>
      </c>
      <c r="Q1291" s="19">
        <f t="shared" si="2789"/>
        <v>0</v>
      </c>
      <c r="R1291" s="19">
        <f t="shared" si="2705"/>
        <v>2259263.7999999998</v>
      </c>
      <c r="S1291" s="19">
        <f t="shared" si="2706"/>
        <v>936232.6</v>
      </c>
      <c r="T1291" s="19">
        <f t="shared" si="2707"/>
        <v>0</v>
      </c>
      <c r="U1291" s="19">
        <f t="shared" si="2789"/>
        <v>0</v>
      </c>
      <c r="V1291" s="19">
        <f t="shared" si="2708"/>
        <v>2259263.7999999998</v>
      </c>
      <c r="W1291" s="19">
        <f t="shared" si="2709"/>
        <v>936232.6</v>
      </c>
      <c r="X1291" s="19">
        <f t="shared" si="2710"/>
        <v>0</v>
      </c>
      <c r="Y1291" s="19">
        <f t="shared" si="2789"/>
        <v>0</v>
      </c>
      <c r="Z1291" s="19">
        <f t="shared" si="2789"/>
        <v>500000</v>
      </c>
      <c r="AA1291" s="19">
        <f t="shared" si="2789"/>
        <v>0</v>
      </c>
      <c r="AB1291" s="19">
        <f t="shared" si="2764"/>
        <v>2259263.7999999998</v>
      </c>
      <c r="AC1291" s="19">
        <f t="shared" si="2765"/>
        <v>1436232.6</v>
      </c>
      <c r="AD1291" s="19">
        <f t="shared" si="2766"/>
        <v>0</v>
      </c>
      <c r="AE1291" s="19">
        <f t="shared" si="2789"/>
        <v>0</v>
      </c>
      <c r="AF1291" s="19">
        <f t="shared" si="2789"/>
        <v>-500000</v>
      </c>
      <c r="AG1291" s="19">
        <f t="shared" si="2767"/>
        <v>2259263.7999999998</v>
      </c>
      <c r="AH1291" s="19">
        <f t="shared" si="2768"/>
        <v>936232.60000000009</v>
      </c>
      <c r="AI1291" s="19">
        <f t="shared" si="2769"/>
        <v>0</v>
      </c>
      <c r="AJ1291" s="19">
        <f t="shared" si="2789"/>
        <v>0</v>
      </c>
      <c r="AK1291" s="19">
        <f t="shared" si="2789"/>
        <v>0</v>
      </c>
      <c r="AL1291" s="19">
        <f t="shared" si="2789"/>
        <v>0</v>
      </c>
      <c r="AM1291" s="19">
        <f t="shared" si="2702"/>
        <v>2259263.7999999998</v>
      </c>
      <c r="AN1291" s="19">
        <f t="shared" si="2789"/>
        <v>0</v>
      </c>
      <c r="AO1291" s="19">
        <f t="shared" si="2733"/>
        <v>2259263.7999999998</v>
      </c>
      <c r="AP1291" s="19">
        <f t="shared" si="2703"/>
        <v>936232.60000000009</v>
      </c>
      <c r="AQ1291" s="19">
        <f t="shared" si="2789"/>
        <v>0</v>
      </c>
      <c r="AR1291" s="19">
        <f t="shared" si="2735"/>
        <v>936232.60000000009</v>
      </c>
      <c r="AS1291" s="19">
        <f t="shared" si="2704"/>
        <v>0</v>
      </c>
      <c r="AT1291" s="19">
        <f t="shared" si="2789"/>
        <v>0</v>
      </c>
      <c r="AU1291" s="19">
        <f t="shared" si="2737"/>
        <v>0</v>
      </c>
      <c r="AV1291" s="19">
        <f t="shared" si="2789"/>
        <v>0</v>
      </c>
      <c r="AW1291" s="32"/>
      <c r="AX1291" s="23"/>
      <c r="AY1291" s="2"/>
    </row>
    <row r="1292" spans="1:51" x14ac:dyDescent="0.3">
      <c r="A1292" s="20" t="s">
        <v>990</v>
      </c>
      <c r="B1292" s="45">
        <v>410</v>
      </c>
      <c r="C1292" s="49"/>
      <c r="D1292" s="49"/>
      <c r="E1292" s="15" t="s">
        <v>593</v>
      </c>
      <c r="F1292" s="19">
        <f>F1293</f>
        <v>2259263.7999999998</v>
      </c>
      <c r="G1292" s="19">
        <f t="shared" si="2789"/>
        <v>936232.6</v>
      </c>
      <c r="H1292" s="19">
        <f t="shared" si="2789"/>
        <v>0</v>
      </c>
      <c r="I1292" s="19">
        <f t="shared" si="2789"/>
        <v>0</v>
      </c>
      <c r="J1292" s="19">
        <f t="shared" si="2789"/>
        <v>0</v>
      </c>
      <c r="K1292" s="19">
        <f t="shared" si="2789"/>
        <v>0</v>
      </c>
      <c r="L1292" s="19">
        <f t="shared" ref="L1292:L1371" si="2790">F1292+I1292</f>
        <v>2259263.7999999998</v>
      </c>
      <c r="M1292" s="19">
        <f t="shared" ref="M1292:M1371" si="2791">G1292+J1292</f>
        <v>936232.6</v>
      </c>
      <c r="N1292" s="19">
        <f t="shared" ref="N1292:N1371" si="2792">H1292+K1292</f>
        <v>0</v>
      </c>
      <c r="O1292" s="19">
        <f t="shared" si="2789"/>
        <v>0</v>
      </c>
      <c r="P1292" s="19">
        <f t="shared" si="2789"/>
        <v>0</v>
      </c>
      <c r="Q1292" s="19">
        <f t="shared" si="2789"/>
        <v>0</v>
      </c>
      <c r="R1292" s="19">
        <f t="shared" si="2705"/>
        <v>2259263.7999999998</v>
      </c>
      <c r="S1292" s="19">
        <f t="shared" si="2706"/>
        <v>936232.6</v>
      </c>
      <c r="T1292" s="19">
        <f t="shared" si="2707"/>
        <v>0</v>
      </c>
      <c r="U1292" s="19">
        <f t="shared" si="2789"/>
        <v>0</v>
      </c>
      <c r="V1292" s="19">
        <f t="shared" si="2708"/>
        <v>2259263.7999999998</v>
      </c>
      <c r="W1292" s="19">
        <f t="shared" si="2709"/>
        <v>936232.6</v>
      </c>
      <c r="X1292" s="19">
        <f t="shared" si="2710"/>
        <v>0</v>
      </c>
      <c r="Y1292" s="19">
        <f t="shared" si="2789"/>
        <v>0</v>
      </c>
      <c r="Z1292" s="19">
        <f t="shared" si="2789"/>
        <v>500000</v>
      </c>
      <c r="AA1292" s="19">
        <f t="shared" si="2789"/>
        <v>0</v>
      </c>
      <c r="AB1292" s="19">
        <f t="shared" si="2764"/>
        <v>2259263.7999999998</v>
      </c>
      <c r="AC1292" s="19">
        <f t="shared" si="2765"/>
        <v>1436232.6</v>
      </c>
      <c r="AD1292" s="19">
        <f t="shared" si="2766"/>
        <v>0</v>
      </c>
      <c r="AE1292" s="19">
        <f t="shared" si="2789"/>
        <v>0</v>
      </c>
      <c r="AF1292" s="19">
        <f t="shared" si="2789"/>
        <v>-500000</v>
      </c>
      <c r="AG1292" s="19">
        <f t="shared" si="2767"/>
        <v>2259263.7999999998</v>
      </c>
      <c r="AH1292" s="19">
        <f t="shared" si="2768"/>
        <v>936232.60000000009</v>
      </c>
      <c r="AI1292" s="19">
        <f t="shared" si="2769"/>
        <v>0</v>
      </c>
      <c r="AJ1292" s="19">
        <f t="shared" si="2789"/>
        <v>0</v>
      </c>
      <c r="AK1292" s="19">
        <f t="shared" si="2789"/>
        <v>0</v>
      </c>
      <c r="AL1292" s="19">
        <f t="shared" si="2789"/>
        <v>0</v>
      </c>
      <c r="AM1292" s="19">
        <f t="shared" si="2702"/>
        <v>2259263.7999999998</v>
      </c>
      <c r="AN1292" s="19">
        <f t="shared" si="2789"/>
        <v>0</v>
      </c>
      <c r="AO1292" s="19">
        <f t="shared" si="2733"/>
        <v>2259263.7999999998</v>
      </c>
      <c r="AP1292" s="19">
        <f t="shared" si="2703"/>
        <v>936232.60000000009</v>
      </c>
      <c r="AQ1292" s="19">
        <f t="shared" si="2789"/>
        <v>0</v>
      </c>
      <c r="AR1292" s="19">
        <f t="shared" si="2735"/>
        <v>936232.60000000009</v>
      </c>
      <c r="AS1292" s="19">
        <f t="shared" si="2704"/>
        <v>0</v>
      </c>
      <c r="AT1292" s="19">
        <f t="shared" si="2789"/>
        <v>0</v>
      </c>
      <c r="AU1292" s="19">
        <f t="shared" si="2737"/>
        <v>0</v>
      </c>
      <c r="AV1292" s="19">
        <f t="shared" si="2789"/>
        <v>0</v>
      </c>
      <c r="AW1292" s="32"/>
      <c r="AX1292" s="23"/>
      <c r="AY1292" s="2"/>
    </row>
    <row r="1293" spans="1:51" x14ac:dyDescent="0.3">
      <c r="A1293" s="20" t="s">
        <v>990</v>
      </c>
      <c r="B1293" s="45">
        <v>410</v>
      </c>
      <c r="C1293" s="49" t="s">
        <v>151</v>
      </c>
      <c r="D1293" s="49" t="s">
        <v>24</v>
      </c>
      <c r="E1293" s="15" t="s">
        <v>548</v>
      </c>
      <c r="F1293" s="19">
        <v>2259263.7999999998</v>
      </c>
      <c r="G1293" s="19">
        <v>936232.6</v>
      </c>
      <c r="H1293" s="19">
        <v>0</v>
      </c>
      <c r="I1293" s="19"/>
      <c r="J1293" s="19"/>
      <c r="K1293" s="19"/>
      <c r="L1293" s="19">
        <f t="shared" si="2790"/>
        <v>2259263.7999999998</v>
      </c>
      <c r="M1293" s="19">
        <f t="shared" si="2791"/>
        <v>936232.6</v>
      </c>
      <c r="N1293" s="19">
        <f t="shared" si="2792"/>
        <v>0</v>
      </c>
      <c r="O1293" s="19"/>
      <c r="P1293" s="19"/>
      <c r="Q1293" s="19"/>
      <c r="R1293" s="19">
        <f t="shared" si="2705"/>
        <v>2259263.7999999998</v>
      </c>
      <c r="S1293" s="19">
        <f t="shared" si="2706"/>
        <v>936232.6</v>
      </c>
      <c r="T1293" s="19">
        <f t="shared" si="2707"/>
        <v>0</v>
      </c>
      <c r="U1293" s="19"/>
      <c r="V1293" s="19">
        <f t="shared" si="2708"/>
        <v>2259263.7999999998</v>
      </c>
      <c r="W1293" s="19">
        <f t="shared" si="2709"/>
        <v>936232.6</v>
      </c>
      <c r="X1293" s="19">
        <f t="shared" si="2710"/>
        <v>0</v>
      </c>
      <c r="Y1293" s="19"/>
      <c r="Z1293" s="19">
        <v>500000</v>
      </c>
      <c r="AA1293" s="19"/>
      <c r="AB1293" s="19">
        <f t="shared" si="2764"/>
        <v>2259263.7999999998</v>
      </c>
      <c r="AC1293" s="19">
        <f t="shared" si="2765"/>
        <v>1436232.6</v>
      </c>
      <c r="AD1293" s="19">
        <f t="shared" si="2766"/>
        <v>0</v>
      </c>
      <c r="AE1293" s="19"/>
      <c r="AF1293" s="19">
        <v>-500000</v>
      </c>
      <c r="AG1293" s="19">
        <f t="shared" si="2767"/>
        <v>2259263.7999999998</v>
      </c>
      <c r="AH1293" s="19">
        <f t="shared" si="2768"/>
        <v>936232.60000000009</v>
      </c>
      <c r="AI1293" s="19">
        <f t="shared" si="2769"/>
        <v>0</v>
      </c>
      <c r="AJ1293" s="19"/>
      <c r="AK1293" s="19"/>
      <c r="AL1293" s="19"/>
      <c r="AM1293" s="19">
        <f t="shared" si="2702"/>
        <v>2259263.7999999998</v>
      </c>
      <c r="AN1293" s="19"/>
      <c r="AO1293" s="19">
        <f t="shared" si="2733"/>
        <v>2259263.7999999998</v>
      </c>
      <c r="AP1293" s="19">
        <f t="shared" si="2703"/>
        <v>936232.60000000009</v>
      </c>
      <c r="AQ1293" s="19"/>
      <c r="AR1293" s="19">
        <f t="shared" si="2735"/>
        <v>936232.60000000009</v>
      </c>
      <c r="AS1293" s="19">
        <f t="shared" si="2704"/>
        <v>0</v>
      </c>
      <c r="AT1293" s="19"/>
      <c r="AU1293" s="19">
        <f t="shared" si="2737"/>
        <v>0</v>
      </c>
      <c r="AV1293" s="19"/>
      <c r="AW1293" s="32"/>
      <c r="AX1293" s="23"/>
      <c r="AY1293" s="2"/>
    </row>
    <row r="1294" spans="1:51" ht="46.8" x14ac:dyDescent="0.3">
      <c r="A1294" s="49" t="s">
        <v>1375</v>
      </c>
      <c r="B1294" s="45"/>
      <c r="C1294" s="49"/>
      <c r="D1294" s="49"/>
      <c r="E1294" s="15" t="s">
        <v>1376</v>
      </c>
      <c r="F1294" s="19"/>
      <c r="G1294" s="19"/>
      <c r="H1294" s="19"/>
      <c r="I1294" s="19"/>
      <c r="J1294" s="19"/>
      <c r="K1294" s="19"/>
      <c r="L1294" s="19"/>
      <c r="M1294" s="19"/>
      <c r="N1294" s="19"/>
      <c r="O1294" s="19">
        <f>O1295</f>
        <v>7520.6559999999999</v>
      </c>
      <c r="P1294" s="19">
        <f t="shared" ref="P1294:AV1296" si="2793">P1295</f>
        <v>0</v>
      </c>
      <c r="Q1294" s="19">
        <f t="shared" si="2793"/>
        <v>0</v>
      </c>
      <c r="R1294" s="19">
        <f t="shared" si="2705"/>
        <v>7520.6559999999999</v>
      </c>
      <c r="S1294" s="19">
        <f t="shared" si="2706"/>
        <v>0</v>
      </c>
      <c r="T1294" s="19">
        <f t="shared" si="2707"/>
        <v>0</v>
      </c>
      <c r="U1294" s="19">
        <f t="shared" si="2793"/>
        <v>0</v>
      </c>
      <c r="V1294" s="19">
        <f t="shared" si="2708"/>
        <v>7520.6559999999999</v>
      </c>
      <c r="W1294" s="19">
        <f t="shared" si="2709"/>
        <v>0</v>
      </c>
      <c r="X1294" s="19">
        <f t="shared" si="2710"/>
        <v>0</v>
      </c>
      <c r="Y1294" s="19">
        <f t="shared" si="2793"/>
        <v>0</v>
      </c>
      <c r="Z1294" s="19">
        <f t="shared" si="2793"/>
        <v>0</v>
      </c>
      <c r="AA1294" s="19">
        <f t="shared" si="2793"/>
        <v>0</v>
      </c>
      <c r="AB1294" s="19">
        <f t="shared" si="2764"/>
        <v>7520.6559999999999</v>
      </c>
      <c r="AC1294" s="19">
        <f t="shared" si="2765"/>
        <v>0</v>
      </c>
      <c r="AD1294" s="19">
        <f t="shared" si="2766"/>
        <v>0</v>
      </c>
      <c r="AE1294" s="19">
        <f t="shared" si="2793"/>
        <v>0</v>
      </c>
      <c r="AF1294" s="19">
        <f t="shared" si="2793"/>
        <v>0</v>
      </c>
      <c r="AG1294" s="19">
        <f t="shared" si="2767"/>
        <v>7520.6559999999999</v>
      </c>
      <c r="AH1294" s="19">
        <f t="shared" si="2768"/>
        <v>0</v>
      </c>
      <c r="AI1294" s="19">
        <f t="shared" si="2769"/>
        <v>0</v>
      </c>
      <c r="AJ1294" s="19">
        <f t="shared" si="2793"/>
        <v>0</v>
      </c>
      <c r="AK1294" s="19">
        <f t="shared" si="2793"/>
        <v>50000</v>
      </c>
      <c r="AL1294" s="19">
        <f t="shared" si="2793"/>
        <v>0</v>
      </c>
      <c r="AM1294" s="19">
        <f t="shared" si="2702"/>
        <v>7520.6559999999999</v>
      </c>
      <c r="AN1294" s="19">
        <f t="shared" si="2793"/>
        <v>0</v>
      </c>
      <c r="AO1294" s="19">
        <f t="shared" si="2733"/>
        <v>7520.6559999999999</v>
      </c>
      <c r="AP1294" s="19">
        <f t="shared" si="2703"/>
        <v>50000</v>
      </c>
      <c r="AQ1294" s="19">
        <f t="shared" si="2793"/>
        <v>-50000</v>
      </c>
      <c r="AR1294" s="19">
        <f t="shared" si="2735"/>
        <v>0</v>
      </c>
      <c r="AS1294" s="19">
        <f t="shared" si="2704"/>
        <v>0</v>
      </c>
      <c r="AT1294" s="19">
        <f t="shared" si="2793"/>
        <v>0</v>
      </c>
      <c r="AU1294" s="19">
        <f t="shared" si="2737"/>
        <v>0</v>
      </c>
      <c r="AV1294" s="19">
        <f t="shared" si="2793"/>
        <v>0</v>
      </c>
      <c r="AW1294" s="32"/>
      <c r="AX1294" s="23"/>
      <c r="AY1294" s="2"/>
    </row>
    <row r="1295" spans="1:51" ht="46.8" x14ac:dyDescent="0.3">
      <c r="A1295" s="49" t="s">
        <v>1375</v>
      </c>
      <c r="B1295" s="45">
        <v>400</v>
      </c>
      <c r="C1295" s="49"/>
      <c r="D1295" s="49"/>
      <c r="E1295" s="15" t="s">
        <v>580</v>
      </c>
      <c r="F1295" s="19"/>
      <c r="G1295" s="19"/>
      <c r="H1295" s="19"/>
      <c r="I1295" s="19"/>
      <c r="J1295" s="19"/>
      <c r="K1295" s="19"/>
      <c r="L1295" s="19"/>
      <c r="M1295" s="19"/>
      <c r="N1295" s="19"/>
      <c r="O1295" s="19">
        <f>O1296</f>
        <v>7520.6559999999999</v>
      </c>
      <c r="P1295" s="19">
        <f t="shared" si="2793"/>
        <v>0</v>
      </c>
      <c r="Q1295" s="19">
        <f t="shared" si="2793"/>
        <v>0</v>
      </c>
      <c r="R1295" s="19">
        <f t="shared" si="2705"/>
        <v>7520.6559999999999</v>
      </c>
      <c r="S1295" s="19">
        <f t="shared" si="2706"/>
        <v>0</v>
      </c>
      <c r="T1295" s="19">
        <f t="shared" si="2707"/>
        <v>0</v>
      </c>
      <c r="U1295" s="19">
        <f t="shared" si="2793"/>
        <v>0</v>
      </c>
      <c r="V1295" s="19">
        <f t="shared" si="2708"/>
        <v>7520.6559999999999</v>
      </c>
      <c r="W1295" s="19">
        <f t="shared" si="2709"/>
        <v>0</v>
      </c>
      <c r="X1295" s="19">
        <f t="shared" si="2710"/>
        <v>0</v>
      </c>
      <c r="Y1295" s="19">
        <f t="shared" si="2793"/>
        <v>0</v>
      </c>
      <c r="Z1295" s="19">
        <f t="shared" si="2793"/>
        <v>0</v>
      </c>
      <c r="AA1295" s="19">
        <f t="shared" si="2793"/>
        <v>0</v>
      </c>
      <c r="AB1295" s="19">
        <f t="shared" si="2764"/>
        <v>7520.6559999999999</v>
      </c>
      <c r="AC1295" s="19">
        <f t="shared" si="2765"/>
        <v>0</v>
      </c>
      <c r="AD1295" s="19">
        <f t="shared" si="2766"/>
        <v>0</v>
      </c>
      <c r="AE1295" s="19">
        <f t="shared" si="2793"/>
        <v>0</v>
      </c>
      <c r="AF1295" s="19">
        <f t="shared" si="2793"/>
        <v>0</v>
      </c>
      <c r="AG1295" s="19">
        <f t="shared" si="2767"/>
        <v>7520.6559999999999</v>
      </c>
      <c r="AH1295" s="19">
        <f t="shared" si="2768"/>
        <v>0</v>
      </c>
      <c r="AI1295" s="19">
        <f t="shared" si="2769"/>
        <v>0</v>
      </c>
      <c r="AJ1295" s="19">
        <f t="shared" si="2793"/>
        <v>0</v>
      </c>
      <c r="AK1295" s="19">
        <f t="shared" si="2793"/>
        <v>50000</v>
      </c>
      <c r="AL1295" s="19">
        <f t="shared" si="2793"/>
        <v>0</v>
      </c>
      <c r="AM1295" s="19">
        <f t="shared" si="2702"/>
        <v>7520.6559999999999</v>
      </c>
      <c r="AN1295" s="19">
        <f t="shared" si="2793"/>
        <v>0</v>
      </c>
      <c r="AO1295" s="19">
        <f t="shared" si="2733"/>
        <v>7520.6559999999999</v>
      </c>
      <c r="AP1295" s="19">
        <f t="shared" si="2703"/>
        <v>50000</v>
      </c>
      <c r="AQ1295" s="19">
        <f t="shared" si="2793"/>
        <v>-50000</v>
      </c>
      <c r="AR1295" s="19">
        <f t="shared" si="2735"/>
        <v>0</v>
      </c>
      <c r="AS1295" s="19">
        <f t="shared" si="2704"/>
        <v>0</v>
      </c>
      <c r="AT1295" s="19">
        <f t="shared" si="2793"/>
        <v>0</v>
      </c>
      <c r="AU1295" s="19">
        <f t="shared" si="2737"/>
        <v>0</v>
      </c>
      <c r="AV1295" s="19">
        <f t="shared" si="2793"/>
        <v>0</v>
      </c>
      <c r="AW1295" s="32"/>
      <c r="AX1295" s="23"/>
      <c r="AY1295" s="2"/>
    </row>
    <row r="1296" spans="1:51" x14ac:dyDescent="0.3">
      <c r="A1296" s="49" t="s">
        <v>1375</v>
      </c>
      <c r="B1296" s="45">
        <v>410</v>
      </c>
      <c r="C1296" s="49"/>
      <c r="D1296" s="49"/>
      <c r="E1296" s="15" t="s">
        <v>593</v>
      </c>
      <c r="F1296" s="19"/>
      <c r="G1296" s="19"/>
      <c r="H1296" s="19"/>
      <c r="I1296" s="19"/>
      <c r="J1296" s="19"/>
      <c r="K1296" s="19"/>
      <c r="L1296" s="19"/>
      <c r="M1296" s="19"/>
      <c r="N1296" s="19"/>
      <c r="O1296" s="19">
        <f>O1297</f>
        <v>7520.6559999999999</v>
      </c>
      <c r="P1296" s="19">
        <f t="shared" si="2793"/>
        <v>0</v>
      </c>
      <c r="Q1296" s="19">
        <f t="shared" si="2793"/>
        <v>0</v>
      </c>
      <c r="R1296" s="19">
        <f t="shared" si="2705"/>
        <v>7520.6559999999999</v>
      </c>
      <c r="S1296" s="19">
        <f t="shared" si="2706"/>
        <v>0</v>
      </c>
      <c r="T1296" s="19">
        <f t="shared" si="2707"/>
        <v>0</v>
      </c>
      <c r="U1296" s="19">
        <f t="shared" si="2793"/>
        <v>0</v>
      </c>
      <c r="V1296" s="19">
        <f t="shared" si="2708"/>
        <v>7520.6559999999999</v>
      </c>
      <c r="W1296" s="19">
        <f t="shared" si="2709"/>
        <v>0</v>
      </c>
      <c r="X1296" s="19">
        <f t="shared" si="2710"/>
        <v>0</v>
      </c>
      <c r="Y1296" s="19">
        <f t="shared" si="2793"/>
        <v>0</v>
      </c>
      <c r="Z1296" s="19">
        <f t="shared" si="2793"/>
        <v>0</v>
      </c>
      <c r="AA1296" s="19">
        <f t="shared" si="2793"/>
        <v>0</v>
      </c>
      <c r="AB1296" s="19">
        <f t="shared" si="2764"/>
        <v>7520.6559999999999</v>
      </c>
      <c r="AC1296" s="19">
        <f t="shared" si="2765"/>
        <v>0</v>
      </c>
      <c r="AD1296" s="19">
        <f t="shared" si="2766"/>
        <v>0</v>
      </c>
      <c r="AE1296" s="19">
        <f t="shared" si="2793"/>
        <v>0</v>
      </c>
      <c r="AF1296" s="19">
        <f t="shared" si="2793"/>
        <v>0</v>
      </c>
      <c r="AG1296" s="19">
        <f t="shared" si="2767"/>
        <v>7520.6559999999999</v>
      </c>
      <c r="AH1296" s="19">
        <f t="shared" si="2768"/>
        <v>0</v>
      </c>
      <c r="AI1296" s="19">
        <f t="shared" si="2769"/>
        <v>0</v>
      </c>
      <c r="AJ1296" s="19">
        <f t="shared" si="2793"/>
        <v>0</v>
      </c>
      <c r="AK1296" s="19">
        <f t="shared" si="2793"/>
        <v>50000</v>
      </c>
      <c r="AL1296" s="19">
        <f t="shared" si="2793"/>
        <v>0</v>
      </c>
      <c r="AM1296" s="19">
        <f t="shared" si="2702"/>
        <v>7520.6559999999999</v>
      </c>
      <c r="AN1296" s="19">
        <f t="shared" si="2793"/>
        <v>0</v>
      </c>
      <c r="AO1296" s="19">
        <f t="shared" si="2733"/>
        <v>7520.6559999999999</v>
      </c>
      <c r="AP1296" s="19">
        <f t="shared" si="2703"/>
        <v>50000</v>
      </c>
      <c r="AQ1296" s="19">
        <f t="shared" si="2793"/>
        <v>-50000</v>
      </c>
      <c r="AR1296" s="19">
        <f t="shared" si="2735"/>
        <v>0</v>
      </c>
      <c r="AS1296" s="19">
        <f t="shared" si="2704"/>
        <v>0</v>
      </c>
      <c r="AT1296" s="19">
        <f t="shared" si="2793"/>
        <v>0</v>
      </c>
      <c r="AU1296" s="19">
        <f t="shared" si="2737"/>
        <v>0</v>
      </c>
      <c r="AV1296" s="19">
        <f t="shared" si="2793"/>
        <v>0</v>
      </c>
      <c r="AW1296" s="32"/>
      <c r="AX1296" s="23"/>
      <c r="AY1296" s="2"/>
    </row>
    <row r="1297" spans="1:51" x14ac:dyDescent="0.3">
      <c r="A1297" s="49" t="s">
        <v>1375</v>
      </c>
      <c r="B1297" s="45">
        <v>410</v>
      </c>
      <c r="C1297" s="49" t="s">
        <v>151</v>
      </c>
      <c r="D1297" s="49" t="s">
        <v>30</v>
      </c>
      <c r="E1297" s="15" t="s">
        <v>549</v>
      </c>
      <c r="F1297" s="19"/>
      <c r="G1297" s="19"/>
      <c r="H1297" s="19"/>
      <c r="I1297" s="19"/>
      <c r="J1297" s="19"/>
      <c r="K1297" s="19"/>
      <c r="L1297" s="19"/>
      <c r="M1297" s="19"/>
      <c r="N1297" s="19"/>
      <c r="O1297" s="19">
        <v>7520.6559999999999</v>
      </c>
      <c r="P1297" s="19"/>
      <c r="Q1297" s="19"/>
      <c r="R1297" s="19">
        <f t="shared" si="2705"/>
        <v>7520.6559999999999</v>
      </c>
      <c r="S1297" s="19">
        <f t="shared" si="2706"/>
        <v>0</v>
      </c>
      <c r="T1297" s="19">
        <f t="shared" si="2707"/>
        <v>0</v>
      </c>
      <c r="U1297" s="19"/>
      <c r="V1297" s="19">
        <f t="shared" si="2708"/>
        <v>7520.6559999999999</v>
      </c>
      <c r="W1297" s="19">
        <f t="shared" si="2709"/>
        <v>0</v>
      </c>
      <c r="X1297" s="19">
        <f t="shared" si="2710"/>
        <v>0</v>
      </c>
      <c r="Y1297" s="19"/>
      <c r="Z1297" s="19"/>
      <c r="AA1297" s="19"/>
      <c r="AB1297" s="19">
        <f t="shared" si="2764"/>
        <v>7520.6559999999999</v>
      </c>
      <c r="AC1297" s="19">
        <f t="shared" si="2765"/>
        <v>0</v>
      </c>
      <c r="AD1297" s="19">
        <f t="shared" si="2766"/>
        <v>0</v>
      </c>
      <c r="AE1297" s="19"/>
      <c r="AF1297" s="19"/>
      <c r="AG1297" s="19">
        <f t="shared" si="2767"/>
        <v>7520.6559999999999</v>
      </c>
      <c r="AH1297" s="19">
        <f t="shared" si="2768"/>
        <v>0</v>
      </c>
      <c r="AI1297" s="19">
        <f t="shared" si="2769"/>
        <v>0</v>
      </c>
      <c r="AJ1297" s="19"/>
      <c r="AK1297" s="19">
        <v>50000</v>
      </c>
      <c r="AL1297" s="19"/>
      <c r="AM1297" s="41">
        <f t="shared" si="2702"/>
        <v>7520.6559999999999</v>
      </c>
      <c r="AN1297" s="41"/>
      <c r="AO1297" s="19">
        <f t="shared" si="2733"/>
        <v>7520.6559999999999</v>
      </c>
      <c r="AP1297" s="41">
        <f t="shared" si="2703"/>
        <v>50000</v>
      </c>
      <c r="AQ1297" s="41">
        <v>-50000</v>
      </c>
      <c r="AR1297" s="19">
        <f t="shared" si="2735"/>
        <v>0</v>
      </c>
      <c r="AS1297" s="41">
        <f t="shared" si="2704"/>
        <v>0</v>
      </c>
      <c r="AT1297" s="19"/>
      <c r="AU1297" s="19">
        <f t="shared" si="2737"/>
        <v>0</v>
      </c>
      <c r="AV1297" s="19"/>
      <c r="AW1297" s="32"/>
      <c r="AX1297" s="23"/>
      <c r="AY1297" s="42"/>
    </row>
    <row r="1298" spans="1:51" ht="62.4" x14ac:dyDescent="0.3">
      <c r="A1298" s="49" t="s">
        <v>858</v>
      </c>
      <c r="B1298" s="45"/>
      <c r="C1298" s="49"/>
      <c r="D1298" s="49"/>
      <c r="E1298" s="15" t="s">
        <v>867</v>
      </c>
      <c r="F1298" s="19">
        <f t="shared" ref="F1298:K1300" si="2794">F1299</f>
        <v>6397</v>
      </c>
      <c r="G1298" s="19">
        <f t="shared" si="2794"/>
        <v>0</v>
      </c>
      <c r="H1298" s="19">
        <f t="shared" si="2794"/>
        <v>0</v>
      </c>
      <c r="I1298" s="19">
        <f t="shared" si="2794"/>
        <v>0</v>
      </c>
      <c r="J1298" s="19">
        <f t="shared" si="2794"/>
        <v>0</v>
      </c>
      <c r="K1298" s="19">
        <f t="shared" si="2794"/>
        <v>0</v>
      </c>
      <c r="L1298" s="19">
        <f t="shared" si="2790"/>
        <v>6397</v>
      </c>
      <c r="M1298" s="19">
        <f t="shared" si="2791"/>
        <v>0</v>
      </c>
      <c r="N1298" s="19">
        <f t="shared" si="2792"/>
        <v>0</v>
      </c>
      <c r="O1298" s="19">
        <f t="shared" ref="O1298:Q1300" si="2795">O1299</f>
        <v>0</v>
      </c>
      <c r="P1298" s="19">
        <f t="shared" si="2795"/>
        <v>0</v>
      </c>
      <c r="Q1298" s="19">
        <f t="shared" si="2795"/>
        <v>0</v>
      </c>
      <c r="R1298" s="19">
        <f t="shared" si="2705"/>
        <v>6397</v>
      </c>
      <c r="S1298" s="19">
        <f t="shared" si="2706"/>
        <v>0</v>
      </c>
      <c r="T1298" s="19">
        <f t="shared" si="2707"/>
        <v>0</v>
      </c>
      <c r="U1298" s="19">
        <f t="shared" ref="U1298:AV1300" si="2796">U1299</f>
        <v>0</v>
      </c>
      <c r="V1298" s="19">
        <f t="shared" si="2708"/>
        <v>6397</v>
      </c>
      <c r="W1298" s="19">
        <f t="shared" si="2709"/>
        <v>0</v>
      </c>
      <c r="X1298" s="19">
        <f t="shared" si="2710"/>
        <v>0</v>
      </c>
      <c r="Y1298" s="19">
        <f t="shared" si="2796"/>
        <v>0</v>
      </c>
      <c r="Z1298" s="19">
        <f t="shared" si="2796"/>
        <v>0</v>
      </c>
      <c r="AA1298" s="19">
        <f t="shared" si="2796"/>
        <v>0</v>
      </c>
      <c r="AB1298" s="19">
        <f t="shared" si="2764"/>
        <v>6397</v>
      </c>
      <c r="AC1298" s="19">
        <f t="shared" si="2765"/>
        <v>0</v>
      </c>
      <c r="AD1298" s="19">
        <f t="shared" si="2766"/>
        <v>0</v>
      </c>
      <c r="AE1298" s="19">
        <f t="shared" si="2796"/>
        <v>0</v>
      </c>
      <c r="AF1298" s="19">
        <f t="shared" si="2796"/>
        <v>0</v>
      </c>
      <c r="AG1298" s="19">
        <f t="shared" si="2767"/>
        <v>6397</v>
      </c>
      <c r="AH1298" s="19">
        <f t="shared" si="2768"/>
        <v>0</v>
      </c>
      <c r="AI1298" s="19">
        <f t="shared" si="2769"/>
        <v>0</v>
      </c>
      <c r="AJ1298" s="19">
        <f t="shared" si="2796"/>
        <v>-0.19</v>
      </c>
      <c r="AK1298" s="19">
        <f t="shared" si="2796"/>
        <v>0</v>
      </c>
      <c r="AL1298" s="19">
        <f t="shared" si="2796"/>
        <v>0</v>
      </c>
      <c r="AM1298" s="19">
        <f t="shared" si="2702"/>
        <v>6396.81</v>
      </c>
      <c r="AN1298" s="19">
        <f t="shared" si="2796"/>
        <v>0</v>
      </c>
      <c r="AO1298" s="19">
        <f t="shared" si="2733"/>
        <v>6396.81</v>
      </c>
      <c r="AP1298" s="19">
        <f t="shared" si="2703"/>
        <v>0</v>
      </c>
      <c r="AQ1298" s="19">
        <f t="shared" si="2796"/>
        <v>0</v>
      </c>
      <c r="AR1298" s="19">
        <f t="shared" si="2735"/>
        <v>0</v>
      </c>
      <c r="AS1298" s="19">
        <f t="shared" si="2704"/>
        <v>0</v>
      </c>
      <c r="AT1298" s="19">
        <f t="shared" si="2796"/>
        <v>0</v>
      </c>
      <c r="AU1298" s="19">
        <f t="shared" si="2737"/>
        <v>0</v>
      </c>
      <c r="AV1298" s="19">
        <f t="shared" si="2796"/>
        <v>0</v>
      </c>
      <c r="AW1298" s="32"/>
      <c r="AX1298" s="23"/>
      <c r="AY1298" s="2"/>
    </row>
    <row r="1299" spans="1:51" ht="46.8" x14ac:dyDescent="0.3">
      <c r="A1299" s="49" t="s">
        <v>858</v>
      </c>
      <c r="B1299" s="45">
        <v>400</v>
      </c>
      <c r="C1299" s="49"/>
      <c r="D1299" s="49"/>
      <c r="E1299" s="15" t="s">
        <v>580</v>
      </c>
      <c r="F1299" s="19">
        <f t="shared" si="2794"/>
        <v>6397</v>
      </c>
      <c r="G1299" s="19">
        <f t="shared" si="2794"/>
        <v>0</v>
      </c>
      <c r="H1299" s="19">
        <f t="shared" si="2794"/>
        <v>0</v>
      </c>
      <c r="I1299" s="19">
        <f t="shared" si="2794"/>
        <v>0</v>
      </c>
      <c r="J1299" s="19">
        <f t="shared" si="2794"/>
        <v>0</v>
      </c>
      <c r="K1299" s="19">
        <f t="shared" si="2794"/>
        <v>0</v>
      </c>
      <c r="L1299" s="19">
        <f t="shared" si="2790"/>
        <v>6397</v>
      </c>
      <c r="M1299" s="19">
        <f t="shared" si="2791"/>
        <v>0</v>
      </c>
      <c r="N1299" s="19">
        <f t="shared" si="2792"/>
        <v>0</v>
      </c>
      <c r="O1299" s="19">
        <f t="shared" si="2795"/>
        <v>0</v>
      </c>
      <c r="P1299" s="19">
        <f t="shared" si="2795"/>
        <v>0</v>
      </c>
      <c r="Q1299" s="19">
        <f t="shared" si="2795"/>
        <v>0</v>
      </c>
      <c r="R1299" s="19">
        <f t="shared" si="2705"/>
        <v>6397</v>
      </c>
      <c r="S1299" s="19">
        <f t="shared" si="2706"/>
        <v>0</v>
      </c>
      <c r="T1299" s="19">
        <f t="shared" si="2707"/>
        <v>0</v>
      </c>
      <c r="U1299" s="19">
        <f t="shared" si="2796"/>
        <v>0</v>
      </c>
      <c r="V1299" s="19">
        <f t="shared" si="2708"/>
        <v>6397</v>
      </c>
      <c r="W1299" s="19">
        <f t="shared" si="2709"/>
        <v>0</v>
      </c>
      <c r="X1299" s="19">
        <f t="shared" si="2710"/>
        <v>0</v>
      </c>
      <c r="Y1299" s="19">
        <f t="shared" si="2796"/>
        <v>0</v>
      </c>
      <c r="Z1299" s="19">
        <f t="shared" si="2796"/>
        <v>0</v>
      </c>
      <c r="AA1299" s="19">
        <f t="shared" si="2796"/>
        <v>0</v>
      </c>
      <c r="AB1299" s="19">
        <f t="shared" si="2764"/>
        <v>6397</v>
      </c>
      <c r="AC1299" s="19">
        <f t="shared" si="2765"/>
        <v>0</v>
      </c>
      <c r="AD1299" s="19">
        <f t="shared" si="2766"/>
        <v>0</v>
      </c>
      <c r="AE1299" s="19">
        <f t="shared" si="2796"/>
        <v>0</v>
      </c>
      <c r="AF1299" s="19">
        <f t="shared" si="2796"/>
        <v>0</v>
      </c>
      <c r="AG1299" s="19">
        <f t="shared" si="2767"/>
        <v>6397</v>
      </c>
      <c r="AH1299" s="19">
        <f t="shared" si="2768"/>
        <v>0</v>
      </c>
      <c r="AI1299" s="19">
        <f t="shared" si="2769"/>
        <v>0</v>
      </c>
      <c r="AJ1299" s="19">
        <f t="shared" si="2796"/>
        <v>-0.19</v>
      </c>
      <c r="AK1299" s="19">
        <f t="shared" si="2796"/>
        <v>0</v>
      </c>
      <c r="AL1299" s="19">
        <f t="shared" si="2796"/>
        <v>0</v>
      </c>
      <c r="AM1299" s="19">
        <f t="shared" si="2702"/>
        <v>6396.81</v>
      </c>
      <c r="AN1299" s="19">
        <f t="shared" si="2796"/>
        <v>0</v>
      </c>
      <c r="AO1299" s="19">
        <f t="shared" si="2733"/>
        <v>6396.81</v>
      </c>
      <c r="AP1299" s="19">
        <f t="shared" si="2703"/>
        <v>0</v>
      </c>
      <c r="AQ1299" s="19">
        <f t="shared" si="2796"/>
        <v>0</v>
      </c>
      <c r="AR1299" s="19">
        <f t="shared" si="2735"/>
        <v>0</v>
      </c>
      <c r="AS1299" s="19">
        <f t="shared" si="2704"/>
        <v>0</v>
      </c>
      <c r="AT1299" s="19">
        <f t="shared" si="2796"/>
        <v>0</v>
      </c>
      <c r="AU1299" s="19">
        <f t="shared" si="2737"/>
        <v>0</v>
      </c>
      <c r="AV1299" s="19">
        <f t="shared" si="2796"/>
        <v>0</v>
      </c>
      <c r="AW1299" s="32"/>
      <c r="AX1299" s="23"/>
      <c r="AY1299" s="2"/>
    </row>
    <row r="1300" spans="1:51" x14ac:dyDescent="0.3">
      <c r="A1300" s="49" t="s">
        <v>858</v>
      </c>
      <c r="B1300" s="45">
        <v>410</v>
      </c>
      <c r="C1300" s="49"/>
      <c r="D1300" s="49"/>
      <c r="E1300" s="15" t="s">
        <v>593</v>
      </c>
      <c r="F1300" s="19">
        <f t="shared" si="2794"/>
        <v>6397</v>
      </c>
      <c r="G1300" s="19">
        <f t="shared" si="2794"/>
        <v>0</v>
      </c>
      <c r="H1300" s="19">
        <f t="shared" si="2794"/>
        <v>0</v>
      </c>
      <c r="I1300" s="19">
        <f t="shared" si="2794"/>
        <v>0</v>
      </c>
      <c r="J1300" s="19">
        <f t="shared" si="2794"/>
        <v>0</v>
      </c>
      <c r="K1300" s="19">
        <f t="shared" si="2794"/>
        <v>0</v>
      </c>
      <c r="L1300" s="19">
        <f t="shared" si="2790"/>
        <v>6397</v>
      </c>
      <c r="M1300" s="19">
        <f t="shared" si="2791"/>
        <v>0</v>
      </c>
      <c r="N1300" s="19">
        <f t="shared" si="2792"/>
        <v>0</v>
      </c>
      <c r="O1300" s="19">
        <f t="shared" si="2795"/>
        <v>0</v>
      </c>
      <c r="P1300" s="19">
        <f t="shared" si="2795"/>
        <v>0</v>
      </c>
      <c r="Q1300" s="19">
        <f t="shared" si="2795"/>
        <v>0</v>
      </c>
      <c r="R1300" s="19">
        <f t="shared" si="2705"/>
        <v>6397</v>
      </c>
      <c r="S1300" s="19">
        <f t="shared" si="2706"/>
        <v>0</v>
      </c>
      <c r="T1300" s="19">
        <f t="shared" si="2707"/>
        <v>0</v>
      </c>
      <c r="U1300" s="19">
        <f t="shared" si="2796"/>
        <v>0</v>
      </c>
      <c r="V1300" s="19">
        <f t="shared" si="2708"/>
        <v>6397</v>
      </c>
      <c r="W1300" s="19">
        <f t="shared" si="2709"/>
        <v>0</v>
      </c>
      <c r="X1300" s="19">
        <f t="shared" si="2710"/>
        <v>0</v>
      </c>
      <c r="Y1300" s="19">
        <f t="shared" si="2796"/>
        <v>0</v>
      </c>
      <c r="Z1300" s="19">
        <f t="shared" si="2796"/>
        <v>0</v>
      </c>
      <c r="AA1300" s="19">
        <f t="shared" si="2796"/>
        <v>0</v>
      </c>
      <c r="AB1300" s="19">
        <f t="shared" si="2764"/>
        <v>6397</v>
      </c>
      <c r="AC1300" s="19">
        <f t="shared" si="2765"/>
        <v>0</v>
      </c>
      <c r="AD1300" s="19">
        <f t="shared" si="2766"/>
        <v>0</v>
      </c>
      <c r="AE1300" s="19">
        <f t="shared" si="2796"/>
        <v>0</v>
      </c>
      <c r="AF1300" s="19">
        <f t="shared" si="2796"/>
        <v>0</v>
      </c>
      <c r="AG1300" s="19">
        <f t="shared" si="2767"/>
        <v>6397</v>
      </c>
      <c r="AH1300" s="19">
        <f t="shared" si="2768"/>
        <v>0</v>
      </c>
      <c r="AI1300" s="19">
        <f t="shared" si="2769"/>
        <v>0</v>
      </c>
      <c r="AJ1300" s="19">
        <f t="shared" si="2796"/>
        <v>-0.19</v>
      </c>
      <c r="AK1300" s="19">
        <f t="shared" si="2796"/>
        <v>0</v>
      </c>
      <c r="AL1300" s="19">
        <f t="shared" si="2796"/>
        <v>0</v>
      </c>
      <c r="AM1300" s="19">
        <f t="shared" si="2702"/>
        <v>6396.81</v>
      </c>
      <c r="AN1300" s="19">
        <f t="shared" si="2796"/>
        <v>0</v>
      </c>
      <c r="AO1300" s="19">
        <f t="shared" si="2733"/>
        <v>6396.81</v>
      </c>
      <c r="AP1300" s="19">
        <f t="shared" si="2703"/>
        <v>0</v>
      </c>
      <c r="AQ1300" s="19">
        <f t="shared" si="2796"/>
        <v>0</v>
      </c>
      <c r="AR1300" s="19">
        <f t="shared" si="2735"/>
        <v>0</v>
      </c>
      <c r="AS1300" s="19">
        <f t="shared" si="2704"/>
        <v>0</v>
      </c>
      <c r="AT1300" s="19">
        <f t="shared" si="2796"/>
        <v>0</v>
      </c>
      <c r="AU1300" s="19">
        <f t="shared" si="2737"/>
        <v>0</v>
      </c>
      <c r="AV1300" s="19">
        <f t="shared" si="2796"/>
        <v>0</v>
      </c>
      <c r="AW1300" s="32"/>
      <c r="AX1300" s="23"/>
      <c r="AY1300" s="2"/>
    </row>
    <row r="1301" spans="1:51" x14ac:dyDescent="0.3">
      <c r="A1301" s="49" t="s">
        <v>858</v>
      </c>
      <c r="B1301" s="45">
        <v>410</v>
      </c>
      <c r="C1301" s="49" t="s">
        <v>151</v>
      </c>
      <c r="D1301" s="49" t="s">
        <v>30</v>
      </c>
      <c r="E1301" s="15" t="s">
        <v>549</v>
      </c>
      <c r="F1301" s="19">
        <v>6397</v>
      </c>
      <c r="G1301" s="19">
        <v>0</v>
      </c>
      <c r="H1301" s="19">
        <v>0</v>
      </c>
      <c r="I1301" s="19"/>
      <c r="J1301" s="19"/>
      <c r="K1301" s="19"/>
      <c r="L1301" s="19">
        <f t="shared" si="2790"/>
        <v>6397</v>
      </c>
      <c r="M1301" s="19">
        <f t="shared" si="2791"/>
        <v>0</v>
      </c>
      <c r="N1301" s="19">
        <f t="shared" si="2792"/>
        <v>0</v>
      </c>
      <c r="O1301" s="19"/>
      <c r="P1301" s="19"/>
      <c r="Q1301" s="19"/>
      <c r="R1301" s="19">
        <f t="shared" si="2705"/>
        <v>6397</v>
      </c>
      <c r="S1301" s="19">
        <f t="shared" si="2706"/>
        <v>0</v>
      </c>
      <c r="T1301" s="19">
        <f t="shared" si="2707"/>
        <v>0</v>
      </c>
      <c r="U1301" s="19"/>
      <c r="V1301" s="19">
        <f t="shared" si="2708"/>
        <v>6397</v>
      </c>
      <c r="W1301" s="19">
        <f t="shared" si="2709"/>
        <v>0</v>
      </c>
      <c r="X1301" s="19">
        <f t="shared" si="2710"/>
        <v>0</v>
      </c>
      <c r="Y1301" s="19"/>
      <c r="Z1301" s="19"/>
      <c r="AA1301" s="19"/>
      <c r="AB1301" s="19">
        <f t="shared" si="2764"/>
        <v>6397</v>
      </c>
      <c r="AC1301" s="19">
        <f t="shared" si="2765"/>
        <v>0</v>
      </c>
      <c r="AD1301" s="19">
        <f t="shared" si="2766"/>
        <v>0</v>
      </c>
      <c r="AE1301" s="19"/>
      <c r="AF1301" s="19"/>
      <c r="AG1301" s="19">
        <f t="shared" si="2767"/>
        <v>6397</v>
      </c>
      <c r="AH1301" s="19">
        <f t="shared" si="2768"/>
        <v>0</v>
      </c>
      <c r="AI1301" s="19">
        <f t="shared" si="2769"/>
        <v>0</v>
      </c>
      <c r="AJ1301" s="19">
        <v>-0.19</v>
      </c>
      <c r="AK1301" s="19"/>
      <c r="AL1301" s="19"/>
      <c r="AM1301" s="19">
        <f t="shared" si="2702"/>
        <v>6396.81</v>
      </c>
      <c r="AN1301" s="19"/>
      <c r="AO1301" s="19">
        <f t="shared" si="2733"/>
        <v>6396.81</v>
      </c>
      <c r="AP1301" s="19">
        <f t="shared" si="2703"/>
        <v>0</v>
      </c>
      <c r="AQ1301" s="19"/>
      <c r="AR1301" s="19">
        <f t="shared" si="2735"/>
        <v>0</v>
      </c>
      <c r="AS1301" s="19">
        <f t="shared" si="2704"/>
        <v>0</v>
      </c>
      <c r="AT1301" s="19"/>
      <c r="AU1301" s="19">
        <f t="shared" si="2737"/>
        <v>0</v>
      </c>
      <c r="AV1301" s="19"/>
      <c r="AW1301" s="32"/>
      <c r="AX1301" s="23"/>
      <c r="AY1301" s="2"/>
    </row>
    <row r="1302" spans="1:51" ht="31.2" x14ac:dyDescent="0.3">
      <c r="A1302" s="49" t="s">
        <v>1431</v>
      </c>
      <c r="B1302" s="45"/>
      <c r="C1302" s="49"/>
      <c r="D1302" s="49"/>
      <c r="E1302" s="15" t="s">
        <v>1441</v>
      </c>
      <c r="F1302" s="19"/>
      <c r="G1302" s="19"/>
      <c r="H1302" s="19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9"/>
      <c r="T1302" s="19"/>
      <c r="U1302" s="19"/>
      <c r="V1302" s="19">
        <f>V1303</f>
        <v>0</v>
      </c>
      <c r="W1302" s="19">
        <f t="shared" ref="W1302:AV1304" si="2797">W1303</f>
        <v>0</v>
      </c>
      <c r="X1302" s="19">
        <f t="shared" si="2797"/>
        <v>0</v>
      </c>
      <c r="Y1302" s="19">
        <f t="shared" si="2797"/>
        <v>10087</v>
      </c>
      <c r="Z1302" s="19">
        <f t="shared" si="2797"/>
        <v>0</v>
      </c>
      <c r="AA1302" s="19">
        <f t="shared" si="2797"/>
        <v>0</v>
      </c>
      <c r="AB1302" s="19">
        <f t="shared" si="2764"/>
        <v>10087</v>
      </c>
      <c r="AC1302" s="19">
        <f t="shared" si="2765"/>
        <v>0</v>
      </c>
      <c r="AD1302" s="19">
        <f t="shared" si="2766"/>
        <v>0</v>
      </c>
      <c r="AE1302" s="19">
        <f t="shared" si="2797"/>
        <v>0</v>
      </c>
      <c r="AF1302" s="19">
        <f t="shared" si="2797"/>
        <v>0</v>
      </c>
      <c r="AG1302" s="19">
        <f t="shared" si="2767"/>
        <v>10087</v>
      </c>
      <c r="AH1302" s="19">
        <f t="shared" si="2768"/>
        <v>0</v>
      </c>
      <c r="AI1302" s="19">
        <f t="shared" si="2769"/>
        <v>0</v>
      </c>
      <c r="AJ1302" s="19">
        <f t="shared" si="2797"/>
        <v>0</v>
      </c>
      <c r="AK1302" s="19">
        <f t="shared" si="2797"/>
        <v>0</v>
      </c>
      <c r="AL1302" s="19">
        <f t="shared" si="2797"/>
        <v>0</v>
      </c>
      <c r="AM1302" s="19">
        <f t="shared" ref="AM1302:AM1365" si="2798">AG1302+AJ1302</f>
        <v>10087</v>
      </c>
      <c r="AN1302" s="19">
        <f t="shared" si="2797"/>
        <v>0</v>
      </c>
      <c r="AO1302" s="19">
        <f t="shared" si="2733"/>
        <v>10087</v>
      </c>
      <c r="AP1302" s="19">
        <f t="shared" ref="AP1302:AP1365" si="2799">AH1302+AK1302</f>
        <v>0</v>
      </c>
      <c r="AQ1302" s="19">
        <f t="shared" si="2797"/>
        <v>0</v>
      </c>
      <c r="AR1302" s="19">
        <f t="shared" si="2735"/>
        <v>0</v>
      </c>
      <c r="AS1302" s="19">
        <f t="shared" ref="AS1302:AS1365" si="2800">AI1302+AL1302</f>
        <v>0</v>
      </c>
      <c r="AT1302" s="19">
        <f t="shared" si="2797"/>
        <v>0</v>
      </c>
      <c r="AU1302" s="19">
        <f t="shared" si="2737"/>
        <v>0</v>
      </c>
      <c r="AV1302" s="19">
        <f t="shared" si="2797"/>
        <v>0</v>
      </c>
      <c r="AW1302" s="32"/>
      <c r="AX1302" s="23"/>
      <c r="AY1302" s="2"/>
    </row>
    <row r="1303" spans="1:51" ht="46.8" x14ac:dyDescent="0.3">
      <c r="A1303" s="49" t="s">
        <v>1431</v>
      </c>
      <c r="B1303" s="45">
        <v>400</v>
      </c>
      <c r="C1303" s="49"/>
      <c r="D1303" s="49"/>
      <c r="E1303" s="15" t="s">
        <v>580</v>
      </c>
      <c r="F1303" s="19"/>
      <c r="G1303" s="19"/>
      <c r="H1303" s="19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9"/>
      <c r="T1303" s="19"/>
      <c r="U1303" s="19"/>
      <c r="V1303" s="19">
        <f>V1304</f>
        <v>0</v>
      </c>
      <c r="W1303" s="19">
        <f t="shared" si="2797"/>
        <v>0</v>
      </c>
      <c r="X1303" s="19">
        <f t="shared" si="2797"/>
        <v>0</v>
      </c>
      <c r="Y1303" s="19">
        <f t="shared" si="2797"/>
        <v>10087</v>
      </c>
      <c r="Z1303" s="19">
        <f t="shared" si="2797"/>
        <v>0</v>
      </c>
      <c r="AA1303" s="19">
        <f t="shared" si="2797"/>
        <v>0</v>
      </c>
      <c r="AB1303" s="19">
        <f t="shared" si="2764"/>
        <v>10087</v>
      </c>
      <c r="AC1303" s="19">
        <f t="shared" si="2765"/>
        <v>0</v>
      </c>
      <c r="AD1303" s="19">
        <f t="shared" si="2766"/>
        <v>0</v>
      </c>
      <c r="AE1303" s="19">
        <f t="shared" si="2797"/>
        <v>0</v>
      </c>
      <c r="AF1303" s="19">
        <f t="shared" si="2797"/>
        <v>0</v>
      </c>
      <c r="AG1303" s="19">
        <f t="shared" si="2767"/>
        <v>10087</v>
      </c>
      <c r="AH1303" s="19">
        <f t="shared" si="2768"/>
        <v>0</v>
      </c>
      <c r="AI1303" s="19">
        <f t="shared" si="2769"/>
        <v>0</v>
      </c>
      <c r="AJ1303" s="19">
        <f t="shared" si="2797"/>
        <v>0</v>
      </c>
      <c r="AK1303" s="19">
        <f t="shared" si="2797"/>
        <v>0</v>
      </c>
      <c r="AL1303" s="19">
        <f t="shared" si="2797"/>
        <v>0</v>
      </c>
      <c r="AM1303" s="19">
        <f t="shared" si="2798"/>
        <v>10087</v>
      </c>
      <c r="AN1303" s="19">
        <f t="shared" si="2797"/>
        <v>0</v>
      </c>
      <c r="AO1303" s="19">
        <f t="shared" si="2733"/>
        <v>10087</v>
      </c>
      <c r="AP1303" s="19">
        <f t="shared" si="2799"/>
        <v>0</v>
      </c>
      <c r="AQ1303" s="19">
        <f t="shared" si="2797"/>
        <v>0</v>
      </c>
      <c r="AR1303" s="19">
        <f t="shared" si="2735"/>
        <v>0</v>
      </c>
      <c r="AS1303" s="19">
        <f t="shared" si="2800"/>
        <v>0</v>
      </c>
      <c r="AT1303" s="19">
        <f t="shared" si="2797"/>
        <v>0</v>
      </c>
      <c r="AU1303" s="19">
        <f t="shared" si="2737"/>
        <v>0</v>
      </c>
      <c r="AV1303" s="19">
        <f t="shared" si="2797"/>
        <v>0</v>
      </c>
      <c r="AW1303" s="32"/>
      <c r="AX1303" s="23"/>
      <c r="AY1303" s="2"/>
    </row>
    <row r="1304" spans="1:51" x14ac:dyDescent="0.3">
      <c r="A1304" s="49" t="s">
        <v>1431</v>
      </c>
      <c r="B1304" s="45">
        <v>410</v>
      </c>
      <c r="C1304" s="49"/>
      <c r="D1304" s="49"/>
      <c r="E1304" s="15" t="s">
        <v>593</v>
      </c>
      <c r="F1304" s="19"/>
      <c r="G1304" s="19"/>
      <c r="H1304" s="19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9"/>
      <c r="T1304" s="19"/>
      <c r="U1304" s="19"/>
      <c r="V1304" s="19">
        <f>V1305</f>
        <v>0</v>
      </c>
      <c r="W1304" s="19">
        <f t="shared" si="2797"/>
        <v>0</v>
      </c>
      <c r="X1304" s="19">
        <f t="shared" si="2797"/>
        <v>0</v>
      </c>
      <c r="Y1304" s="19">
        <f t="shared" si="2797"/>
        <v>10087</v>
      </c>
      <c r="Z1304" s="19">
        <f t="shared" si="2797"/>
        <v>0</v>
      </c>
      <c r="AA1304" s="19">
        <f t="shared" si="2797"/>
        <v>0</v>
      </c>
      <c r="AB1304" s="19">
        <f t="shared" si="2764"/>
        <v>10087</v>
      </c>
      <c r="AC1304" s="19">
        <f t="shared" si="2765"/>
        <v>0</v>
      </c>
      <c r="AD1304" s="19">
        <f t="shared" si="2766"/>
        <v>0</v>
      </c>
      <c r="AE1304" s="19">
        <f t="shared" si="2797"/>
        <v>0</v>
      </c>
      <c r="AF1304" s="19">
        <f t="shared" si="2797"/>
        <v>0</v>
      </c>
      <c r="AG1304" s="19">
        <f t="shared" si="2767"/>
        <v>10087</v>
      </c>
      <c r="AH1304" s="19">
        <f t="shared" si="2768"/>
        <v>0</v>
      </c>
      <c r="AI1304" s="19">
        <f t="shared" si="2769"/>
        <v>0</v>
      </c>
      <c r="AJ1304" s="19">
        <f t="shared" si="2797"/>
        <v>0</v>
      </c>
      <c r="AK1304" s="19">
        <f t="shared" si="2797"/>
        <v>0</v>
      </c>
      <c r="AL1304" s="19">
        <f t="shared" si="2797"/>
        <v>0</v>
      </c>
      <c r="AM1304" s="19">
        <f t="shared" si="2798"/>
        <v>10087</v>
      </c>
      <c r="AN1304" s="19">
        <f t="shared" si="2797"/>
        <v>0</v>
      </c>
      <c r="AO1304" s="19">
        <f t="shared" si="2733"/>
        <v>10087</v>
      </c>
      <c r="AP1304" s="19">
        <f t="shared" si="2799"/>
        <v>0</v>
      </c>
      <c r="AQ1304" s="19">
        <f t="shared" si="2797"/>
        <v>0</v>
      </c>
      <c r="AR1304" s="19">
        <f t="shared" si="2735"/>
        <v>0</v>
      </c>
      <c r="AS1304" s="19">
        <f t="shared" si="2800"/>
        <v>0</v>
      </c>
      <c r="AT1304" s="19">
        <f t="shared" si="2797"/>
        <v>0</v>
      </c>
      <c r="AU1304" s="19">
        <f t="shared" si="2737"/>
        <v>0</v>
      </c>
      <c r="AV1304" s="19">
        <f t="shared" si="2797"/>
        <v>0</v>
      </c>
      <c r="AW1304" s="32"/>
      <c r="AX1304" s="23"/>
      <c r="AY1304" s="2"/>
    </row>
    <row r="1305" spans="1:51" x14ac:dyDescent="0.3">
      <c r="A1305" s="49" t="s">
        <v>1431</v>
      </c>
      <c r="B1305" s="45">
        <v>410</v>
      </c>
      <c r="C1305" s="49" t="s">
        <v>151</v>
      </c>
      <c r="D1305" s="49" t="s">
        <v>30</v>
      </c>
      <c r="E1305" s="15" t="s">
        <v>549</v>
      </c>
      <c r="F1305" s="19"/>
      <c r="G1305" s="19"/>
      <c r="H1305" s="19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9"/>
      <c r="T1305" s="19"/>
      <c r="U1305" s="19"/>
      <c r="V1305" s="19">
        <v>0</v>
      </c>
      <c r="W1305" s="19">
        <v>0</v>
      </c>
      <c r="X1305" s="19">
        <v>0</v>
      </c>
      <c r="Y1305" s="19">
        <v>10087</v>
      </c>
      <c r="Z1305" s="19"/>
      <c r="AA1305" s="19"/>
      <c r="AB1305" s="19">
        <f t="shared" si="2764"/>
        <v>10087</v>
      </c>
      <c r="AC1305" s="19">
        <f t="shared" si="2765"/>
        <v>0</v>
      </c>
      <c r="AD1305" s="19">
        <f t="shared" si="2766"/>
        <v>0</v>
      </c>
      <c r="AE1305" s="19"/>
      <c r="AF1305" s="19"/>
      <c r="AG1305" s="19">
        <f t="shared" si="2767"/>
        <v>10087</v>
      </c>
      <c r="AH1305" s="19">
        <f t="shared" si="2768"/>
        <v>0</v>
      </c>
      <c r="AI1305" s="19">
        <f t="shared" si="2769"/>
        <v>0</v>
      </c>
      <c r="AJ1305" s="19"/>
      <c r="AK1305" s="19"/>
      <c r="AL1305" s="19"/>
      <c r="AM1305" s="19">
        <f t="shared" si="2798"/>
        <v>10087</v>
      </c>
      <c r="AN1305" s="19"/>
      <c r="AO1305" s="19">
        <f t="shared" si="2733"/>
        <v>10087</v>
      </c>
      <c r="AP1305" s="19">
        <f t="shared" si="2799"/>
        <v>0</v>
      </c>
      <c r="AQ1305" s="19"/>
      <c r="AR1305" s="19">
        <f t="shared" si="2735"/>
        <v>0</v>
      </c>
      <c r="AS1305" s="19">
        <f t="shared" si="2800"/>
        <v>0</v>
      </c>
      <c r="AT1305" s="19"/>
      <c r="AU1305" s="19">
        <f t="shared" si="2737"/>
        <v>0</v>
      </c>
      <c r="AV1305" s="19"/>
      <c r="AW1305" s="32"/>
      <c r="AX1305" s="23"/>
      <c r="AY1305" s="2"/>
    </row>
    <row r="1306" spans="1:51" ht="31.2" x14ac:dyDescent="0.3">
      <c r="A1306" s="49" t="s">
        <v>275</v>
      </c>
      <c r="B1306" s="45"/>
      <c r="C1306" s="49"/>
      <c r="D1306" s="49"/>
      <c r="E1306" s="15" t="s">
        <v>724</v>
      </c>
      <c r="F1306" s="19">
        <f t="shared" ref="F1306:K1308" si="2801">F1307</f>
        <v>14934.8</v>
      </c>
      <c r="G1306" s="19">
        <f t="shared" si="2801"/>
        <v>0</v>
      </c>
      <c r="H1306" s="19">
        <f t="shared" si="2801"/>
        <v>0</v>
      </c>
      <c r="I1306" s="19">
        <f t="shared" si="2801"/>
        <v>0</v>
      </c>
      <c r="J1306" s="19">
        <f t="shared" si="2801"/>
        <v>0</v>
      </c>
      <c r="K1306" s="19">
        <f t="shared" si="2801"/>
        <v>0</v>
      </c>
      <c r="L1306" s="19">
        <f t="shared" si="2790"/>
        <v>14934.8</v>
      </c>
      <c r="M1306" s="19">
        <f t="shared" si="2791"/>
        <v>0</v>
      </c>
      <c r="N1306" s="19">
        <f t="shared" si="2792"/>
        <v>0</v>
      </c>
      <c r="O1306" s="19">
        <f t="shared" ref="O1306:Q1308" si="2802">O1307</f>
        <v>3209.28</v>
      </c>
      <c r="P1306" s="19">
        <f t="shared" si="2802"/>
        <v>0</v>
      </c>
      <c r="Q1306" s="19">
        <f t="shared" si="2802"/>
        <v>0</v>
      </c>
      <c r="R1306" s="19">
        <f t="shared" si="2705"/>
        <v>18144.079999999998</v>
      </c>
      <c r="S1306" s="19">
        <f t="shared" si="2706"/>
        <v>0</v>
      </c>
      <c r="T1306" s="19">
        <f t="shared" si="2707"/>
        <v>0</v>
      </c>
      <c r="U1306" s="19">
        <f t="shared" ref="U1306:AV1308" si="2803">U1307</f>
        <v>0</v>
      </c>
      <c r="V1306" s="19">
        <f t="shared" si="2708"/>
        <v>18144.079999999998</v>
      </c>
      <c r="W1306" s="19">
        <f t="shared" si="2709"/>
        <v>0</v>
      </c>
      <c r="X1306" s="19">
        <f t="shared" si="2710"/>
        <v>0</v>
      </c>
      <c r="Y1306" s="19">
        <f t="shared" si="2803"/>
        <v>0</v>
      </c>
      <c r="Z1306" s="19">
        <f t="shared" si="2803"/>
        <v>0</v>
      </c>
      <c r="AA1306" s="19">
        <f t="shared" si="2803"/>
        <v>0</v>
      </c>
      <c r="AB1306" s="19">
        <f t="shared" si="2764"/>
        <v>18144.079999999998</v>
      </c>
      <c r="AC1306" s="19">
        <f t="shared" si="2765"/>
        <v>0</v>
      </c>
      <c r="AD1306" s="19">
        <f t="shared" si="2766"/>
        <v>0</v>
      </c>
      <c r="AE1306" s="19">
        <f t="shared" si="2803"/>
        <v>0</v>
      </c>
      <c r="AF1306" s="19">
        <f t="shared" si="2803"/>
        <v>0</v>
      </c>
      <c r="AG1306" s="19">
        <f t="shared" si="2767"/>
        <v>18144.079999999998</v>
      </c>
      <c r="AH1306" s="19">
        <f t="shared" si="2768"/>
        <v>0</v>
      </c>
      <c r="AI1306" s="19">
        <f t="shared" si="2769"/>
        <v>0</v>
      </c>
      <c r="AJ1306" s="19">
        <f t="shared" si="2803"/>
        <v>0</v>
      </c>
      <c r="AK1306" s="19">
        <f t="shared" si="2803"/>
        <v>0</v>
      </c>
      <c r="AL1306" s="19">
        <f t="shared" si="2803"/>
        <v>0</v>
      </c>
      <c r="AM1306" s="19">
        <f t="shared" si="2798"/>
        <v>18144.079999999998</v>
      </c>
      <c r="AN1306" s="19">
        <f t="shared" si="2803"/>
        <v>0</v>
      </c>
      <c r="AO1306" s="19">
        <f t="shared" si="2733"/>
        <v>18144.079999999998</v>
      </c>
      <c r="AP1306" s="19">
        <f t="shared" si="2799"/>
        <v>0</v>
      </c>
      <c r="AQ1306" s="19">
        <f t="shared" si="2803"/>
        <v>0</v>
      </c>
      <c r="AR1306" s="19">
        <f t="shared" si="2735"/>
        <v>0</v>
      </c>
      <c r="AS1306" s="19">
        <f t="shared" si="2800"/>
        <v>0</v>
      </c>
      <c r="AT1306" s="19">
        <f t="shared" si="2803"/>
        <v>0</v>
      </c>
      <c r="AU1306" s="19">
        <f t="shared" si="2737"/>
        <v>0</v>
      </c>
      <c r="AV1306" s="19">
        <f t="shared" si="2803"/>
        <v>0</v>
      </c>
      <c r="AW1306" s="32"/>
      <c r="AX1306" s="23"/>
      <c r="AY1306" s="2"/>
    </row>
    <row r="1307" spans="1:51" ht="46.8" x14ac:dyDescent="0.3">
      <c r="A1307" s="49" t="s">
        <v>275</v>
      </c>
      <c r="B1307" s="45">
        <v>400</v>
      </c>
      <c r="C1307" s="49"/>
      <c r="D1307" s="49"/>
      <c r="E1307" s="15" t="s">
        <v>580</v>
      </c>
      <c r="F1307" s="19">
        <f t="shared" si="2801"/>
        <v>14934.8</v>
      </c>
      <c r="G1307" s="19">
        <f t="shared" si="2801"/>
        <v>0</v>
      </c>
      <c r="H1307" s="19">
        <f t="shared" si="2801"/>
        <v>0</v>
      </c>
      <c r="I1307" s="19">
        <f t="shared" si="2801"/>
        <v>0</v>
      </c>
      <c r="J1307" s="19">
        <f t="shared" si="2801"/>
        <v>0</v>
      </c>
      <c r="K1307" s="19">
        <f t="shared" si="2801"/>
        <v>0</v>
      </c>
      <c r="L1307" s="19">
        <f t="shared" si="2790"/>
        <v>14934.8</v>
      </c>
      <c r="M1307" s="19">
        <f t="shared" si="2791"/>
        <v>0</v>
      </c>
      <c r="N1307" s="19">
        <f t="shared" si="2792"/>
        <v>0</v>
      </c>
      <c r="O1307" s="19">
        <f t="shared" si="2802"/>
        <v>3209.28</v>
      </c>
      <c r="P1307" s="19">
        <f t="shared" si="2802"/>
        <v>0</v>
      </c>
      <c r="Q1307" s="19">
        <f t="shared" si="2802"/>
        <v>0</v>
      </c>
      <c r="R1307" s="19">
        <f t="shared" si="2705"/>
        <v>18144.079999999998</v>
      </c>
      <c r="S1307" s="19">
        <f t="shared" si="2706"/>
        <v>0</v>
      </c>
      <c r="T1307" s="19">
        <f t="shared" si="2707"/>
        <v>0</v>
      </c>
      <c r="U1307" s="19">
        <f t="shared" si="2803"/>
        <v>0</v>
      </c>
      <c r="V1307" s="19">
        <f t="shared" si="2708"/>
        <v>18144.079999999998</v>
      </c>
      <c r="W1307" s="19">
        <f t="shared" si="2709"/>
        <v>0</v>
      </c>
      <c r="X1307" s="19">
        <f t="shared" si="2710"/>
        <v>0</v>
      </c>
      <c r="Y1307" s="19">
        <f t="shared" si="2803"/>
        <v>0</v>
      </c>
      <c r="Z1307" s="19">
        <f t="shared" si="2803"/>
        <v>0</v>
      </c>
      <c r="AA1307" s="19">
        <f t="shared" si="2803"/>
        <v>0</v>
      </c>
      <c r="AB1307" s="19">
        <f t="shared" si="2764"/>
        <v>18144.079999999998</v>
      </c>
      <c r="AC1307" s="19">
        <f t="shared" si="2765"/>
        <v>0</v>
      </c>
      <c r="AD1307" s="19">
        <f t="shared" si="2766"/>
        <v>0</v>
      </c>
      <c r="AE1307" s="19">
        <f t="shared" si="2803"/>
        <v>0</v>
      </c>
      <c r="AF1307" s="19">
        <f t="shared" si="2803"/>
        <v>0</v>
      </c>
      <c r="AG1307" s="19">
        <f t="shared" si="2767"/>
        <v>18144.079999999998</v>
      </c>
      <c r="AH1307" s="19">
        <f t="shared" si="2768"/>
        <v>0</v>
      </c>
      <c r="AI1307" s="19">
        <f t="shared" si="2769"/>
        <v>0</v>
      </c>
      <c r="AJ1307" s="19">
        <f t="shared" si="2803"/>
        <v>0</v>
      </c>
      <c r="AK1307" s="19">
        <f t="shared" si="2803"/>
        <v>0</v>
      </c>
      <c r="AL1307" s="19">
        <f t="shared" si="2803"/>
        <v>0</v>
      </c>
      <c r="AM1307" s="19">
        <f t="shared" si="2798"/>
        <v>18144.079999999998</v>
      </c>
      <c r="AN1307" s="19">
        <f t="shared" si="2803"/>
        <v>0</v>
      </c>
      <c r="AO1307" s="19">
        <f t="shared" si="2733"/>
        <v>18144.079999999998</v>
      </c>
      <c r="AP1307" s="19">
        <f t="shared" si="2799"/>
        <v>0</v>
      </c>
      <c r="AQ1307" s="19">
        <f t="shared" si="2803"/>
        <v>0</v>
      </c>
      <c r="AR1307" s="19">
        <f t="shared" si="2735"/>
        <v>0</v>
      </c>
      <c r="AS1307" s="19">
        <f t="shared" si="2800"/>
        <v>0</v>
      </c>
      <c r="AT1307" s="19">
        <f t="shared" si="2803"/>
        <v>0</v>
      </c>
      <c r="AU1307" s="19">
        <f t="shared" si="2737"/>
        <v>0</v>
      </c>
      <c r="AV1307" s="19">
        <f t="shared" si="2803"/>
        <v>0</v>
      </c>
      <c r="AW1307" s="32"/>
      <c r="AX1307" s="23"/>
      <c r="AY1307" s="2"/>
    </row>
    <row r="1308" spans="1:51" x14ac:dyDescent="0.3">
      <c r="A1308" s="49" t="s">
        <v>275</v>
      </c>
      <c r="B1308" s="45">
        <v>410</v>
      </c>
      <c r="C1308" s="49"/>
      <c r="D1308" s="49"/>
      <c r="E1308" s="15" t="s">
        <v>593</v>
      </c>
      <c r="F1308" s="19">
        <f t="shared" si="2801"/>
        <v>14934.8</v>
      </c>
      <c r="G1308" s="19">
        <f t="shared" si="2801"/>
        <v>0</v>
      </c>
      <c r="H1308" s="19">
        <f t="shared" si="2801"/>
        <v>0</v>
      </c>
      <c r="I1308" s="19">
        <f t="shared" si="2801"/>
        <v>0</v>
      </c>
      <c r="J1308" s="19">
        <f t="shared" si="2801"/>
        <v>0</v>
      </c>
      <c r="K1308" s="19">
        <f t="shared" si="2801"/>
        <v>0</v>
      </c>
      <c r="L1308" s="19">
        <f t="shared" si="2790"/>
        <v>14934.8</v>
      </c>
      <c r="M1308" s="19">
        <f t="shared" si="2791"/>
        <v>0</v>
      </c>
      <c r="N1308" s="19">
        <f t="shared" si="2792"/>
        <v>0</v>
      </c>
      <c r="O1308" s="19">
        <f t="shared" si="2802"/>
        <v>3209.28</v>
      </c>
      <c r="P1308" s="19">
        <f t="shared" si="2802"/>
        <v>0</v>
      </c>
      <c r="Q1308" s="19">
        <f t="shared" si="2802"/>
        <v>0</v>
      </c>
      <c r="R1308" s="19">
        <f t="shared" ref="R1308:R1379" si="2804">L1308+O1308</f>
        <v>18144.079999999998</v>
      </c>
      <c r="S1308" s="19">
        <f t="shared" ref="S1308:S1379" si="2805">M1308+P1308</f>
        <v>0</v>
      </c>
      <c r="T1308" s="19">
        <f t="shared" ref="T1308:T1379" si="2806">N1308+Q1308</f>
        <v>0</v>
      </c>
      <c r="U1308" s="19">
        <f t="shared" si="2803"/>
        <v>0</v>
      </c>
      <c r="V1308" s="19">
        <f t="shared" ref="V1308:V1379" si="2807">R1308+U1308</f>
        <v>18144.079999999998</v>
      </c>
      <c r="W1308" s="19">
        <f t="shared" ref="W1308:W1379" si="2808">S1308</f>
        <v>0</v>
      </c>
      <c r="X1308" s="19">
        <f t="shared" ref="X1308:X1379" si="2809">T1308</f>
        <v>0</v>
      </c>
      <c r="Y1308" s="19">
        <f t="shared" si="2803"/>
        <v>0</v>
      </c>
      <c r="Z1308" s="19">
        <f t="shared" si="2803"/>
        <v>0</v>
      </c>
      <c r="AA1308" s="19">
        <f t="shared" si="2803"/>
        <v>0</v>
      </c>
      <c r="AB1308" s="19">
        <f t="shared" si="2764"/>
        <v>18144.079999999998</v>
      </c>
      <c r="AC1308" s="19">
        <f t="shared" si="2765"/>
        <v>0</v>
      </c>
      <c r="AD1308" s="19">
        <f t="shared" si="2766"/>
        <v>0</v>
      </c>
      <c r="AE1308" s="19">
        <f t="shared" si="2803"/>
        <v>0</v>
      </c>
      <c r="AF1308" s="19">
        <f t="shared" si="2803"/>
        <v>0</v>
      </c>
      <c r="AG1308" s="19">
        <f t="shared" si="2767"/>
        <v>18144.079999999998</v>
      </c>
      <c r="AH1308" s="19">
        <f t="shared" si="2768"/>
        <v>0</v>
      </c>
      <c r="AI1308" s="19">
        <f t="shared" si="2769"/>
        <v>0</v>
      </c>
      <c r="AJ1308" s="19">
        <f t="shared" si="2803"/>
        <v>0</v>
      </c>
      <c r="AK1308" s="19">
        <f t="shared" si="2803"/>
        <v>0</v>
      </c>
      <c r="AL1308" s="19">
        <f t="shared" si="2803"/>
        <v>0</v>
      </c>
      <c r="AM1308" s="19">
        <f t="shared" si="2798"/>
        <v>18144.079999999998</v>
      </c>
      <c r="AN1308" s="19">
        <f t="shared" si="2803"/>
        <v>0</v>
      </c>
      <c r="AO1308" s="19">
        <f t="shared" si="2733"/>
        <v>18144.079999999998</v>
      </c>
      <c r="AP1308" s="19">
        <f t="shared" si="2799"/>
        <v>0</v>
      </c>
      <c r="AQ1308" s="19">
        <f t="shared" si="2803"/>
        <v>0</v>
      </c>
      <c r="AR1308" s="19">
        <f t="shared" si="2735"/>
        <v>0</v>
      </c>
      <c r="AS1308" s="19">
        <f t="shared" si="2800"/>
        <v>0</v>
      </c>
      <c r="AT1308" s="19">
        <f t="shared" si="2803"/>
        <v>0</v>
      </c>
      <c r="AU1308" s="19">
        <f t="shared" si="2737"/>
        <v>0</v>
      </c>
      <c r="AV1308" s="19">
        <f t="shared" si="2803"/>
        <v>0</v>
      </c>
      <c r="AW1308" s="32"/>
      <c r="AX1308" s="23"/>
      <c r="AY1308" s="2"/>
    </row>
    <row r="1309" spans="1:51" x14ac:dyDescent="0.3">
      <c r="A1309" s="49" t="s">
        <v>275</v>
      </c>
      <c r="B1309" s="45">
        <v>410</v>
      </c>
      <c r="C1309" s="49" t="s">
        <v>151</v>
      </c>
      <c r="D1309" s="49" t="s">
        <v>30</v>
      </c>
      <c r="E1309" s="15" t="s">
        <v>549</v>
      </c>
      <c r="F1309" s="19">
        <v>14934.8</v>
      </c>
      <c r="G1309" s="19">
        <v>0</v>
      </c>
      <c r="H1309" s="19">
        <v>0</v>
      </c>
      <c r="I1309" s="19"/>
      <c r="J1309" s="19"/>
      <c r="K1309" s="19"/>
      <c r="L1309" s="19">
        <f t="shared" si="2790"/>
        <v>14934.8</v>
      </c>
      <c r="M1309" s="19">
        <f t="shared" si="2791"/>
        <v>0</v>
      </c>
      <c r="N1309" s="19">
        <f t="shared" si="2792"/>
        <v>0</v>
      </c>
      <c r="O1309" s="19">
        <v>3209.28</v>
      </c>
      <c r="P1309" s="19"/>
      <c r="Q1309" s="19"/>
      <c r="R1309" s="19">
        <f t="shared" si="2804"/>
        <v>18144.079999999998</v>
      </c>
      <c r="S1309" s="19">
        <f t="shared" si="2805"/>
        <v>0</v>
      </c>
      <c r="T1309" s="19">
        <f t="shared" si="2806"/>
        <v>0</v>
      </c>
      <c r="U1309" s="19"/>
      <c r="V1309" s="19">
        <f t="shared" si="2807"/>
        <v>18144.079999999998</v>
      </c>
      <c r="W1309" s="19">
        <f t="shared" si="2808"/>
        <v>0</v>
      </c>
      <c r="X1309" s="19">
        <f t="shared" si="2809"/>
        <v>0</v>
      </c>
      <c r="Y1309" s="19"/>
      <c r="Z1309" s="19"/>
      <c r="AA1309" s="19"/>
      <c r="AB1309" s="19">
        <f t="shared" si="2764"/>
        <v>18144.079999999998</v>
      </c>
      <c r="AC1309" s="19">
        <f t="shared" si="2765"/>
        <v>0</v>
      </c>
      <c r="AD1309" s="19">
        <f t="shared" si="2766"/>
        <v>0</v>
      </c>
      <c r="AE1309" s="19"/>
      <c r="AF1309" s="19"/>
      <c r="AG1309" s="19">
        <f t="shared" si="2767"/>
        <v>18144.079999999998</v>
      </c>
      <c r="AH1309" s="19">
        <f t="shared" si="2768"/>
        <v>0</v>
      </c>
      <c r="AI1309" s="19">
        <f t="shared" si="2769"/>
        <v>0</v>
      </c>
      <c r="AJ1309" s="19"/>
      <c r="AK1309" s="19"/>
      <c r="AL1309" s="19"/>
      <c r="AM1309" s="19">
        <f t="shared" si="2798"/>
        <v>18144.079999999998</v>
      </c>
      <c r="AN1309" s="19"/>
      <c r="AO1309" s="19">
        <f t="shared" si="2733"/>
        <v>18144.079999999998</v>
      </c>
      <c r="AP1309" s="19">
        <f t="shared" si="2799"/>
        <v>0</v>
      </c>
      <c r="AQ1309" s="19"/>
      <c r="AR1309" s="19">
        <f t="shared" si="2735"/>
        <v>0</v>
      </c>
      <c r="AS1309" s="19">
        <f t="shared" si="2800"/>
        <v>0</v>
      </c>
      <c r="AT1309" s="19"/>
      <c r="AU1309" s="19">
        <f t="shared" si="2737"/>
        <v>0</v>
      </c>
      <c r="AV1309" s="19"/>
      <c r="AW1309" s="32"/>
      <c r="AX1309" s="23"/>
      <c r="AY1309" s="2"/>
    </row>
    <row r="1310" spans="1:51" ht="31.2" x14ac:dyDescent="0.3">
      <c r="A1310" s="49" t="s">
        <v>857</v>
      </c>
      <c r="B1310" s="45"/>
      <c r="C1310" s="49"/>
      <c r="D1310" s="49"/>
      <c r="E1310" s="15" t="s">
        <v>868</v>
      </c>
      <c r="F1310" s="19">
        <f t="shared" ref="F1310:K1312" si="2810">F1311</f>
        <v>1213.5999999999999</v>
      </c>
      <c r="G1310" s="19">
        <f t="shared" si="2810"/>
        <v>0</v>
      </c>
      <c r="H1310" s="19">
        <f t="shared" si="2810"/>
        <v>0</v>
      </c>
      <c r="I1310" s="19">
        <f t="shared" si="2810"/>
        <v>0</v>
      </c>
      <c r="J1310" s="19">
        <f t="shared" si="2810"/>
        <v>0</v>
      </c>
      <c r="K1310" s="19">
        <f t="shared" si="2810"/>
        <v>0</v>
      </c>
      <c r="L1310" s="19">
        <f t="shared" si="2790"/>
        <v>1213.5999999999999</v>
      </c>
      <c r="M1310" s="19">
        <f t="shared" si="2791"/>
        <v>0</v>
      </c>
      <c r="N1310" s="19">
        <f t="shared" si="2792"/>
        <v>0</v>
      </c>
      <c r="O1310" s="19">
        <f t="shared" ref="O1310:Q1312" si="2811">O1311</f>
        <v>0</v>
      </c>
      <c r="P1310" s="19">
        <f t="shared" si="2811"/>
        <v>0</v>
      </c>
      <c r="Q1310" s="19">
        <f t="shared" si="2811"/>
        <v>0</v>
      </c>
      <c r="R1310" s="19">
        <f t="shared" si="2804"/>
        <v>1213.5999999999999</v>
      </c>
      <c r="S1310" s="19">
        <f t="shared" si="2805"/>
        <v>0</v>
      </c>
      <c r="T1310" s="19">
        <f t="shared" si="2806"/>
        <v>0</v>
      </c>
      <c r="U1310" s="19">
        <f t="shared" ref="U1310:AV1312" si="2812">U1311</f>
        <v>0</v>
      </c>
      <c r="V1310" s="19">
        <f t="shared" si="2807"/>
        <v>1213.5999999999999</v>
      </c>
      <c r="W1310" s="19">
        <f t="shared" si="2808"/>
        <v>0</v>
      </c>
      <c r="X1310" s="19">
        <f t="shared" si="2809"/>
        <v>0</v>
      </c>
      <c r="Y1310" s="19">
        <f t="shared" si="2812"/>
        <v>0</v>
      </c>
      <c r="Z1310" s="19">
        <f t="shared" si="2812"/>
        <v>0</v>
      </c>
      <c r="AA1310" s="19">
        <f t="shared" si="2812"/>
        <v>0</v>
      </c>
      <c r="AB1310" s="19">
        <f t="shared" si="2764"/>
        <v>1213.5999999999999</v>
      </c>
      <c r="AC1310" s="19">
        <f t="shared" si="2765"/>
        <v>0</v>
      </c>
      <c r="AD1310" s="19">
        <f t="shared" si="2766"/>
        <v>0</v>
      </c>
      <c r="AE1310" s="19">
        <f t="shared" si="2812"/>
        <v>0</v>
      </c>
      <c r="AF1310" s="19">
        <f t="shared" si="2812"/>
        <v>0</v>
      </c>
      <c r="AG1310" s="19">
        <f t="shared" si="2767"/>
        <v>1213.5999999999999</v>
      </c>
      <c r="AH1310" s="19">
        <f t="shared" si="2768"/>
        <v>0</v>
      </c>
      <c r="AI1310" s="19">
        <f t="shared" si="2769"/>
        <v>0</v>
      </c>
      <c r="AJ1310" s="19">
        <f t="shared" si="2812"/>
        <v>0</v>
      </c>
      <c r="AK1310" s="19">
        <f t="shared" si="2812"/>
        <v>0</v>
      </c>
      <c r="AL1310" s="19">
        <f t="shared" si="2812"/>
        <v>0</v>
      </c>
      <c r="AM1310" s="19">
        <f t="shared" si="2798"/>
        <v>1213.5999999999999</v>
      </c>
      <c r="AN1310" s="19">
        <f t="shared" si="2812"/>
        <v>0</v>
      </c>
      <c r="AO1310" s="19">
        <f t="shared" si="2733"/>
        <v>1213.5999999999999</v>
      </c>
      <c r="AP1310" s="19">
        <f t="shared" si="2799"/>
        <v>0</v>
      </c>
      <c r="AQ1310" s="19">
        <f t="shared" si="2812"/>
        <v>0</v>
      </c>
      <c r="AR1310" s="19">
        <f t="shared" si="2735"/>
        <v>0</v>
      </c>
      <c r="AS1310" s="19">
        <f t="shared" si="2800"/>
        <v>0</v>
      </c>
      <c r="AT1310" s="19">
        <f t="shared" si="2812"/>
        <v>0</v>
      </c>
      <c r="AU1310" s="19">
        <f t="shared" si="2737"/>
        <v>0</v>
      </c>
      <c r="AV1310" s="19">
        <f t="shared" si="2812"/>
        <v>0</v>
      </c>
      <c r="AW1310" s="32"/>
      <c r="AX1310" s="23"/>
      <c r="AY1310" s="2"/>
    </row>
    <row r="1311" spans="1:51" ht="46.8" x14ac:dyDescent="0.3">
      <c r="A1311" s="49" t="s">
        <v>857</v>
      </c>
      <c r="B1311" s="45">
        <v>400</v>
      </c>
      <c r="C1311" s="49"/>
      <c r="D1311" s="49"/>
      <c r="E1311" s="15" t="s">
        <v>580</v>
      </c>
      <c r="F1311" s="19">
        <f t="shared" si="2810"/>
        <v>1213.5999999999999</v>
      </c>
      <c r="G1311" s="19">
        <f t="shared" si="2810"/>
        <v>0</v>
      </c>
      <c r="H1311" s="19">
        <f t="shared" si="2810"/>
        <v>0</v>
      </c>
      <c r="I1311" s="19">
        <f t="shared" si="2810"/>
        <v>0</v>
      </c>
      <c r="J1311" s="19">
        <f t="shared" si="2810"/>
        <v>0</v>
      </c>
      <c r="K1311" s="19">
        <f t="shared" si="2810"/>
        <v>0</v>
      </c>
      <c r="L1311" s="19">
        <f t="shared" si="2790"/>
        <v>1213.5999999999999</v>
      </c>
      <c r="M1311" s="19">
        <f t="shared" si="2791"/>
        <v>0</v>
      </c>
      <c r="N1311" s="19">
        <f t="shared" si="2792"/>
        <v>0</v>
      </c>
      <c r="O1311" s="19">
        <f t="shared" si="2811"/>
        <v>0</v>
      </c>
      <c r="P1311" s="19">
        <f t="shared" si="2811"/>
        <v>0</v>
      </c>
      <c r="Q1311" s="19">
        <f t="shared" si="2811"/>
        <v>0</v>
      </c>
      <c r="R1311" s="19">
        <f t="shared" si="2804"/>
        <v>1213.5999999999999</v>
      </c>
      <c r="S1311" s="19">
        <f t="shared" si="2805"/>
        <v>0</v>
      </c>
      <c r="T1311" s="19">
        <f t="shared" si="2806"/>
        <v>0</v>
      </c>
      <c r="U1311" s="19">
        <f t="shared" si="2812"/>
        <v>0</v>
      </c>
      <c r="V1311" s="19">
        <f t="shared" si="2807"/>
        <v>1213.5999999999999</v>
      </c>
      <c r="W1311" s="19">
        <f t="shared" si="2808"/>
        <v>0</v>
      </c>
      <c r="X1311" s="19">
        <f t="shared" si="2809"/>
        <v>0</v>
      </c>
      <c r="Y1311" s="19">
        <f t="shared" si="2812"/>
        <v>0</v>
      </c>
      <c r="Z1311" s="19">
        <f t="shared" si="2812"/>
        <v>0</v>
      </c>
      <c r="AA1311" s="19">
        <f t="shared" si="2812"/>
        <v>0</v>
      </c>
      <c r="AB1311" s="19">
        <f t="shared" si="2764"/>
        <v>1213.5999999999999</v>
      </c>
      <c r="AC1311" s="19">
        <f t="shared" si="2765"/>
        <v>0</v>
      </c>
      <c r="AD1311" s="19">
        <f t="shared" si="2766"/>
        <v>0</v>
      </c>
      <c r="AE1311" s="19">
        <f t="shared" si="2812"/>
        <v>0</v>
      </c>
      <c r="AF1311" s="19">
        <f t="shared" si="2812"/>
        <v>0</v>
      </c>
      <c r="AG1311" s="19">
        <f t="shared" si="2767"/>
        <v>1213.5999999999999</v>
      </c>
      <c r="AH1311" s="19">
        <f t="shared" si="2768"/>
        <v>0</v>
      </c>
      <c r="AI1311" s="19">
        <f t="shared" si="2769"/>
        <v>0</v>
      </c>
      <c r="AJ1311" s="19">
        <f t="shared" si="2812"/>
        <v>0</v>
      </c>
      <c r="AK1311" s="19">
        <f t="shared" si="2812"/>
        <v>0</v>
      </c>
      <c r="AL1311" s="19">
        <f t="shared" si="2812"/>
        <v>0</v>
      </c>
      <c r="AM1311" s="19">
        <f t="shared" si="2798"/>
        <v>1213.5999999999999</v>
      </c>
      <c r="AN1311" s="19">
        <f t="shared" si="2812"/>
        <v>0</v>
      </c>
      <c r="AO1311" s="19">
        <f t="shared" si="2733"/>
        <v>1213.5999999999999</v>
      </c>
      <c r="AP1311" s="19">
        <f t="shared" si="2799"/>
        <v>0</v>
      </c>
      <c r="AQ1311" s="19">
        <f t="shared" si="2812"/>
        <v>0</v>
      </c>
      <c r="AR1311" s="19">
        <f t="shared" si="2735"/>
        <v>0</v>
      </c>
      <c r="AS1311" s="19">
        <f t="shared" si="2800"/>
        <v>0</v>
      </c>
      <c r="AT1311" s="19">
        <f t="shared" si="2812"/>
        <v>0</v>
      </c>
      <c r="AU1311" s="19">
        <f t="shared" si="2737"/>
        <v>0</v>
      </c>
      <c r="AV1311" s="19">
        <f t="shared" si="2812"/>
        <v>0</v>
      </c>
      <c r="AW1311" s="32"/>
      <c r="AX1311" s="23"/>
      <c r="AY1311" s="2"/>
    </row>
    <row r="1312" spans="1:51" x14ac:dyDescent="0.3">
      <c r="A1312" s="49" t="s">
        <v>857</v>
      </c>
      <c r="B1312" s="45">
        <v>410</v>
      </c>
      <c r="C1312" s="49"/>
      <c r="D1312" s="49"/>
      <c r="E1312" s="15" t="s">
        <v>593</v>
      </c>
      <c r="F1312" s="19">
        <f t="shared" si="2810"/>
        <v>1213.5999999999999</v>
      </c>
      <c r="G1312" s="19">
        <f t="shared" si="2810"/>
        <v>0</v>
      </c>
      <c r="H1312" s="19">
        <f t="shared" si="2810"/>
        <v>0</v>
      </c>
      <c r="I1312" s="19">
        <f t="shared" si="2810"/>
        <v>0</v>
      </c>
      <c r="J1312" s="19">
        <f t="shared" si="2810"/>
        <v>0</v>
      </c>
      <c r="K1312" s="19">
        <f t="shared" si="2810"/>
        <v>0</v>
      </c>
      <c r="L1312" s="19">
        <f t="shared" si="2790"/>
        <v>1213.5999999999999</v>
      </c>
      <c r="M1312" s="19">
        <f t="shared" si="2791"/>
        <v>0</v>
      </c>
      <c r="N1312" s="19">
        <f t="shared" si="2792"/>
        <v>0</v>
      </c>
      <c r="O1312" s="19">
        <f t="shared" si="2811"/>
        <v>0</v>
      </c>
      <c r="P1312" s="19">
        <f t="shared" si="2811"/>
        <v>0</v>
      </c>
      <c r="Q1312" s="19">
        <f t="shared" si="2811"/>
        <v>0</v>
      </c>
      <c r="R1312" s="19">
        <f t="shared" si="2804"/>
        <v>1213.5999999999999</v>
      </c>
      <c r="S1312" s="19">
        <f t="shared" si="2805"/>
        <v>0</v>
      </c>
      <c r="T1312" s="19">
        <f t="shared" si="2806"/>
        <v>0</v>
      </c>
      <c r="U1312" s="19">
        <f t="shared" si="2812"/>
        <v>0</v>
      </c>
      <c r="V1312" s="19">
        <f t="shared" si="2807"/>
        <v>1213.5999999999999</v>
      </c>
      <c r="W1312" s="19">
        <f t="shared" si="2808"/>
        <v>0</v>
      </c>
      <c r="X1312" s="19">
        <f t="shared" si="2809"/>
        <v>0</v>
      </c>
      <c r="Y1312" s="19">
        <f t="shared" si="2812"/>
        <v>0</v>
      </c>
      <c r="Z1312" s="19">
        <f t="shared" si="2812"/>
        <v>0</v>
      </c>
      <c r="AA1312" s="19">
        <f t="shared" si="2812"/>
        <v>0</v>
      </c>
      <c r="AB1312" s="19">
        <f t="shared" si="2764"/>
        <v>1213.5999999999999</v>
      </c>
      <c r="AC1312" s="19">
        <f t="shared" si="2765"/>
        <v>0</v>
      </c>
      <c r="AD1312" s="19">
        <f t="shared" si="2766"/>
        <v>0</v>
      </c>
      <c r="AE1312" s="19">
        <f t="shared" si="2812"/>
        <v>0</v>
      </c>
      <c r="AF1312" s="19">
        <f t="shared" si="2812"/>
        <v>0</v>
      </c>
      <c r="AG1312" s="19">
        <f t="shared" si="2767"/>
        <v>1213.5999999999999</v>
      </c>
      <c r="AH1312" s="19">
        <f t="shared" si="2768"/>
        <v>0</v>
      </c>
      <c r="AI1312" s="19">
        <f t="shared" si="2769"/>
        <v>0</v>
      </c>
      <c r="AJ1312" s="19">
        <f t="shared" si="2812"/>
        <v>0</v>
      </c>
      <c r="AK1312" s="19">
        <f t="shared" si="2812"/>
        <v>0</v>
      </c>
      <c r="AL1312" s="19">
        <f t="shared" si="2812"/>
        <v>0</v>
      </c>
      <c r="AM1312" s="19">
        <f t="shared" si="2798"/>
        <v>1213.5999999999999</v>
      </c>
      <c r="AN1312" s="19">
        <f t="shared" si="2812"/>
        <v>0</v>
      </c>
      <c r="AO1312" s="19">
        <f t="shared" si="2733"/>
        <v>1213.5999999999999</v>
      </c>
      <c r="AP1312" s="19">
        <f t="shared" si="2799"/>
        <v>0</v>
      </c>
      <c r="AQ1312" s="19">
        <f t="shared" si="2812"/>
        <v>0</v>
      </c>
      <c r="AR1312" s="19">
        <f t="shared" si="2735"/>
        <v>0</v>
      </c>
      <c r="AS1312" s="19">
        <f t="shared" si="2800"/>
        <v>0</v>
      </c>
      <c r="AT1312" s="19">
        <f t="shared" si="2812"/>
        <v>0</v>
      </c>
      <c r="AU1312" s="19">
        <f t="shared" si="2737"/>
        <v>0</v>
      </c>
      <c r="AV1312" s="19">
        <f t="shared" si="2812"/>
        <v>0</v>
      </c>
      <c r="AW1312" s="32"/>
      <c r="AX1312" s="23"/>
      <c r="AY1312" s="2"/>
    </row>
    <row r="1313" spans="1:51" x14ac:dyDescent="0.3">
      <c r="A1313" s="49" t="s">
        <v>857</v>
      </c>
      <c r="B1313" s="45">
        <v>410</v>
      </c>
      <c r="C1313" s="49" t="s">
        <v>151</v>
      </c>
      <c r="D1313" s="49" t="s">
        <v>30</v>
      </c>
      <c r="E1313" s="15" t="s">
        <v>549</v>
      </c>
      <c r="F1313" s="19">
        <v>1213.5999999999999</v>
      </c>
      <c r="G1313" s="19">
        <v>0</v>
      </c>
      <c r="H1313" s="19">
        <v>0</v>
      </c>
      <c r="I1313" s="19"/>
      <c r="J1313" s="19"/>
      <c r="K1313" s="19"/>
      <c r="L1313" s="19">
        <f t="shared" si="2790"/>
        <v>1213.5999999999999</v>
      </c>
      <c r="M1313" s="19">
        <f t="shared" si="2791"/>
        <v>0</v>
      </c>
      <c r="N1313" s="19">
        <f t="shared" si="2792"/>
        <v>0</v>
      </c>
      <c r="O1313" s="19"/>
      <c r="P1313" s="19"/>
      <c r="Q1313" s="19"/>
      <c r="R1313" s="19">
        <f t="shared" si="2804"/>
        <v>1213.5999999999999</v>
      </c>
      <c r="S1313" s="19">
        <f t="shared" si="2805"/>
        <v>0</v>
      </c>
      <c r="T1313" s="19">
        <f t="shared" si="2806"/>
        <v>0</v>
      </c>
      <c r="U1313" s="19"/>
      <c r="V1313" s="19">
        <f t="shared" si="2807"/>
        <v>1213.5999999999999</v>
      </c>
      <c r="W1313" s="19">
        <f t="shared" si="2808"/>
        <v>0</v>
      </c>
      <c r="X1313" s="19">
        <f t="shared" si="2809"/>
        <v>0</v>
      </c>
      <c r="Y1313" s="19"/>
      <c r="Z1313" s="19"/>
      <c r="AA1313" s="19"/>
      <c r="AB1313" s="19">
        <f t="shared" si="2764"/>
        <v>1213.5999999999999</v>
      </c>
      <c r="AC1313" s="19">
        <f t="shared" si="2765"/>
        <v>0</v>
      </c>
      <c r="AD1313" s="19">
        <f t="shared" si="2766"/>
        <v>0</v>
      </c>
      <c r="AE1313" s="19"/>
      <c r="AF1313" s="19"/>
      <c r="AG1313" s="19">
        <f t="shared" si="2767"/>
        <v>1213.5999999999999</v>
      </c>
      <c r="AH1313" s="19">
        <f t="shared" si="2768"/>
        <v>0</v>
      </c>
      <c r="AI1313" s="19">
        <f t="shared" si="2769"/>
        <v>0</v>
      </c>
      <c r="AJ1313" s="19"/>
      <c r="AK1313" s="19"/>
      <c r="AL1313" s="19"/>
      <c r="AM1313" s="19">
        <f t="shared" si="2798"/>
        <v>1213.5999999999999</v>
      </c>
      <c r="AN1313" s="19"/>
      <c r="AO1313" s="19">
        <f t="shared" si="2733"/>
        <v>1213.5999999999999</v>
      </c>
      <c r="AP1313" s="19">
        <f t="shared" si="2799"/>
        <v>0</v>
      </c>
      <c r="AQ1313" s="19"/>
      <c r="AR1313" s="19">
        <f t="shared" si="2735"/>
        <v>0</v>
      </c>
      <c r="AS1313" s="19">
        <f t="shared" si="2800"/>
        <v>0</v>
      </c>
      <c r="AT1313" s="19"/>
      <c r="AU1313" s="19">
        <f t="shared" si="2737"/>
        <v>0</v>
      </c>
      <c r="AV1313" s="19"/>
      <c r="AW1313" s="32"/>
      <c r="AX1313" s="23"/>
      <c r="AY1313" s="2"/>
    </row>
    <row r="1314" spans="1:51" ht="31.2" hidden="1" x14ac:dyDescent="0.3">
      <c r="A1314" s="36" t="s">
        <v>1432</v>
      </c>
      <c r="B1314" s="33"/>
      <c r="C1314" s="36"/>
      <c r="D1314" s="36"/>
      <c r="E1314" s="15" t="s">
        <v>1440</v>
      </c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>
        <f>V1315</f>
        <v>0</v>
      </c>
      <c r="W1314" s="19">
        <f t="shared" ref="W1314:AV1316" si="2813">W1315</f>
        <v>0</v>
      </c>
      <c r="X1314" s="19">
        <f t="shared" si="2813"/>
        <v>0</v>
      </c>
      <c r="Y1314" s="19">
        <f t="shared" si="2813"/>
        <v>243.5</v>
      </c>
      <c r="Z1314" s="19">
        <f t="shared" si="2813"/>
        <v>0</v>
      </c>
      <c r="AA1314" s="19">
        <f t="shared" si="2813"/>
        <v>0</v>
      </c>
      <c r="AB1314" s="19">
        <f t="shared" si="2764"/>
        <v>243.5</v>
      </c>
      <c r="AC1314" s="19">
        <f t="shared" si="2765"/>
        <v>0</v>
      </c>
      <c r="AD1314" s="19">
        <f t="shared" si="2766"/>
        <v>0</v>
      </c>
      <c r="AE1314" s="19">
        <f t="shared" si="2813"/>
        <v>0</v>
      </c>
      <c r="AF1314" s="19">
        <f t="shared" si="2813"/>
        <v>0</v>
      </c>
      <c r="AG1314" s="19">
        <f t="shared" si="2767"/>
        <v>243.5</v>
      </c>
      <c r="AH1314" s="19">
        <f t="shared" si="2768"/>
        <v>0</v>
      </c>
      <c r="AI1314" s="19">
        <f t="shared" si="2769"/>
        <v>0</v>
      </c>
      <c r="AJ1314" s="19">
        <f t="shared" si="2813"/>
        <v>-243.5</v>
      </c>
      <c r="AK1314" s="19">
        <f t="shared" si="2813"/>
        <v>0</v>
      </c>
      <c r="AL1314" s="19">
        <f t="shared" si="2813"/>
        <v>0</v>
      </c>
      <c r="AM1314" s="19">
        <f t="shared" si="2798"/>
        <v>0</v>
      </c>
      <c r="AN1314" s="19">
        <f t="shared" si="2813"/>
        <v>0</v>
      </c>
      <c r="AO1314" s="19"/>
      <c r="AP1314" s="19">
        <f t="shared" si="2799"/>
        <v>0</v>
      </c>
      <c r="AQ1314" s="19">
        <f t="shared" si="2813"/>
        <v>0</v>
      </c>
      <c r="AR1314" s="19"/>
      <c r="AS1314" s="19">
        <f t="shared" si="2800"/>
        <v>0</v>
      </c>
      <c r="AT1314" s="19">
        <f t="shared" si="2813"/>
        <v>0</v>
      </c>
      <c r="AU1314" s="19"/>
      <c r="AV1314" s="19">
        <f t="shared" si="2813"/>
        <v>0</v>
      </c>
      <c r="AW1314" s="32">
        <v>0</v>
      </c>
      <c r="AX1314" s="23"/>
      <c r="AY1314" s="2"/>
    </row>
    <row r="1315" spans="1:51" ht="46.8" hidden="1" x14ac:dyDescent="0.3">
      <c r="A1315" s="36" t="s">
        <v>1432</v>
      </c>
      <c r="B1315" s="33">
        <v>400</v>
      </c>
      <c r="C1315" s="36"/>
      <c r="D1315" s="36"/>
      <c r="E1315" s="15" t="s">
        <v>580</v>
      </c>
      <c r="F1315" s="19"/>
      <c r="G1315" s="19"/>
      <c r="H1315" s="19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9"/>
      <c r="T1315" s="19"/>
      <c r="U1315" s="19"/>
      <c r="V1315" s="19">
        <f>V1316</f>
        <v>0</v>
      </c>
      <c r="W1315" s="19">
        <f t="shared" si="2813"/>
        <v>0</v>
      </c>
      <c r="X1315" s="19">
        <f t="shared" si="2813"/>
        <v>0</v>
      </c>
      <c r="Y1315" s="19">
        <f t="shared" si="2813"/>
        <v>243.5</v>
      </c>
      <c r="Z1315" s="19">
        <f t="shared" si="2813"/>
        <v>0</v>
      </c>
      <c r="AA1315" s="19">
        <f t="shared" si="2813"/>
        <v>0</v>
      </c>
      <c r="AB1315" s="19">
        <f t="shared" si="2764"/>
        <v>243.5</v>
      </c>
      <c r="AC1315" s="19">
        <f t="shared" si="2765"/>
        <v>0</v>
      </c>
      <c r="AD1315" s="19">
        <f t="shared" si="2766"/>
        <v>0</v>
      </c>
      <c r="AE1315" s="19">
        <f t="shared" si="2813"/>
        <v>0</v>
      </c>
      <c r="AF1315" s="19">
        <f t="shared" si="2813"/>
        <v>0</v>
      </c>
      <c r="AG1315" s="19">
        <f t="shared" si="2767"/>
        <v>243.5</v>
      </c>
      <c r="AH1315" s="19">
        <f t="shared" si="2768"/>
        <v>0</v>
      </c>
      <c r="AI1315" s="19">
        <f t="shared" si="2769"/>
        <v>0</v>
      </c>
      <c r="AJ1315" s="19">
        <f t="shared" si="2813"/>
        <v>-243.5</v>
      </c>
      <c r="AK1315" s="19">
        <f t="shared" si="2813"/>
        <v>0</v>
      </c>
      <c r="AL1315" s="19">
        <f t="shared" si="2813"/>
        <v>0</v>
      </c>
      <c r="AM1315" s="19">
        <f t="shared" si="2798"/>
        <v>0</v>
      </c>
      <c r="AN1315" s="19">
        <f t="shared" si="2813"/>
        <v>0</v>
      </c>
      <c r="AO1315" s="19"/>
      <c r="AP1315" s="19">
        <f t="shared" si="2799"/>
        <v>0</v>
      </c>
      <c r="AQ1315" s="19">
        <f t="shared" si="2813"/>
        <v>0</v>
      </c>
      <c r="AR1315" s="19"/>
      <c r="AS1315" s="19">
        <f t="shared" si="2800"/>
        <v>0</v>
      </c>
      <c r="AT1315" s="19">
        <f t="shared" si="2813"/>
        <v>0</v>
      </c>
      <c r="AU1315" s="19"/>
      <c r="AV1315" s="19">
        <f t="shared" si="2813"/>
        <v>0</v>
      </c>
      <c r="AW1315" s="32">
        <v>0</v>
      </c>
      <c r="AX1315" s="23"/>
      <c r="AY1315" s="2"/>
    </row>
    <row r="1316" spans="1:51" hidden="1" x14ac:dyDescent="0.3">
      <c r="A1316" s="36" t="s">
        <v>1432</v>
      </c>
      <c r="B1316" s="33">
        <v>410</v>
      </c>
      <c r="C1316" s="36"/>
      <c r="D1316" s="36"/>
      <c r="E1316" s="15" t="s">
        <v>593</v>
      </c>
      <c r="F1316" s="19"/>
      <c r="G1316" s="19"/>
      <c r="H1316" s="19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9"/>
      <c r="T1316" s="19"/>
      <c r="U1316" s="19"/>
      <c r="V1316" s="19">
        <f>V1317</f>
        <v>0</v>
      </c>
      <c r="W1316" s="19">
        <f t="shared" si="2813"/>
        <v>0</v>
      </c>
      <c r="X1316" s="19">
        <f t="shared" si="2813"/>
        <v>0</v>
      </c>
      <c r="Y1316" s="19">
        <f t="shared" si="2813"/>
        <v>243.5</v>
      </c>
      <c r="Z1316" s="19">
        <f t="shared" si="2813"/>
        <v>0</v>
      </c>
      <c r="AA1316" s="19">
        <f t="shared" si="2813"/>
        <v>0</v>
      </c>
      <c r="AB1316" s="19">
        <f t="shared" si="2764"/>
        <v>243.5</v>
      </c>
      <c r="AC1316" s="19">
        <f t="shared" si="2765"/>
        <v>0</v>
      </c>
      <c r="AD1316" s="19">
        <f t="shared" si="2766"/>
        <v>0</v>
      </c>
      <c r="AE1316" s="19">
        <f t="shared" si="2813"/>
        <v>0</v>
      </c>
      <c r="AF1316" s="19">
        <f t="shared" si="2813"/>
        <v>0</v>
      </c>
      <c r="AG1316" s="19">
        <f t="shared" si="2767"/>
        <v>243.5</v>
      </c>
      <c r="AH1316" s="19">
        <f t="shared" si="2768"/>
        <v>0</v>
      </c>
      <c r="AI1316" s="19">
        <f t="shared" si="2769"/>
        <v>0</v>
      </c>
      <c r="AJ1316" s="19">
        <f t="shared" si="2813"/>
        <v>-243.5</v>
      </c>
      <c r="AK1316" s="19">
        <f t="shared" si="2813"/>
        <v>0</v>
      </c>
      <c r="AL1316" s="19">
        <f t="shared" si="2813"/>
        <v>0</v>
      </c>
      <c r="AM1316" s="19">
        <f t="shared" si="2798"/>
        <v>0</v>
      </c>
      <c r="AN1316" s="19">
        <f t="shared" si="2813"/>
        <v>0</v>
      </c>
      <c r="AO1316" s="19"/>
      <c r="AP1316" s="19">
        <f t="shared" si="2799"/>
        <v>0</v>
      </c>
      <c r="AQ1316" s="19">
        <f t="shared" si="2813"/>
        <v>0</v>
      </c>
      <c r="AR1316" s="19"/>
      <c r="AS1316" s="19">
        <f t="shared" si="2800"/>
        <v>0</v>
      </c>
      <c r="AT1316" s="19">
        <f t="shared" si="2813"/>
        <v>0</v>
      </c>
      <c r="AU1316" s="19"/>
      <c r="AV1316" s="19">
        <f t="shared" si="2813"/>
        <v>0</v>
      </c>
      <c r="AW1316" s="32">
        <v>0</v>
      </c>
      <c r="AX1316" s="23"/>
      <c r="AY1316" s="2"/>
    </row>
    <row r="1317" spans="1:51" hidden="1" x14ac:dyDescent="0.3">
      <c r="A1317" s="36" t="s">
        <v>1432</v>
      </c>
      <c r="B1317" s="33">
        <v>410</v>
      </c>
      <c r="C1317" s="36" t="s">
        <v>151</v>
      </c>
      <c r="D1317" s="36" t="s">
        <v>30</v>
      </c>
      <c r="E1317" s="15" t="s">
        <v>549</v>
      </c>
      <c r="F1317" s="19"/>
      <c r="G1317" s="19"/>
      <c r="H1317" s="19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9"/>
      <c r="T1317" s="19"/>
      <c r="U1317" s="19"/>
      <c r="V1317" s="19">
        <v>0</v>
      </c>
      <c r="W1317" s="19">
        <v>0</v>
      </c>
      <c r="X1317" s="19">
        <v>0</v>
      </c>
      <c r="Y1317" s="19">
        <v>243.5</v>
      </c>
      <c r="Z1317" s="19"/>
      <c r="AA1317" s="19"/>
      <c r="AB1317" s="19">
        <f t="shared" si="2764"/>
        <v>243.5</v>
      </c>
      <c r="AC1317" s="19">
        <f t="shared" si="2765"/>
        <v>0</v>
      </c>
      <c r="AD1317" s="19">
        <f t="shared" si="2766"/>
        <v>0</v>
      </c>
      <c r="AE1317" s="19"/>
      <c r="AF1317" s="19"/>
      <c r="AG1317" s="19">
        <f t="shared" si="2767"/>
        <v>243.5</v>
      </c>
      <c r="AH1317" s="19">
        <f t="shared" si="2768"/>
        <v>0</v>
      </c>
      <c r="AI1317" s="19">
        <f t="shared" si="2769"/>
        <v>0</v>
      </c>
      <c r="AJ1317" s="19">
        <v>-243.5</v>
      </c>
      <c r="AK1317" s="19"/>
      <c r="AL1317" s="19"/>
      <c r="AM1317" s="19">
        <f t="shared" si="2798"/>
        <v>0</v>
      </c>
      <c r="AN1317" s="19"/>
      <c r="AO1317" s="19"/>
      <c r="AP1317" s="19">
        <f t="shared" si="2799"/>
        <v>0</v>
      </c>
      <c r="AQ1317" s="19"/>
      <c r="AR1317" s="19"/>
      <c r="AS1317" s="19">
        <f t="shared" si="2800"/>
        <v>0</v>
      </c>
      <c r="AT1317" s="19"/>
      <c r="AU1317" s="19"/>
      <c r="AV1317" s="19"/>
      <c r="AW1317" s="32">
        <v>0</v>
      </c>
      <c r="AX1317" s="23"/>
      <c r="AY1317" s="2"/>
    </row>
    <row r="1318" spans="1:51" ht="31.2" x14ac:dyDescent="0.3">
      <c r="A1318" s="49" t="s">
        <v>899</v>
      </c>
      <c r="B1318" s="45"/>
      <c r="C1318" s="49"/>
      <c r="D1318" s="49"/>
      <c r="E1318" s="15" t="s">
        <v>914</v>
      </c>
      <c r="F1318" s="19">
        <f t="shared" ref="F1318:K1320" si="2814">F1319</f>
        <v>21398.400000000001</v>
      </c>
      <c r="G1318" s="19">
        <f t="shared" si="2814"/>
        <v>0</v>
      </c>
      <c r="H1318" s="19">
        <f t="shared" si="2814"/>
        <v>0</v>
      </c>
      <c r="I1318" s="19">
        <f t="shared" si="2814"/>
        <v>0</v>
      </c>
      <c r="J1318" s="19">
        <f t="shared" si="2814"/>
        <v>0</v>
      </c>
      <c r="K1318" s="19">
        <f t="shared" si="2814"/>
        <v>0</v>
      </c>
      <c r="L1318" s="19">
        <f t="shared" si="2790"/>
        <v>21398.400000000001</v>
      </c>
      <c r="M1318" s="19">
        <f t="shared" si="2791"/>
        <v>0</v>
      </c>
      <c r="N1318" s="19">
        <f t="shared" si="2792"/>
        <v>0</v>
      </c>
      <c r="O1318" s="19">
        <f t="shared" ref="O1318:Q1320" si="2815">O1319</f>
        <v>0</v>
      </c>
      <c r="P1318" s="19">
        <f t="shared" si="2815"/>
        <v>0</v>
      </c>
      <c r="Q1318" s="19">
        <f t="shared" si="2815"/>
        <v>0</v>
      </c>
      <c r="R1318" s="19">
        <f t="shared" si="2804"/>
        <v>21398.400000000001</v>
      </c>
      <c r="S1318" s="19">
        <f t="shared" si="2805"/>
        <v>0</v>
      </c>
      <c r="T1318" s="19">
        <f t="shared" si="2806"/>
        <v>0</v>
      </c>
      <c r="U1318" s="19">
        <f t="shared" ref="U1318:AV1320" si="2816">U1319</f>
        <v>0</v>
      </c>
      <c r="V1318" s="19">
        <f t="shared" si="2807"/>
        <v>21398.400000000001</v>
      </c>
      <c r="W1318" s="19">
        <f t="shared" si="2808"/>
        <v>0</v>
      </c>
      <c r="X1318" s="19">
        <f t="shared" si="2809"/>
        <v>0</v>
      </c>
      <c r="Y1318" s="19">
        <f t="shared" si="2816"/>
        <v>0</v>
      </c>
      <c r="Z1318" s="19">
        <f t="shared" si="2816"/>
        <v>0</v>
      </c>
      <c r="AA1318" s="19">
        <f t="shared" si="2816"/>
        <v>0</v>
      </c>
      <c r="AB1318" s="19">
        <f t="shared" si="2764"/>
        <v>21398.400000000001</v>
      </c>
      <c r="AC1318" s="19">
        <f t="shared" si="2765"/>
        <v>0</v>
      </c>
      <c r="AD1318" s="19">
        <f t="shared" si="2766"/>
        <v>0</v>
      </c>
      <c r="AE1318" s="19">
        <f t="shared" si="2816"/>
        <v>0</v>
      </c>
      <c r="AF1318" s="19">
        <f t="shared" si="2816"/>
        <v>0</v>
      </c>
      <c r="AG1318" s="19">
        <f t="shared" si="2767"/>
        <v>21398.400000000001</v>
      </c>
      <c r="AH1318" s="19">
        <f t="shared" si="2768"/>
        <v>0</v>
      </c>
      <c r="AI1318" s="19">
        <f t="shared" si="2769"/>
        <v>0</v>
      </c>
      <c r="AJ1318" s="19">
        <f t="shared" si="2816"/>
        <v>0</v>
      </c>
      <c r="AK1318" s="19">
        <f t="shared" si="2816"/>
        <v>0</v>
      </c>
      <c r="AL1318" s="19">
        <f t="shared" si="2816"/>
        <v>0</v>
      </c>
      <c r="AM1318" s="19">
        <f t="shared" si="2798"/>
        <v>21398.400000000001</v>
      </c>
      <c r="AN1318" s="19">
        <f t="shared" si="2816"/>
        <v>0</v>
      </c>
      <c r="AO1318" s="19">
        <f t="shared" ref="AO1318:AO1349" si="2817">AM1318+AN1318</f>
        <v>21398.400000000001</v>
      </c>
      <c r="AP1318" s="19">
        <f t="shared" si="2799"/>
        <v>0</v>
      </c>
      <c r="AQ1318" s="19">
        <f t="shared" si="2816"/>
        <v>0</v>
      </c>
      <c r="AR1318" s="19">
        <f t="shared" ref="AR1318:AR1349" si="2818">AP1318+AQ1318</f>
        <v>0</v>
      </c>
      <c r="AS1318" s="19">
        <f t="shared" si="2800"/>
        <v>0</v>
      </c>
      <c r="AT1318" s="19">
        <f t="shared" si="2816"/>
        <v>0</v>
      </c>
      <c r="AU1318" s="19">
        <f t="shared" ref="AU1318:AU1349" si="2819">AS1318+AT1318</f>
        <v>0</v>
      </c>
      <c r="AV1318" s="19">
        <f t="shared" si="2816"/>
        <v>0</v>
      </c>
      <c r="AW1318" s="32"/>
      <c r="AX1318" s="23"/>
      <c r="AY1318" s="2"/>
    </row>
    <row r="1319" spans="1:51" ht="46.8" x14ac:dyDescent="0.3">
      <c r="A1319" s="49" t="s">
        <v>899</v>
      </c>
      <c r="B1319" s="45">
        <v>400</v>
      </c>
      <c r="C1319" s="49"/>
      <c r="D1319" s="49"/>
      <c r="E1319" s="15" t="s">
        <v>580</v>
      </c>
      <c r="F1319" s="19">
        <f t="shared" si="2814"/>
        <v>21398.400000000001</v>
      </c>
      <c r="G1319" s="19">
        <f t="shared" si="2814"/>
        <v>0</v>
      </c>
      <c r="H1319" s="19">
        <f t="shared" si="2814"/>
        <v>0</v>
      </c>
      <c r="I1319" s="19">
        <f t="shared" si="2814"/>
        <v>0</v>
      </c>
      <c r="J1319" s="19">
        <f t="shared" si="2814"/>
        <v>0</v>
      </c>
      <c r="K1319" s="19">
        <f t="shared" si="2814"/>
        <v>0</v>
      </c>
      <c r="L1319" s="19">
        <f t="shared" si="2790"/>
        <v>21398.400000000001</v>
      </c>
      <c r="M1319" s="19">
        <f t="shared" si="2791"/>
        <v>0</v>
      </c>
      <c r="N1319" s="19">
        <f t="shared" si="2792"/>
        <v>0</v>
      </c>
      <c r="O1319" s="19">
        <f t="shared" si="2815"/>
        <v>0</v>
      </c>
      <c r="P1319" s="19">
        <f t="shared" si="2815"/>
        <v>0</v>
      </c>
      <c r="Q1319" s="19">
        <f t="shared" si="2815"/>
        <v>0</v>
      </c>
      <c r="R1319" s="19">
        <f t="shared" si="2804"/>
        <v>21398.400000000001</v>
      </c>
      <c r="S1319" s="19">
        <f t="shared" si="2805"/>
        <v>0</v>
      </c>
      <c r="T1319" s="19">
        <f t="shared" si="2806"/>
        <v>0</v>
      </c>
      <c r="U1319" s="19">
        <f t="shared" si="2816"/>
        <v>0</v>
      </c>
      <c r="V1319" s="19">
        <f t="shared" si="2807"/>
        <v>21398.400000000001</v>
      </c>
      <c r="W1319" s="19">
        <f t="shared" si="2808"/>
        <v>0</v>
      </c>
      <c r="X1319" s="19">
        <f t="shared" si="2809"/>
        <v>0</v>
      </c>
      <c r="Y1319" s="19">
        <f t="shared" si="2816"/>
        <v>0</v>
      </c>
      <c r="Z1319" s="19">
        <f t="shared" si="2816"/>
        <v>0</v>
      </c>
      <c r="AA1319" s="19">
        <f t="shared" si="2816"/>
        <v>0</v>
      </c>
      <c r="AB1319" s="19">
        <f t="shared" si="2764"/>
        <v>21398.400000000001</v>
      </c>
      <c r="AC1319" s="19">
        <f t="shared" si="2765"/>
        <v>0</v>
      </c>
      <c r="AD1319" s="19">
        <f t="shared" si="2766"/>
        <v>0</v>
      </c>
      <c r="AE1319" s="19">
        <f t="shared" si="2816"/>
        <v>0</v>
      </c>
      <c r="AF1319" s="19">
        <f t="shared" si="2816"/>
        <v>0</v>
      </c>
      <c r="AG1319" s="19">
        <f t="shared" si="2767"/>
        <v>21398.400000000001</v>
      </c>
      <c r="AH1319" s="19">
        <f t="shared" si="2768"/>
        <v>0</v>
      </c>
      <c r="AI1319" s="19">
        <f t="shared" si="2769"/>
        <v>0</v>
      </c>
      <c r="AJ1319" s="19">
        <f t="shared" si="2816"/>
        <v>0</v>
      </c>
      <c r="AK1319" s="19">
        <f t="shared" si="2816"/>
        <v>0</v>
      </c>
      <c r="AL1319" s="19">
        <f t="shared" si="2816"/>
        <v>0</v>
      </c>
      <c r="AM1319" s="19">
        <f t="shared" si="2798"/>
        <v>21398.400000000001</v>
      </c>
      <c r="AN1319" s="19">
        <f t="shared" si="2816"/>
        <v>0</v>
      </c>
      <c r="AO1319" s="19">
        <f t="shared" si="2817"/>
        <v>21398.400000000001</v>
      </c>
      <c r="AP1319" s="19">
        <f t="shared" si="2799"/>
        <v>0</v>
      </c>
      <c r="AQ1319" s="19">
        <f t="shared" si="2816"/>
        <v>0</v>
      </c>
      <c r="AR1319" s="19">
        <f t="shared" si="2818"/>
        <v>0</v>
      </c>
      <c r="AS1319" s="19">
        <f t="shared" si="2800"/>
        <v>0</v>
      </c>
      <c r="AT1319" s="19">
        <f t="shared" si="2816"/>
        <v>0</v>
      </c>
      <c r="AU1319" s="19">
        <f t="shared" si="2819"/>
        <v>0</v>
      </c>
      <c r="AV1319" s="19">
        <f t="shared" si="2816"/>
        <v>0</v>
      </c>
      <c r="AW1319" s="32"/>
      <c r="AX1319" s="23"/>
      <c r="AY1319" s="2"/>
    </row>
    <row r="1320" spans="1:51" x14ac:dyDescent="0.3">
      <c r="A1320" s="49" t="s">
        <v>899</v>
      </c>
      <c r="B1320" s="45">
        <v>410</v>
      </c>
      <c r="C1320" s="49"/>
      <c r="D1320" s="49"/>
      <c r="E1320" s="15" t="s">
        <v>593</v>
      </c>
      <c r="F1320" s="19">
        <f t="shared" si="2814"/>
        <v>21398.400000000001</v>
      </c>
      <c r="G1320" s="19">
        <f t="shared" si="2814"/>
        <v>0</v>
      </c>
      <c r="H1320" s="19">
        <f t="shared" si="2814"/>
        <v>0</v>
      </c>
      <c r="I1320" s="19">
        <f t="shared" si="2814"/>
        <v>0</v>
      </c>
      <c r="J1320" s="19">
        <f t="shared" si="2814"/>
        <v>0</v>
      </c>
      <c r="K1320" s="19">
        <f t="shared" si="2814"/>
        <v>0</v>
      </c>
      <c r="L1320" s="19">
        <f t="shared" si="2790"/>
        <v>21398.400000000001</v>
      </c>
      <c r="M1320" s="19">
        <f t="shared" si="2791"/>
        <v>0</v>
      </c>
      <c r="N1320" s="19">
        <f t="shared" si="2792"/>
        <v>0</v>
      </c>
      <c r="O1320" s="19">
        <f t="shared" si="2815"/>
        <v>0</v>
      </c>
      <c r="P1320" s="19">
        <f t="shared" si="2815"/>
        <v>0</v>
      </c>
      <c r="Q1320" s="19">
        <f t="shared" si="2815"/>
        <v>0</v>
      </c>
      <c r="R1320" s="19">
        <f t="shared" si="2804"/>
        <v>21398.400000000001</v>
      </c>
      <c r="S1320" s="19">
        <f t="shared" si="2805"/>
        <v>0</v>
      </c>
      <c r="T1320" s="19">
        <f t="shared" si="2806"/>
        <v>0</v>
      </c>
      <c r="U1320" s="19">
        <f t="shared" si="2816"/>
        <v>0</v>
      </c>
      <c r="V1320" s="19">
        <f t="shared" si="2807"/>
        <v>21398.400000000001</v>
      </c>
      <c r="W1320" s="19">
        <f t="shared" si="2808"/>
        <v>0</v>
      </c>
      <c r="X1320" s="19">
        <f t="shared" si="2809"/>
        <v>0</v>
      </c>
      <c r="Y1320" s="19">
        <f t="shared" si="2816"/>
        <v>0</v>
      </c>
      <c r="Z1320" s="19">
        <f t="shared" si="2816"/>
        <v>0</v>
      </c>
      <c r="AA1320" s="19">
        <f t="shared" si="2816"/>
        <v>0</v>
      </c>
      <c r="AB1320" s="19">
        <f t="shared" si="2764"/>
        <v>21398.400000000001</v>
      </c>
      <c r="AC1320" s="19">
        <f t="shared" si="2765"/>
        <v>0</v>
      </c>
      <c r="AD1320" s="19">
        <f t="shared" si="2766"/>
        <v>0</v>
      </c>
      <c r="AE1320" s="19">
        <f t="shared" si="2816"/>
        <v>0</v>
      </c>
      <c r="AF1320" s="19">
        <f t="shared" si="2816"/>
        <v>0</v>
      </c>
      <c r="AG1320" s="19">
        <f t="shared" si="2767"/>
        <v>21398.400000000001</v>
      </c>
      <c r="AH1320" s="19">
        <f t="shared" si="2768"/>
        <v>0</v>
      </c>
      <c r="AI1320" s="19">
        <f t="shared" si="2769"/>
        <v>0</v>
      </c>
      <c r="AJ1320" s="19">
        <f t="shared" si="2816"/>
        <v>0</v>
      </c>
      <c r="AK1320" s="19">
        <f t="shared" si="2816"/>
        <v>0</v>
      </c>
      <c r="AL1320" s="19">
        <f t="shared" si="2816"/>
        <v>0</v>
      </c>
      <c r="AM1320" s="19">
        <f t="shared" si="2798"/>
        <v>21398.400000000001</v>
      </c>
      <c r="AN1320" s="19">
        <f t="shared" si="2816"/>
        <v>0</v>
      </c>
      <c r="AO1320" s="19">
        <f t="shared" si="2817"/>
        <v>21398.400000000001</v>
      </c>
      <c r="AP1320" s="19">
        <f t="shared" si="2799"/>
        <v>0</v>
      </c>
      <c r="AQ1320" s="19">
        <f t="shared" si="2816"/>
        <v>0</v>
      </c>
      <c r="AR1320" s="19">
        <f t="shared" si="2818"/>
        <v>0</v>
      </c>
      <c r="AS1320" s="19">
        <f t="shared" si="2800"/>
        <v>0</v>
      </c>
      <c r="AT1320" s="19">
        <f t="shared" si="2816"/>
        <v>0</v>
      </c>
      <c r="AU1320" s="19">
        <f t="shared" si="2819"/>
        <v>0</v>
      </c>
      <c r="AV1320" s="19">
        <f t="shared" si="2816"/>
        <v>0</v>
      </c>
      <c r="AW1320" s="32"/>
      <c r="AX1320" s="23"/>
      <c r="AY1320" s="2"/>
    </row>
    <row r="1321" spans="1:51" x14ac:dyDescent="0.3">
      <c r="A1321" s="49" t="s">
        <v>899</v>
      </c>
      <c r="B1321" s="45">
        <v>410</v>
      </c>
      <c r="C1321" s="49" t="s">
        <v>151</v>
      </c>
      <c r="D1321" s="49" t="s">
        <v>30</v>
      </c>
      <c r="E1321" s="15" t="s">
        <v>549</v>
      </c>
      <c r="F1321" s="19">
        <v>21398.400000000001</v>
      </c>
      <c r="G1321" s="19">
        <v>0</v>
      </c>
      <c r="H1321" s="19">
        <v>0</v>
      </c>
      <c r="I1321" s="19"/>
      <c r="J1321" s="19"/>
      <c r="K1321" s="19"/>
      <c r="L1321" s="19">
        <f t="shared" si="2790"/>
        <v>21398.400000000001</v>
      </c>
      <c r="M1321" s="19">
        <f t="shared" si="2791"/>
        <v>0</v>
      </c>
      <c r="N1321" s="19">
        <f t="shared" si="2792"/>
        <v>0</v>
      </c>
      <c r="O1321" s="19"/>
      <c r="P1321" s="19"/>
      <c r="Q1321" s="19"/>
      <c r="R1321" s="19">
        <f t="shared" si="2804"/>
        <v>21398.400000000001</v>
      </c>
      <c r="S1321" s="19">
        <f t="shared" si="2805"/>
        <v>0</v>
      </c>
      <c r="T1321" s="19">
        <f t="shared" si="2806"/>
        <v>0</v>
      </c>
      <c r="U1321" s="19"/>
      <c r="V1321" s="19">
        <f t="shared" si="2807"/>
        <v>21398.400000000001</v>
      </c>
      <c r="W1321" s="19">
        <f t="shared" si="2808"/>
        <v>0</v>
      </c>
      <c r="X1321" s="19">
        <f t="shared" si="2809"/>
        <v>0</v>
      </c>
      <c r="Y1321" s="19"/>
      <c r="Z1321" s="19"/>
      <c r="AA1321" s="19"/>
      <c r="AB1321" s="19">
        <f t="shared" si="2764"/>
        <v>21398.400000000001</v>
      </c>
      <c r="AC1321" s="19">
        <f t="shared" si="2765"/>
        <v>0</v>
      </c>
      <c r="AD1321" s="19">
        <f t="shared" si="2766"/>
        <v>0</v>
      </c>
      <c r="AE1321" s="19"/>
      <c r="AF1321" s="19"/>
      <c r="AG1321" s="19">
        <f t="shared" si="2767"/>
        <v>21398.400000000001</v>
      </c>
      <c r="AH1321" s="19">
        <f t="shared" si="2768"/>
        <v>0</v>
      </c>
      <c r="AI1321" s="19">
        <f t="shared" si="2769"/>
        <v>0</v>
      </c>
      <c r="AJ1321" s="19"/>
      <c r="AK1321" s="19"/>
      <c r="AL1321" s="19"/>
      <c r="AM1321" s="19">
        <f t="shared" si="2798"/>
        <v>21398.400000000001</v>
      </c>
      <c r="AN1321" s="19"/>
      <c r="AO1321" s="19">
        <f t="shared" si="2817"/>
        <v>21398.400000000001</v>
      </c>
      <c r="AP1321" s="19">
        <f t="shared" si="2799"/>
        <v>0</v>
      </c>
      <c r="AQ1321" s="19"/>
      <c r="AR1321" s="19">
        <f t="shared" si="2818"/>
        <v>0</v>
      </c>
      <c r="AS1321" s="19">
        <f t="shared" si="2800"/>
        <v>0</v>
      </c>
      <c r="AT1321" s="19"/>
      <c r="AU1321" s="19">
        <f t="shared" si="2819"/>
        <v>0</v>
      </c>
      <c r="AV1321" s="19"/>
      <c r="AW1321" s="32"/>
      <c r="AX1321" s="23"/>
      <c r="AY1321" s="2"/>
    </row>
    <row r="1322" spans="1:51" ht="31.2" x14ac:dyDescent="0.3">
      <c r="A1322" s="49" t="s">
        <v>900</v>
      </c>
      <c r="B1322" s="45"/>
      <c r="C1322" s="49"/>
      <c r="D1322" s="49"/>
      <c r="E1322" s="15" t="s">
        <v>902</v>
      </c>
      <c r="F1322" s="19">
        <f t="shared" ref="F1322:K1324" si="2820">F1323</f>
        <v>12363.3</v>
      </c>
      <c r="G1322" s="19">
        <f t="shared" si="2820"/>
        <v>0</v>
      </c>
      <c r="H1322" s="19">
        <f t="shared" si="2820"/>
        <v>0</v>
      </c>
      <c r="I1322" s="19">
        <f t="shared" si="2820"/>
        <v>0</v>
      </c>
      <c r="J1322" s="19">
        <f t="shared" si="2820"/>
        <v>0</v>
      </c>
      <c r="K1322" s="19">
        <f t="shared" si="2820"/>
        <v>0</v>
      </c>
      <c r="L1322" s="19">
        <f t="shared" si="2790"/>
        <v>12363.3</v>
      </c>
      <c r="M1322" s="19">
        <f t="shared" si="2791"/>
        <v>0</v>
      </c>
      <c r="N1322" s="19">
        <f t="shared" si="2792"/>
        <v>0</v>
      </c>
      <c r="O1322" s="19">
        <f t="shared" ref="O1322:Q1324" si="2821">O1323</f>
        <v>0</v>
      </c>
      <c r="P1322" s="19">
        <f t="shared" si="2821"/>
        <v>0</v>
      </c>
      <c r="Q1322" s="19">
        <f t="shared" si="2821"/>
        <v>0</v>
      </c>
      <c r="R1322" s="19">
        <f t="shared" si="2804"/>
        <v>12363.3</v>
      </c>
      <c r="S1322" s="19">
        <f t="shared" si="2805"/>
        <v>0</v>
      </c>
      <c r="T1322" s="19">
        <f t="shared" si="2806"/>
        <v>0</v>
      </c>
      <c r="U1322" s="19">
        <f t="shared" ref="U1322:AV1324" si="2822">U1323</f>
        <v>0</v>
      </c>
      <c r="V1322" s="19">
        <f t="shared" si="2807"/>
        <v>12363.3</v>
      </c>
      <c r="W1322" s="19">
        <f t="shared" si="2808"/>
        <v>0</v>
      </c>
      <c r="X1322" s="19">
        <f t="shared" si="2809"/>
        <v>0</v>
      </c>
      <c r="Y1322" s="19">
        <f t="shared" si="2822"/>
        <v>0</v>
      </c>
      <c r="Z1322" s="19">
        <f t="shared" si="2822"/>
        <v>0</v>
      </c>
      <c r="AA1322" s="19">
        <f t="shared" si="2822"/>
        <v>0</v>
      </c>
      <c r="AB1322" s="19">
        <f t="shared" si="2764"/>
        <v>12363.3</v>
      </c>
      <c r="AC1322" s="19">
        <f t="shared" si="2765"/>
        <v>0</v>
      </c>
      <c r="AD1322" s="19">
        <f t="shared" si="2766"/>
        <v>0</v>
      </c>
      <c r="AE1322" s="19">
        <f t="shared" si="2822"/>
        <v>0</v>
      </c>
      <c r="AF1322" s="19">
        <f t="shared" si="2822"/>
        <v>0</v>
      </c>
      <c r="AG1322" s="19">
        <f t="shared" si="2767"/>
        <v>12363.3</v>
      </c>
      <c r="AH1322" s="19">
        <f t="shared" si="2768"/>
        <v>0</v>
      </c>
      <c r="AI1322" s="19">
        <f t="shared" si="2769"/>
        <v>0</v>
      </c>
      <c r="AJ1322" s="19">
        <f t="shared" si="2822"/>
        <v>0</v>
      </c>
      <c r="AK1322" s="19">
        <f t="shared" si="2822"/>
        <v>0</v>
      </c>
      <c r="AL1322" s="19">
        <f t="shared" si="2822"/>
        <v>0</v>
      </c>
      <c r="AM1322" s="19">
        <f t="shared" si="2798"/>
        <v>12363.3</v>
      </c>
      <c r="AN1322" s="19">
        <f t="shared" si="2822"/>
        <v>0</v>
      </c>
      <c r="AO1322" s="19">
        <f t="shared" si="2817"/>
        <v>12363.3</v>
      </c>
      <c r="AP1322" s="19">
        <f t="shared" si="2799"/>
        <v>0</v>
      </c>
      <c r="AQ1322" s="19">
        <f t="shared" si="2822"/>
        <v>0</v>
      </c>
      <c r="AR1322" s="19">
        <f t="shared" si="2818"/>
        <v>0</v>
      </c>
      <c r="AS1322" s="19">
        <f t="shared" si="2800"/>
        <v>0</v>
      </c>
      <c r="AT1322" s="19">
        <f t="shared" si="2822"/>
        <v>0</v>
      </c>
      <c r="AU1322" s="19">
        <f t="shared" si="2819"/>
        <v>0</v>
      </c>
      <c r="AV1322" s="19">
        <f t="shared" si="2822"/>
        <v>0</v>
      </c>
      <c r="AW1322" s="32"/>
      <c r="AX1322" s="23"/>
      <c r="AY1322" s="2"/>
    </row>
    <row r="1323" spans="1:51" ht="46.8" x14ac:dyDescent="0.3">
      <c r="A1323" s="49" t="s">
        <v>900</v>
      </c>
      <c r="B1323" s="45">
        <v>400</v>
      </c>
      <c r="C1323" s="49"/>
      <c r="D1323" s="49"/>
      <c r="E1323" s="15" t="s">
        <v>580</v>
      </c>
      <c r="F1323" s="19">
        <f t="shared" si="2820"/>
        <v>12363.3</v>
      </c>
      <c r="G1323" s="19">
        <f t="shared" si="2820"/>
        <v>0</v>
      </c>
      <c r="H1323" s="19">
        <f t="shared" si="2820"/>
        <v>0</v>
      </c>
      <c r="I1323" s="19">
        <f t="shared" si="2820"/>
        <v>0</v>
      </c>
      <c r="J1323" s="19">
        <f t="shared" si="2820"/>
        <v>0</v>
      </c>
      <c r="K1323" s="19">
        <f t="shared" si="2820"/>
        <v>0</v>
      </c>
      <c r="L1323" s="19">
        <f t="shared" si="2790"/>
        <v>12363.3</v>
      </c>
      <c r="M1323" s="19">
        <f t="shared" si="2791"/>
        <v>0</v>
      </c>
      <c r="N1323" s="19">
        <f t="shared" si="2792"/>
        <v>0</v>
      </c>
      <c r="O1323" s="19">
        <f t="shared" si="2821"/>
        <v>0</v>
      </c>
      <c r="P1323" s="19">
        <f t="shared" si="2821"/>
        <v>0</v>
      </c>
      <c r="Q1323" s="19">
        <f t="shared" si="2821"/>
        <v>0</v>
      </c>
      <c r="R1323" s="19">
        <f t="shared" si="2804"/>
        <v>12363.3</v>
      </c>
      <c r="S1323" s="19">
        <f t="shared" si="2805"/>
        <v>0</v>
      </c>
      <c r="T1323" s="19">
        <f t="shared" si="2806"/>
        <v>0</v>
      </c>
      <c r="U1323" s="19">
        <f t="shared" si="2822"/>
        <v>0</v>
      </c>
      <c r="V1323" s="19">
        <f t="shared" si="2807"/>
        <v>12363.3</v>
      </c>
      <c r="W1323" s="19">
        <f t="shared" si="2808"/>
        <v>0</v>
      </c>
      <c r="X1323" s="19">
        <f t="shared" si="2809"/>
        <v>0</v>
      </c>
      <c r="Y1323" s="19">
        <f t="shared" si="2822"/>
        <v>0</v>
      </c>
      <c r="Z1323" s="19">
        <f t="shared" si="2822"/>
        <v>0</v>
      </c>
      <c r="AA1323" s="19">
        <f t="shared" si="2822"/>
        <v>0</v>
      </c>
      <c r="AB1323" s="19">
        <f t="shared" si="2764"/>
        <v>12363.3</v>
      </c>
      <c r="AC1323" s="19">
        <f t="shared" si="2765"/>
        <v>0</v>
      </c>
      <c r="AD1323" s="19">
        <f t="shared" si="2766"/>
        <v>0</v>
      </c>
      <c r="AE1323" s="19">
        <f t="shared" si="2822"/>
        <v>0</v>
      </c>
      <c r="AF1323" s="19">
        <f t="shared" si="2822"/>
        <v>0</v>
      </c>
      <c r="AG1323" s="19">
        <f t="shared" si="2767"/>
        <v>12363.3</v>
      </c>
      <c r="AH1323" s="19">
        <f t="shared" si="2768"/>
        <v>0</v>
      </c>
      <c r="AI1323" s="19">
        <f t="shared" si="2769"/>
        <v>0</v>
      </c>
      <c r="AJ1323" s="19">
        <f t="shared" si="2822"/>
        <v>0</v>
      </c>
      <c r="AK1323" s="19">
        <f t="shared" si="2822"/>
        <v>0</v>
      </c>
      <c r="AL1323" s="19">
        <f t="shared" si="2822"/>
        <v>0</v>
      </c>
      <c r="AM1323" s="19">
        <f t="shared" si="2798"/>
        <v>12363.3</v>
      </c>
      <c r="AN1323" s="19">
        <f t="shared" si="2822"/>
        <v>0</v>
      </c>
      <c r="AO1323" s="19">
        <f t="shared" si="2817"/>
        <v>12363.3</v>
      </c>
      <c r="AP1323" s="19">
        <f t="shared" si="2799"/>
        <v>0</v>
      </c>
      <c r="AQ1323" s="19">
        <f t="shared" si="2822"/>
        <v>0</v>
      </c>
      <c r="AR1323" s="19">
        <f t="shared" si="2818"/>
        <v>0</v>
      </c>
      <c r="AS1323" s="19">
        <f t="shared" si="2800"/>
        <v>0</v>
      </c>
      <c r="AT1323" s="19">
        <f t="shared" si="2822"/>
        <v>0</v>
      </c>
      <c r="AU1323" s="19">
        <f t="shared" si="2819"/>
        <v>0</v>
      </c>
      <c r="AV1323" s="19">
        <f t="shared" si="2822"/>
        <v>0</v>
      </c>
      <c r="AW1323" s="32"/>
      <c r="AX1323" s="23"/>
      <c r="AY1323" s="2"/>
    </row>
    <row r="1324" spans="1:51" x14ac:dyDescent="0.3">
      <c r="A1324" s="49" t="s">
        <v>900</v>
      </c>
      <c r="B1324" s="45">
        <v>410</v>
      </c>
      <c r="C1324" s="49"/>
      <c r="D1324" s="49"/>
      <c r="E1324" s="15" t="s">
        <v>593</v>
      </c>
      <c r="F1324" s="19">
        <f t="shared" si="2820"/>
        <v>12363.3</v>
      </c>
      <c r="G1324" s="19">
        <f t="shared" si="2820"/>
        <v>0</v>
      </c>
      <c r="H1324" s="19">
        <f t="shared" si="2820"/>
        <v>0</v>
      </c>
      <c r="I1324" s="19">
        <f t="shared" si="2820"/>
        <v>0</v>
      </c>
      <c r="J1324" s="19">
        <f t="shared" si="2820"/>
        <v>0</v>
      </c>
      <c r="K1324" s="19">
        <f t="shared" si="2820"/>
        <v>0</v>
      </c>
      <c r="L1324" s="19">
        <f t="shared" si="2790"/>
        <v>12363.3</v>
      </c>
      <c r="M1324" s="19">
        <f t="shared" si="2791"/>
        <v>0</v>
      </c>
      <c r="N1324" s="19">
        <f t="shared" si="2792"/>
        <v>0</v>
      </c>
      <c r="O1324" s="19">
        <f t="shared" si="2821"/>
        <v>0</v>
      </c>
      <c r="P1324" s="19">
        <f t="shared" si="2821"/>
        <v>0</v>
      </c>
      <c r="Q1324" s="19">
        <f t="shared" si="2821"/>
        <v>0</v>
      </c>
      <c r="R1324" s="19">
        <f t="shared" si="2804"/>
        <v>12363.3</v>
      </c>
      <c r="S1324" s="19">
        <f t="shared" si="2805"/>
        <v>0</v>
      </c>
      <c r="T1324" s="19">
        <f t="shared" si="2806"/>
        <v>0</v>
      </c>
      <c r="U1324" s="19">
        <f t="shared" si="2822"/>
        <v>0</v>
      </c>
      <c r="V1324" s="19">
        <f t="shared" si="2807"/>
        <v>12363.3</v>
      </c>
      <c r="W1324" s="19">
        <f t="shared" si="2808"/>
        <v>0</v>
      </c>
      <c r="X1324" s="19">
        <f t="shared" si="2809"/>
        <v>0</v>
      </c>
      <c r="Y1324" s="19">
        <f t="shared" si="2822"/>
        <v>0</v>
      </c>
      <c r="Z1324" s="19">
        <f t="shared" si="2822"/>
        <v>0</v>
      </c>
      <c r="AA1324" s="19">
        <f t="shared" si="2822"/>
        <v>0</v>
      </c>
      <c r="AB1324" s="19">
        <f t="shared" si="2764"/>
        <v>12363.3</v>
      </c>
      <c r="AC1324" s="19">
        <f t="shared" si="2765"/>
        <v>0</v>
      </c>
      <c r="AD1324" s="19">
        <f t="shared" si="2766"/>
        <v>0</v>
      </c>
      <c r="AE1324" s="19">
        <f t="shared" si="2822"/>
        <v>0</v>
      </c>
      <c r="AF1324" s="19">
        <f t="shared" si="2822"/>
        <v>0</v>
      </c>
      <c r="AG1324" s="19">
        <f t="shared" si="2767"/>
        <v>12363.3</v>
      </c>
      <c r="AH1324" s="19">
        <f t="shared" si="2768"/>
        <v>0</v>
      </c>
      <c r="AI1324" s="19">
        <f t="shared" si="2769"/>
        <v>0</v>
      </c>
      <c r="AJ1324" s="19">
        <f t="shared" si="2822"/>
        <v>0</v>
      </c>
      <c r="AK1324" s="19">
        <f t="shared" si="2822"/>
        <v>0</v>
      </c>
      <c r="AL1324" s="19">
        <f t="shared" si="2822"/>
        <v>0</v>
      </c>
      <c r="AM1324" s="19">
        <f t="shared" si="2798"/>
        <v>12363.3</v>
      </c>
      <c r="AN1324" s="19">
        <f t="shared" si="2822"/>
        <v>0</v>
      </c>
      <c r="AO1324" s="19">
        <f t="shared" si="2817"/>
        <v>12363.3</v>
      </c>
      <c r="AP1324" s="19">
        <f t="shared" si="2799"/>
        <v>0</v>
      </c>
      <c r="AQ1324" s="19">
        <f t="shared" si="2822"/>
        <v>0</v>
      </c>
      <c r="AR1324" s="19">
        <f t="shared" si="2818"/>
        <v>0</v>
      </c>
      <c r="AS1324" s="19">
        <f t="shared" si="2800"/>
        <v>0</v>
      </c>
      <c r="AT1324" s="19">
        <f t="shared" si="2822"/>
        <v>0</v>
      </c>
      <c r="AU1324" s="19">
        <f t="shared" si="2819"/>
        <v>0</v>
      </c>
      <c r="AV1324" s="19">
        <f t="shared" si="2822"/>
        <v>0</v>
      </c>
      <c r="AW1324" s="32"/>
      <c r="AX1324" s="23"/>
      <c r="AY1324" s="2"/>
    </row>
    <row r="1325" spans="1:51" x14ac:dyDescent="0.3">
      <c r="A1325" s="49" t="s">
        <v>900</v>
      </c>
      <c r="B1325" s="45">
        <v>410</v>
      </c>
      <c r="C1325" s="49" t="s">
        <v>151</v>
      </c>
      <c r="D1325" s="49" t="s">
        <v>30</v>
      </c>
      <c r="E1325" s="15" t="s">
        <v>549</v>
      </c>
      <c r="F1325" s="19">
        <v>12363.3</v>
      </c>
      <c r="G1325" s="19">
        <v>0</v>
      </c>
      <c r="H1325" s="19">
        <v>0</v>
      </c>
      <c r="I1325" s="19"/>
      <c r="J1325" s="19"/>
      <c r="K1325" s="19"/>
      <c r="L1325" s="19">
        <f t="shared" si="2790"/>
        <v>12363.3</v>
      </c>
      <c r="M1325" s="19">
        <f t="shared" si="2791"/>
        <v>0</v>
      </c>
      <c r="N1325" s="19">
        <f t="shared" si="2792"/>
        <v>0</v>
      </c>
      <c r="O1325" s="19"/>
      <c r="P1325" s="19"/>
      <c r="Q1325" s="19"/>
      <c r="R1325" s="19">
        <f t="shared" si="2804"/>
        <v>12363.3</v>
      </c>
      <c r="S1325" s="19">
        <f t="shared" si="2805"/>
        <v>0</v>
      </c>
      <c r="T1325" s="19">
        <f t="shared" si="2806"/>
        <v>0</v>
      </c>
      <c r="U1325" s="19"/>
      <c r="V1325" s="19">
        <f t="shared" si="2807"/>
        <v>12363.3</v>
      </c>
      <c r="W1325" s="19">
        <f t="shared" si="2808"/>
        <v>0</v>
      </c>
      <c r="X1325" s="19">
        <f t="shared" si="2809"/>
        <v>0</v>
      </c>
      <c r="Y1325" s="19"/>
      <c r="Z1325" s="19"/>
      <c r="AA1325" s="19"/>
      <c r="AB1325" s="19">
        <f t="shared" si="2764"/>
        <v>12363.3</v>
      </c>
      <c r="AC1325" s="19">
        <f t="shared" si="2765"/>
        <v>0</v>
      </c>
      <c r="AD1325" s="19">
        <f t="shared" si="2766"/>
        <v>0</v>
      </c>
      <c r="AE1325" s="19"/>
      <c r="AF1325" s="19"/>
      <c r="AG1325" s="19">
        <f t="shared" si="2767"/>
        <v>12363.3</v>
      </c>
      <c r="AH1325" s="19">
        <f t="shared" si="2768"/>
        <v>0</v>
      </c>
      <c r="AI1325" s="19">
        <f t="shared" si="2769"/>
        <v>0</v>
      </c>
      <c r="AJ1325" s="19"/>
      <c r="AK1325" s="19"/>
      <c r="AL1325" s="19"/>
      <c r="AM1325" s="19">
        <f t="shared" si="2798"/>
        <v>12363.3</v>
      </c>
      <c r="AN1325" s="19"/>
      <c r="AO1325" s="19">
        <f t="shared" si="2817"/>
        <v>12363.3</v>
      </c>
      <c r="AP1325" s="19">
        <f t="shared" si="2799"/>
        <v>0</v>
      </c>
      <c r="AQ1325" s="19"/>
      <c r="AR1325" s="19">
        <f t="shared" si="2818"/>
        <v>0</v>
      </c>
      <c r="AS1325" s="19">
        <f t="shared" si="2800"/>
        <v>0</v>
      </c>
      <c r="AT1325" s="19"/>
      <c r="AU1325" s="19">
        <f t="shared" si="2819"/>
        <v>0</v>
      </c>
      <c r="AV1325" s="19"/>
      <c r="AW1325" s="32"/>
      <c r="AX1325" s="23"/>
      <c r="AY1325" s="2"/>
    </row>
    <row r="1326" spans="1:51" ht="62.4" x14ac:dyDescent="0.3">
      <c r="A1326" s="49" t="s">
        <v>901</v>
      </c>
      <c r="B1326" s="45"/>
      <c r="C1326" s="49"/>
      <c r="D1326" s="49"/>
      <c r="E1326" s="15" t="s">
        <v>903</v>
      </c>
      <c r="F1326" s="19">
        <f t="shared" ref="F1326:K1328" si="2823">F1327</f>
        <v>9666.2000000000007</v>
      </c>
      <c r="G1326" s="19">
        <f t="shared" si="2823"/>
        <v>0</v>
      </c>
      <c r="H1326" s="19">
        <f t="shared" si="2823"/>
        <v>0</v>
      </c>
      <c r="I1326" s="19">
        <f t="shared" si="2823"/>
        <v>0</v>
      </c>
      <c r="J1326" s="19">
        <f t="shared" si="2823"/>
        <v>0</v>
      </c>
      <c r="K1326" s="19">
        <f t="shared" si="2823"/>
        <v>0</v>
      </c>
      <c r="L1326" s="19">
        <f t="shared" si="2790"/>
        <v>9666.2000000000007</v>
      </c>
      <c r="M1326" s="19">
        <f t="shared" si="2791"/>
        <v>0</v>
      </c>
      <c r="N1326" s="19">
        <f t="shared" si="2792"/>
        <v>0</v>
      </c>
      <c r="O1326" s="19">
        <f t="shared" ref="O1326:Q1328" si="2824">O1327</f>
        <v>0</v>
      </c>
      <c r="P1326" s="19">
        <f t="shared" si="2824"/>
        <v>0</v>
      </c>
      <c r="Q1326" s="19">
        <f t="shared" si="2824"/>
        <v>0</v>
      </c>
      <c r="R1326" s="19">
        <f t="shared" si="2804"/>
        <v>9666.2000000000007</v>
      </c>
      <c r="S1326" s="19">
        <f t="shared" si="2805"/>
        <v>0</v>
      </c>
      <c r="T1326" s="19">
        <f t="shared" si="2806"/>
        <v>0</v>
      </c>
      <c r="U1326" s="19">
        <f t="shared" ref="U1326:AV1328" si="2825">U1327</f>
        <v>0</v>
      </c>
      <c r="V1326" s="19">
        <f t="shared" si="2807"/>
        <v>9666.2000000000007</v>
      </c>
      <c r="W1326" s="19">
        <f t="shared" si="2808"/>
        <v>0</v>
      </c>
      <c r="X1326" s="19">
        <f t="shared" si="2809"/>
        <v>0</v>
      </c>
      <c r="Y1326" s="19">
        <f t="shared" si="2825"/>
        <v>0</v>
      </c>
      <c r="Z1326" s="19">
        <f t="shared" si="2825"/>
        <v>0</v>
      </c>
      <c r="AA1326" s="19">
        <f t="shared" si="2825"/>
        <v>0</v>
      </c>
      <c r="AB1326" s="19">
        <f t="shared" si="2764"/>
        <v>9666.2000000000007</v>
      </c>
      <c r="AC1326" s="19">
        <f t="shared" si="2765"/>
        <v>0</v>
      </c>
      <c r="AD1326" s="19">
        <f t="shared" si="2766"/>
        <v>0</v>
      </c>
      <c r="AE1326" s="19">
        <f t="shared" si="2825"/>
        <v>0</v>
      </c>
      <c r="AF1326" s="19">
        <f t="shared" si="2825"/>
        <v>0</v>
      </c>
      <c r="AG1326" s="19">
        <f t="shared" si="2767"/>
        <v>9666.2000000000007</v>
      </c>
      <c r="AH1326" s="19">
        <f t="shared" si="2768"/>
        <v>0</v>
      </c>
      <c r="AI1326" s="19">
        <f t="shared" si="2769"/>
        <v>0</v>
      </c>
      <c r="AJ1326" s="19">
        <f t="shared" si="2825"/>
        <v>0</v>
      </c>
      <c r="AK1326" s="19">
        <f t="shared" si="2825"/>
        <v>0</v>
      </c>
      <c r="AL1326" s="19">
        <f t="shared" si="2825"/>
        <v>0</v>
      </c>
      <c r="AM1326" s="19">
        <f t="shared" si="2798"/>
        <v>9666.2000000000007</v>
      </c>
      <c r="AN1326" s="19">
        <f t="shared" si="2825"/>
        <v>0</v>
      </c>
      <c r="AO1326" s="19">
        <f t="shared" si="2817"/>
        <v>9666.2000000000007</v>
      </c>
      <c r="AP1326" s="19">
        <f t="shared" si="2799"/>
        <v>0</v>
      </c>
      <c r="AQ1326" s="19">
        <f t="shared" si="2825"/>
        <v>0</v>
      </c>
      <c r="AR1326" s="19">
        <f t="shared" si="2818"/>
        <v>0</v>
      </c>
      <c r="AS1326" s="19">
        <f t="shared" si="2800"/>
        <v>0</v>
      </c>
      <c r="AT1326" s="19">
        <f t="shared" si="2825"/>
        <v>0</v>
      </c>
      <c r="AU1326" s="19">
        <f t="shared" si="2819"/>
        <v>0</v>
      </c>
      <c r="AV1326" s="19">
        <f t="shared" si="2825"/>
        <v>0</v>
      </c>
      <c r="AW1326" s="32"/>
      <c r="AX1326" s="23"/>
      <c r="AY1326" s="2"/>
    </row>
    <row r="1327" spans="1:51" ht="46.8" x14ac:dyDescent="0.3">
      <c r="A1327" s="49" t="s">
        <v>901</v>
      </c>
      <c r="B1327" s="45">
        <v>400</v>
      </c>
      <c r="C1327" s="49"/>
      <c r="D1327" s="49"/>
      <c r="E1327" s="15" t="s">
        <v>580</v>
      </c>
      <c r="F1327" s="19">
        <f t="shared" si="2823"/>
        <v>9666.2000000000007</v>
      </c>
      <c r="G1327" s="19">
        <f t="shared" si="2823"/>
        <v>0</v>
      </c>
      <c r="H1327" s="19">
        <f t="shared" si="2823"/>
        <v>0</v>
      </c>
      <c r="I1327" s="19">
        <f t="shared" si="2823"/>
        <v>0</v>
      </c>
      <c r="J1327" s="19">
        <f t="shared" si="2823"/>
        <v>0</v>
      </c>
      <c r="K1327" s="19">
        <f t="shared" si="2823"/>
        <v>0</v>
      </c>
      <c r="L1327" s="19">
        <f t="shared" si="2790"/>
        <v>9666.2000000000007</v>
      </c>
      <c r="M1327" s="19">
        <f t="shared" si="2791"/>
        <v>0</v>
      </c>
      <c r="N1327" s="19">
        <f t="shared" si="2792"/>
        <v>0</v>
      </c>
      <c r="O1327" s="19">
        <f t="shared" si="2824"/>
        <v>0</v>
      </c>
      <c r="P1327" s="19">
        <f t="shared" si="2824"/>
        <v>0</v>
      </c>
      <c r="Q1327" s="19">
        <f t="shared" si="2824"/>
        <v>0</v>
      </c>
      <c r="R1327" s="19">
        <f t="shared" si="2804"/>
        <v>9666.2000000000007</v>
      </c>
      <c r="S1327" s="19">
        <f t="shared" si="2805"/>
        <v>0</v>
      </c>
      <c r="T1327" s="19">
        <f t="shared" si="2806"/>
        <v>0</v>
      </c>
      <c r="U1327" s="19">
        <f t="shared" si="2825"/>
        <v>0</v>
      </c>
      <c r="V1327" s="19">
        <f t="shared" si="2807"/>
        <v>9666.2000000000007</v>
      </c>
      <c r="W1327" s="19">
        <f t="shared" si="2808"/>
        <v>0</v>
      </c>
      <c r="X1327" s="19">
        <f t="shared" si="2809"/>
        <v>0</v>
      </c>
      <c r="Y1327" s="19">
        <f t="shared" si="2825"/>
        <v>0</v>
      </c>
      <c r="Z1327" s="19">
        <f t="shared" si="2825"/>
        <v>0</v>
      </c>
      <c r="AA1327" s="19">
        <f t="shared" si="2825"/>
        <v>0</v>
      </c>
      <c r="AB1327" s="19">
        <f t="shared" si="2764"/>
        <v>9666.2000000000007</v>
      </c>
      <c r="AC1327" s="19">
        <f t="shared" si="2765"/>
        <v>0</v>
      </c>
      <c r="AD1327" s="19">
        <f t="shared" si="2766"/>
        <v>0</v>
      </c>
      <c r="AE1327" s="19">
        <f t="shared" si="2825"/>
        <v>0</v>
      </c>
      <c r="AF1327" s="19">
        <f t="shared" si="2825"/>
        <v>0</v>
      </c>
      <c r="AG1327" s="19">
        <f t="shared" si="2767"/>
        <v>9666.2000000000007</v>
      </c>
      <c r="AH1327" s="19">
        <f t="shared" si="2768"/>
        <v>0</v>
      </c>
      <c r="AI1327" s="19">
        <f t="shared" si="2769"/>
        <v>0</v>
      </c>
      <c r="AJ1327" s="19">
        <f t="shared" si="2825"/>
        <v>0</v>
      </c>
      <c r="AK1327" s="19">
        <f t="shared" si="2825"/>
        <v>0</v>
      </c>
      <c r="AL1327" s="19">
        <f t="shared" si="2825"/>
        <v>0</v>
      </c>
      <c r="AM1327" s="19">
        <f t="shared" si="2798"/>
        <v>9666.2000000000007</v>
      </c>
      <c r="AN1327" s="19">
        <f t="shared" si="2825"/>
        <v>0</v>
      </c>
      <c r="AO1327" s="19">
        <f t="shared" si="2817"/>
        <v>9666.2000000000007</v>
      </c>
      <c r="AP1327" s="19">
        <f t="shared" si="2799"/>
        <v>0</v>
      </c>
      <c r="AQ1327" s="19">
        <f t="shared" si="2825"/>
        <v>0</v>
      </c>
      <c r="AR1327" s="19">
        <f t="shared" si="2818"/>
        <v>0</v>
      </c>
      <c r="AS1327" s="19">
        <f t="shared" si="2800"/>
        <v>0</v>
      </c>
      <c r="AT1327" s="19">
        <f t="shared" si="2825"/>
        <v>0</v>
      </c>
      <c r="AU1327" s="19">
        <f t="shared" si="2819"/>
        <v>0</v>
      </c>
      <c r="AV1327" s="19">
        <f t="shared" si="2825"/>
        <v>0</v>
      </c>
      <c r="AW1327" s="32"/>
      <c r="AX1327" s="23"/>
      <c r="AY1327" s="2"/>
    </row>
    <row r="1328" spans="1:51" x14ac:dyDescent="0.3">
      <c r="A1328" s="49" t="s">
        <v>901</v>
      </c>
      <c r="B1328" s="45">
        <v>410</v>
      </c>
      <c r="C1328" s="49"/>
      <c r="D1328" s="49"/>
      <c r="E1328" s="15" t="s">
        <v>593</v>
      </c>
      <c r="F1328" s="19">
        <f t="shared" si="2823"/>
        <v>9666.2000000000007</v>
      </c>
      <c r="G1328" s="19">
        <f t="shared" si="2823"/>
        <v>0</v>
      </c>
      <c r="H1328" s="19">
        <f t="shared" si="2823"/>
        <v>0</v>
      </c>
      <c r="I1328" s="19">
        <f t="shared" si="2823"/>
        <v>0</v>
      </c>
      <c r="J1328" s="19">
        <f t="shared" si="2823"/>
        <v>0</v>
      </c>
      <c r="K1328" s="19">
        <f t="shared" si="2823"/>
        <v>0</v>
      </c>
      <c r="L1328" s="19">
        <f t="shared" si="2790"/>
        <v>9666.2000000000007</v>
      </c>
      <c r="M1328" s="19">
        <f t="shared" si="2791"/>
        <v>0</v>
      </c>
      <c r="N1328" s="19">
        <f t="shared" si="2792"/>
        <v>0</v>
      </c>
      <c r="O1328" s="19">
        <f t="shared" si="2824"/>
        <v>0</v>
      </c>
      <c r="P1328" s="19">
        <f t="shared" si="2824"/>
        <v>0</v>
      </c>
      <c r="Q1328" s="19">
        <f t="shared" si="2824"/>
        <v>0</v>
      </c>
      <c r="R1328" s="19">
        <f t="shared" si="2804"/>
        <v>9666.2000000000007</v>
      </c>
      <c r="S1328" s="19">
        <f t="shared" si="2805"/>
        <v>0</v>
      </c>
      <c r="T1328" s="19">
        <f t="shared" si="2806"/>
        <v>0</v>
      </c>
      <c r="U1328" s="19">
        <f t="shared" si="2825"/>
        <v>0</v>
      </c>
      <c r="V1328" s="19">
        <f t="shared" si="2807"/>
        <v>9666.2000000000007</v>
      </c>
      <c r="W1328" s="19">
        <f t="shared" si="2808"/>
        <v>0</v>
      </c>
      <c r="X1328" s="19">
        <f t="shared" si="2809"/>
        <v>0</v>
      </c>
      <c r="Y1328" s="19">
        <f t="shared" si="2825"/>
        <v>0</v>
      </c>
      <c r="Z1328" s="19">
        <f t="shared" si="2825"/>
        <v>0</v>
      </c>
      <c r="AA1328" s="19">
        <f t="shared" si="2825"/>
        <v>0</v>
      </c>
      <c r="AB1328" s="19">
        <f t="shared" si="2764"/>
        <v>9666.2000000000007</v>
      </c>
      <c r="AC1328" s="19">
        <f t="shared" si="2765"/>
        <v>0</v>
      </c>
      <c r="AD1328" s="19">
        <f t="shared" si="2766"/>
        <v>0</v>
      </c>
      <c r="AE1328" s="19">
        <f t="shared" si="2825"/>
        <v>0</v>
      </c>
      <c r="AF1328" s="19">
        <f t="shared" si="2825"/>
        <v>0</v>
      </c>
      <c r="AG1328" s="19">
        <f t="shared" si="2767"/>
        <v>9666.2000000000007</v>
      </c>
      <c r="AH1328" s="19">
        <f t="shared" si="2768"/>
        <v>0</v>
      </c>
      <c r="AI1328" s="19">
        <f t="shared" si="2769"/>
        <v>0</v>
      </c>
      <c r="AJ1328" s="19">
        <f t="shared" si="2825"/>
        <v>0</v>
      </c>
      <c r="AK1328" s="19">
        <f t="shared" si="2825"/>
        <v>0</v>
      </c>
      <c r="AL1328" s="19">
        <f t="shared" si="2825"/>
        <v>0</v>
      </c>
      <c r="AM1328" s="19">
        <f t="shared" si="2798"/>
        <v>9666.2000000000007</v>
      </c>
      <c r="AN1328" s="19">
        <f t="shared" si="2825"/>
        <v>0</v>
      </c>
      <c r="AO1328" s="19">
        <f t="shared" si="2817"/>
        <v>9666.2000000000007</v>
      </c>
      <c r="AP1328" s="19">
        <f t="shared" si="2799"/>
        <v>0</v>
      </c>
      <c r="AQ1328" s="19">
        <f t="shared" si="2825"/>
        <v>0</v>
      </c>
      <c r="AR1328" s="19">
        <f t="shared" si="2818"/>
        <v>0</v>
      </c>
      <c r="AS1328" s="19">
        <f t="shared" si="2800"/>
        <v>0</v>
      </c>
      <c r="AT1328" s="19">
        <f t="shared" si="2825"/>
        <v>0</v>
      </c>
      <c r="AU1328" s="19">
        <f t="shared" si="2819"/>
        <v>0</v>
      </c>
      <c r="AV1328" s="19">
        <f t="shared" si="2825"/>
        <v>0</v>
      </c>
      <c r="AW1328" s="32"/>
      <c r="AX1328" s="23"/>
      <c r="AY1328" s="2"/>
    </row>
    <row r="1329" spans="1:51" x14ac:dyDescent="0.3">
      <c r="A1329" s="49" t="s">
        <v>901</v>
      </c>
      <c r="B1329" s="45">
        <v>410</v>
      </c>
      <c r="C1329" s="49" t="s">
        <v>151</v>
      </c>
      <c r="D1329" s="49" t="s">
        <v>30</v>
      </c>
      <c r="E1329" s="15" t="s">
        <v>549</v>
      </c>
      <c r="F1329" s="19">
        <v>9666.2000000000007</v>
      </c>
      <c r="G1329" s="19">
        <v>0</v>
      </c>
      <c r="H1329" s="19">
        <v>0</v>
      </c>
      <c r="I1329" s="19"/>
      <c r="J1329" s="19"/>
      <c r="K1329" s="19"/>
      <c r="L1329" s="19">
        <f t="shared" si="2790"/>
        <v>9666.2000000000007</v>
      </c>
      <c r="M1329" s="19">
        <f t="shared" si="2791"/>
        <v>0</v>
      </c>
      <c r="N1329" s="19">
        <f t="shared" si="2792"/>
        <v>0</v>
      </c>
      <c r="O1329" s="19"/>
      <c r="P1329" s="19"/>
      <c r="Q1329" s="19"/>
      <c r="R1329" s="19">
        <f t="shared" si="2804"/>
        <v>9666.2000000000007</v>
      </c>
      <c r="S1329" s="19">
        <f t="shared" si="2805"/>
        <v>0</v>
      </c>
      <c r="T1329" s="19">
        <f t="shared" si="2806"/>
        <v>0</v>
      </c>
      <c r="U1329" s="19"/>
      <c r="V1329" s="19">
        <f t="shared" si="2807"/>
        <v>9666.2000000000007</v>
      </c>
      <c r="W1329" s="19">
        <f t="shared" si="2808"/>
        <v>0</v>
      </c>
      <c r="X1329" s="19">
        <f t="shared" si="2809"/>
        <v>0</v>
      </c>
      <c r="Y1329" s="19"/>
      <c r="Z1329" s="19"/>
      <c r="AA1329" s="19"/>
      <c r="AB1329" s="19">
        <f t="shared" si="2764"/>
        <v>9666.2000000000007</v>
      </c>
      <c r="AC1329" s="19">
        <f t="shared" si="2765"/>
        <v>0</v>
      </c>
      <c r="AD1329" s="19">
        <f t="shared" si="2766"/>
        <v>0</v>
      </c>
      <c r="AE1329" s="19"/>
      <c r="AF1329" s="19"/>
      <c r="AG1329" s="19">
        <f t="shared" si="2767"/>
        <v>9666.2000000000007</v>
      </c>
      <c r="AH1329" s="19">
        <f t="shared" si="2768"/>
        <v>0</v>
      </c>
      <c r="AI1329" s="19">
        <f t="shared" si="2769"/>
        <v>0</v>
      </c>
      <c r="AJ1329" s="19"/>
      <c r="AK1329" s="19"/>
      <c r="AL1329" s="19"/>
      <c r="AM1329" s="19">
        <f t="shared" si="2798"/>
        <v>9666.2000000000007</v>
      </c>
      <c r="AN1329" s="19"/>
      <c r="AO1329" s="19">
        <f t="shared" si="2817"/>
        <v>9666.2000000000007</v>
      </c>
      <c r="AP1329" s="19">
        <f t="shared" si="2799"/>
        <v>0</v>
      </c>
      <c r="AQ1329" s="19"/>
      <c r="AR1329" s="19">
        <f t="shared" si="2818"/>
        <v>0</v>
      </c>
      <c r="AS1329" s="19">
        <f t="shared" si="2800"/>
        <v>0</v>
      </c>
      <c r="AT1329" s="19"/>
      <c r="AU1329" s="19">
        <f t="shared" si="2819"/>
        <v>0</v>
      </c>
      <c r="AV1329" s="19"/>
      <c r="AW1329" s="32"/>
      <c r="AX1329" s="23"/>
      <c r="AY1329" s="2"/>
    </row>
    <row r="1330" spans="1:51" ht="124.8" x14ac:dyDescent="0.3">
      <c r="A1330" s="49" t="s">
        <v>1469</v>
      </c>
      <c r="B1330" s="45"/>
      <c r="C1330" s="49"/>
      <c r="D1330" s="49"/>
      <c r="E1330" s="15" t="s">
        <v>1487</v>
      </c>
      <c r="F1330" s="19"/>
      <c r="G1330" s="19"/>
      <c r="H1330" s="19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19"/>
      <c r="AF1330" s="19"/>
      <c r="AG1330" s="19">
        <f>AG1331</f>
        <v>0</v>
      </c>
      <c r="AH1330" s="19">
        <f t="shared" ref="AH1330:AV1332" si="2826">AH1331</f>
        <v>0</v>
      </c>
      <c r="AI1330" s="19">
        <f t="shared" si="2826"/>
        <v>0</v>
      </c>
      <c r="AJ1330" s="19">
        <f t="shared" si="2826"/>
        <v>0</v>
      </c>
      <c r="AK1330" s="19">
        <f t="shared" si="2826"/>
        <v>26250</v>
      </c>
      <c r="AL1330" s="19">
        <f t="shared" si="2826"/>
        <v>0</v>
      </c>
      <c r="AM1330" s="19">
        <f t="shared" si="2798"/>
        <v>0</v>
      </c>
      <c r="AN1330" s="19">
        <f t="shared" si="2826"/>
        <v>0</v>
      </c>
      <c r="AO1330" s="19">
        <f t="shared" si="2817"/>
        <v>0</v>
      </c>
      <c r="AP1330" s="19">
        <f t="shared" si="2799"/>
        <v>26250</v>
      </c>
      <c r="AQ1330" s="19">
        <f t="shared" si="2826"/>
        <v>0</v>
      </c>
      <c r="AR1330" s="19">
        <f t="shared" si="2818"/>
        <v>26250</v>
      </c>
      <c r="AS1330" s="19">
        <f t="shared" si="2800"/>
        <v>0</v>
      </c>
      <c r="AT1330" s="19">
        <f t="shared" si="2826"/>
        <v>0</v>
      </c>
      <c r="AU1330" s="19">
        <f t="shared" si="2819"/>
        <v>0</v>
      </c>
      <c r="AV1330" s="19">
        <f t="shared" si="2826"/>
        <v>0</v>
      </c>
      <c r="AW1330" s="32"/>
      <c r="AX1330" s="23"/>
      <c r="AY1330" s="2"/>
    </row>
    <row r="1331" spans="1:51" ht="46.8" x14ac:dyDescent="0.3">
      <c r="A1331" s="49" t="s">
        <v>1469</v>
      </c>
      <c r="B1331" s="45">
        <v>400</v>
      </c>
      <c r="C1331" s="49"/>
      <c r="D1331" s="49"/>
      <c r="E1331" s="15" t="s">
        <v>580</v>
      </c>
      <c r="F1331" s="19"/>
      <c r="G1331" s="19"/>
      <c r="H1331" s="19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19"/>
      <c r="AF1331" s="19"/>
      <c r="AG1331" s="19">
        <f>AG1332</f>
        <v>0</v>
      </c>
      <c r="AH1331" s="19">
        <f t="shared" si="2826"/>
        <v>0</v>
      </c>
      <c r="AI1331" s="19">
        <f t="shared" si="2826"/>
        <v>0</v>
      </c>
      <c r="AJ1331" s="19">
        <f t="shared" si="2826"/>
        <v>0</v>
      </c>
      <c r="AK1331" s="19">
        <f t="shared" si="2826"/>
        <v>26250</v>
      </c>
      <c r="AL1331" s="19">
        <f t="shared" si="2826"/>
        <v>0</v>
      </c>
      <c r="AM1331" s="19">
        <f t="shared" si="2798"/>
        <v>0</v>
      </c>
      <c r="AN1331" s="19">
        <f t="shared" si="2826"/>
        <v>0</v>
      </c>
      <c r="AO1331" s="19">
        <f t="shared" si="2817"/>
        <v>0</v>
      </c>
      <c r="AP1331" s="19">
        <f t="shared" si="2799"/>
        <v>26250</v>
      </c>
      <c r="AQ1331" s="19">
        <f t="shared" si="2826"/>
        <v>0</v>
      </c>
      <c r="AR1331" s="19">
        <f t="shared" si="2818"/>
        <v>26250</v>
      </c>
      <c r="AS1331" s="19">
        <f t="shared" si="2800"/>
        <v>0</v>
      </c>
      <c r="AT1331" s="19">
        <f t="shared" si="2826"/>
        <v>0</v>
      </c>
      <c r="AU1331" s="19">
        <f t="shared" si="2819"/>
        <v>0</v>
      </c>
      <c r="AV1331" s="19">
        <f t="shared" si="2826"/>
        <v>0</v>
      </c>
      <c r="AW1331" s="32"/>
      <c r="AX1331" s="23"/>
      <c r="AY1331" s="2"/>
    </row>
    <row r="1332" spans="1:51" x14ac:dyDescent="0.3">
      <c r="A1332" s="49" t="s">
        <v>1469</v>
      </c>
      <c r="B1332" s="45">
        <v>410</v>
      </c>
      <c r="C1332" s="49"/>
      <c r="D1332" s="49"/>
      <c r="E1332" s="15" t="s">
        <v>593</v>
      </c>
      <c r="F1332" s="19"/>
      <c r="G1332" s="19"/>
      <c r="H1332" s="19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19"/>
      <c r="AF1332" s="19"/>
      <c r="AG1332" s="19">
        <f>AG1333</f>
        <v>0</v>
      </c>
      <c r="AH1332" s="19">
        <f t="shared" si="2826"/>
        <v>0</v>
      </c>
      <c r="AI1332" s="19">
        <f t="shared" si="2826"/>
        <v>0</v>
      </c>
      <c r="AJ1332" s="19">
        <f t="shared" si="2826"/>
        <v>0</v>
      </c>
      <c r="AK1332" s="19">
        <f t="shared" si="2826"/>
        <v>26250</v>
      </c>
      <c r="AL1332" s="19">
        <f t="shared" si="2826"/>
        <v>0</v>
      </c>
      <c r="AM1332" s="19">
        <f t="shared" si="2798"/>
        <v>0</v>
      </c>
      <c r="AN1332" s="19">
        <f t="shared" si="2826"/>
        <v>0</v>
      </c>
      <c r="AO1332" s="19">
        <f t="shared" si="2817"/>
        <v>0</v>
      </c>
      <c r="AP1332" s="19">
        <f t="shared" si="2799"/>
        <v>26250</v>
      </c>
      <c r="AQ1332" s="19">
        <f t="shared" si="2826"/>
        <v>0</v>
      </c>
      <c r="AR1332" s="19">
        <f t="shared" si="2818"/>
        <v>26250</v>
      </c>
      <c r="AS1332" s="19">
        <f t="shared" si="2800"/>
        <v>0</v>
      </c>
      <c r="AT1332" s="19">
        <f t="shared" si="2826"/>
        <v>0</v>
      </c>
      <c r="AU1332" s="19">
        <f t="shared" si="2819"/>
        <v>0</v>
      </c>
      <c r="AV1332" s="19">
        <f t="shared" si="2826"/>
        <v>0</v>
      </c>
      <c r="AW1332" s="32"/>
      <c r="AX1332" s="23"/>
      <c r="AY1332" s="2"/>
    </row>
    <row r="1333" spans="1:51" x14ac:dyDescent="0.3">
      <c r="A1333" s="49" t="s">
        <v>1469</v>
      </c>
      <c r="B1333" s="45">
        <v>410</v>
      </c>
      <c r="C1333" s="49" t="s">
        <v>151</v>
      </c>
      <c r="D1333" s="49" t="s">
        <v>30</v>
      </c>
      <c r="E1333" s="15" t="s">
        <v>549</v>
      </c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>
        <v>0</v>
      </c>
      <c r="AH1333" s="19">
        <v>0</v>
      </c>
      <c r="AI1333" s="19">
        <v>0</v>
      </c>
      <c r="AJ1333" s="19"/>
      <c r="AK1333" s="19">
        <v>26250</v>
      </c>
      <c r="AL1333" s="19"/>
      <c r="AM1333" s="19">
        <f t="shared" si="2798"/>
        <v>0</v>
      </c>
      <c r="AN1333" s="19"/>
      <c r="AO1333" s="19">
        <f t="shared" si="2817"/>
        <v>0</v>
      </c>
      <c r="AP1333" s="19">
        <f t="shared" si="2799"/>
        <v>26250</v>
      </c>
      <c r="AQ1333" s="19"/>
      <c r="AR1333" s="19">
        <f t="shared" si="2818"/>
        <v>26250</v>
      </c>
      <c r="AS1333" s="19">
        <f t="shared" si="2800"/>
        <v>0</v>
      </c>
      <c r="AT1333" s="19"/>
      <c r="AU1333" s="19">
        <f t="shared" si="2819"/>
        <v>0</v>
      </c>
      <c r="AV1333" s="19"/>
      <c r="AW1333" s="32"/>
      <c r="AX1333" s="23"/>
      <c r="AY1333" s="2"/>
    </row>
    <row r="1334" spans="1:51" ht="109.2" x14ac:dyDescent="0.3">
      <c r="A1334" s="49" t="s">
        <v>276</v>
      </c>
      <c r="B1334" s="45"/>
      <c r="C1334" s="49"/>
      <c r="D1334" s="49"/>
      <c r="E1334" s="15" t="s">
        <v>725</v>
      </c>
      <c r="F1334" s="19">
        <f t="shared" ref="F1334:K1336" si="2827">F1335</f>
        <v>35136.400000000001</v>
      </c>
      <c r="G1334" s="19">
        <f t="shared" si="2827"/>
        <v>0</v>
      </c>
      <c r="H1334" s="19">
        <f t="shared" si="2827"/>
        <v>0</v>
      </c>
      <c r="I1334" s="19">
        <f t="shared" si="2827"/>
        <v>0</v>
      </c>
      <c r="J1334" s="19">
        <f t="shared" si="2827"/>
        <v>0</v>
      </c>
      <c r="K1334" s="19">
        <f t="shared" si="2827"/>
        <v>0</v>
      </c>
      <c r="L1334" s="19">
        <f t="shared" si="2790"/>
        <v>35136.400000000001</v>
      </c>
      <c r="M1334" s="19">
        <f t="shared" si="2791"/>
        <v>0</v>
      </c>
      <c r="N1334" s="19">
        <f t="shared" si="2792"/>
        <v>0</v>
      </c>
      <c r="O1334" s="19">
        <f t="shared" ref="O1334:Q1336" si="2828">O1335</f>
        <v>-35136.400000000001</v>
      </c>
      <c r="P1334" s="19">
        <f t="shared" si="2828"/>
        <v>0</v>
      </c>
      <c r="Q1334" s="19">
        <f t="shared" si="2828"/>
        <v>0</v>
      </c>
      <c r="R1334" s="19">
        <f t="shared" si="2804"/>
        <v>0</v>
      </c>
      <c r="S1334" s="19">
        <f t="shared" si="2805"/>
        <v>0</v>
      </c>
      <c r="T1334" s="19">
        <f t="shared" si="2806"/>
        <v>0</v>
      </c>
      <c r="U1334" s="19">
        <f t="shared" ref="U1334:AV1336" si="2829">U1335</f>
        <v>0</v>
      </c>
      <c r="V1334" s="19">
        <f t="shared" si="2807"/>
        <v>0</v>
      </c>
      <c r="W1334" s="19">
        <f t="shared" si="2808"/>
        <v>0</v>
      </c>
      <c r="X1334" s="19">
        <f t="shared" si="2809"/>
        <v>0</v>
      </c>
      <c r="Y1334" s="19">
        <f t="shared" si="2829"/>
        <v>0</v>
      </c>
      <c r="Z1334" s="19">
        <f t="shared" si="2829"/>
        <v>0</v>
      </c>
      <c r="AA1334" s="19">
        <f t="shared" si="2829"/>
        <v>0</v>
      </c>
      <c r="AB1334" s="19">
        <f t="shared" si="2764"/>
        <v>0</v>
      </c>
      <c r="AC1334" s="19">
        <f t="shared" si="2765"/>
        <v>0</v>
      </c>
      <c r="AD1334" s="19">
        <f t="shared" si="2766"/>
        <v>0</v>
      </c>
      <c r="AE1334" s="19">
        <f t="shared" si="2829"/>
        <v>0</v>
      </c>
      <c r="AF1334" s="19">
        <f t="shared" si="2829"/>
        <v>0</v>
      </c>
      <c r="AG1334" s="19">
        <f t="shared" si="2767"/>
        <v>0</v>
      </c>
      <c r="AH1334" s="19">
        <f t="shared" si="2768"/>
        <v>0</v>
      </c>
      <c r="AI1334" s="19">
        <f t="shared" si="2769"/>
        <v>0</v>
      </c>
      <c r="AJ1334" s="19">
        <f t="shared" si="2829"/>
        <v>23416.2</v>
      </c>
      <c r="AK1334" s="19">
        <f t="shared" si="2829"/>
        <v>0</v>
      </c>
      <c r="AL1334" s="19">
        <f t="shared" si="2829"/>
        <v>0</v>
      </c>
      <c r="AM1334" s="19">
        <f t="shared" si="2798"/>
        <v>23416.2</v>
      </c>
      <c r="AN1334" s="19">
        <f t="shared" si="2829"/>
        <v>0</v>
      </c>
      <c r="AO1334" s="19">
        <f t="shared" si="2817"/>
        <v>23416.2</v>
      </c>
      <c r="AP1334" s="19">
        <f t="shared" si="2799"/>
        <v>0</v>
      </c>
      <c r="AQ1334" s="19">
        <f t="shared" si="2829"/>
        <v>0</v>
      </c>
      <c r="AR1334" s="19">
        <f t="shared" si="2818"/>
        <v>0</v>
      </c>
      <c r="AS1334" s="19">
        <f t="shared" si="2800"/>
        <v>0</v>
      </c>
      <c r="AT1334" s="19">
        <f t="shared" si="2829"/>
        <v>0</v>
      </c>
      <c r="AU1334" s="19">
        <f t="shared" si="2819"/>
        <v>0</v>
      </c>
      <c r="AV1334" s="19">
        <f t="shared" si="2829"/>
        <v>0</v>
      </c>
      <c r="AW1334" s="32"/>
      <c r="AX1334" s="23"/>
      <c r="AY1334" s="2"/>
    </row>
    <row r="1335" spans="1:51" ht="46.8" x14ac:dyDescent="0.3">
      <c r="A1335" s="49" t="s">
        <v>276</v>
      </c>
      <c r="B1335" s="45">
        <v>400</v>
      </c>
      <c r="C1335" s="49"/>
      <c r="D1335" s="49"/>
      <c r="E1335" s="15" t="s">
        <v>580</v>
      </c>
      <c r="F1335" s="19">
        <f t="shared" si="2827"/>
        <v>35136.400000000001</v>
      </c>
      <c r="G1335" s="19">
        <f t="shared" si="2827"/>
        <v>0</v>
      </c>
      <c r="H1335" s="19">
        <f t="shared" si="2827"/>
        <v>0</v>
      </c>
      <c r="I1335" s="19">
        <f t="shared" si="2827"/>
        <v>0</v>
      </c>
      <c r="J1335" s="19">
        <f t="shared" si="2827"/>
        <v>0</v>
      </c>
      <c r="K1335" s="19">
        <f t="shared" si="2827"/>
        <v>0</v>
      </c>
      <c r="L1335" s="19">
        <f t="shared" si="2790"/>
        <v>35136.400000000001</v>
      </c>
      <c r="M1335" s="19">
        <f t="shared" si="2791"/>
        <v>0</v>
      </c>
      <c r="N1335" s="19">
        <f t="shared" si="2792"/>
        <v>0</v>
      </c>
      <c r="O1335" s="19">
        <f t="shared" si="2828"/>
        <v>-35136.400000000001</v>
      </c>
      <c r="P1335" s="19">
        <f t="shared" si="2828"/>
        <v>0</v>
      </c>
      <c r="Q1335" s="19">
        <f t="shared" si="2828"/>
        <v>0</v>
      </c>
      <c r="R1335" s="19">
        <f t="shared" si="2804"/>
        <v>0</v>
      </c>
      <c r="S1335" s="19">
        <f t="shared" si="2805"/>
        <v>0</v>
      </c>
      <c r="T1335" s="19">
        <f t="shared" si="2806"/>
        <v>0</v>
      </c>
      <c r="U1335" s="19">
        <f t="shared" si="2829"/>
        <v>0</v>
      </c>
      <c r="V1335" s="19">
        <f t="shared" si="2807"/>
        <v>0</v>
      </c>
      <c r="W1335" s="19">
        <f t="shared" si="2808"/>
        <v>0</v>
      </c>
      <c r="X1335" s="19">
        <f t="shared" si="2809"/>
        <v>0</v>
      </c>
      <c r="Y1335" s="19">
        <f t="shared" si="2829"/>
        <v>0</v>
      </c>
      <c r="Z1335" s="19">
        <f t="shared" si="2829"/>
        <v>0</v>
      </c>
      <c r="AA1335" s="19">
        <f t="shared" si="2829"/>
        <v>0</v>
      </c>
      <c r="AB1335" s="19">
        <f t="shared" si="2764"/>
        <v>0</v>
      </c>
      <c r="AC1335" s="19">
        <f t="shared" si="2765"/>
        <v>0</v>
      </c>
      <c r="AD1335" s="19">
        <f t="shared" si="2766"/>
        <v>0</v>
      </c>
      <c r="AE1335" s="19">
        <f t="shared" si="2829"/>
        <v>0</v>
      </c>
      <c r="AF1335" s="19">
        <f t="shared" si="2829"/>
        <v>0</v>
      </c>
      <c r="AG1335" s="19">
        <f t="shared" si="2767"/>
        <v>0</v>
      </c>
      <c r="AH1335" s="19">
        <f t="shared" si="2768"/>
        <v>0</v>
      </c>
      <c r="AI1335" s="19">
        <f t="shared" si="2769"/>
        <v>0</v>
      </c>
      <c r="AJ1335" s="19">
        <f t="shared" si="2829"/>
        <v>23416.2</v>
      </c>
      <c r="AK1335" s="19">
        <f t="shared" si="2829"/>
        <v>0</v>
      </c>
      <c r="AL1335" s="19">
        <f t="shared" si="2829"/>
        <v>0</v>
      </c>
      <c r="AM1335" s="19">
        <f t="shared" si="2798"/>
        <v>23416.2</v>
      </c>
      <c r="AN1335" s="19">
        <f t="shared" si="2829"/>
        <v>0</v>
      </c>
      <c r="AO1335" s="19">
        <f t="shared" si="2817"/>
        <v>23416.2</v>
      </c>
      <c r="AP1335" s="19">
        <f t="shared" si="2799"/>
        <v>0</v>
      </c>
      <c r="AQ1335" s="19">
        <f t="shared" si="2829"/>
        <v>0</v>
      </c>
      <c r="AR1335" s="19">
        <f t="shared" si="2818"/>
        <v>0</v>
      </c>
      <c r="AS1335" s="19">
        <f t="shared" si="2800"/>
        <v>0</v>
      </c>
      <c r="AT1335" s="19">
        <f t="shared" si="2829"/>
        <v>0</v>
      </c>
      <c r="AU1335" s="19">
        <f t="shared" si="2819"/>
        <v>0</v>
      </c>
      <c r="AV1335" s="19">
        <f t="shared" si="2829"/>
        <v>0</v>
      </c>
      <c r="AW1335" s="32"/>
      <c r="AX1335" s="23"/>
      <c r="AY1335" s="2"/>
    </row>
    <row r="1336" spans="1:51" x14ac:dyDescent="0.3">
      <c r="A1336" s="49" t="s">
        <v>276</v>
      </c>
      <c r="B1336" s="45">
        <v>410</v>
      </c>
      <c r="C1336" s="49"/>
      <c r="D1336" s="49"/>
      <c r="E1336" s="15" t="s">
        <v>593</v>
      </c>
      <c r="F1336" s="19">
        <f t="shared" si="2827"/>
        <v>35136.400000000001</v>
      </c>
      <c r="G1336" s="19">
        <f t="shared" si="2827"/>
        <v>0</v>
      </c>
      <c r="H1336" s="19">
        <f t="shared" si="2827"/>
        <v>0</v>
      </c>
      <c r="I1336" s="19">
        <f t="shared" si="2827"/>
        <v>0</v>
      </c>
      <c r="J1336" s="19">
        <f t="shared" si="2827"/>
        <v>0</v>
      </c>
      <c r="K1336" s="19">
        <f t="shared" si="2827"/>
        <v>0</v>
      </c>
      <c r="L1336" s="19">
        <f t="shared" si="2790"/>
        <v>35136.400000000001</v>
      </c>
      <c r="M1336" s="19">
        <f t="shared" si="2791"/>
        <v>0</v>
      </c>
      <c r="N1336" s="19">
        <f t="shared" si="2792"/>
        <v>0</v>
      </c>
      <c r="O1336" s="19">
        <f t="shared" si="2828"/>
        <v>-35136.400000000001</v>
      </c>
      <c r="P1336" s="19">
        <f t="shared" si="2828"/>
        <v>0</v>
      </c>
      <c r="Q1336" s="19">
        <f t="shared" si="2828"/>
        <v>0</v>
      </c>
      <c r="R1336" s="19">
        <f t="shared" si="2804"/>
        <v>0</v>
      </c>
      <c r="S1336" s="19">
        <f t="shared" si="2805"/>
        <v>0</v>
      </c>
      <c r="T1336" s="19">
        <f t="shared" si="2806"/>
        <v>0</v>
      </c>
      <c r="U1336" s="19">
        <f t="shared" si="2829"/>
        <v>0</v>
      </c>
      <c r="V1336" s="19">
        <f t="shared" si="2807"/>
        <v>0</v>
      </c>
      <c r="W1336" s="19">
        <f t="shared" si="2808"/>
        <v>0</v>
      </c>
      <c r="X1336" s="19">
        <f t="shared" si="2809"/>
        <v>0</v>
      </c>
      <c r="Y1336" s="19">
        <f t="shared" si="2829"/>
        <v>0</v>
      </c>
      <c r="Z1336" s="19">
        <f t="shared" si="2829"/>
        <v>0</v>
      </c>
      <c r="AA1336" s="19">
        <f t="shared" si="2829"/>
        <v>0</v>
      </c>
      <c r="AB1336" s="19">
        <f t="shared" si="2764"/>
        <v>0</v>
      </c>
      <c r="AC1336" s="19">
        <f t="shared" si="2765"/>
        <v>0</v>
      </c>
      <c r="AD1336" s="19">
        <f t="shared" si="2766"/>
        <v>0</v>
      </c>
      <c r="AE1336" s="19">
        <f t="shared" si="2829"/>
        <v>0</v>
      </c>
      <c r="AF1336" s="19">
        <f t="shared" si="2829"/>
        <v>0</v>
      </c>
      <c r="AG1336" s="19">
        <f t="shared" si="2767"/>
        <v>0</v>
      </c>
      <c r="AH1336" s="19">
        <f t="shared" si="2768"/>
        <v>0</v>
      </c>
      <c r="AI1336" s="19">
        <f t="shared" si="2769"/>
        <v>0</v>
      </c>
      <c r="AJ1336" s="19">
        <f t="shared" si="2829"/>
        <v>23416.2</v>
      </c>
      <c r="AK1336" s="19">
        <f t="shared" si="2829"/>
        <v>0</v>
      </c>
      <c r="AL1336" s="19">
        <f t="shared" si="2829"/>
        <v>0</v>
      </c>
      <c r="AM1336" s="19">
        <f t="shared" si="2798"/>
        <v>23416.2</v>
      </c>
      <c r="AN1336" s="19">
        <f t="shared" si="2829"/>
        <v>0</v>
      </c>
      <c r="AO1336" s="19">
        <f t="shared" si="2817"/>
        <v>23416.2</v>
      </c>
      <c r="AP1336" s="19">
        <f t="shared" si="2799"/>
        <v>0</v>
      </c>
      <c r="AQ1336" s="19">
        <f t="shared" si="2829"/>
        <v>0</v>
      </c>
      <c r="AR1336" s="19">
        <f t="shared" si="2818"/>
        <v>0</v>
      </c>
      <c r="AS1336" s="19">
        <f t="shared" si="2800"/>
        <v>0</v>
      </c>
      <c r="AT1336" s="19">
        <f t="shared" si="2829"/>
        <v>0</v>
      </c>
      <c r="AU1336" s="19">
        <f t="shared" si="2819"/>
        <v>0</v>
      </c>
      <c r="AV1336" s="19">
        <f t="shared" si="2829"/>
        <v>0</v>
      </c>
      <c r="AW1336" s="32"/>
      <c r="AX1336" s="23"/>
      <c r="AY1336" s="2"/>
    </row>
    <row r="1337" spans="1:51" x14ac:dyDescent="0.3">
      <c r="A1337" s="49" t="s">
        <v>276</v>
      </c>
      <c r="B1337" s="45">
        <v>410</v>
      </c>
      <c r="C1337" s="49" t="s">
        <v>151</v>
      </c>
      <c r="D1337" s="49" t="s">
        <v>30</v>
      </c>
      <c r="E1337" s="15" t="s">
        <v>549</v>
      </c>
      <c r="F1337" s="19">
        <v>35136.400000000001</v>
      </c>
      <c r="G1337" s="19">
        <v>0</v>
      </c>
      <c r="H1337" s="19">
        <v>0</v>
      </c>
      <c r="I1337" s="19"/>
      <c r="J1337" s="19"/>
      <c r="K1337" s="19"/>
      <c r="L1337" s="19">
        <f t="shared" si="2790"/>
        <v>35136.400000000001</v>
      </c>
      <c r="M1337" s="19">
        <f t="shared" si="2791"/>
        <v>0</v>
      </c>
      <c r="N1337" s="19">
        <f t="shared" si="2792"/>
        <v>0</v>
      </c>
      <c r="O1337" s="19">
        <v>-35136.400000000001</v>
      </c>
      <c r="P1337" s="19"/>
      <c r="Q1337" s="19"/>
      <c r="R1337" s="19">
        <f t="shared" si="2804"/>
        <v>0</v>
      </c>
      <c r="S1337" s="19">
        <f t="shared" si="2805"/>
        <v>0</v>
      </c>
      <c r="T1337" s="19">
        <f t="shared" si="2806"/>
        <v>0</v>
      </c>
      <c r="U1337" s="19"/>
      <c r="V1337" s="19">
        <f t="shared" si="2807"/>
        <v>0</v>
      </c>
      <c r="W1337" s="19">
        <f t="shared" si="2808"/>
        <v>0</v>
      </c>
      <c r="X1337" s="19">
        <f t="shared" si="2809"/>
        <v>0</v>
      </c>
      <c r="Y1337" s="19"/>
      <c r="Z1337" s="19"/>
      <c r="AA1337" s="19"/>
      <c r="AB1337" s="19">
        <f t="shared" si="2764"/>
        <v>0</v>
      </c>
      <c r="AC1337" s="19">
        <f t="shared" si="2765"/>
        <v>0</v>
      </c>
      <c r="AD1337" s="19">
        <f t="shared" si="2766"/>
        <v>0</v>
      </c>
      <c r="AE1337" s="19"/>
      <c r="AF1337" s="19"/>
      <c r="AG1337" s="19">
        <f t="shared" si="2767"/>
        <v>0</v>
      </c>
      <c r="AH1337" s="19">
        <f t="shared" si="2768"/>
        <v>0</v>
      </c>
      <c r="AI1337" s="19">
        <f t="shared" si="2769"/>
        <v>0</v>
      </c>
      <c r="AJ1337" s="19">
        <v>23416.2</v>
      </c>
      <c r="AK1337" s="19"/>
      <c r="AL1337" s="19"/>
      <c r="AM1337" s="19">
        <f t="shared" si="2798"/>
        <v>23416.2</v>
      </c>
      <c r="AN1337" s="19"/>
      <c r="AO1337" s="19">
        <f t="shared" si="2817"/>
        <v>23416.2</v>
      </c>
      <c r="AP1337" s="19">
        <f t="shared" si="2799"/>
        <v>0</v>
      </c>
      <c r="AQ1337" s="19"/>
      <c r="AR1337" s="19">
        <f t="shared" si="2818"/>
        <v>0</v>
      </c>
      <c r="AS1337" s="19">
        <f t="shared" si="2800"/>
        <v>0</v>
      </c>
      <c r="AT1337" s="19"/>
      <c r="AU1337" s="19">
        <f t="shared" si="2819"/>
        <v>0</v>
      </c>
      <c r="AV1337" s="19"/>
      <c r="AW1337" s="32"/>
      <c r="AX1337" s="23"/>
      <c r="AY1337" s="2"/>
    </row>
    <row r="1338" spans="1:51" ht="93.6" x14ac:dyDescent="0.3">
      <c r="A1338" s="20" t="s">
        <v>924</v>
      </c>
      <c r="B1338" s="45"/>
      <c r="C1338" s="49"/>
      <c r="D1338" s="49"/>
      <c r="E1338" s="15" t="s">
        <v>927</v>
      </c>
      <c r="F1338" s="19">
        <f t="shared" ref="F1338:K1340" si="2830">F1339</f>
        <v>0</v>
      </c>
      <c r="G1338" s="19">
        <f t="shared" si="2830"/>
        <v>8257.9</v>
      </c>
      <c r="H1338" s="19">
        <f t="shared" si="2830"/>
        <v>0</v>
      </c>
      <c r="I1338" s="19">
        <f t="shared" si="2830"/>
        <v>0</v>
      </c>
      <c r="J1338" s="19">
        <f t="shared" si="2830"/>
        <v>0</v>
      </c>
      <c r="K1338" s="19">
        <f t="shared" si="2830"/>
        <v>0</v>
      </c>
      <c r="L1338" s="19">
        <f t="shared" si="2790"/>
        <v>0</v>
      </c>
      <c r="M1338" s="19">
        <f t="shared" si="2791"/>
        <v>8257.9</v>
      </c>
      <c r="N1338" s="19">
        <f t="shared" si="2792"/>
        <v>0</v>
      </c>
      <c r="O1338" s="19">
        <f t="shared" ref="O1338:Q1340" si="2831">O1339</f>
        <v>0</v>
      </c>
      <c r="P1338" s="19">
        <f t="shared" si="2831"/>
        <v>0</v>
      </c>
      <c r="Q1338" s="19">
        <f t="shared" si="2831"/>
        <v>0</v>
      </c>
      <c r="R1338" s="19">
        <f t="shared" si="2804"/>
        <v>0</v>
      </c>
      <c r="S1338" s="19">
        <f t="shared" si="2805"/>
        <v>8257.9</v>
      </c>
      <c r="T1338" s="19">
        <f t="shared" si="2806"/>
        <v>0</v>
      </c>
      <c r="U1338" s="19">
        <f t="shared" ref="U1338:AV1340" si="2832">U1339</f>
        <v>0</v>
      </c>
      <c r="V1338" s="19">
        <f t="shared" si="2807"/>
        <v>0</v>
      </c>
      <c r="W1338" s="19">
        <f t="shared" si="2808"/>
        <v>8257.9</v>
      </c>
      <c r="X1338" s="19">
        <f t="shared" si="2809"/>
        <v>0</v>
      </c>
      <c r="Y1338" s="19">
        <f t="shared" si="2832"/>
        <v>0</v>
      </c>
      <c r="Z1338" s="19">
        <f t="shared" si="2832"/>
        <v>0</v>
      </c>
      <c r="AA1338" s="19">
        <f t="shared" si="2832"/>
        <v>0</v>
      </c>
      <c r="AB1338" s="19">
        <f t="shared" si="2764"/>
        <v>0</v>
      </c>
      <c r="AC1338" s="19">
        <f t="shared" si="2765"/>
        <v>8257.9</v>
      </c>
      <c r="AD1338" s="19">
        <f t="shared" si="2766"/>
        <v>0</v>
      </c>
      <c r="AE1338" s="19">
        <f t="shared" si="2832"/>
        <v>0</v>
      </c>
      <c r="AF1338" s="19">
        <f t="shared" si="2832"/>
        <v>0</v>
      </c>
      <c r="AG1338" s="19">
        <f t="shared" si="2767"/>
        <v>0</v>
      </c>
      <c r="AH1338" s="19">
        <f t="shared" si="2768"/>
        <v>8257.9</v>
      </c>
      <c r="AI1338" s="19">
        <f t="shared" si="2769"/>
        <v>0</v>
      </c>
      <c r="AJ1338" s="19">
        <f t="shared" si="2832"/>
        <v>0</v>
      </c>
      <c r="AK1338" s="19">
        <f t="shared" si="2832"/>
        <v>-0.05</v>
      </c>
      <c r="AL1338" s="19">
        <f t="shared" si="2832"/>
        <v>0</v>
      </c>
      <c r="AM1338" s="19">
        <f t="shared" si="2798"/>
        <v>0</v>
      </c>
      <c r="AN1338" s="19">
        <f t="shared" si="2832"/>
        <v>0</v>
      </c>
      <c r="AO1338" s="19">
        <f t="shared" si="2817"/>
        <v>0</v>
      </c>
      <c r="AP1338" s="19">
        <f t="shared" si="2799"/>
        <v>8257.85</v>
      </c>
      <c r="AQ1338" s="19">
        <f t="shared" si="2832"/>
        <v>0</v>
      </c>
      <c r="AR1338" s="19">
        <f t="shared" si="2818"/>
        <v>8257.85</v>
      </c>
      <c r="AS1338" s="19">
        <f t="shared" si="2800"/>
        <v>0</v>
      </c>
      <c r="AT1338" s="19">
        <f t="shared" si="2832"/>
        <v>0</v>
      </c>
      <c r="AU1338" s="19">
        <f t="shared" si="2819"/>
        <v>0</v>
      </c>
      <c r="AV1338" s="19">
        <f t="shared" si="2832"/>
        <v>0</v>
      </c>
      <c r="AW1338" s="32"/>
      <c r="AX1338" s="23"/>
      <c r="AY1338" s="2"/>
    </row>
    <row r="1339" spans="1:51" ht="46.8" x14ac:dyDescent="0.3">
      <c r="A1339" s="20" t="s">
        <v>924</v>
      </c>
      <c r="B1339" s="45">
        <v>400</v>
      </c>
      <c r="C1339" s="49"/>
      <c r="D1339" s="49"/>
      <c r="E1339" s="15" t="s">
        <v>580</v>
      </c>
      <c r="F1339" s="19">
        <f t="shared" si="2830"/>
        <v>0</v>
      </c>
      <c r="G1339" s="19">
        <f t="shared" si="2830"/>
        <v>8257.9</v>
      </c>
      <c r="H1339" s="19">
        <f t="shared" si="2830"/>
        <v>0</v>
      </c>
      <c r="I1339" s="19">
        <f t="shared" si="2830"/>
        <v>0</v>
      </c>
      <c r="J1339" s="19">
        <f t="shared" si="2830"/>
        <v>0</v>
      </c>
      <c r="K1339" s="19">
        <f t="shared" si="2830"/>
        <v>0</v>
      </c>
      <c r="L1339" s="19">
        <f t="shared" si="2790"/>
        <v>0</v>
      </c>
      <c r="M1339" s="19">
        <f t="shared" si="2791"/>
        <v>8257.9</v>
      </c>
      <c r="N1339" s="19">
        <f t="shared" si="2792"/>
        <v>0</v>
      </c>
      <c r="O1339" s="19">
        <f t="shared" si="2831"/>
        <v>0</v>
      </c>
      <c r="P1339" s="19">
        <f t="shared" si="2831"/>
        <v>0</v>
      </c>
      <c r="Q1339" s="19">
        <f t="shared" si="2831"/>
        <v>0</v>
      </c>
      <c r="R1339" s="19">
        <f t="shared" si="2804"/>
        <v>0</v>
      </c>
      <c r="S1339" s="19">
        <f t="shared" si="2805"/>
        <v>8257.9</v>
      </c>
      <c r="T1339" s="19">
        <f t="shared" si="2806"/>
        <v>0</v>
      </c>
      <c r="U1339" s="19">
        <f t="shared" si="2832"/>
        <v>0</v>
      </c>
      <c r="V1339" s="19">
        <f t="shared" si="2807"/>
        <v>0</v>
      </c>
      <c r="W1339" s="19">
        <f t="shared" si="2808"/>
        <v>8257.9</v>
      </c>
      <c r="X1339" s="19">
        <f t="shared" si="2809"/>
        <v>0</v>
      </c>
      <c r="Y1339" s="19">
        <f t="shared" si="2832"/>
        <v>0</v>
      </c>
      <c r="Z1339" s="19">
        <f t="shared" si="2832"/>
        <v>0</v>
      </c>
      <c r="AA1339" s="19">
        <f t="shared" si="2832"/>
        <v>0</v>
      </c>
      <c r="AB1339" s="19">
        <f t="shared" si="2764"/>
        <v>0</v>
      </c>
      <c r="AC1339" s="19">
        <f t="shared" si="2765"/>
        <v>8257.9</v>
      </c>
      <c r="AD1339" s="19">
        <f t="shared" si="2766"/>
        <v>0</v>
      </c>
      <c r="AE1339" s="19">
        <f t="shared" si="2832"/>
        <v>0</v>
      </c>
      <c r="AF1339" s="19">
        <f t="shared" si="2832"/>
        <v>0</v>
      </c>
      <c r="AG1339" s="19">
        <f t="shared" si="2767"/>
        <v>0</v>
      </c>
      <c r="AH1339" s="19">
        <f t="shared" si="2768"/>
        <v>8257.9</v>
      </c>
      <c r="AI1339" s="19">
        <f t="shared" si="2769"/>
        <v>0</v>
      </c>
      <c r="AJ1339" s="19">
        <f t="shared" si="2832"/>
        <v>0</v>
      </c>
      <c r="AK1339" s="19">
        <f t="shared" si="2832"/>
        <v>-0.05</v>
      </c>
      <c r="AL1339" s="19">
        <f t="shared" si="2832"/>
        <v>0</v>
      </c>
      <c r="AM1339" s="19">
        <f t="shared" si="2798"/>
        <v>0</v>
      </c>
      <c r="AN1339" s="19">
        <f t="shared" si="2832"/>
        <v>0</v>
      </c>
      <c r="AO1339" s="19">
        <f t="shared" si="2817"/>
        <v>0</v>
      </c>
      <c r="AP1339" s="19">
        <f t="shared" si="2799"/>
        <v>8257.85</v>
      </c>
      <c r="AQ1339" s="19">
        <f t="shared" si="2832"/>
        <v>0</v>
      </c>
      <c r="AR1339" s="19">
        <f t="shared" si="2818"/>
        <v>8257.85</v>
      </c>
      <c r="AS1339" s="19">
        <f t="shared" si="2800"/>
        <v>0</v>
      </c>
      <c r="AT1339" s="19">
        <f t="shared" si="2832"/>
        <v>0</v>
      </c>
      <c r="AU1339" s="19">
        <f t="shared" si="2819"/>
        <v>0</v>
      </c>
      <c r="AV1339" s="19">
        <f t="shared" si="2832"/>
        <v>0</v>
      </c>
      <c r="AW1339" s="32"/>
      <c r="AX1339" s="23"/>
      <c r="AY1339" s="2"/>
    </row>
    <row r="1340" spans="1:51" x14ac:dyDescent="0.3">
      <c r="A1340" s="20" t="s">
        <v>924</v>
      </c>
      <c r="B1340" s="45">
        <v>410</v>
      </c>
      <c r="C1340" s="49"/>
      <c r="D1340" s="49"/>
      <c r="E1340" s="15" t="s">
        <v>593</v>
      </c>
      <c r="F1340" s="19">
        <f t="shared" si="2830"/>
        <v>0</v>
      </c>
      <c r="G1340" s="19">
        <f t="shared" si="2830"/>
        <v>8257.9</v>
      </c>
      <c r="H1340" s="19">
        <f t="shared" si="2830"/>
        <v>0</v>
      </c>
      <c r="I1340" s="19">
        <f t="shared" si="2830"/>
        <v>0</v>
      </c>
      <c r="J1340" s="19">
        <f t="shared" si="2830"/>
        <v>0</v>
      </c>
      <c r="K1340" s="19">
        <f t="shared" si="2830"/>
        <v>0</v>
      </c>
      <c r="L1340" s="19">
        <f t="shared" si="2790"/>
        <v>0</v>
      </c>
      <c r="M1340" s="19">
        <f t="shared" si="2791"/>
        <v>8257.9</v>
      </c>
      <c r="N1340" s="19">
        <f t="shared" si="2792"/>
        <v>0</v>
      </c>
      <c r="O1340" s="19">
        <f t="shared" si="2831"/>
        <v>0</v>
      </c>
      <c r="P1340" s="19">
        <f t="shared" si="2831"/>
        <v>0</v>
      </c>
      <c r="Q1340" s="19">
        <f t="shared" si="2831"/>
        <v>0</v>
      </c>
      <c r="R1340" s="19">
        <f t="shared" si="2804"/>
        <v>0</v>
      </c>
      <c r="S1340" s="19">
        <f t="shared" si="2805"/>
        <v>8257.9</v>
      </c>
      <c r="T1340" s="19">
        <f t="shared" si="2806"/>
        <v>0</v>
      </c>
      <c r="U1340" s="19">
        <f t="shared" si="2832"/>
        <v>0</v>
      </c>
      <c r="V1340" s="19">
        <f t="shared" si="2807"/>
        <v>0</v>
      </c>
      <c r="W1340" s="19">
        <f t="shared" si="2808"/>
        <v>8257.9</v>
      </c>
      <c r="X1340" s="19">
        <f t="shared" si="2809"/>
        <v>0</v>
      </c>
      <c r="Y1340" s="19">
        <f t="shared" si="2832"/>
        <v>0</v>
      </c>
      <c r="Z1340" s="19">
        <f t="shared" si="2832"/>
        <v>0</v>
      </c>
      <c r="AA1340" s="19">
        <f t="shared" si="2832"/>
        <v>0</v>
      </c>
      <c r="AB1340" s="19">
        <f t="shared" si="2764"/>
        <v>0</v>
      </c>
      <c r="AC1340" s="19">
        <f t="shared" si="2765"/>
        <v>8257.9</v>
      </c>
      <c r="AD1340" s="19">
        <f t="shared" si="2766"/>
        <v>0</v>
      </c>
      <c r="AE1340" s="19">
        <f t="shared" si="2832"/>
        <v>0</v>
      </c>
      <c r="AF1340" s="19">
        <f t="shared" si="2832"/>
        <v>0</v>
      </c>
      <c r="AG1340" s="19">
        <f t="shared" si="2767"/>
        <v>0</v>
      </c>
      <c r="AH1340" s="19">
        <f t="shared" si="2768"/>
        <v>8257.9</v>
      </c>
      <c r="AI1340" s="19">
        <f t="shared" si="2769"/>
        <v>0</v>
      </c>
      <c r="AJ1340" s="19">
        <f t="shared" si="2832"/>
        <v>0</v>
      </c>
      <c r="AK1340" s="19">
        <f t="shared" si="2832"/>
        <v>-0.05</v>
      </c>
      <c r="AL1340" s="19">
        <f t="shared" si="2832"/>
        <v>0</v>
      </c>
      <c r="AM1340" s="19">
        <f t="shared" si="2798"/>
        <v>0</v>
      </c>
      <c r="AN1340" s="19">
        <f t="shared" si="2832"/>
        <v>0</v>
      </c>
      <c r="AO1340" s="19">
        <f t="shared" si="2817"/>
        <v>0</v>
      </c>
      <c r="AP1340" s="19">
        <f t="shared" si="2799"/>
        <v>8257.85</v>
      </c>
      <c r="AQ1340" s="19">
        <f t="shared" si="2832"/>
        <v>0</v>
      </c>
      <c r="AR1340" s="19">
        <f t="shared" si="2818"/>
        <v>8257.85</v>
      </c>
      <c r="AS1340" s="19">
        <f t="shared" si="2800"/>
        <v>0</v>
      </c>
      <c r="AT1340" s="19">
        <f t="shared" si="2832"/>
        <v>0</v>
      </c>
      <c r="AU1340" s="19">
        <f t="shared" si="2819"/>
        <v>0</v>
      </c>
      <c r="AV1340" s="19">
        <f t="shared" si="2832"/>
        <v>0</v>
      </c>
      <c r="AW1340" s="32"/>
      <c r="AX1340" s="23"/>
      <c r="AY1340" s="2"/>
    </row>
    <row r="1341" spans="1:51" x14ac:dyDescent="0.3">
      <c r="A1341" s="20" t="s">
        <v>924</v>
      </c>
      <c r="B1341" s="45">
        <v>410</v>
      </c>
      <c r="C1341" s="49" t="s">
        <v>151</v>
      </c>
      <c r="D1341" s="49" t="s">
        <v>30</v>
      </c>
      <c r="E1341" s="15" t="s">
        <v>549</v>
      </c>
      <c r="F1341" s="19">
        <v>0</v>
      </c>
      <c r="G1341" s="19">
        <v>8257.9</v>
      </c>
      <c r="H1341" s="19">
        <v>0</v>
      </c>
      <c r="I1341" s="19"/>
      <c r="J1341" s="19"/>
      <c r="K1341" s="19"/>
      <c r="L1341" s="19">
        <f t="shared" si="2790"/>
        <v>0</v>
      </c>
      <c r="M1341" s="19">
        <f t="shared" si="2791"/>
        <v>8257.9</v>
      </c>
      <c r="N1341" s="19">
        <f t="shared" si="2792"/>
        <v>0</v>
      </c>
      <c r="O1341" s="19"/>
      <c r="P1341" s="19"/>
      <c r="Q1341" s="19"/>
      <c r="R1341" s="19">
        <f t="shared" si="2804"/>
        <v>0</v>
      </c>
      <c r="S1341" s="19">
        <f t="shared" si="2805"/>
        <v>8257.9</v>
      </c>
      <c r="T1341" s="19">
        <f t="shared" si="2806"/>
        <v>0</v>
      </c>
      <c r="U1341" s="19"/>
      <c r="V1341" s="19">
        <f t="shared" si="2807"/>
        <v>0</v>
      </c>
      <c r="W1341" s="19">
        <f t="shared" si="2808"/>
        <v>8257.9</v>
      </c>
      <c r="X1341" s="19">
        <f t="shared" si="2809"/>
        <v>0</v>
      </c>
      <c r="Y1341" s="19"/>
      <c r="Z1341" s="19"/>
      <c r="AA1341" s="19"/>
      <c r="AB1341" s="19">
        <f t="shared" si="2764"/>
        <v>0</v>
      </c>
      <c r="AC1341" s="19">
        <f t="shared" si="2765"/>
        <v>8257.9</v>
      </c>
      <c r="AD1341" s="19">
        <f t="shared" si="2766"/>
        <v>0</v>
      </c>
      <c r="AE1341" s="19"/>
      <c r="AF1341" s="19"/>
      <c r="AG1341" s="19">
        <f t="shared" si="2767"/>
        <v>0</v>
      </c>
      <c r="AH1341" s="19">
        <f t="shared" si="2768"/>
        <v>8257.9</v>
      </c>
      <c r="AI1341" s="19">
        <f t="shared" si="2769"/>
        <v>0</v>
      </c>
      <c r="AJ1341" s="19"/>
      <c r="AK1341" s="19">
        <v>-0.05</v>
      </c>
      <c r="AL1341" s="19"/>
      <c r="AM1341" s="19">
        <f t="shared" si="2798"/>
        <v>0</v>
      </c>
      <c r="AN1341" s="19"/>
      <c r="AO1341" s="19">
        <f t="shared" si="2817"/>
        <v>0</v>
      </c>
      <c r="AP1341" s="19">
        <f t="shared" si="2799"/>
        <v>8257.85</v>
      </c>
      <c r="AQ1341" s="19"/>
      <c r="AR1341" s="19">
        <f t="shared" si="2818"/>
        <v>8257.85</v>
      </c>
      <c r="AS1341" s="19">
        <f t="shared" si="2800"/>
        <v>0</v>
      </c>
      <c r="AT1341" s="19"/>
      <c r="AU1341" s="19">
        <f t="shared" si="2819"/>
        <v>0</v>
      </c>
      <c r="AV1341" s="19"/>
      <c r="AW1341" s="32"/>
      <c r="AX1341" s="23"/>
      <c r="AY1341" s="2"/>
    </row>
    <row r="1342" spans="1:51" ht="93.6" x14ac:dyDescent="0.3">
      <c r="A1342" s="20" t="s">
        <v>991</v>
      </c>
      <c r="B1342" s="45"/>
      <c r="C1342" s="49"/>
      <c r="D1342" s="49"/>
      <c r="E1342" s="15" t="s">
        <v>992</v>
      </c>
      <c r="F1342" s="19">
        <f>F1343</f>
        <v>13812.6</v>
      </c>
      <c r="G1342" s="19">
        <f t="shared" ref="G1342:AV1344" si="2833">G1343</f>
        <v>98527.1</v>
      </c>
      <c r="H1342" s="19">
        <f t="shared" si="2833"/>
        <v>0</v>
      </c>
      <c r="I1342" s="19">
        <f t="shared" si="2833"/>
        <v>0</v>
      </c>
      <c r="J1342" s="19">
        <f t="shared" si="2833"/>
        <v>0</v>
      </c>
      <c r="K1342" s="19">
        <f t="shared" si="2833"/>
        <v>0</v>
      </c>
      <c r="L1342" s="19">
        <f t="shared" si="2790"/>
        <v>13812.6</v>
      </c>
      <c r="M1342" s="19">
        <f t="shared" si="2791"/>
        <v>98527.1</v>
      </c>
      <c r="N1342" s="19">
        <f t="shared" si="2792"/>
        <v>0</v>
      </c>
      <c r="O1342" s="19">
        <f t="shared" si="2833"/>
        <v>0</v>
      </c>
      <c r="P1342" s="19">
        <f t="shared" si="2833"/>
        <v>0</v>
      </c>
      <c r="Q1342" s="19">
        <f t="shared" si="2833"/>
        <v>0</v>
      </c>
      <c r="R1342" s="19">
        <f t="shared" si="2804"/>
        <v>13812.6</v>
      </c>
      <c r="S1342" s="19">
        <f t="shared" si="2805"/>
        <v>98527.1</v>
      </c>
      <c r="T1342" s="19">
        <f t="shared" si="2806"/>
        <v>0</v>
      </c>
      <c r="U1342" s="19">
        <f t="shared" si="2833"/>
        <v>0</v>
      </c>
      <c r="V1342" s="19">
        <f t="shared" si="2807"/>
        <v>13812.6</v>
      </c>
      <c r="W1342" s="19">
        <f t="shared" si="2808"/>
        <v>98527.1</v>
      </c>
      <c r="X1342" s="19">
        <f t="shared" si="2809"/>
        <v>0</v>
      </c>
      <c r="Y1342" s="19">
        <f t="shared" si="2833"/>
        <v>0</v>
      </c>
      <c r="Z1342" s="19">
        <f t="shared" si="2833"/>
        <v>0</v>
      </c>
      <c r="AA1342" s="19">
        <f t="shared" si="2833"/>
        <v>0</v>
      </c>
      <c r="AB1342" s="19">
        <f t="shared" si="2764"/>
        <v>13812.6</v>
      </c>
      <c r="AC1342" s="19">
        <f t="shared" si="2765"/>
        <v>98527.1</v>
      </c>
      <c r="AD1342" s="19">
        <f t="shared" si="2766"/>
        <v>0</v>
      </c>
      <c r="AE1342" s="19">
        <f t="shared" si="2833"/>
        <v>0</v>
      </c>
      <c r="AF1342" s="19">
        <f t="shared" si="2833"/>
        <v>0</v>
      </c>
      <c r="AG1342" s="19">
        <f t="shared" si="2767"/>
        <v>13812.6</v>
      </c>
      <c r="AH1342" s="19">
        <f t="shared" si="2768"/>
        <v>98527.1</v>
      </c>
      <c r="AI1342" s="19">
        <f t="shared" si="2769"/>
        <v>0</v>
      </c>
      <c r="AJ1342" s="19">
        <f t="shared" si="2833"/>
        <v>0</v>
      </c>
      <c r="AK1342" s="19">
        <f t="shared" si="2833"/>
        <v>0</v>
      </c>
      <c r="AL1342" s="19">
        <f t="shared" si="2833"/>
        <v>0</v>
      </c>
      <c r="AM1342" s="19">
        <f t="shared" si="2798"/>
        <v>13812.6</v>
      </c>
      <c r="AN1342" s="19">
        <f t="shared" si="2833"/>
        <v>0</v>
      </c>
      <c r="AO1342" s="19">
        <f t="shared" si="2817"/>
        <v>13812.6</v>
      </c>
      <c r="AP1342" s="19">
        <f t="shared" si="2799"/>
        <v>98527.1</v>
      </c>
      <c r="AQ1342" s="19">
        <f t="shared" si="2833"/>
        <v>0</v>
      </c>
      <c r="AR1342" s="19">
        <f t="shared" si="2818"/>
        <v>98527.1</v>
      </c>
      <c r="AS1342" s="19">
        <f t="shared" si="2800"/>
        <v>0</v>
      </c>
      <c r="AT1342" s="19">
        <f t="shared" si="2833"/>
        <v>0</v>
      </c>
      <c r="AU1342" s="19">
        <f t="shared" si="2819"/>
        <v>0</v>
      </c>
      <c r="AV1342" s="19">
        <f t="shared" si="2833"/>
        <v>0</v>
      </c>
      <c r="AW1342" s="32"/>
      <c r="AX1342" s="23"/>
      <c r="AY1342" s="2"/>
    </row>
    <row r="1343" spans="1:51" ht="46.8" x14ac:dyDescent="0.3">
      <c r="A1343" s="20" t="s">
        <v>991</v>
      </c>
      <c r="B1343" s="45">
        <v>400</v>
      </c>
      <c r="C1343" s="49"/>
      <c r="D1343" s="49"/>
      <c r="E1343" s="15" t="s">
        <v>580</v>
      </c>
      <c r="F1343" s="19">
        <f>F1344</f>
        <v>13812.6</v>
      </c>
      <c r="G1343" s="19">
        <f t="shared" si="2833"/>
        <v>98527.1</v>
      </c>
      <c r="H1343" s="19">
        <f t="shared" si="2833"/>
        <v>0</v>
      </c>
      <c r="I1343" s="19">
        <f t="shared" si="2833"/>
        <v>0</v>
      </c>
      <c r="J1343" s="19">
        <f t="shared" si="2833"/>
        <v>0</v>
      </c>
      <c r="K1343" s="19">
        <f t="shared" si="2833"/>
        <v>0</v>
      </c>
      <c r="L1343" s="19">
        <f t="shared" si="2790"/>
        <v>13812.6</v>
      </c>
      <c r="M1343" s="19">
        <f t="shared" si="2791"/>
        <v>98527.1</v>
      </c>
      <c r="N1343" s="19">
        <f t="shared" si="2792"/>
        <v>0</v>
      </c>
      <c r="O1343" s="19">
        <f t="shared" si="2833"/>
        <v>0</v>
      </c>
      <c r="P1343" s="19">
        <f t="shared" si="2833"/>
        <v>0</v>
      </c>
      <c r="Q1343" s="19">
        <f t="shared" si="2833"/>
        <v>0</v>
      </c>
      <c r="R1343" s="19">
        <f t="shared" si="2804"/>
        <v>13812.6</v>
      </c>
      <c r="S1343" s="19">
        <f t="shared" si="2805"/>
        <v>98527.1</v>
      </c>
      <c r="T1343" s="19">
        <f t="shared" si="2806"/>
        <v>0</v>
      </c>
      <c r="U1343" s="19">
        <f t="shared" si="2833"/>
        <v>0</v>
      </c>
      <c r="V1343" s="19">
        <f t="shared" si="2807"/>
        <v>13812.6</v>
      </c>
      <c r="W1343" s="19">
        <f t="shared" si="2808"/>
        <v>98527.1</v>
      </c>
      <c r="X1343" s="19">
        <f t="shared" si="2809"/>
        <v>0</v>
      </c>
      <c r="Y1343" s="19">
        <f t="shared" si="2833"/>
        <v>0</v>
      </c>
      <c r="Z1343" s="19">
        <f t="shared" si="2833"/>
        <v>0</v>
      </c>
      <c r="AA1343" s="19">
        <f t="shared" si="2833"/>
        <v>0</v>
      </c>
      <c r="AB1343" s="19">
        <f t="shared" si="2764"/>
        <v>13812.6</v>
      </c>
      <c r="AC1343" s="19">
        <f t="shared" si="2765"/>
        <v>98527.1</v>
      </c>
      <c r="AD1343" s="19">
        <f t="shared" si="2766"/>
        <v>0</v>
      </c>
      <c r="AE1343" s="19">
        <f t="shared" si="2833"/>
        <v>0</v>
      </c>
      <c r="AF1343" s="19">
        <f t="shared" si="2833"/>
        <v>0</v>
      </c>
      <c r="AG1343" s="19">
        <f t="shared" si="2767"/>
        <v>13812.6</v>
      </c>
      <c r="AH1343" s="19">
        <f t="shared" si="2768"/>
        <v>98527.1</v>
      </c>
      <c r="AI1343" s="19">
        <f t="shared" si="2769"/>
        <v>0</v>
      </c>
      <c r="AJ1343" s="19">
        <f t="shared" si="2833"/>
        <v>0</v>
      </c>
      <c r="AK1343" s="19">
        <f t="shared" si="2833"/>
        <v>0</v>
      </c>
      <c r="AL1343" s="19">
        <f t="shared" si="2833"/>
        <v>0</v>
      </c>
      <c r="AM1343" s="19">
        <f t="shared" si="2798"/>
        <v>13812.6</v>
      </c>
      <c r="AN1343" s="19">
        <f t="shared" si="2833"/>
        <v>0</v>
      </c>
      <c r="AO1343" s="19">
        <f t="shared" si="2817"/>
        <v>13812.6</v>
      </c>
      <c r="AP1343" s="19">
        <f t="shared" si="2799"/>
        <v>98527.1</v>
      </c>
      <c r="AQ1343" s="19">
        <f t="shared" si="2833"/>
        <v>0</v>
      </c>
      <c r="AR1343" s="19">
        <f t="shared" si="2818"/>
        <v>98527.1</v>
      </c>
      <c r="AS1343" s="19">
        <f t="shared" si="2800"/>
        <v>0</v>
      </c>
      <c r="AT1343" s="19">
        <f t="shared" si="2833"/>
        <v>0</v>
      </c>
      <c r="AU1343" s="19">
        <f t="shared" si="2819"/>
        <v>0</v>
      </c>
      <c r="AV1343" s="19">
        <f t="shared" si="2833"/>
        <v>0</v>
      </c>
      <c r="AW1343" s="32"/>
      <c r="AX1343" s="23"/>
      <c r="AY1343" s="2"/>
    </row>
    <row r="1344" spans="1:51" x14ac:dyDescent="0.3">
      <c r="A1344" s="20" t="s">
        <v>991</v>
      </c>
      <c r="B1344" s="45">
        <v>410</v>
      </c>
      <c r="C1344" s="49"/>
      <c r="D1344" s="49"/>
      <c r="E1344" s="15" t="s">
        <v>593</v>
      </c>
      <c r="F1344" s="19">
        <f>F1345</f>
        <v>13812.6</v>
      </c>
      <c r="G1344" s="19">
        <f t="shared" si="2833"/>
        <v>98527.1</v>
      </c>
      <c r="H1344" s="19">
        <f t="shared" si="2833"/>
        <v>0</v>
      </c>
      <c r="I1344" s="19">
        <f t="shared" si="2833"/>
        <v>0</v>
      </c>
      <c r="J1344" s="19">
        <f t="shared" si="2833"/>
        <v>0</v>
      </c>
      <c r="K1344" s="19">
        <f t="shared" si="2833"/>
        <v>0</v>
      </c>
      <c r="L1344" s="19">
        <f t="shared" si="2790"/>
        <v>13812.6</v>
      </c>
      <c r="M1344" s="19">
        <f t="shared" si="2791"/>
        <v>98527.1</v>
      </c>
      <c r="N1344" s="19">
        <f t="shared" si="2792"/>
        <v>0</v>
      </c>
      <c r="O1344" s="19">
        <f t="shared" si="2833"/>
        <v>0</v>
      </c>
      <c r="P1344" s="19">
        <f t="shared" si="2833"/>
        <v>0</v>
      </c>
      <c r="Q1344" s="19">
        <f t="shared" si="2833"/>
        <v>0</v>
      </c>
      <c r="R1344" s="19">
        <f t="shared" si="2804"/>
        <v>13812.6</v>
      </c>
      <c r="S1344" s="19">
        <f t="shared" si="2805"/>
        <v>98527.1</v>
      </c>
      <c r="T1344" s="19">
        <f t="shared" si="2806"/>
        <v>0</v>
      </c>
      <c r="U1344" s="19">
        <f t="shared" si="2833"/>
        <v>0</v>
      </c>
      <c r="V1344" s="19">
        <f t="shared" si="2807"/>
        <v>13812.6</v>
      </c>
      <c r="W1344" s="19">
        <f t="shared" si="2808"/>
        <v>98527.1</v>
      </c>
      <c r="X1344" s="19">
        <f t="shared" si="2809"/>
        <v>0</v>
      </c>
      <c r="Y1344" s="19">
        <f t="shared" si="2833"/>
        <v>0</v>
      </c>
      <c r="Z1344" s="19">
        <f t="shared" si="2833"/>
        <v>0</v>
      </c>
      <c r="AA1344" s="19">
        <f t="shared" si="2833"/>
        <v>0</v>
      </c>
      <c r="AB1344" s="19">
        <f t="shared" si="2764"/>
        <v>13812.6</v>
      </c>
      <c r="AC1344" s="19">
        <f t="shared" si="2765"/>
        <v>98527.1</v>
      </c>
      <c r="AD1344" s="19">
        <f t="shared" si="2766"/>
        <v>0</v>
      </c>
      <c r="AE1344" s="19">
        <f t="shared" si="2833"/>
        <v>0</v>
      </c>
      <c r="AF1344" s="19">
        <f t="shared" si="2833"/>
        <v>0</v>
      </c>
      <c r="AG1344" s="19">
        <f t="shared" si="2767"/>
        <v>13812.6</v>
      </c>
      <c r="AH1344" s="19">
        <f t="shared" si="2768"/>
        <v>98527.1</v>
      </c>
      <c r="AI1344" s="19">
        <f t="shared" si="2769"/>
        <v>0</v>
      </c>
      <c r="AJ1344" s="19">
        <f t="shared" si="2833"/>
        <v>0</v>
      </c>
      <c r="AK1344" s="19">
        <f t="shared" si="2833"/>
        <v>0</v>
      </c>
      <c r="AL1344" s="19">
        <f t="shared" si="2833"/>
        <v>0</v>
      </c>
      <c r="AM1344" s="19">
        <f t="shared" si="2798"/>
        <v>13812.6</v>
      </c>
      <c r="AN1344" s="19">
        <f t="shared" si="2833"/>
        <v>0</v>
      </c>
      <c r="AO1344" s="19">
        <f t="shared" si="2817"/>
        <v>13812.6</v>
      </c>
      <c r="AP1344" s="19">
        <f t="shared" si="2799"/>
        <v>98527.1</v>
      </c>
      <c r="AQ1344" s="19">
        <f t="shared" si="2833"/>
        <v>0</v>
      </c>
      <c r="AR1344" s="19">
        <f t="shared" si="2818"/>
        <v>98527.1</v>
      </c>
      <c r="AS1344" s="19">
        <f t="shared" si="2800"/>
        <v>0</v>
      </c>
      <c r="AT1344" s="19">
        <f t="shared" si="2833"/>
        <v>0</v>
      </c>
      <c r="AU1344" s="19">
        <f t="shared" si="2819"/>
        <v>0</v>
      </c>
      <c r="AV1344" s="19">
        <f t="shared" si="2833"/>
        <v>0</v>
      </c>
      <c r="AW1344" s="32"/>
      <c r="AX1344" s="23"/>
      <c r="AY1344" s="2"/>
    </row>
    <row r="1345" spans="1:51" x14ac:dyDescent="0.3">
      <c r="A1345" s="20" t="s">
        <v>991</v>
      </c>
      <c r="B1345" s="45">
        <v>410</v>
      </c>
      <c r="C1345" s="49" t="s">
        <v>151</v>
      </c>
      <c r="D1345" s="49" t="s">
        <v>30</v>
      </c>
      <c r="E1345" s="15" t="s">
        <v>549</v>
      </c>
      <c r="F1345" s="19">
        <v>13812.6</v>
      </c>
      <c r="G1345" s="19">
        <v>98527.1</v>
      </c>
      <c r="H1345" s="19">
        <v>0</v>
      </c>
      <c r="I1345" s="19"/>
      <c r="J1345" s="19"/>
      <c r="K1345" s="19"/>
      <c r="L1345" s="19">
        <f t="shared" si="2790"/>
        <v>13812.6</v>
      </c>
      <c r="M1345" s="19">
        <f t="shared" si="2791"/>
        <v>98527.1</v>
      </c>
      <c r="N1345" s="19">
        <f t="shared" si="2792"/>
        <v>0</v>
      </c>
      <c r="O1345" s="19"/>
      <c r="P1345" s="19"/>
      <c r="Q1345" s="19"/>
      <c r="R1345" s="19">
        <f t="shared" si="2804"/>
        <v>13812.6</v>
      </c>
      <c r="S1345" s="19">
        <f t="shared" si="2805"/>
        <v>98527.1</v>
      </c>
      <c r="T1345" s="19">
        <f t="shared" si="2806"/>
        <v>0</v>
      </c>
      <c r="U1345" s="19"/>
      <c r="V1345" s="19">
        <f t="shared" si="2807"/>
        <v>13812.6</v>
      </c>
      <c r="W1345" s="19">
        <f t="shared" si="2808"/>
        <v>98527.1</v>
      </c>
      <c r="X1345" s="19">
        <f t="shared" si="2809"/>
        <v>0</v>
      </c>
      <c r="Y1345" s="19"/>
      <c r="Z1345" s="19"/>
      <c r="AA1345" s="19"/>
      <c r="AB1345" s="19">
        <f t="shared" si="2764"/>
        <v>13812.6</v>
      </c>
      <c r="AC1345" s="19">
        <f t="shared" si="2765"/>
        <v>98527.1</v>
      </c>
      <c r="AD1345" s="19">
        <f t="shared" si="2766"/>
        <v>0</v>
      </c>
      <c r="AE1345" s="19"/>
      <c r="AF1345" s="19"/>
      <c r="AG1345" s="19">
        <f t="shared" si="2767"/>
        <v>13812.6</v>
      </c>
      <c r="AH1345" s="19">
        <f t="shared" si="2768"/>
        <v>98527.1</v>
      </c>
      <c r="AI1345" s="19">
        <f t="shared" si="2769"/>
        <v>0</v>
      </c>
      <c r="AJ1345" s="19"/>
      <c r="AK1345" s="19"/>
      <c r="AL1345" s="19"/>
      <c r="AM1345" s="19">
        <f t="shared" si="2798"/>
        <v>13812.6</v>
      </c>
      <c r="AN1345" s="19"/>
      <c r="AO1345" s="19">
        <f t="shared" si="2817"/>
        <v>13812.6</v>
      </c>
      <c r="AP1345" s="19">
        <f t="shared" si="2799"/>
        <v>98527.1</v>
      </c>
      <c r="AQ1345" s="19"/>
      <c r="AR1345" s="19">
        <f t="shared" si="2818"/>
        <v>98527.1</v>
      </c>
      <c r="AS1345" s="19">
        <f t="shared" si="2800"/>
        <v>0</v>
      </c>
      <c r="AT1345" s="19"/>
      <c r="AU1345" s="19">
        <f t="shared" si="2819"/>
        <v>0</v>
      </c>
      <c r="AV1345" s="19"/>
      <c r="AW1345" s="32"/>
      <c r="AX1345" s="23"/>
      <c r="AY1345" s="2"/>
    </row>
    <row r="1346" spans="1:51" ht="109.2" x14ac:dyDescent="0.3">
      <c r="A1346" s="49" t="s">
        <v>277</v>
      </c>
      <c r="B1346" s="45"/>
      <c r="C1346" s="49"/>
      <c r="D1346" s="49"/>
      <c r="E1346" s="15" t="s">
        <v>726</v>
      </c>
      <c r="F1346" s="19">
        <f t="shared" ref="F1346:K1348" si="2834">F1347</f>
        <v>55813.9</v>
      </c>
      <c r="G1346" s="19">
        <f t="shared" si="2834"/>
        <v>63750</v>
      </c>
      <c r="H1346" s="19">
        <f t="shared" si="2834"/>
        <v>0</v>
      </c>
      <c r="I1346" s="19">
        <f t="shared" si="2834"/>
        <v>0</v>
      </c>
      <c r="J1346" s="19">
        <f t="shared" si="2834"/>
        <v>0</v>
      </c>
      <c r="K1346" s="19">
        <f t="shared" si="2834"/>
        <v>0</v>
      </c>
      <c r="L1346" s="19">
        <f t="shared" si="2790"/>
        <v>55813.9</v>
      </c>
      <c r="M1346" s="19">
        <f t="shared" si="2791"/>
        <v>63750</v>
      </c>
      <c r="N1346" s="19">
        <f t="shared" si="2792"/>
        <v>0</v>
      </c>
      <c r="O1346" s="19">
        <f t="shared" ref="O1346:Q1348" si="2835">O1347</f>
        <v>0</v>
      </c>
      <c r="P1346" s="19">
        <f t="shared" si="2835"/>
        <v>0</v>
      </c>
      <c r="Q1346" s="19">
        <f t="shared" si="2835"/>
        <v>0</v>
      </c>
      <c r="R1346" s="19">
        <f t="shared" si="2804"/>
        <v>55813.9</v>
      </c>
      <c r="S1346" s="19">
        <f t="shared" si="2805"/>
        <v>63750</v>
      </c>
      <c r="T1346" s="19">
        <f t="shared" si="2806"/>
        <v>0</v>
      </c>
      <c r="U1346" s="19">
        <f t="shared" ref="U1346:AV1348" si="2836">U1347</f>
        <v>0</v>
      </c>
      <c r="V1346" s="19">
        <f t="shared" si="2807"/>
        <v>55813.9</v>
      </c>
      <c r="W1346" s="19">
        <f t="shared" si="2808"/>
        <v>63750</v>
      </c>
      <c r="X1346" s="19">
        <f t="shared" si="2809"/>
        <v>0</v>
      </c>
      <c r="Y1346" s="19">
        <f t="shared" si="2836"/>
        <v>12500</v>
      </c>
      <c r="Z1346" s="19">
        <f t="shared" si="2836"/>
        <v>0</v>
      </c>
      <c r="AA1346" s="19">
        <f t="shared" si="2836"/>
        <v>0</v>
      </c>
      <c r="AB1346" s="19">
        <f t="shared" si="2764"/>
        <v>68313.899999999994</v>
      </c>
      <c r="AC1346" s="19">
        <f t="shared" si="2765"/>
        <v>63750</v>
      </c>
      <c r="AD1346" s="19">
        <f t="shared" si="2766"/>
        <v>0</v>
      </c>
      <c r="AE1346" s="19">
        <f t="shared" si="2836"/>
        <v>0</v>
      </c>
      <c r="AF1346" s="19">
        <f t="shared" si="2836"/>
        <v>0</v>
      </c>
      <c r="AG1346" s="19">
        <f t="shared" si="2767"/>
        <v>68313.899999999994</v>
      </c>
      <c r="AH1346" s="19">
        <f t="shared" si="2768"/>
        <v>63750</v>
      </c>
      <c r="AI1346" s="19">
        <f t="shared" si="2769"/>
        <v>0</v>
      </c>
      <c r="AJ1346" s="19">
        <f t="shared" si="2836"/>
        <v>0</v>
      </c>
      <c r="AK1346" s="19">
        <f t="shared" si="2836"/>
        <v>53535.5</v>
      </c>
      <c r="AL1346" s="19">
        <f t="shared" si="2836"/>
        <v>0</v>
      </c>
      <c r="AM1346" s="19">
        <f t="shared" si="2798"/>
        <v>68313.899999999994</v>
      </c>
      <c r="AN1346" s="19">
        <f t="shared" si="2836"/>
        <v>0</v>
      </c>
      <c r="AO1346" s="19">
        <f t="shared" si="2817"/>
        <v>68313.899999999994</v>
      </c>
      <c r="AP1346" s="19">
        <f t="shared" si="2799"/>
        <v>117285.5</v>
      </c>
      <c r="AQ1346" s="19">
        <f t="shared" si="2836"/>
        <v>0</v>
      </c>
      <c r="AR1346" s="19">
        <f t="shared" si="2818"/>
        <v>117285.5</v>
      </c>
      <c r="AS1346" s="19">
        <f t="shared" si="2800"/>
        <v>0</v>
      </c>
      <c r="AT1346" s="19">
        <f t="shared" si="2836"/>
        <v>0</v>
      </c>
      <c r="AU1346" s="19">
        <f t="shared" si="2819"/>
        <v>0</v>
      </c>
      <c r="AV1346" s="19">
        <f t="shared" si="2836"/>
        <v>0</v>
      </c>
      <c r="AW1346" s="32"/>
      <c r="AX1346" s="23"/>
      <c r="AY1346" s="2"/>
    </row>
    <row r="1347" spans="1:51" ht="46.8" x14ac:dyDescent="0.3">
      <c r="A1347" s="49" t="s">
        <v>277</v>
      </c>
      <c r="B1347" s="45">
        <v>400</v>
      </c>
      <c r="C1347" s="49"/>
      <c r="D1347" s="49"/>
      <c r="E1347" s="15" t="s">
        <v>580</v>
      </c>
      <c r="F1347" s="19">
        <f t="shared" si="2834"/>
        <v>55813.9</v>
      </c>
      <c r="G1347" s="19">
        <f t="shared" si="2834"/>
        <v>63750</v>
      </c>
      <c r="H1347" s="19">
        <f t="shared" si="2834"/>
        <v>0</v>
      </c>
      <c r="I1347" s="19">
        <f t="shared" si="2834"/>
        <v>0</v>
      </c>
      <c r="J1347" s="19">
        <f t="shared" si="2834"/>
        <v>0</v>
      </c>
      <c r="K1347" s="19">
        <f t="shared" si="2834"/>
        <v>0</v>
      </c>
      <c r="L1347" s="19">
        <f t="shared" si="2790"/>
        <v>55813.9</v>
      </c>
      <c r="M1347" s="19">
        <f t="shared" si="2791"/>
        <v>63750</v>
      </c>
      <c r="N1347" s="19">
        <f t="shared" si="2792"/>
        <v>0</v>
      </c>
      <c r="O1347" s="19">
        <f t="shared" si="2835"/>
        <v>0</v>
      </c>
      <c r="P1347" s="19">
        <f t="shared" si="2835"/>
        <v>0</v>
      </c>
      <c r="Q1347" s="19">
        <f t="shared" si="2835"/>
        <v>0</v>
      </c>
      <c r="R1347" s="19">
        <f t="shared" si="2804"/>
        <v>55813.9</v>
      </c>
      <c r="S1347" s="19">
        <f t="shared" si="2805"/>
        <v>63750</v>
      </c>
      <c r="T1347" s="19">
        <f t="shared" si="2806"/>
        <v>0</v>
      </c>
      <c r="U1347" s="19">
        <f t="shared" si="2836"/>
        <v>0</v>
      </c>
      <c r="V1347" s="19">
        <f t="shared" si="2807"/>
        <v>55813.9</v>
      </c>
      <c r="W1347" s="19">
        <f t="shared" si="2808"/>
        <v>63750</v>
      </c>
      <c r="X1347" s="19">
        <f t="shared" si="2809"/>
        <v>0</v>
      </c>
      <c r="Y1347" s="19">
        <f t="shared" si="2836"/>
        <v>12500</v>
      </c>
      <c r="Z1347" s="19">
        <f t="shared" si="2836"/>
        <v>0</v>
      </c>
      <c r="AA1347" s="19">
        <f t="shared" si="2836"/>
        <v>0</v>
      </c>
      <c r="AB1347" s="19">
        <f t="shared" si="2764"/>
        <v>68313.899999999994</v>
      </c>
      <c r="AC1347" s="19">
        <f t="shared" si="2765"/>
        <v>63750</v>
      </c>
      <c r="AD1347" s="19">
        <f t="shared" si="2766"/>
        <v>0</v>
      </c>
      <c r="AE1347" s="19">
        <f t="shared" si="2836"/>
        <v>0</v>
      </c>
      <c r="AF1347" s="19">
        <f t="shared" si="2836"/>
        <v>0</v>
      </c>
      <c r="AG1347" s="19">
        <f t="shared" si="2767"/>
        <v>68313.899999999994</v>
      </c>
      <c r="AH1347" s="19">
        <f t="shared" si="2768"/>
        <v>63750</v>
      </c>
      <c r="AI1347" s="19">
        <f t="shared" si="2769"/>
        <v>0</v>
      </c>
      <c r="AJ1347" s="19">
        <f t="shared" si="2836"/>
        <v>0</v>
      </c>
      <c r="AK1347" s="19">
        <f t="shared" si="2836"/>
        <v>53535.5</v>
      </c>
      <c r="AL1347" s="19">
        <f t="shared" si="2836"/>
        <v>0</v>
      </c>
      <c r="AM1347" s="19">
        <f t="shared" si="2798"/>
        <v>68313.899999999994</v>
      </c>
      <c r="AN1347" s="19">
        <f t="shared" si="2836"/>
        <v>0</v>
      </c>
      <c r="AO1347" s="19">
        <f t="shared" si="2817"/>
        <v>68313.899999999994</v>
      </c>
      <c r="AP1347" s="19">
        <f t="shared" si="2799"/>
        <v>117285.5</v>
      </c>
      <c r="AQ1347" s="19">
        <f t="shared" si="2836"/>
        <v>0</v>
      </c>
      <c r="AR1347" s="19">
        <f t="shared" si="2818"/>
        <v>117285.5</v>
      </c>
      <c r="AS1347" s="19">
        <f t="shared" si="2800"/>
        <v>0</v>
      </c>
      <c r="AT1347" s="19">
        <f t="shared" si="2836"/>
        <v>0</v>
      </c>
      <c r="AU1347" s="19">
        <f t="shared" si="2819"/>
        <v>0</v>
      </c>
      <c r="AV1347" s="19">
        <f t="shared" si="2836"/>
        <v>0</v>
      </c>
      <c r="AW1347" s="32"/>
      <c r="AX1347" s="23"/>
      <c r="AY1347" s="2"/>
    </row>
    <row r="1348" spans="1:51" x14ac:dyDescent="0.3">
      <c r="A1348" s="49" t="s">
        <v>277</v>
      </c>
      <c r="B1348" s="45">
        <v>410</v>
      </c>
      <c r="C1348" s="49"/>
      <c r="D1348" s="49"/>
      <c r="E1348" s="15" t="s">
        <v>593</v>
      </c>
      <c r="F1348" s="19">
        <f t="shared" si="2834"/>
        <v>55813.9</v>
      </c>
      <c r="G1348" s="19">
        <f t="shared" si="2834"/>
        <v>63750</v>
      </c>
      <c r="H1348" s="19">
        <f t="shared" si="2834"/>
        <v>0</v>
      </c>
      <c r="I1348" s="19">
        <f t="shared" si="2834"/>
        <v>0</v>
      </c>
      <c r="J1348" s="19">
        <f t="shared" si="2834"/>
        <v>0</v>
      </c>
      <c r="K1348" s="19">
        <f t="shared" si="2834"/>
        <v>0</v>
      </c>
      <c r="L1348" s="19">
        <f t="shared" si="2790"/>
        <v>55813.9</v>
      </c>
      <c r="M1348" s="19">
        <f t="shared" si="2791"/>
        <v>63750</v>
      </c>
      <c r="N1348" s="19">
        <f t="shared" si="2792"/>
        <v>0</v>
      </c>
      <c r="O1348" s="19">
        <f t="shared" si="2835"/>
        <v>0</v>
      </c>
      <c r="P1348" s="19">
        <f t="shared" si="2835"/>
        <v>0</v>
      </c>
      <c r="Q1348" s="19">
        <f t="shared" si="2835"/>
        <v>0</v>
      </c>
      <c r="R1348" s="19">
        <f t="shared" si="2804"/>
        <v>55813.9</v>
      </c>
      <c r="S1348" s="19">
        <f t="shared" si="2805"/>
        <v>63750</v>
      </c>
      <c r="T1348" s="19">
        <f t="shared" si="2806"/>
        <v>0</v>
      </c>
      <c r="U1348" s="19">
        <f t="shared" si="2836"/>
        <v>0</v>
      </c>
      <c r="V1348" s="19">
        <f t="shared" si="2807"/>
        <v>55813.9</v>
      </c>
      <c r="W1348" s="19">
        <f t="shared" si="2808"/>
        <v>63750</v>
      </c>
      <c r="X1348" s="19">
        <f t="shared" si="2809"/>
        <v>0</v>
      </c>
      <c r="Y1348" s="19">
        <f t="shared" si="2836"/>
        <v>12500</v>
      </c>
      <c r="Z1348" s="19">
        <f t="shared" si="2836"/>
        <v>0</v>
      </c>
      <c r="AA1348" s="19">
        <f t="shared" si="2836"/>
        <v>0</v>
      </c>
      <c r="AB1348" s="19">
        <f t="shared" si="2764"/>
        <v>68313.899999999994</v>
      </c>
      <c r="AC1348" s="19">
        <f t="shared" si="2765"/>
        <v>63750</v>
      </c>
      <c r="AD1348" s="19">
        <f t="shared" si="2766"/>
        <v>0</v>
      </c>
      <c r="AE1348" s="19">
        <f t="shared" si="2836"/>
        <v>0</v>
      </c>
      <c r="AF1348" s="19">
        <f t="shared" si="2836"/>
        <v>0</v>
      </c>
      <c r="AG1348" s="19">
        <f t="shared" si="2767"/>
        <v>68313.899999999994</v>
      </c>
      <c r="AH1348" s="19">
        <f t="shared" si="2768"/>
        <v>63750</v>
      </c>
      <c r="AI1348" s="19">
        <f t="shared" si="2769"/>
        <v>0</v>
      </c>
      <c r="AJ1348" s="19">
        <f t="shared" si="2836"/>
        <v>0</v>
      </c>
      <c r="AK1348" s="19">
        <f t="shared" si="2836"/>
        <v>53535.5</v>
      </c>
      <c r="AL1348" s="19">
        <f t="shared" si="2836"/>
        <v>0</v>
      </c>
      <c r="AM1348" s="19">
        <f t="shared" si="2798"/>
        <v>68313.899999999994</v>
      </c>
      <c r="AN1348" s="19">
        <f t="shared" si="2836"/>
        <v>0</v>
      </c>
      <c r="AO1348" s="19">
        <f t="shared" si="2817"/>
        <v>68313.899999999994</v>
      </c>
      <c r="AP1348" s="19">
        <f t="shared" si="2799"/>
        <v>117285.5</v>
      </c>
      <c r="AQ1348" s="19">
        <f t="shared" si="2836"/>
        <v>0</v>
      </c>
      <c r="AR1348" s="19">
        <f t="shared" si="2818"/>
        <v>117285.5</v>
      </c>
      <c r="AS1348" s="19">
        <f t="shared" si="2800"/>
        <v>0</v>
      </c>
      <c r="AT1348" s="19">
        <f t="shared" si="2836"/>
        <v>0</v>
      </c>
      <c r="AU1348" s="19">
        <f t="shared" si="2819"/>
        <v>0</v>
      </c>
      <c r="AV1348" s="19">
        <f t="shared" si="2836"/>
        <v>0</v>
      </c>
      <c r="AW1348" s="32"/>
      <c r="AX1348" s="23"/>
      <c r="AY1348" s="2"/>
    </row>
    <row r="1349" spans="1:51" x14ac:dyDescent="0.3">
      <c r="A1349" s="49" t="s">
        <v>277</v>
      </c>
      <c r="B1349" s="45">
        <v>410</v>
      </c>
      <c r="C1349" s="49" t="s">
        <v>151</v>
      </c>
      <c r="D1349" s="49" t="s">
        <v>30</v>
      </c>
      <c r="E1349" s="15" t="s">
        <v>549</v>
      </c>
      <c r="F1349" s="19">
        <v>55813.9</v>
      </c>
      <c r="G1349" s="19">
        <v>63750</v>
      </c>
      <c r="H1349" s="19">
        <v>0</v>
      </c>
      <c r="I1349" s="19"/>
      <c r="J1349" s="19"/>
      <c r="K1349" s="19"/>
      <c r="L1349" s="19">
        <f t="shared" si="2790"/>
        <v>55813.9</v>
      </c>
      <c r="M1349" s="19">
        <f t="shared" si="2791"/>
        <v>63750</v>
      </c>
      <c r="N1349" s="19">
        <f t="shared" si="2792"/>
        <v>0</v>
      </c>
      <c r="O1349" s="19"/>
      <c r="P1349" s="19"/>
      <c r="Q1349" s="19"/>
      <c r="R1349" s="19">
        <f t="shared" si="2804"/>
        <v>55813.9</v>
      </c>
      <c r="S1349" s="19">
        <f t="shared" si="2805"/>
        <v>63750</v>
      </c>
      <c r="T1349" s="19">
        <f t="shared" si="2806"/>
        <v>0</v>
      </c>
      <c r="U1349" s="19"/>
      <c r="V1349" s="19">
        <f t="shared" si="2807"/>
        <v>55813.9</v>
      </c>
      <c r="W1349" s="19">
        <f t="shared" si="2808"/>
        <v>63750</v>
      </c>
      <c r="X1349" s="19">
        <f t="shared" si="2809"/>
        <v>0</v>
      </c>
      <c r="Y1349" s="19">
        <v>12500</v>
      </c>
      <c r="Z1349" s="19"/>
      <c r="AA1349" s="19"/>
      <c r="AB1349" s="19">
        <f t="shared" si="2764"/>
        <v>68313.899999999994</v>
      </c>
      <c r="AC1349" s="19">
        <f t="shared" si="2765"/>
        <v>63750</v>
      </c>
      <c r="AD1349" s="19">
        <f t="shared" si="2766"/>
        <v>0</v>
      </c>
      <c r="AE1349" s="19"/>
      <c r="AF1349" s="19"/>
      <c r="AG1349" s="19">
        <f t="shared" si="2767"/>
        <v>68313.899999999994</v>
      </c>
      <c r="AH1349" s="19">
        <f t="shared" si="2768"/>
        <v>63750</v>
      </c>
      <c r="AI1349" s="19">
        <f t="shared" si="2769"/>
        <v>0</v>
      </c>
      <c r="AJ1349" s="19"/>
      <c r="AK1349" s="19">
        <v>53535.5</v>
      </c>
      <c r="AL1349" s="19"/>
      <c r="AM1349" s="19">
        <f t="shared" si="2798"/>
        <v>68313.899999999994</v>
      </c>
      <c r="AN1349" s="19"/>
      <c r="AO1349" s="19">
        <f t="shared" si="2817"/>
        <v>68313.899999999994</v>
      </c>
      <c r="AP1349" s="19">
        <f t="shared" si="2799"/>
        <v>117285.5</v>
      </c>
      <c r="AQ1349" s="19"/>
      <c r="AR1349" s="19">
        <f t="shared" si="2818"/>
        <v>117285.5</v>
      </c>
      <c r="AS1349" s="19">
        <f t="shared" si="2800"/>
        <v>0</v>
      </c>
      <c r="AT1349" s="19"/>
      <c r="AU1349" s="19">
        <f t="shared" si="2819"/>
        <v>0</v>
      </c>
      <c r="AV1349" s="19"/>
      <c r="AW1349" s="32"/>
      <c r="AX1349" s="23"/>
      <c r="AY1349" s="2"/>
    </row>
    <row r="1350" spans="1:51" ht="124.8" hidden="1" x14ac:dyDescent="0.3">
      <c r="A1350" s="36" t="s">
        <v>278</v>
      </c>
      <c r="B1350" s="33"/>
      <c r="C1350" s="36"/>
      <c r="D1350" s="36"/>
      <c r="E1350" s="15" t="s">
        <v>727</v>
      </c>
      <c r="F1350" s="19">
        <f t="shared" ref="F1350:K1352" si="2837">F1351</f>
        <v>21258.1</v>
      </c>
      <c r="G1350" s="19">
        <f t="shared" si="2837"/>
        <v>0</v>
      </c>
      <c r="H1350" s="19">
        <f t="shared" si="2837"/>
        <v>0</v>
      </c>
      <c r="I1350" s="19">
        <f t="shared" si="2837"/>
        <v>0</v>
      </c>
      <c r="J1350" s="19">
        <f t="shared" si="2837"/>
        <v>0</v>
      </c>
      <c r="K1350" s="19">
        <f t="shared" si="2837"/>
        <v>0</v>
      </c>
      <c r="L1350" s="19">
        <f t="shared" si="2790"/>
        <v>21258.1</v>
      </c>
      <c r="M1350" s="19">
        <f t="shared" si="2791"/>
        <v>0</v>
      </c>
      <c r="N1350" s="19">
        <f t="shared" si="2792"/>
        <v>0</v>
      </c>
      <c r="O1350" s="19">
        <f t="shared" ref="O1350:Q1352" si="2838">O1351</f>
        <v>0</v>
      </c>
      <c r="P1350" s="19">
        <f t="shared" si="2838"/>
        <v>0</v>
      </c>
      <c r="Q1350" s="19">
        <f t="shared" si="2838"/>
        <v>0</v>
      </c>
      <c r="R1350" s="19">
        <f t="shared" si="2804"/>
        <v>21258.1</v>
      </c>
      <c r="S1350" s="19">
        <f t="shared" si="2805"/>
        <v>0</v>
      </c>
      <c r="T1350" s="19">
        <f t="shared" si="2806"/>
        <v>0</v>
      </c>
      <c r="U1350" s="19">
        <f t="shared" ref="U1350:AV1352" si="2839">U1351</f>
        <v>0</v>
      </c>
      <c r="V1350" s="19">
        <f t="shared" si="2807"/>
        <v>21258.1</v>
      </c>
      <c r="W1350" s="19">
        <f t="shared" si="2808"/>
        <v>0</v>
      </c>
      <c r="X1350" s="19">
        <f t="shared" si="2809"/>
        <v>0</v>
      </c>
      <c r="Y1350" s="19">
        <f t="shared" si="2839"/>
        <v>0</v>
      </c>
      <c r="Z1350" s="19">
        <f t="shared" si="2839"/>
        <v>0</v>
      </c>
      <c r="AA1350" s="19">
        <f t="shared" si="2839"/>
        <v>0</v>
      </c>
      <c r="AB1350" s="19">
        <f t="shared" si="2764"/>
        <v>21258.1</v>
      </c>
      <c r="AC1350" s="19">
        <f t="shared" si="2765"/>
        <v>0</v>
      </c>
      <c r="AD1350" s="19">
        <f t="shared" si="2766"/>
        <v>0</v>
      </c>
      <c r="AE1350" s="19">
        <f t="shared" si="2839"/>
        <v>0</v>
      </c>
      <c r="AF1350" s="19">
        <f t="shared" si="2839"/>
        <v>0</v>
      </c>
      <c r="AG1350" s="19">
        <f t="shared" si="2767"/>
        <v>21258.1</v>
      </c>
      <c r="AH1350" s="19">
        <f t="shared" si="2768"/>
        <v>0</v>
      </c>
      <c r="AI1350" s="19">
        <f t="shared" si="2769"/>
        <v>0</v>
      </c>
      <c r="AJ1350" s="19">
        <f t="shared" si="2839"/>
        <v>-21258.1</v>
      </c>
      <c r="AK1350" s="19">
        <f t="shared" si="2839"/>
        <v>0</v>
      </c>
      <c r="AL1350" s="19">
        <f t="shared" si="2839"/>
        <v>0</v>
      </c>
      <c r="AM1350" s="19">
        <f t="shared" si="2798"/>
        <v>0</v>
      </c>
      <c r="AN1350" s="19">
        <f t="shared" si="2839"/>
        <v>0</v>
      </c>
      <c r="AO1350" s="19"/>
      <c r="AP1350" s="19">
        <f t="shared" si="2799"/>
        <v>0</v>
      </c>
      <c r="AQ1350" s="19">
        <f t="shared" si="2839"/>
        <v>0</v>
      </c>
      <c r="AR1350" s="19"/>
      <c r="AS1350" s="19">
        <f t="shared" si="2800"/>
        <v>0</v>
      </c>
      <c r="AT1350" s="19">
        <f t="shared" si="2839"/>
        <v>0</v>
      </c>
      <c r="AU1350" s="19"/>
      <c r="AV1350" s="19">
        <f t="shared" si="2839"/>
        <v>0</v>
      </c>
      <c r="AW1350" s="32">
        <v>0</v>
      </c>
      <c r="AX1350" s="23"/>
      <c r="AY1350" s="2"/>
    </row>
    <row r="1351" spans="1:51" ht="46.8" hidden="1" x14ac:dyDescent="0.3">
      <c r="A1351" s="36" t="s">
        <v>278</v>
      </c>
      <c r="B1351" s="33">
        <v>400</v>
      </c>
      <c r="C1351" s="36"/>
      <c r="D1351" s="36"/>
      <c r="E1351" s="15" t="s">
        <v>580</v>
      </c>
      <c r="F1351" s="19">
        <f t="shared" si="2837"/>
        <v>21258.1</v>
      </c>
      <c r="G1351" s="19">
        <f t="shared" si="2837"/>
        <v>0</v>
      </c>
      <c r="H1351" s="19">
        <f t="shared" si="2837"/>
        <v>0</v>
      </c>
      <c r="I1351" s="19">
        <f t="shared" si="2837"/>
        <v>0</v>
      </c>
      <c r="J1351" s="19">
        <f t="shared" si="2837"/>
        <v>0</v>
      </c>
      <c r="K1351" s="19">
        <f t="shared" si="2837"/>
        <v>0</v>
      </c>
      <c r="L1351" s="19">
        <f t="shared" si="2790"/>
        <v>21258.1</v>
      </c>
      <c r="M1351" s="19">
        <f t="shared" si="2791"/>
        <v>0</v>
      </c>
      <c r="N1351" s="19">
        <f t="shared" si="2792"/>
        <v>0</v>
      </c>
      <c r="O1351" s="19">
        <f t="shared" si="2838"/>
        <v>0</v>
      </c>
      <c r="P1351" s="19">
        <f t="shared" si="2838"/>
        <v>0</v>
      </c>
      <c r="Q1351" s="19">
        <f t="shared" si="2838"/>
        <v>0</v>
      </c>
      <c r="R1351" s="19">
        <f t="shared" si="2804"/>
        <v>21258.1</v>
      </c>
      <c r="S1351" s="19">
        <f t="shared" si="2805"/>
        <v>0</v>
      </c>
      <c r="T1351" s="19">
        <f t="shared" si="2806"/>
        <v>0</v>
      </c>
      <c r="U1351" s="19">
        <f t="shared" si="2839"/>
        <v>0</v>
      </c>
      <c r="V1351" s="19">
        <f t="shared" si="2807"/>
        <v>21258.1</v>
      </c>
      <c r="W1351" s="19">
        <f t="shared" si="2808"/>
        <v>0</v>
      </c>
      <c r="X1351" s="19">
        <f t="shared" si="2809"/>
        <v>0</v>
      </c>
      <c r="Y1351" s="19">
        <f t="shared" si="2839"/>
        <v>0</v>
      </c>
      <c r="Z1351" s="19">
        <f t="shared" si="2839"/>
        <v>0</v>
      </c>
      <c r="AA1351" s="19">
        <f t="shared" si="2839"/>
        <v>0</v>
      </c>
      <c r="AB1351" s="19">
        <f t="shared" ref="AB1351:AB1414" si="2840">V1351+Y1351</f>
        <v>21258.1</v>
      </c>
      <c r="AC1351" s="19">
        <f t="shared" ref="AC1351:AC1414" si="2841">W1351+Z1351</f>
        <v>0</v>
      </c>
      <c r="AD1351" s="19">
        <f t="shared" ref="AD1351:AD1414" si="2842">X1351+AA1351</f>
        <v>0</v>
      </c>
      <c r="AE1351" s="19">
        <f t="shared" si="2839"/>
        <v>0</v>
      </c>
      <c r="AF1351" s="19">
        <f t="shared" si="2839"/>
        <v>0</v>
      </c>
      <c r="AG1351" s="19">
        <f t="shared" si="2767"/>
        <v>21258.1</v>
      </c>
      <c r="AH1351" s="19">
        <f t="shared" si="2768"/>
        <v>0</v>
      </c>
      <c r="AI1351" s="19">
        <f t="shared" si="2769"/>
        <v>0</v>
      </c>
      <c r="AJ1351" s="19">
        <f t="shared" si="2839"/>
        <v>-21258.1</v>
      </c>
      <c r="AK1351" s="19">
        <f t="shared" si="2839"/>
        <v>0</v>
      </c>
      <c r="AL1351" s="19">
        <f t="shared" si="2839"/>
        <v>0</v>
      </c>
      <c r="AM1351" s="19">
        <f t="shared" si="2798"/>
        <v>0</v>
      </c>
      <c r="AN1351" s="19">
        <f t="shared" si="2839"/>
        <v>0</v>
      </c>
      <c r="AO1351" s="19"/>
      <c r="AP1351" s="19">
        <f t="shared" si="2799"/>
        <v>0</v>
      </c>
      <c r="AQ1351" s="19">
        <f t="shared" si="2839"/>
        <v>0</v>
      </c>
      <c r="AR1351" s="19"/>
      <c r="AS1351" s="19">
        <f t="shared" si="2800"/>
        <v>0</v>
      </c>
      <c r="AT1351" s="19">
        <f t="shared" si="2839"/>
        <v>0</v>
      </c>
      <c r="AU1351" s="19"/>
      <c r="AV1351" s="19">
        <f t="shared" si="2839"/>
        <v>0</v>
      </c>
      <c r="AW1351" s="32">
        <v>0</v>
      </c>
      <c r="AX1351" s="23"/>
      <c r="AY1351" s="2"/>
    </row>
    <row r="1352" spans="1:51" hidden="1" x14ac:dyDescent="0.3">
      <c r="A1352" s="36" t="s">
        <v>278</v>
      </c>
      <c r="B1352" s="33">
        <v>410</v>
      </c>
      <c r="C1352" s="36"/>
      <c r="D1352" s="36"/>
      <c r="E1352" s="15" t="s">
        <v>593</v>
      </c>
      <c r="F1352" s="19">
        <f t="shared" si="2837"/>
        <v>21258.1</v>
      </c>
      <c r="G1352" s="19">
        <f t="shared" si="2837"/>
        <v>0</v>
      </c>
      <c r="H1352" s="19">
        <f t="shared" si="2837"/>
        <v>0</v>
      </c>
      <c r="I1352" s="19">
        <f t="shared" si="2837"/>
        <v>0</v>
      </c>
      <c r="J1352" s="19">
        <f t="shared" si="2837"/>
        <v>0</v>
      </c>
      <c r="K1352" s="19">
        <f t="shared" si="2837"/>
        <v>0</v>
      </c>
      <c r="L1352" s="19">
        <f t="shared" si="2790"/>
        <v>21258.1</v>
      </c>
      <c r="M1352" s="19">
        <f t="shared" si="2791"/>
        <v>0</v>
      </c>
      <c r="N1352" s="19">
        <f t="shared" si="2792"/>
        <v>0</v>
      </c>
      <c r="O1352" s="19">
        <f t="shared" si="2838"/>
        <v>0</v>
      </c>
      <c r="P1352" s="19">
        <f t="shared" si="2838"/>
        <v>0</v>
      </c>
      <c r="Q1352" s="19">
        <f t="shared" si="2838"/>
        <v>0</v>
      </c>
      <c r="R1352" s="19">
        <f t="shared" si="2804"/>
        <v>21258.1</v>
      </c>
      <c r="S1352" s="19">
        <f t="shared" si="2805"/>
        <v>0</v>
      </c>
      <c r="T1352" s="19">
        <f t="shared" si="2806"/>
        <v>0</v>
      </c>
      <c r="U1352" s="19">
        <f t="shared" si="2839"/>
        <v>0</v>
      </c>
      <c r="V1352" s="19">
        <f t="shared" si="2807"/>
        <v>21258.1</v>
      </c>
      <c r="W1352" s="19">
        <f t="shared" si="2808"/>
        <v>0</v>
      </c>
      <c r="X1352" s="19">
        <f t="shared" si="2809"/>
        <v>0</v>
      </c>
      <c r="Y1352" s="19">
        <f t="shared" si="2839"/>
        <v>0</v>
      </c>
      <c r="Z1352" s="19">
        <f t="shared" si="2839"/>
        <v>0</v>
      </c>
      <c r="AA1352" s="19">
        <f t="shared" si="2839"/>
        <v>0</v>
      </c>
      <c r="AB1352" s="19">
        <f t="shared" si="2840"/>
        <v>21258.1</v>
      </c>
      <c r="AC1352" s="19">
        <f t="shared" si="2841"/>
        <v>0</v>
      </c>
      <c r="AD1352" s="19">
        <f t="shared" si="2842"/>
        <v>0</v>
      </c>
      <c r="AE1352" s="19">
        <f t="shared" si="2839"/>
        <v>0</v>
      </c>
      <c r="AF1352" s="19">
        <f t="shared" si="2839"/>
        <v>0</v>
      </c>
      <c r="AG1352" s="19">
        <f t="shared" si="2767"/>
        <v>21258.1</v>
      </c>
      <c r="AH1352" s="19">
        <f t="shared" si="2768"/>
        <v>0</v>
      </c>
      <c r="AI1352" s="19">
        <f t="shared" si="2769"/>
        <v>0</v>
      </c>
      <c r="AJ1352" s="19">
        <f t="shared" si="2839"/>
        <v>-21258.1</v>
      </c>
      <c r="AK1352" s="19">
        <f t="shared" si="2839"/>
        <v>0</v>
      </c>
      <c r="AL1352" s="19">
        <f t="shared" si="2839"/>
        <v>0</v>
      </c>
      <c r="AM1352" s="19">
        <f t="shared" si="2798"/>
        <v>0</v>
      </c>
      <c r="AN1352" s="19">
        <f t="shared" si="2839"/>
        <v>0</v>
      </c>
      <c r="AO1352" s="19"/>
      <c r="AP1352" s="19">
        <f t="shared" si="2799"/>
        <v>0</v>
      </c>
      <c r="AQ1352" s="19">
        <f t="shared" si="2839"/>
        <v>0</v>
      </c>
      <c r="AR1352" s="19"/>
      <c r="AS1352" s="19">
        <f t="shared" si="2800"/>
        <v>0</v>
      </c>
      <c r="AT1352" s="19">
        <f t="shared" si="2839"/>
        <v>0</v>
      </c>
      <c r="AU1352" s="19"/>
      <c r="AV1352" s="19">
        <f t="shared" si="2839"/>
        <v>0</v>
      </c>
      <c r="AW1352" s="32">
        <v>0</v>
      </c>
      <c r="AX1352" s="23"/>
      <c r="AY1352" s="2"/>
    </row>
    <row r="1353" spans="1:51" hidden="1" x14ac:dyDescent="0.3">
      <c r="A1353" s="36" t="s">
        <v>278</v>
      </c>
      <c r="B1353" s="33">
        <v>410</v>
      </c>
      <c r="C1353" s="36" t="s">
        <v>151</v>
      </c>
      <c r="D1353" s="36" t="s">
        <v>30</v>
      </c>
      <c r="E1353" s="15" t="s">
        <v>549</v>
      </c>
      <c r="F1353" s="19">
        <v>21258.1</v>
      </c>
      <c r="G1353" s="19">
        <v>0</v>
      </c>
      <c r="H1353" s="19">
        <v>0</v>
      </c>
      <c r="I1353" s="19"/>
      <c r="J1353" s="19"/>
      <c r="K1353" s="19"/>
      <c r="L1353" s="19">
        <f t="shared" si="2790"/>
        <v>21258.1</v>
      </c>
      <c r="M1353" s="19">
        <f t="shared" si="2791"/>
        <v>0</v>
      </c>
      <c r="N1353" s="19">
        <f t="shared" si="2792"/>
        <v>0</v>
      </c>
      <c r="O1353" s="19"/>
      <c r="P1353" s="19"/>
      <c r="Q1353" s="19"/>
      <c r="R1353" s="19">
        <f t="shared" si="2804"/>
        <v>21258.1</v>
      </c>
      <c r="S1353" s="19">
        <f t="shared" si="2805"/>
        <v>0</v>
      </c>
      <c r="T1353" s="19">
        <f t="shared" si="2806"/>
        <v>0</v>
      </c>
      <c r="U1353" s="19"/>
      <c r="V1353" s="19">
        <f t="shared" si="2807"/>
        <v>21258.1</v>
      </c>
      <c r="W1353" s="19">
        <f t="shared" si="2808"/>
        <v>0</v>
      </c>
      <c r="X1353" s="19">
        <f t="shared" si="2809"/>
        <v>0</v>
      </c>
      <c r="Y1353" s="19"/>
      <c r="Z1353" s="19"/>
      <c r="AA1353" s="19"/>
      <c r="AB1353" s="19">
        <f t="shared" si="2840"/>
        <v>21258.1</v>
      </c>
      <c r="AC1353" s="19">
        <f t="shared" si="2841"/>
        <v>0</v>
      </c>
      <c r="AD1353" s="19">
        <f t="shared" si="2842"/>
        <v>0</v>
      </c>
      <c r="AE1353" s="19"/>
      <c r="AF1353" s="19"/>
      <c r="AG1353" s="19">
        <f t="shared" si="2767"/>
        <v>21258.1</v>
      </c>
      <c r="AH1353" s="19">
        <f t="shared" si="2768"/>
        <v>0</v>
      </c>
      <c r="AI1353" s="19">
        <f t="shared" si="2769"/>
        <v>0</v>
      </c>
      <c r="AJ1353" s="19">
        <v>-21258.1</v>
      </c>
      <c r="AK1353" s="19"/>
      <c r="AL1353" s="19"/>
      <c r="AM1353" s="19">
        <f t="shared" si="2798"/>
        <v>0</v>
      </c>
      <c r="AN1353" s="19"/>
      <c r="AO1353" s="19"/>
      <c r="AP1353" s="19">
        <f t="shared" si="2799"/>
        <v>0</v>
      </c>
      <c r="AQ1353" s="19"/>
      <c r="AR1353" s="19"/>
      <c r="AS1353" s="19">
        <f t="shared" si="2800"/>
        <v>0</v>
      </c>
      <c r="AT1353" s="19"/>
      <c r="AU1353" s="19"/>
      <c r="AV1353" s="19"/>
      <c r="AW1353" s="32">
        <v>0</v>
      </c>
      <c r="AX1353" s="23"/>
      <c r="AY1353" s="2"/>
    </row>
    <row r="1354" spans="1:51" ht="124.8" hidden="1" x14ac:dyDescent="0.3">
      <c r="A1354" s="36" t="s">
        <v>279</v>
      </c>
      <c r="B1354" s="33"/>
      <c r="C1354" s="36"/>
      <c r="D1354" s="36"/>
      <c r="E1354" s="15" t="s">
        <v>728</v>
      </c>
      <c r="F1354" s="19">
        <f t="shared" ref="F1354:K1356" si="2843">F1355</f>
        <v>18083.5</v>
      </c>
      <c r="G1354" s="19">
        <f t="shared" si="2843"/>
        <v>77856.3</v>
      </c>
      <c r="H1354" s="19">
        <f t="shared" si="2843"/>
        <v>0</v>
      </c>
      <c r="I1354" s="19">
        <f t="shared" si="2843"/>
        <v>0</v>
      </c>
      <c r="J1354" s="19">
        <f t="shared" si="2843"/>
        <v>0</v>
      </c>
      <c r="K1354" s="19">
        <f t="shared" si="2843"/>
        <v>0</v>
      </c>
      <c r="L1354" s="19">
        <f t="shared" si="2790"/>
        <v>18083.5</v>
      </c>
      <c r="M1354" s="19">
        <f t="shared" si="2791"/>
        <v>77856.3</v>
      </c>
      <c r="N1354" s="19">
        <f t="shared" si="2792"/>
        <v>0</v>
      </c>
      <c r="O1354" s="19">
        <f t="shared" ref="O1354:Q1356" si="2844">O1355</f>
        <v>0</v>
      </c>
      <c r="P1354" s="19">
        <f t="shared" si="2844"/>
        <v>0</v>
      </c>
      <c r="Q1354" s="19">
        <f t="shared" si="2844"/>
        <v>0</v>
      </c>
      <c r="R1354" s="19">
        <f t="shared" si="2804"/>
        <v>18083.5</v>
      </c>
      <c r="S1354" s="19">
        <f t="shared" si="2805"/>
        <v>77856.3</v>
      </c>
      <c r="T1354" s="19">
        <f t="shared" si="2806"/>
        <v>0</v>
      </c>
      <c r="U1354" s="19">
        <f t="shared" ref="U1354:AV1356" si="2845">U1355</f>
        <v>0</v>
      </c>
      <c r="V1354" s="19">
        <f t="shared" si="2807"/>
        <v>18083.5</v>
      </c>
      <c r="W1354" s="19">
        <f t="shared" si="2808"/>
        <v>77856.3</v>
      </c>
      <c r="X1354" s="19">
        <f t="shared" si="2809"/>
        <v>0</v>
      </c>
      <c r="Y1354" s="19">
        <f t="shared" si="2845"/>
        <v>0</v>
      </c>
      <c r="Z1354" s="19">
        <f t="shared" si="2845"/>
        <v>0</v>
      </c>
      <c r="AA1354" s="19">
        <f t="shared" si="2845"/>
        <v>0</v>
      </c>
      <c r="AB1354" s="19">
        <f t="shared" si="2840"/>
        <v>18083.5</v>
      </c>
      <c r="AC1354" s="19">
        <f t="shared" si="2841"/>
        <v>77856.3</v>
      </c>
      <c r="AD1354" s="19">
        <f t="shared" si="2842"/>
        <v>0</v>
      </c>
      <c r="AE1354" s="19">
        <f t="shared" si="2845"/>
        <v>0</v>
      </c>
      <c r="AF1354" s="19">
        <f t="shared" si="2845"/>
        <v>0</v>
      </c>
      <c r="AG1354" s="19">
        <f t="shared" si="2767"/>
        <v>18083.5</v>
      </c>
      <c r="AH1354" s="19">
        <f t="shared" si="2768"/>
        <v>77856.3</v>
      </c>
      <c r="AI1354" s="19">
        <f t="shared" si="2769"/>
        <v>0</v>
      </c>
      <c r="AJ1354" s="19">
        <f t="shared" si="2845"/>
        <v>-18083.5</v>
      </c>
      <c r="AK1354" s="19">
        <f t="shared" si="2845"/>
        <v>-77856.3</v>
      </c>
      <c r="AL1354" s="19">
        <f t="shared" si="2845"/>
        <v>0</v>
      </c>
      <c r="AM1354" s="19">
        <f t="shared" si="2798"/>
        <v>0</v>
      </c>
      <c r="AN1354" s="19">
        <f t="shared" si="2845"/>
        <v>0</v>
      </c>
      <c r="AO1354" s="19"/>
      <c r="AP1354" s="19">
        <f t="shared" si="2799"/>
        <v>0</v>
      </c>
      <c r="AQ1354" s="19">
        <f t="shared" si="2845"/>
        <v>0</v>
      </c>
      <c r="AR1354" s="19"/>
      <c r="AS1354" s="19">
        <f t="shared" si="2800"/>
        <v>0</v>
      </c>
      <c r="AT1354" s="19">
        <f t="shared" si="2845"/>
        <v>0</v>
      </c>
      <c r="AU1354" s="19"/>
      <c r="AV1354" s="19">
        <f t="shared" si="2845"/>
        <v>0</v>
      </c>
      <c r="AW1354" s="32">
        <v>0</v>
      </c>
      <c r="AX1354" s="23"/>
      <c r="AY1354" s="2"/>
    </row>
    <row r="1355" spans="1:51" ht="46.8" hidden="1" x14ac:dyDescent="0.3">
      <c r="A1355" s="36" t="s">
        <v>279</v>
      </c>
      <c r="B1355" s="33">
        <v>400</v>
      </c>
      <c r="C1355" s="36"/>
      <c r="D1355" s="36"/>
      <c r="E1355" s="15" t="s">
        <v>580</v>
      </c>
      <c r="F1355" s="19">
        <f t="shared" si="2843"/>
        <v>18083.5</v>
      </c>
      <c r="G1355" s="19">
        <f t="shared" si="2843"/>
        <v>77856.3</v>
      </c>
      <c r="H1355" s="19">
        <f t="shared" si="2843"/>
        <v>0</v>
      </c>
      <c r="I1355" s="19">
        <f t="shared" si="2843"/>
        <v>0</v>
      </c>
      <c r="J1355" s="19">
        <f t="shared" si="2843"/>
        <v>0</v>
      </c>
      <c r="K1355" s="19">
        <f t="shared" si="2843"/>
        <v>0</v>
      </c>
      <c r="L1355" s="19">
        <f t="shared" si="2790"/>
        <v>18083.5</v>
      </c>
      <c r="M1355" s="19">
        <f t="shared" si="2791"/>
        <v>77856.3</v>
      </c>
      <c r="N1355" s="19">
        <f t="shared" si="2792"/>
        <v>0</v>
      </c>
      <c r="O1355" s="19">
        <f t="shared" si="2844"/>
        <v>0</v>
      </c>
      <c r="P1355" s="19">
        <f t="shared" si="2844"/>
        <v>0</v>
      </c>
      <c r="Q1355" s="19">
        <f t="shared" si="2844"/>
        <v>0</v>
      </c>
      <c r="R1355" s="19">
        <f t="shared" si="2804"/>
        <v>18083.5</v>
      </c>
      <c r="S1355" s="19">
        <f t="shared" si="2805"/>
        <v>77856.3</v>
      </c>
      <c r="T1355" s="19">
        <f t="shared" si="2806"/>
        <v>0</v>
      </c>
      <c r="U1355" s="19">
        <f t="shared" si="2845"/>
        <v>0</v>
      </c>
      <c r="V1355" s="19">
        <f t="shared" si="2807"/>
        <v>18083.5</v>
      </c>
      <c r="W1355" s="19">
        <f t="shared" si="2808"/>
        <v>77856.3</v>
      </c>
      <c r="X1355" s="19">
        <f t="shared" si="2809"/>
        <v>0</v>
      </c>
      <c r="Y1355" s="19">
        <f t="shared" si="2845"/>
        <v>0</v>
      </c>
      <c r="Z1355" s="19">
        <f t="shared" si="2845"/>
        <v>0</v>
      </c>
      <c r="AA1355" s="19">
        <f t="shared" si="2845"/>
        <v>0</v>
      </c>
      <c r="AB1355" s="19">
        <f t="shared" si="2840"/>
        <v>18083.5</v>
      </c>
      <c r="AC1355" s="19">
        <f t="shared" si="2841"/>
        <v>77856.3</v>
      </c>
      <c r="AD1355" s="19">
        <f t="shared" si="2842"/>
        <v>0</v>
      </c>
      <c r="AE1355" s="19">
        <f t="shared" si="2845"/>
        <v>0</v>
      </c>
      <c r="AF1355" s="19">
        <f t="shared" si="2845"/>
        <v>0</v>
      </c>
      <c r="AG1355" s="19">
        <f t="shared" ref="AG1355:AG1418" si="2846">AB1355+AE1355</f>
        <v>18083.5</v>
      </c>
      <c r="AH1355" s="19">
        <f t="shared" ref="AH1355:AH1418" si="2847">AC1355+AF1355</f>
        <v>77856.3</v>
      </c>
      <c r="AI1355" s="19">
        <f t="shared" ref="AI1355:AI1418" si="2848">AD1355</f>
        <v>0</v>
      </c>
      <c r="AJ1355" s="19">
        <f t="shared" si="2845"/>
        <v>-18083.5</v>
      </c>
      <c r="AK1355" s="19">
        <f t="shared" si="2845"/>
        <v>-77856.3</v>
      </c>
      <c r="AL1355" s="19">
        <f t="shared" si="2845"/>
        <v>0</v>
      </c>
      <c r="AM1355" s="19">
        <f t="shared" si="2798"/>
        <v>0</v>
      </c>
      <c r="AN1355" s="19">
        <f t="shared" si="2845"/>
        <v>0</v>
      </c>
      <c r="AO1355" s="19"/>
      <c r="AP1355" s="19">
        <f t="shared" si="2799"/>
        <v>0</v>
      </c>
      <c r="AQ1355" s="19">
        <f t="shared" si="2845"/>
        <v>0</v>
      </c>
      <c r="AR1355" s="19"/>
      <c r="AS1355" s="19">
        <f t="shared" si="2800"/>
        <v>0</v>
      </c>
      <c r="AT1355" s="19">
        <f t="shared" si="2845"/>
        <v>0</v>
      </c>
      <c r="AU1355" s="19"/>
      <c r="AV1355" s="19">
        <f t="shared" si="2845"/>
        <v>0</v>
      </c>
      <c r="AW1355" s="32">
        <v>0</v>
      </c>
      <c r="AX1355" s="23"/>
      <c r="AY1355" s="2"/>
    </row>
    <row r="1356" spans="1:51" hidden="1" x14ac:dyDescent="0.3">
      <c r="A1356" s="36" t="s">
        <v>279</v>
      </c>
      <c r="B1356" s="33">
        <v>410</v>
      </c>
      <c r="C1356" s="36"/>
      <c r="D1356" s="36"/>
      <c r="E1356" s="15" t="s">
        <v>593</v>
      </c>
      <c r="F1356" s="19">
        <f t="shared" si="2843"/>
        <v>18083.5</v>
      </c>
      <c r="G1356" s="19">
        <f t="shared" si="2843"/>
        <v>77856.3</v>
      </c>
      <c r="H1356" s="19">
        <f t="shared" si="2843"/>
        <v>0</v>
      </c>
      <c r="I1356" s="19">
        <f t="shared" si="2843"/>
        <v>0</v>
      </c>
      <c r="J1356" s="19">
        <f t="shared" si="2843"/>
        <v>0</v>
      </c>
      <c r="K1356" s="19">
        <f t="shared" si="2843"/>
        <v>0</v>
      </c>
      <c r="L1356" s="19">
        <f t="shared" si="2790"/>
        <v>18083.5</v>
      </c>
      <c r="M1356" s="19">
        <f t="shared" si="2791"/>
        <v>77856.3</v>
      </c>
      <c r="N1356" s="19">
        <f t="shared" si="2792"/>
        <v>0</v>
      </c>
      <c r="O1356" s="19">
        <f t="shared" si="2844"/>
        <v>0</v>
      </c>
      <c r="P1356" s="19">
        <f t="shared" si="2844"/>
        <v>0</v>
      </c>
      <c r="Q1356" s="19">
        <f t="shared" si="2844"/>
        <v>0</v>
      </c>
      <c r="R1356" s="19">
        <f t="shared" si="2804"/>
        <v>18083.5</v>
      </c>
      <c r="S1356" s="19">
        <f t="shared" si="2805"/>
        <v>77856.3</v>
      </c>
      <c r="T1356" s="19">
        <f t="shared" si="2806"/>
        <v>0</v>
      </c>
      <c r="U1356" s="19">
        <f t="shared" si="2845"/>
        <v>0</v>
      </c>
      <c r="V1356" s="19">
        <f t="shared" si="2807"/>
        <v>18083.5</v>
      </c>
      <c r="W1356" s="19">
        <f t="shared" si="2808"/>
        <v>77856.3</v>
      </c>
      <c r="X1356" s="19">
        <f t="shared" si="2809"/>
        <v>0</v>
      </c>
      <c r="Y1356" s="19">
        <f t="shared" si="2845"/>
        <v>0</v>
      </c>
      <c r="Z1356" s="19">
        <f t="shared" si="2845"/>
        <v>0</v>
      </c>
      <c r="AA1356" s="19">
        <f t="shared" si="2845"/>
        <v>0</v>
      </c>
      <c r="AB1356" s="19">
        <f t="shared" si="2840"/>
        <v>18083.5</v>
      </c>
      <c r="AC1356" s="19">
        <f t="shared" si="2841"/>
        <v>77856.3</v>
      </c>
      <c r="AD1356" s="19">
        <f t="shared" si="2842"/>
        <v>0</v>
      </c>
      <c r="AE1356" s="19">
        <f t="shared" si="2845"/>
        <v>0</v>
      </c>
      <c r="AF1356" s="19">
        <f t="shared" si="2845"/>
        <v>0</v>
      </c>
      <c r="AG1356" s="19">
        <f t="shared" si="2846"/>
        <v>18083.5</v>
      </c>
      <c r="AH1356" s="19">
        <f t="shared" si="2847"/>
        <v>77856.3</v>
      </c>
      <c r="AI1356" s="19">
        <f t="shared" si="2848"/>
        <v>0</v>
      </c>
      <c r="AJ1356" s="19">
        <f t="shared" si="2845"/>
        <v>-18083.5</v>
      </c>
      <c r="AK1356" s="19">
        <f t="shared" si="2845"/>
        <v>-77856.3</v>
      </c>
      <c r="AL1356" s="19">
        <f t="shared" si="2845"/>
        <v>0</v>
      </c>
      <c r="AM1356" s="19">
        <f t="shared" si="2798"/>
        <v>0</v>
      </c>
      <c r="AN1356" s="19">
        <f t="shared" si="2845"/>
        <v>0</v>
      </c>
      <c r="AO1356" s="19"/>
      <c r="AP1356" s="19">
        <f t="shared" si="2799"/>
        <v>0</v>
      </c>
      <c r="AQ1356" s="19">
        <f t="shared" si="2845"/>
        <v>0</v>
      </c>
      <c r="AR1356" s="19"/>
      <c r="AS1356" s="19">
        <f t="shared" si="2800"/>
        <v>0</v>
      </c>
      <c r="AT1356" s="19">
        <f t="shared" si="2845"/>
        <v>0</v>
      </c>
      <c r="AU1356" s="19"/>
      <c r="AV1356" s="19">
        <f t="shared" si="2845"/>
        <v>0</v>
      </c>
      <c r="AW1356" s="32">
        <v>0</v>
      </c>
      <c r="AX1356" s="23"/>
      <c r="AY1356" s="2"/>
    </row>
    <row r="1357" spans="1:51" hidden="1" x14ac:dyDescent="0.3">
      <c r="A1357" s="36" t="s">
        <v>279</v>
      </c>
      <c r="B1357" s="33">
        <v>410</v>
      </c>
      <c r="C1357" s="36" t="s">
        <v>151</v>
      </c>
      <c r="D1357" s="36" t="s">
        <v>30</v>
      </c>
      <c r="E1357" s="15" t="s">
        <v>549</v>
      </c>
      <c r="F1357" s="19">
        <v>18083.5</v>
      </c>
      <c r="G1357" s="19">
        <v>77856.3</v>
      </c>
      <c r="H1357" s="19">
        <v>0</v>
      </c>
      <c r="I1357" s="19"/>
      <c r="J1357" s="19"/>
      <c r="K1357" s="19"/>
      <c r="L1357" s="19">
        <f t="shared" si="2790"/>
        <v>18083.5</v>
      </c>
      <c r="M1357" s="19">
        <f t="shared" si="2791"/>
        <v>77856.3</v>
      </c>
      <c r="N1357" s="19">
        <f t="shared" si="2792"/>
        <v>0</v>
      </c>
      <c r="O1357" s="19"/>
      <c r="P1357" s="19"/>
      <c r="Q1357" s="19"/>
      <c r="R1357" s="19">
        <f t="shared" si="2804"/>
        <v>18083.5</v>
      </c>
      <c r="S1357" s="19">
        <f t="shared" si="2805"/>
        <v>77856.3</v>
      </c>
      <c r="T1357" s="19">
        <f t="shared" si="2806"/>
        <v>0</v>
      </c>
      <c r="U1357" s="19"/>
      <c r="V1357" s="19">
        <f t="shared" si="2807"/>
        <v>18083.5</v>
      </c>
      <c r="W1357" s="19">
        <f t="shared" si="2808"/>
        <v>77856.3</v>
      </c>
      <c r="X1357" s="19">
        <f t="shared" si="2809"/>
        <v>0</v>
      </c>
      <c r="Y1357" s="19"/>
      <c r="Z1357" s="19"/>
      <c r="AA1357" s="19"/>
      <c r="AB1357" s="19">
        <f t="shared" si="2840"/>
        <v>18083.5</v>
      </c>
      <c r="AC1357" s="19">
        <f t="shared" si="2841"/>
        <v>77856.3</v>
      </c>
      <c r="AD1357" s="19">
        <f t="shared" si="2842"/>
        <v>0</v>
      </c>
      <c r="AE1357" s="19"/>
      <c r="AF1357" s="19"/>
      <c r="AG1357" s="19">
        <f t="shared" si="2846"/>
        <v>18083.5</v>
      </c>
      <c r="AH1357" s="19">
        <f t="shared" si="2847"/>
        <v>77856.3</v>
      </c>
      <c r="AI1357" s="19">
        <f t="shared" si="2848"/>
        <v>0</v>
      </c>
      <c r="AJ1357" s="19">
        <v>-18083.5</v>
      </c>
      <c r="AK1357" s="19">
        <v>-77856.3</v>
      </c>
      <c r="AL1357" s="19"/>
      <c r="AM1357" s="19">
        <f t="shared" si="2798"/>
        <v>0</v>
      </c>
      <c r="AN1357" s="19"/>
      <c r="AO1357" s="19"/>
      <c r="AP1357" s="19">
        <f t="shared" si="2799"/>
        <v>0</v>
      </c>
      <c r="AQ1357" s="19"/>
      <c r="AR1357" s="19"/>
      <c r="AS1357" s="19">
        <f t="shared" si="2800"/>
        <v>0</v>
      </c>
      <c r="AT1357" s="19"/>
      <c r="AU1357" s="19"/>
      <c r="AV1357" s="19"/>
      <c r="AW1357" s="32">
        <v>0</v>
      </c>
      <c r="AX1357" s="23"/>
      <c r="AY1357" s="2"/>
    </row>
    <row r="1358" spans="1:51" ht="109.2" x14ac:dyDescent="0.3">
      <c r="A1358" s="49" t="s">
        <v>280</v>
      </c>
      <c r="B1358" s="45"/>
      <c r="C1358" s="49"/>
      <c r="D1358" s="49"/>
      <c r="E1358" s="15" t="s">
        <v>841</v>
      </c>
      <c r="F1358" s="19">
        <f t="shared" ref="F1358:K1360" si="2849">F1359</f>
        <v>48155.5</v>
      </c>
      <c r="G1358" s="19">
        <f t="shared" si="2849"/>
        <v>182348.9</v>
      </c>
      <c r="H1358" s="19">
        <f t="shared" si="2849"/>
        <v>534567.5</v>
      </c>
      <c r="I1358" s="19">
        <f t="shared" si="2849"/>
        <v>0</v>
      </c>
      <c r="J1358" s="19">
        <f t="shared" si="2849"/>
        <v>0</v>
      </c>
      <c r="K1358" s="19">
        <f t="shared" si="2849"/>
        <v>0</v>
      </c>
      <c r="L1358" s="19">
        <f t="shared" si="2790"/>
        <v>48155.5</v>
      </c>
      <c r="M1358" s="19">
        <f t="shared" si="2791"/>
        <v>182348.9</v>
      </c>
      <c r="N1358" s="19">
        <f t="shared" si="2792"/>
        <v>534567.5</v>
      </c>
      <c r="O1358" s="19">
        <f t="shared" ref="O1358:Q1360" si="2850">O1359</f>
        <v>0</v>
      </c>
      <c r="P1358" s="19">
        <f t="shared" si="2850"/>
        <v>0</v>
      </c>
      <c r="Q1358" s="19">
        <f t="shared" si="2850"/>
        <v>0</v>
      </c>
      <c r="R1358" s="19">
        <f t="shared" si="2804"/>
        <v>48155.5</v>
      </c>
      <c r="S1358" s="19">
        <f t="shared" si="2805"/>
        <v>182348.9</v>
      </c>
      <c r="T1358" s="19">
        <f t="shared" si="2806"/>
        <v>534567.5</v>
      </c>
      <c r="U1358" s="19">
        <f t="shared" ref="U1358:AV1360" si="2851">U1359</f>
        <v>0</v>
      </c>
      <c r="V1358" s="19">
        <f t="shared" si="2807"/>
        <v>48155.5</v>
      </c>
      <c r="W1358" s="19">
        <f t="shared" si="2808"/>
        <v>182348.9</v>
      </c>
      <c r="X1358" s="19">
        <f t="shared" si="2809"/>
        <v>534567.5</v>
      </c>
      <c r="Y1358" s="19">
        <f t="shared" si="2851"/>
        <v>0</v>
      </c>
      <c r="Z1358" s="19">
        <f t="shared" si="2851"/>
        <v>0</v>
      </c>
      <c r="AA1358" s="19">
        <f t="shared" si="2851"/>
        <v>0</v>
      </c>
      <c r="AB1358" s="19">
        <f t="shared" si="2840"/>
        <v>48155.5</v>
      </c>
      <c r="AC1358" s="19">
        <f t="shared" si="2841"/>
        <v>182348.9</v>
      </c>
      <c r="AD1358" s="19">
        <f t="shared" si="2842"/>
        <v>534567.5</v>
      </c>
      <c r="AE1358" s="19">
        <f t="shared" si="2851"/>
        <v>0</v>
      </c>
      <c r="AF1358" s="19">
        <f t="shared" si="2851"/>
        <v>0</v>
      </c>
      <c r="AG1358" s="19">
        <f t="shared" si="2846"/>
        <v>48155.5</v>
      </c>
      <c r="AH1358" s="19">
        <f t="shared" si="2847"/>
        <v>182348.9</v>
      </c>
      <c r="AI1358" s="19">
        <f t="shared" si="2848"/>
        <v>534567.5</v>
      </c>
      <c r="AJ1358" s="19">
        <f t="shared" si="2851"/>
        <v>0</v>
      </c>
      <c r="AK1358" s="19">
        <f t="shared" si="2851"/>
        <v>-26250</v>
      </c>
      <c r="AL1358" s="19">
        <f t="shared" si="2851"/>
        <v>0</v>
      </c>
      <c r="AM1358" s="19">
        <f t="shared" si="2798"/>
        <v>48155.5</v>
      </c>
      <c r="AN1358" s="19">
        <f t="shared" si="2851"/>
        <v>0</v>
      </c>
      <c r="AO1358" s="19">
        <f t="shared" ref="AO1358:AO1421" si="2852">AM1358+AN1358</f>
        <v>48155.5</v>
      </c>
      <c r="AP1358" s="19">
        <f t="shared" si="2799"/>
        <v>156098.9</v>
      </c>
      <c r="AQ1358" s="19">
        <f t="shared" si="2851"/>
        <v>0</v>
      </c>
      <c r="AR1358" s="19">
        <f t="shared" ref="AR1358:AR1421" si="2853">AP1358+AQ1358</f>
        <v>156098.9</v>
      </c>
      <c r="AS1358" s="19">
        <f t="shared" si="2800"/>
        <v>534567.5</v>
      </c>
      <c r="AT1358" s="19">
        <f t="shared" si="2851"/>
        <v>0</v>
      </c>
      <c r="AU1358" s="19">
        <f t="shared" ref="AU1358:AU1421" si="2854">AS1358+AT1358</f>
        <v>534567.5</v>
      </c>
      <c r="AV1358" s="19">
        <f t="shared" si="2851"/>
        <v>0</v>
      </c>
      <c r="AW1358" s="32"/>
      <c r="AX1358" s="23"/>
      <c r="AY1358" s="2"/>
    </row>
    <row r="1359" spans="1:51" ht="46.8" x14ac:dyDescent="0.3">
      <c r="A1359" s="49" t="s">
        <v>280</v>
      </c>
      <c r="B1359" s="45">
        <v>400</v>
      </c>
      <c r="C1359" s="49"/>
      <c r="D1359" s="49"/>
      <c r="E1359" s="15" t="s">
        <v>580</v>
      </c>
      <c r="F1359" s="19">
        <f t="shared" si="2849"/>
        <v>48155.5</v>
      </c>
      <c r="G1359" s="19">
        <f t="shared" si="2849"/>
        <v>182348.9</v>
      </c>
      <c r="H1359" s="19">
        <f t="shared" si="2849"/>
        <v>534567.5</v>
      </c>
      <c r="I1359" s="19">
        <f t="shared" si="2849"/>
        <v>0</v>
      </c>
      <c r="J1359" s="19">
        <f t="shared" si="2849"/>
        <v>0</v>
      </c>
      <c r="K1359" s="19">
        <f t="shared" si="2849"/>
        <v>0</v>
      </c>
      <c r="L1359" s="19">
        <f t="shared" si="2790"/>
        <v>48155.5</v>
      </c>
      <c r="M1359" s="19">
        <f t="shared" si="2791"/>
        <v>182348.9</v>
      </c>
      <c r="N1359" s="19">
        <f t="shared" si="2792"/>
        <v>534567.5</v>
      </c>
      <c r="O1359" s="19">
        <f t="shared" si="2850"/>
        <v>0</v>
      </c>
      <c r="P1359" s="19">
        <f t="shared" si="2850"/>
        <v>0</v>
      </c>
      <c r="Q1359" s="19">
        <f t="shared" si="2850"/>
        <v>0</v>
      </c>
      <c r="R1359" s="19">
        <f t="shared" si="2804"/>
        <v>48155.5</v>
      </c>
      <c r="S1359" s="19">
        <f t="shared" si="2805"/>
        <v>182348.9</v>
      </c>
      <c r="T1359" s="19">
        <f t="shared" si="2806"/>
        <v>534567.5</v>
      </c>
      <c r="U1359" s="19">
        <f t="shared" si="2851"/>
        <v>0</v>
      </c>
      <c r="V1359" s="19">
        <f t="shared" si="2807"/>
        <v>48155.5</v>
      </c>
      <c r="W1359" s="19">
        <f t="shared" si="2808"/>
        <v>182348.9</v>
      </c>
      <c r="X1359" s="19">
        <f t="shared" si="2809"/>
        <v>534567.5</v>
      </c>
      <c r="Y1359" s="19">
        <f t="shared" si="2851"/>
        <v>0</v>
      </c>
      <c r="Z1359" s="19">
        <f t="shared" si="2851"/>
        <v>0</v>
      </c>
      <c r="AA1359" s="19">
        <f t="shared" si="2851"/>
        <v>0</v>
      </c>
      <c r="AB1359" s="19">
        <f t="shared" si="2840"/>
        <v>48155.5</v>
      </c>
      <c r="AC1359" s="19">
        <f t="shared" si="2841"/>
        <v>182348.9</v>
      </c>
      <c r="AD1359" s="19">
        <f t="shared" si="2842"/>
        <v>534567.5</v>
      </c>
      <c r="AE1359" s="19">
        <f t="shared" si="2851"/>
        <v>0</v>
      </c>
      <c r="AF1359" s="19">
        <f t="shared" si="2851"/>
        <v>0</v>
      </c>
      <c r="AG1359" s="19">
        <f t="shared" si="2846"/>
        <v>48155.5</v>
      </c>
      <c r="AH1359" s="19">
        <f t="shared" si="2847"/>
        <v>182348.9</v>
      </c>
      <c r="AI1359" s="19">
        <f t="shared" si="2848"/>
        <v>534567.5</v>
      </c>
      <c r="AJ1359" s="19">
        <f t="shared" si="2851"/>
        <v>0</v>
      </c>
      <c r="AK1359" s="19">
        <f t="shared" si="2851"/>
        <v>-26250</v>
      </c>
      <c r="AL1359" s="19">
        <f t="shared" si="2851"/>
        <v>0</v>
      </c>
      <c r="AM1359" s="19">
        <f t="shared" si="2798"/>
        <v>48155.5</v>
      </c>
      <c r="AN1359" s="19">
        <f t="shared" si="2851"/>
        <v>0</v>
      </c>
      <c r="AO1359" s="19">
        <f t="shared" si="2852"/>
        <v>48155.5</v>
      </c>
      <c r="AP1359" s="19">
        <f t="shared" si="2799"/>
        <v>156098.9</v>
      </c>
      <c r="AQ1359" s="19">
        <f t="shared" si="2851"/>
        <v>0</v>
      </c>
      <c r="AR1359" s="19">
        <f t="shared" si="2853"/>
        <v>156098.9</v>
      </c>
      <c r="AS1359" s="19">
        <f t="shared" si="2800"/>
        <v>534567.5</v>
      </c>
      <c r="AT1359" s="19">
        <f t="shared" si="2851"/>
        <v>0</v>
      </c>
      <c r="AU1359" s="19">
        <f t="shared" si="2854"/>
        <v>534567.5</v>
      </c>
      <c r="AV1359" s="19">
        <f t="shared" si="2851"/>
        <v>0</v>
      </c>
      <c r="AW1359" s="32"/>
      <c r="AX1359" s="23"/>
      <c r="AY1359" s="2"/>
    </row>
    <row r="1360" spans="1:51" x14ac:dyDescent="0.3">
      <c r="A1360" s="49" t="s">
        <v>280</v>
      </c>
      <c r="B1360" s="45">
        <v>410</v>
      </c>
      <c r="C1360" s="49"/>
      <c r="D1360" s="49"/>
      <c r="E1360" s="15" t="s">
        <v>593</v>
      </c>
      <c r="F1360" s="19">
        <f t="shared" si="2849"/>
        <v>48155.5</v>
      </c>
      <c r="G1360" s="19">
        <f t="shared" si="2849"/>
        <v>182348.9</v>
      </c>
      <c r="H1360" s="19">
        <f t="shared" si="2849"/>
        <v>534567.5</v>
      </c>
      <c r="I1360" s="19">
        <f t="shared" si="2849"/>
        <v>0</v>
      </c>
      <c r="J1360" s="19">
        <f t="shared" si="2849"/>
        <v>0</v>
      </c>
      <c r="K1360" s="19">
        <f t="shared" si="2849"/>
        <v>0</v>
      </c>
      <c r="L1360" s="19">
        <f t="shared" si="2790"/>
        <v>48155.5</v>
      </c>
      <c r="M1360" s="19">
        <f t="shared" si="2791"/>
        <v>182348.9</v>
      </c>
      <c r="N1360" s="19">
        <f t="shared" si="2792"/>
        <v>534567.5</v>
      </c>
      <c r="O1360" s="19">
        <f t="shared" si="2850"/>
        <v>0</v>
      </c>
      <c r="P1360" s="19">
        <f t="shared" si="2850"/>
        <v>0</v>
      </c>
      <c r="Q1360" s="19">
        <f t="shared" si="2850"/>
        <v>0</v>
      </c>
      <c r="R1360" s="19">
        <f t="shared" si="2804"/>
        <v>48155.5</v>
      </c>
      <c r="S1360" s="19">
        <f t="shared" si="2805"/>
        <v>182348.9</v>
      </c>
      <c r="T1360" s="19">
        <f t="shared" si="2806"/>
        <v>534567.5</v>
      </c>
      <c r="U1360" s="19">
        <f t="shared" si="2851"/>
        <v>0</v>
      </c>
      <c r="V1360" s="19">
        <f t="shared" si="2807"/>
        <v>48155.5</v>
      </c>
      <c r="W1360" s="19">
        <f t="shared" si="2808"/>
        <v>182348.9</v>
      </c>
      <c r="X1360" s="19">
        <f t="shared" si="2809"/>
        <v>534567.5</v>
      </c>
      <c r="Y1360" s="19">
        <f t="shared" si="2851"/>
        <v>0</v>
      </c>
      <c r="Z1360" s="19">
        <f t="shared" si="2851"/>
        <v>0</v>
      </c>
      <c r="AA1360" s="19">
        <f t="shared" si="2851"/>
        <v>0</v>
      </c>
      <c r="AB1360" s="19">
        <f t="shared" si="2840"/>
        <v>48155.5</v>
      </c>
      <c r="AC1360" s="19">
        <f t="shared" si="2841"/>
        <v>182348.9</v>
      </c>
      <c r="AD1360" s="19">
        <f t="shared" si="2842"/>
        <v>534567.5</v>
      </c>
      <c r="AE1360" s="19">
        <f t="shared" si="2851"/>
        <v>0</v>
      </c>
      <c r="AF1360" s="19">
        <f t="shared" si="2851"/>
        <v>0</v>
      </c>
      <c r="AG1360" s="19">
        <f t="shared" si="2846"/>
        <v>48155.5</v>
      </c>
      <c r="AH1360" s="19">
        <f t="shared" si="2847"/>
        <v>182348.9</v>
      </c>
      <c r="AI1360" s="19">
        <f t="shared" si="2848"/>
        <v>534567.5</v>
      </c>
      <c r="AJ1360" s="19">
        <f t="shared" si="2851"/>
        <v>0</v>
      </c>
      <c r="AK1360" s="19">
        <f t="shared" si="2851"/>
        <v>-26250</v>
      </c>
      <c r="AL1360" s="19">
        <f t="shared" si="2851"/>
        <v>0</v>
      </c>
      <c r="AM1360" s="19">
        <f t="shared" si="2798"/>
        <v>48155.5</v>
      </c>
      <c r="AN1360" s="19">
        <f t="shared" si="2851"/>
        <v>0</v>
      </c>
      <c r="AO1360" s="19">
        <f t="shared" si="2852"/>
        <v>48155.5</v>
      </c>
      <c r="AP1360" s="19">
        <f t="shared" si="2799"/>
        <v>156098.9</v>
      </c>
      <c r="AQ1360" s="19">
        <f t="shared" si="2851"/>
        <v>0</v>
      </c>
      <c r="AR1360" s="19">
        <f t="shared" si="2853"/>
        <v>156098.9</v>
      </c>
      <c r="AS1360" s="19">
        <f t="shared" si="2800"/>
        <v>534567.5</v>
      </c>
      <c r="AT1360" s="19">
        <f t="shared" si="2851"/>
        <v>0</v>
      </c>
      <c r="AU1360" s="19">
        <f t="shared" si="2854"/>
        <v>534567.5</v>
      </c>
      <c r="AV1360" s="19">
        <f t="shared" si="2851"/>
        <v>0</v>
      </c>
      <c r="AW1360" s="32"/>
      <c r="AX1360" s="23"/>
      <c r="AY1360" s="2"/>
    </row>
    <row r="1361" spans="1:51" x14ac:dyDescent="0.3">
      <c r="A1361" s="49" t="s">
        <v>280</v>
      </c>
      <c r="B1361" s="45">
        <v>410</v>
      </c>
      <c r="C1361" s="49" t="s">
        <v>151</v>
      </c>
      <c r="D1361" s="49" t="s">
        <v>30</v>
      </c>
      <c r="E1361" s="15" t="s">
        <v>549</v>
      </c>
      <c r="F1361" s="19">
        <v>48155.5</v>
      </c>
      <c r="G1361" s="19">
        <v>182348.9</v>
      </c>
      <c r="H1361" s="19">
        <v>534567.5</v>
      </c>
      <c r="I1361" s="19"/>
      <c r="J1361" s="19"/>
      <c r="K1361" s="19"/>
      <c r="L1361" s="19">
        <f t="shared" si="2790"/>
        <v>48155.5</v>
      </c>
      <c r="M1361" s="19">
        <f t="shared" si="2791"/>
        <v>182348.9</v>
      </c>
      <c r="N1361" s="19">
        <f t="shared" si="2792"/>
        <v>534567.5</v>
      </c>
      <c r="O1361" s="19"/>
      <c r="P1361" s="19"/>
      <c r="Q1361" s="19"/>
      <c r="R1361" s="19">
        <f t="shared" si="2804"/>
        <v>48155.5</v>
      </c>
      <c r="S1361" s="19">
        <f t="shared" si="2805"/>
        <v>182348.9</v>
      </c>
      <c r="T1361" s="19">
        <f t="shared" si="2806"/>
        <v>534567.5</v>
      </c>
      <c r="U1361" s="19"/>
      <c r="V1361" s="19">
        <f t="shared" si="2807"/>
        <v>48155.5</v>
      </c>
      <c r="W1361" s="19">
        <f t="shared" si="2808"/>
        <v>182348.9</v>
      </c>
      <c r="X1361" s="19">
        <f t="shared" si="2809"/>
        <v>534567.5</v>
      </c>
      <c r="Y1361" s="19"/>
      <c r="Z1361" s="19"/>
      <c r="AA1361" s="19"/>
      <c r="AB1361" s="19">
        <f t="shared" si="2840"/>
        <v>48155.5</v>
      </c>
      <c r="AC1361" s="19">
        <f t="shared" si="2841"/>
        <v>182348.9</v>
      </c>
      <c r="AD1361" s="19">
        <f t="shared" si="2842"/>
        <v>534567.5</v>
      </c>
      <c r="AE1361" s="19"/>
      <c r="AF1361" s="19"/>
      <c r="AG1361" s="19">
        <f t="shared" si="2846"/>
        <v>48155.5</v>
      </c>
      <c r="AH1361" s="19">
        <f t="shared" si="2847"/>
        <v>182348.9</v>
      </c>
      <c r="AI1361" s="19">
        <f t="shared" si="2848"/>
        <v>534567.5</v>
      </c>
      <c r="AJ1361" s="19"/>
      <c r="AK1361" s="19">
        <v>-26250</v>
      </c>
      <c r="AL1361" s="19"/>
      <c r="AM1361" s="19">
        <f t="shared" si="2798"/>
        <v>48155.5</v>
      </c>
      <c r="AN1361" s="19"/>
      <c r="AO1361" s="19">
        <f t="shared" si="2852"/>
        <v>48155.5</v>
      </c>
      <c r="AP1361" s="19">
        <f t="shared" si="2799"/>
        <v>156098.9</v>
      </c>
      <c r="AQ1361" s="19"/>
      <c r="AR1361" s="19">
        <f t="shared" si="2853"/>
        <v>156098.9</v>
      </c>
      <c r="AS1361" s="19">
        <f t="shared" si="2800"/>
        <v>534567.5</v>
      </c>
      <c r="AT1361" s="19"/>
      <c r="AU1361" s="19">
        <f t="shared" si="2854"/>
        <v>534567.5</v>
      </c>
      <c r="AV1361" s="19"/>
      <c r="AW1361" s="32"/>
      <c r="AX1361" s="23"/>
      <c r="AY1361" s="2"/>
    </row>
    <row r="1362" spans="1:51" ht="109.2" x14ac:dyDescent="0.3">
      <c r="A1362" s="49" t="s">
        <v>1354</v>
      </c>
      <c r="B1362" s="45"/>
      <c r="C1362" s="49"/>
      <c r="D1362" s="49"/>
      <c r="E1362" s="15" t="s">
        <v>826</v>
      </c>
      <c r="F1362" s="19">
        <f t="shared" ref="F1362:K1364" si="2855">F1363</f>
        <v>5305</v>
      </c>
      <c r="G1362" s="19">
        <f t="shared" si="2855"/>
        <v>136893.6</v>
      </c>
      <c r="H1362" s="19">
        <f t="shared" si="2855"/>
        <v>279089.3</v>
      </c>
      <c r="I1362" s="19">
        <f t="shared" si="2855"/>
        <v>0</v>
      </c>
      <c r="J1362" s="19">
        <f t="shared" si="2855"/>
        <v>0</v>
      </c>
      <c r="K1362" s="19">
        <f t="shared" si="2855"/>
        <v>0</v>
      </c>
      <c r="L1362" s="19">
        <f t="shared" si="2790"/>
        <v>5305</v>
      </c>
      <c r="M1362" s="19">
        <f t="shared" si="2791"/>
        <v>136893.6</v>
      </c>
      <c r="N1362" s="19">
        <f t="shared" si="2792"/>
        <v>279089.3</v>
      </c>
      <c r="O1362" s="19">
        <f t="shared" ref="O1362:Q1364" si="2856">O1363</f>
        <v>0</v>
      </c>
      <c r="P1362" s="19">
        <f t="shared" si="2856"/>
        <v>0</v>
      </c>
      <c r="Q1362" s="19">
        <f t="shared" si="2856"/>
        <v>0</v>
      </c>
      <c r="R1362" s="19">
        <f t="shared" si="2804"/>
        <v>5305</v>
      </c>
      <c r="S1362" s="19">
        <f t="shared" si="2805"/>
        <v>136893.6</v>
      </c>
      <c r="T1362" s="19">
        <f t="shared" si="2806"/>
        <v>279089.3</v>
      </c>
      <c r="U1362" s="19">
        <f t="shared" ref="U1362:AV1364" si="2857">U1363</f>
        <v>0</v>
      </c>
      <c r="V1362" s="19">
        <f t="shared" si="2807"/>
        <v>5305</v>
      </c>
      <c r="W1362" s="19">
        <f t="shared" si="2808"/>
        <v>136893.6</v>
      </c>
      <c r="X1362" s="19">
        <f t="shared" si="2809"/>
        <v>279089.3</v>
      </c>
      <c r="Y1362" s="19">
        <f t="shared" si="2857"/>
        <v>0</v>
      </c>
      <c r="Z1362" s="19">
        <f t="shared" si="2857"/>
        <v>0</v>
      </c>
      <c r="AA1362" s="19">
        <f t="shared" si="2857"/>
        <v>0</v>
      </c>
      <c r="AB1362" s="19">
        <f t="shared" si="2840"/>
        <v>5305</v>
      </c>
      <c r="AC1362" s="19">
        <f t="shared" si="2841"/>
        <v>136893.6</v>
      </c>
      <c r="AD1362" s="19">
        <f t="shared" si="2842"/>
        <v>279089.3</v>
      </c>
      <c r="AE1362" s="19">
        <f t="shared" si="2857"/>
        <v>0</v>
      </c>
      <c r="AF1362" s="19">
        <f t="shared" si="2857"/>
        <v>0</v>
      </c>
      <c r="AG1362" s="19">
        <f t="shared" si="2846"/>
        <v>5305</v>
      </c>
      <c r="AH1362" s="19">
        <f t="shared" si="2847"/>
        <v>136893.6</v>
      </c>
      <c r="AI1362" s="19">
        <f t="shared" si="2848"/>
        <v>279089.3</v>
      </c>
      <c r="AJ1362" s="19">
        <f t="shared" si="2857"/>
        <v>0</v>
      </c>
      <c r="AK1362" s="19">
        <f t="shared" si="2857"/>
        <v>-125313.01</v>
      </c>
      <c r="AL1362" s="19">
        <f t="shared" si="2857"/>
        <v>0</v>
      </c>
      <c r="AM1362" s="19">
        <f t="shared" si="2798"/>
        <v>5305</v>
      </c>
      <c r="AN1362" s="19">
        <f t="shared" si="2857"/>
        <v>0</v>
      </c>
      <c r="AO1362" s="19">
        <f t="shared" si="2852"/>
        <v>5305</v>
      </c>
      <c r="AP1362" s="19">
        <f t="shared" si="2799"/>
        <v>11580.590000000011</v>
      </c>
      <c r="AQ1362" s="19">
        <f t="shared" si="2857"/>
        <v>0</v>
      </c>
      <c r="AR1362" s="19">
        <f t="shared" si="2853"/>
        <v>11580.590000000011</v>
      </c>
      <c r="AS1362" s="19">
        <f t="shared" si="2800"/>
        <v>279089.3</v>
      </c>
      <c r="AT1362" s="19">
        <f t="shared" si="2857"/>
        <v>0</v>
      </c>
      <c r="AU1362" s="19">
        <f t="shared" si="2854"/>
        <v>279089.3</v>
      </c>
      <c r="AV1362" s="19">
        <f t="shared" si="2857"/>
        <v>0</v>
      </c>
      <c r="AW1362" s="32"/>
      <c r="AX1362" s="23"/>
      <c r="AY1362" s="2"/>
    </row>
    <row r="1363" spans="1:51" ht="46.8" x14ac:dyDescent="0.3">
      <c r="A1363" s="49" t="s">
        <v>1354</v>
      </c>
      <c r="B1363" s="45">
        <v>400</v>
      </c>
      <c r="C1363" s="49"/>
      <c r="D1363" s="49"/>
      <c r="E1363" s="15" t="s">
        <v>580</v>
      </c>
      <c r="F1363" s="19">
        <f t="shared" si="2855"/>
        <v>5305</v>
      </c>
      <c r="G1363" s="19">
        <f t="shared" si="2855"/>
        <v>136893.6</v>
      </c>
      <c r="H1363" s="19">
        <f t="shared" si="2855"/>
        <v>279089.3</v>
      </c>
      <c r="I1363" s="19">
        <f t="shared" si="2855"/>
        <v>0</v>
      </c>
      <c r="J1363" s="19">
        <f t="shared" si="2855"/>
        <v>0</v>
      </c>
      <c r="K1363" s="19">
        <f t="shared" si="2855"/>
        <v>0</v>
      </c>
      <c r="L1363" s="19">
        <f t="shared" si="2790"/>
        <v>5305</v>
      </c>
      <c r="M1363" s="19">
        <f t="shared" si="2791"/>
        <v>136893.6</v>
      </c>
      <c r="N1363" s="19">
        <f t="shared" si="2792"/>
        <v>279089.3</v>
      </c>
      <c r="O1363" s="19">
        <f t="shared" si="2856"/>
        <v>0</v>
      </c>
      <c r="P1363" s="19">
        <f t="shared" si="2856"/>
        <v>0</v>
      </c>
      <c r="Q1363" s="19">
        <f t="shared" si="2856"/>
        <v>0</v>
      </c>
      <c r="R1363" s="19">
        <f t="shared" si="2804"/>
        <v>5305</v>
      </c>
      <c r="S1363" s="19">
        <f t="shared" si="2805"/>
        <v>136893.6</v>
      </c>
      <c r="T1363" s="19">
        <f t="shared" si="2806"/>
        <v>279089.3</v>
      </c>
      <c r="U1363" s="19">
        <f t="shared" si="2857"/>
        <v>0</v>
      </c>
      <c r="V1363" s="19">
        <f t="shared" si="2807"/>
        <v>5305</v>
      </c>
      <c r="W1363" s="19">
        <f t="shared" si="2808"/>
        <v>136893.6</v>
      </c>
      <c r="X1363" s="19">
        <f t="shared" si="2809"/>
        <v>279089.3</v>
      </c>
      <c r="Y1363" s="19">
        <f t="shared" si="2857"/>
        <v>0</v>
      </c>
      <c r="Z1363" s="19">
        <f t="shared" si="2857"/>
        <v>0</v>
      </c>
      <c r="AA1363" s="19">
        <f t="shared" si="2857"/>
        <v>0</v>
      </c>
      <c r="AB1363" s="19">
        <f t="shared" si="2840"/>
        <v>5305</v>
      </c>
      <c r="AC1363" s="19">
        <f t="shared" si="2841"/>
        <v>136893.6</v>
      </c>
      <c r="AD1363" s="19">
        <f t="shared" si="2842"/>
        <v>279089.3</v>
      </c>
      <c r="AE1363" s="19">
        <f t="shared" si="2857"/>
        <v>0</v>
      </c>
      <c r="AF1363" s="19">
        <f t="shared" si="2857"/>
        <v>0</v>
      </c>
      <c r="AG1363" s="19">
        <f t="shared" si="2846"/>
        <v>5305</v>
      </c>
      <c r="AH1363" s="19">
        <f t="shared" si="2847"/>
        <v>136893.6</v>
      </c>
      <c r="AI1363" s="19">
        <f t="shared" si="2848"/>
        <v>279089.3</v>
      </c>
      <c r="AJ1363" s="19">
        <f t="shared" si="2857"/>
        <v>0</v>
      </c>
      <c r="AK1363" s="19">
        <f t="shared" si="2857"/>
        <v>-125313.01</v>
      </c>
      <c r="AL1363" s="19">
        <f t="shared" si="2857"/>
        <v>0</v>
      </c>
      <c r="AM1363" s="19">
        <f t="shared" si="2798"/>
        <v>5305</v>
      </c>
      <c r="AN1363" s="19">
        <f t="shared" si="2857"/>
        <v>0</v>
      </c>
      <c r="AO1363" s="19">
        <f t="shared" si="2852"/>
        <v>5305</v>
      </c>
      <c r="AP1363" s="19">
        <f t="shared" si="2799"/>
        <v>11580.590000000011</v>
      </c>
      <c r="AQ1363" s="19">
        <f t="shared" si="2857"/>
        <v>0</v>
      </c>
      <c r="AR1363" s="19">
        <f t="shared" si="2853"/>
        <v>11580.590000000011</v>
      </c>
      <c r="AS1363" s="19">
        <f t="shared" si="2800"/>
        <v>279089.3</v>
      </c>
      <c r="AT1363" s="19">
        <f t="shared" si="2857"/>
        <v>0</v>
      </c>
      <c r="AU1363" s="19">
        <f t="shared" si="2854"/>
        <v>279089.3</v>
      </c>
      <c r="AV1363" s="19">
        <f t="shared" si="2857"/>
        <v>0</v>
      </c>
      <c r="AW1363" s="32"/>
      <c r="AX1363" s="23"/>
      <c r="AY1363" s="2"/>
    </row>
    <row r="1364" spans="1:51" x14ac:dyDescent="0.3">
      <c r="A1364" s="49" t="s">
        <v>1354</v>
      </c>
      <c r="B1364" s="45">
        <v>410</v>
      </c>
      <c r="C1364" s="49"/>
      <c r="D1364" s="49"/>
      <c r="E1364" s="15" t="s">
        <v>593</v>
      </c>
      <c r="F1364" s="19">
        <f t="shared" si="2855"/>
        <v>5305</v>
      </c>
      <c r="G1364" s="19">
        <f t="shared" si="2855"/>
        <v>136893.6</v>
      </c>
      <c r="H1364" s="19">
        <f t="shared" si="2855"/>
        <v>279089.3</v>
      </c>
      <c r="I1364" s="19">
        <f t="shared" si="2855"/>
        <v>0</v>
      </c>
      <c r="J1364" s="19">
        <f t="shared" si="2855"/>
        <v>0</v>
      </c>
      <c r="K1364" s="19">
        <f t="shared" si="2855"/>
        <v>0</v>
      </c>
      <c r="L1364" s="19">
        <f t="shared" si="2790"/>
        <v>5305</v>
      </c>
      <c r="M1364" s="19">
        <f t="shared" si="2791"/>
        <v>136893.6</v>
      </c>
      <c r="N1364" s="19">
        <f t="shared" si="2792"/>
        <v>279089.3</v>
      </c>
      <c r="O1364" s="19">
        <f t="shared" si="2856"/>
        <v>0</v>
      </c>
      <c r="P1364" s="19">
        <f t="shared" si="2856"/>
        <v>0</v>
      </c>
      <c r="Q1364" s="19">
        <f t="shared" si="2856"/>
        <v>0</v>
      </c>
      <c r="R1364" s="19">
        <f t="shared" si="2804"/>
        <v>5305</v>
      </c>
      <c r="S1364" s="19">
        <f t="shared" si="2805"/>
        <v>136893.6</v>
      </c>
      <c r="T1364" s="19">
        <f t="shared" si="2806"/>
        <v>279089.3</v>
      </c>
      <c r="U1364" s="19">
        <f t="shared" si="2857"/>
        <v>0</v>
      </c>
      <c r="V1364" s="19">
        <f t="shared" si="2807"/>
        <v>5305</v>
      </c>
      <c r="W1364" s="19">
        <f t="shared" si="2808"/>
        <v>136893.6</v>
      </c>
      <c r="X1364" s="19">
        <f t="shared" si="2809"/>
        <v>279089.3</v>
      </c>
      <c r="Y1364" s="19">
        <f t="shared" si="2857"/>
        <v>0</v>
      </c>
      <c r="Z1364" s="19">
        <f t="shared" si="2857"/>
        <v>0</v>
      </c>
      <c r="AA1364" s="19">
        <f t="shared" si="2857"/>
        <v>0</v>
      </c>
      <c r="AB1364" s="19">
        <f t="shared" si="2840"/>
        <v>5305</v>
      </c>
      <c r="AC1364" s="19">
        <f t="shared" si="2841"/>
        <v>136893.6</v>
      </c>
      <c r="AD1364" s="19">
        <f t="shared" si="2842"/>
        <v>279089.3</v>
      </c>
      <c r="AE1364" s="19">
        <f t="shared" si="2857"/>
        <v>0</v>
      </c>
      <c r="AF1364" s="19">
        <f t="shared" si="2857"/>
        <v>0</v>
      </c>
      <c r="AG1364" s="19">
        <f t="shared" si="2846"/>
        <v>5305</v>
      </c>
      <c r="AH1364" s="19">
        <f t="shared" si="2847"/>
        <v>136893.6</v>
      </c>
      <c r="AI1364" s="19">
        <f t="shared" si="2848"/>
        <v>279089.3</v>
      </c>
      <c r="AJ1364" s="19">
        <f t="shared" si="2857"/>
        <v>0</v>
      </c>
      <c r="AK1364" s="19">
        <f t="shared" si="2857"/>
        <v>-125313.01</v>
      </c>
      <c r="AL1364" s="19">
        <f t="shared" si="2857"/>
        <v>0</v>
      </c>
      <c r="AM1364" s="19">
        <f t="shared" si="2798"/>
        <v>5305</v>
      </c>
      <c r="AN1364" s="19">
        <f t="shared" si="2857"/>
        <v>0</v>
      </c>
      <c r="AO1364" s="19">
        <f t="shared" si="2852"/>
        <v>5305</v>
      </c>
      <c r="AP1364" s="19">
        <f t="shared" si="2799"/>
        <v>11580.590000000011</v>
      </c>
      <c r="AQ1364" s="19">
        <f t="shared" si="2857"/>
        <v>0</v>
      </c>
      <c r="AR1364" s="19">
        <f t="shared" si="2853"/>
        <v>11580.590000000011</v>
      </c>
      <c r="AS1364" s="19">
        <f t="shared" si="2800"/>
        <v>279089.3</v>
      </c>
      <c r="AT1364" s="19">
        <f t="shared" si="2857"/>
        <v>0</v>
      </c>
      <c r="AU1364" s="19">
        <f t="shared" si="2854"/>
        <v>279089.3</v>
      </c>
      <c r="AV1364" s="19">
        <f t="shared" si="2857"/>
        <v>0</v>
      </c>
      <c r="AW1364" s="32"/>
      <c r="AX1364" s="23"/>
      <c r="AY1364" s="2"/>
    </row>
    <row r="1365" spans="1:51" x14ac:dyDescent="0.3">
      <c r="A1365" s="49" t="s">
        <v>1354</v>
      </c>
      <c r="B1365" s="45">
        <v>410</v>
      </c>
      <c r="C1365" s="49" t="s">
        <v>151</v>
      </c>
      <c r="D1365" s="49" t="s">
        <v>30</v>
      </c>
      <c r="E1365" s="15" t="s">
        <v>549</v>
      </c>
      <c r="F1365" s="19">
        <v>5305</v>
      </c>
      <c r="G1365" s="19">
        <v>136893.6</v>
      </c>
      <c r="H1365" s="19">
        <v>279089.3</v>
      </c>
      <c r="I1365" s="19"/>
      <c r="J1365" s="19"/>
      <c r="K1365" s="19"/>
      <c r="L1365" s="19">
        <f t="shared" si="2790"/>
        <v>5305</v>
      </c>
      <c r="M1365" s="19">
        <f t="shared" si="2791"/>
        <v>136893.6</v>
      </c>
      <c r="N1365" s="19">
        <f t="shared" si="2792"/>
        <v>279089.3</v>
      </c>
      <c r="O1365" s="19"/>
      <c r="P1365" s="19"/>
      <c r="Q1365" s="19"/>
      <c r="R1365" s="19">
        <f t="shared" si="2804"/>
        <v>5305</v>
      </c>
      <c r="S1365" s="19">
        <f t="shared" si="2805"/>
        <v>136893.6</v>
      </c>
      <c r="T1365" s="19">
        <f t="shared" si="2806"/>
        <v>279089.3</v>
      </c>
      <c r="U1365" s="19"/>
      <c r="V1365" s="19">
        <f t="shared" si="2807"/>
        <v>5305</v>
      </c>
      <c r="W1365" s="19">
        <f t="shared" si="2808"/>
        <v>136893.6</v>
      </c>
      <c r="X1365" s="19">
        <f t="shared" si="2809"/>
        <v>279089.3</v>
      </c>
      <c r="Y1365" s="19"/>
      <c r="Z1365" s="19"/>
      <c r="AA1365" s="19"/>
      <c r="AB1365" s="19">
        <f t="shared" si="2840"/>
        <v>5305</v>
      </c>
      <c r="AC1365" s="19">
        <f t="shared" si="2841"/>
        <v>136893.6</v>
      </c>
      <c r="AD1365" s="19">
        <f t="shared" si="2842"/>
        <v>279089.3</v>
      </c>
      <c r="AE1365" s="19"/>
      <c r="AF1365" s="19"/>
      <c r="AG1365" s="19">
        <f t="shared" si="2846"/>
        <v>5305</v>
      </c>
      <c r="AH1365" s="19">
        <f t="shared" si="2847"/>
        <v>136893.6</v>
      </c>
      <c r="AI1365" s="19">
        <f t="shared" si="2848"/>
        <v>279089.3</v>
      </c>
      <c r="AJ1365" s="19"/>
      <c r="AK1365" s="19">
        <v>-125313.01</v>
      </c>
      <c r="AL1365" s="19"/>
      <c r="AM1365" s="19">
        <f t="shared" si="2798"/>
        <v>5305</v>
      </c>
      <c r="AN1365" s="19"/>
      <c r="AO1365" s="19">
        <f t="shared" si="2852"/>
        <v>5305</v>
      </c>
      <c r="AP1365" s="19">
        <f t="shared" si="2799"/>
        <v>11580.590000000011</v>
      </c>
      <c r="AQ1365" s="19"/>
      <c r="AR1365" s="19">
        <f t="shared" si="2853"/>
        <v>11580.590000000011</v>
      </c>
      <c r="AS1365" s="19">
        <f t="shared" si="2800"/>
        <v>279089.3</v>
      </c>
      <c r="AT1365" s="19"/>
      <c r="AU1365" s="19">
        <f t="shared" si="2854"/>
        <v>279089.3</v>
      </c>
      <c r="AV1365" s="19"/>
      <c r="AW1365" s="32"/>
      <c r="AX1365" s="23"/>
      <c r="AY1365" s="2"/>
    </row>
    <row r="1366" spans="1:51" ht="78" x14ac:dyDescent="0.3">
      <c r="A1366" s="20" t="s">
        <v>925</v>
      </c>
      <c r="B1366" s="45"/>
      <c r="C1366" s="49"/>
      <c r="D1366" s="49"/>
      <c r="E1366" s="15" t="s">
        <v>928</v>
      </c>
      <c r="F1366" s="19">
        <f t="shared" ref="F1366:K1368" si="2858">F1367</f>
        <v>0</v>
      </c>
      <c r="G1366" s="19">
        <f t="shared" si="2858"/>
        <v>4853.8999999999996</v>
      </c>
      <c r="H1366" s="19">
        <f t="shared" si="2858"/>
        <v>0</v>
      </c>
      <c r="I1366" s="19">
        <f t="shared" si="2858"/>
        <v>0</v>
      </c>
      <c r="J1366" s="19">
        <f t="shared" si="2858"/>
        <v>0</v>
      </c>
      <c r="K1366" s="19">
        <f t="shared" si="2858"/>
        <v>0</v>
      </c>
      <c r="L1366" s="19">
        <f t="shared" si="2790"/>
        <v>0</v>
      </c>
      <c r="M1366" s="19">
        <f t="shared" si="2791"/>
        <v>4853.8999999999996</v>
      </c>
      <c r="N1366" s="19">
        <f t="shared" si="2792"/>
        <v>0</v>
      </c>
      <c r="O1366" s="19">
        <f t="shared" ref="O1366:Q1368" si="2859">O1367</f>
        <v>0</v>
      </c>
      <c r="P1366" s="19">
        <f t="shared" si="2859"/>
        <v>0</v>
      </c>
      <c r="Q1366" s="19">
        <f t="shared" si="2859"/>
        <v>0</v>
      </c>
      <c r="R1366" s="19">
        <f t="shared" si="2804"/>
        <v>0</v>
      </c>
      <c r="S1366" s="19">
        <f t="shared" si="2805"/>
        <v>4853.8999999999996</v>
      </c>
      <c r="T1366" s="19">
        <f t="shared" si="2806"/>
        <v>0</v>
      </c>
      <c r="U1366" s="19">
        <f t="shared" ref="U1366:AV1368" si="2860">U1367</f>
        <v>0</v>
      </c>
      <c r="V1366" s="19">
        <f t="shared" si="2807"/>
        <v>0</v>
      </c>
      <c r="W1366" s="19">
        <f t="shared" si="2808"/>
        <v>4853.8999999999996</v>
      </c>
      <c r="X1366" s="19">
        <f t="shared" si="2809"/>
        <v>0</v>
      </c>
      <c r="Y1366" s="19">
        <f t="shared" si="2860"/>
        <v>0</v>
      </c>
      <c r="Z1366" s="19">
        <f t="shared" si="2860"/>
        <v>0</v>
      </c>
      <c r="AA1366" s="19">
        <f t="shared" si="2860"/>
        <v>0</v>
      </c>
      <c r="AB1366" s="19">
        <f t="shared" si="2840"/>
        <v>0</v>
      </c>
      <c r="AC1366" s="19">
        <f t="shared" si="2841"/>
        <v>4853.8999999999996</v>
      </c>
      <c r="AD1366" s="19">
        <f t="shared" si="2842"/>
        <v>0</v>
      </c>
      <c r="AE1366" s="19">
        <f t="shared" si="2860"/>
        <v>0</v>
      </c>
      <c r="AF1366" s="19">
        <f t="shared" si="2860"/>
        <v>0</v>
      </c>
      <c r="AG1366" s="19">
        <f t="shared" si="2846"/>
        <v>0</v>
      </c>
      <c r="AH1366" s="19">
        <f t="shared" si="2847"/>
        <v>4853.8999999999996</v>
      </c>
      <c r="AI1366" s="19">
        <f t="shared" si="2848"/>
        <v>0</v>
      </c>
      <c r="AJ1366" s="19">
        <f t="shared" si="2860"/>
        <v>0</v>
      </c>
      <c r="AK1366" s="19">
        <f t="shared" si="2860"/>
        <v>0.05</v>
      </c>
      <c r="AL1366" s="19">
        <f t="shared" si="2860"/>
        <v>0</v>
      </c>
      <c r="AM1366" s="19">
        <f t="shared" ref="AM1366:AM1429" si="2861">AG1366+AJ1366</f>
        <v>0</v>
      </c>
      <c r="AN1366" s="19">
        <f t="shared" si="2860"/>
        <v>0</v>
      </c>
      <c r="AO1366" s="19">
        <f t="shared" si="2852"/>
        <v>0</v>
      </c>
      <c r="AP1366" s="19">
        <f t="shared" ref="AP1366:AP1429" si="2862">AH1366+AK1366</f>
        <v>4853.95</v>
      </c>
      <c r="AQ1366" s="19">
        <f t="shared" si="2860"/>
        <v>0</v>
      </c>
      <c r="AR1366" s="19">
        <f t="shared" si="2853"/>
        <v>4853.95</v>
      </c>
      <c r="AS1366" s="19">
        <f t="shared" ref="AS1366:AS1429" si="2863">AI1366+AL1366</f>
        <v>0</v>
      </c>
      <c r="AT1366" s="19">
        <f t="shared" si="2860"/>
        <v>0</v>
      </c>
      <c r="AU1366" s="19">
        <f t="shared" si="2854"/>
        <v>0</v>
      </c>
      <c r="AV1366" s="19">
        <f t="shared" si="2860"/>
        <v>0</v>
      </c>
      <c r="AW1366" s="32"/>
      <c r="AX1366" s="23"/>
      <c r="AY1366" s="2"/>
    </row>
    <row r="1367" spans="1:51" ht="46.8" x14ac:dyDescent="0.3">
      <c r="A1367" s="20" t="s">
        <v>925</v>
      </c>
      <c r="B1367" s="45">
        <v>400</v>
      </c>
      <c r="C1367" s="49"/>
      <c r="D1367" s="49"/>
      <c r="E1367" s="15" t="s">
        <v>580</v>
      </c>
      <c r="F1367" s="19">
        <f t="shared" si="2858"/>
        <v>0</v>
      </c>
      <c r="G1367" s="19">
        <f t="shared" si="2858"/>
        <v>4853.8999999999996</v>
      </c>
      <c r="H1367" s="19">
        <f t="shared" si="2858"/>
        <v>0</v>
      </c>
      <c r="I1367" s="19">
        <f t="shared" si="2858"/>
        <v>0</v>
      </c>
      <c r="J1367" s="19">
        <f t="shared" si="2858"/>
        <v>0</v>
      </c>
      <c r="K1367" s="19">
        <f t="shared" si="2858"/>
        <v>0</v>
      </c>
      <c r="L1367" s="19">
        <f t="shared" si="2790"/>
        <v>0</v>
      </c>
      <c r="M1367" s="19">
        <f t="shared" si="2791"/>
        <v>4853.8999999999996</v>
      </c>
      <c r="N1367" s="19">
        <f t="shared" si="2792"/>
        <v>0</v>
      </c>
      <c r="O1367" s="19">
        <f t="shared" si="2859"/>
        <v>0</v>
      </c>
      <c r="P1367" s="19">
        <f t="shared" si="2859"/>
        <v>0</v>
      </c>
      <c r="Q1367" s="19">
        <f t="shared" si="2859"/>
        <v>0</v>
      </c>
      <c r="R1367" s="19">
        <f t="shared" si="2804"/>
        <v>0</v>
      </c>
      <c r="S1367" s="19">
        <f t="shared" si="2805"/>
        <v>4853.8999999999996</v>
      </c>
      <c r="T1367" s="19">
        <f t="shared" si="2806"/>
        <v>0</v>
      </c>
      <c r="U1367" s="19">
        <f t="shared" si="2860"/>
        <v>0</v>
      </c>
      <c r="V1367" s="19">
        <f t="shared" si="2807"/>
        <v>0</v>
      </c>
      <c r="W1367" s="19">
        <f t="shared" si="2808"/>
        <v>4853.8999999999996</v>
      </c>
      <c r="X1367" s="19">
        <f t="shared" si="2809"/>
        <v>0</v>
      </c>
      <c r="Y1367" s="19">
        <f t="shared" si="2860"/>
        <v>0</v>
      </c>
      <c r="Z1367" s="19">
        <f t="shared" si="2860"/>
        <v>0</v>
      </c>
      <c r="AA1367" s="19">
        <f t="shared" si="2860"/>
        <v>0</v>
      </c>
      <c r="AB1367" s="19">
        <f t="shared" si="2840"/>
        <v>0</v>
      </c>
      <c r="AC1367" s="19">
        <f t="shared" si="2841"/>
        <v>4853.8999999999996</v>
      </c>
      <c r="AD1367" s="19">
        <f t="shared" si="2842"/>
        <v>0</v>
      </c>
      <c r="AE1367" s="19">
        <f t="shared" si="2860"/>
        <v>0</v>
      </c>
      <c r="AF1367" s="19">
        <f t="shared" si="2860"/>
        <v>0</v>
      </c>
      <c r="AG1367" s="19">
        <f t="shared" si="2846"/>
        <v>0</v>
      </c>
      <c r="AH1367" s="19">
        <f t="shared" si="2847"/>
        <v>4853.8999999999996</v>
      </c>
      <c r="AI1367" s="19">
        <f t="shared" si="2848"/>
        <v>0</v>
      </c>
      <c r="AJ1367" s="19">
        <f t="shared" si="2860"/>
        <v>0</v>
      </c>
      <c r="AK1367" s="19">
        <f t="shared" si="2860"/>
        <v>0.05</v>
      </c>
      <c r="AL1367" s="19">
        <f t="shared" si="2860"/>
        <v>0</v>
      </c>
      <c r="AM1367" s="19">
        <f t="shared" si="2861"/>
        <v>0</v>
      </c>
      <c r="AN1367" s="19">
        <f t="shared" si="2860"/>
        <v>0</v>
      </c>
      <c r="AO1367" s="19">
        <f t="shared" si="2852"/>
        <v>0</v>
      </c>
      <c r="AP1367" s="19">
        <f t="shared" si="2862"/>
        <v>4853.95</v>
      </c>
      <c r="AQ1367" s="19">
        <f t="shared" si="2860"/>
        <v>0</v>
      </c>
      <c r="AR1367" s="19">
        <f t="shared" si="2853"/>
        <v>4853.95</v>
      </c>
      <c r="AS1367" s="19">
        <f t="shared" si="2863"/>
        <v>0</v>
      </c>
      <c r="AT1367" s="19">
        <f t="shared" si="2860"/>
        <v>0</v>
      </c>
      <c r="AU1367" s="19">
        <f t="shared" si="2854"/>
        <v>0</v>
      </c>
      <c r="AV1367" s="19">
        <f t="shared" si="2860"/>
        <v>0</v>
      </c>
      <c r="AW1367" s="32"/>
      <c r="AX1367" s="23"/>
      <c r="AY1367" s="2"/>
    </row>
    <row r="1368" spans="1:51" x14ac:dyDescent="0.3">
      <c r="A1368" s="20" t="s">
        <v>925</v>
      </c>
      <c r="B1368" s="45">
        <v>410</v>
      </c>
      <c r="C1368" s="49"/>
      <c r="D1368" s="49"/>
      <c r="E1368" s="15" t="s">
        <v>593</v>
      </c>
      <c r="F1368" s="19">
        <f t="shared" si="2858"/>
        <v>0</v>
      </c>
      <c r="G1368" s="19">
        <f t="shared" si="2858"/>
        <v>4853.8999999999996</v>
      </c>
      <c r="H1368" s="19">
        <f t="shared" si="2858"/>
        <v>0</v>
      </c>
      <c r="I1368" s="19">
        <f t="shared" si="2858"/>
        <v>0</v>
      </c>
      <c r="J1368" s="19">
        <f t="shared" si="2858"/>
        <v>0</v>
      </c>
      <c r="K1368" s="19">
        <f t="shared" si="2858"/>
        <v>0</v>
      </c>
      <c r="L1368" s="19">
        <f t="shared" si="2790"/>
        <v>0</v>
      </c>
      <c r="M1368" s="19">
        <f t="shared" si="2791"/>
        <v>4853.8999999999996</v>
      </c>
      <c r="N1368" s="19">
        <f t="shared" si="2792"/>
        <v>0</v>
      </c>
      <c r="O1368" s="19">
        <f t="shared" si="2859"/>
        <v>0</v>
      </c>
      <c r="P1368" s="19">
        <f t="shared" si="2859"/>
        <v>0</v>
      </c>
      <c r="Q1368" s="19">
        <f t="shared" si="2859"/>
        <v>0</v>
      </c>
      <c r="R1368" s="19">
        <f t="shared" si="2804"/>
        <v>0</v>
      </c>
      <c r="S1368" s="19">
        <f t="shared" si="2805"/>
        <v>4853.8999999999996</v>
      </c>
      <c r="T1368" s="19">
        <f t="shared" si="2806"/>
        <v>0</v>
      </c>
      <c r="U1368" s="19">
        <f t="shared" si="2860"/>
        <v>0</v>
      </c>
      <c r="V1368" s="19">
        <f t="shared" si="2807"/>
        <v>0</v>
      </c>
      <c r="W1368" s="19">
        <f t="shared" si="2808"/>
        <v>4853.8999999999996</v>
      </c>
      <c r="X1368" s="19">
        <f t="shared" si="2809"/>
        <v>0</v>
      </c>
      <c r="Y1368" s="19">
        <f t="shared" si="2860"/>
        <v>0</v>
      </c>
      <c r="Z1368" s="19">
        <f t="shared" si="2860"/>
        <v>0</v>
      </c>
      <c r="AA1368" s="19">
        <f t="shared" si="2860"/>
        <v>0</v>
      </c>
      <c r="AB1368" s="19">
        <f t="shared" si="2840"/>
        <v>0</v>
      </c>
      <c r="AC1368" s="19">
        <f t="shared" si="2841"/>
        <v>4853.8999999999996</v>
      </c>
      <c r="AD1368" s="19">
        <f t="shared" si="2842"/>
        <v>0</v>
      </c>
      <c r="AE1368" s="19">
        <f t="shared" si="2860"/>
        <v>0</v>
      </c>
      <c r="AF1368" s="19">
        <f t="shared" si="2860"/>
        <v>0</v>
      </c>
      <c r="AG1368" s="19">
        <f t="shared" si="2846"/>
        <v>0</v>
      </c>
      <c r="AH1368" s="19">
        <f t="shared" si="2847"/>
        <v>4853.8999999999996</v>
      </c>
      <c r="AI1368" s="19">
        <f t="shared" si="2848"/>
        <v>0</v>
      </c>
      <c r="AJ1368" s="19">
        <f t="shared" si="2860"/>
        <v>0</v>
      </c>
      <c r="AK1368" s="19">
        <f t="shared" si="2860"/>
        <v>0.05</v>
      </c>
      <c r="AL1368" s="19">
        <f t="shared" si="2860"/>
        <v>0</v>
      </c>
      <c r="AM1368" s="19">
        <f t="shared" si="2861"/>
        <v>0</v>
      </c>
      <c r="AN1368" s="19">
        <f t="shared" si="2860"/>
        <v>0</v>
      </c>
      <c r="AO1368" s="19">
        <f t="shared" si="2852"/>
        <v>0</v>
      </c>
      <c r="AP1368" s="19">
        <f t="shared" si="2862"/>
        <v>4853.95</v>
      </c>
      <c r="AQ1368" s="19">
        <f t="shared" si="2860"/>
        <v>0</v>
      </c>
      <c r="AR1368" s="19">
        <f t="shared" si="2853"/>
        <v>4853.95</v>
      </c>
      <c r="AS1368" s="19">
        <f t="shared" si="2863"/>
        <v>0</v>
      </c>
      <c r="AT1368" s="19">
        <f t="shared" si="2860"/>
        <v>0</v>
      </c>
      <c r="AU1368" s="19">
        <f t="shared" si="2854"/>
        <v>0</v>
      </c>
      <c r="AV1368" s="19">
        <f t="shared" si="2860"/>
        <v>0</v>
      </c>
      <c r="AW1368" s="32"/>
      <c r="AX1368" s="23"/>
      <c r="AY1368" s="2"/>
    </row>
    <row r="1369" spans="1:51" x14ac:dyDescent="0.3">
      <c r="A1369" s="20" t="s">
        <v>925</v>
      </c>
      <c r="B1369" s="45">
        <v>410</v>
      </c>
      <c r="C1369" s="49" t="s">
        <v>151</v>
      </c>
      <c r="D1369" s="49" t="s">
        <v>30</v>
      </c>
      <c r="E1369" s="15" t="s">
        <v>549</v>
      </c>
      <c r="F1369" s="19">
        <v>0</v>
      </c>
      <c r="G1369" s="19">
        <v>4853.8999999999996</v>
      </c>
      <c r="H1369" s="19">
        <v>0</v>
      </c>
      <c r="I1369" s="19"/>
      <c r="J1369" s="19"/>
      <c r="K1369" s="19"/>
      <c r="L1369" s="19">
        <f t="shared" si="2790"/>
        <v>0</v>
      </c>
      <c r="M1369" s="19">
        <f t="shared" si="2791"/>
        <v>4853.8999999999996</v>
      </c>
      <c r="N1369" s="19">
        <f t="shared" si="2792"/>
        <v>0</v>
      </c>
      <c r="O1369" s="19"/>
      <c r="P1369" s="19"/>
      <c r="Q1369" s="19"/>
      <c r="R1369" s="19">
        <f t="shared" si="2804"/>
        <v>0</v>
      </c>
      <c r="S1369" s="19">
        <f t="shared" si="2805"/>
        <v>4853.8999999999996</v>
      </c>
      <c r="T1369" s="19">
        <f t="shared" si="2806"/>
        <v>0</v>
      </c>
      <c r="U1369" s="19"/>
      <c r="V1369" s="19">
        <f t="shared" si="2807"/>
        <v>0</v>
      </c>
      <c r="W1369" s="19">
        <f t="shared" si="2808"/>
        <v>4853.8999999999996</v>
      </c>
      <c r="X1369" s="19">
        <f t="shared" si="2809"/>
        <v>0</v>
      </c>
      <c r="Y1369" s="19"/>
      <c r="Z1369" s="19"/>
      <c r="AA1369" s="19"/>
      <c r="AB1369" s="19">
        <f t="shared" si="2840"/>
        <v>0</v>
      </c>
      <c r="AC1369" s="19">
        <f t="shared" si="2841"/>
        <v>4853.8999999999996</v>
      </c>
      <c r="AD1369" s="19">
        <f t="shared" si="2842"/>
        <v>0</v>
      </c>
      <c r="AE1369" s="19"/>
      <c r="AF1369" s="19"/>
      <c r="AG1369" s="19">
        <f t="shared" si="2846"/>
        <v>0</v>
      </c>
      <c r="AH1369" s="19">
        <f t="shared" si="2847"/>
        <v>4853.8999999999996</v>
      </c>
      <c r="AI1369" s="19">
        <f t="shared" si="2848"/>
        <v>0</v>
      </c>
      <c r="AJ1369" s="19"/>
      <c r="AK1369" s="19">
        <v>0.05</v>
      </c>
      <c r="AL1369" s="19"/>
      <c r="AM1369" s="19">
        <f t="shared" si="2861"/>
        <v>0</v>
      </c>
      <c r="AN1369" s="19"/>
      <c r="AO1369" s="19">
        <f t="shared" si="2852"/>
        <v>0</v>
      </c>
      <c r="AP1369" s="19">
        <f t="shared" si="2862"/>
        <v>4853.95</v>
      </c>
      <c r="AQ1369" s="19"/>
      <c r="AR1369" s="19">
        <f t="shared" si="2853"/>
        <v>4853.95</v>
      </c>
      <c r="AS1369" s="19">
        <f t="shared" si="2863"/>
        <v>0</v>
      </c>
      <c r="AT1369" s="19"/>
      <c r="AU1369" s="19">
        <f t="shared" si="2854"/>
        <v>0</v>
      </c>
      <c r="AV1369" s="19"/>
      <c r="AW1369" s="32"/>
      <c r="AX1369" s="23"/>
      <c r="AY1369" s="2"/>
    </row>
    <row r="1370" spans="1:51" ht="93.6" x14ac:dyDescent="0.3">
      <c r="A1370" s="49" t="s">
        <v>281</v>
      </c>
      <c r="B1370" s="45"/>
      <c r="C1370" s="49"/>
      <c r="D1370" s="49"/>
      <c r="E1370" s="15" t="s">
        <v>827</v>
      </c>
      <c r="F1370" s="19">
        <f t="shared" ref="F1370:K1372" si="2864">F1371</f>
        <v>95880.1</v>
      </c>
      <c r="G1370" s="19">
        <f t="shared" si="2864"/>
        <v>17184.2</v>
      </c>
      <c r="H1370" s="19">
        <f t="shared" si="2864"/>
        <v>0</v>
      </c>
      <c r="I1370" s="19">
        <f t="shared" si="2864"/>
        <v>0</v>
      </c>
      <c r="J1370" s="19">
        <f t="shared" si="2864"/>
        <v>0</v>
      </c>
      <c r="K1370" s="19">
        <f t="shared" si="2864"/>
        <v>0</v>
      </c>
      <c r="L1370" s="19">
        <f t="shared" si="2790"/>
        <v>95880.1</v>
      </c>
      <c r="M1370" s="19">
        <f t="shared" si="2791"/>
        <v>17184.2</v>
      </c>
      <c r="N1370" s="19">
        <f t="shared" si="2792"/>
        <v>0</v>
      </c>
      <c r="O1370" s="19">
        <f t="shared" ref="O1370:Q1372" si="2865">O1371</f>
        <v>2086.1000000000004</v>
      </c>
      <c r="P1370" s="19">
        <f t="shared" si="2865"/>
        <v>0</v>
      </c>
      <c r="Q1370" s="19">
        <f t="shared" si="2865"/>
        <v>0</v>
      </c>
      <c r="R1370" s="19">
        <f t="shared" si="2804"/>
        <v>97966.200000000012</v>
      </c>
      <c r="S1370" s="19">
        <f t="shared" si="2805"/>
        <v>17184.2</v>
      </c>
      <c r="T1370" s="19">
        <f t="shared" si="2806"/>
        <v>0</v>
      </c>
      <c r="U1370" s="19">
        <f t="shared" ref="U1370:AV1372" si="2866">U1371</f>
        <v>0</v>
      </c>
      <c r="V1370" s="19">
        <f t="shared" si="2807"/>
        <v>97966.200000000012</v>
      </c>
      <c r="W1370" s="19">
        <f t="shared" si="2808"/>
        <v>17184.2</v>
      </c>
      <c r="X1370" s="19">
        <f t="shared" si="2809"/>
        <v>0</v>
      </c>
      <c r="Y1370" s="19">
        <f t="shared" si="2866"/>
        <v>0</v>
      </c>
      <c r="Z1370" s="19">
        <f t="shared" si="2866"/>
        <v>0</v>
      </c>
      <c r="AA1370" s="19">
        <f t="shared" si="2866"/>
        <v>0</v>
      </c>
      <c r="AB1370" s="19">
        <f t="shared" si="2840"/>
        <v>97966.200000000012</v>
      </c>
      <c r="AC1370" s="19">
        <f t="shared" si="2841"/>
        <v>17184.2</v>
      </c>
      <c r="AD1370" s="19">
        <f t="shared" si="2842"/>
        <v>0</v>
      </c>
      <c r="AE1370" s="19">
        <f t="shared" si="2866"/>
        <v>0</v>
      </c>
      <c r="AF1370" s="19">
        <f t="shared" si="2866"/>
        <v>0</v>
      </c>
      <c r="AG1370" s="19">
        <f t="shared" si="2846"/>
        <v>97966.200000000012</v>
      </c>
      <c r="AH1370" s="19">
        <f t="shared" si="2847"/>
        <v>17184.2</v>
      </c>
      <c r="AI1370" s="19">
        <f t="shared" si="2848"/>
        <v>0</v>
      </c>
      <c r="AJ1370" s="19">
        <f t="shared" si="2866"/>
        <v>-78695.710000000006</v>
      </c>
      <c r="AK1370" s="19">
        <f t="shared" si="2866"/>
        <v>81121.81</v>
      </c>
      <c r="AL1370" s="19">
        <f t="shared" si="2866"/>
        <v>0</v>
      </c>
      <c r="AM1370" s="19">
        <f t="shared" si="2861"/>
        <v>19270.490000000005</v>
      </c>
      <c r="AN1370" s="19">
        <f t="shared" si="2866"/>
        <v>0</v>
      </c>
      <c r="AO1370" s="19">
        <f t="shared" si="2852"/>
        <v>19270.490000000005</v>
      </c>
      <c r="AP1370" s="19">
        <f t="shared" si="2862"/>
        <v>98306.01</v>
      </c>
      <c r="AQ1370" s="19">
        <f t="shared" si="2866"/>
        <v>0</v>
      </c>
      <c r="AR1370" s="19">
        <f t="shared" si="2853"/>
        <v>98306.01</v>
      </c>
      <c r="AS1370" s="19">
        <f t="shared" si="2863"/>
        <v>0</v>
      </c>
      <c r="AT1370" s="19">
        <f t="shared" si="2866"/>
        <v>0</v>
      </c>
      <c r="AU1370" s="19">
        <f t="shared" si="2854"/>
        <v>0</v>
      </c>
      <c r="AV1370" s="19">
        <f t="shared" si="2866"/>
        <v>0</v>
      </c>
      <c r="AW1370" s="32"/>
      <c r="AX1370" s="23"/>
      <c r="AY1370" s="2"/>
    </row>
    <row r="1371" spans="1:51" ht="46.8" x14ac:dyDescent="0.3">
      <c r="A1371" s="49" t="s">
        <v>281</v>
      </c>
      <c r="B1371" s="45">
        <v>400</v>
      </c>
      <c r="C1371" s="49"/>
      <c r="D1371" s="49"/>
      <c r="E1371" s="15" t="s">
        <v>580</v>
      </c>
      <c r="F1371" s="19">
        <f t="shared" si="2864"/>
        <v>95880.1</v>
      </c>
      <c r="G1371" s="19">
        <f t="shared" si="2864"/>
        <v>17184.2</v>
      </c>
      <c r="H1371" s="19">
        <f t="shared" si="2864"/>
        <v>0</v>
      </c>
      <c r="I1371" s="19">
        <f t="shared" si="2864"/>
        <v>0</v>
      </c>
      <c r="J1371" s="19">
        <f t="shared" si="2864"/>
        <v>0</v>
      </c>
      <c r="K1371" s="19">
        <f t="shared" si="2864"/>
        <v>0</v>
      </c>
      <c r="L1371" s="19">
        <f t="shared" si="2790"/>
        <v>95880.1</v>
      </c>
      <c r="M1371" s="19">
        <f t="shared" si="2791"/>
        <v>17184.2</v>
      </c>
      <c r="N1371" s="19">
        <f t="shared" si="2792"/>
        <v>0</v>
      </c>
      <c r="O1371" s="19">
        <f t="shared" si="2865"/>
        <v>2086.1000000000004</v>
      </c>
      <c r="P1371" s="19">
        <f t="shared" si="2865"/>
        <v>0</v>
      </c>
      <c r="Q1371" s="19">
        <f t="shared" si="2865"/>
        <v>0</v>
      </c>
      <c r="R1371" s="19">
        <f t="shared" si="2804"/>
        <v>97966.200000000012</v>
      </c>
      <c r="S1371" s="19">
        <f t="shared" si="2805"/>
        <v>17184.2</v>
      </c>
      <c r="T1371" s="19">
        <f t="shared" si="2806"/>
        <v>0</v>
      </c>
      <c r="U1371" s="19">
        <f t="shared" si="2866"/>
        <v>0</v>
      </c>
      <c r="V1371" s="19">
        <f t="shared" si="2807"/>
        <v>97966.200000000012</v>
      </c>
      <c r="W1371" s="19">
        <f t="shared" si="2808"/>
        <v>17184.2</v>
      </c>
      <c r="X1371" s="19">
        <f t="shared" si="2809"/>
        <v>0</v>
      </c>
      <c r="Y1371" s="19">
        <f t="shared" si="2866"/>
        <v>0</v>
      </c>
      <c r="Z1371" s="19">
        <f t="shared" si="2866"/>
        <v>0</v>
      </c>
      <c r="AA1371" s="19">
        <f t="shared" si="2866"/>
        <v>0</v>
      </c>
      <c r="AB1371" s="19">
        <f t="shared" si="2840"/>
        <v>97966.200000000012</v>
      </c>
      <c r="AC1371" s="19">
        <f t="shared" si="2841"/>
        <v>17184.2</v>
      </c>
      <c r="AD1371" s="19">
        <f t="shared" si="2842"/>
        <v>0</v>
      </c>
      <c r="AE1371" s="19">
        <f t="shared" si="2866"/>
        <v>0</v>
      </c>
      <c r="AF1371" s="19">
        <f t="shared" si="2866"/>
        <v>0</v>
      </c>
      <c r="AG1371" s="19">
        <f t="shared" si="2846"/>
        <v>97966.200000000012</v>
      </c>
      <c r="AH1371" s="19">
        <f t="shared" si="2847"/>
        <v>17184.2</v>
      </c>
      <c r="AI1371" s="19">
        <f t="shared" si="2848"/>
        <v>0</v>
      </c>
      <c r="AJ1371" s="19">
        <f t="shared" si="2866"/>
        <v>-78695.710000000006</v>
      </c>
      <c r="AK1371" s="19">
        <f t="shared" si="2866"/>
        <v>81121.81</v>
      </c>
      <c r="AL1371" s="19">
        <f t="shared" si="2866"/>
        <v>0</v>
      </c>
      <c r="AM1371" s="19">
        <f t="shared" si="2861"/>
        <v>19270.490000000005</v>
      </c>
      <c r="AN1371" s="19">
        <f t="shared" si="2866"/>
        <v>0</v>
      </c>
      <c r="AO1371" s="19">
        <f t="shared" si="2852"/>
        <v>19270.490000000005</v>
      </c>
      <c r="AP1371" s="19">
        <f t="shared" si="2862"/>
        <v>98306.01</v>
      </c>
      <c r="AQ1371" s="19">
        <f t="shared" si="2866"/>
        <v>0</v>
      </c>
      <c r="AR1371" s="19">
        <f t="shared" si="2853"/>
        <v>98306.01</v>
      </c>
      <c r="AS1371" s="19">
        <f t="shared" si="2863"/>
        <v>0</v>
      </c>
      <c r="AT1371" s="19">
        <f t="shared" si="2866"/>
        <v>0</v>
      </c>
      <c r="AU1371" s="19">
        <f t="shared" si="2854"/>
        <v>0</v>
      </c>
      <c r="AV1371" s="19">
        <f t="shared" si="2866"/>
        <v>0</v>
      </c>
      <c r="AW1371" s="32"/>
      <c r="AX1371" s="23"/>
      <c r="AY1371" s="2"/>
    </row>
    <row r="1372" spans="1:51" x14ac:dyDescent="0.3">
      <c r="A1372" s="49" t="s">
        <v>281</v>
      </c>
      <c r="B1372" s="45">
        <v>410</v>
      </c>
      <c r="C1372" s="49"/>
      <c r="D1372" s="49"/>
      <c r="E1372" s="15" t="s">
        <v>593</v>
      </c>
      <c r="F1372" s="19">
        <f t="shared" si="2864"/>
        <v>95880.1</v>
      </c>
      <c r="G1372" s="19">
        <f t="shared" si="2864"/>
        <v>17184.2</v>
      </c>
      <c r="H1372" s="19">
        <f t="shared" si="2864"/>
        <v>0</v>
      </c>
      <c r="I1372" s="19">
        <f t="shared" si="2864"/>
        <v>0</v>
      </c>
      <c r="J1372" s="19">
        <f t="shared" si="2864"/>
        <v>0</v>
      </c>
      <c r="K1372" s="19">
        <f t="shared" si="2864"/>
        <v>0</v>
      </c>
      <c r="L1372" s="19">
        <f t="shared" ref="L1372:L1457" si="2867">F1372+I1372</f>
        <v>95880.1</v>
      </c>
      <c r="M1372" s="19">
        <f t="shared" ref="M1372:M1457" si="2868">G1372+J1372</f>
        <v>17184.2</v>
      </c>
      <c r="N1372" s="19">
        <f t="shared" ref="N1372:N1457" si="2869">H1372+K1372</f>
        <v>0</v>
      </c>
      <c r="O1372" s="19">
        <f t="shared" si="2865"/>
        <v>2086.1000000000004</v>
      </c>
      <c r="P1372" s="19">
        <f t="shared" si="2865"/>
        <v>0</v>
      </c>
      <c r="Q1372" s="19">
        <f t="shared" si="2865"/>
        <v>0</v>
      </c>
      <c r="R1372" s="19">
        <f t="shared" si="2804"/>
        <v>97966.200000000012</v>
      </c>
      <c r="S1372" s="19">
        <f t="shared" si="2805"/>
        <v>17184.2</v>
      </c>
      <c r="T1372" s="19">
        <f t="shared" si="2806"/>
        <v>0</v>
      </c>
      <c r="U1372" s="19">
        <f t="shared" si="2866"/>
        <v>0</v>
      </c>
      <c r="V1372" s="19">
        <f t="shared" si="2807"/>
        <v>97966.200000000012</v>
      </c>
      <c r="W1372" s="19">
        <f t="shared" si="2808"/>
        <v>17184.2</v>
      </c>
      <c r="X1372" s="19">
        <f t="shared" si="2809"/>
        <v>0</v>
      </c>
      <c r="Y1372" s="19">
        <f t="shared" si="2866"/>
        <v>0</v>
      </c>
      <c r="Z1372" s="19">
        <f t="shared" si="2866"/>
        <v>0</v>
      </c>
      <c r="AA1372" s="19">
        <f t="shared" si="2866"/>
        <v>0</v>
      </c>
      <c r="AB1372" s="19">
        <f t="shared" si="2840"/>
        <v>97966.200000000012</v>
      </c>
      <c r="AC1372" s="19">
        <f t="shared" si="2841"/>
        <v>17184.2</v>
      </c>
      <c r="AD1372" s="19">
        <f t="shared" si="2842"/>
        <v>0</v>
      </c>
      <c r="AE1372" s="19">
        <f t="shared" si="2866"/>
        <v>0</v>
      </c>
      <c r="AF1372" s="19">
        <f t="shared" si="2866"/>
        <v>0</v>
      </c>
      <c r="AG1372" s="19">
        <f t="shared" si="2846"/>
        <v>97966.200000000012</v>
      </c>
      <c r="AH1372" s="19">
        <f t="shared" si="2847"/>
        <v>17184.2</v>
      </c>
      <c r="AI1372" s="19">
        <f t="shared" si="2848"/>
        <v>0</v>
      </c>
      <c r="AJ1372" s="19">
        <f t="shared" si="2866"/>
        <v>-78695.710000000006</v>
      </c>
      <c r="AK1372" s="19">
        <f t="shared" si="2866"/>
        <v>81121.81</v>
      </c>
      <c r="AL1372" s="19">
        <f t="shared" si="2866"/>
        <v>0</v>
      </c>
      <c r="AM1372" s="19">
        <f t="shared" si="2861"/>
        <v>19270.490000000005</v>
      </c>
      <c r="AN1372" s="19">
        <f t="shared" si="2866"/>
        <v>0</v>
      </c>
      <c r="AO1372" s="19">
        <f t="shared" si="2852"/>
        <v>19270.490000000005</v>
      </c>
      <c r="AP1372" s="19">
        <f t="shared" si="2862"/>
        <v>98306.01</v>
      </c>
      <c r="AQ1372" s="19">
        <f t="shared" si="2866"/>
        <v>0</v>
      </c>
      <c r="AR1372" s="19">
        <f t="shared" si="2853"/>
        <v>98306.01</v>
      </c>
      <c r="AS1372" s="19">
        <f t="shared" si="2863"/>
        <v>0</v>
      </c>
      <c r="AT1372" s="19">
        <f t="shared" si="2866"/>
        <v>0</v>
      </c>
      <c r="AU1372" s="19">
        <f t="shared" si="2854"/>
        <v>0</v>
      </c>
      <c r="AV1372" s="19">
        <f t="shared" si="2866"/>
        <v>0</v>
      </c>
      <c r="AW1372" s="32"/>
      <c r="AX1372" s="23"/>
      <c r="AY1372" s="2"/>
    </row>
    <row r="1373" spans="1:51" x14ac:dyDescent="0.3">
      <c r="A1373" s="49" t="s">
        <v>281</v>
      </c>
      <c r="B1373" s="45">
        <v>410</v>
      </c>
      <c r="C1373" s="49" t="s">
        <v>151</v>
      </c>
      <c r="D1373" s="49" t="s">
        <v>30</v>
      </c>
      <c r="E1373" s="15" t="s">
        <v>549</v>
      </c>
      <c r="F1373" s="19">
        <v>95880.1</v>
      </c>
      <c r="G1373" s="19">
        <v>17184.2</v>
      </c>
      <c r="H1373" s="19">
        <v>0</v>
      </c>
      <c r="I1373" s="19"/>
      <c r="J1373" s="19"/>
      <c r="K1373" s="19"/>
      <c r="L1373" s="19">
        <f t="shared" si="2867"/>
        <v>95880.1</v>
      </c>
      <c r="M1373" s="19">
        <f t="shared" si="2868"/>
        <v>17184.2</v>
      </c>
      <c r="N1373" s="19">
        <f t="shared" si="2869"/>
        <v>0</v>
      </c>
      <c r="O1373" s="19">
        <f>-2426+4512.1</f>
        <v>2086.1000000000004</v>
      </c>
      <c r="P1373" s="19"/>
      <c r="Q1373" s="19"/>
      <c r="R1373" s="19">
        <f t="shared" si="2804"/>
        <v>97966.200000000012</v>
      </c>
      <c r="S1373" s="19">
        <f t="shared" si="2805"/>
        <v>17184.2</v>
      </c>
      <c r="T1373" s="19">
        <f t="shared" si="2806"/>
        <v>0</v>
      </c>
      <c r="U1373" s="19"/>
      <c r="V1373" s="19">
        <f t="shared" si="2807"/>
        <v>97966.200000000012</v>
      </c>
      <c r="W1373" s="19">
        <f t="shared" si="2808"/>
        <v>17184.2</v>
      </c>
      <c r="X1373" s="19">
        <f t="shared" si="2809"/>
        <v>0</v>
      </c>
      <c r="Y1373" s="19"/>
      <c r="Z1373" s="19"/>
      <c r="AA1373" s="19"/>
      <c r="AB1373" s="19">
        <f t="shared" si="2840"/>
        <v>97966.200000000012</v>
      </c>
      <c r="AC1373" s="19">
        <f t="shared" si="2841"/>
        <v>17184.2</v>
      </c>
      <c r="AD1373" s="19">
        <f t="shared" si="2842"/>
        <v>0</v>
      </c>
      <c r="AE1373" s="19"/>
      <c r="AF1373" s="19"/>
      <c r="AG1373" s="19">
        <f t="shared" si="2846"/>
        <v>97966.200000000012</v>
      </c>
      <c r="AH1373" s="19">
        <f t="shared" si="2847"/>
        <v>17184.2</v>
      </c>
      <c r="AI1373" s="19">
        <f t="shared" si="2848"/>
        <v>0</v>
      </c>
      <c r="AJ1373" s="19">
        <v>-78695.710000000006</v>
      </c>
      <c r="AK1373" s="19">
        <v>81121.81</v>
      </c>
      <c r="AL1373" s="19"/>
      <c r="AM1373" s="19">
        <f t="shared" si="2861"/>
        <v>19270.490000000005</v>
      </c>
      <c r="AN1373" s="19"/>
      <c r="AO1373" s="19">
        <f t="shared" si="2852"/>
        <v>19270.490000000005</v>
      </c>
      <c r="AP1373" s="19">
        <f t="shared" si="2862"/>
        <v>98306.01</v>
      </c>
      <c r="AQ1373" s="19"/>
      <c r="AR1373" s="19">
        <f t="shared" si="2853"/>
        <v>98306.01</v>
      </c>
      <c r="AS1373" s="19">
        <f t="shared" si="2863"/>
        <v>0</v>
      </c>
      <c r="AT1373" s="19"/>
      <c r="AU1373" s="19">
        <f t="shared" si="2854"/>
        <v>0</v>
      </c>
      <c r="AV1373" s="19"/>
      <c r="AW1373" s="32"/>
      <c r="AX1373" s="23"/>
      <c r="AY1373" s="2"/>
    </row>
    <row r="1374" spans="1:51" ht="93.6" x14ac:dyDescent="0.3">
      <c r="A1374" s="49" t="s">
        <v>875</v>
      </c>
      <c r="B1374" s="45"/>
      <c r="C1374" s="49"/>
      <c r="D1374" s="49"/>
      <c r="E1374" s="15" t="s">
        <v>880</v>
      </c>
      <c r="F1374" s="19">
        <f t="shared" ref="F1374:K1376" si="2870">F1375</f>
        <v>4659</v>
      </c>
      <c r="G1374" s="19">
        <f t="shared" si="2870"/>
        <v>0</v>
      </c>
      <c r="H1374" s="19">
        <f t="shared" si="2870"/>
        <v>0</v>
      </c>
      <c r="I1374" s="19">
        <f t="shared" si="2870"/>
        <v>0</v>
      </c>
      <c r="J1374" s="19">
        <f t="shared" si="2870"/>
        <v>0</v>
      </c>
      <c r="K1374" s="19">
        <f t="shared" si="2870"/>
        <v>0</v>
      </c>
      <c r="L1374" s="19">
        <f t="shared" si="2867"/>
        <v>4659</v>
      </c>
      <c r="M1374" s="19">
        <f t="shared" si="2868"/>
        <v>0</v>
      </c>
      <c r="N1374" s="19">
        <f t="shared" si="2869"/>
        <v>0</v>
      </c>
      <c r="O1374" s="19">
        <f t="shared" ref="O1374:Q1376" si="2871">O1375</f>
        <v>0</v>
      </c>
      <c r="P1374" s="19">
        <f t="shared" si="2871"/>
        <v>0</v>
      </c>
      <c r="Q1374" s="19">
        <f t="shared" si="2871"/>
        <v>0</v>
      </c>
      <c r="R1374" s="19">
        <f t="shared" si="2804"/>
        <v>4659</v>
      </c>
      <c r="S1374" s="19">
        <f t="shared" si="2805"/>
        <v>0</v>
      </c>
      <c r="T1374" s="19">
        <f t="shared" si="2806"/>
        <v>0</v>
      </c>
      <c r="U1374" s="19">
        <f t="shared" ref="U1374:AV1376" si="2872">U1375</f>
        <v>0</v>
      </c>
      <c r="V1374" s="19">
        <f t="shared" si="2807"/>
        <v>4659</v>
      </c>
      <c r="W1374" s="19">
        <f t="shared" si="2808"/>
        <v>0</v>
      </c>
      <c r="X1374" s="19">
        <f t="shared" si="2809"/>
        <v>0</v>
      </c>
      <c r="Y1374" s="19">
        <f t="shared" si="2872"/>
        <v>0</v>
      </c>
      <c r="Z1374" s="19">
        <f t="shared" si="2872"/>
        <v>0</v>
      </c>
      <c r="AA1374" s="19">
        <f t="shared" si="2872"/>
        <v>0</v>
      </c>
      <c r="AB1374" s="19">
        <f t="shared" si="2840"/>
        <v>4659</v>
      </c>
      <c r="AC1374" s="19">
        <f t="shared" si="2841"/>
        <v>0</v>
      </c>
      <c r="AD1374" s="19">
        <f t="shared" si="2842"/>
        <v>0</v>
      </c>
      <c r="AE1374" s="19">
        <f t="shared" si="2872"/>
        <v>0</v>
      </c>
      <c r="AF1374" s="19">
        <f t="shared" si="2872"/>
        <v>0</v>
      </c>
      <c r="AG1374" s="19">
        <f t="shared" si="2846"/>
        <v>4659</v>
      </c>
      <c r="AH1374" s="19">
        <f t="shared" si="2847"/>
        <v>0</v>
      </c>
      <c r="AI1374" s="19">
        <f t="shared" si="2848"/>
        <v>0</v>
      </c>
      <c r="AJ1374" s="19">
        <f t="shared" si="2872"/>
        <v>0</v>
      </c>
      <c r="AK1374" s="19">
        <f t="shared" si="2872"/>
        <v>0</v>
      </c>
      <c r="AL1374" s="19">
        <f t="shared" si="2872"/>
        <v>0</v>
      </c>
      <c r="AM1374" s="19">
        <f t="shared" si="2861"/>
        <v>4659</v>
      </c>
      <c r="AN1374" s="19">
        <f t="shared" si="2872"/>
        <v>0</v>
      </c>
      <c r="AO1374" s="19">
        <f t="shared" si="2852"/>
        <v>4659</v>
      </c>
      <c r="AP1374" s="19">
        <f t="shared" si="2862"/>
        <v>0</v>
      </c>
      <c r="AQ1374" s="19">
        <f t="shared" si="2872"/>
        <v>0</v>
      </c>
      <c r="AR1374" s="19">
        <f t="shared" si="2853"/>
        <v>0</v>
      </c>
      <c r="AS1374" s="19">
        <f t="shared" si="2863"/>
        <v>0</v>
      </c>
      <c r="AT1374" s="19">
        <f t="shared" si="2872"/>
        <v>0</v>
      </c>
      <c r="AU1374" s="19">
        <f t="shared" si="2854"/>
        <v>0</v>
      </c>
      <c r="AV1374" s="19">
        <f t="shared" si="2872"/>
        <v>0</v>
      </c>
      <c r="AW1374" s="32"/>
      <c r="AX1374" s="23"/>
      <c r="AY1374" s="2"/>
    </row>
    <row r="1375" spans="1:51" ht="46.8" x14ac:dyDescent="0.3">
      <c r="A1375" s="49" t="s">
        <v>875</v>
      </c>
      <c r="B1375" s="45">
        <v>400</v>
      </c>
      <c r="C1375" s="49"/>
      <c r="D1375" s="49"/>
      <c r="E1375" s="15" t="s">
        <v>580</v>
      </c>
      <c r="F1375" s="19">
        <f t="shared" si="2870"/>
        <v>4659</v>
      </c>
      <c r="G1375" s="19">
        <f t="shared" si="2870"/>
        <v>0</v>
      </c>
      <c r="H1375" s="19">
        <f t="shared" si="2870"/>
        <v>0</v>
      </c>
      <c r="I1375" s="19">
        <f t="shared" si="2870"/>
        <v>0</v>
      </c>
      <c r="J1375" s="19">
        <f t="shared" si="2870"/>
        <v>0</v>
      </c>
      <c r="K1375" s="19">
        <f t="shared" si="2870"/>
        <v>0</v>
      </c>
      <c r="L1375" s="19">
        <f t="shared" si="2867"/>
        <v>4659</v>
      </c>
      <c r="M1375" s="19">
        <f t="shared" si="2868"/>
        <v>0</v>
      </c>
      <c r="N1375" s="19">
        <f t="shared" si="2869"/>
        <v>0</v>
      </c>
      <c r="O1375" s="19">
        <f t="shared" si="2871"/>
        <v>0</v>
      </c>
      <c r="P1375" s="19">
        <f t="shared" si="2871"/>
        <v>0</v>
      </c>
      <c r="Q1375" s="19">
        <f t="shared" si="2871"/>
        <v>0</v>
      </c>
      <c r="R1375" s="19">
        <f t="shared" si="2804"/>
        <v>4659</v>
      </c>
      <c r="S1375" s="19">
        <f t="shared" si="2805"/>
        <v>0</v>
      </c>
      <c r="T1375" s="19">
        <f t="shared" si="2806"/>
        <v>0</v>
      </c>
      <c r="U1375" s="19">
        <f t="shared" si="2872"/>
        <v>0</v>
      </c>
      <c r="V1375" s="19">
        <f t="shared" si="2807"/>
        <v>4659</v>
      </c>
      <c r="W1375" s="19">
        <f t="shared" si="2808"/>
        <v>0</v>
      </c>
      <c r="X1375" s="19">
        <f t="shared" si="2809"/>
        <v>0</v>
      </c>
      <c r="Y1375" s="19">
        <f t="shared" si="2872"/>
        <v>0</v>
      </c>
      <c r="Z1375" s="19">
        <f t="shared" si="2872"/>
        <v>0</v>
      </c>
      <c r="AA1375" s="19">
        <f t="shared" si="2872"/>
        <v>0</v>
      </c>
      <c r="AB1375" s="19">
        <f t="shared" si="2840"/>
        <v>4659</v>
      </c>
      <c r="AC1375" s="19">
        <f t="shared" si="2841"/>
        <v>0</v>
      </c>
      <c r="AD1375" s="19">
        <f t="shared" si="2842"/>
        <v>0</v>
      </c>
      <c r="AE1375" s="19">
        <f t="shared" si="2872"/>
        <v>0</v>
      </c>
      <c r="AF1375" s="19">
        <f t="shared" si="2872"/>
        <v>0</v>
      </c>
      <c r="AG1375" s="19">
        <f t="shared" si="2846"/>
        <v>4659</v>
      </c>
      <c r="AH1375" s="19">
        <f t="shared" si="2847"/>
        <v>0</v>
      </c>
      <c r="AI1375" s="19">
        <f t="shared" si="2848"/>
        <v>0</v>
      </c>
      <c r="AJ1375" s="19">
        <f t="shared" si="2872"/>
        <v>0</v>
      </c>
      <c r="AK1375" s="19">
        <f t="shared" si="2872"/>
        <v>0</v>
      </c>
      <c r="AL1375" s="19">
        <f t="shared" si="2872"/>
        <v>0</v>
      </c>
      <c r="AM1375" s="19">
        <f t="shared" si="2861"/>
        <v>4659</v>
      </c>
      <c r="AN1375" s="19">
        <f t="shared" si="2872"/>
        <v>0</v>
      </c>
      <c r="AO1375" s="19">
        <f t="shared" si="2852"/>
        <v>4659</v>
      </c>
      <c r="AP1375" s="19">
        <f t="shared" si="2862"/>
        <v>0</v>
      </c>
      <c r="AQ1375" s="19">
        <f t="shared" si="2872"/>
        <v>0</v>
      </c>
      <c r="AR1375" s="19">
        <f t="shared" si="2853"/>
        <v>0</v>
      </c>
      <c r="AS1375" s="19">
        <f t="shared" si="2863"/>
        <v>0</v>
      </c>
      <c r="AT1375" s="19">
        <f t="shared" si="2872"/>
        <v>0</v>
      </c>
      <c r="AU1375" s="19">
        <f t="shared" si="2854"/>
        <v>0</v>
      </c>
      <c r="AV1375" s="19">
        <f t="shared" si="2872"/>
        <v>0</v>
      </c>
      <c r="AW1375" s="32"/>
      <c r="AX1375" s="23"/>
      <c r="AY1375" s="2"/>
    </row>
    <row r="1376" spans="1:51" x14ac:dyDescent="0.3">
      <c r="A1376" s="49" t="s">
        <v>875</v>
      </c>
      <c r="B1376" s="45">
        <v>410</v>
      </c>
      <c r="C1376" s="49"/>
      <c r="D1376" s="49"/>
      <c r="E1376" s="15" t="s">
        <v>593</v>
      </c>
      <c r="F1376" s="19">
        <f t="shared" si="2870"/>
        <v>4659</v>
      </c>
      <c r="G1376" s="19">
        <f t="shared" si="2870"/>
        <v>0</v>
      </c>
      <c r="H1376" s="19">
        <f t="shared" si="2870"/>
        <v>0</v>
      </c>
      <c r="I1376" s="19">
        <f t="shared" si="2870"/>
        <v>0</v>
      </c>
      <c r="J1376" s="19">
        <f t="shared" si="2870"/>
        <v>0</v>
      </c>
      <c r="K1376" s="19">
        <f t="shared" si="2870"/>
        <v>0</v>
      </c>
      <c r="L1376" s="19">
        <f t="shared" si="2867"/>
        <v>4659</v>
      </c>
      <c r="M1376" s="19">
        <f t="shared" si="2868"/>
        <v>0</v>
      </c>
      <c r="N1376" s="19">
        <f t="shared" si="2869"/>
        <v>0</v>
      </c>
      <c r="O1376" s="19">
        <f t="shared" si="2871"/>
        <v>0</v>
      </c>
      <c r="P1376" s="19">
        <f t="shared" si="2871"/>
        <v>0</v>
      </c>
      <c r="Q1376" s="19">
        <f t="shared" si="2871"/>
        <v>0</v>
      </c>
      <c r="R1376" s="19">
        <f t="shared" si="2804"/>
        <v>4659</v>
      </c>
      <c r="S1376" s="19">
        <f t="shared" si="2805"/>
        <v>0</v>
      </c>
      <c r="T1376" s="19">
        <f t="shared" si="2806"/>
        <v>0</v>
      </c>
      <c r="U1376" s="19">
        <f t="shared" si="2872"/>
        <v>0</v>
      </c>
      <c r="V1376" s="19">
        <f t="shared" si="2807"/>
        <v>4659</v>
      </c>
      <c r="W1376" s="19">
        <f t="shared" si="2808"/>
        <v>0</v>
      </c>
      <c r="X1376" s="19">
        <f t="shared" si="2809"/>
        <v>0</v>
      </c>
      <c r="Y1376" s="19">
        <f t="shared" si="2872"/>
        <v>0</v>
      </c>
      <c r="Z1376" s="19">
        <f t="shared" si="2872"/>
        <v>0</v>
      </c>
      <c r="AA1376" s="19">
        <f t="shared" si="2872"/>
        <v>0</v>
      </c>
      <c r="AB1376" s="19">
        <f t="shared" si="2840"/>
        <v>4659</v>
      </c>
      <c r="AC1376" s="19">
        <f t="shared" si="2841"/>
        <v>0</v>
      </c>
      <c r="AD1376" s="19">
        <f t="shared" si="2842"/>
        <v>0</v>
      </c>
      <c r="AE1376" s="19">
        <f t="shared" si="2872"/>
        <v>0</v>
      </c>
      <c r="AF1376" s="19">
        <f t="shared" si="2872"/>
        <v>0</v>
      </c>
      <c r="AG1376" s="19">
        <f t="shared" si="2846"/>
        <v>4659</v>
      </c>
      <c r="AH1376" s="19">
        <f t="shared" si="2847"/>
        <v>0</v>
      </c>
      <c r="AI1376" s="19">
        <f t="shared" si="2848"/>
        <v>0</v>
      </c>
      <c r="AJ1376" s="19">
        <f t="shared" si="2872"/>
        <v>0</v>
      </c>
      <c r="AK1376" s="19">
        <f t="shared" si="2872"/>
        <v>0</v>
      </c>
      <c r="AL1376" s="19">
        <f t="shared" si="2872"/>
        <v>0</v>
      </c>
      <c r="AM1376" s="19">
        <f t="shared" si="2861"/>
        <v>4659</v>
      </c>
      <c r="AN1376" s="19">
        <f t="shared" si="2872"/>
        <v>0</v>
      </c>
      <c r="AO1376" s="19">
        <f t="shared" si="2852"/>
        <v>4659</v>
      </c>
      <c r="AP1376" s="19">
        <f t="shared" si="2862"/>
        <v>0</v>
      </c>
      <c r="AQ1376" s="19">
        <f t="shared" si="2872"/>
        <v>0</v>
      </c>
      <c r="AR1376" s="19">
        <f t="shared" si="2853"/>
        <v>0</v>
      </c>
      <c r="AS1376" s="19">
        <f t="shared" si="2863"/>
        <v>0</v>
      </c>
      <c r="AT1376" s="19">
        <f t="shared" si="2872"/>
        <v>0</v>
      </c>
      <c r="AU1376" s="19">
        <f t="shared" si="2854"/>
        <v>0</v>
      </c>
      <c r="AV1376" s="19">
        <f t="shared" si="2872"/>
        <v>0</v>
      </c>
      <c r="AW1376" s="32"/>
      <c r="AX1376" s="23"/>
      <c r="AY1376" s="2"/>
    </row>
    <row r="1377" spans="1:51" x14ac:dyDescent="0.3">
      <c r="A1377" s="49" t="s">
        <v>875</v>
      </c>
      <c r="B1377" s="45">
        <v>410</v>
      </c>
      <c r="C1377" s="49" t="s">
        <v>151</v>
      </c>
      <c r="D1377" s="49" t="s">
        <v>30</v>
      </c>
      <c r="E1377" s="15" t="s">
        <v>549</v>
      </c>
      <c r="F1377" s="19">
        <v>4659</v>
      </c>
      <c r="G1377" s="19">
        <v>0</v>
      </c>
      <c r="H1377" s="19">
        <v>0</v>
      </c>
      <c r="I1377" s="19"/>
      <c r="J1377" s="19"/>
      <c r="K1377" s="19"/>
      <c r="L1377" s="19">
        <f t="shared" si="2867"/>
        <v>4659</v>
      </c>
      <c r="M1377" s="19">
        <f t="shared" si="2868"/>
        <v>0</v>
      </c>
      <c r="N1377" s="19">
        <f t="shared" si="2869"/>
        <v>0</v>
      </c>
      <c r="O1377" s="19"/>
      <c r="P1377" s="19"/>
      <c r="Q1377" s="19"/>
      <c r="R1377" s="19">
        <f t="shared" si="2804"/>
        <v>4659</v>
      </c>
      <c r="S1377" s="19">
        <f t="shared" si="2805"/>
        <v>0</v>
      </c>
      <c r="T1377" s="19">
        <f t="shared" si="2806"/>
        <v>0</v>
      </c>
      <c r="U1377" s="19"/>
      <c r="V1377" s="19">
        <f t="shared" si="2807"/>
        <v>4659</v>
      </c>
      <c r="W1377" s="19">
        <f t="shared" si="2808"/>
        <v>0</v>
      </c>
      <c r="X1377" s="19">
        <f t="shared" si="2809"/>
        <v>0</v>
      </c>
      <c r="Y1377" s="19"/>
      <c r="Z1377" s="19"/>
      <c r="AA1377" s="19"/>
      <c r="AB1377" s="19">
        <f t="shared" si="2840"/>
        <v>4659</v>
      </c>
      <c r="AC1377" s="19">
        <f t="shared" si="2841"/>
        <v>0</v>
      </c>
      <c r="AD1377" s="19">
        <f t="shared" si="2842"/>
        <v>0</v>
      </c>
      <c r="AE1377" s="19"/>
      <c r="AF1377" s="19"/>
      <c r="AG1377" s="19">
        <f t="shared" si="2846"/>
        <v>4659</v>
      </c>
      <c r="AH1377" s="19">
        <f t="shared" si="2847"/>
        <v>0</v>
      </c>
      <c r="AI1377" s="19">
        <f t="shared" si="2848"/>
        <v>0</v>
      </c>
      <c r="AJ1377" s="19"/>
      <c r="AK1377" s="19"/>
      <c r="AL1377" s="19"/>
      <c r="AM1377" s="19">
        <f t="shared" si="2861"/>
        <v>4659</v>
      </c>
      <c r="AN1377" s="19"/>
      <c r="AO1377" s="19">
        <f t="shared" si="2852"/>
        <v>4659</v>
      </c>
      <c r="AP1377" s="19">
        <f t="shared" si="2862"/>
        <v>0</v>
      </c>
      <c r="AQ1377" s="19"/>
      <c r="AR1377" s="19">
        <f t="shared" si="2853"/>
        <v>0</v>
      </c>
      <c r="AS1377" s="19">
        <f t="shared" si="2863"/>
        <v>0</v>
      </c>
      <c r="AT1377" s="19"/>
      <c r="AU1377" s="19">
        <f t="shared" si="2854"/>
        <v>0</v>
      </c>
      <c r="AV1377" s="19"/>
      <c r="AW1377" s="32"/>
      <c r="AX1377" s="23"/>
      <c r="AY1377" s="2"/>
    </row>
    <row r="1378" spans="1:51" ht="93.6" x14ac:dyDescent="0.3">
      <c r="A1378" s="49" t="s">
        <v>282</v>
      </c>
      <c r="B1378" s="45"/>
      <c r="C1378" s="49"/>
      <c r="D1378" s="49"/>
      <c r="E1378" s="15" t="s">
        <v>930</v>
      </c>
      <c r="F1378" s="19">
        <f t="shared" ref="F1378:K1380" si="2873">F1379</f>
        <v>0</v>
      </c>
      <c r="G1378" s="19">
        <f t="shared" si="2873"/>
        <v>10376.900000000001</v>
      </c>
      <c r="H1378" s="19">
        <f t="shared" si="2873"/>
        <v>0</v>
      </c>
      <c r="I1378" s="19">
        <f t="shared" si="2873"/>
        <v>0</v>
      </c>
      <c r="J1378" s="19">
        <f t="shared" si="2873"/>
        <v>0</v>
      </c>
      <c r="K1378" s="19">
        <f t="shared" si="2873"/>
        <v>0</v>
      </c>
      <c r="L1378" s="19">
        <f t="shared" si="2867"/>
        <v>0</v>
      </c>
      <c r="M1378" s="19">
        <f t="shared" si="2868"/>
        <v>10376.900000000001</v>
      </c>
      <c r="N1378" s="19">
        <f t="shared" si="2869"/>
        <v>0</v>
      </c>
      <c r="O1378" s="19">
        <f t="shared" ref="O1378:Q1380" si="2874">O1379</f>
        <v>0</v>
      </c>
      <c r="P1378" s="19">
        <f t="shared" si="2874"/>
        <v>0</v>
      </c>
      <c r="Q1378" s="19">
        <f t="shared" si="2874"/>
        <v>0</v>
      </c>
      <c r="R1378" s="19">
        <f t="shared" si="2804"/>
        <v>0</v>
      </c>
      <c r="S1378" s="19">
        <f t="shared" si="2805"/>
        <v>10376.900000000001</v>
      </c>
      <c r="T1378" s="19">
        <f t="shared" si="2806"/>
        <v>0</v>
      </c>
      <c r="U1378" s="19">
        <f t="shared" ref="U1378:AV1380" si="2875">U1379</f>
        <v>0</v>
      </c>
      <c r="V1378" s="19">
        <f t="shared" si="2807"/>
        <v>0</v>
      </c>
      <c r="W1378" s="19">
        <f t="shared" si="2808"/>
        <v>10376.900000000001</v>
      </c>
      <c r="X1378" s="19">
        <f t="shared" si="2809"/>
        <v>0</v>
      </c>
      <c r="Y1378" s="19">
        <f t="shared" si="2875"/>
        <v>0</v>
      </c>
      <c r="Z1378" s="19">
        <f t="shared" si="2875"/>
        <v>0</v>
      </c>
      <c r="AA1378" s="19">
        <f t="shared" si="2875"/>
        <v>0</v>
      </c>
      <c r="AB1378" s="19">
        <f t="shared" si="2840"/>
        <v>0</v>
      </c>
      <c r="AC1378" s="19">
        <f t="shared" si="2841"/>
        <v>10376.900000000001</v>
      </c>
      <c r="AD1378" s="19">
        <f t="shared" si="2842"/>
        <v>0</v>
      </c>
      <c r="AE1378" s="19">
        <f t="shared" si="2875"/>
        <v>0</v>
      </c>
      <c r="AF1378" s="19">
        <f t="shared" si="2875"/>
        <v>0</v>
      </c>
      <c r="AG1378" s="19">
        <f t="shared" si="2846"/>
        <v>0</v>
      </c>
      <c r="AH1378" s="19">
        <f t="shared" si="2847"/>
        <v>10376.900000000001</v>
      </c>
      <c r="AI1378" s="19">
        <f t="shared" si="2848"/>
        <v>0</v>
      </c>
      <c r="AJ1378" s="19">
        <f t="shared" si="2875"/>
        <v>0</v>
      </c>
      <c r="AK1378" s="19">
        <f t="shared" si="2875"/>
        <v>0</v>
      </c>
      <c r="AL1378" s="19">
        <f t="shared" si="2875"/>
        <v>0</v>
      </c>
      <c r="AM1378" s="19">
        <f t="shared" si="2861"/>
        <v>0</v>
      </c>
      <c r="AN1378" s="19">
        <f t="shared" si="2875"/>
        <v>0</v>
      </c>
      <c r="AO1378" s="19">
        <f t="shared" si="2852"/>
        <v>0</v>
      </c>
      <c r="AP1378" s="19">
        <f t="shared" si="2862"/>
        <v>10376.900000000001</v>
      </c>
      <c r="AQ1378" s="19">
        <f t="shared" si="2875"/>
        <v>0</v>
      </c>
      <c r="AR1378" s="19">
        <f t="shared" si="2853"/>
        <v>10376.900000000001</v>
      </c>
      <c r="AS1378" s="19">
        <f t="shared" si="2863"/>
        <v>0</v>
      </c>
      <c r="AT1378" s="19">
        <f t="shared" si="2875"/>
        <v>0</v>
      </c>
      <c r="AU1378" s="19">
        <f t="shared" si="2854"/>
        <v>0</v>
      </c>
      <c r="AV1378" s="19">
        <f t="shared" si="2875"/>
        <v>0</v>
      </c>
      <c r="AW1378" s="32"/>
      <c r="AX1378" s="23"/>
      <c r="AY1378" s="2"/>
    </row>
    <row r="1379" spans="1:51" ht="46.8" x14ac:dyDescent="0.3">
      <c r="A1379" s="49" t="s">
        <v>282</v>
      </c>
      <c r="B1379" s="45">
        <v>400</v>
      </c>
      <c r="C1379" s="49"/>
      <c r="D1379" s="49"/>
      <c r="E1379" s="15" t="s">
        <v>580</v>
      </c>
      <c r="F1379" s="19">
        <f t="shared" si="2873"/>
        <v>0</v>
      </c>
      <c r="G1379" s="19">
        <f t="shared" si="2873"/>
        <v>10376.900000000001</v>
      </c>
      <c r="H1379" s="19">
        <f t="shared" si="2873"/>
        <v>0</v>
      </c>
      <c r="I1379" s="19">
        <f t="shared" si="2873"/>
        <v>0</v>
      </c>
      <c r="J1379" s="19">
        <f t="shared" si="2873"/>
        <v>0</v>
      </c>
      <c r="K1379" s="19">
        <f t="shared" si="2873"/>
        <v>0</v>
      </c>
      <c r="L1379" s="19">
        <f t="shared" si="2867"/>
        <v>0</v>
      </c>
      <c r="M1379" s="19">
        <f t="shared" si="2868"/>
        <v>10376.900000000001</v>
      </c>
      <c r="N1379" s="19">
        <f t="shared" si="2869"/>
        <v>0</v>
      </c>
      <c r="O1379" s="19">
        <f t="shared" si="2874"/>
        <v>0</v>
      </c>
      <c r="P1379" s="19">
        <f t="shared" si="2874"/>
        <v>0</v>
      </c>
      <c r="Q1379" s="19">
        <f t="shared" si="2874"/>
        <v>0</v>
      </c>
      <c r="R1379" s="19">
        <f t="shared" si="2804"/>
        <v>0</v>
      </c>
      <c r="S1379" s="19">
        <f t="shared" si="2805"/>
        <v>10376.900000000001</v>
      </c>
      <c r="T1379" s="19">
        <f t="shared" si="2806"/>
        <v>0</v>
      </c>
      <c r="U1379" s="19">
        <f t="shared" si="2875"/>
        <v>0</v>
      </c>
      <c r="V1379" s="19">
        <f t="shared" si="2807"/>
        <v>0</v>
      </c>
      <c r="W1379" s="19">
        <f t="shared" si="2808"/>
        <v>10376.900000000001</v>
      </c>
      <c r="X1379" s="19">
        <f t="shared" si="2809"/>
        <v>0</v>
      </c>
      <c r="Y1379" s="19">
        <f t="shared" si="2875"/>
        <v>0</v>
      </c>
      <c r="Z1379" s="19">
        <f t="shared" si="2875"/>
        <v>0</v>
      </c>
      <c r="AA1379" s="19">
        <f t="shared" si="2875"/>
        <v>0</v>
      </c>
      <c r="AB1379" s="19">
        <f t="shared" si="2840"/>
        <v>0</v>
      </c>
      <c r="AC1379" s="19">
        <f t="shared" si="2841"/>
        <v>10376.900000000001</v>
      </c>
      <c r="AD1379" s="19">
        <f t="shared" si="2842"/>
        <v>0</v>
      </c>
      <c r="AE1379" s="19">
        <f t="shared" si="2875"/>
        <v>0</v>
      </c>
      <c r="AF1379" s="19">
        <f t="shared" si="2875"/>
        <v>0</v>
      </c>
      <c r="AG1379" s="19">
        <f t="shared" si="2846"/>
        <v>0</v>
      </c>
      <c r="AH1379" s="19">
        <f t="shared" si="2847"/>
        <v>10376.900000000001</v>
      </c>
      <c r="AI1379" s="19">
        <f t="shared" si="2848"/>
        <v>0</v>
      </c>
      <c r="AJ1379" s="19">
        <f t="shared" si="2875"/>
        <v>0</v>
      </c>
      <c r="AK1379" s="19">
        <f t="shared" si="2875"/>
        <v>0</v>
      </c>
      <c r="AL1379" s="19">
        <f t="shared" si="2875"/>
        <v>0</v>
      </c>
      <c r="AM1379" s="19">
        <f t="shared" si="2861"/>
        <v>0</v>
      </c>
      <c r="AN1379" s="19">
        <f t="shared" si="2875"/>
        <v>0</v>
      </c>
      <c r="AO1379" s="19">
        <f t="shared" si="2852"/>
        <v>0</v>
      </c>
      <c r="AP1379" s="19">
        <f t="shared" si="2862"/>
        <v>10376.900000000001</v>
      </c>
      <c r="AQ1379" s="19">
        <f t="shared" si="2875"/>
        <v>0</v>
      </c>
      <c r="AR1379" s="19">
        <f t="shared" si="2853"/>
        <v>10376.900000000001</v>
      </c>
      <c r="AS1379" s="19">
        <f t="shared" si="2863"/>
        <v>0</v>
      </c>
      <c r="AT1379" s="19">
        <f t="shared" si="2875"/>
        <v>0</v>
      </c>
      <c r="AU1379" s="19">
        <f t="shared" si="2854"/>
        <v>0</v>
      </c>
      <c r="AV1379" s="19">
        <f t="shared" si="2875"/>
        <v>0</v>
      </c>
      <c r="AW1379" s="32"/>
      <c r="AX1379" s="23"/>
      <c r="AY1379" s="2"/>
    </row>
    <row r="1380" spans="1:51" x14ac:dyDescent="0.3">
      <c r="A1380" s="49" t="s">
        <v>282</v>
      </c>
      <c r="B1380" s="45">
        <v>410</v>
      </c>
      <c r="C1380" s="49"/>
      <c r="D1380" s="49"/>
      <c r="E1380" s="15" t="s">
        <v>593</v>
      </c>
      <c r="F1380" s="19">
        <f t="shared" si="2873"/>
        <v>0</v>
      </c>
      <c r="G1380" s="19">
        <f t="shared" si="2873"/>
        <v>10376.900000000001</v>
      </c>
      <c r="H1380" s="19">
        <f t="shared" si="2873"/>
        <v>0</v>
      </c>
      <c r="I1380" s="19">
        <f t="shared" si="2873"/>
        <v>0</v>
      </c>
      <c r="J1380" s="19">
        <f t="shared" si="2873"/>
        <v>0</v>
      </c>
      <c r="K1380" s="19">
        <f t="shared" si="2873"/>
        <v>0</v>
      </c>
      <c r="L1380" s="19">
        <f t="shared" si="2867"/>
        <v>0</v>
      </c>
      <c r="M1380" s="19">
        <f t="shared" si="2868"/>
        <v>10376.900000000001</v>
      </c>
      <c r="N1380" s="19">
        <f t="shared" si="2869"/>
        <v>0</v>
      </c>
      <c r="O1380" s="19">
        <f t="shared" si="2874"/>
        <v>0</v>
      </c>
      <c r="P1380" s="19">
        <f t="shared" si="2874"/>
        <v>0</v>
      </c>
      <c r="Q1380" s="19">
        <f t="shared" si="2874"/>
        <v>0</v>
      </c>
      <c r="R1380" s="19">
        <f t="shared" ref="R1380:R1452" si="2876">L1380+O1380</f>
        <v>0</v>
      </c>
      <c r="S1380" s="19">
        <f t="shared" ref="S1380:S1452" si="2877">M1380+P1380</f>
        <v>10376.900000000001</v>
      </c>
      <c r="T1380" s="19">
        <f t="shared" ref="T1380:T1452" si="2878">N1380+Q1380</f>
        <v>0</v>
      </c>
      <c r="U1380" s="19">
        <f t="shared" si="2875"/>
        <v>0</v>
      </c>
      <c r="V1380" s="19">
        <f t="shared" ref="V1380:V1452" si="2879">R1380+U1380</f>
        <v>0</v>
      </c>
      <c r="W1380" s="19">
        <f t="shared" ref="W1380:W1452" si="2880">S1380</f>
        <v>10376.900000000001</v>
      </c>
      <c r="X1380" s="19">
        <f t="shared" ref="X1380:X1452" si="2881">T1380</f>
        <v>0</v>
      </c>
      <c r="Y1380" s="19">
        <f t="shared" si="2875"/>
        <v>0</v>
      </c>
      <c r="Z1380" s="19">
        <f t="shared" si="2875"/>
        <v>0</v>
      </c>
      <c r="AA1380" s="19">
        <f t="shared" si="2875"/>
        <v>0</v>
      </c>
      <c r="AB1380" s="19">
        <f t="shared" si="2840"/>
        <v>0</v>
      </c>
      <c r="AC1380" s="19">
        <f t="shared" si="2841"/>
        <v>10376.900000000001</v>
      </c>
      <c r="AD1380" s="19">
        <f t="shared" si="2842"/>
        <v>0</v>
      </c>
      <c r="AE1380" s="19">
        <f t="shared" si="2875"/>
        <v>0</v>
      </c>
      <c r="AF1380" s="19">
        <f t="shared" si="2875"/>
        <v>0</v>
      </c>
      <c r="AG1380" s="19">
        <f t="shared" si="2846"/>
        <v>0</v>
      </c>
      <c r="AH1380" s="19">
        <f t="shared" si="2847"/>
        <v>10376.900000000001</v>
      </c>
      <c r="AI1380" s="19">
        <f t="shared" si="2848"/>
        <v>0</v>
      </c>
      <c r="AJ1380" s="19">
        <f t="shared" si="2875"/>
        <v>0</v>
      </c>
      <c r="AK1380" s="19">
        <f t="shared" si="2875"/>
        <v>0</v>
      </c>
      <c r="AL1380" s="19">
        <f t="shared" si="2875"/>
        <v>0</v>
      </c>
      <c r="AM1380" s="19">
        <f t="shared" si="2861"/>
        <v>0</v>
      </c>
      <c r="AN1380" s="19">
        <f t="shared" si="2875"/>
        <v>0</v>
      </c>
      <c r="AO1380" s="19">
        <f t="shared" si="2852"/>
        <v>0</v>
      </c>
      <c r="AP1380" s="19">
        <f t="shared" si="2862"/>
        <v>10376.900000000001</v>
      </c>
      <c r="AQ1380" s="19">
        <f t="shared" si="2875"/>
        <v>0</v>
      </c>
      <c r="AR1380" s="19">
        <f t="shared" si="2853"/>
        <v>10376.900000000001</v>
      </c>
      <c r="AS1380" s="19">
        <f t="shared" si="2863"/>
        <v>0</v>
      </c>
      <c r="AT1380" s="19">
        <f t="shared" si="2875"/>
        <v>0</v>
      </c>
      <c r="AU1380" s="19">
        <f t="shared" si="2854"/>
        <v>0</v>
      </c>
      <c r="AV1380" s="19">
        <f t="shared" si="2875"/>
        <v>0</v>
      </c>
      <c r="AW1380" s="32"/>
      <c r="AX1380" s="23"/>
      <c r="AY1380" s="2"/>
    </row>
    <row r="1381" spans="1:51" x14ac:dyDescent="0.3">
      <c r="A1381" s="49" t="s">
        <v>282</v>
      </c>
      <c r="B1381" s="45">
        <v>410</v>
      </c>
      <c r="C1381" s="49" t="s">
        <v>151</v>
      </c>
      <c r="D1381" s="49" t="s">
        <v>30</v>
      </c>
      <c r="E1381" s="15" t="s">
        <v>549</v>
      </c>
      <c r="F1381" s="19">
        <v>0</v>
      </c>
      <c r="G1381" s="19">
        <v>10376.900000000001</v>
      </c>
      <c r="H1381" s="19">
        <v>0</v>
      </c>
      <c r="I1381" s="19"/>
      <c r="J1381" s="19"/>
      <c r="K1381" s="19"/>
      <c r="L1381" s="19">
        <f t="shared" si="2867"/>
        <v>0</v>
      </c>
      <c r="M1381" s="19">
        <f t="shared" si="2868"/>
        <v>10376.900000000001</v>
      </c>
      <c r="N1381" s="19">
        <f t="shared" si="2869"/>
        <v>0</v>
      </c>
      <c r="O1381" s="19"/>
      <c r="P1381" s="19"/>
      <c r="Q1381" s="19"/>
      <c r="R1381" s="19">
        <f t="shared" si="2876"/>
        <v>0</v>
      </c>
      <c r="S1381" s="19">
        <f t="shared" si="2877"/>
        <v>10376.900000000001</v>
      </c>
      <c r="T1381" s="19">
        <f t="shared" si="2878"/>
        <v>0</v>
      </c>
      <c r="U1381" s="19"/>
      <c r="V1381" s="19">
        <f t="shared" si="2879"/>
        <v>0</v>
      </c>
      <c r="W1381" s="19">
        <f t="shared" si="2880"/>
        <v>10376.900000000001</v>
      </c>
      <c r="X1381" s="19">
        <f t="shared" si="2881"/>
        <v>0</v>
      </c>
      <c r="Y1381" s="19"/>
      <c r="Z1381" s="19"/>
      <c r="AA1381" s="19"/>
      <c r="AB1381" s="19">
        <f t="shared" si="2840"/>
        <v>0</v>
      </c>
      <c r="AC1381" s="19">
        <f t="shared" si="2841"/>
        <v>10376.900000000001</v>
      </c>
      <c r="AD1381" s="19">
        <f t="shared" si="2842"/>
        <v>0</v>
      </c>
      <c r="AE1381" s="19"/>
      <c r="AF1381" s="19"/>
      <c r="AG1381" s="19">
        <f t="shared" si="2846"/>
        <v>0</v>
      </c>
      <c r="AH1381" s="19">
        <f t="shared" si="2847"/>
        <v>10376.900000000001</v>
      </c>
      <c r="AI1381" s="19">
        <f t="shared" si="2848"/>
        <v>0</v>
      </c>
      <c r="AJ1381" s="19"/>
      <c r="AK1381" s="19"/>
      <c r="AL1381" s="19"/>
      <c r="AM1381" s="19">
        <f t="shared" si="2861"/>
        <v>0</v>
      </c>
      <c r="AN1381" s="19"/>
      <c r="AO1381" s="19">
        <f t="shared" si="2852"/>
        <v>0</v>
      </c>
      <c r="AP1381" s="19">
        <f t="shared" si="2862"/>
        <v>10376.900000000001</v>
      </c>
      <c r="AQ1381" s="19"/>
      <c r="AR1381" s="19">
        <f t="shared" si="2853"/>
        <v>10376.900000000001</v>
      </c>
      <c r="AS1381" s="19">
        <f t="shared" si="2863"/>
        <v>0</v>
      </c>
      <c r="AT1381" s="19"/>
      <c r="AU1381" s="19">
        <f t="shared" si="2854"/>
        <v>0</v>
      </c>
      <c r="AV1381" s="19"/>
      <c r="AW1381" s="32"/>
      <c r="AX1381" s="23"/>
      <c r="AY1381" s="2"/>
    </row>
    <row r="1382" spans="1:51" ht="156" x14ac:dyDescent="0.3">
      <c r="A1382" s="49" t="s">
        <v>283</v>
      </c>
      <c r="B1382" s="45"/>
      <c r="C1382" s="49"/>
      <c r="D1382" s="49"/>
      <c r="E1382" s="15" t="s">
        <v>828</v>
      </c>
      <c r="F1382" s="19">
        <f t="shared" ref="F1382:K1384" si="2882">F1383</f>
        <v>0</v>
      </c>
      <c r="G1382" s="19">
        <f t="shared" si="2882"/>
        <v>0</v>
      </c>
      <c r="H1382" s="19">
        <f t="shared" si="2882"/>
        <v>11538.9</v>
      </c>
      <c r="I1382" s="19">
        <f t="shared" si="2882"/>
        <v>0</v>
      </c>
      <c r="J1382" s="19">
        <f t="shared" si="2882"/>
        <v>0</v>
      </c>
      <c r="K1382" s="19">
        <f t="shared" si="2882"/>
        <v>0</v>
      </c>
      <c r="L1382" s="19">
        <f t="shared" si="2867"/>
        <v>0</v>
      </c>
      <c r="M1382" s="19">
        <f t="shared" si="2868"/>
        <v>0</v>
      </c>
      <c r="N1382" s="19">
        <f t="shared" si="2869"/>
        <v>11538.9</v>
      </c>
      <c r="O1382" s="19">
        <f t="shared" ref="O1382:Q1384" si="2883">O1383</f>
        <v>0</v>
      </c>
      <c r="P1382" s="19">
        <f t="shared" si="2883"/>
        <v>0</v>
      </c>
      <c r="Q1382" s="19">
        <f t="shared" si="2883"/>
        <v>0</v>
      </c>
      <c r="R1382" s="19">
        <f t="shared" si="2876"/>
        <v>0</v>
      </c>
      <c r="S1382" s="19">
        <f t="shared" si="2877"/>
        <v>0</v>
      </c>
      <c r="T1382" s="19">
        <f t="shared" si="2878"/>
        <v>11538.9</v>
      </c>
      <c r="U1382" s="19">
        <f t="shared" ref="U1382:AV1384" si="2884">U1383</f>
        <v>0</v>
      </c>
      <c r="V1382" s="19">
        <f t="shared" si="2879"/>
        <v>0</v>
      </c>
      <c r="W1382" s="19">
        <f t="shared" si="2880"/>
        <v>0</v>
      </c>
      <c r="X1382" s="19">
        <f t="shared" si="2881"/>
        <v>11538.9</v>
      </c>
      <c r="Y1382" s="19">
        <f t="shared" si="2884"/>
        <v>0</v>
      </c>
      <c r="Z1382" s="19">
        <f t="shared" si="2884"/>
        <v>0</v>
      </c>
      <c r="AA1382" s="19">
        <f t="shared" si="2884"/>
        <v>0</v>
      </c>
      <c r="AB1382" s="19">
        <f t="shared" si="2840"/>
        <v>0</v>
      </c>
      <c r="AC1382" s="19">
        <f t="shared" si="2841"/>
        <v>0</v>
      </c>
      <c r="AD1382" s="19">
        <f t="shared" si="2842"/>
        <v>11538.9</v>
      </c>
      <c r="AE1382" s="19">
        <f t="shared" si="2884"/>
        <v>0</v>
      </c>
      <c r="AF1382" s="19">
        <f t="shared" si="2884"/>
        <v>0</v>
      </c>
      <c r="AG1382" s="19">
        <f t="shared" si="2846"/>
        <v>0</v>
      </c>
      <c r="AH1382" s="19">
        <f t="shared" si="2847"/>
        <v>0</v>
      </c>
      <c r="AI1382" s="19">
        <f t="shared" si="2848"/>
        <v>11538.9</v>
      </c>
      <c r="AJ1382" s="19">
        <f t="shared" si="2884"/>
        <v>0</v>
      </c>
      <c r="AK1382" s="19">
        <f t="shared" si="2884"/>
        <v>0</v>
      </c>
      <c r="AL1382" s="19">
        <f t="shared" si="2884"/>
        <v>0</v>
      </c>
      <c r="AM1382" s="19">
        <f t="shared" si="2861"/>
        <v>0</v>
      </c>
      <c r="AN1382" s="19">
        <f t="shared" si="2884"/>
        <v>0</v>
      </c>
      <c r="AO1382" s="19">
        <f t="shared" si="2852"/>
        <v>0</v>
      </c>
      <c r="AP1382" s="19">
        <f t="shared" si="2862"/>
        <v>0</v>
      </c>
      <c r="AQ1382" s="19">
        <f t="shared" si="2884"/>
        <v>0</v>
      </c>
      <c r="AR1382" s="19">
        <f t="shared" si="2853"/>
        <v>0</v>
      </c>
      <c r="AS1382" s="19">
        <f t="shared" si="2863"/>
        <v>11538.9</v>
      </c>
      <c r="AT1382" s="19">
        <f t="shared" si="2884"/>
        <v>0</v>
      </c>
      <c r="AU1382" s="19">
        <f t="shared" si="2854"/>
        <v>11538.9</v>
      </c>
      <c r="AV1382" s="19">
        <f t="shared" si="2884"/>
        <v>0</v>
      </c>
      <c r="AW1382" s="32"/>
      <c r="AX1382" s="23"/>
      <c r="AY1382" s="2"/>
    </row>
    <row r="1383" spans="1:51" ht="46.8" x14ac:dyDescent="0.3">
      <c r="A1383" s="49" t="s">
        <v>283</v>
      </c>
      <c r="B1383" s="45">
        <v>400</v>
      </c>
      <c r="C1383" s="49"/>
      <c r="D1383" s="49"/>
      <c r="E1383" s="15" t="s">
        <v>580</v>
      </c>
      <c r="F1383" s="19">
        <f t="shared" si="2882"/>
        <v>0</v>
      </c>
      <c r="G1383" s="19">
        <f t="shared" si="2882"/>
        <v>0</v>
      </c>
      <c r="H1383" s="19">
        <f t="shared" si="2882"/>
        <v>11538.9</v>
      </c>
      <c r="I1383" s="19">
        <f t="shared" si="2882"/>
        <v>0</v>
      </c>
      <c r="J1383" s="19">
        <f t="shared" si="2882"/>
        <v>0</v>
      </c>
      <c r="K1383" s="19">
        <f t="shared" si="2882"/>
        <v>0</v>
      </c>
      <c r="L1383" s="19">
        <f t="shared" si="2867"/>
        <v>0</v>
      </c>
      <c r="M1383" s="19">
        <f t="shared" si="2868"/>
        <v>0</v>
      </c>
      <c r="N1383" s="19">
        <f t="shared" si="2869"/>
        <v>11538.9</v>
      </c>
      <c r="O1383" s="19">
        <f t="shared" si="2883"/>
        <v>0</v>
      </c>
      <c r="P1383" s="19">
        <f t="shared" si="2883"/>
        <v>0</v>
      </c>
      <c r="Q1383" s="19">
        <f t="shared" si="2883"/>
        <v>0</v>
      </c>
      <c r="R1383" s="19">
        <f t="shared" si="2876"/>
        <v>0</v>
      </c>
      <c r="S1383" s="19">
        <f t="shared" si="2877"/>
        <v>0</v>
      </c>
      <c r="T1383" s="19">
        <f t="shared" si="2878"/>
        <v>11538.9</v>
      </c>
      <c r="U1383" s="19">
        <f t="shared" si="2884"/>
        <v>0</v>
      </c>
      <c r="V1383" s="19">
        <f t="shared" si="2879"/>
        <v>0</v>
      </c>
      <c r="W1383" s="19">
        <f t="shared" si="2880"/>
        <v>0</v>
      </c>
      <c r="X1383" s="19">
        <f t="shared" si="2881"/>
        <v>11538.9</v>
      </c>
      <c r="Y1383" s="19">
        <f t="shared" si="2884"/>
        <v>0</v>
      </c>
      <c r="Z1383" s="19">
        <f t="shared" si="2884"/>
        <v>0</v>
      </c>
      <c r="AA1383" s="19">
        <f t="shared" si="2884"/>
        <v>0</v>
      </c>
      <c r="AB1383" s="19">
        <f t="shared" si="2840"/>
        <v>0</v>
      </c>
      <c r="AC1383" s="19">
        <f t="shared" si="2841"/>
        <v>0</v>
      </c>
      <c r="AD1383" s="19">
        <f t="shared" si="2842"/>
        <v>11538.9</v>
      </c>
      <c r="AE1383" s="19">
        <f t="shared" si="2884"/>
        <v>0</v>
      </c>
      <c r="AF1383" s="19">
        <f t="shared" si="2884"/>
        <v>0</v>
      </c>
      <c r="AG1383" s="19">
        <f t="shared" si="2846"/>
        <v>0</v>
      </c>
      <c r="AH1383" s="19">
        <f t="shared" si="2847"/>
        <v>0</v>
      </c>
      <c r="AI1383" s="19">
        <f t="shared" si="2848"/>
        <v>11538.9</v>
      </c>
      <c r="AJ1383" s="19">
        <f t="shared" si="2884"/>
        <v>0</v>
      </c>
      <c r="AK1383" s="19">
        <f t="shared" si="2884"/>
        <v>0</v>
      </c>
      <c r="AL1383" s="19">
        <f t="shared" si="2884"/>
        <v>0</v>
      </c>
      <c r="AM1383" s="19">
        <f t="shared" si="2861"/>
        <v>0</v>
      </c>
      <c r="AN1383" s="19">
        <f t="shared" si="2884"/>
        <v>0</v>
      </c>
      <c r="AO1383" s="19">
        <f t="shared" si="2852"/>
        <v>0</v>
      </c>
      <c r="AP1383" s="19">
        <f t="shared" si="2862"/>
        <v>0</v>
      </c>
      <c r="AQ1383" s="19">
        <f t="shared" si="2884"/>
        <v>0</v>
      </c>
      <c r="AR1383" s="19">
        <f t="shared" si="2853"/>
        <v>0</v>
      </c>
      <c r="AS1383" s="19">
        <f t="shared" si="2863"/>
        <v>11538.9</v>
      </c>
      <c r="AT1383" s="19">
        <f t="shared" si="2884"/>
        <v>0</v>
      </c>
      <c r="AU1383" s="19">
        <f t="shared" si="2854"/>
        <v>11538.9</v>
      </c>
      <c r="AV1383" s="19">
        <f t="shared" si="2884"/>
        <v>0</v>
      </c>
      <c r="AW1383" s="32"/>
      <c r="AX1383" s="23"/>
      <c r="AY1383" s="2"/>
    </row>
    <row r="1384" spans="1:51" x14ac:dyDescent="0.3">
      <c r="A1384" s="49" t="s">
        <v>283</v>
      </c>
      <c r="B1384" s="45">
        <v>410</v>
      </c>
      <c r="C1384" s="49"/>
      <c r="D1384" s="49"/>
      <c r="E1384" s="15" t="s">
        <v>593</v>
      </c>
      <c r="F1384" s="19">
        <f t="shared" si="2882"/>
        <v>0</v>
      </c>
      <c r="G1384" s="19">
        <f t="shared" si="2882"/>
        <v>0</v>
      </c>
      <c r="H1384" s="19">
        <f t="shared" si="2882"/>
        <v>11538.9</v>
      </c>
      <c r="I1384" s="19">
        <f t="shared" si="2882"/>
        <v>0</v>
      </c>
      <c r="J1384" s="19">
        <f t="shared" si="2882"/>
        <v>0</v>
      </c>
      <c r="K1384" s="19">
        <f t="shared" si="2882"/>
        <v>0</v>
      </c>
      <c r="L1384" s="19">
        <f t="shared" si="2867"/>
        <v>0</v>
      </c>
      <c r="M1384" s="19">
        <f t="shared" si="2868"/>
        <v>0</v>
      </c>
      <c r="N1384" s="19">
        <f t="shared" si="2869"/>
        <v>11538.9</v>
      </c>
      <c r="O1384" s="19">
        <f t="shared" si="2883"/>
        <v>0</v>
      </c>
      <c r="P1384" s="19">
        <f t="shared" si="2883"/>
        <v>0</v>
      </c>
      <c r="Q1384" s="19">
        <f t="shared" si="2883"/>
        <v>0</v>
      </c>
      <c r="R1384" s="19">
        <f t="shared" si="2876"/>
        <v>0</v>
      </c>
      <c r="S1384" s="19">
        <f t="shared" si="2877"/>
        <v>0</v>
      </c>
      <c r="T1384" s="19">
        <f t="shared" si="2878"/>
        <v>11538.9</v>
      </c>
      <c r="U1384" s="19">
        <f t="shared" si="2884"/>
        <v>0</v>
      </c>
      <c r="V1384" s="19">
        <f t="shared" si="2879"/>
        <v>0</v>
      </c>
      <c r="W1384" s="19">
        <f t="shared" si="2880"/>
        <v>0</v>
      </c>
      <c r="X1384" s="19">
        <f t="shared" si="2881"/>
        <v>11538.9</v>
      </c>
      <c r="Y1384" s="19">
        <f t="shared" si="2884"/>
        <v>0</v>
      </c>
      <c r="Z1384" s="19">
        <f t="shared" si="2884"/>
        <v>0</v>
      </c>
      <c r="AA1384" s="19">
        <f t="shared" si="2884"/>
        <v>0</v>
      </c>
      <c r="AB1384" s="19">
        <f t="shared" si="2840"/>
        <v>0</v>
      </c>
      <c r="AC1384" s="19">
        <f t="shared" si="2841"/>
        <v>0</v>
      </c>
      <c r="AD1384" s="19">
        <f t="shared" si="2842"/>
        <v>11538.9</v>
      </c>
      <c r="AE1384" s="19">
        <f t="shared" si="2884"/>
        <v>0</v>
      </c>
      <c r="AF1384" s="19">
        <f t="shared" si="2884"/>
        <v>0</v>
      </c>
      <c r="AG1384" s="19">
        <f t="shared" si="2846"/>
        <v>0</v>
      </c>
      <c r="AH1384" s="19">
        <f t="shared" si="2847"/>
        <v>0</v>
      </c>
      <c r="AI1384" s="19">
        <f t="shared" si="2848"/>
        <v>11538.9</v>
      </c>
      <c r="AJ1384" s="19">
        <f t="shared" si="2884"/>
        <v>0</v>
      </c>
      <c r="AK1384" s="19">
        <f t="shared" si="2884"/>
        <v>0</v>
      </c>
      <c r="AL1384" s="19">
        <f t="shared" si="2884"/>
        <v>0</v>
      </c>
      <c r="AM1384" s="19">
        <f t="shared" si="2861"/>
        <v>0</v>
      </c>
      <c r="AN1384" s="19">
        <f t="shared" si="2884"/>
        <v>0</v>
      </c>
      <c r="AO1384" s="19">
        <f t="shared" si="2852"/>
        <v>0</v>
      </c>
      <c r="AP1384" s="19">
        <f t="shared" si="2862"/>
        <v>0</v>
      </c>
      <c r="AQ1384" s="19">
        <f t="shared" si="2884"/>
        <v>0</v>
      </c>
      <c r="AR1384" s="19">
        <f t="shared" si="2853"/>
        <v>0</v>
      </c>
      <c r="AS1384" s="19">
        <f t="shared" si="2863"/>
        <v>11538.9</v>
      </c>
      <c r="AT1384" s="19">
        <f t="shared" si="2884"/>
        <v>0</v>
      </c>
      <c r="AU1384" s="19">
        <f t="shared" si="2854"/>
        <v>11538.9</v>
      </c>
      <c r="AV1384" s="19">
        <f t="shared" si="2884"/>
        <v>0</v>
      </c>
      <c r="AW1384" s="32"/>
      <c r="AX1384" s="23"/>
      <c r="AY1384" s="2"/>
    </row>
    <row r="1385" spans="1:51" x14ac:dyDescent="0.3">
      <c r="A1385" s="49" t="s">
        <v>283</v>
      </c>
      <c r="B1385" s="45">
        <v>410</v>
      </c>
      <c r="C1385" s="49" t="s">
        <v>151</v>
      </c>
      <c r="D1385" s="49" t="s">
        <v>30</v>
      </c>
      <c r="E1385" s="15" t="s">
        <v>549</v>
      </c>
      <c r="F1385" s="19">
        <v>0</v>
      </c>
      <c r="G1385" s="19">
        <v>0</v>
      </c>
      <c r="H1385" s="19">
        <v>11538.9</v>
      </c>
      <c r="I1385" s="19"/>
      <c r="J1385" s="19"/>
      <c r="K1385" s="19"/>
      <c r="L1385" s="19">
        <f t="shared" si="2867"/>
        <v>0</v>
      </c>
      <c r="M1385" s="19">
        <f t="shared" si="2868"/>
        <v>0</v>
      </c>
      <c r="N1385" s="19">
        <f t="shared" si="2869"/>
        <v>11538.9</v>
      </c>
      <c r="O1385" s="19"/>
      <c r="P1385" s="19"/>
      <c r="Q1385" s="19"/>
      <c r="R1385" s="19">
        <f t="shared" si="2876"/>
        <v>0</v>
      </c>
      <c r="S1385" s="19">
        <f t="shared" si="2877"/>
        <v>0</v>
      </c>
      <c r="T1385" s="19">
        <f t="shared" si="2878"/>
        <v>11538.9</v>
      </c>
      <c r="U1385" s="19"/>
      <c r="V1385" s="19">
        <f t="shared" si="2879"/>
        <v>0</v>
      </c>
      <c r="W1385" s="19">
        <f t="shared" si="2880"/>
        <v>0</v>
      </c>
      <c r="X1385" s="19">
        <f t="shared" si="2881"/>
        <v>11538.9</v>
      </c>
      <c r="Y1385" s="19"/>
      <c r="Z1385" s="19"/>
      <c r="AA1385" s="19"/>
      <c r="AB1385" s="19">
        <f t="shared" si="2840"/>
        <v>0</v>
      </c>
      <c r="AC1385" s="19">
        <f t="shared" si="2841"/>
        <v>0</v>
      </c>
      <c r="AD1385" s="19">
        <f t="shared" si="2842"/>
        <v>11538.9</v>
      </c>
      <c r="AE1385" s="19"/>
      <c r="AF1385" s="19"/>
      <c r="AG1385" s="19">
        <f t="shared" si="2846"/>
        <v>0</v>
      </c>
      <c r="AH1385" s="19">
        <f t="shared" si="2847"/>
        <v>0</v>
      </c>
      <c r="AI1385" s="19">
        <f t="shared" si="2848"/>
        <v>11538.9</v>
      </c>
      <c r="AJ1385" s="19"/>
      <c r="AK1385" s="19"/>
      <c r="AL1385" s="19"/>
      <c r="AM1385" s="19">
        <f t="shared" si="2861"/>
        <v>0</v>
      </c>
      <c r="AN1385" s="19"/>
      <c r="AO1385" s="19">
        <f t="shared" si="2852"/>
        <v>0</v>
      </c>
      <c r="AP1385" s="19">
        <f t="shared" si="2862"/>
        <v>0</v>
      </c>
      <c r="AQ1385" s="19"/>
      <c r="AR1385" s="19">
        <f t="shared" si="2853"/>
        <v>0</v>
      </c>
      <c r="AS1385" s="19">
        <f t="shared" si="2863"/>
        <v>11538.9</v>
      </c>
      <c r="AT1385" s="19"/>
      <c r="AU1385" s="19">
        <f t="shared" si="2854"/>
        <v>11538.9</v>
      </c>
      <c r="AV1385" s="19"/>
      <c r="AW1385" s="32"/>
      <c r="AX1385" s="23"/>
      <c r="AY1385" s="2"/>
    </row>
    <row r="1386" spans="1:51" ht="93.6" x14ac:dyDescent="0.3">
      <c r="A1386" s="49" t="s">
        <v>284</v>
      </c>
      <c r="B1386" s="45"/>
      <c r="C1386" s="49"/>
      <c r="D1386" s="49"/>
      <c r="E1386" s="15" t="s">
        <v>829</v>
      </c>
      <c r="F1386" s="19">
        <f t="shared" ref="F1386:K1388" si="2885">F1387</f>
        <v>0</v>
      </c>
      <c r="G1386" s="19">
        <f t="shared" si="2885"/>
        <v>25000</v>
      </c>
      <c r="H1386" s="19">
        <f t="shared" si="2885"/>
        <v>284496.90000000002</v>
      </c>
      <c r="I1386" s="19">
        <f t="shared" si="2885"/>
        <v>0</v>
      </c>
      <c r="J1386" s="19">
        <f t="shared" si="2885"/>
        <v>0</v>
      </c>
      <c r="K1386" s="19">
        <f t="shared" si="2885"/>
        <v>0</v>
      </c>
      <c r="L1386" s="19">
        <f t="shared" si="2867"/>
        <v>0</v>
      </c>
      <c r="M1386" s="19">
        <f t="shared" si="2868"/>
        <v>25000</v>
      </c>
      <c r="N1386" s="19">
        <f t="shared" si="2869"/>
        <v>284496.90000000002</v>
      </c>
      <c r="O1386" s="19">
        <f t="shared" ref="O1386:Q1388" si="2886">O1387</f>
        <v>0</v>
      </c>
      <c r="P1386" s="19">
        <f t="shared" si="2886"/>
        <v>0</v>
      </c>
      <c r="Q1386" s="19">
        <f t="shared" si="2886"/>
        <v>0</v>
      </c>
      <c r="R1386" s="19">
        <f t="shared" si="2876"/>
        <v>0</v>
      </c>
      <c r="S1386" s="19">
        <f t="shared" si="2877"/>
        <v>25000</v>
      </c>
      <c r="T1386" s="19">
        <f t="shared" si="2878"/>
        <v>284496.90000000002</v>
      </c>
      <c r="U1386" s="19">
        <f t="shared" ref="U1386:AV1388" si="2887">U1387</f>
        <v>0</v>
      </c>
      <c r="V1386" s="19">
        <f t="shared" si="2879"/>
        <v>0</v>
      </c>
      <c r="W1386" s="19">
        <f t="shared" si="2880"/>
        <v>25000</v>
      </c>
      <c r="X1386" s="19">
        <f t="shared" si="2881"/>
        <v>284496.90000000002</v>
      </c>
      <c r="Y1386" s="19">
        <f t="shared" si="2887"/>
        <v>0</v>
      </c>
      <c r="Z1386" s="19">
        <f t="shared" si="2887"/>
        <v>0</v>
      </c>
      <c r="AA1386" s="19">
        <f t="shared" si="2887"/>
        <v>0</v>
      </c>
      <c r="AB1386" s="19">
        <f t="shared" si="2840"/>
        <v>0</v>
      </c>
      <c r="AC1386" s="19">
        <f t="shared" si="2841"/>
        <v>25000</v>
      </c>
      <c r="AD1386" s="19">
        <f t="shared" si="2842"/>
        <v>284496.90000000002</v>
      </c>
      <c r="AE1386" s="19">
        <f t="shared" si="2887"/>
        <v>0</v>
      </c>
      <c r="AF1386" s="19">
        <f t="shared" si="2887"/>
        <v>0</v>
      </c>
      <c r="AG1386" s="19">
        <f t="shared" si="2846"/>
        <v>0</v>
      </c>
      <c r="AH1386" s="19">
        <f t="shared" si="2847"/>
        <v>25000</v>
      </c>
      <c r="AI1386" s="19">
        <f t="shared" si="2848"/>
        <v>284496.90000000002</v>
      </c>
      <c r="AJ1386" s="19">
        <f t="shared" si="2887"/>
        <v>0</v>
      </c>
      <c r="AK1386" s="19">
        <f t="shared" si="2887"/>
        <v>0</v>
      </c>
      <c r="AL1386" s="19">
        <f t="shared" si="2887"/>
        <v>0</v>
      </c>
      <c r="AM1386" s="19">
        <f t="shared" si="2861"/>
        <v>0</v>
      </c>
      <c r="AN1386" s="19">
        <f t="shared" si="2887"/>
        <v>0</v>
      </c>
      <c r="AO1386" s="19">
        <f t="shared" si="2852"/>
        <v>0</v>
      </c>
      <c r="AP1386" s="19">
        <f t="shared" si="2862"/>
        <v>25000</v>
      </c>
      <c r="AQ1386" s="19">
        <f t="shared" si="2887"/>
        <v>0</v>
      </c>
      <c r="AR1386" s="19">
        <f t="shared" si="2853"/>
        <v>25000</v>
      </c>
      <c r="AS1386" s="19">
        <f t="shared" si="2863"/>
        <v>284496.90000000002</v>
      </c>
      <c r="AT1386" s="19">
        <f t="shared" si="2887"/>
        <v>0</v>
      </c>
      <c r="AU1386" s="19">
        <f t="shared" si="2854"/>
        <v>284496.90000000002</v>
      </c>
      <c r="AV1386" s="19">
        <f t="shared" si="2887"/>
        <v>0</v>
      </c>
      <c r="AW1386" s="32"/>
      <c r="AX1386" s="23"/>
      <c r="AY1386" s="2"/>
    </row>
    <row r="1387" spans="1:51" ht="46.8" x14ac:dyDescent="0.3">
      <c r="A1387" s="49" t="s">
        <v>284</v>
      </c>
      <c r="B1387" s="45">
        <v>400</v>
      </c>
      <c r="C1387" s="49"/>
      <c r="D1387" s="49"/>
      <c r="E1387" s="15" t="s">
        <v>580</v>
      </c>
      <c r="F1387" s="19">
        <f t="shared" si="2885"/>
        <v>0</v>
      </c>
      <c r="G1387" s="19">
        <f t="shared" si="2885"/>
        <v>25000</v>
      </c>
      <c r="H1387" s="19">
        <f t="shared" si="2885"/>
        <v>284496.90000000002</v>
      </c>
      <c r="I1387" s="19">
        <f t="shared" si="2885"/>
        <v>0</v>
      </c>
      <c r="J1387" s="19">
        <f t="shared" si="2885"/>
        <v>0</v>
      </c>
      <c r="K1387" s="19">
        <f t="shared" si="2885"/>
        <v>0</v>
      </c>
      <c r="L1387" s="19">
        <f t="shared" si="2867"/>
        <v>0</v>
      </c>
      <c r="M1387" s="19">
        <f t="shared" si="2868"/>
        <v>25000</v>
      </c>
      <c r="N1387" s="19">
        <f t="shared" si="2869"/>
        <v>284496.90000000002</v>
      </c>
      <c r="O1387" s="19">
        <f t="shared" si="2886"/>
        <v>0</v>
      </c>
      <c r="P1387" s="19">
        <f t="shared" si="2886"/>
        <v>0</v>
      </c>
      <c r="Q1387" s="19">
        <f t="shared" si="2886"/>
        <v>0</v>
      </c>
      <c r="R1387" s="19">
        <f t="shared" si="2876"/>
        <v>0</v>
      </c>
      <c r="S1387" s="19">
        <f t="shared" si="2877"/>
        <v>25000</v>
      </c>
      <c r="T1387" s="19">
        <f t="shared" si="2878"/>
        <v>284496.90000000002</v>
      </c>
      <c r="U1387" s="19">
        <f t="shared" si="2887"/>
        <v>0</v>
      </c>
      <c r="V1387" s="19">
        <f t="shared" si="2879"/>
        <v>0</v>
      </c>
      <c r="W1387" s="19">
        <f t="shared" si="2880"/>
        <v>25000</v>
      </c>
      <c r="X1387" s="19">
        <f t="shared" si="2881"/>
        <v>284496.90000000002</v>
      </c>
      <c r="Y1387" s="19">
        <f t="shared" si="2887"/>
        <v>0</v>
      </c>
      <c r="Z1387" s="19">
        <f t="shared" si="2887"/>
        <v>0</v>
      </c>
      <c r="AA1387" s="19">
        <f t="shared" si="2887"/>
        <v>0</v>
      </c>
      <c r="AB1387" s="19">
        <f t="shared" si="2840"/>
        <v>0</v>
      </c>
      <c r="AC1387" s="19">
        <f t="shared" si="2841"/>
        <v>25000</v>
      </c>
      <c r="AD1387" s="19">
        <f t="shared" si="2842"/>
        <v>284496.90000000002</v>
      </c>
      <c r="AE1387" s="19">
        <f t="shared" si="2887"/>
        <v>0</v>
      </c>
      <c r="AF1387" s="19">
        <f t="shared" si="2887"/>
        <v>0</v>
      </c>
      <c r="AG1387" s="19">
        <f t="shared" si="2846"/>
        <v>0</v>
      </c>
      <c r="AH1387" s="19">
        <f t="shared" si="2847"/>
        <v>25000</v>
      </c>
      <c r="AI1387" s="19">
        <f t="shared" si="2848"/>
        <v>284496.90000000002</v>
      </c>
      <c r="AJ1387" s="19">
        <f t="shared" si="2887"/>
        <v>0</v>
      </c>
      <c r="AK1387" s="19">
        <f t="shared" si="2887"/>
        <v>0</v>
      </c>
      <c r="AL1387" s="19">
        <f t="shared" si="2887"/>
        <v>0</v>
      </c>
      <c r="AM1387" s="19">
        <f t="shared" si="2861"/>
        <v>0</v>
      </c>
      <c r="AN1387" s="19">
        <f t="shared" si="2887"/>
        <v>0</v>
      </c>
      <c r="AO1387" s="19">
        <f t="shared" si="2852"/>
        <v>0</v>
      </c>
      <c r="AP1387" s="19">
        <f t="shared" si="2862"/>
        <v>25000</v>
      </c>
      <c r="AQ1387" s="19">
        <f t="shared" si="2887"/>
        <v>0</v>
      </c>
      <c r="AR1387" s="19">
        <f t="shared" si="2853"/>
        <v>25000</v>
      </c>
      <c r="AS1387" s="19">
        <f t="shared" si="2863"/>
        <v>284496.90000000002</v>
      </c>
      <c r="AT1387" s="19">
        <f t="shared" si="2887"/>
        <v>0</v>
      </c>
      <c r="AU1387" s="19">
        <f t="shared" si="2854"/>
        <v>284496.90000000002</v>
      </c>
      <c r="AV1387" s="19">
        <f t="shared" si="2887"/>
        <v>0</v>
      </c>
      <c r="AW1387" s="32"/>
      <c r="AX1387" s="23"/>
      <c r="AY1387" s="2"/>
    </row>
    <row r="1388" spans="1:51" x14ac:dyDescent="0.3">
      <c r="A1388" s="49" t="s">
        <v>284</v>
      </c>
      <c r="B1388" s="45">
        <v>410</v>
      </c>
      <c r="C1388" s="49"/>
      <c r="D1388" s="49"/>
      <c r="E1388" s="15" t="s">
        <v>593</v>
      </c>
      <c r="F1388" s="19">
        <f t="shared" si="2885"/>
        <v>0</v>
      </c>
      <c r="G1388" s="19">
        <f t="shared" si="2885"/>
        <v>25000</v>
      </c>
      <c r="H1388" s="19">
        <f t="shared" si="2885"/>
        <v>284496.90000000002</v>
      </c>
      <c r="I1388" s="19">
        <f t="shared" si="2885"/>
        <v>0</v>
      </c>
      <c r="J1388" s="19">
        <f t="shared" si="2885"/>
        <v>0</v>
      </c>
      <c r="K1388" s="19">
        <f t="shared" si="2885"/>
        <v>0</v>
      </c>
      <c r="L1388" s="19">
        <f t="shared" si="2867"/>
        <v>0</v>
      </c>
      <c r="M1388" s="19">
        <f t="shared" si="2868"/>
        <v>25000</v>
      </c>
      <c r="N1388" s="19">
        <f t="shared" si="2869"/>
        <v>284496.90000000002</v>
      </c>
      <c r="O1388" s="19">
        <f t="shared" si="2886"/>
        <v>0</v>
      </c>
      <c r="P1388" s="19">
        <f t="shared" si="2886"/>
        <v>0</v>
      </c>
      <c r="Q1388" s="19">
        <f t="shared" si="2886"/>
        <v>0</v>
      </c>
      <c r="R1388" s="19">
        <f t="shared" si="2876"/>
        <v>0</v>
      </c>
      <c r="S1388" s="19">
        <f t="shared" si="2877"/>
        <v>25000</v>
      </c>
      <c r="T1388" s="19">
        <f t="shared" si="2878"/>
        <v>284496.90000000002</v>
      </c>
      <c r="U1388" s="19">
        <f t="shared" si="2887"/>
        <v>0</v>
      </c>
      <c r="V1388" s="19">
        <f t="shared" si="2879"/>
        <v>0</v>
      </c>
      <c r="W1388" s="19">
        <f t="shared" si="2880"/>
        <v>25000</v>
      </c>
      <c r="X1388" s="19">
        <f t="shared" si="2881"/>
        <v>284496.90000000002</v>
      </c>
      <c r="Y1388" s="19">
        <f t="shared" si="2887"/>
        <v>0</v>
      </c>
      <c r="Z1388" s="19">
        <f t="shared" si="2887"/>
        <v>0</v>
      </c>
      <c r="AA1388" s="19">
        <f t="shared" si="2887"/>
        <v>0</v>
      </c>
      <c r="AB1388" s="19">
        <f t="shared" si="2840"/>
        <v>0</v>
      </c>
      <c r="AC1388" s="19">
        <f t="shared" si="2841"/>
        <v>25000</v>
      </c>
      <c r="AD1388" s="19">
        <f t="shared" si="2842"/>
        <v>284496.90000000002</v>
      </c>
      <c r="AE1388" s="19">
        <f t="shared" si="2887"/>
        <v>0</v>
      </c>
      <c r="AF1388" s="19">
        <f t="shared" si="2887"/>
        <v>0</v>
      </c>
      <c r="AG1388" s="19">
        <f t="shared" si="2846"/>
        <v>0</v>
      </c>
      <c r="AH1388" s="19">
        <f t="shared" si="2847"/>
        <v>25000</v>
      </c>
      <c r="AI1388" s="19">
        <f t="shared" si="2848"/>
        <v>284496.90000000002</v>
      </c>
      <c r="AJ1388" s="19">
        <f t="shared" si="2887"/>
        <v>0</v>
      </c>
      <c r="AK1388" s="19">
        <f t="shared" si="2887"/>
        <v>0</v>
      </c>
      <c r="AL1388" s="19">
        <f t="shared" si="2887"/>
        <v>0</v>
      </c>
      <c r="AM1388" s="19">
        <f t="shared" si="2861"/>
        <v>0</v>
      </c>
      <c r="AN1388" s="19">
        <f t="shared" si="2887"/>
        <v>0</v>
      </c>
      <c r="AO1388" s="19">
        <f t="shared" si="2852"/>
        <v>0</v>
      </c>
      <c r="AP1388" s="19">
        <f t="shared" si="2862"/>
        <v>25000</v>
      </c>
      <c r="AQ1388" s="19">
        <f t="shared" si="2887"/>
        <v>0</v>
      </c>
      <c r="AR1388" s="19">
        <f t="shared" si="2853"/>
        <v>25000</v>
      </c>
      <c r="AS1388" s="19">
        <f t="shared" si="2863"/>
        <v>284496.90000000002</v>
      </c>
      <c r="AT1388" s="19">
        <f t="shared" si="2887"/>
        <v>0</v>
      </c>
      <c r="AU1388" s="19">
        <f t="shared" si="2854"/>
        <v>284496.90000000002</v>
      </c>
      <c r="AV1388" s="19">
        <f t="shared" si="2887"/>
        <v>0</v>
      </c>
      <c r="AW1388" s="32"/>
      <c r="AX1388" s="23"/>
      <c r="AY1388" s="2"/>
    </row>
    <row r="1389" spans="1:51" x14ac:dyDescent="0.3">
      <c r="A1389" s="49" t="s">
        <v>284</v>
      </c>
      <c r="B1389" s="45">
        <v>410</v>
      </c>
      <c r="C1389" s="49" t="s">
        <v>151</v>
      </c>
      <c r="D1389" s="49" t="s">
        <v>30</v>
      </c>
      <c r="E1389" s="15" t="s">
        <v>549</v>
      </c>
      <c r="F1389" s="19">
        <v>0</v>
      </c>
      <c r="G1389" s="19">
        <v>25000</v>
      </c>
      <c r="H1389" s="19">
        <v>284496.90000000002</v>
      </c>
      <c r="I1389" s="19"/>
      <c r="J1389" s="19"/>
      <c r="K1389" s="19"/>
      <c r="L1389" s="19">
        <f t="shared" si="2867"/>
        <v>0</v>
      </c>
      <c r="M1389" s="19">
        <f t="shared" si="2868"/>
        <v>25000</v>
      </c>
      <c r="N1389" s="19">
        <f t="shared" si="2869"/>
        <v>284496.90000000002</v>
      </c>
      <c r="O1389" s="19"/>
      <c r="P1389" s="19"/>
      <c r="Q1389" s="19"/>
      <c r="R1389" s="19">
        <f t="shared" si="2876"/>
        <v>0</v>
      </c>
      <c r="S1389" s="19">
        <f t="shared" si="2877"/>
        <v>25000</v>
      </c>
      <c r="T1389" s="19">
        <f t="shared" si="2878"/>
        <v>284496.90000000002</v>
      </c>
      <c r="U1389" s="19"/>
      <c r="V1389" s="19">
        <f t="shared" si="2879"/>
        <v>0</v>
      </c>
      <c r="W1389" s="19">
        <f t="shared" si="2880"/>
        <v>25000</v>
      </c>
      <c r="X1389" s="19">
        <f t="shared" si="2881"/>
        <v>284496.90000000002</v>
      </c>
      <c r="Y1389" s="19"/>
      <c r="Z1389" s="19"/>
      <c r="AA1389" s="19"/>
      <c r="AB1389" s="19">
        <f t="shared" si="2840"/>
        <v>0</v>
      </c>
      <c r="AC1389" s="19">
        <f t="shared" si="2841"/>
        <v>25000</v>
      </c>
      <c r="AD1389" s="19">
        <f t="shared" si="2842"/>
        <v>284496.90000000002</v>
      </c>
      <c r="AE1389" s="19"/>
      <c r="AF1389" s="19"/>
      <c r="AG1389" s="19">
        <f t="shared" si="2846"/>
        <v>0</v>
      </c>
      <c r="AH1389" s="19">
        <f t="shared" si="2847"/>
        <v>25000</v>
      </c>
      <c r="AI1389" s="19">
        <f t="shared" si="2848"/>
        <v>284496.90000000002</v>
      </c>
      <c r="AJ1389" s="19"/>
      <c r="AK1389" s="19"/>
      <c r="AL1389" s="19"/>
      <c r="AM1389" s="19">
        <f t="shared" si="2861"/>
        <v>0</v>
      </c>
      <c r="AN1389" s="19"/>
      <c r="AO1389" s="19">
        <f t="shared" si="2852"/>
        <v>0</v>
      </c>
      <c r="AP1389" s="19">
        <f t="shared" si="2862"/>
        <v>25000</v>
      </c>
      <c r="AQ1389" s="19"/>
      <c r="AR1389" s="19">
        <f t="shared" si="2853"/>
        <v>25000</v>
      </c>
      <c r="AS1389" s="19">
        <f t="shared" si="2863"/>
        <v>284496.90000000002</v>
      </c>
      <c r="AT1389" s="19"/>
      <c r="AU1389" s="19">
        <f t="shared" si="2854"/>
        <v>284496.90000000002</v>
      </c>
      <c r="AV1389" s="19"/>
      <c r="AW1389" s="32"/>
      <c r="AX1389" s="23"/>
      <c r="AY1389" s="2"/>
    </row>
    <row r="1390" spans="1:51" ht="109.2" x14ac:dyDescent="0.3">
      <c r="A1390" s="49" t="s">
        <v>285</v>
      </c>
      <c r="B1390" s="45"/>
      <c r="C1390" s="49"/>
      <c r="D1390" s="49"/>
      <c r="E1390" s="15" t="s">
        <v>830</v>
      </c>
      <c r="F1390" s="19">
        <f t="shared" ref="F1390:K1392" si="2888">F1391</f>
        <v>11720</v>
      </c>
      <c r="G1390" s="19">
        <f t="shared" si="2888"/>
        <v>0</v>
      </c>
      <c r="H1390" s="19">
        <f t="shared" si="2888"/>
        <v>0</v>
      </c>
      <c r="I1390" s="19">
        <f t="shared" si="2888"/>
        <v>0</v>
      </c>
      <c r="J1390" s="19">
        <f t="shared" si="2888"/>
        <v>0</v>
      </c>
      <c r="K1390" s="19">
        <f t="shared" si="2888"/>
        <v>0</v>
      </c>
      <c r="L1390" s="19">
        <f t="shared" si="2867"/>
        <v>11720</v>
      </c>
      <c r="M1390" s="19">
        <f t="shared" si="2868"/>
        <v>0</v>
      </c>
      <c r="N1390" s="19">
        <f t="shared" si="2869"/>
        <v>0</v>
      </c>
      <c r="O1390" s="19">
        <f t="shared" ref="O1390:Q1392" si="2889">O1391</f>
        <v>0</v>
      </c>
      <c r="P1390" s="19">
        <f t="shared" si="2889"/>
        <v>0</v>
      </c>
      <c r="Q1390" s="19">
        <f t="shared" si="2889"/>
        <v>0</v>
      </c>
      <c r="R1390" s="19">
        <f t="shared" si="2876"/>
        <v>11720</v>
      </c>
      <c r="S1390" s="19">
        <f t="shared" si="2877"/>
        <v>0</v>
      </c>
      <c r="T1390" s="19">
        <f t="shared" si="2878"/>
        <v>0</v>
      </c>
      <c r="U1390" s="19">
        <f t="shared" ref="U1390:AV1392" si="2890">U1391</f>
        <v>0</v>
      </c>
      <c r="V1390" s="19">
        <f t="shared" si="2879"/>
        <v>11720</v>
      </c>
      <c r="W1390" s="19">
        <f t="shared" si="2880"/>
        <v>0</v>
      </c>
      <c r="X1390" s="19">
        <f t="shared" si="2881"/>
        <v>0</v>
      </c>
      <c r="Y1390" s="19">
        <f t="shared" si="2890"/>
        <v>0</v>
      </c>
      <c r="Z1390" s="19">
        <f t="shared" si="2890"/>
        <v>0</v>
      </c>
      <c r="AA1390" s="19">
        <f t="shared" si="2890"/>
        <v>0</v>
      </c>
      <c r="AB1390" s="19">
        <f t="shared" si="2840"/>
        <v>11720</v>
      </c>
      <c r="AC1390" s="19">
        <f t="shared" si="2841"/>
        <v>0</v>
      </c>
      <c r="AD1390" s="19">
        <f t="shared" si="2842"/>
        <v>0</v>
      </c>
      <c r="AE1390" s="19">
        <f t="shared" si="2890"/>
        <v>0</v>
      </c>
      <c r="AF1390" s="19">
        <f t="shared" si="2890"/>
        <v>0</v>
      </c>
      <c r="AG1390" s="19">
        <f t="shared" si="2846"/>
        <v>11720</v>
      </c>
      <c r="AH1390" s="19">
        <f t="shared" si="2847"/>
        <v>0</v>
      </c>
      <c r="AI1390" s="19">
        <f t="shared" si="2848"/>
        <v>0</v>
      </c>
      <c r="AJ1390" s="19">
        <f t="shared" si="2890"/>
        <v>0</v>
      </c>
      <c r="AK1390" s="19">
        <f t="shared" si="2890"/>
        <v>0</v>
      </c>
      <c r="AL1390" s="19">
        <f t="shared" si="2890"/>
        <v>0</v>
      </c>
      <c r="AM1390" s="19">
        <f t="shared" si="2861"/>
        <v>11720</v>
      </c>
      <c r="AN1390" s="19">
        <f t="shared" si="2890"/>
        <v>0</v>
      </c>
      <c r="AO1390" s="19">
        <f t="shared" si="2852"/>
        <v>11720</v>
      </c>
      <c r="AP1390" s="19">
        <f t="shared" si="2862"/>
        <v>0</v>
      </c>
      <c r="AQ1390" s="19">
        <f t="shared" si="2890"/>
        <v>0</v>
      </c>
      <c r="AR1390" s="19">
        <f t="shared" si="2853"/>
        <v>0</v>
      </c>
      <c r="AS1390" s="19">
        <f t="shared" si="2863"/>
        <v>0</v>
      </c>
      <c r="AT1390" s="19">
        <f t="shared" si="2890"/>
        <v>0</v>
      </c>
      <c r="AU1390" s="19">
        <f t="shared" si="2854"/>
        <v>0</v>
      </c>
      <c r="AV1390" s="19">
        <f t="shared" si="2890"/>
        <v>0</v>
      </c>
      <c r="AW1390" s="32"/>
      <c r="AX1390" s="23"/>
      <c r="AY1390" s="2"/>
    </row>
    <row r="1391" spans="1:51" ht="46.8" x14ac:dyDescent="0.3">
      <c r="A1391" s="49" t="s">
        <v>285</v>
      </c>
      <c r="B1391" s="45">
        <v>400</v>
      </c>
      <c r="C1391" s="49"/>
      <c r="D1391" s="49"/>
      <c r="E1391" s="15" t="s">
        <v>580</v>
      </c>
      <c r="F1391" s="19">
        <f t="shared" si="2888"/>
        <v>11720</v>
      </c>
      <c r="G1391" s="19">
        <f t="shared" si="2888"/>
        <v>0</v>
      </c>
      <c r="H1391" s="19">
        <f t="shared" si="2888"/>
        <v>0</v>
      </c>
      <c r="I1391" s="19">
        <f t="shared" si="2888"/>
        <v>0</v>
      </c>
      <c r="J1391" s="19">
        <f t="shared" si="2888"/>
        <v>0</v>
      </c>
      <c r="K1391" s="19">
        <f t="shared" si="2888"/>
        <v>0</v>
      </c>
      <c r="L1391" s="19">
        <f t="shared" si="2867"/>
        <v>11720</v>
      </c>
      <c r="M1391" s="19">
        <f t="shared" si="2868"/>
        <v>0</v>
      </c>
      <c r="N1391" s="19">
        <f t="shared" si="2869"/>
        <v>0</v>
      </c>
      <c r="O1391" s="19">
        <f t="shared" si="2889"/>
        <v>0</v>
      </c>
      <c r="P1391" s="19">
        <f t="shared" si="2889"/>
        <v>0</v>
      </c>
      <c r="Q1391" s="19">
        <f t="shared" si="2889"/>
        <v>0</v>
      </c>
      <c r="R1391" s="19">
        <f t="shared" si="2876"/>
        <v>11720</v>
      </c>
      <c r="S1391" s="19">
        <f t="shared" si="2877"/>
        <v>0</v>
      </c>
      <c r="T1391" s="19">
        <f t="shared" si="2878"/>
        <v>0</v>
      </c>
      <c r="U1391" s="19">
        <f t="shared" si="2890"/>
        <v>0</v>
      </c>
      <c r="V1391" s="19">
        <f t="shared" si="2879"/>
        <v>11720</v>
      </c>
      <c r="W1391" s="19">
        <f t="shared" si="2880"/>
        <v>0</v>
      </c>
      <c r="X1391" s="19">
        <f t="shared" si="2881"/>
        <v>0</v>
      </c>
      <c r="Y1391" s="19">
        <f t="shared" si="2890"/>
        <v>0</v>
      </c>
      <c r="Z1391" s="19">
        <f t="shared" si="2890"/>
        <v>0</v>
      </c>
      <c r="AA1391" s="19">
        <f t="shared" si="2890"/>
        <v>0</v>
      </c>
      <c r="AB1391" s="19">
        <f t="shared" si="2840"/>
        <v>11720</v>
      </c>
      <c r="AC1391" s="19">
        <f t="shared" si="2841"/>
        <v>0</v>
      </c>
      <c r="AD1391" s="19">
        <f t="shared" si="2842"/>
        <v>0</v>
      </c>
      <c r="AE1391" s="19">
        <f t="shared" si="2890"/>
        <v>0</v>
      </c>
      <c r="AF1391" s="19">
        <f t="shared" si="2890"/>
        <v>0</v>
      </c>
      <c r="AG1391" s="19">
        <f t="shared" si="2846"/>
        <v>11720</v>
      </c>
      <c r="AH1391" s="19">
        <f t="shared" si="2847"/>
        <v>0</v>
      </c>
      <c r="AI1391" s="19">
        <f t="shared" si="2848"/>
        <v>0</v>
      </c>
      <c r="AJ1391" s="19">
        <f t="shared" si="2890"/>
        <v>0</v>
      </c>
      <c r="AK1391" s="19">
        <f t="shared" si="2890"/>
        <v>0</v>
      </c>
      <c r="AL1391" s="19">
        <f t="shared" si="2890"/>
        <v>0</v>
      </c>
      <c r="AM1391" s="19">
        <f t="shared" si="2861"/>
        <v>11720</v>
      </c>
      <c r="AN1391" s="19">
        <f t="shared" si="2890"/>
        <v>0</v>
      </c>
      <c r="AO1391" s="19">
        <f t="shared" si="2852"/>
        <v>11720</v>
      </c>
      <c r="AP1391" s="19">
        <f t="shared" si="2862"/>
        <v>0</v>
      </c>
      <c r="AQ1391" s="19">
        <f t="shared" si="2890"/>
        <v>0</v>
      </c>
      <c r="AR1391" s="19">
        <f t="shared" si="2853"/>
        <v>0</v>
      </c>
      <c r="AS1391" s="19">
        <f t="shared" si="2863"/>
        <v>0</v>
      </c>
      <c r="AT1391" s="19">
        <f t="shared" si="2890"/>
        <v>0</v>
      </c>
      <c r="AU1391" s="19">
        <f t="shared" si="2854"/>
        <v>0</v>
      </c>
      <c r="AV1391" s="19">
        <f t="shared" si="2890"/>
        <v>0</v>
      </c>
      <c r="AW1391" s="32"/>
      <c r="AX1391" s="23"/>
      <c r="AY1391" s="2"/>
    </row>
    <row r="1392" spans="1:51" x14ac:dyDescent="0.3">
      <c r="A1392" s="49" t="s">
        <v>285</v>
      </c>
      <c r="B1392" s="45">
        <v>410</v>
      </c>
      <c r="C1392" s="49"/>
      <c r="D1392" s="49"/>
      <c r="E1392" s="15" t="s">
        <v>593</v>
      </c>
      <c r="F1392" s="19">
        <f t="shared" si="2888"/>
        <v>11720</v>
      </c>
      <c r="G1392" s="19">
        <f t="shared" si="2888"/>
        <v>0</v>
      </c>
      <c r="H1392" s="19">
        <f t="shared" si="2888"/>
        <v>0</v>
      </c>
      <c r="I1392" s="19">
        <f t="shared" si="2888"/>
        <v>0</v>
      </c>
      <c r="J1392" s="19">
        <f t="shared" si="2888"/>
        <v>0</v>
      </c>
      <c r="K1392" s="19">
        <f t="shared" si="2888"/>
        <v>0</v>
      </c>
      <c r="L1392" s="19">
        <f t="shared" si="2867"/>
        <v>11720</v>
      </c>
      <c r="M1392" s="19">
        <f t="shared" si="2868"/>
        <v>0</v>
      </c>
      <c r="N1392" s="19">
        <f t="shared" si="2869"/>
        <v>0</v>
      </c>
      <c r="O1392" s="19">
        <f t="shared" si="2889"/>
        <v>0</v>
      </c>
      <c r="P1392" s="19">
        <f t="shared" si="2889"/>
        <v>0</v>
      </c>
      <c r="Q1392" s="19">
        <f t="shared" si="2889"/>
        <v>0</v>
      </c>
      <c r="R1392" s="19">
        <f t="shared" si="2876"/>
        <v>11720</v>
      </c>
      <c r="S1392" s="19">
        <f t="shared" si="2877"/>
        <v>0</v>
      </c>
      <c r="T1392" s="19">
        <f t="shared" si="2878"/>
        <v>0</v>
      </c>
      <c r="U1392" s="19">
        <f t="shared" si="2890"/>
        <v>0</v>
      </c>
      <c r="V1392" s="19">
        <f t="shared" si="2879"/>
        <v>11720</v>
      </c>
      <c r="W1392" s="19">
        <f t="shared" si="2880"/>
        <v>0</v>
      </c>
      <c r="X1392" s="19">
        <f t="shared" si="2881"/>
        <v>0</v>
      </c>
      <c r="Y1392" s="19">
        <f t="shared" si="2890"/>
        <v>0</v>
      </c>
      <c r="Z1392" s="19">
        <f t="shared" si="2890"/>
        <v>0</v>
      </c>
      <c r="AA1392" s="19">
        <f t="shared" si="2890"/>
        <v>0</v>
      </c>
      <c r="AB1392" s="19">
        <f t="shared" si="2840"/>
        <v>11720</v>
      </c>
      <c r="AC1392" s="19">
        <f t="shared" si="2841"/>
        <v>0</v>
      </c>
      <c r="AD1392" s="19">
        <f t="shared" si="2842"/>
        <v>0</v>
      </c>
      <c r="AE1392" s="19">
        <f t="shared" si="2890"/>
        <v>0</v>
      </c>
      <c r="AF1392" s="19">
        <f t="shared" si="2890"/>
        <v>0</v>
      </c>
      <c r="AG1392" s="19">
        <f t="shared" si="2846"/>
        <v>11720</v>
      </c>
      <c r="AH1392" s="19">
        <f t="shared" si="2847"/>
        <v>0</v>
      </c>
      <c r="AI1392" s="19">
        <f t="shared" si="2848"/>
        <v>0</v>
      </c>
      <c r="AJ1392" s="19">
        <f t="shared" si="2890"/>
        <v>0</v>
      </c>
      <c r="AK1392" s="19">
        <f t="shared" si="2890"/>
        <v>0</v>
      </c>
      <c r="AL1392" s="19">
        <f t="shared" si="2890"/>
        <v>0</v>
      </c>
      <c r="AM1392" s="19">
        <f t="shared" si="2861"/>
        <v>11720</v>
      </c>
      <c r="AN1392" s="19">
        <f t="shared" si="2890"/>
        <v>0</v>
      </c>
      <c r="AO1392" s="19">
        <f t="shared" si="2852"/>
        <v>11720</v>
      </c>
      <c r="AP1392" s="19">
        <f t="shared" si="2862"/>
        <v>0</v>
      </c>
      <c r="AQ1392" s="19">
        <f t="shared" si="2890"/>
        <v>0</v>
      </c>
      <c r="AR1392" s="19">
        <f t="shared" si="2853"/>
        <v>0</v>
      </c>
      <c r="AS1392" s="19">
        <f t="shared" si="2863"/>
        <v>0</v>
      </c>
      <c r="AT1392" s="19">
        <f t="shared" si="2890"/>
        <v>0</v>
      </c>
      <c r="AU1392" s="19">
        <f t="shared" si="2854"/>
        <v>0</v>
      </c>
      <c r="AV1392" s="19">
        <f t="shared" si="2890"/>
        <v>0</v>
      </c>
      <c r="AW1392" s="32"/>
      <c r="AX1392" s="23"/>
      <c r="AY1392" s="2"/>
    </row>
    <row r="1393" spans="1:51" x14ac:dyDescent="0.3">
      <c r="A1393" s="49" t="s">
        <v>285</v>
      </c>
      <c r="B1393" s="45">
        <v>410</v>
      </c>
      <c r="C1393" s="49" t="s">
        <v>151</v>
      </c>
      <c r="D1393" s="49" t="s">
        <v>30</v>
      </c>
      <c r="E1393" s="15" t="s">
        <v>549</v>
      </c>
      <c r="F1393" s="19">
        <v>11720</v>
      </c>
      <c r="G1393" s="19">
        <v>0</v>
      </c>
      <c r="H1393" s="19">
        <v>0</v>
      </c>
      <c r="I1393" s="19"/>
      <c r="J1393" s="19"/>
      <c r="K1393" s="19"/>
      <c r="L1393" s="19">
        <f t="shared" si="2867"/>
        <v>11720</v>
      </c>
      <c r="M1393" s="19">
        <f t="shared" si="2868"/>
        <v>0</v>
      </c>
      <c r="N1393" s="19">
        <f t="shared" si="2869"/>
        <v>0</v>
      </c>
      <c r="O1393" s="19"/>
      <c r="P1393" s="19"/>
      <c r="Q1393" s="19"/>
      <c r="R1393" s="19">
        <f t="shared" si="2876"/>
        <v>11720</v>
      </c>
      <c r="S1393" s="19">
        <f t="shared" si="2877"/>
        <v>0</v>
      </c>
      <c r="T1393" s="19">
        <f t="shared" si="2878"/>
        <v>0</v>
      </c>
      <c r="U1393" s="19"/>
      <c r="V1393" s="19">
        <f t="shared" si="2879"/>
        <v>11720</v>
      </c>
      <c r="W1393" s="19">
        <f t="shared" si="2880"/>
        <v>0</v>
      </c>
      <c r="X1393" s="19">
        <f t="shared" si="2881"/>
        <v>0</v>
      </c>
      <c r="Y1393" s="19"/>
      <c r="Z1393" s="19"/>
      <c r="AA1393" s="19"/>
      <c r="AB1393" s="19">
        <f t="shared" si="2840"/>
        <v>11720</v>
      </c>
      <c r="AC1393" s="19">
        <f t="shared" si="2841"/>
        <v>0</v>
      </c>
      <c r="AD1393" s="19">
        <f t="shared" si="2842"/>
        <v>0</v>
      </c>
      <c r="AE1393" s="19"/>
      <c r="AF1393" s="19"/>
      <c r="AG1393" s="19">
        <f t="shared" si="2846"/>
        <v>11720</v>
      </c>
      <c r="AH1393" s="19">
        <f t="shared" si="2847"/>
        <v>0</v>
      </c>
      <c r="AI1393" s="19">
        <f t="shared" si="2848"/>
        <v>0</v>
      </c>
      <c r="AJ1393" s="19"/>
      <c r="AK1393" s="19"/>
      <c r="AL1393" s="19"/>
      <c r="AM1393" s="19">
        <f t="shared" si="2861"/>
        <v>11720</v>
      </c>
      <c r="AN1393" s="19"/>
      <c r="AO1393" s="19">
        <f t="shared" si="2852"/>
        <v>11720</v>
      </c>
      <c r="AP1393" s="19">
        <f t="shared" si="2862"/>
        <v>0</v>
      </c>
      <c r="AQ1393" s="19"/>
      <c r="AR1393" s="19">
        <f t="shared" si="2853"/>
        <v>0</v>
      </c>
      <c r="AS1393" s="19">
        <f t="shared" si="2863"/>
        <v>0</v>
      </c>
      <c r="AT1393" s="19"/>
      <c r="AU1393" s="19">
        <f t="shared" si="2854"/>
        <v>0</v>
      </c>
      <c r="AV1393" s="19"/>
      <c r="AW1393" s="32"/>
      <c r="AX1393" s="23"/>
      <c r="AY1393" s="2"/>
    </row>
    <row r="1394" spans="1:51" ht="109.2" x14ac:dyDescent="0.3">
      <c r="A1394" s="49" t="s">
        <v>1353</v>
      </c>
      <c r="B1394" s="45"/>
      <c r="C1394" s="49"/>
      <c r="D1394" s="49"/>
      <c r="E1394" s="15" t="s">
        <v>729</v>
      </c>
      <c r="F1394" s="19">
        <f t="shared" ref="F1394:K1396" si="2891">F1395</f>
        <v>130070.6</v>
      </c>
      <c r="G1394" s="19">
        <f t="shared" si="2891"/>
        <v>66493.3</v>
      </c>
      <c r="H1394" s="19">
        <f t="shared" si="2891"/>
        <v>0</v>
      </c>
      <c r="I1394" s="19">
        <f t="shared" si="2891"/>
        <v>0</v>
      </c>
      <c r="J1394" s="19">
        <f t="shared" si="2891"/>
        <v>0</v>
      </c>
      <c r="K1394" s="19">
        <f t="shared" si="2891"/>
        <v>0</v>
      </c>
      <c r="L1394" s="19">
        <f t="shared" si="2867"/>
        <v>130070.6</v>
      </c>
      <c r="M1394" s="19">
        <f t="shared" si="2868"/>
        <v>66493.3</v>
      </c>
      <c r="N1394" s="19">
        <f t="shared" si="2869"/>
        <v>0</v>
      </c>
      <c r="O1394" s="19">
        <f t="shared" ref="O1394:Q1396" si="2892">O1395</f>
        <v>3728.893</v>
      </c>
      <c r="P1394" s="19">
        <f t="shared" si="2892"/>
        <v>0</v>
      </c>
      <c r="Q1394" s="19">
        <f t="shared" si="2892"/>
        <v>0</v>
      </c>
      <c r="R1394" s="19">
        <f t="shared" si="2876"/>
        <v>133799.49300000002</v>
      </c>
      <c r="S1394" s="19">
        <f t="shared" si="2877"/>
        <v>66493.3</v>
      </c>
      <c r="T1394" s="19">
        <f t="shared" si="2878"/>
        <v>0</v>
      </c>
      <c r="U1394" s="19">
        <f t="shared" ref="U1394:AV1396" si="2893">U1395</f>
        <v>0</v>
      </c>
      <c r="V1394" s="19">
        <f t="shared" si="2879"/>
        <v>133799.49300000002</v>
      </c>
      <c r="W1394" s="19">
        <f t="shared" si="2880"/>
        <v>66493.3</v>
      </c>
      <c r="X1394" s="19">
        <f t="shared" si="2881"/>
        <v>0</v>
      </c>
      <c r="Y1394" s="19">
        <f t="shared" si="2893"/>
        <v>0</v>
      </c>
      <c r="Z1394" s="19">
        <f t="shared" si="2893"/>
        <v>0</v>
      </c>
      <c r="AA1394" s="19">
        <f t="shared" si="2893"/>
        <v>0</v>
      </c>
      <c r="AB1394" s="19">
        <f t="shared" si="2840"/>
        <v>133799.49300000002</v>
      </c>
      <c r="AC1394" s="19">
        <f t="shared" si="2841"/>
        <v>66493.3</v>
      </c>
      <c r="AD1394" s="19">
        <f t="shared" si="2842"/>
        <v>0</v>
      </c>
      <c r="AE1394" s="19">
        <f t="shared" si="2893"/>
        <v>0</v>
      </c>
      <c r="AF1394" s="19">
        <f t="shared" si="2893"/>
        <v>0</v>
      </c>
      <c r="AG1394" s="19">
        <f t="shared" si="2846"/>
        <v>133799.49300000002</v>
      </c>
      <c r="AH1394" s="19">
        <f t="shared" si="2847"/>
        <v>66493.3</v>
      </c>
      <c r="AI1394" s="19">
        <f t="shared" si="2848"/>
        <v>0</v>
      </c>
      <c r="AJ1394" s="19">
        <f t="shared" si="2893"/>
        <v>-35170.239000000001</v>
      </c>
      <c r="AK1394" s="19">
        <f t="shared" si="2893"/>
        <v>-47981.3</v>
      </c>
      <c r="AL1394" s="19">
        <f t="shared" si="2893"/>
        <v>0</v>
      </c>
      <c r="AM1394" s="19">
        <f t="shared" si="2861"/>
        <v>98629.254000000015</v>
      </c>
      <c r="AN1394" s="19">
        <f t="shared" si="2893"/>
        <v>0</v>
      </c>
      <c r="AO1394" s="19">
        <f t="shared" si="2852"/>
        <v>98629.254000000015</v>
      </c>
      <c r="AP1394" s="19">
        <f t="shared" si="2862"/>
        <v>18512</v>
      </c>
      <c r="AQ1394" s="19">
        <f t="shared" si="2893"/>
        <v>0</v>
      </c>
      <c r="AR1394" s="19">
        <f t="shared" si="2853"/>
        <v>18512</v>
      </c>
      <c r="AS1394" s="19">
        <f t="shared" si="2863"/>
        <v>0</v>
      </c>
      <c r="AT1394" s="19">
        <f t="shared" si="2893"/>
        <v>0</v>
      </c>
      <c r="AU1394" s="19">
        <f t="shared" si="2854"/>
        <v>0</v>
      </c>
      <c r="AV1394" s="19">
        <f t="shared" si="2893"/>
        <v>0</v>
      </c>
      <c r="AW1394" s="32"/>
      <c r="AX1394" s="23"/>
      <c r="AY1394" s="2"/>
    </row>
    <row r="1395" spans="1:51" ht="46.8" x14ac:dyDescent="0.3">
      <c r="A1395" s="49" t="s">
        <v>1353</v>
      </c>
      <c r="B1395" s="45">
        <v>400</v>
      </c>
      <c r="C1395" s="49"/>
      <c r="D1395" s="49"/>
      <c r="E1395" s="15" t="s">
        <v>580</v>
      </c>
      <c r="F1395" s="19">
        <f t="shared" si="2891"/>
        <v>130070.6</v>
      </c>
      <c r="G1395" s="19">
        <f t="shared" si="2891"/>
        <v>66493.3</v>
      </c>
      <c r="H1395" s="19">
        <f t="shared" si="2891"/>
        <v>0</v>
      </c>
      <c r="I1395" s="19">
        <f t="shared" si="2891"/>
        <v>0</v>
      </c>
      <c r="J1395" s="19">
        <f t="shared" si="2891"/>
        <v>0</v>
      </c>
      <c r="K1395" s="19">
        <f t="shared" si="2891"/>
        <v>0</v>
      </c>
      <c r="L1395" s="19">
        <f t="shared" si="2867"/>
        <v>130070.6</v>
      </c>
      <c r="M1395" s="19">
        <f t="shared" si="2868"/>
        <v>66493.3</v>
      </c>
      <c r="N1395" s="19">
        <f t="shared" si="2869"/>
        <v>0</v>
      </c>
      <c r="O1395" s="19">
        <f t="shared" si="2892"/>
        <v>3728.893</v>
      </c>
      <c r="P1395" s="19">
        <f t="shared" si="2892"/>
        <v>0</v>
      </c>
      <c r="Q1395" s="19">
        <f t="shared" si="2892"/>
        <v>0</v>
      </c>
      <c r="R1395" s="19">
        <f t="shared" si="2876"/>
        <v>133799.49300000002</v>
      </c>
      <c r="S1395" s="19">
        <f t="shared" si="2877"/>
        <v>66493.3</v>
      </c>
      <c r="T1395" s="19">
        <f t="shared" si="2878"/>
        <v>0</v>
      </c>
      <c r="U1395" s="19">
        <f t="shared" si="2893"/>
        <v>0</v>
      </c>
      <c r="V1395" s="19">
        <f t="shared" si="2879"/>
        <v>133799.49300000002</v>
      </c>
      <c r="W1395" s="19">
        <f t="shared" si="2880"/>
        <v>66493.3</v>
      </c>
      <c r="X1395" s="19">
        <f t="shared" si="2881"/>
        <v>0</v>
      </c>
      <c r="Y1395" s="19">
        <f t="shared" si="2893"/>
        <v>0</v>
      </c>
      <c r="Z1395" s="19">
        <f t="shared" si="2893"/>
        <v>0</v>
      </c>
      <c r="AA1395" s="19">
        <f t="shared" si="2893"/>
        <v>0</v>
      </c>
      <c r="AB1395" s="19">
        <f t="shared" si="2840"/>
        <v>133799.49300000002</v>
      </c>
      <c r="AC1395" s="19">
        <f t="shared" si="2841"/>
        <v>66493.3</v>
      </c>
      <c r="AD1395" s="19">
        <f t="shared" si="2842"/>
        <v>0</v>
      </c>
      <c r="AE1395" s="19">
        <f t="shared" si="2893"/>
        <v>0</v>
      </c>
      <c r="AF1395" s="19">
        <f t="shared" si="2893"/>
        <v>0</v>
      </c>
      <c r="AG1395" s="19">
        <f t="shared" si="2846"/>
        <v>133799.49300000002</v>
      </c>
      <c r="AH1395" s="19">
        <f t="shared" si="2847"/>
        <v>66493.3</v>
      </c>
      <c r="AI1395" s="19">
        <f t="shared" si="2848"/>
        <v>0</v>
      </c>
      <c r="AJ1395" s="19">
        <f t="shared" si="2893"/>
        <v>-35170.239000000001</v>
      </c>
      <c r="AK1395" s="19">
        <f t="shared" si="2893"/>
        <v>-47981.3</v>
      </c>
      <c r="AL1395" s="19">
        <f t="shared" si="2893"/>
        <v>0</v>
      </c>
      <c r="AM1395" s="19">
        <f t="shared" si="2861"/>
        <v>98629.254000000015</v>
      </c>
      <c r="AN1395" s="19">
        <f t="shared" si="2893"/>
        <v>0</v>
      </c>
      <c r="AO1395" s="19">
        <f t="shared" si="2852"/>
        <v>98629.254000000015</v>
      </c>
      <c r="AP1395" s="19">
        <f t="shared" si="2862"/>
        <v>18512</v>
      </c>
      <c r="AQ1395" s="19">
        <f t="shared" si="2893"/>
        <v>0</v>
      </c>
      <c r="AR1395" s="19">
        <f t="shared" si="2853"/>
        <v>18512</v>
      </c>
      <c r="AS1395" s="19">
        <f t="shared" si="2863"/>
        <v>0</v>
      </c>
      <c r="AT1395" s="19">
        <f t="shared" si="2893"/>
        <v>0</v>
      </c>
      <c r="AU1395" s="19">
        <f t="shared" si="2854"/>
        <v>0</v>
      </c>
      <c r="AV1395" s="19">
        <f t="shared" si="2893"/>
        <v>0</v>
      </c>
      <c r="AW1395" s="32"/>
      <c r="AX1395" s="23"/>
      <c r="AY1395" s="2"/>
    </row>
    <row r="1396" spans="1:51" x14ac:dyDescent="0.3">
      <c r="A1396" s="49" t="s">
        <v>1353</v>
      </c>
      <c r="B1396" s="45">
        <v>410</v>
      </c>
      <c r="C1396" s="49"/>
      <c r="D1396" s="49"/>
      <c r="E1396" s="15" t="s">
        <v>593</v>
      </c>
      <c r="F1396" s="19">
        <f t="shared" si="2891"/>
        <v>130070.6</v>
      </c>
      <c r="G1396" s="19">
        <f t="shared" si="2891"/>
        <v>66493.3</v>
      </c>
      <c r="H1396" s="19">
        <f t="shared" si="2891"/>
        <v>0</v>
      </c>
      <c r="I1396" s="19">
        <f t="shared" si="2891"/>
        <v>0</v>
      </c>
      <c r="J1396" s="19">
        <f t="shared" si="2891"/>
        <v>0</v>
      </c>
      <c r="K1396" s="19">
        <f t="shared" si="2891"/>
        <v>0</v>
      </c>
      <c r="L1396" s="19">
        <f t="shared" si="2867"/>
        <v>130070.6</v>
      </c>
      <c r="M1396" s="19">
        <f t="shared" si="2868"/>
        <v>66493.3</v>
      </c>
      <c r="N1396" s="19">
        <f t="shared" si="2869"/>
        <v>0</v>
      </c>
      <c r="O1396" s="19">
        <f t="shared" si="2892"/>
        <v>3728.893</v>
      </c>
      <c r="P1396" s="19">
        <f t="shared" si="2892"/>
        <v>0</v>
      </c>
      <c r="Q1396" s="19">
        <f t="shared" si="2892"/>
        <v>0</v>
      </c>
      <c r="R1396" s="19">
        <f t="shared" si="2876"/>
        <v>133799.49300000002</v>
      </c>
      <c r="S1396" s="19">
        <f t="shared" si="2877"/>
        <v>66493.3</v>
      </c>
      <c r="T1396" s="19">
        <f t="shared" si="2878"/>
        <v>0</v>
      </c>
      <c r="U1396" s="19">
        <f t="shared" si="2893"/>
        <v>0</v>
      </c>
      <c r="V1396" s="19">
        <f t="shared" si="2879"/>
        <v>133799.49300000002</v>
      </c>
      <c r="W1396" s="19">
        <f t="shared" si="2880"/>
        <v>66493.3</v>
      </c>
      <c r="X1396" s="19">
        <f t="shared" si="2881"/>
        <v>0</v>
      </c>
      <c r="Y1396" s="19">
        <f t="shared" si="2893"/>
        <v>0</v>
      </c>
      <c r="Z1396" s="19">
        <f t="shared" si="2893"/>
        <v>0</v>
      </c>
      <c r="AA1396" s="19">
        <f t="shared" si="2893"/>
        <v>0</v>
      </c>
      <c r="AB1396" s="19">
        <f t="shared" si="2840"/>
        <v>133799.49300000002</v>
      </c>
      <c r="AC1396" s="19">
        <f t="shared" si="2841"/>
        <v>66493.3</v>
      </c>
      <c r="AD1396" s="19">
        <f t="shared" si="2842"/>
        <v>0</v>
      </c>
      <c r="AE1396" s="19">
        <f t="shared" si="2893"/>
        <v>0</v>
      </c>
      <c r="AF1396" s="19">
        <f t="shared" si="2893"/>
        <v>0</v>
      </c>
      <c r="AG1396" s="19">
        <f t="shared" si="2846"/>
        <v>133799.49300000002</v>
      </c>
      <c r="AH1396" s="19">
        <f t="shared" si="2847"/>
        <v>66493.3</v>
      </c>
      <c r="AI1396" s="19">
        <f t="shared" si="2848"/>
        <v>0</v>
      </c>
      <c r="AJ1396" s="19">
        <f t="shared" si="2893"/>
        <v>-35170.239000000001</v>
      </c>
      <c r="AK1396" s="19">
        <f t="shared" si="2893"/>
        <v>-47981.3</v>
      </c>
      <c r="AL1396" s="19">
        <f t="shared" si="2893"/>
        <v>0</v>
      </c>
      <c r="AM1396" s="19">
        <f t="shared" si="2861"/>
        <v>98629.254000000015</v>
      </c>
      <c r="AN1396" s="19">
        <f t="shared" si="2893"/>
        <v>0</v>
      </c>
      <c r="AO1396" s="19">
        <f t="shared" si="2852"/>
        <v>98629.254000000015</v>
      </c>
      <c r="AP1396" s="19">
        <f t="shared" si="2862"/>
        <v>18512</v>
      </c>
      <c r="AQ1396" s="19">
        <f t="shared" si="2893"/>
        <v>0</v>
      </c>
      <c r="AR1396" s="19">
        <f t="shared" si="2853"/>
        <v>18512</v>
      </c>
      <c r="AS1396" s="19">
        <f t="shared" si="2863"/>
        <v>0</v>
      </c>
      <c r="AT1396" s="19">
        <f t="shared" si="2893"/>
        <v>0</v>
      </c>
      <c r="AU1396" s="19">
        <f t="shared" si="2854"/>
        <v>0</v>
      </c>
      <c r="AV1396" s="19">
        <f t="shared" si="2893"/>
        <v>0</v>
      </c>
      <c r="AW1396" s="32"/>
      <c r="AX1396" s="23"/>
      <c r="AY1396" s="2"/>
    </row>
    <row r="1397" spans="1:51" x14ac:dyDescent="0.3">
      <c r="A1397" s="49" t="s">
        <v>1353</v>
      </c>
      <c r="B1397" s="45">
        <v>410</v>
      </c>
      <c r="C1397" s="49" t="s">
        <v>151</v>
      </c>
      <c r="D1397" s="49" t="s">
        <v>30</v>
      </c>
      <c r="E1397" s="15" t="s">
        <v>549</v>
      </c>
      <c r="F1397" s="19">
        <v>130070.6</v>
      </c>
      <c r="G1397" s="19">
        <v>66493.3</v>
      </c>
      <c r="H1397" s="19">
        <v>0</v>
      </c>
      <c r="I1397" s="19"/>
      <c r="J1397" s="19"/>
      <c r="K1397" s="19"/>
      <c r="L1397" s="19">
        <f t="shared" si="2867"/>
        <v>130070.6</v>
      </c>
      <c r="M1397" s="19">
        <f t="shared" si="2868"/>
        <v>66493.3</v>
      </c>
      <c r="N1397" s="19">
        <f t="shared" si="2869"/>
        <v>0</v>
      </c>
      <c r="O1397" s="19">
        <v>3728.893</v>
      </c>
      <c r="P1397" s="19"/>
      <c r="Q1397" s="19"/>
      <c r="R1397" s="19">
        <f t="shared" si="2876"/>
        <v>133799.49300000002</v>
      </c>
      <c r="S1397" s="19">
        <f t="shared" si="2877"/>
        <v>66493.3</v>
      </c>
      <c r="T1397" s="19">
        <f t="shared" si="2878"/>
        <v>0</v>
      </c>
      <c r="U1397" s="19"/>
      <c r="V1397" s="19">
        <f t="shared" si="2879"/>
        <v>133799.49300000002</v>
      </c>
      <c r="W1397" s="19">
        <f t="shared" si="2880"/>
        <v>66493.3</v>
      </c>
      <c r="X1397" s="19">
        <f t="shared" si="2881"/>
        <v>0</v>
      </c>
      <c r="Y1397" s="19"/>
      <c r="Z1397" s="19"/>
      <c r="AA1397" s="19"/>
      <c r="AB1397" s="19">
        <f t="shared" si="2840"/>
        <v>133799.49300000002</v>
      </c>
      <c r="AC1397" s="19">
        <f t="shared" si="2841"/>
        <v>66493.3</v>
      </c>
      <c r="AD1397" s="19">
        <f t="shared" si="2842"/>
        <v>0</v>
      </c>
      <c r="AE1397" s="19"/>
      <c r="AF1397" s="19"/>
      <c r="AG1397" s="19">
        <f t="shared" si="2846"/>
        <v>133799.49300000002</v>
      </c>
      <c r="AH1397" s="19">
        <f t="shared" si="2847"/>
        <v>66493.3</v>
      </c>
      <c r="AI1397" s="19">
        <f t="shared" si="2848"/>
        <v>0</v>
      </c>
      <c r="AJ1397" s="19">
        <f>279.061+94621.3-130070.6</f>
        <v>-35170.239000000001</v>
      </c>
      <c r="AK1397" s="19">
        <f>18512-66493.3</f>
        <v>-47981.3</v>
      </c>
      <c r="AL1397" s="19"/>
      <c r="AM1397" s="19">
        <f t="shared" si="2861"/>
        <v>98629.254000000015</v>
      </c>
      <c r="AN1397" s="19"/>
      <c r="AO1397" s="19">
        <f t="shared" si="2852"/>
        <v>98629.254000000015</v>
      </c>
      <c r="AP1397" s="19">
        <f t="shared" si="2862"/>
        <v>18512</v>
      </c>
      <c r="AQ1397" s="19"/>
      <c r="AR1397" s="19">
        <f t="shared" si="2853"/>
        <v>18512</v>
      </c>
      <c r="AS1397" s="19">
        <f t="shared" si="2863"/>
        <v>0</v>
      </c>
      <c r="AT1397" s="19"/>
      <c r="AU1397" s="19">
        <f t="shared" si="2854"/>
        <v>0</v>
      </c>
      <c r="AV1397" s="19"/>
      <c r="AW1397" s="32"/>
      <c r="AX1397" s="23"/>
      <c r="AY1397" s="2"/>
    </row>
    <row r="1398" spans="1:51" ht="78" x14ac:dyDescent="0.3">
      <c r="A1398" s="49" t="s">
        <v>915</v>
      </c>
      <c r="B1398" s="45"/>
      <c r="C1398" s="49"/>
      <c r="D1398" s="49"/>
      <c r="E1398" s="15" t="s">
        <v>720</v>
      </c>
      <c r="F1398" s="19">
        <f t="shared" ref="F1398:K1400" si="2894">F1399</f>
        <v>1431991.3</v>
      </c>
      <c r="G1398" s="19">
        <f t="shared" si="2894"/>
        <v>2102955</v>
      </c>
      <c r="H1398" s="19">
        <f t="shared" si="2894"/>
        <v>1860675</v>
      </c>
      <c r="I1398" s="19">
        <f t="shared" si="2894"/>
        <v>0</v>
      </c>
      <c r="J1398" s="19">
        <f t="shared" si="2894"/>
        <v>0</v>
      </c>
      <c r="K1398" s="19">
        <f t="shared" si="2894"/>
        <v>0</v>
      </c>
      <c r="L1398" s="19">
        <f t="shared" si="2867"/>
        <v>1431991.3</v>
      </c>
      <c r="M1398" s="19">
        <f t="shared" si="2868"/>
        <v>2102955</v>
      </c>
      <c r="N1398" s="19">
        <f t="shared" si="2869"/>
        <v>1860675</v>
      </c>
      <c r="O1398" s="19">
        <f t="shared" ref="O1398:Q1400" si="2895">O1399</f>
        <v>-154782.70000000001</v>
      </c>
      <c r="P1398" s="19">
        <f t="shared" si="2895"/>
        <v>0</v>
      </c>
      <c r="Q1398" s="19">
        <f t="shared" si="2895"/>
        <v>0</v>
      </c>
      <c r="R1398" s="19">
        <f t="shared" si="2876"/>
        <v>1277208.6000000001</v>
      </c>
      <c r="S1398" s="19">
        <f t="shared" si="2877"/>
        <v>2102955</v>
      </c>
      <c r="T1398" s="19">
        <f t="shared" si="2878"/>
        <v>1860675</v>
      </c>
      <c r="U1398" s="19">
        <f t="shared" ref="U1398:AV1400" si="2896">U1399</f>
        <v>0</v>
      </c>
      <c r="V1398" s="19">
        <f t="shared" si="2879"/>
        <v>1277208.6000000001</v>
      </c>
      <c r="W1398" s="19">
        <f t="shared" si="2880"/>
        <v>2102955</v>
      </c>
      <c r="X1398" s="19">
        <f t="shared" si="2881"/>
        <v>1860675</v>
      </c>
      <c r="Y1398" s="19">
        <f t="shared" si="2896"/>
        <v>18402.5</v>
      </c>
      <c r="Z1398" s="19">
        <f t="shared" si="2896"/>
        <v>0</v>
      </c>
      <c r="AA1398" s="19">
        <f t="shared" si="2896"/>
        <v>0</v>
      </c>
      <c r="AB1398" s="19">
        <f t="shared" si="2840"/>
        <v>1295611.1000000001</v>
      </c>
      <c r="AC1398" s="19">
        <f t="shared" si="2841"/>
        <v>2102955</v>
      </c>
      <c r="AD1398" s="19">
        <f t="shared" si="2842"/>
        <v>1860675</v>
      </c>
      <c r="AE1398" s="19">
        <f t="shared" si="2896"/>
        <v>0</v>
      </c>
      <c r="AF1398" s="19">
        <f t="shared" si="2896"/>
        <v>0</v>
      </c>
      <c r="AG1398" s="19">
        <f t="shared" si="2846"/>
        <v>1295611.1000000001</v>
      </c>
      <c r="AH1398" s="19">
        <f t="shared" si="2847"/>
        <v>2102955</v>
      </c>
      <c r="AI1398" s="19">
        <f t="shared" si="2848"/>
        <v>1860675</v>
      </c>
      <c r="AJ1398" s="19">
        <f t="shared" si="2896"/>
        <v>-488447.4</v>
      </c>
      <c r="AK1398" s="19">
        <f t="shared" si="2896"/>
        <v>-171457.6</v>
      </c>
      <c r="AL1398" s="19">
        <f t="shared" si="2896"/>
        <v>0</v>
      </c>
      <c r="AM1398" s="19">
        <f t="shared" si="2861"/>
        <v>807163.70000000007</v>
      </c>
      <c r="AN1398" s="19">
        <f t="shared" si="2896"/>
        <v>0</v>
      </c>
      <c r="AO1398" s="19">
        <f t="shared" si="2852"/>
        <v>807163.70000000007</v>
      </c>
      <c r="AP1398" s="19">
        <f t="shared" si="2862"/>
        <v>1931497.4</v>
      </c>
      <c r="AQ1398" s="19">
        <f t="shared" si="2896"/>
        <v>0</v>
      </c>
      <c r="AR1398" s="19">
        <f t="shared" si="2853"/>
        <v>1931497.4</v>
      </c>
      <c r="AS1398" s="19">
        <f t="shared" si="2863"/>
        <v>1860675</v>
      </c>
      <c r="AT1398" s="19">
        <f t="shared" si="2896"/>
        <v>0</v>
      </c>
      <c r="AU1398" s="19">
        <f t="shared" si="2854"/>
        <v>1860675</v>
      </c>
      <c r="AV1398" s="19">
        <f t="shared" si="2896"/>
        <v>0</v>
      </c>
      <c r="AW1398" s="32"/>
      <c r="AX1398" s="23"/>
      <c r="AY1398" s="2"/>
    </row>
    <row r="1399" spans="1:51" ht="46.8" x14ac:dyDescent="0.3">
      <c r="A1399" s="49" t="s">
        <v>915</v>
      </c>
      <c r="B1399" s="45">
        <v>400</v>
      </c>
      <c r="C1399" s="49"/>
      <c r="D1399" s="49"/>
      <c r="E1399" s="15" t="s">
        <v>580</v>
      </c>
      <c r="F1399" s="19">
        <f t="shared" si="2894"/>
        <v>1431991.3</v>
      </c>
      <c r="G1399" s="19">
        <f t="shared" si="2894"/>
        <v>2102955</v>
      </c>
      <c r="H1399" s="19">
        <f t="shared" si="2894"/>
        <v>1860675</v>
      </c>
      <c r="I1399" s="19">
        <f t="shared" si="2894"/>
        <v>0</v>
      </c>
      <c r="J1399" s="19">
        <f t="shared" si="2894"/>
        <v>0</v>
      </c>
      <c r="K1399" s="19">
        <f t="shared" si="2894"/>
        <v>0</v>
      </c>
      <c r="L1399" s="19">
        <f t="shared" si="2867"/>
        <v>1431991.3</v>
      </c>
      <c r="M1399" s="19">
        <f t="shared" si="2868"/>
        <v>2102955</v>
      </c>
      <c r="N1399" s="19">
        <f t="shared" si="2869"/>
        <v>1860675</v>
      </c>
      <c r="O1399" s="19">
        <f t="shared" si="2895"/>
        <v>-154782.70000000001</v>
      </c>
      <c r="P1399" s="19">
        <f t="shared" si="2895"/>
        <v>0</v>
      </c>
      <c r="Q1399" s="19">
        <f t="shared" si="2895"/>
        <v>0</v>
      </c>
      <c r="R1399" s="19">
        <f t="shared" si="2876"/>
        <v>1277208.6000000001</v>
      </c>
      <c r="S1399" s="19">
        <f t="shared" si="2877"/>
        <v>2102955</v>
      </c>
      <c r="T1399" s="19">
        <f t="shared" si="2878"/>
        <v>1860675</v>
      </c>
      <c r="U1399" s="19">
        <f t="shared" si="2896"/>
        <v>0</v>
      </c>
      <c r="V1399" s="19">
        <f t="shared" si="2879"/>
        <v>1277208.6000000001</v>
      </c>
      <c r="W1399" s="19">
        <f t="shared" si="2880"/>
        <v>2102955</v>
      </c>
      <c r="X1399" s="19">
        <f t="shared" si="2881"/>
        <v>1860675</v>
      </c>
      <c r="Y1399" s="19">
        <f t="shared" si="2896"/>
        <v>18402.5</v>
      </c>
      <c r="Z1399" s="19">
        <f t="shared" si="2896"/>
        <v>0</v>
      </c>
      <c r="AA1399" s="19">
        <f t="shared" si="2896"/>
        <v>0</v>
      </c>
      <c r="AB1399" s="19">
        <f t="shared" si="2840"/>
        <v>1295611.1000000001</v>
      </c>
      <c r="AC1399" s="19">
        <f t="shared" si="2841"/>
        <v>2102955</v>
      </c>
      <c r="AD1399" s="19">
        <f t="shared" si="2842"/>
        <v>1860675</v>
      </c>
      <c r="AE1399" s="19">
        <f t="shared" si="2896"/>
        <v>0</v>
      </c>
      <c r="AF1399" s="19">
        <f t="shared" si="2896"/>
        <v>0</v>
      </c>
      <c r="AG1399" s="19">
        <f t="shared" si="2846"/>
        <v>1295611.1000000001</v>
      </c>
      <c r="AH1399" s="19">
        <f t="shared" si="2847"/>
        <v>2102955</v>
      </c>
      <c r="AI1399" s="19">
        <f t="shared" si="2848"/>
        <v>1860675</v>
      </c>
      <c r="AJ1399" s="19">
        <f t="shared" si="2896"/>
        <v>-488447.4</v>
      </c>
      <c r="AK1399" s="19">
        <f t="shared" si="2896"/>
        <v>-171457.6</v>
      </c>
      <c r="AL1399" s="19">
        <f t="shared" si="2896"/>
        <v>0</v>
      </c>
      <c r="AM1399" s="19">
        <f t="shared" si="2861"/>
        <v>807163.70000000007</v>
      </c>
      <c r="AN1399" s="19">
        <f t="shared" si="2896"/>
        <v>0</v>
      </c>
      <c r="AO1399" s="19">
        <f t="shared" si="2852"/>
        <v>807163.70000000007</v>
      </c>
      <c r="AP1399" s="19">
        <f t="shared" si="2862"/>
        <v>1931497.4</v>
      </c>
      <c r="AQ1399" s="19">
        <f t="shared" si="2896"/>
        <v>0</v>
      </c>
      <c r="AR1399" s="19">
        <f t="shared" si="2853"/>
        <v>1931497.4</v>
      </c>
      <c r="AS1399" s="19">
        <f t="shared" si="2863"/>
        <v>1860675</v>
      </c>
      <c r="AT1399" s="19">
        <f t="shared" si="2896"/>
        <v>0</v>
      </c>
      <c r="AU1399" s="19">
        <f t="shared" si="2854"/>
        <v>1860675</v>
      </c>
      <c r="AV1399" s="19">
        <f t="shared" si="2896"/>
        <v>0</v>
      </c>
      <c r="AW1399" s="32"/>
      <c r="AX1399" s="23"/>
      <c r="AY1399" s="2"/>
    </row>
    <row r="1400" spans="1:51" x14ac:dyDescent="0.3">
      <c r="A1400" s="49" t="s">
        <v>915</v>
      </c>
      <c r="B1400" s="45">
        <v>410</v>
      </c>
      <c r="C1400" s="49"/>
      <c r="D1400" s="49"/>
      <c r="E1400" s="15" t="s">
        <v>593</v>
      </c>
      <c r="F1400" s="19">
        <f t="shared" si="2894"/>
        <v>1431991.3</v>
      </c>
      <c r="G1400" s="19">
        <f t="shared" si="2894"/>
        <v>2102955</v>
      </c>
      <c r="H1400" s="19">
        <f t="shared" si="2894"/>
        <v>1860675</v>
      </c>
      <c r="I1400" s="19">
        <f t="shared" si="2894"/>
        <v>0</v>
      </c>
      <c r="J1400" s="19">
        <f t="shared" si="2894"/>
        <v>0</v>
      </c>
      <c r="K1400" s="19">
        <f t="shared" si="2894"/>
        <v>0</v>
      </c>
      <c r="L1400" s="19">
        <f t="shared" si="2867"/>
        <v>1431991.3</v>
      </c>
      <c r="M1400" s="19">
        <f t="shared" si="2868"/>
        <v>2102955</v>
      </c>
      <c r="N1400" s="19">
        <f t="shared" si="2869"/>
        <v>1860675</v>
      </c>
      <c r="O1400" s="19">
        <f t="shared" si="2895"/>
        <v>-154782.70000000001</v>
      </c>
      <c r="P1400" s="19">
        <f t="shared" si="2895"/>
        <v>0</v>
      </c>
      <c r="Q1400" s="19">
        <f t="shared" si="2895"/>
        <v>0</v>
      </c>
      <c r="R1400" s="19">
        <f t="shared" si="2876"/>
        <v>1277208.6000000001</v>
      </c>
      <c r="S1400" s="19">
        <f t="shared" si="2877"/>
        <v>2102955</v>
      </c>
      <c r="T1400" s="19">
        <f t="shared" si="2878"/>
        <v>1860675</v>
      </c>
      <c r="U1400" s="19">
        <f t="shared" si="2896"/>
        <v>0</v>
      </c>
      <c r="V1400" s="19">
        <f t="shared" si="2879"/>
        <v>1277208.6000000001</v>
      </c>
      <c r="W1400" s="19">
        <f t="shared" si="2880"/>
        <v>2102955</v>
      </c>
      <c r="X1400" s="19">
        <f t="shared" si="2881"/>
        <v>1860675</v>
      </c>
      <c r="Y1400" s="19">
        <f t="shared" si="2896"/>
        <v>18402.5</v>
      </c>
      <c r="Z1400" s="19">
        <f t="shared" si="2896"/>
        <v>0</v>
      </c>
      <c r="AA1400" s="19">
        <f t="shared" si="2896"/>
        <v>0</v>
      </c>
      <c r="AB1400" s="19">
        <f t="shared" si="2840"/>
        <v>1295611.1000000001</v>
      </c>
      <c r="AC1400" s="19">
        <f t="shared" si="2841"/>
        <v>2102955</v>
      </c>
      <c r="AD1400" s="19">
        <f t="shared" si="2842"/>
        <v>1860675</v>
      </c>
      <c r="AE1400" s="19">
        <f t="shared" si="2896"/>
        <v>0</v>
      </c>
      <c r="AF1400" s="19">
        <f t="shared" si="2896"/>
        <v>0</v>
      </c>
      <c r="AG1400" s="19">
        <f t="shared" si="2846"/>
        <v>1295611.1000000001</v>
      </c>
      <c r="AH1400" s="19">
        <f t="shared" si="2847"/>
        <v>2102955</v>
      </c>
      <c r="AI1400" s="19">
        <f t="shared" si="2848"/>
        <v>1860675</v>
      </c>
      <c r="AJ1400" s="19">
        <f t="shared" si="2896"/>
        <v>-488447.4</v>
      </c>
      <c r="AK1400" s="19">
        <f t="shared" si="2896"/>
        <v>-171457.6</v>
      </c>
      <c r="AL1400" s="19">
        <f t="shared" si="2896"/>
        <v>0</v>
      </c>
      <c r="AM1400" s="19">
        <f t="shared" si="2861"/>
        <v>807163.70000000007</v>
      </c>
      <c r="AN1400" s="19">
        <f t="shared" si="2896"/>
        <v>0</v>
      </c>
      <c r="AO1400" s="19">
        <f t="shared" si="2852"/>
        <v>807163.70000000007</v>
      </c>
      <c r="AP1400" s="19">
        <f t="shared" si="2862"/>
        <v>1931497.4</v>
      </c>
      <c r="AQ1400" s="19">
        <f t="shared" si="2896"/>
        <v>0</v>
      </c>
      <c r="AR1400" s="19">
        <f t="shared" si="2853"/>
        <v>1931497.4</v>
      </c>
      <c r="AS1400" s="19">
        <f t="shared" si="2863"/>
        <v>1860675</v>
      </c>
      <c r="AT1400" s="19">
        <f t="shared" si="2896"/>
        <v>0</v>
      </c>
      <c r="AU1400" s="19">
        <f t="shared" si="2854"/>
        <v>1860675</v>
      </c>
      <c r="AV1400" s="19">
        <f t="shared" si="2896"/>
        <v>0</v>
      </c>
      <c r="AW1400" s="32"/>
      <c r="AX1400" s="23"/>
      <c r="AY1400" s="2"/>
    </row>
    <row r="1401" spans="1:51" x14ac:dyDescent="0.3">
      <c r="A1401" s="49" t="s">
        <v>915</v>
      </c>
      <c r="B1401" s="45">
        <v>410</v>
      </c>
      <c r="C1401" s="49" t="s">
        <v>151</v>
      </c>
      <c r="D1401" s="49" t="s">
        <v>30</v>
      </c>
      <c r="E1401" s="15" t="s">
        <v>549</v>
      </c>
      <c r="F1401" s="19">
        <v>1431991.3</v>
      </c>
      <c r="G1401" s="19">
        <v>2102955</v>
      </c>
      <c r="H1401" s="19">
        <v>1860675</v>
      </c>
      <c r="I1401" s="19"/>
      <c r="J1401" s="19"/>
      <c r="K1401" s="19"/>
      <c r="L1401" s="19">
        <f t="shared" si="2867"/>
        <v>1431991.3</v>
      </c>
      <c r="M1401" s="19">
        <f t="shared" si="2868"/>
        <v>2102955</v>
      </c>
      <c r="N1401" s="19">
        <f t="shared" si="2869"/>
        <v>1860675</v>
      </c>
      <c r="O1401" s="19">
        <f>-147505-7277.7</f>
        <v>-154782.70000000001</v>
      </c>
      <c r="P1401" s="19"/>
      <c r="Q1401" s="19"/>
      <c r="R1401" s="19">
        <f t="shared" si="2876"/>
        <v>1277208.6000000001</v>
      </c>
      <c r="S1401" s="19">
        <f t="shared" si="2877"/>
        <v>2102955</v>
      </c>
      <c r="T1401" s="19">
        <f t="shared" si="2878"/>
        <v>1860675</v>
      </c>
      <c r="U1401" s="19"/>
      <c r="V1401" s="19">
        <f t="shared" si="2879"/>
        <v>1277208.6000000001</v>
      </c>
      <c r="W1401" s="19">
        <f t="shared" si="2880"/>
        <v>2102955</v>
      </c>
      <c r="X1401" s="19">
        <f t="shared" si="2881"/>
        <v>1860675</v>
      </c>
      <c r="Y1401" s="19">
        <v>18402.5</v>
      </c>
      <c r="Z1401" s="19"/>
      <c r="AA1401" s="19"/>
      <c r="AB1401" s="19">
        <f t="shared" si="2840"/>
        <v>1295611.1000000001</v>
      </c>
      <c r="AC1401" s="19">
        <f t="shared" si="2841"/>
        <v>2102955</v>
      </c>
      <c r="AD1401" s="19">
        <f t="shared" si="2842"/>
        <v>1860675</v>
      </c>
      <c r="AE1401" s="19"/>
      <c r="AF1401" s="19"/>
      <c r="AG1401" s="19">
        <f t="shared" si="2846"/>
        <v>1295611.1000000001</v>
      </c>
      <c r="AH1401" s="19">
        <f t="shared" si="2847"/>
        <v>2102955</v>
      </c>
      <c r="AI1401" s="19">
        <f t="shared" si="2848"/>
        <v>1860675</v>
      </c>
      <c r="AJ1401" s="19">
        <v>-488447.4</v>
      </c>
      <c r="AK1401" s="19">
        <v>-171457.6</v>
      </c>
      <c r="AL1401" s="19"/>
      <c r="AM1401" s="19">
        <f t="shared" si="2861"/>
        <v>807163.70000000007</v>
      </c>
      <c r="AN1401" s="19"/>
      <c r="AO1401" s="19">
        <f t="shared" si="2852"/>
        <v>807163.70000000007</v>
      </c>
      <c r="AP1401" s="19">
        <f t="shared" si="2862"/>
        <v>1931497.4</v>
      </c>
      <c r="AQ1401" s="19"/>
      <c r="AR1401" s="19">
        <f t="shared" si="2853"/>
        <v>1931497.4</v>
      </c>
      <c r="AS1401" s="19">
        <f t="shared" si="2863"/>
        <v>1860675</v>
      </c>
      <c r="AT1401" s="19"/>
      <c r="AU1401" s="19">
        <f t="shared" si="2854"/>
        <v>1860675</v>
      </c>
      <c r="AV1401" s="19"/>
      <c r="AW1401" s="32"/>
      <c r="AX1401" s="23"/>
      <c r="AY1401" s="2"/>
    </row>
    <row r="1402" spans="1:51" ht="124.8" x14ac:dyDescent="0.3">
      <c r="A1402" s="20" t="s">
        <v>1400</v>
      </c>
      <c r="B1402" s="45"/>
      <c r="C1402" s="49"/>
      <c r="D1402" s="49"/>
      <c r="E1402" s="15" t="s">
        <v>1367</v>
      </c>
      <c r="F1402" s="19"/>
      <c r="G1402" s="19"/>
      <c r="H1402" s="19"/>
      <c r="I1402" s="19"/>
      <c r="J1402" s="19"/>
      <c r="K1402" s="19"/>
      <c r="L1402" s="19"/>
      <c r="M1402" s="19"/>
      <c r="N1402" s="19"/>
      <c r="O1402" s="19">
        <f>O1403</f>
        <v>147505</v>
      </c>
      <c r="P1402" s="19">
        <f t="shared" ref="P1402:AV1404" si="2897">P1403</f>
        <v>0</v>
      </c>
      <c r="Q1402" s="19">
        <f t="shared" si="2897"/>
        <v>0</v>
      </c>
      <c r="R1402" s="19">
        <f t="shared" si="2876"/>
        <v>147505</v>
      </c>
      <c r="S1402" s="19">
        <f t="shared" si="2877"/>
        <v>0</v>
      </c>
      <c r="T1402" s="19">
        <f t="shared" si="2878"/>
        <v>0</v>
      </c>
      <c r="U1402" s="19">
        <f t="shared" si="2897"/>
        <v>0</v>
      </c>
      <c r="V1402" s="19">
        <f t="shared" si="2879"/>
        <v>147505</v>
      </c>
      <c r="W1402" s="19">
        <f t="shared" si="2880"/>
        <v>0</v>
      </c>
      <c r="X1402" s="19">
        <f t="shared" si="2881"/>
        <v>0</v>
      </c>
      <c r="Y1402" s="19">
        <f t="shared" si="2897"/>
        <v>0</v>
      </c>
      <c r="Z1402" s="19">
        <f t="shared" si="2897"/>
        <v>0</v>
      </c>
      <c r="AA1402" s="19">
        <f t="shared" si="2897"/>
        <v>0</v>
      </c>
      <c r="AB1402" s="19">
        <f t="shared" si="2840"/>
        <v>147505</v>
      </c>
      <c r="AC1402" s="19">
        <f t="shared" si="2841"/>
        <v>0</v>
      </c>
      <c r="AD1402" s="19">
        <f t="shared" si="2842"/>
        <v>0</v>
      </c>
      <c r="AE1402" s="19">
        <f t="shared" si="2897"/>
        <v>0</v>
      </c>
      <c r="AF1402" s="19">
        <f t="shared" si="2897"/>
        <v>0</v>
      </c>
      <c r="AG1402" s="19">
        <f t="shared" si="2846"/>
        <v>147505</v>
      </c>
      <c r="AH1402" s="19">
        <f t="shared" si="2847"/>
        <v>0</v>
      </c>
      <c r="AI1402" s="19">
        <f t="shared" si="2848"/>
        <v>0</v>
      </c>
      <c r="AJ1402" s="19">
        <f t="shared" si="2897"/>
        <v>0</v>
      </c>
      <c r="AK1402" s="19">
        <f t="shared" si="2897"/>
        <v>0</v>
      </c>
      <c r="AL1402" s="19">
        <f t="shared" si="2897"/>
        <v>0</v>
      </c>
      <c r="AM1402" s="19">
        <f t="shared" si="2861"/>
        <v>147505</v>
      </c>
      <c r="AN1402" s="19">
        <f t="shared" si="2897"/>
        <v>0</v>
      </c>
      <c r="AO1402" s="19">
        <f t="shared" si="2852"/>
        <v>147505</v>
      </c>
      <c r="AP1402" s="19">
        <f t="shared" si="2862"/>
        <v>0</v>
      </c>
      <c r="AQ1402" s="19">
        <f t="shared" si="2897"/>
        <v>0</v>
      </c>
      <c r="AR1402" s="19">
        <f t="shared" si="2853"/>
        <v>0</v>
      </c>
      <c r="AS1402" s="19">
        <f t="shared" si="2863"/>
        <v>0</v>
      </c>
      <c r="AT1402" s="19">
        <f t="shared" si="2897"/>
        <v>0</v>
      </c>
      <c r="AU1402" s="19">
        <f t="shared" si="2854"/>
        <v>0</v>
      </c>
      <c r="AV1402" s="19">
        <f t="shared" si="2897"/>
        <v>0</v>
      </c>
      <c r="AW1402" s="32"/>
      <c r="AX1402" s="23"/>
      <c r="AY1402" s="2"/>
    </row>
    <row r="1403" spans="1:51" ht="46.8" x14ac:dyDescent="0.3">
      <c r="A1403" s="20" t="s">
        <v>1400</v>
      </c>
      <c r="B1403" s="45">
        <v>400</v>
      </c>
      <c r="C1403" s="49"/>
      <c r="D1403" s="49"/>
      <c r="E1403" s="15" t="s">
        <v>580</v>
      </c>
      <c r="F1403" s="19"/>
      <c r="G1403" s="19"/>
      <c r="H1403" s="19"/>
      <c r="I1403" s="19"/>
      <c r="J1403" s="19"/>
      <c r="K1403" s="19"/>
      <c r="L1403" s="19"/>
      <c r="M1403" s="19"/>
      <c r="N1403" s="19"/>
      <c r="O1403" s="19">
        <f>O1404</f>
        <v>147505</v>
      </c>
      <c r="P1403" s="19">
        <f t="shared" si="2897"/>
        <v>0</v>
      </c>
      <c r="Q1403" s="19">
        <f t="shared" si="2897"/>
        <v>0</v>
      </c>
      <c r="R1403" s="19">
        <f t="shared" si="2876"/>
        <v>147505</v>
      </c>
      <c r="S1403" s="19">
        <f t="shared" si="2877"/>
        <v>0</v>
      </c>
      <c r="T1403" s="19">
        <f t="shared" si="2878"/>
        <v>0</v>
      </c>
      <c r="U1403" s="19">
        <f t="shared" si="2897"/>
        <v>0</v>
      </c>
      <c r="V1403" s="19">
        <f t="shared" si="2879"/>
        <v>147505</v>
      </c>
      <c r="W1403" s="19">
        <f t="shared" si="2880"/>
        <v>0</v>
      </c>
      <c r="X1403" s="19">
        <f t="shared" si="2881"/>
        <v>0</v>
      </c>
      <c r="Y1403" s="19">
        <f t="shared" si="2897"/>
        <v>0</v>
      </c>
      <c r="Z1403" s="19">
        <f t="shared" si="2897"/>
        <v>0</v>
      </c>
      <c r="AA1403" s="19">
        <f t="shared" si="2897"/>
        <v>0</v>
      </c>
      <c r="AB1403" s="19">
        <f t="shared" si="2840"/>
        <v>147505</v>
      </c>
      <c r="AC1403" s="19">
        <f t="shared" si="2841"/>
        <v>0</v>
      </c>
      <c r="AD1403" s="19">
        <f t="shared" si="2842"/>
        <v>0</v>
      </c>
      <c r="AE1403" s="19">
        <f t="shared" si="2897"/>
        <v>0</v>
      </c>
      <c r="AF1403" s="19">
        <f t="shared" si="2897"/>
        <v>0</v>
      </c>
      <c r="AG1403" s="19">
        <f t="shared" si="2846"/>
        <v>147505</v>
      </c>
      <c r="AH1403" s="19">
        <f t="shared" si="2847"/>
        <v>0</v>
      </c>
      <c r="AI1403" s="19">
        <f t="shared" si="2848"/>
        <v>0</v>
      </c>
      <c r="AJ1403" s="19">
        <f t="shared" si="2897"/>
        <v>0</v>
      </c>
      <c r="AK1403" s="19">
        <f t="shared" si="2897"/>
        <v>0</v>
      </c>
      <c r="AL1403" s="19">
        <f t="shared" si="2897"/>
        <v>0</v>
      </c>
      <c r="AM1403" s="19">
        <f t="shared" si="2861"/>
        <v>147505</v>
      </c>
      <c r="AN1403" s="19">
        <f t="shared" si="2897"/>
        <v>0</v>
      </c>
      <c r="AO1403" s="19">
        <f t="shared" si="2852"/>
        <v>147505</v>
      </c>
      <c r="AP1403" s="19">
        <f t="shared" si="2862"/>
        <v>0</v>
      </c>
      <c r="AQ1403" s="19">
        <f t="shared" si="2897"/>
        <v>0</v>
      </c>
      <c r="AR1403" s="19">
        <f t="shared" si="2853"/>
        <v>0</v>
      </c>
      <c r="AS1403" s="19">
        <f t="shared" si="2863"/>
        <v>0</v>
      </c>
      <c r="AT1403" s="19">
        <f t="shared" si="2897"/>
        <v>0</v>
      </c>
      <c r="AU1403" s="19">
        <f t="shared" si="2854"/>
        <v>0</v>
      </c>
      <c r="AV1403" s="19">
        <f t="shared" si="2897"/>
        <v>0</v>
      </c>
      <c r="AW1403" s="32"/>
      <c r="AX1403" s="23"/>
      <c r="AY1403" s="2"/>
    </row>
    <row r="1404" spans="1:51" x14ac:dyDescent="0.3">
      <c r="A1404" s="20" t="s">
        <v>1400</v>
      </c>
      <c r="B1404" s="45">
        <v>410</v>
      </c>
      <c r="C1404" s="49"/>
      <c r="D1404" s="49"/>
      <c r="E1404" s="15" t="s">
        <v>593</v>
      </c>
      <c r="F1404" s="19"/>
      <c r="G1404" s="19"/>
      <c r="H1404" s="19"/>
      <c r="I1404" s="19"/>
      <c r="J1404" s="19"/>
      <c r="K1404" s="19"/>
      <c r="L1404" s="19"/>
      <c r="M1404" s="19"/>
      <c r="N1404" s="19"/>
      <c r="O1404" s="19">
        <f>O1405</f>
        <v>147505</v>
      </c>
      <c r="P1404" s="19">
        <f t="shared" si="2897"/>
        <v>0</v>
      </c>
      <c r="Q1404" s="19">
        <f t="shared" si="2897"/>
        <v>0</v>
      </c>
      <c r="R1404" s="19">
        <f t="shared" si="2876"/>
        <v>147505</v>
      </c>
      <c r="S1404" s="19">
        <f t="shared" si="2877"/>
        <v>0</v>
      </c>
      <c r="T1404" s="19">
        <f t="shared" si="2878"/>
        <v>0</v>
      </c>
      <c r="U1404" s="19">
        <f t="shared" si="2897"/>
        <v>0</v>
      </c>
      <c r="V1404" s="19">
        <f t="shared" si="2879"/>
        <v>147505</v>
      </c>
      <c r="W1404" s="19">
        <f t="shared" si="2880"/>
        <v>0</v>
      </c>
      <c r="X1404" s="19">
        <f t="shared" si="2881"/>
        <v>0</v>
      </c>
      <c r="Y1404" s="19">
        <f t="shared" si="2897"/>
        <v>0</v>
      </c>
      <c r="Z1404" s="19">
        <f t="shared" si="2897"/>
        <v>0</v>
      </c>
      <c r="AA1404" s="19">
        <f t="shared" si="2897"/>
        <v>0</v>
      </c>
      <c r="AB1404" s="19">
        <f t="shared" si="2840"/>
        <v>147505</v>
      </c>
      <c r="AC1404" s="19">
        <f t="shared" si="2841"/>
        <v>0</v>
      </c>
      <c r="AD1404" s="19">
        <f t="shared" si="2842"/>
        <v>0</v>
      </c>
      <c r="AE1404" s="19">
        <f t="shared" si="2897"/>
        <v>0</v>
      </c>
      <c r="AF1404" s="19">
        <f t="shared" si="2897"/>
        <v>0</v>
      </c>
      <c r="AG1404" s="19">
        <f t="shared" si="2846"/>
        <v>147505</v>
      </c>
      <c r="AH1404" s="19">
        <f t="shared" si="2847"/>
        <v>0</v>
      </c>
      <c r="AI1404" s="19">
        <f t="shared" si="2848"/>
        <v>0</v>
      </c>
      <c r="AJ1404" s="19">
        <f t="shared" si="2897"/>
        <v>0</v>
      </c>
      <c r="AK1404" s="19">
        <f t="shared" si="2897"/>
        <v>0</v>
      </c>
      <c r="AL1404" s="19">
        <f t="shared" si="2897"/>
        <v>0</v>
      </c>
      <c r="AM1404" s="19">
        <f t="shared" si="2861"/>
        <v>147505</v>
      </c>
      <c r="AN1404" s="19">
        <f t="shared" si="2897"/>
        <v>0</v>
      </c>
      <c r="AO1404" s="19">
        <f t="shared" si="2852"/>
        <v>147505</v>
      </c>
      <c r="AP1404" s="19">
        <f t="shared" si="2862"/>
        <v>0</v>
      </c>
      <c r="AQ1404" s="19">
        <f t="shared" si="2897"/>
        <v>0</v>
      </c>
      <c r="AR1404" s="19">
        <f t="shared" si="2853"/>
        <v>0</v>
      </c>
      <c r="AS1404" s="19">
        <f t="shared" si="2863"/>
        <v>0</v>
      </c>
      <c r="AT1404" s="19">
        <f t="shared" si="2897"/>
        <v>0</v>
      </c>
      <c r="AU1404" s="19">
        <f t="shared" si="2854"/>
        <v>0</v>
      </c>
      <c r="AV1404" s="19">
        <f t="shared" si="2897"/>
        <v>0</v>
      </c>
      <c r="AW1404" s="32"/>
      <c r="AX1404" s="23"/>
      <c r="AY1404" s="2"/>
    </row>
    <row r="1405" spans="1:51" x14ac:dyDescent="0.3">
      <c r="A1405" s="20" t="s">
        <v>1400</v>
      </c>
      <c r="B1405" s="45">
        <v>410</v>
      </c>
      <c r="C1405" s="49" t="s">
        <v>151</v>
      </c>
      <c r="D1405" s="49" t="s">
        <v>24</v>
      </c>
      <c r="E1405" s="15" t="s">
        <v>548</v>
      </c>
      <c r="F1405" s="19"/>
      <c r="G1405" s="19"/>
      <c r="H1405" s="19"/>
      <c r="I1405" s="19"/>
      <c r="J1405" s="19"/>
      <c r="K1405" s="19"/>
      <c r="L1405" s="19"/>
      <c r="M1405" s="19"/>
      <c r="N1405" s="19"/>
      <c r="O1405" s="19">
        <v>147505</v>
      </c>
      <c r="P1405" s="19"/>
      <c r="Q1405" s="19"/>
      <c r="R1405" s="19">
        <f t="shared" si="2876"/>
        <v>147505</v>
      </c>
      <c r="S1405" s="19">
        <f t="shared" si="2877"/>
        <v>0</v>
      </c>
      <c r="T1405" s="19">
        <f t="shared" si="2878"/>
        <v>0</v>
      </c>
      <c r="U1405" s="19"/>
      <c r="V1405" s="19">
        <f t="shared" si="2879"/>
        <v>147505</v>
      </c>
      <c r="W1405" s="19">
        <f t="shared" si="2880"/>
        <v>0</v>
      </c>
      <c r="X1405" s="19">
        <f t="shared" si="2881"/>
        <v>0</v>
      </c>
      <c r="Y1405" s="19"/>
      <c r="Z1405" s="19"/>
      <c r="AA1405" s="19"/>
      <c r="AB1405" s="19">
        <f t="shared" si="2840"/>
        <v>147505</v>
      </c>
      <c r="AC1405" s="19">
        <f t="shared" si="2841"/>
        <v>0</v>
      </c>
      <c r="AD1405" s="19">
        <f t="shared" si="2842"/>
        <v>0</v>
      </c>
      <c r="AE1405" s="19"/>
      <c r="AF1405" s="19"/>
      <c r="AG1405" s="19">
        <f t="shared" si="2846"/>
        <v>147505</v>
      </c>
      <c r="AH1405" s="19">
        <f t="shared" si="2847"/>
        <v>0</v>
      </c>
      <c r="AI1405" s="19">
        <f t="shared" si="2848"/>
        <v>0</v>
      </c>
      <c r="AJ1405" s="19"/>
      <c r="AK1405" s="19"/>
      <c r="AL1405" s="19"/>
      <c r="AM1405" s="19">
        <f t="shared" si="2861"/>
        <v>147505</v>
      </c>
      <c r="AN1405" s="19"/>
      <c r="AO1405" s="19">
        <f t="shared" si="2852"/>
        <v>147505</v>
      </c>
      <c r="AP1405" s="19">
        <f t="shared" si="2862"/>
        <v>0</v>
      </c>
      <c r="AQ1405" s="19"/>
      <c r="AR1405" s="19">
        <f t="shared" si="2853"/>
        <v>0</v>
      </c>
      <c r="AS1405" s="19">
        <f t="shared" si="2863"/>
        <v>0</v>
      </c>
      <c r="AT1405" s="19"/>
      <c r="AU1405" s="19">
        <f t="shared" si="2854"/>
        <v>0</v>
      </c>
      <c r="AV1405" s="19"/>
      <c r="AW1405" s="32"/>
      <c r="AX1405" s="23"/>
      <c r="AY1405" s="2"/>
    </row>
    <row r="1406" spans="1:51" ht="46.8" x14ac:dyDescent="0.3">
      <c r="A1406" s="49" t="s">
        <v>946</v>
      </c>
      <c r="B1406" s="45"/>
      <c r="C1406" s="49"/>
      <c r="D1406" s="49"/>
      <c r="E1406" s="15" t="s">
        <v>881</v>
      </c>
      <c r="F1406" s="19">
        <f t="shared" ref="F1406:K1408" si="2898">F1407</f>
        <v>283733.40000000002</v>
      </c>
      <c r="G1406" s="19">
        <f t="shared" si="2898"/>
        <v>0</v>
      </c>
      <c r="H1406" s="19">
        <f t="shared" si="2898"/>
        <v>0</v>
      </c>
      <c r="I1406" s="19">
        <f t="shared" si="2898"/>
        <v>0</v>
      </c>
      <c r="J1406" s="19">
        <f t="shared" si="2898"/>
        <v>0</v>
      </c>
      <c r="K1406" s="19">
        <f t="shared" si="2898"/>
        <v>0</v>
      </c>
      <c r="L1406" s="19">
        <f t="shared" si="2867"/>
        <v>283733.40000000002</v>
      </c>
      <c r="M1406" s="19">
        <f t="shared" si="2868"/>
        <v>0</v>
      </c>
      <c r="N1406" s="19">
        <f t="shared" si="2869"/>
        <v>0</v>
      </c>
      <c r="O1406" s="19">
        <f t="shared" ref="O1406:Q1408" si="2899">O1407</f>
        <v>0</v>
      </c>
      <c r="P1406" s="19">
        <f t="shared" si="2899"/>
        <v>0</v>
      </c>
      <c r="Q1406" s="19">
        <f t="shared" si="2899"/>
        <v>0</v>
      </c>
      <c r="R1406" s="19">
        <f t="shared" si="2876"/>
        <v>283733.40000000002</v>
      </c>
      <c r="S1406" s="19">
        <f t="shared" si="2877"/>
        <v>0</v>
      </c>
      <c r="T1406" s="19">
        <f t="shared" si="2878"/>
        <v>0</v>
      </c>
      <c r="U1406" s="19">
        <f t="shared" ref="U1406:AV1408" si="2900">U1407</f>
        <v>0</v>
      </c>
      <c r="V1406" s="19">
        <f t="shared" si="2879"/>
        <v>283733.40000000002</v>
      </c>
      <c r="W1406" s="19">
        <f t="shared" si="2880"/>
        <v>0</v>
      </c>
      <c r="X1406" s="19">
        <f t="shared" si="2881"/>
        <v>0</v>
      </c>
      <c r="Y1406" s="19">
        <f t="shared" si="2900"/>
        <v>25817.919999999998</v>
      </c>
      <c r="Z1406" s="19">
        <f t="shared" si="2900"/>
        <v>0</v>
      </c>
      <c r="AA1406" s="19">
        <f t="shared" si="2900"/>
        <v>0</v>
      </c>
      <c r="AB1406" s="19">
        <f t="shared" si="2840"/>
        <v>309551.32</v>
      </c>
      <c r="AC1406" s="19">
        <f t="shared" si="2841"/>
        <v>0</v>
      </c>
      <c r="AD1406" s="19">
        <f t="shared" si="2842"/>
        <v>0</v>
      </c>
      <c r="AE1406" s="19">
        <f t="shared" si="2900"/>
        <v>0</v>
      </c>
      <c r="AF1406" s="19">
        <f t="shared" si="2900"/>
        <v>0</v>
      </c>
      <c r="AG1406" s="19">
        <f t="shared" si="2846"/>
        <v>309551.32</v>
      </c>
      <c r="AH1406" s="19">
        <f t="shared" si="2847"/>
        <v>0</v>
      </c>
      <c r="AI1406" s="19">
        <f t="shared" si="2848"/>
        <v>0</v>
      </c>
      <c r="AJ1406" s="19">
        <f t="shared" si="2900"/>
        <v>0</v>
      </c>
      <c r="AK1406" s="19">
        <f t="shared" si="2900"/>
        <v>0</v>
      </c>
      <c r="AL1406" s="19">
        <f t="shared" si="2900"/>
        <v>0</v>
      </c>
      <c r="AM1406" s="19">
        <f t="shared" si="2861"/>
        <v>309551.32</v>
      </c>
      <c r="AN1406" s="19">
        <f t="shared" si="2900"/>
        <v>0</v>
      </c>
      <c r="AO1406" s="19">
        <f t="shared" si="2852"/>
        <v>309551.32</v>
      </c>
      <c r="AP1406" s="19">
        <f t="shared" si="2862"/>
        <v>0</v>
      </c>
      <c r="AQ1406" s="19">
        <f t="shared" si="2900"/>
        <v>0</v>
      </c>
      <c r="AR1406" s="19">
        <f t="shared" si="2853"/>
        <v>0</v>
      </c>
      <c r="AS1406" s="19">
        <f t="shared" si="2863"/>
        <v>0</v>
      </c>
      <c r="AT1406" s="19">
        <f t="shared" si="2900"/>
        <v>0</v>
      </c>
      <c r="AU1406" s="19">
        <f t="shared" si="2854"/>
        <v>0</v>
      </c>
      <c r="AV1406" s="19">
        <f t="shared" si="2900"/>
        <v>0</v>
      </c>
      <c r="AW1406" s="32"/>
      <c r="AX1406" s="23"/>
      <c r="AY1406" s="2"/>
    </row>
    <row r="1407" spans="1:51" ht="46.8" x14ac:dyDescent="0.3">
      <c r="A1407" s="49" t="s">
        <v>946</v>
      </c>
      <c r="B1407" s="45">
        <v>400</v>
      </c>
      <c r="C1407" s="49"/>
      <c r="D1407" s="49"/>
      <c r="E1407" s="15" t="s">
        <v>580</v>
      </c>
      <c r="F1407" s="19">
        <f t="shared" si="2898"/>
        <v>283733.40000000002</v>
      </c>
      <c r="G1407" s="19">
        <f t="shared" si="2898"/>
        <v>0</v>
      </c>
      <c r="H1407" s="19">
        <f t="shared" si="2898"/>
        <v>0</v>
      </c>
      <c r="I1407" s="19">
        <f t="shared" si="2898"/>
        <v>0</v>
      </c>
      <c r="J1407" s="19">
        <f t="shared" si="2898"/>
        <v>0</v>
      </c>
      <c r="K1407" s="19">
        <f t="shared" si="2898"/>
        <v>0</v>
      </c>
      <c r="L1407" s="19">
        <f t="shared" si="2867"/>
        <v>283733.40000000002</v>
      </c>
      <c r="M1407" s="19">
        <f t="shared" si="2868"/>
        <v>0</v>
      </c>
      <c r="N1407" s="19">
        <f t="shared" si="2869"/>
        <v>0</v>
      </c>
      <c r="O1407" s="19">
        <f t="shared" si="2899"/>
        <v>0</v>
      </c>
      <c r="P1407" s="19">
        <f t="shared" si="2899"/>
        <v>0</v>
      </c>
      <c r="Q1407" s="19">
        <f t="shared" si="2899"/>
        <v>0</v>
      </c>
      <c r="R1407" s="19">
        <f t="shared" si="2876"/>
        <v>283733.40000000002</v>
      </c>
      <c r="S1407" s="19">
        <f t="shared" si="2877"/>
        <v>0</v>
      </c>
      <c r="T1407" s="19">
        <f t="shared" si="2878"/>
        <v>0</v>
      </c>
      <c r="U1407" s="19">
        <f t="shared" si="2900"/>
        <v>0</v>
      </c>
      <c r="V1407" s="19">
        <f t="shared" si="2879"/>
        <v>283733.40000000002</v>
      </c>
      <c r="W1407" s="19">
        <f t="shared" si="2880"/>
        <v>0</v>
      </c>
      <c r="X1407" s="19">
        <f t="shared" si="2881"/>
        <v>0</v>
      </c>
      <c r="Y1407" s="19">
        <f t="shared" si="2900"/>
        <v>25817.919999999998</v>
      </c>
      <c r="Z1407" s="19">
        <f t="shared" si="2900"/>
        <v>0</v>
      </c>
      <c r="AA1407" s="19">
        <f t="shared" si="2900"/>
        <v>0</v>
      </c>
      <c r="AB1407" s="19">
        <f t="shared" si="2840"/>
        <v>309551.32</v>
      </c>
      <c r="AC1407" s="19">
        <f t="shared" si="2841"/>
        <v>0</v>
      </c>
      <c r="AD1407" s="19">
        <f t="shared" si="2842"/>
        <v>0</v>
      </c>
      <c r="AE1407" s="19">
        <f t="shared" si="2900"/>
        <v>0</v>
      </c>
      <c r="AF1407" s="19">
        <f t="shared" si="2900"/>
        <v>0</v>
      </c>
      <c r="AG1407" s="19">
        <f t="shared" si="2846"/>
        <v>309551.32</v>
      </c>
      <c r="AH1407" s="19">
        <f t="shared" si="2847"/>
        <v>0</v>
      </c>
      <c r="AI1407" s="19">
        <f t="shared" si="2848"/>
        <v>0</v>
      </c>
      <c r="AJ1407" s="19">
        <f t="shared" si="2900"/>
        <v>0</v>
      </c>
      <c r="AK1407" s="19">
        <f t="shared" si="2900"/>
        <v>0</v>
      </c>
      <c r="AL1407" s="19">
        <f t="shared" si="2900"/>
        <v>0</v>
      </c>
      <c r="AM1407" s="19">
        <f t="shared" si="2861"/>
        <v>309551.32</v>
      </c>
      <c r="AN1407" s="19">
        <f t="shared" si="2900"/>
        <v>0</v>
      </c>
      <c r="AO1407" s="19">
        <f t="shared" si="2852"/>
        <v>309551.32</v>
      </c>
      <c r="AP1407" s="19">
        <f t="shared" si="2862"/>
        <v>0</v>
      </c>
      <c r="AQ1407" s="19">
        <f t="shared" si="2900"/>
        <v>0</v>
      </c>
      <c r="AR1407" s="19">
        <f t="shared" si="2853"/>
        <v>0</v>
      </c>
      <c r="AS1407" s="19">
        <f t="shared" si="2863"/>
        <v>0</v>
      </c>
      <c r="AT1407" s="19">
        <f t="shared" si="2900"/>
        <v>0</v>
      </c>
      <c r="AU1407" s="19">
        <f t="shared" si="2854"/>
        <v>0</v>
      </c>
      <c r="AV1407" s="19">
        <f t="shared" si="2900"/>
        <v>0</v>
      </c>
      <c r="AW1407" s="32"/>
      <c r="AX1407" s="23"/>
      <c r="AY1407" s="2"/>
    </row>
    <row r="1408" spans="1:51" x14ac:dyDescent="0.3">
      <c r="A1408" s="49" t="s">
        <v>946</v>
      </c>
      <c r="B1408" s="45">
        <v>410</v>
      </c>
      <c r="C1408" s="49"/>
      <c r="D1408" s="49"/>
      <c r="E1408" s="15" t="s">
        <v>593</v>
      </c>
      <c r="F1408" s="19">
        <f t="shared" si="2898"/>
        <v>283733.40000000002</v>
      </c>
      <c r="G1408" s="19">
        <f t="shared" si="2898"/>
        <v>0</v>
      </c>
      <c r="H1408" s="19">
        <f t="shared" si="2898"/>
        <v>0</v>
      </c>
      <c r="I1408" s="19">
        <f t="shared" si="2898"/>
        <v>0</v>
      </c>
      <c r="J1408" s="19">
        <f t="shared" si="2898"/>
        <v>0</v>
      </c>
      <c r="K1408" s="19">
        <f t="shared" si="2898"/>
        <v>0</v>
      </c>
      <c r="L1408" s="19">
        <f t="shared" si="2867"/>
        <v>283733.40000000002</v>
      </c>
      <c r="M1408" s="19">
        <f t="shared" si="2868"/>
        <v>0</v>
      </c>
      <c r="N1408" s="19">
        <f t="shared" si="2869"/>
        <v>0</v>
      </c>
      <c r="O1408" s="19">
        <f t="shared" si="2899"/>
        <v>0</v>
      </c>
      <c r="P1408" s="19">
        <f t="shared" si="2899"/>
        <v>0</v>
      </c>
      <c r="Q1408" s="19">
        <f t="shared" si="2899"/>
        <v>0</v>
      </c>
      <c r="R1408" s="19">
        <f t="shared" si="2876"/>
        <v>283733.40000000002</v>
      </c>
      <c r="S1408" s="19">
        <f t="shared" si="2877"/>
        <v>0</v>
      </c>
      <c r="T1408" s="19">
        <f t="shared" si="2878"/>
        <v>0</v>
      </c>
      <c r="U1408" s="19">
        <f t="shared" si="2900"/>
        <v>0</v>
      </c>
      <c r="V1408" s="19">
        <f t="shared" si="2879"/>
        <v>283733.40000000002</v>
      </c>
      <c r="W1408" s="19">
        <f t="shared" si="2880"/>
        <v>0</v>
      </c>
      <c r="X1408" s="19">
        <f t="shared" si="2881"/>
        <v>0</v>
      </c>
      <c r="Y1408" s="19">
        <f t="shared" si="2900"/>
        <v>25817.919999999998</v>
      </c>
      <c r="Z1408" s="19">
        <f t="shared" si="2900"/>
        <v>0</v>
      </c>
      <c r="AA1408" s="19">
        <f t="shared" si="2900"/>
        <v>0</v>
      </c>
      <c r="AB1408" s="19">
        <f t="shared" si="2840"/>
        <v>309551.32</v>
      </c>
      <c r="AC1408" s="19">
        <f t="shared" si="2841"/>
        <v>0</v>
      </c>
      <c r="AD1408" s="19">
        <f t="shared" si="2842"/>
        <v>0</v>
      </c>
      <c r="AE1408" s="19">
        <f t="shared" si="2900"/>
        <v>0</v>
      </c>
      <c r="AF1408" s="19">
        <f t="shared" si="2900"/>
        <v>0</v>
      </c>
      <c r="AG1408" s="19">
        <f t="shared" si="2846"/>
        <v>309551.32</v>
      </c>
      <c r="AH1408" s="19">
        <f t="shared" si="2847"/>
        <v>0</v>
      </c>
      <c r="AI1408" s="19">
        <f t="shared" si="2848"/>
        <v>0</v>
      </c>
      <c r="AJ1408" s="19">
        <f t="shared" si="2900"/>
        <v>0</v>
      </c>
      <c r="AK1408" s="19">
        <f t="shared" si="2900"/>
        <v>0</v>
      </c>
      <c r="AL1408" s="19">
        <f t="shared" si="2900"/>
        <v>0</v>
      </c>
      <c r="AM1408" s="19">
        <f t="shared" si="2861"/>
        <v>309551.32</v>
      </c>
      <c r="AN1408" s="19">
        <f t="shared" si="2900"/>
        <v>0</v>
      </c>
      <c r="AO1408" s="19">
        <f t="shared" si="2852"/>
        <v>309551.32</v>
      </c>
      <c r="AP1408" s="19">
        <f t="shared" si="2862"/>
        <v>0</v>
      </c>
      <c r="AQ1408" s="19">
        <f t="shared" si="2900"/>
        <v>0</v>
      </c>
      <c r="AR1408" s="19">
        <f t="shared" si="2853"/>
        <v>0</v>
      </c>
      <c r="AS1408" s="19">
        <f t="shared" si="2863"/>
        <v>0</v>
      </c>
      <c r="AT1408" s="19">
        <f t="shared" si="2900"/>
        <v>0</v>
      </c>
      <c r="AU1408" s="19">
        <f t="shared" si="2854"/>
        <v>0</v>
      </c>
      <c r="AV1408" s="19">
        <f t="shared" si="2900"/>
        <v>0</v>
      </c>
      <c r="AW1408" s="32"/>
      <c r="AX1408" s="23"/>
      <c r="AY1408" s="2"/>
    </row>
    <row r="1409" spans="1:51" x14ac:dyDescent="0.3">
      <c r="A1409" s="49" t="s">
        <v>946</v>
      </c>
      <c r="B1409" s="45">
        <v>410</v>
      </c>
      <c r="C1409" s="49" t="s">
        <v>151</v>
      </c>
      <c r="D1409" s="49" t="s">
        <v>30</v>
      </c>
      <c r="E1409" s="15" t="s">
        <v>549</v>
      </c>
      <c r="F1409" s="19">
        <v>283733.40000000002</v>
      </c>
      <c r="G1409" s="19">
        <v>0</v>
      </c>
      <c r="H1409" s="19">
        <v>0</v>
      </c>
      <c r="I1409" s="19"/>
      <c r="J1409" s="19"/>
      <c r="K1409" s="19"/>
      <c r="L1409" s="19">
        <f t="shared" si="2867"/>
        <v>283733.40000000002</v>
      </c>
      <c r="M1409" s="19">
        <f t="shared" si="2868"/>
        <v>0</v>
      </c>
      <c r="N1409" s="19">
        <f t="shared" si="2869"/>
        <v>0</v>
      </c>
      <c r="O1409" s="19"/>
      <c r="P1409" s="19"/>
      <c r="Q1409" s="19"/>
      <c r="R1409" s="19">
        <f t="shared" si="2876"/>
        <v>283733.40000000002</v>
      </c>
      <c r="S1409" s="19">
        <f t="shared" si="2877"/>
        <v>0</v>
      </c>
      <c r="T1409" s="19">
        <f t="shared" si="2878"/>
        <v>0</v>
      </c>
      <c r="U1409" s="19"/>
      <c r="V1409" s="19">
        <f t="shared" si="2879"/>
        <v>283733.40000000002</v>
      </c>
      <c r="W1409" s="19">
        <f t="shared" si="2880"/>
        <v>0</v>
      </c>
      <c r="X1409" s="19">
        <f t="shared" si="2881"/>
        <v>0</v>
      </c>
      <c r="Y1409" s="19">
        <v>25817.919999999998</v>
      </c>
      <c r="Z1409" s="19"/>
      <c r="AA1409" s="19"/>
      <c r="AB1409" s="19">
        <f t="shared" si="2840"/>
        <v>309551.32</v>
      </c>
      <c r="AC1409" s="19">
        <f t="shared" si="2841"/>
        <v>0</v>
      </c>
      <c r="AD1409" s="19">
        <f t="shared" si="2842"/>
        <v>0</v>
      </c>
      <c r="AE1409" s="19"/>
      <c r="AF1409" s="19"/>
      <c r="AG1409" s="19">
        <f t="shared" si="2846"/>
        <v>309551.32</v>
      </c>
      <c r="AH1409" s="19">
        <f t="shared" si="2847"/>
        <v>0</v>
      </c>
      <c r="AI1409" s="19">
        <f t="shared" si="2848"/>
        <v>0</v>
      </c>
      <c r="AJ1409" s="19"/>
      <c r="AK1409" s="19"/>
      <c r="AL1409" s="19"/>
      <c r="AM1409" s="19">
        <f t="shared" si="2861"/>
        <v>309551.32</v>
      </c>
      <c r="AN1409" s="19"/>
      <c r="AO1409" s="19">
        <f t="shared" si="2852"/>
        <v>309551.32</v>
      </c>
      <c r="AP1409" s="19">
        <f t="shared" si="2862"/>
        <v>0</v>
      </c>
      <c r="AQ1409" s="19"/>
      <c r="AR1409" s="19">
        <f t="shared" si="2853"/>
        <v>0</v>
      </c>
      <c r="AS1409" s="19">
        <f t="shared" si="2863"/>
        <v>0</v>
      </c>
      <c r="AT1409" s="19"/>
      <c r="AU1409" s="19">
        <f t="shared" si="2854"/>
        <v>0</v>
      </c>
      <c r="AV1409" s="19"/>
      <c r="AW1409" s="32"/>
      <c r="AX1409" s="23"/>
      <c r="AY1409" s="2"/>
    </row>
    <row r="1410" spans="1:51" ht="171.6" x14ac:dyDescent="0.3">
      <c r="A1410" s="20" t="s">
        <v>1401</v>
      </c>
      <c r="B1410" s="45"/>
      <c r="C1410" s="49"/>
      <c r="D1410" s="49"/>
      <c r="E1410" s="15" t="s">
        <v>1446</v>
      </c>
      <c r="F1410" s="19"/>
      <c r="G1410" s="19"/>
      <c r="H1410" s="19"/>
      <c r="I1410" s="19"/>
      <c r="J1410" s="19"/>
      <c r="K1410" s="19"/>
      <c r="L1410" s="19"/>
      <c r="M1410" s="19"/>
      <c r="N1410" s="19"/>
      <c r="O1410" s="19">
        <f>O1411</f>
        <v>35136.400000000001</v>
      </c>
      <c r="P1410" s="19">
        <f t="shared" ref="P1410:AV1412" si="2901">P1411</f>
        <v>0</v>
      </c>
      <c r="Q1410" s="19">
        <f t="shared" si="2901"/>
        <v>0</v>
      </c>
      <c r="R1410" s="19">
        <f t="shared" si="2876"/>
        <v>35136.400000000001</v>
      </c>
      <c r="S1410" s="19">
        <f t="shared" si="2877"/>
        <v>0</v>
      </c>
      <c r="T1410" s="19">
        <f t="shared" si="2878"/>
        <v>0</v>
      </c>
      <c r="U1410" s="19">
        <f t="shared" si="2901"/>
        <v>0</v>
      </c>
      <c r="V1410" s="19">
        <f t="shared" si="2879"/>
        <v>35136.400000000001</v>
      </c>
      <c r="W1410" s="19">
        <f t="shared" si="2880"/>
        <v>0</v>
      </c>
      <c r="X1410" s="19">
        <f t="shared" si="2881"/>
        <v>0</v>
      </c>
      <c r="Y1410" s="19">
        <f t="shared" si="2901"/>
        <v>0</v>
      </c>
      <c r="Z1410" s="19">
        <f t="shared" si="2901"/>
        <v>0</v>
      </c>
      <c r="AA1410" s="19">
        <f t="shared" si="2901"/>
        <v>0</v>
      </c>
      <c r="AB1410" s="19">
        <f t="shared" si="2840"/>
        <v>35136.400000000001</v>
      </c>
      <c r="AC1410" s="19">
        <f t="shared" si="2841"/>
        <v>0</v>
      </c>
      <c r="AD1410" s="19">
        <f t="shared" si="2842"/>
        <v>0</v>
      </c>
      <c r="AE1410" s="19">
        <f t="shared" si="2901"/>
        <v>0</v>
      </c>
      <c r="AF1410" s="19">
        <f t="shared" si="2901"/>
        <v>0</v>
      </c>
      <c r="AG1410" s="19">
        <f t="shared" si="2846"/>
        <v>35136.400000000001</v>
      </c>
      <c r="AH1410" s="19">
        <f t="shared" si="2847"/>
        <v>0</v>
      </c>
      <c r="AI1410" s="19">
        <f t="shared" si="2848"/>
        <v>0</v>
      </c>
      <c r="AJ1410" s="19">
        <f t="shared" si="2901"/>
        <v>15.446</v>
      </c>
      <c r="AK1410" s="19">
        <f t="shared" si="2901"/>
        <v>0</v>
      </c>
      <c r="AL1410" s="19">
        <f t="shared" si="2901"/>
        <v>0</v>
      </c>
      <c r="AM1410" s="19">
        <f t="shared" si="2861"/>
        <v>35151.846000000005</v>
      </c>
      <c r="AN1410" s="19">
        <f t="shared" si="2901"/>
        <v>0</v>
      </c>
      <c r="AO1410" s="19">
        <f t="shared" si="2852"/>
        <v>35151.846000000005</v>
      </c>
      <c r="AP1410" s="19">
        <f t="shared" si="2862"/>
        <v>0</v>
      </c>
      <c r="AQ1410" s="19">
        <f t="shared" si="2901"/>
        <v>0</v>
      </c>
      <c r="AR1410" s="19">
        <f t="shared" si="2853"/>
        <v>0</v>
      </c>
      <c r="AS1410" s="19">
        <f t="shared" si="2863"/>
        <v>0</v>
      </c>
      <c r="AT1410" s="19">
        <f t="shared" si="2901"/>
        <v>0</v>
      </c>
      <c r="AU1410" s="19">
        <f t="shared" si="2854"/>
        <v>0</v>
      </c>
      <c r="AV1410" s="19">
        <f t="shared" si="2901"/>
        <v>0</v>
      </c>
      <c r="AW1410" s="32"/>
      <c r="AX1410" s="23"/>
      <c r="AY1410" s="2"/>
    </row>
    <row r="1411" spans="1:51" ht="46.8" x14ac:dyDescent="0.3">
      <c r="A1411" s="20" t="s">
        <v>1401</v>
      </c>
      <c r="B1411" s="45">
        <v>400</v>
      </c>
      <c r="C1411" s="49"/>
      <c r="D1411" s="49"/>
      <c r="E1411" s="15" t="s">
        <v>580</v>
      </c>
      <c r="F1411" s="19"/>
      <c r="G1411" s="19"/>
      <c r="H1411" s="19"/>
      <c r="I1411" s="19"/>
      <c r="J1411" s="19"/>
      <c r="K1411" s="19"/>
      <c r="L1411" s="19"/>
      <c r="M1411" s="19"/>
      <c r="N1411" s="19"/>
      <c r="O1411" s="19">
        <f>O1412</f>
        <v>35136.400000000001</v>
      </c>
      <c r="P1411" s="19">
        <f t="shared" si="2901"/>
        <v>0</v>
      </c>
      <c r="Q1411" s="19">
        <f t="shared" si="2901"/>
        <v>0</v>
      </c>
      <c r="R1411" s="19">
        <f t="shared" si="2876"/>
        <v>35136.400000000001</v>
      </c>
      <c r="S1411" s="19">
        <f t="shared" si="2877"/>
        <v>0</v>
      </c>
      <c r="T1411" s="19">
        <f t="shared" si="2878"/>
        <v>0</v>
      </c>
      <c r="U1411" s="19">
        <f t="shared" si="2901"/>
        <v>0</v>
      </c>
      <c r="V1411" s="19">
        <f t="shared" si="2879"/>
        <v>35136.400000000001</v>
      </c>
      <c r="W1411" s="19">
        <f t="shared" si="2880"/>
        <v>0</v>
      </c>
      <c r="X1411" s="19">
        <f t="shared" si="2881"/>
        <v>0</v>
      </c>
      <c r="Y1411" s="19">
        <f t="shared" si="2901"/>
        <v>0</v>
      </c>
      <c r="Z1411" s="19">
        <f t="shared" si="2901"/>
        <v>0</v>
      </c>
      <c r="AA1411" s="19">
        <f t="shared" si="2901"/>
        <v>0</v>
      </c>
      <c r="AB1411" s="19">
        <f t="shared" si="2840"/>
        <v>35136.400000000001</v>
      </c>
      <c r="AC1411" s="19">
        <f t="shared" si="2841"/>
        <v>0</v>
      </c>
      <c r="AD1411" s="19">
        <f t="shared" si="2842"/>
        <v>0</v>
      </c>
      <c r="AE1411" s="19">
        <f t="shared" si="2901"/>
        <v>0</v>
      </c>
      <c r="AF1411" s="19">
        <f t="shared" si="2901"/>
        <v>0</v>
      </c>
      <c r="AG1411" s="19">
        <f t="shared" si="2846"/>
        <v>35136.400000000001</v>
      </c>
      <c r="AH1411" s="19">
        <f t="shared" si="2847"/>
        <v>0</v>
      </c>
      <c r="AI1411" s="19">
        <f t="shared" si="2848"/>
        <v>0</v>
      </c>
      <c r="AJ1411" s="19">
        <f t="shared" si="2901"/>
        <v>15.446</v>
      </c>
      <c r="AK1411" s="19">
        <f t="shared" si="2901"/>
        <v>0</v>
      </c>
      <c r="AL1411" s="19">
        <f t="shared" si="2901"/>
        <v>0</v>
      </c>
      <c r="AM1411" s="19">
        <f t="shared" si="2861"/>
        <v>35151.846000000005</v>
      </c>
      <c r="AN1411" s="19">
        <f t="shared" si="2901"/>
        <v>0</v>
      </c>
      <c r="AO1411" s="19">
        <f t="shared" si="2852"/>
        <v>35151.846000000005</v>
      </c>
      <c r="AP1411" s="19">
        <f t="shared" si="2862"/>
        <v>0</v>
      </c>
      <c r="AQ1411" s="19">
        <f t="shared" si="2901"/>
        <v>0</v>
      </c>
      <c r="AR1411" s="19">
        <f t="shared" si="2853"/>
        <v>0</v>
      </c>
      <c r="AS1411" s="19">
        <f t="shared" si="2863"/>
        <v>0</v>
      </c>
      <c r="AT1411" s="19">
        <f t="shared" si="2901"/>
        <v>0</v>
      </c>
      <c r="AU1411" s="19">
        <f t="shared" si="2854"/>
        <v>0</v>
      </c>
      <c r="AV1411" s="19">
        <f t="shared" si="2901"/>
        <v>0</v>
      </c>
      <c r="AW1411" s="32"/>
      <c r="AX1411" s="23"/>
      <c r="AY1411" s="2"/>
    </row>
    <row r="1412" spans="1:51" x14ac:dyDescent="0.3">
      <c r="A1412" s="20" t="s">
        <v>1401</v>
      </c>
      <c r="B1412" s="45">
        <v>410</v>
      </c>
      <c r="C1412" s="49"/>
      <c r="D1412" s="49"/>
      <c r="E1412" s="15" t="s">
        <v>593</v>
      </c>
      <c r="F1412" s="19"/>
      <c r="G1412" s="19"/>
      <c r="H1412" s="19"/>
      <c r="I1412" s="19"/>
      <c r="J1412" s="19"/>
      <c r="K1412" s="19"/>
      <c r="L1412" s="19"/>
      <c r="M1412" s="19"/>
      <c r="N1412" s="19"/>
      <c r="O1412" s="19">
        <f>O1413</f>
        <v>35136.400000000001</v>
      </c>
      <c r="P1412" s="19">
        <f t="shared" si="2901"/>
        <v>0</v>
      </c>
      <c r="Q1412" s="19">
        <f t="shared" si="2901"/>
        <v>0</v>
      </c>
      <c r="R1412" s="19">
        <f t="shared" si="2876"/>
        <v>35136.400000000001</v>
      </c>
      <c r="S1412" s="19">
        <f t="shared" si="2877"/>
        <v>0</v>
      </c>
      <c r="T1412" s="19">
        <f t="shared" si="2878"/>
        <v>0</v>
      </c>
      <c r="U1412" s="19">
        <f t="shared" si="2901"/>
        <v>0</v>
      </c>
      <c r="V1412" s="19">
        <f t="shared" si="2879"/>
        <v>35136.400000000001</v>
      </c>
      <c r="W1412" s="19">
        <f t="shared" si="2880"/>
        <v>0</v>
      </c>
      <c r="X1412" s="19">
        <f t="shared" si="2881"/>
        <v>0</v>
      </c>
      <c r="Y1412" s="19">
        <f t="shared" si="2901"/>
        <v>0</v>
      </c>
      <c r="Z1412" s="19">
        <f t="shared" si="2901"/>
        <v>0</v>
      </c>
      <c r="AA1412" s="19">
        <f t="shared" si="2901"/>
        <v>0</v>
      </c>
      <c r="AB1412" s="19">
        <f t="shared" si="2840"/>
        <v>35136.400000000001</v>
      </c>
      <c r="AC1412" s="19">
        <f t="shared" si="2841"/>
        <v>0</v>
      </c>
      <c r="AD1412" s="19">
        <f t="shared" si="2842"/>
        <v>0</v>
      </c>
      <c r="AE1412" s="19">
        <f t="shared" si="2901"/>
        <v>0</v>
      </c>
      <c r="AF1412" s="19">
        <f t="shared" si="2901"/>
        <v>0</v>
      </c>
      <c r="AG1412" s="19">
        <f t="shared" si="2846"/>
        <v>35136.400000000001</v>
      </c>
      <c r="AH1412" s="19">
        <f t="shared" si="2847"/>
        <v>0</v>
      </c>
      <c r="AI1412" s="19">
        <f t="shared" si="2848"/>
        <v>0</v>
      </c>
      <c r="AJ1412" s="19">
        <f t="shared" si="2901"/>
        <v>15.446</v>
      </c>
      <c r="AK1412" s="19">
        <f t="shared" si="2901"/>
        <v>0</v>
      </c>
      <c r="AL1412" s="19">
        <f t="shared" si="2901"/>
        <v>0</v>
      </c>
      <c r="AM1412" s="19">
        <f t="shared" si="2861"/>
        <v>35151.846000000005</v>
      </c>
      <c r="AN1412" s="19">
        <f t="shared" si="2901"/>
        <v>0</v>
      </c>
      <c r="AO1412" s="19">
        <f t="shared" si="2852"/>
        <v>35151.846000000005</v>
      </c>
      <c r="AP1412" s="19">
        <f t="shared" si="2862"/>
        <v>0</v>
      </c>
      <c r="AQ1412" s="19">
        <f t="shared" si="2901"/>
        <v>0</v>
      </c>
      <c r="AR1412" s="19">
        <f t="shared" si="2853"/>
        <v>0</v>
      </c>
      <c r="AS1412" s="19">
        <f t="shared" si="2863"/>
        <v>0</v>
      </c>
      <c r="AT1412" s="19">
        <f t="shared" si="2901"/>
        <v>0</v>
      </c>
      <c r="AU1412" s="19">
        <f t="shared" si="2854"/>
        <v>0</v>
      </c>
      <c r="AV1412" s="19">
        <f t="shared" si="2901"/>
        <v>0</v>
      </c>
      <c r="AW1412" s="32"/>
      <c r="AX1412" s="23"/>
      <c r="AY1412" s="2"/>
    </row>
    <row r="1413" spans="1:51" x14ac:dyDescent="0.3">
      <c r="A1413" s="20" t="s">
        <v>1401</v>
      </c>
      <c r="B1413" s="45">
        <v>410</v>
      </c>
      <c r="C1413" s="49" t="s">
        <v>151</v>
      </c>
      <c r="D1413" s="49" t="s">
        <v>24</v>
      </c>
      <c r="E1413" s="15" t="s">
        <v>548</v>
      </c>
      <c r="F1413" s="19"/>
      <c r="G1413" s="19"/>
      <c r="H1413" s="19"/>
      <c r="I1413" s="19"/>
      <c r="J1413" s="19"/>
      <c r="K1413" s="19"/>
      <c r="L1413" s="19"/>
      <c r="M1413" s="19"/>
      <c r="N1413" s="19"/>
      <c r="O1413" s="19">
        <v>35136.400000000001</v>
      </c>
      <c r="P1413" s="19"/>
      <c r="Q1413" s="19"/>
      <c r="R1413" s="19">
        <f t="shared" si="2876"/>
        <v>35136.400000000001</v>
      </c>
      <c r="S1413" s="19">
        <f t="shared" si="2877"/>
        <v>0</v>
      </c>
      <c r="T1413" s="19">
        <f t="shared" si="2878"/>
        <v>0</v>
      </c>
      <c r="U1413" s="19"/>
      <c r="V1413" s="19">
        <f t="shared" si="2879"/>
        <v>35136.400000000001</v>
      </c>
      <c r="W1413" s="19">
        <f t="shared" si="2880"/>
        <v>0</v>
      </c>
      <c r="X1413" s="19">
        <f t="shared" si="2881"/>
        <v>0</v>
      </c>
      <c r="Y1413" s="19"/>
      <c r="Z1413" s="19"/>
      <c r="AA1413" s="19"/>
      <c r="AB1413" s="19">
        <f t="shared" si="2840"/>
        <v>35136.400000000001</v>
      </c>
      <c r="AC1413" s="19">
        <f t="shared" si="2841"/>
        <v>0</v>
      </c>
      <c r="AD1413" s="19">
        <f t="shared" si="2842"/>
        <v>0</v>
      </c>
      <c r="AE1413" s="19"/>
      <c r="AF1413" s="19"/>
      <c r="AG1413" s="19">
        <f t="shared" si="2846"/>
        <v>35136.400000000001</v>
      </c>
      <c r="AH1413" s="19">
        <f t="shared" si="2847"/>
        <v>0</v>
      </c>
      <c r="AI1413" s="19">
        <f t="shared" si="2848"/>
        <v>0</v>
      </c>
      <c r="AJ1413" s="19">
        <v>15.446</v>
      </c>
      <c r="AK1413" s="19"/>
      <c r="AL1413" s="19"/>
      <c r="AM1413" s="19">
        <f t="shared" si="2861"/>
        <v>35151.846000000005</v>
      </c>
      <c r="AN1413" s="19"/>
      <c r="AO1413" s="19">
        <f t="shared" si="2852"/>
        <v>35151.846000000005</v>
      </c>
      <c r="AP1413" s="19">
        <f t="shared" si="2862"/>
        <v>0</v>
      </c>
      <c r="AQ1413" s="19"/>
      <c r="AR1413" s="19">
        <f t="shared" si="2853"/>
        <v>0</v>
      </c>
      <c r="AS1413" s="19">
        <f t="shared" si="2863"/>
        <v>0</v>
      </c>
      <c r="AT1413" s="19"/>
      <c r="AU1413" s="19">
        <f t="shared" si="2854"/>
        <v>0</v>
      </c>
      <c r="AV1413" s="19"/>
      <c r="AW1413" s="32"/>
      <c r="AX1413" s="23"/>
      <c r="AY1413" s="2"/>
    </row>
    <row r="1414" spans="1:51" ht="46.8" x14ac:dyDescent="0.3">
      <c r="A1414" s="49" t="s">
        <v>288</v>
      </c>
      <c r="B1414" s="45"/>
      <c r="C1414" s="49"/>
      <c r="D1414" s="49"/>
      <c r="E1414" s="15" t="s">
        <v>1150</v>
      </c>
      <c r="F1414" s="19">
        <f>F1415+F1419</f>
        <v>152367.29999999999</v>
      </c>
      <c r="G1414" s="19">
        <f t="shared" ref="G1414:AV1414" si="2902">G1415+G1419</f>
        <v>122861.7</v>
      </c>
      <c r="H1414" s="19">
        <f t="shared" si="2902"/>
        <v>144161.20000000001</v>
      </c>
      <c r="I1414" s="19">
        <f t="shared" ref="I1414:K1414" si="2903">I1415+I1419</f>
        <v>0</v>
      </c>
      <c r="J1414" s="19">
        <f t="shared" si="2903"/>
        <v>0</v>
      </c>
      <c r="K1414" s="19">
        <f t="shared" si="2903"/>
        <v>0</v>
      </c>
      <c r="L1414" s="19">
        <f t="shared" si="2867"/>
        <v>152367.29999999999</v>
      </c>
      <c r="M1414" s="19">
        <f t="shared" si="2868"/>
        <v>122861.7</v>
      </c>
      <c r="N1414" s="19">
        <f t="shared" si="2869"/>
        <v>144161.20000000001</v>
      </c>
      <c r="O1414" s="19">
        <f t="shared" ref="O1414:Q1414" si="2904">O1415+O1419</f>
        <v>0</v>
      </c>
      <c r="P1414" s="19">
        <f t="shared" si="2904"/>
        <v>0</v>
      </c>
      <c r="Q1414" s="19">
        <f t="shared" si="2904"/>
        <v>0</v>
      </c>
      <c r="R1414" s="19">
        <f t="shared" si="2876"/>
        <v>152367.29999999999</v>
      </c>
      <c r="S1414" s="19">
        <f t="shared" si="2877"/>
        <v>122861.7</v>
      </c>
      <c r="T1414" s="19">
        <f t="shared" si="2878"/>
        <v>144161.20000000001</v>
      </c>
      <c r="U1414" s="19">
        <f t="shared" ref="U1414" si="2905">U1415+U1419</f>
        <v>0</v>
      </c>
      <c r="V1414" s="19">
        <f t="shared" si="2879"/>
        <v>152367.29999999999</v>
      </c>
      <c r="W1414" s="19">
        <f t="shared" si="2880"/>
        <v>122861.7</v>
      </c>
      <c r="X1414" s="19">
        <f t="shared" si="2881"/>
        <v>144161.20000000001</v>
      </c>
      <c r="Y1414" s="19">
        <f t="shared" ref="Y1414:AA1414" si="2906">Y1415+Y1419</f>
        <v>0</v>
      </c>
      <c r="Z1414" s="19">
        <f t="shared" si="2906"/>
        <v>0</v>
      </c>
      <c r="AA1414" s="19">
        <f t="shared" si="2906"/>
        <v>0</v>
      </c>
      <c r="AB1414" s="19">
        <f t="shared" si="2840"/>
        <v>152367.29999999999</v>
      </c>
      <c r="AC1414" s="19">
        <f t="shared" si="2841"/>
        <v>122861.7</v>
      </c>
      <c r="AD1414" s="19">
        <f t="shared" si="2842"/>
        <v>144161.20000000001</v>
      </c>
      <c r="AE1414" s="19">
        <f t="shared" ref="AE1414:AF1414" si="2907">AE1415+AE1419</f>
        <v>0</v>
      </c>
      <c r="AF1414" s="19">
        <f t="shared" si="2907"/>
        <v>0</v>
      </c>
      <c r="AG1414" s="19">
        <f t="shared" si="2846"/>
        <v>152367.29999999999</v>
      </c>
      <c r="AH1414" s="19">
        <f t="shared" si="2847"/>
        <v>122861.7</v>
      </c>
      <c r="AI1414" s="19">
        <f t="shared" si="2848"/>
        <v>144161.20000000001</v>
      </c>
      <c r="AJ1414" s="19">
        <f t="shared" ref="AJ1414:AL1414" si="2908">AJ1415+AJ1419</f>
        <v>-368</v>
      </c>
      <c r="AK1414" s="19">
        <f t="shared" si="2908"/>
        <v>0</v>
      </c>
      <c r="AL1414" s="19">
        <f t="shared" si="2908"/>
        <v>0</v>
      </c>
      <c r="AM1414" s="19">
        <f t="shared" si="2861"/>
        <v>151999.29999999999</v>
      </c>
      <c r="AN1414" s="19">
        <f t="shared" ref="AN1414" si="2909">AN1415+AN1419</f>
        <v>0</v>
      </c>
      <c r="AO1414" s="19">
        <f t="shared" si="2852"/>
        <v>151999.29999999999</v>
      </c>
      <c r="AP1414" s="19">
        <f t="shared" si="2862"/>
        <v>122861.7</v>
      </c>
      <c r="AQ1414" s="19">
        <f t="shared" ref="AQ1414" si="2910">AQ1415+AQ1419</f>
        <v>0</v>
      </c>
      <c r="AR1414" s="19">
        <f t="shared" si="2853"/>
        <v>122861.7</v>
      </c>
      <c r="AS1414" s="19">
        <f t="shared" si="2863"/>
        <v>144161.20000000001</v>
      </c>
      <c r="AT1414" s="19">
        <f t="shared" ref="AT1414" si="2911">AT1415+AT1419</f>
        <v>0</v>
      </c>
      <c r="AU1414" s="19">
        <f t="shared" si="2854"/>
        <v>144161.20000000001</v>
      </c>
      <c r="AV1414" s="19">
        <f t="shared" si="2902"/>
        <v>0</v>
      </c>
      <c r="AW1414" s="32"/>
      <c r="AX1414" s="23"/>
      <c r="AY1414" s="2"/>
    </row>
    <row r="1415" spans="1:51" ht="31.2" x14ac:dyDescent="0.3">
      <c r="A1415" s="49" t="s">
        <v>994</v>
      </c>
      <c r="B1415" s="45"/>
      <c r="C1415" s="49"/>
      <c r="D1415" s="49"/>
      <c r="E1415" s="15" t="s">
        <v>993</v>
      </c>
      <c r="F1415" s="19">
        <f>F1416</f>
        <v>90005.6</v>
      </c>
      <c r="G1415" s="19">
        <f t="shared" ref="G1415:K1417" si="2912">G1416</f>
        <v>60500</v>
      </c>
      <c r="H1415" s="19">
        <f t="shared" si="2912"/>
        <v>60500</v>
      </c>
      <c r="I1415" s="19">
        <f t="shared" si="2912"/>
        <v>0</v>
      </c>
      <c r="J1415" s="19">
        <f t="shared" si="2912"/>
        <v>0</v>
      </c>
      <c r="K1415" s="19">
        <f t="shared" si="2912"/>
        <v>0</v>
      </c>
      <c r="L1415" s="19">
        <f t="shared" si="2867"/>
        <v>90005.6</v>
      </c>
      <c r="M1415" s="19">
        <f t="shared" si="2868"/>
        <v>60500</v>
      </c>
      <c r="N1415" s="19">
        <f t="shared" si="2869"/>
        <v>60500</v>
      </c>
      <c r="O1415" s="19">
        <f t="shared" ref="O1415:Q1417" si="2913">O1416</f>
        <v>0</v>
      </c>
      <c r="P1415" s="19">
        <f t="shared" si="2913"/>
        <v>0</v>
      </c>
      <c r="Q1415" s="19">
        <f t="shared" si="2913"/>
        <v>0</v>
      </c>
      <c r="R1415" s="19">
        <f t="shared" si="2876"/>
        <v>90005.6</v>
      </c>
      <c r="S1415" s="19">
        <f t="shared" si="2877"/>
        <v>60500</v>
      </c>
      <c r="T1415" s="19">
        <f t="shared" si="2878"/>
        <v>60500</v>
      </c>
      <c r="U1415" s="19">
        <f t="shared" ref="U1415:AV1417" si="2914">U1416</f>
        <v>0</v>
      </c>
      <c r="V1415" s="19">
        <f t="shared" si="2879"/>
        <v>90005.6</v>
      </c>
      <c r="W1415" s="19">
        <f t="shared" si="2880"/>
        <v>60500</v>
      </c>
      <c r="X1415" s="19">
        <f t="shared" si="2881"/>
        <v>60500</v>
      </c>
      <c r="Y1415" s="19">
        <f t="shared" si="2914"/>
        <v>0</v>
      </c>
      <c r="Z1415" s="19">
        <f t="shared" si="2914"/>
        <v>0</v>
      </c>
      <c r="AA1415" s="19">
        <f t="shared" si="2914"/>
        <v>0</v>
      </c>
      <c r="AB1415" s="19">
        <f t="shared" ref="AB1415:AB1489" si="2915">V1415+Y1415</f>
        <v>90005.6</v>
      </c>
      <c r="AC1415" s="19">
        <f t="shared" ref="AC1415:AC1489" si="2916">W1415+Z1415</f>
        <v>60500</v>
      </c>
      <c r="AD1415" s="19">
        <f t="shared" ref="AD1415:AD1489" si="2917">X1415+AA1415</f>
        <v>60500</v>
      </c>
      <c r="AE1415" s="19">
        <f t="shared" si="2914"/>
        <v>0</v>
      </c>
      <c r="AF1415" s="19">
        <f t="shared" si="2914"/>
        <v>0</v>
      </c>
      <c r="AG1415" s="19">
        <f t="shared" si="2846"/>
        <v>90005.6</v>
      </c>
      <c r="AH1415" s="19">
        <f t="shared" si="2847"/>
        <v>60500</v>
      </c>
      <c r="AI1415" s="19">
        <f t="shared" si="2848"/>
        <v>60500</v>
      </c>
      <c r="AJ1415" s="19">
        <f t="shared" si="2914"/>
        <v>-368</v>
      </c>
      <c r="AK1415" s="19">
        <f t="shared" si="2914"/>
        <v>0</v>
      </c>
      <c r="AL1415" s="19">
        <f t="shared" si="2914"/>
        <v>0</v>
      </c>
      <c r="AM1415" s="19">
        <f t="shared" si="2861"/>
        <v>89637.6</v>
      </c>
      <c r="AN1415" s="19">
        <f t="shared" si="2914"/>
        <v>0</v>
      </c>
      <c r="AO1415" s="19">
        <f t="shared" si="2852"/>
        <v>89637.6</v>
      </c>
      <c r="AP1415" s="19">
        <f t="shared" si="2862"/>
        <v>60500</v>
      </c>
      <c r="AQ1415" s="19">
        <f t="shared" si="2914"/>
        <v>0</v>
      </c>
      <c r="AR1415" s="19">
        <f t="shared" si="2853"/>
        <v>60500</v>
      </c>
      <c r="AS1415" s="19">
        <f t="shared" si="2863"/>
        <v>60500</v>
      </c>
      <c r="AT1415" s="19">
        <f t="shared" si="2914"/>
        <v>0</v>
      </c>
      <c r="AU1415" s="19">
        <f t="shared" si="2854"/>
        <v>60500</v>
      </c>
      <c r="AV1415" s="19">
        <f t="shared" si="2914"/>
        <v>0</v>
      </c>
      <c r="AW1415" s="32"/>
      <c r="AX1415" s="23"/>
      <c r="AY1415" s="2"/>
    </row>
    <row r="1416" spans="1:51" ht="46.8" x14ac:dyDescent="0.3">
      <c r="A1416" s="49" t="s">
        <v>994</v>
      </c>
      <c r="B1416" s="45">
        <v>400</v>
      </c>
      <c r="C1416" s="49"/>
      <c r="D1416" s="49"/>
      <c r="E1416" s="15" t="s">
        <v>580</v>
      </c>
      <c r="F1416" s="19">
        <f>F1417</f>
        <v>90005.6</v>
      </c>
      <c r="G1416" s="19">
        <f t="shared" si="2912"/>
        <v>60500</v>
      </c>
      <c r="H1416" s="19">
        <f t="shared" si="2912"/>
        <v>60500</v>
      </c>
      <c r="I1416" s="19">
        <f t="shared" si="2912"/>
        <v>0</v>
      </c>
      <c r="J1416" s="19">
        <f t="shared" si="2912"/>
        <v>0</v>
      </c>
      <c r="K1416" s="19">
        <f t="shared" si="2912"/>
        <v>0</v>
      </c>
      <c r="L1416" s="19">
        <f t="shared" si="2867"/>
        <v>90005.6</v>
      </c>
      <c r="M1416" s="19">
        <f t="shared" si="2868"/>
        <v>60500</v>
      </c>
      <c r="N1416" s="19">
        <f t="shared" si="2869"/>
        <v>60500</v>
      </c>
      <c r="O1416" s="19">
        <f t="shared" si="2913"/>
        <v>0</v>
      </c>
      <c r="P1416" s="19">
        <f t="shared" si="2913"/>
        <v>0</v>
      </c>
      <c r="Q1416" s="19">
        <f t="shared" si="2913"/>
        <v>0</v>
      </c>
      <c r="R1416" s="19">
        <f t="shared" si="2876"/>
        <v>90005.6</v>
      </c>
      <c r="S1416" s="19">
        <f t="shared" si="2877"/>
        <v>60500</v>
      </c>
      <c r="T1416" s="19">
        <f t="shared" si="2878"/>
        <v>60500</v>
      </c>
      <c r="U1416" s="19">
        <f t="shared" si="2914"/>
        <v>0</v>
      </c>
      <c r="V1416" s="19">
        <f t="shared" si="2879"/>
        <v>90005.6</v>
      </c>
      <c r="W1416" s="19">
        <f t="shared" si="2880"/>
        <v>60500</v>
      </c>
      <c r="X1416" s="19">
        <f t="shared" si="2881"/>
        <v>60500</v>
      </c>
      <c r="Y1416" s="19">
        <f t="shared" si="2914"/>
        <v>0</v>
      </c>
      <c r="Z1416" s="19">
        <f t="shared" si="2914"/>
        <v>0</v>
      </c>
      <c r="AA1416" s="19">
        <f t="shared" si="2914"/>
        <v>0</v>
      </c>
      <c r="AB1416" s="19">
        <f t="shared" si="2915"/>
        <v>90005.6</v>
      </c>
      <c r="AC1416" s="19">
        <f t="shared" si="2916"/>
        <v>60500</v>
      </c>
      <c r="AD1416" s="19">
        <f t="shared" si="2917"/>
        <v>60500</v>
      </c>
      <c r="AE1416" s="19">
        <f t="shared" si="2914"/>
        <v>0</v>
      </c>
      <c r="AF1416" s="19">
        <f t="shared" si="2914"/>
        <v>0</v>
      </c>
      <c r="AG1416" s="19">
        <f t="shared" si="2846"/>
        <v>90005.6</v>
      </c>
      <c r="AH1416" s="19">
        <f t="shared" si="2847"/>
        <v>60500</v>
      </c>
      <c r="AI1416" s="19">
        <f t="shared" si="2848"/>
        <v>60500</v>
      </c>
      <c r="AJ1416" s="19">
        <f t="shared" si="2914"/>
        <v>-368</v>
      </c>
      <c r="AK1416" s="19">
        <f t="shared" si="2914"/>
        <v>0</v>
      </c>
      <c r="AL1416" s="19">
        <f t="shared" si="2914"/>
        <v>0</v>
      </c>
      <c r="AM1416" s="19">
        <f t="shared" si="2861"/>
        <v>89637.6</v>
      </c>
      <c r="AN1416" s="19">
        <f t="shared" si="2914"/>
        <v>0</v>
      </c>
      <c r="AO1416" s="19">
        <f t="shared" si="2852"/>
        <v>89637.6</v>
      </c>
      <c r="AP1416" s="19">
        <f t="shared" si="2862"/>
        <v>60500</v>
      </c>
      <c r="AQ1416" s="19">
        <f t="shared" si="2914"/>
        <v>0</v>
      </c>
      <c r="AR1416" s="19">
        <f t="shared" si="2853"/>
        <v>60500</v>
      </c>
      <c r="AS1416" s="19">
        <f t="shared" si="2863"/>
        <v>60500</v>
      </c>
      <c r="AT1416" s="19">
        <f t="shared" si="2914"/>
        <v>0</v>
      </c>
      <c r="AU1416" s="19">
        <f t="shared" si="2854"/>
        <v>60500</v>
      </c>
      <c r="AV1416" s="19">
        <f t="shared" si="2914"/>
        <v>0</v>
      </c>
      <c r="AW1416" s="32"/>
      <c r="AX1416" s="23"/>
      <c r="AY1416" s="2"/>
    </row>
    <row r="1417" spans="1:51" x14ac:dyDescent="0.3">
      <c r="A1417" s="49" t="s">
        <v>994</v>
      </c>
      <c r="B1417" s="45">
        <v>410</v>
      </c>
      <c r="C1417" s="49"/>
      <c r="D1417" s="49"/>
      <c r="E1417" s="15" t="s">
        <v>593</v>
      </c>
      <c r="F1417" s="19">
        <f>F1418</f>
        <v>90005.6</v>
      </c>
      <c r="G1417" s="19">
        <f t="shared" si="2912"/>
        <v>60500</v>
      </c>
      <c r="H1417" s="19">
        <f t="shared" si="2912"/>
        <v>60500</v>
      </c>
      <c r="I1417" s="19">
        <f t="shared" si="2912"/>
        <v>0</v>
      </c>
      <c r="J1417" s="19">
        <f t="shared" si="2912"/>
        <v>0</v>
      </c>
      <c r="K1417" s="19">
        <f t="shared" si="2912"/>
        <v>0</v>
      </c>
      <c r="L1417" s="19">
        <f t="shared" si="2867"/>
        <v>90005.6</v>
      </c>
      <c r="M1417" s="19">
        <f t="shared" si="2868"/>
        <v>60500</v>
      </c>
      <c r="N1417" s="19">
        <f t="shared" si="2869"/>
        <v>60500</v>
      </c>
      <c r="O1417" s="19">
        <f t="shared" si="2913"/>
        <v>0</v>
      </c>
      <c r="P1417" s="19">
        <f t="shared" si="2913"/>
        <v>0</v>
      </c>
      <c r="Q1417" s="19">
        <f t="shared" si="2913"/>
        <v>0</v>
      </c>
      <c r="R1417" s="19">
        <f t="shared" si="2876"/>
        <v>90005.6</v>
      </c>
      <c r="S1417" s="19">
        <f t="shared" si="2877"/>
        <v>60500</v>
      </c>
      <c r="T1417" s="19">
        <f t="shared" si="2878"/>
        <v>60500</v>
      </c>
      <c r="U1417" s="19">
        <f t="shared" si="2914"/>
        <v>0</v>
      </c>
      <c r="V1417" s="19">
        <f t="shared" si="2879"/>
        <v>90005.6</v>
      </c>
      <c r="W1417" s="19">
        <f t="shared" si="2880"/>
        <v>60500</v>
      </c>
      <c r="X1417" s="19">
        <f t="shared" si="2881"/>
        <v>60500</v>
      </c>
      <c r="Y1417" s="19">
        <f t="shared" si="2914"/>
        <v>0</v>
      </c>
      <c r="Z1417" s="19">
        <f t="shared" si="2914"/>
        <v>0</v>
      </c>
      <c r="AA1417" s="19">
        <f t="shared" si="2914"/>
        <v>0</v>
      </c>
      <c r="AB1417" s="19">
        <f t="shared" si="2915"/>
        <v>90005.6</v>
      </c>
      <c r="AC1417" s="19">
        <f t="shared" si="2916"/>
        <v>60500</v>
      </c>
      <c r="AD1417" s="19">
        <f t="shared" si="2917"/>
        <v>60500</v>
      </c>
      <c r="AE1417" s="19">
        <f t="shared" si="2914"/>
        <v>0</v>
      </c>
      <c r="AF1417" s="19">
        <f t="shared" si="2914"/>
        <v>0</v>
      </c>
      <c r="AG1417" s="19">
        <f t="shared" si="2846"/>
        <v>90005.6</v>
      </c>
      <c r="AH1417" s="19">
        <f t="shared" si="2847"/>
        <v>60500</v>
      </c>
      <c r="AI1417" s="19">
        <f t="shared" si="2848"/>
        <v>60500</v>
      </c>
      <c r="AJ1417" s="19">
        <f t="shared" si="2914"/>
        <v>-368</v>
      </c>
      <c r="AK1417" s="19">
        <f t="shared" si="2914"/>
        <v>0</v>
      </c>
      <c r="AL1417" s="19">
        <f t="shared" si="2914"/>
        <v>0</v>
      </c>
      <c r="AM1417" s="19">
        <f t="shared" si="2861"/>
        <v>89637.6</v>
      </c>
      <c r="AN1417" s="19">
        <f t="shared" si="2914"/>
        <v>0</v>
      </c>
      <c r="AO1417" s="19">
        <f t="shared" si="2852"/>
        <v>89637.6</v>
      </c>
      <c r="AP1417" s="19">
        <f t="shared" si="2862"/>
        <v>60500</v>
      </c>
      <c r="AQ1417" s="19">
        <f t="shared" si="2914"/>
        <v>0</v>
      </c>
      <c r="AR1417" s="19">
        <f t="shared" si="2853"/>
        <v>60500</v>
      </c>
      <c r="AS1417" s="19">
        <f t="shared" si="2863"/>
        <v>60500</v>
      </c>
      <c r="AT1417" s="19">
        <f t="shared" si="2914"/>
        <v>0</v>
      </c>
      <c r="AU1417" s="19">
        <f t="shared" si="2854"/>
        <v>60500</v>
      </c>
      <c r="AV1417" s="19">
        <f t="shared" si="2914"/>
        <v>0</v>
      </c>
      <c r="AW1417" s="32"/>
      <c r="AX1417" s="23"/>
      <c r="AY1417" s="2"/>
    </row>
    <row r="1418" spans="1:51" x14ac:dyDescent="0.3">
      <c r="A1418" s="49" t="s">
        <v>994</v>
      </c>
      <c r="B1418" s="45">
        <v>410</v>
      </c>
      <c r="C1418" s="49" t="s">
        <v>200</v>
      </c>
      <c r="D1418" s="49" t="s">
        <v>20</v>
      </c>
      <c r="E1418" s="15" t="s">
        <v>553</v>
      </c>
      <c r="F1418" s="19">
        <v>90005.6</v>
      </c>
      <c r="G1418" s="19">
        <v>60500</v>
      </c>
      <c r="H1418" s="19">
        <v>60500</v>
      </c>
      <c r="I1418" s="19"/>
      <c r="J1418" s="19"/>
      <c r="K1418" s="19"/>
      <c r="L1418" s="19">
        <f t="shared" si="2867"/>
        <v>90005.6</v>
      </c>
      <c r="M1418" s="19">
        <f t="shared" si="2868"/>
        <v>60500</v>
      </c>
      <c r="N1418" s="19">
        <f t="shared" si="2869"/>
        <v>60500</v>
      </c>
      <c r="O1418" s="19"/>
      <c r="P1418" s="19"/>
      <c r="Q1418" s="19"/>
      <c r="R1418" s="19">
        <f t="shared" si="2876"/>
        <v>90005.6</v>
      </c>
      <c r="S1418" s="19">
        <f t="shared" si="2877"/>
        <v>60500</v>
      </c>
      <c r="T1418" s="19">
        <f t="shared" si="2878"/>
        <v>60500</v>
      </c>
      <c r="U1418" s="19"/>
      <c r="V1418" s="19">
        <f t="shared" si="2879"/>
        <v>90005.6</v>
      </c>
      <c r="W1418" s="19">
        <f t="shared" si="2880"/>
        <v>60500</v>
      </c>
      <c r="X1418" s="19">
        <f t="shared" si="2881"/>
        <v>60500</v>
      </c>
      <c r="Y1418" s="19"/>
      <c r="Z1418" s="19"/>
      <c r="AA1418" s="19"/>
      <c r="AB1418" s="19">
        <f t="shared" si="2915"/>
        <v>90005.6</v>
      </c>
      <c r="AC1418" s="19">
        <f t="shared" si="2916"/>
        <v>60500</v>
      </c>
      <c r="AD1418" s="19">
        <f t="shared" si="2917"/>
        <v>60500</v>
      </c>
      <c r="AE1418" s="19"/>
      <c r="AF1418" s="19"/>
      <c r="AG1418" s="19">
        <f t="shared" si="2846"/>
        <v>90005.6</v>
      </c>
      <c r="AH1418" s="19">
        <f t="shared" si="2847"/>
        <v>60500</v>
      </c>
      <c r="AI1418" s="19">
        <f t="shared" si="2848"/>
        <v>60500</v>
      </c>
      <c r="AJ1418" s="19">
        <v>-368</v>
      </c>
      <c r="AK1418" s="19"/>
      <c r="AL1418" s="19"/>
      <c r="AM1418" s="19">
        <f t="shared" si="2861"/>
        <v>89637.6</v>
      </c>
      <c r="AN1418" s="19"/>
      <c r="AO1418" s="19">
        <f t="shared" si="2852"/>
        <v>89637.6</v>
      </c>
      <c r="AP1418" s="19">
        <f t="shared" si="2862"/>
        <v>60500</v>
      </c>
      <c r="AQ1418" s="19"/>
      <c r="AR1418" s="19">
        <f t="shared" si="2853"/>
        <v>60500</v>
      </c>
      <c r="AS1418" s="19">
        <f t="shared" si="2863"/>
        <v>60500</v>
      </c>
      <c r="AT1418" s="19"/>
      <c r="AU1418" s="19">
        <f t="shared" si="2854"/>
        <v>60500</v>
      </c>
      <c r="AV1418" s="19"/>
      <c r="AW1418" s="32"/>
      <c r="AX1418" s="23"/>
      <c r="AY1418" s="2"/>
    </row>
    <row r="1419" spans="1:51" x14ac:dyDescent="0.3">
      <c r="A1419" s="49" t="s">
        <v>995</v>
      </c>
      <c r="B1419" s="45"/>
      <c r="C1419" s="49"/>
      <c r="D1419" s="49"/>
      <c r="E1419" s="15" t="s">
        <v>983</v>
      </c>
      <c r="F1419" s="19">
        <f>F1420</f>
        <v>62361.7</v>
      </c>
      <c r="G1419" s="19">
        <f t="shared" ref="G1419:AV1421" si="2918">G1420</f>
        <v>62361.7</v>
      </c>
      <c r="H1419" s="19">
        <f t="shared" si="2918"/>
        <v>83661.2</v>
      </c>
      <c r="I1419" s="19">
        <f t="shared" si="2918"/>
        <v>0</v>
      </c>
      <c r="J1419" s="19">
        <f t="shared" si="2918"/>
        <v>0</v>
      </c>
      <c r="K1419" s="19">
        <f t="shared" si="2918"/>
        <v>0</v>
      </c>
      <c r="L1419" s="19">
        <f t="shared" si="2867"/>
        <v>62361.7</v>
      </c>
      <c r="M1419" s="19">
        <f t="shared" si="2868"/>
        <v>62361.7</v>
      </c>
      <c r="N1419" s="19">
        <f t="shared" si="2869"/>
        <v>83661.2</v>
      </c>
      <c r="O1419" s="19">
        <f t="shared" si="2918"/>
        <v>0</v>
      </c>
      <c r="P1419" s="19">
        <f t="shared" si="2918"/>
        <v>0</v>
      </c>
      <c r="Q1419" s="19">
        <f t="shared" si="2918"/>
        <v>0</v>
      </c>
      <c r="R1419" s="19">
        <f t="shared" si="2876"/>
        <v>62361.7</v>
      </c>
      <c r="S1419" s="19">
        <f t="shared" si="2877"/>
        <v>62361.7</v>
      </c>
      <c r="T1419" s="19">
        <f t="shared" si="2878"/>
        <v>83661.2</v>
      </c>
      <c r="U1419" s="19">
        <f t="shared" si="2918"/>
        <v>0</v>
      </c>
      <c r="V1419" s="19">
        <f t="shared" si="2879"/>
        <v>62361.7</v>
      </c>
      <c r="W1419" s="19">
        <f t="shared" si="2880"/>
        <v>62361.7</v>
      </c>
      <c r="X1419" s="19">
        <f t="shared" si="2881"/>
        <v>83661.2</v>
      </c>
      <c r="Y1419" s="19">
        <f t="shared" si="2918"/>
        <v>0</v>
      </c>
      <c r="Z1419" s="19">
        <f t="shared" si="2918"/>
        <v>0</v>
      </c>
      <c r="AA1419" s="19">
        <f t="shared" si="2918"/>
        <v>0</v>
      </c>
      <c r="AB1419" s="19">
        <f t="shared" si="2915"/>
        <v>62361.7</v>
      </c>
      <c r="AC1419" s="19">
        <f t="shared" si="2916"/>
        <v>62361.7</v>
      </c>
      <c r="AD1419" s="19">
        <f t="shared" si="2917"/>
        <v>83661.2</v>
      </c>
      <c r="AE1419" s="19">
        <f t="shared" si="2918"/>
        <v>0</v>
      </c>
      <c r="AF1419" s="19">
        <f t="shared" si="2918"/>
        <v>0</v>
      </c>
      <c r="AG1419" s="19">
        <f t="shared" ref="AG1419:AG1493" si="2919">AB1419+AE1419</f>
        <v>62361.7</v>
      </c>
      <c r="AH1419" s="19">
        <f t="shared" ref="AH1419:AH1493" si="2920">AC1419+AF1419</f>
        <v>62361.7</v>
      </c>
      <c r="AI1419" s="19">
        <f t="shared" ref="AI1419:AI1493" si="2921">AD1419</f>
        <v>83661.2</v>
      </c>
      <c r="AJ1419" s="19">
        <f t="shared" si="2918"/>
        <v>0</v>
      </c>
      <c r="AK1419" s="19">
        <f t="shared" si="2918"/>
        <v>0</v>
      </c>
      <c r="AL1419" s="19">
        <f t="shared" si="2918"/>
        <v>0</v>
      </c>
      <c r="AM1419" s="19">
        <f t="shared" si="2861"/>
        <v>62361.7</v>
      </c>
      <c r="AN1419" s="19">
        <f t="shared" si="2918"/>
        <v>0</v>
      </c>
      <c r="AO1419" s="19">
        <f t="shared" si="2852"/>
        <v>62361.7</v>
      </c>
      <c r="AP1419" s="19">
        <f t="shared" si="2862"/>
        <v>62361.7</v>
      </c>
      <c r="AQ1419" s="19">
        <f t="shared" si="2918"/>
        <v>0</v>
      </c>
      <c r="AR1419" s="19">
        <f t="shared" si="2853"/>
        <v>62361.7</v>
      </c>
      <c r="AS1419" s="19">
        <f t="shared" si="2863"/>
        <v>83661.2</v>
      </c>
      <c r="AT1419" s="19">
        <f t="shared" si="2918"/>
        <v>0</v>
      </c>
      <c r="AU1419" s="19">
        <f t="shared" si="2854"/>
        <v>83661.2</v>
      </c>
      <c r="AV1419" s="19">
        <f t="shared" si="2918"/>
        <v>0</v>
      </c>
      <c r="AW1419" s="32"/>
      <c r="AX1419" s="23"/>
      <c r="AY1419" s="2"/>
    </row>
    <row r="1420" spans="1:51" ht="46.8" x14ac:dyDescent="0.3">
      <c r="A1420" s="49" t="s">
        <v>995</v>
      </c>
      <c r="B1420" s="45">
        <v>400</v>
      </c>
      <c r="C1420" s="49"/>
      <c r="D1420" s="49"/>
      <c r="E1420" s="15" t="s">
        <v>580</v>
      </c>
      <c r="F1420" s="19">
        <f>F1421</f>
        <v>62361.7</v>
      </c>
      <c r="G1420" s="19">
        <f t="shared" si="2918"/>
        <v>62361.7</v>
      </c>
      <c r="H1420" s="19">
        <f t="shared" si="2918"/>
        <v>83661.2</v>
      </c>
      <c r="I1420" s="19">
        <f t="shared" si="2918"/>
        <v>0</v>
      </c>
      <c r="J1420" s="19">
        <f t="shared" si="2918"/>
        <v>0</v>
      </c>
      <c r="K1420" s="19">
        <f t="shared" si="2918"/>
        <v>0</v>
      </c>
      <c r="L1420" s="19">
        <f t="shared" si="2867"/>
        <v>62361.7</v>
      </c>
      <c r="M1420" s="19">
        <f t="shared" si="2868"/>
        <v>62361.7</v>
      </c>
      <c r="N1420" s="19">
        <f t="shared" si="2869"/>
        <v>83661.2</v>
      </c>
      <c r="O1420" s="19">
        <f t="shared" si="2918"/>
        <v>0</v>
      </c>
      <c r="P1420" s="19">
        <f t="shared" si="2918"/>
        <v>0</v>
      </c>
      <c r="Q1420" s="19">
        <f t="shared" si="2918"/>
        <v>0</v>
      </c>
      <c r="R1420" s="19">
        <f t="shared" si="2876"/>
        <v>62361.7</v>
      </c>
      <c r="S1420" s="19">
        <f t="shared" si="2877"/>
        <v>62361.7</v>
      </c>
      <c r="T1420" s="19">
        <f t="shared" si="2878"/>
        <v>83661.2</v>
      </c>
      <c r="U1420" s="19">
        <f t="shared" si="2918"/>
        <v>0</v>
      </c>
      <c r="V1420" s="19">
        <f t="shared" si="2879"/>
        <v>62361.7</v>
      </c>
      <c r="W1420" s="19">
        <f t="shared" si="2880"/>
        <v>62361.7</v>
      </c>
      <c r="X1420" s="19">
        <f t="shared" si="2881"/>
        <v>83661.2</v>
      </c>
      <c r="Y1420" s="19">
        <f t="shared" si="2918"/>
        <v>0</v>
      </c>
      <c r="Z1420" s="19">
        <f t="shared" si="2918"/>
        <v>0</v>
      </c>
      <c r="AA1420" s="19">
        <f t="shared" si="2918"/>
        <v>0</v>
      </c>
      <c r="AB1420" s="19">
        <f t="shared" si="2915"/>
        <v>62361.7</v>
      </c>
      <c r="AC1420" s="19">
        <f t="shared" si="2916"/>
        <v>62361.7</v>
      </c>
      <c r="AD1420" s="19">
        <f t="shared" si="2917"/>
        <v>83661.2</v>
      </c>
      <c r="AE1420" s="19">
        <f t="shared" si="2918"/>
        <v>0</v>
      </c>
      <c r="AF1420" s="19">
        <f t="shared" si="2918"/>
        <v>0</v>
      </c>
      <c r="AG1420" s="19">
        <f t="shared" si="2919"/>
        <v>62361.7</v>
      </c>
      <c r="AH1420" s="19">
        <f t="shared" si="2920"/>
        <v>62361.7</v>
      </c>
      <c r="AI1420" s="19">
        <f t="shared" si="2921"/>
        <v>83661.2</v>
      </c>
      <c r="AJ1420" s="19">
        <f t="shared" si="2918"/>
        <v>0</v>
      </c>
      <c r="AK1420" s="19">
        <f t="shared" si="2918"/>
        <v>0</v>
      </c>
      <c r="AL1420" s="19">
        <f t="shared" si="2918"/>
        <v>0</v>
      </c>
      <c r="AM1420" s="19">
        <f t="shared" si="2861"/>
        <v>62361.7</v>
      </c>
      <c r="AN1420" s="19">
        <f t="shared" si="2918"/>
        <v>0</v>
      </c>
      <c r="AO1420" s="19">
        <f t="shared" si="2852"/>
        <v>62361.7</v>
      </c>
      <c r="AP1420" s="19">
        <f t="shared" si="2862"/>
        <v>62361.7</v>
      </c>
      <c r="AQ1420" s="19">
        <f t="shared" si="2918"/>
        <v>0</v>
      </c>
      <c r="AR1420" s="19">
        <f t="shared" si="2853"/>
        <v>62361.7</v>
      </c>
      <c r="AS1420" s="19">
        <f t="shared" si="2863"/>
        <v>83661.2</v>
      </c>
      <c r="AT1420" s="19">
        <f t="shared" si="2918"/>
        <v>0</v>
      </c>
      <c r="AU1420" s="19">
        <f t="shared" si="2854"/>
        <v>83661.2</v>
      </c>
      <c r="AV1420" s="19">
        <f t="shared" si="2918"/>
        <v>0</v>
      </c>
      <c r="AW1420" s="32"/>
      <c r="AX1420" s="23"/>
      <c r="AY1420" s="2"/>
    </row>
    <row r="1421" spans="1:51" x14ac:dyDescent="0.3">
      <c r="A1421" s="49" t="s">
        <v>995</v>
      </c>
      <c r="B1421" s="45">
        <v>410</v>
      </c>
      <c r="C1421" s="49"/>
      <c r="D1421" s="49"/>
      <c r="E1421" s="15" t="s">
        <v>593</v>
      </c>
      <c r="F1421" s="19">
        <f>F1422</f>
        <v>62361.7</v>
      </c>
      <c r="G1421" s="19">
        <f t="shared" si="2918"/>
        <v>62361.7</v>
      </c>
      <c r="H1421" s="19">
        <f t="shared" si="2918"/>
        <v>83661.2</v>
      </c>
      <c r="I1421" s="19">
        <f t="shared" si="2918"/>
        <v>0</v>
      </c>
      <c r="J1421" s="19">
        <f t="shared" si="2918"/>
        <v>0</v>
      </c>
      <c r="K1421" s="19">
        <f t="shared" si="2918"/>
        <v>0</v>
      </c>
      <c r="L1421" s="19">
        <f t="shared" si="2867"/>
        <v>62361.7</v>
      </c>
      <c r="M1421" s="19">
        <f t="shared" si="2868"/>
        <v>62361.7</v>
      </c>
      <c r="N1421" s="19">
        <f t="shared" si="2869"/>
        <v>83661.2</v>
      </c>
      <c r="O1421" s="19">
        <f t="shared" si="2918"/>
        <v>0</v>
      </c>
      <c r="P1421" s="19">
        <f t="shared" si="2918"/>
        <v>0</v>
      </c>
      <c r="Q1421" s="19">
        <f t="shared" si="2918"/>
        <v>0</v>
      </c>
      <c r="R1421" s="19">
        <f t="shared" si="2876"/>
        <v>62361.7</v>
      </c>
      <c r="S1421" s="19">
        <f t="shared" si="2877"/>
        <v>62361.7</v>
      </c>
      <c r="T1421" s="19">
        <f t="shared" si="2878"/>
        <v>83661.2</v>
      </c>
      <c r="U1421" s="19">
        <f t="shared" si="2918"/>
        <v>0</v>
      </c>
      <c r="V1421" s="19">
        <f t="shared" si="2879"/>
        <v>62361.7</v>
      </c>
      <c r="W1421" s="19">
        <f t="shared" si="2880"/>
        <v>62361.7</v>
      </c>
      <c r="X1421" s="19">
        <f t="shared" si="2881"/>
        <v>83661.2</v>
      </c>
      <c r="Y1421" s="19">
        <f t="shared" si="2918"/>
        <v>0</v>
      </c>
      <c r="Z1421" s="19">
        <f t="shared" si="2918"/>
        <v>0</v>
      </c>
      <c r="AA1421" s="19">
        <f t="shared" si="2918"/>
        <v>0</v>
      </c>
      <c r="AB1421" s="19">
        <f t="shared" si="2915"/>
        <v>62361.7</v>
      </c>
      <c r="AC1421" s="19">
        <f t="shared" si="2916"/>
        <v>62361.7</v>
      </c>
      <c r="AD1421" s="19">
        <f t="shared" si="2917"/>
        <v>83661.2</v>
      </c>
      <c r="AE1421" s="19">
        <f t="shared" si="2918"/>
        <v>0</v>
      </c>
      <c r="AF1421" s="19">
        <f t="shared" si="2918"/>
        <v>0</v>
      </c>
      <c r="AG1421" s="19">
        <f t="shared" si="2919"/>
        <v>62361.7</v>
      </c>
      <c r="AH1421" s="19">
        <f t="shared" si="2920"/>
        <v>62361.7</v>
      </c>
      <c r="AI1421" s="19">
        <f t="shared" si="2921"/>
        <v>83661.2</v>
      </c>
      <c r="AJ1421" s="19">
        <f t="shared" si="2918"/>
        <v>0</v>
      </c>
      <c r="AK1421" s="19">
        <f t="shared" si="2918"/>
        <v>0</v>
      </c>
      <c r="AL1421" s="19">
        <f t="shared" si="2918"/>
        <v>0</v>
      </c>
      <c r="AM1421" s="19">
        <f t="shared" si="2861"/>
        <v>62361.7</v>
      </c>
      <c r="AN1421" s="19">
        <f t="shared" si="2918"/>
        <v>0</v>
      </c>
      <c r="AO1421" s="19">
        <f t="shared" si="2852"/>
        <v>62361.7</v>
      </c>
      <c r="AP1421" s="19">
        <f t="shared" si="2862"/>
        <v>62361.7</v>
      </c>
      <c r="AQ1421" s="19">
        <f t="shared" si="2918"/>
        <v>0</v>
      </c>
      <c r="AR1421" s="19">
        <f t="shared" si="2853"/>
        <v>62361.7</v>
      </c>
      <c r="AS1421" s="19">
        <f t="shared" si="2863"/>
        <v>83661.2</v>
      </c>
      <c r="AT1421" s="19">
        <f t="shared" si="2918"/>
        <v>0</v>
      </c>
      <c r="AU1421" s="19">
        <f t="shared" si="2854"/>
        <v>83661.2</v>
      </c>
      <c r="AV1421" s="19">
        <f t="shared" si="2918"/>
        <v>0</v>
      </c>
      <c r="AW1421" s="32"/>
      <c r="AX1421" s="23"/>
      <c r="AY1421" s="2"/>
    </row>
    <row r="1422" spans="1:51" x14ac:dyDescent="0.3">
      <c r="A1422" s="49" t="s">
        <v>995</v>
      </c>
      <c r="B1422" s="45">
        <v>410</v>
      </c>
      <c r="C1422" s="49" t="s">
        <v>200</v>
      </c>
      <c r="D1422" s="49" t="s">
        <v>20</v>
      </c>
      <c r="E1422" s="15" t="s">
        <v>553</v>
      </c>
      <c r="F1422" s="19">
        <v>62361.7</v>
      </c>
      <c r="G1422" s="19">
        <v>62361.7</v>
      </c>
      <c r="H1422" s="19">
        <v>83661.2</v>
      </c>
      <c r="I1422" s="19"/>
      <c r="J1422" s="19"/>
      <c r="K1422" s="19"/>
      <c r="L1422" s="19">
        <f t="shared" si="2867"/>
        <v>62361.7</v>
      </c>
      <c r="M1422" s="19">
        <f t="shared" si="2868"/>
        <v>62361.7</v>
      </c>
      <c r="N1422" s="19">
        <f t="shared" si="2869"/>
        <v>83661.2</v>
      </c>
      <c r="O1422" s="19"/>
      <c r="P1422" s="19"/>
      <c r="Q1422" s="19"/>
      <c r="R1422" s="19">
        <f t="shared" si="2876"/>
        <v>62361.7</v>
      </c>
      <c r="S1422" s="19">
        <f t="shared" si="2877"/>
        <v>62361.7</v>
      </c>
      <c r="T1422" s="19">
        <f t="shared" si="2878"/>
        <v>83661.2</v>
      </c>
      <c r="U1422" s="19"/>
      <c r="V1422" s="19">
        <f t="shared" si="2879"/>
        <v>62361.7</v>
      </c>
      <c r="W1422" s="19">
        <f t="shared" si="2880"/>
        <v>62361.7</v>
      </c>
      <c r="X1422" s="19">
        <f t="shared" si="2881"/>
        <v>83661.2</v>
      </c>
      <c r="Y1422" s="19"/>
      <c r="Z1422" s="19"/>
      <c r="AA1422" s="19"/>
      <c r="AB1422" s="19">
        <f t="shared" si="2915"/>
        <v>62361.7</v>
      </c>
      <c r="AC1422" s="19">
        <f t="shared" si="2916"/>
        <v>62361.7</v>
      </c>
      <c r="AD1422" s="19">
        <f t="shared" si="2917"/>
        <v>83661.2</v>
      </c>
      <c r="AE1422" s="19"/>
      <c r="AF1422" s="19"/>
      <c r="AG1422" s="19">
        <f t="shared" si="2919"/>
        <v>62361.7</v>
      </c>
      <c r="AH1422" s="19">
        <f t="shared" si="2920"/>
        <v>62361.7</v>
      </c>
      <c r="AI1422" s="19">
        <f t="shared" si="2921"/>
        <v>83661.2</v>
      </c>
      <c r="AJ1422" s="19"/>
      <c r="AK1422" s="19"/>
      <c r="AL1422" s="19"/>
      <c r="AM1422" s="19">
        <f t="shared" si="2861"/>
        <v>62361.7</v>
      </c>
      <c r="AN1422" s="19"/>
      <c r="AO1422" s="19">
        <f t="shared" ref="AO1422:AO1485" si="2922">AM1422+AN1422</f>
        <v>62361.7</v>
      </c>
      <c r="AP1422" s="19">
        <f t="shared" si="2862"/>
        <v>62361.7</v>
      </c>
      <c r="AQ1422" s="19"/>
      <c r="AR1422" s="19">
        <f t="shared" ref="AR1422:AR1485" si="2923">AP1422+AQ1422</f>
        <v>62361.7</v>
      </c>
      <c r="AS1422" s="19">
        <f t="shared" si="2863"/>
        <v>83661.2</v>
      </c>
      <c r="AT1422" s="19"/>
      <c r="AU1422" s="19">
        <f t="shared" ref="AU1422:AU1485" si="2924">AS1422+AT1422</f>
        <v>83661.2</v>
      </c>
      <c r="AV1422" s="19"/>
      <c r="AW1422" s="32"/>
      <c r="AX1422" s="23"/>
      <c r="AY1422" s="2"/>
    </row>
    <row r="1423" spans="1:51" ht="62.4" x14ac:dyDescent="0.3">
      <c r="A1423" s="49" t="s">
        <v>859</v>
      </c>
      <c r="B1423" s="45"/>
      <c r="C1423" s="49"/>
      <c r="D1423" s="49"/>
      <c r="E1423" s="15" t="s">
        <v>941</v>
      </c>
      <c r="F1423" s="19">
        <f t="shared" ref="F1423:K1426" si="2925">F1424</f>
        <v>8000</v>
      </c>
      <c r="G1423" s="19">
        <f t="shared" si="2925"/>
        <v>39873.699999999997</v>
      </c>
      <c r="H1423" s="19">
        <f t="shared" si="2925"/>
        <v>0</v>
      </c>
      <c r="I1423" s="19">
        <f t="shared" si="2925"/>
        <v>0</v>
      </c>
      <c r="J1423" s="19">
        <f t="shared" si="2925"/>
        <v>0</v>
      </c>
      <c r="K1423" s="19">
        <f t="shared" si="2925"/>
        <v>0</v>
      </c>
      <c r="L1423" s="19">
        <f t="shared" si="2867"/>
        <v>8000</v>
      </c>
      <c r="M1423" s="19">
        <f t="shared" si="2868"/>
        <v>39873.699999999997</v>
      </c>
      <c r="N1423" s="19">
        <f t="shared" si="2869"/>
        <v>0</v>
      </c>
      <c r="O1423" s="19">
        <f t="shared" ref="O1423:Q1426" si="2926">O1424</f>
        <v>3396.34</v>
      </c>
      <c r="P1423" s="19">
        <f t="shared" si="2926"/>
        <v>0</v>
      </c>
      <c r="Q1423" s="19">
        <f t="shared" si="2926"/>
        <v>0</v>
      </c>
      <c r="R1423" s="19">
        <f t="shared" si="2876"/>
        <v>11396.34</v>
      </c>
      <c r="S1423" s="19">
        <f t="shared" si="2877"/>
        <v>39873.699999999997</v>
      </c>
      <c r="T1423" s="19">
        <f t="shared" si="2878"/>
        <v>0</v>
      </c>
      <c r="U1423" s="19">
        <f t="shared" ref="U1423:AV1426" si="2927">U1424</f>
        <v>0</v>
      </c>
      <c r="V1423" s="19">
        <f t="shared" si="2879"/>
        <v>11396.34</v>
      </c>
      <c r="W1423" s="19">
        <f t="shared" si="2880"/>
        <v>39873.699999999997</v>
      </c>
      <c r="X1423" s="19">
        <f t="shared" si="2881"/>
        <v>0</v>
      </c>
      <c r="Y1423" s="19">
        <f t="shared" si="2927"/>
        <v>0</v>
      </c>
      <c r="Z1423" s="19">
        <f t="shared" si="2927"/>
        <v>0</v>
      </c>
      <c r="AA1423" s="19">
        <f t="shared" si="2927"/>
        <v>0</v>
      </c>
      <c r="AB1423" s="19">
        <f t="shared" si="2915"/>
        <v>11396.34</v>
      </c>
      <c r="AC1423" s="19">
        <f t="shared" si="2916"/>
        <v>39873.699999999997</v>
      </c>
      <c r="AD1423" s="19">
        <f t="shared" si="2917"/>
        <v>0</v>
      </c>
      <c r="AE1423" s="19">
        <f t="shared" si="2927"/>
        <v>0</v>
      </c>
      <c r="AF1423" s="19">
        <f t="shared" si="2927"/>
        <v>0</v>
      </c>
      <c r="AG1423" s="19">
        <f t="shared" si="2919"/>
        <v>11396.34</v>
      </c>
      <c r="AH1423" s="19">
        <f t="shared" si="2920"/>
        <v>39873.699999999997</v>
      </c>
      <c r="AI1423" s="19">
        <f t="shared" si="2921"/>
        <v>0</v>
      </c>
      <c r="AJ1423" s="19">
        <f t="shared" si="2927"/>
        <v>0</v>
      </c>
      <c r="AK1423" s="19">
        <f t="shared" si="2927"/>
        <v>0</v>
      </c>
      <c r="AL1423" s="19">
        <f t="shared" si="2927"/>
        <v>0</v>
      </c>
      <c r="AM1423" s="19">
        <f t="shared" si="2861"/>
        <v>11396.34</v>
      </c>
      <c r="AN1423" s="19">
        <f t="shared" si="2927"/>
        <v>0</v>
      </c>
      <c r="AO1423" s="19">
        <f t="shared" si="2922"/>
        <v>11396.34</v>
      </c>
      <c r="AP1423" s="19">
        <f t="shared" si="2862"/>
        <v>39873.699999999997</v>
      </c>
      <c r="AQ1423" s="19">
        <f t="shared" si="2927"/>
        <v>0</v>
      </c>
      <c r="AR1423" s="19">
        <f t="shared" si="2923"/>
        <v>39873.699999999997</v>
      </c>
      <c r="AS1423" s="19">
        <f t="shared" si="2863"/>
        <v>0</v>
      </c>
      <c r="AT1423" s="19">
        <f t="shared" si="2927"/>
        <v>0</v>
      </c>
      <c r="AU1423" s="19">
        <f t="shared" si="2924"/>
        <v>0</v>
      </c>
      <c r="AV1423" s="19">
        <f t="shared" si="2927"/>
        <v>0</v>
      </c>
      <c r="AW1423" s="32"/>
      <c r="AX1423" s="23"/>
      <c r="AY1423" s="2"/>
    </row>
    <row r="1424" spans="1:51" ht="62.4" x14ac:dyDescent="0.3">
      <c r="A1424" s="49" t="s">
        <v>860</v>
      </c>
      <c r="B1424" s="45"/>
      <c r="C1424" s="49"/>
      <c r="D1424" s="49"/>
      <c r="E1424" s="15" t="s">
        <v>1151</v>
      </c>
      <c r="F1424" s="19">
        <f t="shared" si="2925"/>
        <v>8000</v>
      </c>
      <c r="G1424" s="19">
        <f t="shared" si="2925"/>
        <v>39873.699999999997</v>
      </c>
      <c r="H1424" s="19">
        <f t="shared" si="2925"/>
        <v>0</v>
      </c>
      <c r="I1424" s="19">
        <f t="shared" si="2925"/>
        <v>0</v>
      </c>
      <c r="J1424" s="19">
        <f t="shared" si="2925"/>
        <v>0</v>
      </c>
      <c r="K1424" s="19">
        <f t="shared" si="2925"/>
        <v>0</v>
      </c>
      <c r="L1424" s="19">
        <f t="shared" si="2867"/>
        <v>8000</v>
      </c>
      <c r="M1424" s="19">
        <f t="shared" si="2868"/>
        <v>39873.699999999997</v>
      </c>
      <c r="N1424" s="19">
        <f t="shared" si="2869"/>
        <v>0</v>
      </c>
      <c r="O1424" s="19">
        <f t="shared" si="2926"/>
        <v>3396.34</v>
      </c>
      <c r="P1424" s="19">
        <f t="shared" si="2926"/>
        <v>0</v>
      </c>
      <c r="Q1424" s="19">
        <f t="shared" si="2926"/>
        <v>0</v>
      </c>
      <c r="R1424" s="19">
        <f t="shared" si="2876"/>
        <v>11396.34</v>
      </c>
      <c r="S1424" s="19">
        <f t="shared" si="2877"/>
        <v>39873.699999999997</v>
      </c>
      <c r="T1424" s="19">
        <f t="shared" si="2878"/>
        <v>0</v>
      </c>
      <c r="U1424" s="19">
        <f t="shared" si="2927"/>
        <v>0</v>
      </c>
      <c r="V1424" s="19">
        <f t="shared" si="2879"/>
        <v>11396.34</v>
      </c>
      <c r="W1424" s="19">
        <f t="shared" si="2880"/>
        <v>39873.699999999997</v>
      </c>
      <c r="X1424" s="19">
        <f t="shared" si="2881"/>
        <v>0</v>
      </c>
      <c r="Y1424" s="19">
        <f t="shared" si="2927"/>
        <v>0</v>
      </c>
      <c r="Z1424" s="19">
        <f t="shared" si="2927"/>
        <v>0</v>
      </c>
      <c r="AA1424" s="19">
        <f t="shared" si="2927"/>
        <v>0</v>
      </c>
      <c r="AB1424" s="19">
        <f t="shared" si="2915"/>
        <v>11396.34</v>
      </c>
      <c r="AC1424" s="19">
        <f t="shared" si="2916"/>
        <v>39873.699999999997</v>
      </c>
      <c r="AD1424" s="19">
        <f t="shared" si="2917"/>
        <v>0</v>
      </c>
      <c r="AE1424" s="19">
        <f t="shared" si="2927"/>
        <v>0</v>
      </c>
      <c r="AF1424" s="19">
        <f t="shared" si="2927"/>
        <v>0</v>
      </c>
      <c r="AG1424" s="19">
        <f t="shared" si="2919"/>
        <v>11396.34</v>
      </c>
      <c r="AH1424" s="19">
        <f t="shared" si="2920"/>
        <v>39873.699999999997</v>
      </c>
      <c r="AI1424" s="19">
        <f t="shared" si="2921"/>
        <v>0</v>
      </c>
      <c r="AJ1424" s="19">
        <f t="shared" si="2927"/>
        <v>0</v>
      </c>
      <c r="AK1424" s="19">
        <f t="shared" si="2927"/>
        <v>0</v>
      </c>
      <c r="AL1424" s="19">
        <f t="shared" si="2927"/>
        <v>0</v>
      </c>
      <c r="AM1424" s="19">
        <f t="shared" si="2861"/>
        <v>11396.34</v>
      </c>
      <c r="AN1424" s="19">
        <f t="shared" si="2927"/>
        <v>0</v>
      </c>
      <c r="AO1424" s="19">
        <f t="shared" si="2922"/>
        <v>11396.34</v>
      </c>
      <c r="AP1424" s="19">
        <f t="shared" si="2862"/>
        <v>39873.699999999997</v>
      </c>
      <c r="AQ1424" s="19">
        <f t="shared" si="2927"/>
        <v>0</v>
      </c>
      <c r="AR1424" s="19">
        <f t="shared" si="2923"/>
        <v>39873.699999999997</v>
      </c>
      <c r="AS1424" s="19">
        <f t="shared" si="2863"/>
        <v>0</v>
      </c>
      <c r="AT1424" s="19">
        <f t="shared" si="2927"/>
        <v>0</v>
      </c>
      <c r="AU1424" s="19">
        <f t="shared" si="2924"/>
        <v>0</v>
      </c>
      <c r="AV1424" s="19">
        <f t="shared" si="2927"/>
        <v>0</v>
      </c>
      <c r="AW1424" s="32"/>
      <c r="AX1424" s="23"/>
      <c r="AY1424" s="2"/>
    </row>
    <row r="1425" spans="1:51" ht="46.8" x14ac:dyDescent="0.3">
      <c r="A1425" s="49" t="s">
        <v>860</v>
      </c>
      <c r="B1425" s="45">
        <v>400</v>
      </c>
      <c r="C1425" s="49"/>
      <c r="D1425" s="49"/>
      <c r="E1425" s="15" t="s">
        <v>580</v>
      </c>
      <c r="F1425" s="19">
        <f t="shared" si="2925"/>
        <v>8000</v>
      </c>
      <c r="G1425" s="19">
        <f t="shared" si="2925"/>
        <v>39873.699999999997</v>
      </c>
      <c r="H1425" s="19">
        <f t="shared" si="2925"/>
        <v>0</v>
      </c>
      <c r="I1425" s="19">
        <f t="shared" si="2925"/>
        <v>0</v>
      </c>
      <c r="J1425" s="19">
        <f t="shared" si="2925"/>
        <v>0</v>
      </c>
      <c r="K1425" s="19">
        <f t="shared" si="2925"/>
        <v>0</v>
      </c>
      <c r="L1425" s="19">
        <f t="shared" si="2867"/>
        <v>8000</v>
      </c>
      <c r="M1425" s="19">
        <f t="shared" si="2868"/>
        <v>39873.699999999997</v>
      </c>
      <c r="N1425" s="19">
        <f t="shared" si="2869"/>
        <v>0</v>
      </c>
      <c r="O1425" s="19">
        <f t="shared" si="2926"/>
        <v>3396.34</v>
      </c>
      <c r="P1425" s="19">
        <f t="shared" si="2926"/>
        <v>0</v>
      </c>
      <c r="Q1425" s="19">
        <f t="shared" si="2926"/>
        <v>0</v>
      </c>
      <c r="R1425" s="19">
        <f t="shared" si="2876"/>
        <v>11396.34</v>
      </c>
      <c r="S1425" s="19">
        <f t="shared" si="2877"/>
        <v>39873.699999999997</v>
      </c>
      <c r="T1425" s="19">
        <f t="shared" si="2878"/>
        <v>0</v>
      </c>
      <c r="U1425" s="19">
        <f t="shared" si="2927"/>
        <v>0</v>
      </c>
      <c r="V1425" s="19">
        <f t="shared" si="2879"/>
        <v>11396.34</v>
      </c>
      <c r="W1425" s="19">
        <f t="shared" si="2880"/>
        <v>39873.699999999997</v>
      </c>
      <c r="X1425" s="19">
        <f t="shared" si="2881"/>
        <v>0</v>
      </c>
      <c r="Y1425" s="19">
        <f t="shared" si="2927"/>
        <v>0</v>
      </c>
      <c r="Z1425" s="19">
        <f t="shared" si="2927"/>
        <v>0</v>
      </c>
      <c r="AA1425" s="19">
        <f t="shared" si="2927"/>
        <v>0</v>
      </c>
      <c r="AB1425" s="19">
        <f t="shared" si="2915"/>
        <v>11396.34</v>
      </c>
      <c r="AC1425" s="19">
        <f t="shared" si="2916"/>
        <v>39873.699999999997</v>
      </c>
      <c r="AD1425" s="19">
        <f t="shared" si="2917"/>
        <v>0</v>
      </c>
      <c r="AE1425" s="19">
        <f t="shared" si="2927"/>
        <v>0</v>
      </c>
      <c r="AF1425" s="19">
        <f t="shared" si="2927"/>
        <v>0</v>
      </c>
      <c r="AG1425" s="19">
        <f t="shared" si="2919"/>
        <v>11396.34</v>
      </c>
      <c r="AH1425" s="19">
        <f t="shared" si="2920"/>
        <v>39873.699999999997</v>
      </c>
      <c r="AI1425" s="19">
        <f t="shared" si="2921"/>
        <v>0</v>
      </c>
      <c r="AJ1425" s="19">
        <f t="shared" si="2927"/>
        <v>0</v>
      </c>
      <c r="AK1425" s="19">
        <f t="shared" si="2927"/>
        <v>0</v>
      </c>
      <c r="AL1425" s="19">
        <f t="shared" si="2927"/>
        <v>0</v>
      </c>
      <c r="AM1425" s="19">
        <f t="shared" si="2861"/>
        <v>11396.34</v>
      </c>
      <c r="AN1425" s="19">
        <f t="shared" si="2927"/>
        <v>0</v>
      </c>
      <c r="AO1425" s="19">
        <f t="shared" si="2922"/>
        <v>11396.34</v>
      </c>
      <c r="AP1425" s="19">
        <f t="shared" si="2862"/>
        <v>39873.699999999997</v>
      </c>
      <c r="AQ1425" s="19">
        <f t="shared" si="2927"/>
        <v>0</v>
      </c>
      <c r="AR1425" s="19">
        <f t="shared" si="2923"/>
        <v>39873.699999999997</v>
      </c>
      <c r="AS1425" s="19">
        <f t="shared" si="2863"/>
        <v>0</v>
      </c>
      <c r="AT1425" s="19">
        <f t="shared" si="2927"/>
        <v>0</v>
      </c>
      <c r="AU1425" s="19">
        <f t="shared" si="2924"/>
        <v>0</v>
      </c>
      <c r="AV1425" s="19">
        <f t="shared" si="2927"/>
        <v>0</v>
      </c>
      <c r="AW1425" s="32"/>
      <c r="AX1425" s="23"/>
      <c r="AY1425" s="2"/>
    </row>
    <row r="1426" spans="1:51" x14ac:dyDescent="0.3">
      <c r="A1426" s="49" t="s">
        <v>860</v>
      </c>
      <c r="B1426" s="45">
        <v>410</v>
      </c>
      <c r="C1426" s="49"/>
      <c r="D1426" s="49"/>
      <c r="E1426" s="15" t="s">
        <v>593</v>
      </c>
      <c r="F1426" s="19">
        <f t="shared" si="2925"/>
        <v>8000</v>
      </c>
      <c r="G1426" s="19">
        <f t="shared" si="2925"/>
        <v>39873.699999999997</v>
      </c>
      <c r="H1426" s="19">
        <f t="shared" si="2925"/>
        <v>0</v>
      </c>
      <c r="I1426" s="19">
        <f t="shared" si="2925"/>
        <v>0</v>
      </c>
      <c r="J1426" s="19">
        <f t="shared" si="2925"/>
        <v>0</v>
      </c>
      <c r="K1426" s="19">
        <f t="shared" si="2925"/>
        <v>0</v>
      </c>
      <c r="L1426" s="19">
        <f t="shared" si="2867"/>
        <v>8000</v>
      </c>
      <c r="M1426" s="19">
        <f t="shared" si="2868"/>
        <v>39873.699999999997</v>
      </c>
      <c r="N1426" s="19">
        <f t="shared" si="2869"/>
        <v>0</v>
      </c>
      <c r="O1426" s="19">
        <f t="shared" si="2926"/>
        <v>3396.34</v>
      </c>
      <c r="P1426" s="19">
        <f t="shared" si="2926"/>
        <v>0</v>
      </c>
      <c r="Q1426" s="19">
        <f t="shared" si="2926"/>
        <v>0</v>
      </c>
      <c r="R1426" s="19">
        <f t="shared" si="2876"/>
        <v>11396.34</v>
      </c>
      <c r="S1426" s="19">
        <f t="shared" si="2877"/>
        <v>39873.699999999997</v>
      </c>
      <c r="T1426" s="19">
        <f t="shared" si="2878"/>
        <v>0</v>
      </c>
      <c r="U1426" s="19">
        <f t="shared" si="2927"/>
        <v>0</v>
      </c>
      <c r="V1426" s="19">
        <f t="shared" si="2879"/>
        <v>11396.34</v>
      </c>
      <c r="W1426" s="19">
        <f t="shared" si="2880"/>
        <v>39873.699999999997</v>
      </c>
      <c r="X1426" s="19">
        <f t="shared" si="2881"/>
        <v>0</v>
      </c>
      <c r="Y1426" s="19">
        <f t="shared" si="2927"/>
        <v>0</v>
      </c>
      <c r="Z1426" s="19">
        <f t="shared" si="2927"/>
        <v>0</v>
      </c>
      <c r="AA1426" s="19">
        <f t="shared" si="2927"/>
        <v>0</v>
      </c>
      <c r="AB1426" s="19">
        <f t="shared" si="2915"/>
        <v>11396.34</v>
      </c>
      <c r="AC1426" s="19">
        <f t="shared" si="2916"/>
        <v>39873.699999999997</v>
      </c>
      <c r="AD1426" s="19">
        <f t="shared" si="2917"/>
        <v>0</v>
      </c>
      <c r="AE1426" s="19">
        <f t="shared" si="2927"/>
        <v>0</v>
      </c>
      <c r="AF1426" s="19">
        <f t="shared" si="2927"/>
        <v>0</v>
      </c>
      <c r="AG1426" s="19">
        <f t="shared" si="2919"/>
        <v>11396.34</v>
      </c>
      <c r="AH1426" s="19">
        <f t="shared" si="2920"/>
        <v>39873.699999999997</v>
      </c>
      <c r="AI1426" s="19">
        <f t="shared" si="2921"/>
        <v>0</v>
      </c>
      <c r="AJ1426" s="19">
        <f t="shared" si="2927"/>
        <v>0</v>
      </c>
      <c r="AK1426" s="19">
        <f t="shared" si="2927"/>
        <v>0</v>
      </c>
      <c r="AL1426" s="19">
        <f t="shared" si="2927"/>
        <v>0</v>
      </c>
      <c r="AM1426" s="19">
        <f t="shared" si="2861"/>
        <v>11396.34</v>
      </c>
      <c r="AN1426" s="19">
        <f t="shared" si="2927"/>
        <v>0</v>
      </c>
      <c r="AO1426" s="19">
        <f t="shared" si="2922"/>
        <v>11396.34</v>
      </c>
      <c r="AP1426" s="19">
        <f t="shared" si="2862"/>
        <v>39873.699999999997</v>
      </c>
      <c r="AQ1426" s="19">
        <f t="shared" si="2927"/>
        <v>0</v>
      </c>
      <c r="AR1426" s="19">
        <f t="shared" si="2923"/>
        <v>39873.699999999997</v>
      </c>
      <c r="AS1426" s="19">
        <f t="shared" si="2863"/>
        <v>0</v>
      </c>
      <c r="AT1426" s="19">
        <f t="shared" si="2927"/>
        <v>0</v>
      </c>
      <c r="AU1426" s="19">
        <f t="shared" si="2924"/>
        <v>0</v>
      </c>
      <c r="AV1426" s="19">
        <f t="shared" si="2927"/>
        <v>0</v>
      </c>
      <c r="AW1426" s="32"/>
      <c r="AX1426" s="23"/>
      <c r="AY1426" s="2"/>
    </row>
    <row r="1427" spans="1:51" x14ac:dyDescent="0.3">
      <c r="A1427" s="49" t="s">
        <v>860</v>
      </c>
      <c r="B1427" s="45">
        <v>410</v>
      </c>
      <c r="C1427" s="49" t="s">
        <v>151</v>
      </c>
      <c r="D1427" s="49" t="s">
        <v>30</v>
      </c>
      <c r="E1427" s="15" t="s">
        <v>549</v>
      </c>
      <c r="F1427" s="19">
        <v>8000</v>
      </c>
      <c r="G1427" s="19">
        <v>39873.699999999997</v>
      </c>
      <c r="H1427" s="19">
        <v>0</v>
      </c>
      <c r="I1427" s="19"/>
      <c r="J1427" s="19"/>
      <c r="K1427" s="19"/>
      <c r="L1427" s="19">
        <f t="shared" si="2867"/>
        <v>8000</v>
      </c>
      <c r="M1427" s="19">
        <f t="shared" si="2868"/>
        <v>39873.699999999997</v>
      </c>
      <c r="N1427" s="19">
        <f t="shared" si="2869"/>
        <v>0</v>
      </c>
      <c r="O1427" s="19">
        <v>3396.34</v>
      </c>
      <c r="P1427" s="19"/>
      <c r="Q1427" s="19"/>
      <c r="R1427" s="19">
        <f t="shared" si="2876"/>
        <v>11396.34</v>
      </c>
      <c r="S1427" s="19">
        <f t="shared" si="2877"/>
        <v>39873.699999999997</v>
      </c>
      <c r="T1427" s="19">
        <f t="shared" si="2878"/>
        <v>0</v>
      </c>
      <c r="U1427" s="19"/>
      <c r="V1427" s="19">
        <f t="shared" si="2879"/>
        <v>11396.34</v>
      </c>
      <c r="W1427" s="19">
        <f t="shared" si="2880"/>
        <v>39873.699999999997</v>
      </c>
      <c r="X1427" s="19">
        <f t="shared" si="2881"/>
        <v>0</v>
      </c>
      <c r="Y1427" s="19"/>
      <c r="Z1427" s="19"/>
      <c r="AA1427" s="19"/>
      <c r="AB1427" s="19">
        <f t="shared" si="2915"/>
        <v>11396.34</v>
      </c>
      <c r="AC1427" s="19">
        <f t="shared" si="2916"/>
        <v>39873.699999999997</v>
      </c>
      <c r="AD1427" s="19">
        <f t="shared" si="2917"/>
        <v>0</v>
      </c>
      <c r="AE1427" s="19"/>
      <c r="AF1427" s="19"/>
      <c r="AG1427" s="19">
        <f t="shared" si="2919"/>
        <v>11396.34</v>
      </c>
      <c r="AH1427" s="19">
        <f t="shared" si="2920"/>
        <v>39873.699999999997</v>
      </c>
      <c r="AI1427" s="19">
        <f t="shared" si="2921"/>
        <v>0</v>
      </c>
      <c r="AJ1427" s="19"/>
      <c r="AK1427" s="19"/>
      <c r="AL1427" s="19"/>
      <c r="AM1427" s="19">
        <f t="shared" si="2861"/>
        <v>11396.34</v>
      </c>
      <c r="AN1427" s="19"/>
      <c r="AO1427" s="19">
        <f t="shared" si="2922"/>
        <v>11396.34</v>
      </c>
      <c r="AP1427" s="19">
        <f t="shared" si="2862"/>
        <v>39873.699999999997</v>
      </c>
      <c r="AQ1427" s="19"/>
      <c r="AR1427" s="19">
        <f t="shared" si="2923"/>
        <v>39873.699999999997</v>
      </c>
      <c r="AS1427" s="19">
        <f t="shared" si="2863"/>
        <v>0</v>
      </c>
      <c r="AT1427" s="19"/>
      <c r="AU1427" s="19">
        <f t="shared" si="2924"/>
        <v>0</v>
      </c>
      <c r="AV1427" s="19"/>
      <c r="AW1427" s="32"/>
      <c r="AX1427" s="23"/>
      <c r="AY1427" s="2"/>
    </row>
    <row r="1428" spans="1:51" ht="46.8" x14ac:dyDescent="0.3">
      <c r="A1428" s="49" t="s">
        <v>886</v>
      </c>
      <c r="B1428" s="45"/>
      <c r="C1428" s="49"/>
      <c r="D1428" s="49"/>
      <c r="E1428" s="15" t="s">
        <v>1152</v>
      </c>
      <c r="F1428" s="19">
        <f t="shared" ref="F1428:K1431" si="2928">F1429</f>
        <v>17026.900000000001</v>
      </c>
      <c r="G1428" s="19">
        <f t="shared" si="2928"/>
        <v>0</v>
      </c>
      <c r="H1428" s="19">
        <f t="shared" si="2928"/>
        <v>0</v>
      </c>
      <c r="I1428" s="19">
        <f t="shared" si="2928"/>
        <v>0</v>
      </c>
      <c r="J1428" s="19">
        <f t="shared" si="2928"/>
        <v>0</v>
      </c>
      <c r="K1428" s="19">
        <f t="shared" si="2928"/>
        <v>0</v>
      </c>
      <c r="L1428" s="19">
        <f t="shared" si="2867"/>
        <v>17026.900000000001</v>
      </c>
      <c r="M1428" s="19">
        <f t="shared" si="2868"/>
        <v>0</v>
      </c>
      <c r="N1428" s="19">
        <f t="shared" si="2869"/>
        <v>0</v>
      </c>
      <c r="O1428" s="19">
        <f t="shared" ref="O1428:Q1431" si="2929">O1429</f>
        <v>0</v>
      </c>
      <c r="P1428" s="19">
        <f t="shared" si="2929"/>
        <v>0</v>
      </c>
      <c r="Q1428" s="19">
        <f t="shared" si="2929"/>
        <v>0</v>
      </c>
      <c r="R1428" s="19">
        <f t="shared" si="2876"/>
        <v>17026.900000000001</v>
      </c>
      <c r="S1428" s="19">
        <f t="shared" si="2877"/>
        <v>0</v>
      </c>
      <c r="T1428" s="19">
        <f t="shared" si="2878"/>
        <v>0</v>
      </c>
      <c r="U1428" s="19">
        <f t="shared" ref="U1428:AV1431" si="2930">U1429</f>
        <v>0</v>
      </c>
      <c r="V1428" s="19">
        <f t="shared" si="2879"/>
        <v>17026.900000000001</v>
      </c>
      <c r="W1428" s="19">
        <f t="shared" si="2880"/>
        <v>0</v>
      </c>
      <c r="X1428" s="19">
        <f t="shared" si="2881"/>
        <v>0</v>
      </c>
      <c r="Y1428" s="19">
        <f t="shared" si="2930"/>
        <v>0</v>
      </c>
      <c r="Z1428" s="19">
        <f t="shared" si="2930"/>
        <v>0</v>
      </c>
      <c r="AA1428" s="19">
        <f t="shared" si="2930"/>
        <v>0</v>
      </c>
      <c r="AB1428" s="19">
        <f t="shared" si="2915"/>
        <v>17026.900000000001</v>
      </c>
      <c r="AC1428" s="19">
        <f t="shared" si="2916"/>
        <v>0</v>
      </c>
      <c r="AD1428" s="19">
        <f t="shared" si="2917"/>
        <v>0</v>
      </c>
      <c r="AE1428" s="19">
        <f t="shared" si="2930"/>
        <v>0</v>
      </c>
      <c r="AF1428" s="19">
        <f t="shared" si="2930"/>
        <v>0</v>
      </c>
      <c r="AG1428" s="19">
        <f t="shared" si="2919"/>
        <v>17026.900000000001</v>
      </c>
      <c r="AH1428" s="19">
        <f t="shared" si="2920"/>
        <v>0</v>
      </c>
      <c r="AI1428" s="19">
        <f t="shared" si="2921"/>
        <v>0</v>
      </c>
      <c r="AJ1428" s="19">
        <f t="shared" si="2930"/>
        <v>-51.006999999999998</v>
      </c>
      <c r="AK1428" s="19">
        <f t="shared" si="2930"/>
        <v>0</v>
      </c>
      <c r="AL1428" s="19">
        <f t="shared" si="2930"/>
        <v>0</v>
      </c>
      <c r="AM1428" s="19">
        <f t="shared" si="2861"/>
        <v>16975.893</v>
      </c>
      <c r="AN1428" s="19">
        <f t="shared" si="2930"/>
        <v>0</v>
      </c>
      <c r="AO1428" s="19">
        <f t="shared" si="2922"/>
        <v>16975.893</v>
      </c>
      <c r="AP1428" s="19">
        <f t="shared" si="2862"/>
        <v>0</v>
      </c>
      <c r="AQ1428" s="19">
        <f t="shared" si="2930"/>
        <v>0</v>
      </c>
      <c r="AR1428" s="19">
        <f t="shared" si="2923"/>
        <v>0</v>
      </c>
      <c r="AS1428" s="19">
        <f t="shared" si="2863"/>
        <v>0</v>
      </c>
      <c r="AT1428" s="19">
        <f t="shared" si="2930"/>
        <v>0</v>
      </c>
      <c r="AU1428" s="19">
        <f t="shared" si="2924"/>
        <v>0</v>
      </c>
      <c r="AV1428" s="19">
        <f t="shared" si="2930"/>
        <v>0</v>
      </c>
      <c r="AW1428" s="32"/>
      <c r="AX1428" s="23"/>
      <c r="AY1428" s="2"/>
    </row>
    <row r="1429" spans="1:51" x14ac:dyDescent="0.3">
      <c r="A1429" s="49" t="s">
        <v>887</v>
      </c>
      <c r="B1429" s="45"/>
      <c r="C1429" s="49"/>
      <c r="D1429" s="49"/>
      <c r="E1429" s="15" t="s">
        <v>1153</v>
      </c>
      <c r="F1429" s="19">
        <f t="shared" si="2928"/>
        <v>17026.900000000001</v>
      </c>
      <c r="G1429" s="19">
        <f t="shared" si="2928"/>
        <v>0</v>
      </c>
      <c r="H1429" s="19">
        <f t="shared" si="2928"/>
        <v>0</v>
      </c>
      <c r="I1429" s="19">
        <f t="shared" si="2928"/>
        <v>0</v>
      </c>
      <c r="J1429" s="19">
        <f t="shared" si="2928"/>
        <v>0</v>
      </c>
      <c r="K1429" s="19">
        <f t="shared" si="2928"/>
        <v>0</v>
      </c>
      <c r="L1429" s="19">
        <f t="shared" si="2867"/>
        <v>17026.900000000001</v>
      </c>
      <c r="M1429" s="19">
        <f t="shared" si="2868"/>
        <v>0</v>
      </c>
      <c r="N1429" s="19">
        <f t="shared" si="2869"/>
        <v>0</v>
      </c>
      <c r="O1429" s="19">
        <f t="shared" si="2929"/>
        <v>0</v>
      </c>
      <c r="P1429" s="19">
        <f t="shared" si="2929"/>
        <v>0</v>
      </c>
      <c r="Q1429" s="19">
        <f t="shared" si="2929"/>
        <v>0</v>
      </c>
      <c r="R1429" s="19">
        <f t="shared" si="2876"/>
        <v>17026.900000000001</v>
      </c>
      <c r="S1429" s="19">
        <f t="shared" si="2877"/>
        <v>0</v>
      </c>
      <c r="T1429" s="19">
        <f t="shared" si="2878"/>
        <v>0</v>
      </c>
      <c r="U1429" s="19">
        <f t="shared" si="2930"/>
        <v>0</v>
      </c>
      <c r="V1429" s="19">
        <f t="shared" si="2879"/>
        <v>17026.900000000001</v>
      </c>
      <c r="W1429" s="19">
        <f t="shared" si="2880"/>
        <v>0</v>
      </c>
      <c r="X1429" s="19">
        <f t="shared" si="2881"/>
        <v>0</v>
      </c>
      <c r="Y1429" s="19">
        <f t="shared" si="2930"/>
        <v>0</v>
      </c>
      <c r="Z1429" s="19">
        <f t="shared" si="2930"/>
        <v>0</v>
      </c>
      <c r="AA1429" s="19">
        <f t="shared" si="2930"/>
        <v>0</v>
      </c>
      <c r="AB1429" s="19">
        <f t="shared" si="2915"/>
        <v>17026.900000000001</v>
      </c>
      <c r="AC1429" s="19">
        <f t="shared" si="2916"/>
        <v>0</v>
      </c>
      <c r="AD1429" s="19">
        <f t="shared" si="2917"/>
        <v>0</v>
      </c>
      <c r="AE1429" s="19">
        <f t="shared" si="2930"/>
        <v>0</v>
      </c>
      <c r="AF1429" s="19">
        <f t="shared" si="2930"/>
        <v>0</v>
      </c>
      <c r="AG1429" s="19">
        <f t="shared" si="2919"/>
        <v>17026.900000000001</v>
      </c>
      <c r="AH1429" s="19">
        <f t="shared" si="2920"/>
        <v>0</v>
      </c>
      <c r="AI1429" s="19">
        <f t="shared" si="2921"/>
        <v>0</v>
      </c>
      <c r="AJ1429" s="19">
        <f t="shared" si="2930"/>
        <v>-51.006999999999998</v>
      </c>
      <c r="AK1429" s="19">
        <f t="shared" si="2930"/>
        <v>0</v>
      </c>
      <c r="AL1429" s="19">
        <f t="shared" si="2930"/>
        <v>0</v>
      </c>
      <c r="AM1429" s="19">
        <f t="shared" si="2861"/>
        <v>16975.893</v>
      </c>
      <c r="AN1429" s="19">
        <f t="shared" si="2930"/>
        <v>0</v>
      </c>
      <c r="AO1429" s="19">
        <f t="shared" si="2922"/>
        <v>16975.893</v>
      </c>
      <c r="AP1429" s="19">
        <f t="shared" si="2862"/>
        <v>0</v>
      </c>
      <c r="AQ1429" s="19">
        <f t="shared" si="2930"/>
        <v>0</v>
      </c>
      <c r="AR1429" s="19">
        <f t="shared" si="2923"/>
        <v>0</v>
      </c>
      <c r="AS1429" s="19">
        <f t="shared" si="2863"/>
        <v>0</v>
      </c>
      <c r="AT1429" s="19">
        <f t="shared" si="2930"/>
        <v>0</v>
      </c>
      <c r="AU1429" s="19">
        <f t="shared" si="2924"/>
        <v>0</v>
      </c>
      <c r="AV1429" s="19">
        <f t="shared" si="2930"/>
        <v>0</v>
      </c>
      <c r="AW1429" s="32"/>
      <c r="AX1429" s="23"/>
      <c r="AY1429" s="2"/>
    </row>
    <row r="1430" spans="1:51" ht="46.8" x14ac:dyDescent="0.3">
      <c r="A1430" s="49" t="s">
        <v>887</v>
      </c>
      <c r="B1430" s="45">
        <v>400</v>
      </c>
      <c r="C1430" s="49"/>
      <c r="D1430" s="49"/>
      <c r="E1430" s="15" t="s">
        <v>580</v>
      </c>
      <c r="F1430" s="19">
        <f t="shared" si="2928"/>
        <v>17026.900000000001</v>
      </c>
      <c r="G1430" s="19">
        <f t="shared" si="2928"/>
        <v>0</v>
      </c>
      <c r="H1430" s="19">
        <f t="shared" si="2928"/>
        <v>0</v>
      </c>
      <c r="I1430" s="19">
        <f t="shared" si="2928"/>
        <v>0</v>
      </c>
      <c r="J1430" s="19">
        <f t="shared" si="2928"/>
        <v>0</v>
      </c>
      <c r="K1430" s="19">
        <f t="shared" si="2928"/>
        <v>0</v>
      </c>
      <c r="L1430" s="19">
        <f t="shared" si="2867"/>
        <v>17026.900000000001</v>
      </c>
      <c r="M1430" s="19">
        <f t="shared" si="2868"/>
        <v>0</v>
      </c>
      <c r="N1430" s="19">
        <f t="shared" si="2869"/>
        <v>0</v>
      </c>
      <c r="O1430" s="19">
        <f t="shared" si="2929"/>
        <v>0</v>
      </c>
      <c r="P1430" s="19">
        <f t="shared" si="2929"/>
        <v>0</v>
      </c>
      <c r="Q1430" s="19">
        <f t="shared" si="2929"/>
        <v>0</v>
      </c>
      <c r="R1430" s="19">
        <f t="shared" si="2876"/>
        <v>17026.900000000001</v>
      </c>
      <c r="S1430" s="19">
        <f t="shared" si="2877"/>
        <v>0</v>
      </c>
      <c r="T1430" s="19">
        <f t="shared" si="2878"/>
        <v>0</v>
      </c>
      <c r="U1430" s="19">
        <f t="shared" si="2930"/>
        <v>0</v>
      </c>
      <c r="V1430" s="19">
        <f t="shared" si="2879"/>
        <v>17026.900000000001</v>
      </c>
      <c r="W1430" s="19">
        <f t="shared" si="2880"/>
        <v>0</v>
      </c>
      <c r="X1430" s="19">
        <f t="shared" si="2881"/>
        <v>0</v>
      </c>
      <c r="Y1430" s="19">
        <f t="shared" si="2930"/>
        <v>0</v>
      </c>
      <c r="Z1430" s="19">
        <f t="shared" si="2930"/>
        <v>0</v>
      </c>
      <c r="AA1430" s="19">
        <f t="shared" si="2930"/>
        <v>0</v>
      </c>
      <c r="AB1430" s="19">
        <f t="shared" si="2915"/>
        <v>17026.900000000001</v>
      </c>
      <c r="AC1430" s="19">
        <f t="shared" si="2916"/>
        <v>0</v>
      </c>
      <c r="AD1430" s="19">
        <f t="shared" si="2917"/>
        <v>0</v>
      </c>
      <c r="AE1430" s="19">
        <f t="shared" si="2930"/>
        <v>0</v>
      </c>
      <c r="AF1430" s="19">
        <f t="shared" si="2930"/>
        <v>0</v>
      </c>
      <c r="AG1430" s="19">
        <f t="shared" si="2919"/>
        <v>17026.900000000001</v>
      </c>
      <c r="AH1430" s="19">
        <f t="shared" si="2920"/>
        <v>0</v>
      </c>
      <c r="AI1430" s="19">
        <f t="shared" si="2921"/>
        <v>0</v>
      </c>
      <c r="AJ1430" s="19">
        <f t="shared" si="2930"/>
        <v>-51.006999999999998</v>
      </c>
      <c r="AK1430" s="19">
        <f t="shared" si="2930"/>
        <v>0</v>
      </c>
      <c r="AL1430" s="19">
        <f t="shared" si="2930"/>
        <v>0</v>
      </c>
      <c r="AM1430" s="19">
        <f t="shared" ref="AM1430:AM1493" si="2931">AG1430+AJ1430</f>
        <v>16975.893</v>
      </c>
      <c r="AN1430" s="19">
        <f t="shared" si="2930"/>
        <v>0</v>
      </c>
      <c r="AO1430" s="19">
        <f t="shared" si="2922"/>
        <v>16975.893</v>
      </c>
      <c r="AP1430" s="19">
        <f t="shared" ref="AP1430:AP1493" si="2932">AH1430+AK1430</f>
        <v>0</v>
      </c>
      <c r="AQ1430" s="19">
        <f t="shared" si="2930"/>
        <v>0</v>
      </c>
      <c r="AR1430" s="19">
        <f t="shared" si="2923"/>
        <v>0</v>
      </c>
      <c r="AS1430" s="19">
        <f t="shared" ref="AS1430:AS1493" si="2933">AI1430+AL1430</f>
        <v>0</v>
      </c>
      <c r="AT1430" s="19">
        <f t="shared" si="2930"/>
        <v>0</v>
      </c>
      <c r="AU1430" s="19">
        <f t="shared" si="2924"/>
        <v>0</v>
      </c>
      <c r="AV1430" s="19">
        <f t="shared" si="2930"/>
        <v>0</v>
      </c>
      <c r="AW1430" s="32"/>
      <c r="AX1430" s="23"/>
      <c r="AY1430" s="2"/>
    </row>
    <row r="1431" spans="1:51" x14ac:dyDescent="0.3">
      <c r="A1431" s="49" t="s">
        <v>887</v>
      </c>
      <c r="B1431" s="45">
        <v>410</v>
      </c>
      <c r="C1431" s="49"/>
      <c r="D1431" s="49"/>
      <c r="E1431" s="15" t="s">
        <v>593</v>
      </c>
      <c r="F1431" s="19">
        <f t="shared" si="2928"/>
        <v>17026.900000000001</v>
      </c>
      <c r="G1431" s="19">
        <f t="shared" si="2928"/>
        <v>0</v>
      </c>
      <c r="H1431" s="19">
        <f t="shared" si="2928"/>
        <v>0</v>
      </c>
      <c r="I1431" s="19">
        <f t="shared" si="2928"/>
        <v>0</v>
      </c>
      <c r="J1431" s="19">
        <f t="shared" si="2928"/>
        <v>0</v>
      </c>
      <c r="K1431" s="19">
        <f t="shared" si="2928"/>
        <v>0</v>
      </c>
      <c r="L1431" s="19">
        <f t="shared" si="2867"/>
        <v>17026.900000000001</v>
      </c>
      <c r="M1431" s="19">
        <f t="shared" si="2868"/>
        <v>0</v>
      </c>
      <c r="N1431" s="19">
        <f t="shared" si="2869"/>
        <v>0</v>
      </c>
      <c r="O1431" s="19">
        <f t="shared" si="2929"/>
        <v>0</v>
      </c>
      <c r="P1431" s="19">
        <f t="shared" si="2929"/>
        <v>0</v>
      </c>
      <c r="Q1431" s="19">
        <f t="shared" si="2929"/>
        <v>0</v>
      </c>
      <c r="R1431" s="19">
        <f t="shared" si="2876"/>
        <v>17026.900000000001</v>
      </c>
      <c r="S1431" s="19">
        <f t="shared" si="2877"/>
        <v>0</v>
      </c>
      <c r="T1431" s="19">
        <f t="shared" si="2878"/>
        <v>0</v>
      </c>
      <c r="U1431" s="19">
        <f t="shared" si="2930"/>
        <v>0</v>
      </c>
      <c r="V1431" s="19">
        <f t="shared" si="2879"/>
        <v>17026.900000000001</v>
      </c>
      <c r="W1431" s="19">
        <f t="shared" si="2880"/>
        <v>0</v>
      </c>
      <c r="X1431" s="19">
        <f t="shared" si="2881"/>
        <v>0</v>
      </c>
      <c r="Y1431" s="19">
        <f t="shared" si="2930"/>
        <v>0</v>
      </c>
      <c r="Z1431" s="19">
        <f t="shared" si="2930"/>
        <v>0</v>
      </c>
      <c r="AA1431" s="19">
        <f t="shared" si="2930"/>
        <v>0</v>
      </c>
      <c r="AB1431" s="19">
        <f t="shared" si="2915"/>
        <v>17026.900000000001</v>
      </c>
      <c r="AC1431" s="19">
        <f t="shared" si="2916"/>
        <v>0</v>
      </c>
      <c r="AD1431" s="19">
        <f t="shared" si="2917"/>
        <v>0</v>
      </c>
      <c r="AE1431" s="19">
        <f t="shared" si="2930"/>
        <v>0</v>
      </c>
      <c r="AF1431" s="19">
        <f t="shared" si="2930"/>
        <v>0</v>
      </c>
      <c r="AG1431" s="19">
        <f t="shared" si="2919"/>
        <v>17026.900000000001</v>
      </c>
      <c r="AH1431" s="19">
        <f t="shared" si="2920"/>
        <v>0</v>
      </c>
      <c r="AI1431" s="19">
        <f t="shared" si="2921"/>
        <v>0</v>
      </c>
      <c r="AJ1431" s="19">
        <f t="shared" si="2930"/>
        <v>-51.006999999999998</v>
      </c>
      <c r="AK1431" s="19">
        <f t="shared" si="2930"/>
        <v>0</v>
      </c>
      <c r="AL1431" s="19">
        <f t="shared" si="2930"/>
        <v>0</v>
      </c>
      <c r="AM1431" s="19">
        <f t="shared" si="2931"/>
        <v>16975.893</v>
      </c>
      <c r="AN1431" s="19">
        <f t="shared" si="2930"/>
        <v>0</v>
      </c>
      <c r="AO1431" s="19">
        <f t="shared" si="2922"/>
        <v>16975.893</v>
      </c>
      <c r="AP1431" s="19">
        <f t="shared" si="2932"/>
        <v>0</v>
      </c>
      <c r="AQ1431" s="19">
        <f t="shared" si="2930"/>
        <v>0</v>
      </c>
      <c r="AR1431" s="19">
        <f t="shared" si="2923"/>
        <v>0</v>
      </c>
      <c r="AS1431" s="19">
        <f t="shared" si="2933"/>
        <v>0</v>
      </c>
      <c r="AT1431" s="19">
        <f t="shared" si="2930"/>
        <v>0</v>
      </c>
      <c r="AU1431" s="19">
        <f t="shared" si="2924"/>
        <v>0</v>
      </c>
      <c r="AV1431" s="19">
        <f t="shared" si="2930"/>
        <v>0</v>
      </c>
      <c r="AW1431" s="32"/>
      <c r="AX1431" s="23"/>
      <c r="AY1431" s="2"/>
    </row>
    <row r="1432" spans="1:51" x14ac:dyDescent="0.3">
      <c r="A1432" s="49" t="s">
        <v>887</v>
      </c>
      <c r="B1432" s="45">
        <v>410</v>
      </c>
      <c r="C1432" s="49" t="s">
        <v>200</v>
      </c>
      <c r="D1432" s="49" t="s">
        <v>20</v>
      </c>
      <c r="E1432" s="15" t="s">
        <v>553</v>
      </c>
      <c r="F1432" s="19">
        <v>17026.900000000001</v>
      </c>
      <c r="G1432" s="19">
        <v>0</v>
      </c>
      <c r="H1432" s="19">
        <v>0</v>
      </c>
      <c r="I1432" s="19"/>
      <c r="J1432" s="19"/>
      <c r="K1432" s="19"/>
      <c r="L1432" s="19">
        <f t="shared" si="2867"/>
        <v>17026.900000000001</v>
      </c>
      <c r="M1432" s="19">
        <f t="shared" si="2868"/>
        <v>0</v>
      </c>
      <c r="N1432" s="19">
        <f t="shared" si="2869"/>
        <v>0</v>
      </c>
      <c r="O1432" s="19"/>
      <c r="P1432" s="19"/>
      <c r="Q1432" s="19"/>
      <c r="R1432" s="19">
        <f t="shared" si="2876"/>
        <v>17026.900000000001</v>
      </c>
      <c r="S1432" s="19">
        <f t="shared" si="2877"/>
        <v>0</v>
      </c>
      <c r="T1432" s="19">
        <f t="shared" si="2878"/>
        <v>0</v>
      </c>
      <c r="U1432" s="19"/>
      <c r="V1432" s="19">
        <f t="shared" si="2879"/>
        <v>17026.900000000001</v>
      </c>
      <c r="W1432" s="19">
        <f t="shared" si="2880"/>
        <v>0</v>
      </c>
      <c r="X1432" s="19">
        <f t="shared" si="2881"/>
        <v>0</v>
      </c>
      <c r="Y1432" s="19"/>
      <c r="Z1432" s="19"/>
      <c r="AA1432" s="19"/>
      <c r="AB1432" s="19">
        <f t="shared" si="2915"/>
        <v>17026.900000000001</v>
      </c>
      <c r="AC1432" s="19">
        <f t="shared" si="2916"/>
        <v>0</v>
      </c>
      <c r="AD1432" s="19">
        <f t="shared" si="2917"/>
        <v>0</v>
      </c>
      <c r="AE1432" s="19"/>
      <c r="AF1432" s="19"/>
      <c r="AG1432" s="19">
        <f t="shared" si="2919"/>
        <v>17026.900000000001</v>
      </c>
      <c r="AH1432" s="19">
        <f t="shared" si="2920"/>
        <v>0</v>
      </c>
      <c r="AI1432" s="19">
        <f t="shared" si="2921"/>
        <v>0</v>
      </c>
      <c r="AJ1432" s="19">
        <f>-51.007</f>
        <v>-51.006999999999998</v>
      </c>
      <c r="AK1432" s="19"/>
      <c r="AL1432" s="19"/>
      <c r="AM1432" s="19">
        <f t="shared" si="2931"/>
        <v>16975.893</v>
      </c>
      <c r="AN1432" s="19"/>
      <c r="AO1432" s="19">
        <f t="shared" si="2922"/>
        <v>16975.893</v>
      </c>
      <c r="AP1432" s="19">
        <f t="shared" si="2932"/>
        <v>0</v>
      </c>
      <c r="AQ1432" s="19"/>
      <c r="AR1432" s="19">
        <f t="shared" si="2923"/>
        <v>0</v>
      </c>
      <c r="AS1432" s="19">
        <f t="shared" si="2933"/>
        <v>0</v>
      </c>
      <c r="AT1432" s="19"/>
      <c r="AU1432" s="19">
        <f t="shared" si="2924"/>
        <v>0</v>
      </c>
      <c r="AV1432" s="19"/>
      <c r="AW1432" s="32"/>
      <c r="AX1432" s="23"/>
      <c r="AY1432" s="2"/>
    </row>
    <row r="1433" spans="1:51" ht="31.2" x14ac:dyDescent="0.3">
      <c r="A1433" s="20" t="s">
        <v>1369</v>
      </c>
      <c r="B1433" s="45"/>
      <c r="C1433" s="49"/>
      <c r="D1433" s="49"/>
      <c r="E1433" s="15" t="s">
        <v>1371</v>
      </c>
      <c r="F1433" s="19"/>
      <c r="G1433" s="19"/>
      <c r="H1433" s="19"/>
      <c r="I1433" s="19"/>
      <c r="J1433" s="19"/>
      <c r="K1433" s="19"/>
      <c r="L1433" s="19"/>
      <c r="M1433" s="19"/>
      <c r="N1433" s="19"/>
      <c r="O1433" s="19">
        <f>O1434</f>
        <v>194073</v>
      </c>
      <c r="P1433" s="19">
        <f t="shared" ref="P1433:AV1436" si="2934">P1434</f>
        <v>0</v>
      </c>
      <c r="Q1433" s="19">
        <f t="shared" si="2934"/>
        <v>0</v>
      </c>
      <c r="R1433" s="19">
        <f t="shared" si="2876"/>
        <v>194073</v>
      </c>
      <c r="S1433" s="19">
        <f t="shared" si="2877"/>
        <v>0</v>
      </c>
      <c r="T1433" s="19">
        <f t="shared" si="2878"/>
        <v>0</v>
      </c>
      <c r="U1433" s="19">
        <f t="shared" si="2934"/>
        <v>0</v>
      </c>
      <c r="V1433" s="19">
        <f t="shared" si="2879"/>
        <v>194073</v>
      </c>
      <c r="W1433" s="19">
        <f t="shared" si="2880"/>
        <v>0</v>
      </c>
      <c r="X1433" s="19">
        <f t="shared" si="2881"/>
        <v>0</v>
      </c>
      <c r="Y1433" s="19">
        <f t="shared" si="2934"/>
        <v>0</v>
      </c>
      <c r="Z1433" s="19">
        <f t="shared" si="2934"/>
        <v>0</v>
      </c>
      <c r="AA1433" s="19">
        <f t="shared" si="2934"/>
        <v>0</v>
      </c>
      <c r="AB1433" s="19">
        <f t="shared" si="2915"/>
        <v>194073</v>
      </c>
      <c r="AC1433" s="19">
        <f t="shared" si="2916"/>
        <v>0</v>
      </c>
      <c r="AD1433" s="19">
        <f t="shared" si="2917"/>
        <v>0</v>
      </c>
      <c r="AE1433" s="19">
        <f t="shared" si="2934"/>
        <v>0</v>
      </c>
      <c r="AF1433" s="19">
        <f t="shared" si="2934"/>
        <v>0</v>
      </c>
      <c r="AG1433" s="19">
        <f t="shared" si="2919"/>
        <v>194073</v>
      </c>
      <c r="AH1433" s="19">
        <f t="shared" si="2920"/>
        <v>0</v>
      </c>
      <c r="AI1433" s="19">
        <f t="shared" si="2921"/>
        <v>0</v>
      </c>
      <c r="AJ1433" s="19">
        <f t="shared" si="2934"/>
        <v>0</v>
      </c>
      <c r="AK1433" s="19">
        <f t="shared" si="2934"/>
        <v>0</v>
      </c>
      <c r="AL1433" s="19">
        <f t="shared" si="2934"/>
        <v>0</v>
      </c>
      <c r="AM1433" s="19">
        <f t="shared" si="2931"/>
        <v>194073</v>
      </c>
      <c r="AN1433" s="19">
        <f t="shared" si="2934"/>
        <v>0</v>
      </c>
      <c r="AO1433" s="19">
        <f t="shared" si="2922"/>
        <v>194073</v>
      </c>
      <c r="AP1433" s="19">
        <f t="shared" si="2932"/>
        <v>0</v>
      </c>
      <c r="AQ1433" s="19">
        <f t="shared" si="2934"/>
        <v>0</v>
      </c>
      <c r="AR1433" s="19">
        <f t="shared" si="2923"/>
        <v>0</v>
      </c>
      <c r="AS1433" s="19">
        <f t="shared" si="2933"/>
        <v>0</v>
      </c>
      <c r="AT1433" s="19">
        <f t="shared" si="2934"/>
        <v>0</v>
      </c>
      <c r="AU1433" s="19">
        <f t="shared" si="2924"/>
        <v>0</v>
      </c>
      <c r="AV1433" s="19">
        <f t="shared" si="2934"/>
        <v>0</v>
      </c>
      <c r="AW1433" s="32"/>
      <c r="AX1433" s="23"/>
      <c r="AY1433" s="2"/>
    </row>
    <row r="1434" spans="1:51" ht="62.4" x14ac:dyDescent="0.3">
      <c r="A1434" s="20" t="s">
        <v>1370</v>
      </c>
      <c r="B1434" s="45"/>
      <c r="C1434" s="49"/>
      <c r="D1434" s="49"/>
      <c r="E1434" s="15" t="s">
        <v>1372</v>
      </c>
      <c r="F1434" s="19"/>
      <c r="G1434" s="19"/>
      <c r="H1434" s="19"/>
      <c r="I1434" s="19"/>
      <c r="J1434" s="19"/>
      <c r="K1434" s="19"/>
      <c r="L1434" s="19"/>
      <c r="M1434" s="19"/>
      <c r="N1434" s="19"/>
      <c r="O1434" s="19">
        <f>O1435</f>
        <v>194073</v>
      </c>
      <c r="P1434" s="19">
        <f t="shared" si="2934"/>
        <v>0</v>
      </c>
      <c r="Q1434" s="19">
        <f t="shared" si="2934"/>
        <v>0</v>
      </c>
      <c r="R1434" s="19">
        <f t="shared" si="2876"/>
        <v>194073</v>
      </c>
      <c r="S1434" s="19">
        <f t="shared" si="2877"/>
        <v>0</v>
      </c>
      <c r="T1434" s="19">
        <f t="shared" si="2878"/>
        <v>0</v>
      </c>
      <c r="U1434" s="19">
        <f t="shared" si="2934"/>
        <v>0</v>
      </c>
      <c r="V1434" s="19">
        <f t="shared" si="2879"/>
        <v>194073</v>
      </c>
      <c r="W1434" s="19">
        <f t="shared" si="2880"/>
        <v>0</v>
      </c>
      <c r="X1434" s="19">
        <f t="shared" si="2881"/>
        <v>0</v>
      </c>
      <c r="Y1434" s="19">
        <f t="shared" si="2934"/>
        <v>0</v>
      </c>
      <c r="Z1434" s="19">
        <f t="shared" si="2934"/>
        <v>0</v>
      </c>
      <c r="AA1434" s="19">
        <f t="shared" si="2934"/>
        <v>0</v>
      </c>
      <c r="AB1434" s="19">
        <f t="shared" si="2915"/>
        <v>194073</v>
      </c>
      <c r="AC1434" s="19">
        <f t="shared" si="2916"/>
        <v>0</v>
      </c>
      <c r="AD1434" s="19">
        <f t="shared" si="2917"/>
        <v>0</v>
      </c>
      <c r="AE1434" s="19">
        <f t="shared" si="2934"/>
        <v>0</v>
      </c>
      <c r="AF1434" s="19">
        <f t="shared" si="2934"/>
        <v>0</v>
      </c>
      <c r="AG1434" s="19">
        <f t="shared" si="2919"/>
        <v>194073</v>
      </c>
      <c r="AH1434" s="19">
        <f t="shared" si="2920"/>
        <v>0</v>
      </c>
      <c r="AI1434" s="19">
        <f t="shared" si="2921"/>
        <v>0</v>
      </c>
      <c r="AJ1434" s="19">
        <f t="shared" si="2934"/>
        <v>0</v>
      </c>
      <c r="AK1434" s="19">
        <f t="shared" si="2934"/>
        <v>0</v>
      </c>
      <c r="AL1434" s="19">
        <f t="shared" si="2934"/>
        <v>0</v>
      </c>
      <c r="AM1434" s="19">
        <f t="shared" si="2931"/>
        <v>194073</v>
      </c>
      <c r="AN1434" s="19">
        <f t="shared" si="2934"/>
        <v>0</v>
      </c>
      <c r="AO1434" s="19">
        <f t="shared" si="2922"/>
        <v>194073</v>
      </c>
      <c r="AP1434" s="19">
        <f t="shared" si="2932"/>
        <v>0</v>
      </c>
      <c r="AQ1434" s="19">
        <f t="shared" si="2934"/>
        <v>0</v>
      </c>
      <c r="AR1434" s="19">
        <f t="shared" si="2923"/>
        <v>0</v>
      </c>
      <c r="AS1434" s="19">
        <f t="shared" si="2933"/>
        <v>0</v>
      </c>
      <c r="AT1434" s="19">
        <f t="shared" si="2934"/>
        <v>0</v>
      </c>
      <c r="AU1434" s="19">
        <f t="shared" si="2924"/>
        <v>0</v>
      </c>
      <c r="AV1434" s="19">
        <f t="shared" si="2934"/>
        <v>0</v>
      </c>
      <c r="AW1434" s="32"/>
      <c r="AX1434" s="23"/>
      <c r="AY1434" s="2"/>
    </row>
    <row r="1435" spans="1:51" ht="46.8" x14ac:dyDescent="0.3">
      <c r="A1435" s="20" t="s">
        <v>1370</v>
      </c>
      <c r="B1435" s="45">
        <v>400</v>
      </c>
      <c r="C1435" s="49"/>
      <c r="D1435" s="49"/>
      <c r="E1435" s="15" t="s">
        <v>580</v>
      </c>
      <c r="F1435" s="19"/>
      <c r="G1435" s="19"/>
      <c r="H1435" s="19"/>
      <c r="I1435" s="19"/>
      <c r="J1435" s="19"/>
      <c r="K1435" s="19"/>
      <c r="L1435" s="19"/>
      <c r="M1435" s="19"/>
      <c r="N1435" s="19"/>
      <c r="O1435" s="19">
        <f>O1436</f>
        <v>194073</v>
      </c>
      <c r="P1435" s="19">
        <f t="shared" si="2934"/>
        <v>0</v>
      </c>
      <c r="Q1435" s="19">
        <f t="shared" si="2934"/>
        <v>0</v>
      </c>
      <c r="R1435" s="19">
        <f t="shared" si="2876"/>
        <v>194073</v>
      </c>
      <c r="S1435" s="19">
        <f t="shared" si="2877"/>
        <v>0</v>
      </c>
      <c r="T1435" s="19">
        <f t="shared" si="2878"/>
        <v>0</v>
      </c>
      <c r="U1435" s="19">
        <f t="shared" si="2934"/>
        <v>0</v>
      </c>
      <c r="V1435" s="19">
        <f t="shared" si="2879"/>
        <v>194073</v>
      </c>
      <c r="W1435" s="19">
        <f t="shared" si="2880"/>
        <v>0</v>
      </c>
      <c r="X1435" s="19">
        <f t="shared" si="2881"/>
        <v>0</v>
      </c>
      <c r="Y1435" s="19">
        <f t="shared" si="2934"/>
        <v>0</v>
      </c>
      <c r="Z1435" s="19">
        <f t="shared" si="2934"/>
        <v>0</v>
      </c>
      <c r="AA1435" s="19">
        <f t="shared" si="2934"/>
        <v>0</v>
      </c>
      <c r="AB1435" s="19">
        <f t="shared" si="2915"/>
        <v>194073</v>
      </c>
      <c r="AC1435" s="19">
        <f t="shared" si="2916"/>
        <v>0</v>
      </c>
      <c r="AD1435" s="19">
        <f t="shared" si="2917"/>
        <v>0</v>
      </c>
      <c r="AE1435" s="19">
        <f t="shared" si="2934"/>
        <v>0</v>
      </c>
      <c r="AF1435" s="19">
        <f t="shared" si="2934"/>
        <v>0</v>
      </c>
      <c r="AG1435" s="19">
        <f t="shared" si="2919"/>
        <v>194073</v>
      </c>
      <c r="AH1435" s="19">
        <f t="shared" si="2920"/>
        <v>0</v>
      </c>
      <c r="AI1435" s="19">
        <f t="shared" si="2921"/>
        <v>0</v>
      </c>
      <c r="AJ1435" s="19">
        <f t="shared" si="2934"/>
        <v>0</v>
      </c>
      <c r="AK1435" s="19">
        <f t="shared" si="2934"/>
        <v>0</v>
      </c>
      <c r="AL1435" s="19">
        <f t="shared" si="2934"/>
        <v>0</v>
      </c>
      <c r="AM1435" s="19">
        <f t="shared" si="2931"/>
        <v>194073</v>
      </c>
      <c r="AN1435" s="19">
        <f t="shared" si="2934"/>
        <v>0</v>
      </c>
      <c r="AO1435" s="19">
        <f t="shared" si="2922"/>
        <v>194073</v>
      </c>
      <c r="AP1435" s="19">
        <f t="shared" si="2932"/>
        <v>0</v>
      </c>
      <c r="AQ1435" s="19">
        <f t="shared" si="2934"/>
        <v>0</v>
      </c>
      <c r="AR1435" s="19">
        <f t="shared" si="2923"/>
        <v>0</v>
      </c>
      <c r="AS1435" s="19">
        <f t="shared" si="2933"/>
        <v>0</v>
      </c>
      <c r="AT1435" s="19">
        <f t="shared" si="2934"/>
        <v>0</v>
      </c>
      <c r="AU1435" s="19">
        <f t="shared" si="2924"/>
        <v>0</v>
      </c>
      <c r="AV1435" s="19">
        <f t="shared" si="2934"/>
        <v>0</v>
      </c>
      <c r="AW1435" s="32"/>
      <c r="AX1435" s="23"/>
      <c r="AY1435" s="2"/>
    </row>
    <row r="1436" spans="1:51" x14ac:dyDescent="0.3">
      <c r="A1436" s="20" t="s">
        <v>1370</v>
      </c>
      <c r="B1436" s="45">
        <v>410</v>
      </c>
      <c r="C1436" s="49"/>
      <c r="D1436" s="49"/>
      <c r="E1436" s="15" t="s">
        <v>593</v>
      </c>
      <c r="F1436" s="19"/>
      <c r="G1436" s="19"/>
      <c r="H1436" s="19"/>
      <c r="I1436" s="19"/>
      <c r="J1436" s="19"/>
      <c r="K1436" s="19"/>
      <c r="L1436" s="19"/>
      <c r="M1436" s="19"/>
      <c r="N1436" s="19"/>
      <c r="O1436" s="19">
        <f>O1437</f>
        <v>194073</v>
      </c>
      <c r="P1436" s="19">
        <f t="shared" si="2934"/>
        <v>0</v>
      </c>
      <c r="Q1436" s="19">
        <f t="shared" si="2934"/>
        <v>0</v>
      </c>
      <c r="R1436" s="19">
        <f t="shared" si="2876"/>
        <v>194073</v>
      </c>
      <c r="S1436" s="19">
        <f t="shared" si="2877"/>
        <v>0</v>
      </c>
      <c r="T1436" s="19">
        <f t="shared" si="2878"/>
        <v>0</v>
      </c>
      <c r="U1436" s="19">
        <f t="shared" si="2934"/>
        <v>0</v>
      </c>
      <c r="V1436" s="19">
        <f t="shared" si="2879"/>
        <v>194073</v>
      </c>
      <c r="W1436" s="19">
        <f t="shared" si="2880"/>
        <v>0</v>
      </c>
      <c r="X1436" s="19">
        <f t="shared" si="2881"/>
        <v>0</v>
      </c>
      <c r="Y1436" s="19">
        <f t="shared" si="2934"/>
        <v>0</v>
      </c>
      <c r="Z1436" s="19">
        <f t="shared" si="2934"/>
        <v>0</v>
      </c>
      <c r="AA1436" s="19">
        <f t="shared" si="2934"/>
        <v>0</v>
      </c>
      <c r="AB1436" s="19">
        <f t="shared" si="2915"/>
        <v>194073</v>
      </c>
      <c r="AC1436" s="19">
        <f t="shared" si="2916"/>
        <v>0</v>
      </c>
      <c r="AD1436" s="19">
        <f t="shared" si="2917"/>
        <v>0</v>
      </c>
      <c r="AE1436" s="19">
        <f t="shared" si="2934"/>
        <v>0</v>
      </c>
      <c r="AF1436" s="19">
        <f t="shared" si="2934"/>
        <v>0</v>
      </c>
      <c r="AG1436" s="19">
        <f t="shared" si="2919"/>
        <v>194073</v>
      </c>
      <c r="AH1436" s="19">
        <f t="shared" si="2920"/>
        <v>0</v>
      </c>
      <c r="AI1436" s="19">
        <f t="shared" si="2921"/>
        <v>0</v>
      </c>
      <c r="AJ1436" s="19">
        <f t="shared" si="2934"/>
        <v>0</v>
      </c>
      <c r="AK1436" s="19">
        <f t="shared" si="2934"/>
        <v>0</v>
      </c>
      <c r="AL1436" s="19">
        <f t="shared" si="2934"/>
        <v>0</v>
      </c>
      <c r="AM1436" s="19">
        <f t="shared" si="2931"/>
        <v>194073</v>
      </c>
      <c r="AN1436" s="19">
        <f t="shared" si="2934"/>
        <v>0</v>
      </c>
      <c r="AO1436" s="19">
        <f t="shared" si="2922"/>
        <v>194073</v>
      </c>
      <c r="AP1436" s="19">
        <f t="shared" si="2932"/>
        <v>0</v>
      </c>
      <c r="AQ1436" s="19">
        <f t="shared" si="2934"/>
        <v>0</v>
      </c>
      <c r="AR1436" s="19">
        <f t="shared" si="2923"/>
        <v>0</v>
      </c>
      <c r="AS1436" s="19">
        <f t="shared" si="2933"/>
        <v>0</v>
      </c>
      <c r="AT1436" s="19">
        <f t="shared" si="2934"/>
        <v>0</v>
      </c>
      <c r="AU1436" s="19">
        <f t="shared" si="2924"/>
        <v>0</v>
      </c>
      <c r="AV1436" s="19">
        <f t="shared" si="2934"/>
        <v>0</v>
      </c>
      <c r="AW1436" s="32"/>
      <c r="AX1436" s="23"/>
      <c r="AY1436" s="2"/>
    </row>
    <row r="1437" spans="1:51" x14ac:dyDescent="0.3">
      <c r="A1437" s="20" t="s">
        <v>1370</v>
      </c>
      <c r="B1437" s="45">
        <v>410</v>
      </c>
      <c r="C1437" s="49" t="s">
        <v>151</v>
      </c>
      <c r="D1437" s="49" t="s">
        <v>30</v>
      </c>
      <c r="E1437" s="15" t="s">
        <v>549</v>
      </c>
      <c r="F1437" s="19"/>
      <c r="G1437" s="19"/>
      <c r="H1437" s="19"/>
      <c r="I1437" s="19"/>
      <c r="J1437" s="19"/>
      <c r="K1437" s="19"/>
      <c r="L1437" s="19"/>
      <c r="M1437" s="19"/>
      <c r="N1437" s="19"/>
      <c r="O1437" s="19">
        <f>2426+7277.7+184369.3</f>
        <v>194073</v>
      </c>
      <c r="P1437" s="19"/>
      <c r="Q1437" s="19"/>
      <c r="R1437" s="19">
        <f t="shared" si="2876"/>
        <v>194073</v>
      </c>
      <c r="S1437" s="19">
        <f t="shared" si="2877"/>
        <v>0</v>
      </c>
      <c r="T1437" s="19">
        <f t="shared" si="2878"/>
        <v>0</v>
      </c>
      <c r="U1437" s="19"/>
      <c r="V1437" s="19">
        <f t="shared" si="2879"/>
        <v>194073</v>
      </c>
      <c r="W1437" s="19">
        <f t="shared" si="2880"/>
        <v>0</v>
      </c>
      <c r="X1437" s="19">
        <f t="shared" si="2881"/>
        <v>0</v>
      </c>
      <c r="Y1437" s="19"/>
      <c r="Z1437" s="19"/>
      <c r="AA1437" s="19"/>
      <c r="AB1437" s="19">
        <f t="shared" si="2915"/>
        <v>194073</v>
      </c>
      <c r="AC1437" s="19">
        <f t="shared" si="2916"/>
        <v>0</v>
      </c>
      <c r="AD1437" s="19">
        <f t="shared" si="2917"/>
        <v>0</v>
      </c>
      <c r="AE1437" s="19"/>
      <c r="AF1437" s="19"/>
      <c r="AG1437" s="19">
        <f t="shared" si="2919"/>
        <v>194073</v>
      </c>
      <c r="AH1437" s="19">
        <f t="shared" si="2920"/>
        <v>0</v>
      </c>
      <c r="AI1437" s="19">
        <f t="shared" si="2921"/>
        <v>0</v>
      </c>
      <c r="AJ1437" s="19"/>
      <c r="AK1437" s="19"/>
      <c r="AL1437" s="19"/>
      <c r="AM1437" s="19">
        <f t="shared" si="2931"/>
        <v>194073</v>
      </c>
      <c r="AN1437" s="19"/>
      <c r="AO1437" s="19">
        <f t="shared" si="2922"/>
        <v>194073</v>
      </c>
      <c r="AP1437" s="19">
        <f t="shared" si="2932"/>
        <v>0</v>
      </c>
      <c r="AQ1437" s="19"/>
      <c r="AR1437" s="19">
        <f t="shared" si="2923"/>
        <v>0</v>
      </c>
      <c r="AS1437" s="19">
        <f t="shared" si="2933"/>
        <v>0</v>
      </c>
      <c r="AT1437" s="19"/>
      <c r="AU1437" s="19">
        <f t="shared" si="2924"/>
        <v>0</v>
      </c>
      <c r="AV1437" s="19"/>
      <c r="AW1437" s="32"/>
      <c r="AX1437" s="23"/>
      <c r="AY1437" s="2"/>
    </row>
    <row r="1438" spans="1:51" ht="109.2" x14ac:dyDescent="0.3">
      <c r="A1438" s="20" t="s">
        <v>1470</v>
      </c>
      <c r="B1438" s="45"/>
      <c r="C1438" s="49"/>
      <c r="D1438" s="49"/>
      <c r="E1438" s="15" t="s">
        <v>1486</v>
      </c>
      <c r="F1438" s="19"/>
      <c r="G1438" s="19"/>
      <c r="H1438" s="19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19"/>
      <c r="AG1438" s="19">
        <f>AG1439+AG1443</f>
        <v>0</v>
      </c>
      <c r="AH1438" s="19">
        <f t="shared" ref="AH1438:AV1438" si="2935">AH1439+AH1443</f>
        <v>0</v>
      </c>
      <c r="AI1438" s="19">
        <f t="shared" si="2935"/>
        <v>0</v>
      </c>
      <c r="AJ1438" s="19">
        <f t="shared" si="2935"/>
        <v>618518</v>
      </c>
      <c r="AK1438" s="19">
        <f t="shared" si="2935"/>
        <v>237950.90000000002</v>
      </c>
      <c r="AL1438" s="19">
        <f t="shared" si="2935"/>
        <v>0</v>
      </c>
      <c r="AM1438" s="19">
        <f t="shared" si="2931"/>
        <v>618518</v>
      </c>
      <c r="AN1438" s="19">
        <f t="shared" ref="AN1438" si="2936">AN1439+AN1443</f>
        <v>0</v>
      </c>
      <c r="AO1438" s="19">
        <f t="shared" si="2922"/>
        <v>618518</v>
      </c>
      <c r="AP1438" s="19">
        <f t="shared" si="2932"/>
        <v>237950.90000000002</v>
      </c>
      <c r="AQ1438" s="19">
        <f t="shared" ref="AQ1438" si="2937">AQ1439+AQ1443</f>
        <v>0</v>
      </c>
      <c r="AR1438" s="19">
        <f t="shared" si="2923"/>
        <v>237950.90000000002</v>
      </c>
      <c r="AS1438" s="19">
        <f t="shared" si="2933"/>
        <v>0</v>
      </c>
      <c r="AT1438" s="19">
        <f t="shared" ref="AT1438" si="2938">AT1439+AT1443</f>
        <v>0</v>
      </c>
      <c r="AU1438" s="19">
        <f t="shared" si="2924"/>
        <v>0</v>
      </c>
      <c r="AV1438" s="19">
        <f t="shared" si="2935"/>
        <v>0</v>
      </c>
      <c r="AW1438" s="32"/>
      <c r="AX1438" s="23"/>
      <c r="AY1438" s="2"/>
    </row>
    <row r="1439" spans="1:51" ht="78" x14ac:dyDescent="0.3">
      <c r="A1439" s="20" t="s">
        <v>1471</v>
      </c>
      <c r="B1439" s="45"/>
      <c r="C1439" s="49"/>
      <c r="D1439" s="49"/>
      <c r="E1439" s="15" t="s">
        <v>720</v>
      </c>
      <c r="F1439" s="19"/>
      <c r="G1439" s="19"/>
      <c r="H1439" s="19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19"/>
      <c r="AF1439" s="19"/>
      <c r="AG1439" s="19">
        <f>AG1440</f>
        <v>0</v>
      </c>
      <c r="AH1439" s="19">
        <f t="shared" ref="AH1439:AV1441" si="2939">AH1440</f>
        <v>0</v>
      </c>
      <c r="AI1439" s="19">
        <f t="shared" si="2939"/>
        <v>0</v>
      </c>
      <c r="AJ1439" s="19">
        <f t="shared" si="2939"/>
        <v>488447.4</v>
      </c>
      <c r="AK1439" s="19">
        <f t="shared" si="2939"/>
        <v>171457.6</v>
      </c>
      <c r="AL1439" s="19">
        <f t="shared" si="2939"/>
        <v>0</v>
      </c>
      <c r="AM1439" s="19">
        <f t="shared" si="2931"/>
        <v>488447.4</v>
      </c>
      <c r="AN1439" s="19">
        <f t="shared" si="2939"/>
        <v>0</v>
      </c>
      <c r="AO1439" s="19">
        <f t="shared" si="2922"/>
        <v>488447.4</v>
      </c>
      <c r="AP1439" s="19">
        <f t="shared" si="2932"/>
        <v>171457.6</v>
      </c>
      <c r="AQ1439" s="19">
        <f t="shared" si="2939"/>
        <v>0</v>
      </c>
      <c r="AR1439" s="19">
        <f t="shared" si="2923"/>
        <v>171457.6</v>
      </c>
      <c r="AS1439" s="19">
        <f t="shared" si="2933"/>
        <v>0</v>
      </c>
      <c r="AT1439" s="19">
        <f t="shared" si="2939"/>
        <v>0</v>
      </c>
      <c r="AU1439" s="19">
        <f t="shared" si="2924"/>
        <v>0</v>
      </c>
      <c r="AV1439" s="19">
        <f t="shared" si="2939"/>
        <v>0</v>
      </c>
      <c r="AW1439" s="32"/>
      <c r="AX1439" s="23"/>
      <c r="AY1439" s="2"/>
    </row>
    <row r="1440" spans="1:51" ht="46.8" x14ac:dyDescent="0.3">
      <c r="A1440" s="20" t="s">
        <v>1471</v>
      </c>
      <c r="B1440" s="45">
        <v>400</v>
      </c>
      <c r="C1440" s="49"/>
      <c r="D1440" s="49"/>
      <c r="E1440" s="15" t="s">
        <v>580</v>
      </c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19"/>
      <c r="AF1440" s="19"/>
      <c r="AG1440" s="19">
        <f>AG1441</f>
        <v>0</v>
      </c>
      <c r="AH1440" s="19">
        <f t="shared" si="2939"/>
        <v>0</v>
      </c>
      <c r="AI1440" s="19">
        <f t="shared" si="2939"/>
        <v>0</v>
      </c>
      <c r="AJ1440" s="19">
        <f t="shared" si="2939"/>
        <v>488447.4</v>
      </c>
      <c r="AK1440" s="19">
        <f t="shared" si="2939"/>
        <v>171457.6</v>
      </c>
      <c r="AL1440" s="19">
        <f t="shared" si="2939"/>
        <v>0</v>
      </c>
      <c r="AM1440" s="19">
        <f t="shared" si="2931"/>
        <v>488447.4</v>
      </c>
      <c r="AN1440" s="19">
        <f t="shared" si="2939"/>
        <v>0</v>
      </c>
      <c r="AO1440" s="19">
        <f t="shared" si="2922"/>
        <v>488447.4</v>
      </c>
      <c r="AP1440" s="19">
        <f t="shared" si="2932"/>
        <v>171457.6</v>
      </c>
      <c r="AQ1440" s="19">
        <f t="shared" si="2939"/>
        <v>0</v>
      </c>
      <c r="AR1440" s="19">
        <f t="shared" si="2923"/>
        <v>171457.6</v>
      </c>
      <c r="AS1440" s="19">
        <f t="shared" si="2933"/>
        <v>0</v>
      </c>
      <c r="AT1440" s="19">
        <f t="shared" si="2939"/>
        <v>0</v>
      </c>
      <c r="AU1440" s="19">
        <f t="shared" si="2924"/>
        <v>0</v>
      </c>
      <c r="AV1440" s="19">
        <f t="shared" si="2939"/>
        <v>0</v>
      </c>
      <c r="AW1440" s="32"/>
      <c r="AX1440" s="23"/>
      <c r="AY1440" s="2"/>
    </row>
    <row r="1441" spans="1:51" x14ac:dyDescent="0.3">
      <c r="A1441" s="20" t="s">
        <v>1471</v>
      </c>
      <c r="B1441" s="45">
        <v>410</v>
      </c>
      <c r="C1441" s="49"/>
      <c r="D1441" s="49"/>
      <c r="E1441" s="15" t="s">
        <v>593</v>
      </c>
      <c r="F1441" s="19"/>
      <c r="G1441" s="19"/>
      <c r="H1441" s="19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19"/>
      <c r="AF1441" s="19"/>
      <c r="AG1441" s="19">
        <f>AG1442</f>
        <v>0</v>
      </c>
      <c r="AH1441" s="19">
        <f t="shared" si="2939"/>
        <v>0</v>
      </c>
      <c r="AI1441" s="19">
        <f t="shared" si="2939"/>
        <v>0</v>
      </c>
      <c r="AJ1441" s="19">
        <f t="shared" si="2939"/>
        <v>488447.4</v>
      </c>
      <c r="AK1441" s="19">
        <f t="shared" si="2939"/>
        <v>171457.6</v>
      </c>
      <c r="AL1441" s="19">
        <f t="shared" si="2939"/>
        <v>0</v>
      </c>
      <c r="AM1441" s="19">
        <f t="shared" si="2931"/>
        <v>488447.4</v>
      </c>
      <c r="AN1441" s="19">
        <f t="shared" si="2939"/>
        <v>0</v>
      </c>
      <c r="AO1441" s="19">
        <f t="shared" si="2922"/>
        <v>488447.4</v>
      </c>
      <c r="AP1441" s="19">
        <f t="shared" si="2932"/>
        <v>171457.6</v>
      </c>
      <c r="AQ1441" s="19">
        <f t="shared" si="2939"/>
        <v>0</v>
      </c>
      <c r="AR1441" s="19">
        <f t="shared" si="2923"/>
        <v>171457.6</v>
      </c>
      <c r="AS1441" s="19">
        <f t="shared" si="2933"/>
        <v>0</v>
      </c>
      <c r="AT1441" s="19">
        <f t="shared" si="2939"/>
        <v>0</v>
      </c>
      <c r="AU1441" s="19">
        <f t="shared" si="2924"/>
        <v>0</v>
      </c>
      <c r="AV1441" s="19">
        <f t="shared" si="2939"/>
        <v>0</v>
      </c>
      <c r="AW1441" s="32"/>
      <c r="AX1441" s="23"/>
      <c r="AY1441" s="2"/>
    </row>
    <row r="1442" spans="1:51" x14ac:dyDescent="0.3">
      <c r="A1442" s="20" t="s">
        <v>1471</v>
      </c>
      <c r="B1442" s="45">
        <v>410</v>
      </c>
      <c r="C1442" s="49" t="s">
        <v>151</v>
      </c>
      <c r="D1442" s="49" t="s">
        <v>30</v>
      </c>
      <c r="E1442" s="15" t="s">
        <v>549</v>
      </c>
      <c r="F1442" s="19"/>
      <c r="G1442" s="19"/>
      <c r="H1442" s="19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19"/>
      <c r="AF1442" s="19"/>
      <c r="AG1442" s="19">
        <v>0</v>
      </c>
      <c r="AH1442" s="19">
        <v>0</v>
      </c>
      <c r="AI1442" s="19">
        <v>0</v>
      </c>
      <c r="AJ1442" s="19">
        <v>488447.4</v>
      </c>
      <c r="AK1442" s="19">
        <v>171457.6</v>
      </c>
      <c r="AL1442" s="19"/>
      <c r="AM1442" s="19">
        <f t="shared" si="2931"/>
        <v>488447.4</v>
      </c>
      <c r="AN1442" s="19"/>
      <c r="AO1442" s="19">
        <f t="shared" si="2922"/>
        <v>488447.4</v>
      </c>
      <c r="AP1442" s="19">
        <f t="shared" si="2932"/>
        <v>171457.6</v>
      </c>
      <c r="AQ1442" s="19"/>
      <c r="AR1442" s="19">
        <f t="shared" si="2923"/>
        <v>171457.6</v>
      </c>
      <c r="AS1442" s="19">
        <f t="shared" si="2933"/>
        <v>0</v>
      </c>
      <c r="AT1442" s="19"/>
      <c r="AU1442" s="19">
        <f t="shared" si="2924"/>
        <v>0</v>
      </c>
      <c r="AV1442" s="19"/>
      <c r="AW1442" s="32"/>
      <c r="AX1442" s="23"/>
      <c r="AY1442" s="2"/>
    </row>
    <row r="1443" spans="1:51" ht="109.2" x14ac:dyDescent="0.3">
      <c r="A1443" s="20" t="s">
        <v>1472</v>
      </c>
      <c r="B1443" s="45"/>
      <c r="C1443" s="49"/>
      <c r="D1443" s="49"/>
      <c r="E1443" s="15" t="s">
        <v>729</v>
      </c>
      <c r="F1443" s="19"/>
      <c r="G1443" s="19"/>
      <c r="H1443" s="19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19"/>
      <c r="AF1443" s="19"/>
      <c r="AG1443" s="19">
        <f>AG1444</f>
        <v>0</v>
      </c>
      <c r="AH1443" s="19">
        <f t="shared" ref="AH1443:AV1445" si="2940">AH1444</f>
        <v>0</v>
      </c>
      <c r="AI1443" s="19">
        <f t="shared" si="2940"/>
        <v>0</v>
      </c>
      <c r="AJ1443" s="19">
        <f t="shared" si="2940"/>
        <v>130070.6</v>
      </c>
      <c r="AK1443" s="19">
        <f t="shared" si="2940"/>
        <v>66493.3</v>
      </c>
      <c r="AL1443" s="19">
        <f t="shared" si="2940"/>
        <v>0</v>
      </c>
      <c r="AM1443" s="19">
        <f t="shared" si="2931"/>
        <v>130070.6</v>
      </c>
      <c r="AN1443" s="19">
        <f t="shared" si="2940"/>
        <v>0</v>
      </c>
      <c r="AO1443" s="19">
        <f t="shared" si="2922"/>
        <v>130070.6</v>
      </c>
      <c r="AP1443" s="19">
        <f t="shared" si="2932"/>
        <v>66493.3</v>
      </c>
      <c r="AQ1443" s="19">
        <f t="shared" si="2940"/>
        <v>0</v>
      </c>
      <c r="AR1443" s="19">
        <f t="shared" si="2923"/>
        <v>66493.3</v>
      </c>
      <c r="AS1443" s="19">
        <f t="shared" si="2933"/>
        <v>0</v>
      </c>
      <c r="AT1443" s="19">
        <f t="shared" si="2940"/>
        <v>0</v>
      </c>
      <c r="AU1443" s="19">
        <f t="shared" si="2924"/>
        <v>0</v>
      </c>
      <c r="AV1443" s="19">
        <f t="shared" si="2940"/>
        <v>0</v>
      </c>
      <c r="AW1443" s="32"/>
      <c r="AX1443" s="23"/>
      <c r="AY1443" s="2"/>
    </row>
    <row r="1444" spans="1:51" ht="46.8" x14ac:dyDescent="0.3">
      <c r="A1444" s="20" t="s">
        <v>1472</v>
      </c>
      <c r="B1444" s="45">
        <v>400</v>
      </c>
      <c r="C1444" s="49"/>
      <c r="D1444" s="49"/>
      <c r="E1444" s="15" t="s">
        <v>580</v>
      </c>
      <c r="F1444" s="19"/>
      <c r="G1444" s="19"/>
      <c r="H1444" s="19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19"/>
      <c r="AG1444" s="19">
        <f>AG1445</f>
        <v>0</v>
      </c>
      <c r="AH1444" s="19">
        <f t="shared" si="2940"/>
        <v>0</v>
      </c>
      <c r="AI1444" s="19">
        <f t="shared" si="2940"/>
        <v>0</v>
      </c>
      <c r="AJ1444" s="19">
        <f t="shared" si="2940"/>
        <v>130070.6</v>
      </c>
      <c r="AK1444" s="19">
        <f t="shared" si="2940"/>
        <v>66493.3</v>
      </c>
      <c r="AL1444" s="19">
        <f t="shared" si="2940"/>
        <v>0</v>
      </c>
      <c r="AM1444" s="19">
        <f t="shared" si="2931"/>
        <v>130070.6</v>
      </c>
      <c r="AN1444" s="19">
        <f t="shared" si="2940"/>
        <v>0</v>
      </c>
      <c r="AO1444" s="19">
        <f t="shared" si="2922"/>
        <v>130070.6</v>
      </c>
      <c r="AP1444" s="19">
        <f t="shared" si="2932"/>
        <v>66493.3</v>
      </c>
      <c r="AQ1444" s="19">
        <f t="shared" si="2940"/>
        <v>0</v>
      </c>
      <c r="AR1444" s="19">
        <f t="shared" si="2923"/>
        <v>66493.3</v>
      </c>
      <c r="AS1444" s="19">
        <f t="shared" si="2933"/>
        <v>0</v>
      </c>
      <c r="AT1444" s="19">
        <f t="shared" si="2940"/>
        <v>0</v>
      </c>
      <c r="AU1444" s="19">
        <f t="shared" si="2924"/>
        <v>0</v>
      </c>
      <c r="AV1444" s="19">
        <f t="shared" si="2940"/>
        <v>0</v>
      </c>
      <c r="AW1444" s="32"/>
      <c r="AX1444" s="23"/>
      <c r="AY1444" s="2"/>
    </row>
    <row r="1445" spans="1:51" x14ac:dyDescent="0.3">
      <c r="A1445" s="20" t="s">
        <v>1472</v>
      </c>
      <c r="B1445" s="45">
        <v>410</v>
      </c>
      <c r="C1445" s="49"/>
      <c r="D1445" s="49"/>
      <c r="E1445" s="15" t="s">
        <v>593</v>
      </c>
      <c r="F1445" s="19"/>
      <c r="G1445" s="19"/>
      <c r="H1445" s="19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19"/>
      <c r="AG1445" s="19">
        <f>AG1446</f>
        <v>0</v>
      </c>
      <c r="AH1445" s="19">
        <f t="shared" si="2940"/>
        <v>0</v>
      </c>
      <c r="AI1445" s="19">
        <f t="shared" si="2940"/>
        <v>0</v>
      </c>
      <c r="AJ1445" s="19">
        <f t="shared" si="2940"/>
        <v>130070.6</v>
      </c>
      <c r="AK1445" s="19">
        <f t="shared" si="2940"/>
        <v>66493.3</v>
      </c>
      <c r="AL1445" s="19">
        <f t="shared" si="2940"/>
        <v>0</v>
      </c>
      <c r="AM1445" s="19">
        <f t="shared" si="2931"/>
        <v>130070.6</v>
      </c>
      <c r="AN1445" s="19">
        <f t="shared" si="2940"/>
        <v>0</v>
      </c>
      <c r="AO1445" s="19">
        <f t="shared" si="2922"/>
        <v>130070.6</v>
      </c>
      <c r="AP1445" s="19">
        <f t="shared" si="2932"/>
        <v>66493.3</v>
      </c>
      <c r="AQ1445" s="19">
        <f t="shared" si="2940"/>
        <v>0</v>
      </c>
      <c r="AR1445" s="19">
        <f t="shared" si="2923"/>
        <v>66493.3</v>
      </c>
      <c r="AS1445" s="19">
        <f t="shared" si="2933"/>
        <v>0</v>
      </c>
      <c r="AT1445" s="19">
        <f t="shared" si="2940"/>
        <v>0</v>
      </c>
      <c r="AU1445" s="19">
        <f t="shared" si="2924"/>
        <v>0</v>
      </c>
      <c r="AV1445" s="19">
        <f t="shared" si="2940"/>
        <v>0</v>
      </c>
      <c r="AW1445" s="32"/>
      <c r="AX1445" s="23"/>
      <c r="AY1445" s="2"/>
    </row>
    <row r="1446" spans="1:51" x14ac:dyDescent="0.3">
      <c r="A1446" s="20" t="s">
        <v>1472</v>
      </c>
      <c r="B1446" s="45">
        <v>410</v>
      </c>
      <c r="C1446" s="49" t="s">
        <v>151</v>
      </c>
      <c r="D1446" s="49" t="s">
        <v>30</v>
      </c>
      <c r="E1446" s="15" t="s">
        <v>549</v>
      </c>
      <c r="F1446" s="19"/>
      <c r="G1446" s="19"/>
      <c r="H1446" s="19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19"/>
      <c r="AF1446" s="19"/>
      <c r="AG1446" s="19">
        <v>0</v>
      </c>
      <c r="AH1446" s="19">
        <v>0</v>
      </c>
      <c r="AI1446" s="19">
        <v>0</v>
      </c>
      <c r="AJ1446" s="19">
        <v>130070.6</v>
      </c>
      <c r="AK1446" s="19">
        <v>66493.3</v>
      </c>
      <c r="AL1446" s="19"/>
      <c r="AM1446" s="19">
        <f t="shared" si="2931"/>
        <v>130070.6</v>
      </c>
      <c r="AN1446" s="19"/>
      <c r="AO1446" s="19">
        <f t="shared" si="2922"/>
        <v>130070.6</v>
      </c>
      <c r="AP1446" s="19">
        <f t="shared" si="2932"/>
        <v>66493.3</v>
      </c>
      <c r="AQ1446" s="19"/>
      <c r="AR1446" s="19">
        <f t="shared" si="2923"/>
        <v>66493.3</v>
      </c>
      <c r="AS1446" s="19">
        <f t="shared" si="2933"/>
        <v>0</v>
      </c>
      <c r="AT1446" s="19"/>
      <c r="AU1446" s="19">
        <f t="shared" si="2924"/>
        <v>0</v>
      </c>
      <c r="AV1446" s="19"/>
      <c r="AW1446" s="32"/>
      <c r="AX1446" s="23"/>
      <c r="AY1446" s="2"/>
    </row>
    <row r="1447" spans="1:51" s="11" customFormat="1" ht="31.2" x14ac:dyDescent="0.3">
      <c r="A1447" s="10" t="s">
        <v>290</v>
      </c>
      <c r="B1447" s="17"/>
      <c r="C1447" s="10"/>
      <c r="D1447" s="10"/>
      <c r="E1447" s="16" t="s">
        <v>1154</v>
      </c>
      <c r="F1447" s="18">
        <f t="shared" ref="F1447:K1448" si="2941">F1448</f>
        <v>440400.40000000008</v>
      </c>
      <c r="G1447" s="18">
        <f t="shared" si="2941"/>
        <v>434136.90000000008</v>
      </c>
      <c r="H1447" s="18">
        <f t="shared" si="2941"/>
        <v>434136.90000000008</v>
      </c>
      <c r="I1447" s="18">
        <f t="shared" si="2941"/>
        <v>0</v>
      </c>
      <c r="J1447" s="18">
        <f t="shared" si="2941"/>
        <v>0</v>
      </c>
      <c r="K1447" s="18">
        <f t="shared" si="2941"/>
        <v>0</v>
      </c>
      <c r="L1447" s="18">
        <f t="shared" si="2867"/>
        <v>440400.40000000008</v>
      </c>
      <c r="M1447" s="18">
        <f t="shared" si="2868"/>
        <v>434136.90000000008</v>
      </c>
      <c r="N1447" s="18">
        <f t="shared" si="2869"/>
        <v>434136.90000000008</v>
      </c>
      <c r="O1447" s="18">
        <f t="shared" ref="O1447:Q1448" si="2942">O1448</f>
        <v>9450.9999999999982</v>
      </c>
      <c r="P1447" s="18">
        <f t="shared" si="2942"/>
        <v>0</v>
      </c>
      <c r="Q1447" s="18">
        <f t="shared" si="2942"/>
        <v>0</v>
      </c>
      <c r="R1447" s="18">
        <f t="shared" si="2876"/>
        <v>449851.40000000008</v>
      </c>
      <c r="S1447" s="18">
        <f t="shared" si="2877"/>
        <v>434136.90000000008</v>
      </c>
      <c r="T1447" s="18">
        <f t="shared" si="2878"/>
        <v>434136.90000000008</v>
      </c>
      <c r="U1447" s="18">
        <f t="shared" ref="U1447:AV1448" si="2943">U1448</f>
        <v>0</v>
      </c>
      <c r="V1447" s="18">
        <f t="shared" si="2879"/>
        <v>449851.40000000008</v>
      </c>
      <c r="W1447" s="18">
        <f t="shared" si="2880"/>
        <v>434136.90000000008</v>
      </c>
      <c r="X1447" s="18">
        <f t="shared" si="2881"/>
        <v>434136.90000000008</v>
      </c>
      <c r="Y1447" s="18">
        <f t="shared" si="2943"/>
        <v>0</v>
      </c>
      <c r="Z1447" s="18">
        <f t="shared" si="2943"/>
        <v>0</v>
      </c>
      <c r="AA1447" s="18">
        <f t="shared" si="2943"/>
        <v>0</v>
      </c>
      <c r="AB1447" s="18">
        <f t="shared" si="2915"/>
        <v>449851.40000000008</v>
      </c>
      <c r="AC1447" s="18">
        <f t="shared" si="2916"/>
        <v>434136.90000000008</v>
      </c>
      <c r="AD1447" s="18">
        <f t="shared" si="2917"/>
        <v>434136.90000000008</v>
      </c>
      <c r="AE1447" s="18">
        <f t="shared" si="2943"/>
        <v>0</v>
      </c>
      <c r="AF1447" s="18">
        <f t="shared" si="2943"/>
        <v>0</v>
      </c>
      <c r="AG1447" s="18">
        <f t="shared" si="2919"/>
        <v>449851.40000000008</v>
      </c>
      <c r="AH1447" s="18">
        <f t="shared" si="2920"/>
        <v>434136.90000000008</v>
      </c>
      <c r="AI1447" s="18">
        <f t="shared" si="2921"/>
        <v>434136.90000000008</v>
      </c>
      <c r="AJ1447" s="18">
        <f t="shared" si="2943"/>
        <v>-3236.4120000000003</v>
      </c>
      <c r="AK1447" s="18">
        <f t="shared" si="2943"/>
        <v>0</v>
      </c>
      <c r="AL1447" s="18">
        <f t="shared" si="2943"/>
        <v>0</v>
      </c>
      <c r="AM1447" s="18">
        <f t="shared" si="2931"/>
        <v>446614.98800000007</v>
      </c>
      <c r="AN1447" s="18">
        <f t="shared" si="2943"/>
        <v>0</v>
      </c>
      <c r="AO1447" s="18">
        <f t="shared" si="2922"/>
        <v>446614.98800000007</v>
      </c>
      <c r="AP1447" s="18">
        <f t="shared" si="2932"/>
        <v>434136.90000000008</v>
      </c>
      <c r="AQ1447" s="18">
        <f t="shared" si="2943"/>
        <v>0</v>
      </c>
      <c r="AR1447" s="18">
        <f t="shared" si="2923"/>
        <v>434136.90000000008</v>
      </c>
      <c r="AS1447" s="18">
        <f t="shared" si="2933"/>
        <v>434136.90000000008</v>
      </c>
      <c r="AT1447" s="18">
        <f t="shared" si="2943"/>
        <v>0</v>
      </c>
      <c r="AU1447" s="18">
        <f t="shared" si="2924"/>
        <v>434136.90000000008</v>
      </c>
      <c r="AV1447" s="18">
        <f t="shared" si="2943"/>
        <v>0</v>
      </c>
      <c r="AW1447" s="31"/>
      <c r="AX1447" s="26"/>
    </row>
    <row r="1448" spans="1:51" ht="31.2" x14ac:dyDescent="0.3">
      <c r="A1448" s="49" t="s">
        <v>291</v>
      </c>
      <c r="B1448" s="45"/>
      <c r="C1448" s="49"/>
      <c r="D1448" s="49"/>
      <c r="E1448" s="15" t="s">
        <v>1155</v>
      </c>
      <c r="F1448" s="19">
        <f t="shared" si="2941"/>
        <v>440400.40000000008</v>
      </c>
      <c r="G1448" s="19">
        <f t="shared" si="2941"/>
        <v>434136.90000000008</v>
      </c>
      <c r="H1448" s="19">
        <f t="shared" si="2941"/>
        <v>434136.90000000008</v>
      </c>
      <c r="I1448" s="19">
        <f t="shared" si="2941"/>
        <v>0</v>
      </c>
      <c r="J1448" s="19">
        <f t="shared" si="2941"/>
        <v>0</v>
      </c>
      <c r="K1448" s="19">
        <f t="shared" si="2941"/>
        <v>0</v>
      </c>
      <c r="L1448" s="19">
        <f t="shared" si="2867"/>
        <v>440400.40000000008</v>
      </c>
      <c r="M1448" s="19">
        <f t="shared" si="2868"/>
        <v>434136.90000000008</v>
      </c>
      <c r="N1448" s="19">
        <f t="shared" si="2869"/>
        <v>434136.90000000008</v>
      </c>
      <c r="O1448" s="19">
        <f t="shared" si="2942"/>
        <v>9450.9999999999982</v>
      </c>
      <c r="P1448" s="19">
        <f t="shared" si="2942"/>
        <v>0</v>
      </c>
      <c r="Q1448" s="19">
        <f t="shared" si="2942"/>
        <v>0</v>
      </c>
      <c r="R1448" s="19">
        <f t="shared" si="2876"/>
        <v>449851.40000000008</v>
      </c>
      <c r="S1448" s="19">
        <f t="shared" si="2877"/>
        <v>434136.90000000008</v>
      </c>
      <c r="T1448" s="19">
        <f t="shared" si="2878"/>
        <v>434136.90000000008</v>
      </c>
      <c r="U1448" s="19">
        <f t="shared" si="2943"/>
        <v>0</v>
      </c>
      <c r="V1448" s="19">
        <f t="shared" si="2879"/>
        <v>449851.40000000008</v>
      </c>
      <c r="W1448" s="19">
        <f t="shared" si="2880"/>
        <v>434136.90000000008</v>
      </c>
      <c r="X1448" s="19">
        <f t="shared" si="2881"/>
        <v>434136.90000000008</v>
      </c>
      <c r="Y1448" s="19">
        <f t="shared" si="2943"/>
        <v>0</v>
      </c>
      <c r="Z1448" s="19">
        <f t="shared" si="2943"/>
        <v>0</v>
      </c>
      <c r="AA1448" s="19">
        <f t="shared" si="2943"/>
        <v>0</v>
      </c>
      <c r="AB1448" s="19">
        <f t="shared" si="2915"/>
        <v>449851.40000000008</v>
      </c>
      <c r="AC1448" s="19">
        <f t="shared" si="2916"/>
        <v>434136.90000000008</v>
      </c>
      <c r="AD1448" s="19">
        <f t="shared" si="2917"/>
        <v>434136.90000000008</v>
      </c>
      <c r="AE1448" s="19">
        <f t="shared" si="2943"/>
        <v>0</v>
      </c>
      <c r="AF1448" s="19">
        <f t="shared" si="2943"/>
        <v>0</v>
      </c>
      <c r="AG1448" s="19">
        <f t="shared" si="2919"/>
        <v>449851.40000000008</v>
      </c>
      <c r="AH1448" s="19">
        <f t="shared" si="2920"/>
        <v>434136.90000000008</v>
      </c>
      <c r="AI1448" s="19">
        <f t="shared" si="2921"/>
        <v>434136.90000000008</v>
      </c>
      <c r="AJ1448" s="19">
        <f t="shared" si="2943"/>
        <v>-3236.4120000000003</v>
      </c>
      <c r="AK1448" s="19">
        <f t="shared" si="2943"/>
        <v>0</v>
      </c>
      <c r="AL1448" s="19">
        <f t="shared" si="2943"/>
        <v>0</v>
      </c>
      <c r="AM1448" s="19">
        <f t="shared" si="2931"/>
        <v>446614.98800000007</v>
      </c>
      <c r="AN1448" s="19">
        <f t="shared" si="2943"/>
        <v>0</v>
      </c>
      <c r="AO1448" s="19">
        <f t="shared" si="2922"/>
        <v>446614.98800000007</v>
      </c>
      <c r="AP1448" s="19">
        <f t="shared" si="2932"/>
        <v>434136.90000000008</v>
      </c>
      <c r="AQ1448" s="19">
        <f t="shared" si="2943"/>
        <v>0</v>
      </c>
      <c r="AR1448" s="19">
        <f t="shared" si="2923"/>
        <v>434136.90000000008</v>
      </c>
      <c r="AS1448" s="19">
        <f t="shared" si="2933"/>
        <v>434136.90000000008</v>
      </c>
      <c r="AT1448" s="19">
        <f t="shared" si="2943"/>
        <v>0</v>
      </c>
      <c r="AU1448" s="19">
        <f t="shared" si="2924"/>
        <v>434136.90000000008</v>
      </c>
      <c r="AV1448" s="19">
        <f t="shared" si="2943"/>
        <v>0</v>
      </c>
      <c r="AW1448" s="32"/>
      <c r="AX1448" s="23"/>
      <c r="AY1448" s="2"/>
    </row>
    <row r="1449" spans="1:51" ht="46.8" x14ac:dyDescent="0.3">
      <c r="A1449" s="49" t="s">
        <v>289</v>
      </c>
      <c r="B1449" s="45"/>
      <c r="C1449" s="49"/>
      <c r="D1449" s="49"/>
      <c r="E1449" s="15" t="s">
        <v>627</v>
      </c>
      <c r="F1449" s="19">
        <f t="shared" ref="F1449:K1449" si="2944">F1450+F1454+F1458</f>
        <v>440400.40000000008</v>
      </c>
      <c r="G1449" s="19">
        <f t="shared" si="2944"/>
        <v>434136.90000000008</v>
      </c>
      <c r="H1449" s="19">
        <f t="shared" si="2944"/>
        <v>434136.90000000008</v>
      </c>
      <c r="I1449" s="19">
        <f t="shared" si="2944"/>
        <v>0</v>
      </c>
      <c r="J1449" s="19">
        <f t="shared" si="2944"/>
        <v>0</v>
      </c>
      <c r="K1449" s="19">
        <f t="shared" si="2944"/>
        <v>0</v>
      </c>
      <c r="L1449" s="19">
        <f t="shared" si="2867"/>
        <v>440400.40000000008</v>
      </c>
      <c r="M1449" s="19">
        <f t="shared" si="2868"/>
        <v>434136.90000000008</v>
      </c>
      <c r="N1449" s="19">
        <f t="shared" si="2869"/>
        <v>434136.90000000008</v>
      </c>
      <c r="O1449" s="19">
        <f t="shared" ref="O1449:Q1449" si="2945">O1450+O1454+O1458</f>
        <v>9450.9999999999982</v>
      </c>
      <c r="P1449" s="19">
        <f t="shared" si="2945"/>
        <v>0</v>
      </c>
      <c r="Q1449" s="19">
        <f t="shared" si="2945"/>
        <v>0</v>
      </c>
      <c r="R1449" s="19">
        <f t="shared" si="2876"/>
        <v>449851.40000000008</v>
      </c>
      <c r="S1449" s="19">
        <f t="shared" si="2877"/>
        <v>434136.90000000008</v>
      </c>
      <c r="T1449" s="19">
        <f t="shared" si="2878"/>
        <v>434136.90000000008</v>
      </c>
      <c r="U1449" s="19">
        <f t="shared" ref="U1449:AV1449" si="2946">U1450+U1454+U1458</f>
        <v>0</v>
      </c>
      <c r="V1449" s="19">
        <f t="shared" si="2879"/>
        <v>449851.40000000008</v>
      </c>
      <c r="W1449" s="19">
        <f t="shared" si="2880"/>
        <v>434136.90000000008</v>
      </c>
      <c r="X1449" s="19">
        <f t="shared" si="2881"/>
        <v>434136.90000000008</v>
      </c>
      <c r="Y1449" s="19">
        <f t="shared" ref="Y1449:AA1449" si="2947">Y1450+Y1454+Y1458</f>
        <v>0</v>
      </c>
      <c r="Z1449" s="19">
        <f t="shared" si="2947"/>
        <v>0</v>
      </c>
      <c r="AA1449" s="19">
        <f t="shared" si="2947"/>
        <v>0</v>
      </c>
      <c r="AB1449" s="19">
        <f t="shared" si="2915"/>
        <v>449851.40000000008</v>
      </c>
      <c r="AC1449" s="19">
        <f t="shared" si="2916"/>
        <v>434136.90000000008</v>
      </c>
      <c r="AD1449" s="19">
        <f t="shared" si="2917"/>
        <v>434136.90000000008</v>
      </c>
      <c r="AE1449" s="19">
        <f t="shared" ref="AE1449:AF1449" si="2948">AE1450+AE1454+AE1458</f>
        <v>0</v>
      </c>
      <c r="AF1449" s="19">
        <f t="shared" si="2948"/>
        <v>0</v>
      </c>
      <c r="AG1449" s="19">
        <f t="shared" si="2919"/>
        <v>449851.40000000008</v>
      </c>
      <c r="AH1449" s="19">
        <f t="shared" si="2920"/>
        <v>434136.90000000008</v>
      </c>
      <c r="AI1449" s="19">
        <f t="shared" si="2921"/>
        <v>434136.90000000008</v>
      </c>
      <c r="AJ1449" s="19">
        <f t="shared" ref="AJ1449:AL1449" si="2949">AJ1450+AJ1454+AJ1458</f>
        <v>-3236.4120000000003</v>
      </c>
      <c r="AK1449" s="19">
        <f t="shared" si="2949"/>
        <v>0</v>
      </c>
      <c r="AL1449" s="19">
        <f t="shared" si="2949"/>
        <v>0</v>
      </c>
      <c r="AM1449" s="19">
        <f t="shared" si="2931"/>
        <v>446614.98800000007</v>
      </c>
      <c r="AN1449" s="19">
        <f t="shared" ref="AN1449" si="2950">AN1450+AN1454+AN1458</f>
        <v>0</v>
      </c>
      <c r="AO1449" s="19">
        <f t="shared" si="2922"/>
        <v>446614.98800000007</v>
      </c>
      <c r="AP1449" s="19">
        <f t="shared" si="2932"/>
        <v>434136.90000000008</v>
      </c>
      <c r="AQ1449" s="19">
        <f t="shared" ref="AQ1449" si="2951">AQ1450+AQ1454+AQ1458</f>
        <v>0</v>
      </c>
      <c r="AR1449" s="19">
        <f t="shared" si="2923"/>
        <v>434136.90000000008</v>
      </c>
      <c r="AS1449" s="19">
        <f t="shared" si="2933"/>
        <v>434136.90000000008</v>
      </c>
      <c r="AT1449" s="19">
        <f t="shared" ref="AT1449" si="2952">AT1450+AT1454+AT1458</f>
        <v>0</v>
      </c>
      <c r="AU1449" s="19">
        <f t="shared" si="2924"/>
        <v>434136.90000000008</v>
      </c>
      <c r="AV1449" s="19">
        <f t="shared" si="2946"/>
        <v>0</v>
      </c>
      <c r="AW1449" s="32"/>
      <c r="AX1449" s="23"/>
      <c r="AY1449" s="2"/>
    </row>
    <row r="1450" spans="1:51" ht="93.6" x14ac:dyDescent="0.3">
      <c r="A1450" s="49" t="s">
        <v>289</v>
      </c>
      <c r="B1450" s="45">
        <v>100</v>
      </c>
      <c r="C1450" s="49"/>
      <c r="D1450" s="49"/>
      <c r="E1450" s="15" t="s">
        <v>577</v>
      </c>
      <c r="F1450" s="19">
        <f t="shared" ref="F1450:K1450" si="2953">F1451</f>
        <v>132472.40000000002</v>
      </c>
      <c r="G1450" s="19">
        <f t="shared" si="2953"/>
        <v>120636.5</v>
      </c>
      <c r="H1450" s="19">
        <f t="shared" si="2953"/>
        <v>120636.5</v>
      </c>
      <c r="I1450" s="19">
        <f t="shared" si="2953"/>
        <v>0</v>
      </c>
      <c r="J1450" s="19">
        <f t="shared" si="2953"/>
        <v>0</v>
      </c>
      <c r="K1450" s="19">
        <f t="shared" si="2953"/>
        <v>0</v>
      </c>
      <c r="L1450" s="19">
        <f t="shared" si="2867"/>
        <v>132472.40000000002</v>
      </c>
      <c r="M1450" s="19">
        <f t="shared" si="2868"/>
        <v>120636.5</v>
      </c>
      <c r="N1450" s="19">
        <f t="shared" si="2869"/>
        <v>120636.5</v>
      </c>
      <c r="O1450" s="19">
        <f t="shared" ref="O1450:Q1450" si="2954">O1451</f>
        <v>9382.6999999999989</v>
      </c>
      <c r="P1450" s="19">
        <f t="shared" si="2954"/>
        <v>0</v>
      </c>
      <c r="Q1450" s="19">
        <f t="shared" si="2954"/>
        <v>0</v>
      </c>
      <c r="R1450" s="19">
        <f t="shared" si="2876"/>
        <v>141855.10000000003</v>
      </c>
      <c r="S1450" s="19">
        <f t="shared" si="2877"/>
        <v>120636.5</v>
      </c>
      <c r="T1450" s="19">
        <f t="shared" si="2878"/>
        <v>120636.5</v>
      </c>
      <c r="U1450" s="19">
        <f t="shared" ref="U1450:AV1450" si="2955">U1451</f>
        <v>0</v>
      </c>
      <c r="V1450" s="19">
        <f t="shared" si="2879"/>
        <v>141855.10000000003</v>
      </c>
      <c r="W1450" s="19">
        <f t="shared" si="2880"/>
        <v>120636.5</v>
      </c>
      <c r="X1450" s="19">
        <f t="shared" si="2881"/>
        <v>120636.5</v>
      </c>
      <c r="Y1450" s="19">
        <f t="shared" si="2955"/>
        <v>0</v>
      </c>
      <c r="Z1450" s="19">
        <f t="shared" si="2955"/>
        <v>0</v>
      </c>
      <c r="AA1450" s="19">
        <f t="shared" si="2955"/>
        <v>0</v>
      </c>
      <c r="AB1450" s="19">
        <f t="shared" si="2915"/>
        <v>141855.10000000003</v>
      </c>
      <c r="AC1450" s="19">
        <f t="shared" si="2916"/>
        <v>120636.5</v>
      </c>
      <c r="AD1450" s="19">
        <f t="shared" si="2917"/>
        <v>120636.5</v>
      </c>
      <c r="AE1450" s="19">
        <f t="shared" si="2955"/>
        <v>0</v>
      </c>
      <c r="AF1450" s="19">
        <f t="shared" si="2955"/>
        <v>0</v>
      </c>
      <c r="AG1450" s="19">
        <f t="shared" si="2919"/>
        <v>141855.10000000003</v>
      </c>
      <c r="AH1450" s="19">
        <f t="shared" si="2920"/>
        <v>120636.5</v>
      </c>
      <c r="AI1450" s="19">
        <f t="shared" si="2921"/>
        <v>120636.5</v>
      </c>
      <c r="AJ1450" s="19">
        <f t="shared" si="2955"/>
        <v>0</v>
      </c>
      <c r="AK1450" s="19">
        <f t="shared" si="2955"/>
        <v>0</v>
      </c>
      <c r="AL1450" s="19">
        <f t="shared" si="2955"/>
        <v>0</v>
      </c>
      <c r="AM1450" s="19">
        <f t="shared" si="2931"/>
        <v>141855.10000000003</v>
      </c>
      <c r="AN1450" s="19">
        <f t="shared" si="2955"/>
        <v>0</v>
      </c>
      <c r="AO1450" s="19">
        <f t="shared" si="2922"/>
        <v>141855.10000000003</v>
      </c>
      <c r="AP1450" s="19">
        <f t="shared" si="2932"/>
        <v>120636.5</v>
      </c>
      <c r="AQ1450" s="19">
        <f t="shared" si="2955"/>
        <v>0</v>
      </c>
      <c r="AR1450" s="19">
        <f t="shared" si="2923"/>
        <v>120636.5</v>
      </c>
      <c r="AS1450" s="19">
        <f t="shared" si="2933"/>
        <v>120636.5</v>
      </c>
      <c r="AT1450" s="19">
        <f t="shared" si="2955"/>
        <v>0</v>
      </c>
      <c r="AU1450" s="19">
        <f t="shared" si="2924"/>
        <v>120636.5</v>
      </c>
      <c r="AV1450" s="19">
        <f t="shared" si="2955"/>
        <v>0</v>
      </c>
      <c r="AW1450" s="32"/>
      <c r="AX1450" s="23"/>
      <c r="AY1450" s="2"/>
    </row>
    <row r="1451" spans="1:51" ht="31.2" x14ac:dyDescent="0.3">
      <c r="A1451" s="49" t="s">
        <v>289</v>
      </c>
      <c r="B1451" s="45">
        <v>110</v>
      </c>
      <c r="C1451" s="49"/>
      <c r="D1451" s="49"/>
      <c r="E1451" s="15" t="s">
        <v>584</v>
      </c>
      <c r="F1451" s="19">
        <f>F1453+F1452</f>
        <v>132472.40000000002</v>
      </c>
      <c r="G1451" s="19">
        <f t="shared" ref="G1451:AV1451" si="2956">G1453+G1452</f>
        <v>120636.5</v>
      </c>
      <c r="H1451" s="19">
        <f t="shared" si="2956"/>
        <v>120636.5</v>
      </c>
      <c r="I1451" s="19">
        <f t="shared" ref="I1451:K1451" si="2957">I1453+I1452</f>
        <v>0</v>
      </c>
      <c r="J1451" s="19">
        <f t="shared" si="2957"/>
        <v>0</v>
      </c>
      <c r="K1451" s="19">
        <f t="shared" si="2957"/>
        <v>0</v>
      </c>
      <c r="L1451" s="19">
        <f t="shared" si="2867"/>
        <v>132472.40000000002</v>
      </c>
      <c r="M1451" s="19">
        <f t="shared" si="2868"/>
        <v>120636.5</v>
      </c>
      <c r="N1451" s="19">
        <f t="shared" si="2869"/>
        <v>120636.5</v>
      </c>
      <c r="O1451" s="19">
        <f t="shared" ref="O1451:Q1451" si="2958">O1453+O1452</f>
        <v>9382.6999999999989</v>
      </c>
      <c r="P1451" s="19">
        <f t="shared" si="2958"/>
        <v>0</v>
      </c>
      <c r="Q1451" s="19">
        <f t="shared" si="2958"/>
        <v>0</v>
      </c>
      <c r="R1451" s="19">
        <f t="shared" si="2876"/>
        <v>141855.10000000003</v>
      </c>
      <c r="S1451" s="19">
        <f t="shared" si="2877"/>
        <v>120636.5</v>
      </c>
      <c r="T1451" s="19">
        <f t="shared" si="2878"/>
        <v>120636.5</v>
      </c>
      <c r="U1451" s="19">
        <f t="shared" ref="U1451" si="2959">U1453+U1452</f>
        <v>0</v>
      </c>
      <c r="V1451" s="19">
        <f t="shared" si="2879"/>
        <v>141855.10000000003</v>
      </c>
      <c r="W1451" s="19">
        <f t="shared" si="2880"/>
        <v>120636.5</v>
      </c>
      <c r="X1451" s="19">
        <f t="shared" si="2881"/>
        <v>120636.5</v>
      </c>
      <c r="Y1451" s="19">
        <f t="shared" ref="Y1451:AA1451" si="2960">Y1453+Y1452</f>
        <v>0</v>
      </c>
      <c r="Z1451" s="19">
        <f t="shared" si="2960"/>
        <v>0</v>
      </c>
      <c r="AA1451" s="19">
        <f t="shared" si="2960"/>
        <v>0</v>
      </c>
      <c r="AB1451" s="19">
        <f t="shared" si="2915"/>
        <v>141855.10000000003</v>
      </c>
      <c r="AC1451" s="19">
        <f t="shared" si="2916"/>
        <v>120636.5</v>
      </c>
      <c r="AD1451" s="19">
        <f t="shared" si="2917"/>
        <v>120636.5</v>
      </c>
      <c r="AE1451" s="19">
        <f t="shared" ref="AE1451:AF1451" si="2961">AE1453+AE1452</f>
        <v>0</v>
      </c>
      <c r="AF1451" s="19">
        <f t="shared" si="2961"/>
        <v>0</v>
      </c>
      <c r="AG1451" s="19">
        <f t="shared" si="2919"/>
        <v>141855.10000000003</v>
      </c>
      <c r="AH1451" s="19">
        <f t="shared" si="2920"/>
        <v>120636.5</v>
      </c>
      <c r="AI1451" s="19">
        <f t="shared" si="2921"/>
        <v>120636.5</v>
      </c>
      <c r="AJ1451" s="19">
        <f t="shared" ref="AJ1451:AL1451" si="2962">AJ1453+AJ1452</f>
        <v>0</v>
      </c>
      <c r="AK1451" s="19">
        <f t="shared" si="2962"/>
        <v>0</v>
      </c>
      <c r="AL1451" s="19">
        <f t="shared" si="2962"/>
        <v>0</v>
      </c>
      <c r="AM1451" s="19">
        <f t="shared" si="2931"/>
        <v>141855.10000000003</v>
      </c>
      <c r="AN1451" s="19">
        <f t="shared" ref="AN1451" si="2963">AN1453+AN1452</f>
        <v>0</v>
      </c>
      <c r="AO1451" s="19">
        <f t="shared" si="2922"/>
        <v>141855.10000000003</v>
      </c>
      <c r="AP1451" s="19">
        <f t="shared" si="2932"/>
        <v>120636.5</v>
      </c>
      <c r="AQ1451" s="19">
        <f t="shared" ref="AQ1451" si="2964">AQ1453+AQ1452</f>
        <v>0</v>
      </c>
      <c r="AR1451" s="19">
        <f t="shared" si="2923"/>
        <v>120636.5</v>
      </c>
      <c r="AS1451" s="19">
        <f t="shared" si="2933"/>
        <v>120636.5</v>
      </c>
      <c r="AT1451" s="19">
        <f t="shared" ref="AT1451" si="2965">AT1453+AT1452</f>
        <v>0</v>
      </c>
      <c r="AU1451" s="19">
        <f t="shared" si="2924"/>
        <v>120636.5</v>
      </c>
      <c r="AV1451" s="19">
        <f t="shared" si="2956"/>
        <v>0</v>
      </c>
      <c r="AW1451" s="32"/>
      <c r="AX1451" s="23"/>
      <c r="AY1451" s="2"/>
    </row>
    <row r="1452" spans="1:51" x14ac:dyDescent="0.3">
      <c r="A1452" s="49" t="s">
        <v>289</v>
      </c>
      <c r="B1452" s="45">
        <v>110</v>
      </c>
      <c r="C1452" s="49" t="s">
        <v>151</v>
      </c>
      <c r="D1452" s="49" t="s">
        <v>30</v>
      </c>
      <c r="E1452" s="15" t="s">
        <v>549</v>
      </c>
      <c r="F1452" s="19">
        <v>33516.9</v>
      </c>
      <c r="G1452" s="19">
        <v>30391.100000000002</v>
      </c>
      <c r="H1452" s="19">
        <v>30391.100000000002</v>
      </c>
      <c r="I1452" s="19"/>
      <c r="J1452" s="19"/>
      <c r="K1452" s="19"/>
      <c r="L1452" s="19">
        <f t="shared" si="2867"/>
        <v>33516.9</v>
      </c>
      <c r="M1452" s="19">
        <f t="shared" si="2868"/>
        <v>30391.100000000002</v>
      </c>
      <c r="N1452" s="19">
        <f t="shared" si="2869"/>
        <v>30391.100000000002</v>
      </c>
      <c r="O1452" s="19">
        <v>989.4</v>
      </c>
      <c r="P1452" s="19"/>
      <c r="Q1452" s="19"/>
      <c r="R1452" s="19">
        <f t="shared" si="2876"/>
        <v>34506.300000000003</v>
      </c>
      <c r="S1452" s="19">
        <f t="shared" si="2877"/>
        <v>30391.100000000002</v>
      </c>
      <c r="T1452" s="19">
        <f t="shared" si="2878"/>
        <v>30391.100000000002</v>
      </c>
      <c r="U1452" s="19"/>
      <c r="V1452" s="19">
        <f t="shared" si="2879"/>
        <v>34506.300000000003</v>
      </c>
      <c r="W1452" s="19">
        <f t="shared" si="2880"/>
        <v>30391.100000000002</v>
      </c>
      <c r="X1452" s="19">
        <f t="shared" si="2881"/>
        <v>30391.100000000002</v>
      </c>
      <c r="Y1452" s="19"/>
      <c r="Z1452" s="19"/>
      <c r="AA1452" s="19"/>
      <c r="AB1452" s="19">
        <f t="shared" si="2915"/>
        <v>34506.300000000003</v>
      </c>
      <c r="AC1452" s="19">
        <f t="shared" si="2916"/>
        <v>30391.100000000002</v>
      </c>
      <c r="AD1452" s="19">
        <f t="shared" si="2917"/>
        <v>30391.100000000002</v>
      </c>
      <c r="AE1452" s="19"/>
      <c r="AF1452" s="19"/>
      <c r="AG1452" s="19">
        <f t="shared" si="2919"/>
        <v>34506.300000000003</v>
      </c>
      <c r="AH1452" s="19">
        <f t="shared" si="2920"/>
        <v>30391.100000000002</v>
      </c>
      <c r="AI1452" s="19">
        <f t="shared" si="2921"/>
        <v>30391.100000000002</v>
      </c>
      <c r="AJ1452" s="19"/>
      <c r="AK1452" s="19"/>
      <c r="AL1452" s="19"/>
      <c r="AM1452" s="19">
        <f t="shared" si="2931"/>
        <v>34506.300000000003</v>
      </c>
      <c r="AN1452" s="19"/>
      <c r="AO1452" s="19">
        <f t="shared" si="2922"/>
        <v>34506.300000000003</v>
      </c>
      <c r="AP1452" s="19">
        <f t="shared" si="2932"/>
        <v>30391.100000000002</v>
      </c>
      <c r="AQ1452" s="19"/>
      <c r="AR1452" s="19">
        <f t="shared" si="2923"/>
        <v>30391.100000000002</v>
      </c>
      <c r="AS1452" s="19">
        <f t="shared" si="2933"/>
        <v>30391.100000000002</v>
      </c>
      <c r="AT1452" s="19"/>
      <c r="AU1452" s="19">
        <f t="shared" si="2924"/>
        <v>30391.100000000002</v>
      </c>
      <c r="AV1452" s="19"/>
      <c r="AW1452" s="32"/>
      <c r="AX1452" s="23"/>
      <c r="AY1452" s="2"/>
    </row>
    <row r="1453" spans="1:51" ht="31.2" x14ac:dyDescent="0.3">
      <c r="A1453" s="49" t="s">
        <v>289</v>
      </c>
      <c r="B1453" s="45">
        <v>110</v>
      </c>
      <c r="C1453" s="49" t="s">
        <v>200</v>
      </c>
      <c r="D1453" s="49" t="s">
        <v>200</v>
      </c>
      <c r="E1453" s="15" t="s">
        <v>554</v>
      </c>
      <c r="F1453" s="19">
        <v>98955.500000000015</v>
      </c>
      <c r="G1453" s="19">
        <v>90245.4</v>
      </c>
      <c r="H1453" s="19">
        <v>90245.4</v>
      </c>
      <c r="I1453" s="19"/>
      <c r="J1453" s="19"/>
      <c r="K1453" s="19"/>
      <c r="L1453" s="19">
        <f t="shared" si="2867"/>
        <v>98955.500000000015</v>
      </c>
      <c r="M1453" s="19">
        <f t="shared" si="2868"/>
        <v>90245.4</v>
      </c>
      <c r="N1453" s="19">
        <f t="shared" si="2869"/>
        <v>90245.4</v>
      </c>
      <c r="O1453" s="19">
        <v>8393.2999999999993</v>
      </c>
      <c r="P1453" s="19"/>
      <c r="Q1453" s="19"/>
      <c r="R1453" s="19">
        <f t="shared" ref="R1453:R1530" si="2966">L1453+O1453</f>
        <v>107348.80000000002</v>
      </c>
      <c r="S1453" s="19">
        <f t="shared" ref="S1453:S1530" si="2967">M1453+P1453</f>
        <v>90245.4</v>
      </c>
      <c r="T1453" s="19">
        <f t="shared" ref="T1453:T1530" si="2968">N1453+Q1453</f>
        <v>90245.4</v>
      </c>
      <c r="U1453" s="19"/>
      <c r="V1453" s="19">
        <f t="shared" ref="V1453:V1530" si="2969">R1453+U1453</f>
        <v>107348.80000000002</v>
      </c>
      <c r="W1453" s="19">
        <f t="shared" ref="W1453:W1530" si="2970">S1453</f>
        <v>90245.4</v>
      </c>
      <c r="X1453" s="19">
        <f t="shared" ref="X1453:X1530" si="2971">T1453</f>
        <v>90245.4</v>
      </c>
      <c r="Y1453" s="19"/>
      <c r="Z1453" s="19"/>
      <c r="AA1453" s="19"/>
      <c r="AB1453" s="19">
        <f t="shared" si="2915"/>
        <v>107348.80000000002</v>
      </c>
      <c r="AC1453" s="19">
        <f t="shared" si="2916"/>
        <v>90245.4</v>
      </c>
      <c r="AD1453" s="19">
        <f t="shared" si="2917"/>
        <v>90245.4</v>
      </c>
      <c r="AE1453" s="19"/>
      <c r="AF1453" s="19"/>
      <c r="AG1453" s="19">
        <f t="shared" si="2919"/>
        <v>107348.80000000002</v>
      </c>
      <c r="AH1453" s="19">
        <f t="shared" si="2920"/>
        <v>90245.4</v>
      </c>
      <c r="AI1453" s="19">
        <f t="shared" si="2921"/>
        <v>90245.4</v>
      </c>
      <c r="AJ1453" s="19"/>
      <c r="AK1453" s="19"/>
      <c r="AL1453" s="19"/>
      <c r="AM1453" s="19">
        <f t="shared" si="2931"/>
        <v>107348.80000000002</v>
      </c>
      <c r="AN1453" s="19"/>
      <c r="AO1453" s="19">
        <f t="shared" si="2922"/>
        <v>107348.80000000002</v>
      </c>
      <c r="AP1453" s="19">
        <f t="shared" si="2932"/>
        <v>90245.4</v>
      </c>
      <c r="AQ1453" s="19"/>
      <c r="AR1453" s="19">
        <f t="shared" si="2923"/>
        <v>90245.4</v>
      </c>
      <c r="AS1453" s="19">
        <f t="shared" si="2933"/>
        <v>90245.4</v>
      </c>
      <c r="AT1453" s="19"/>
      <c r="AU1453" s="19">
        <f t="shared" si="2924"/>
        <v>90245.4</v>
      </c>
      <c r="AV1453" s="19"/>
      <c r="AW1453" s="32"/>
      <c r="AX1453" s="23"/>
      <c r="AY1453" s="2"/>
    </row>
    <row r="1454" spans="1:51" ht="31.2" x14ac:dyDescent="0.3">
      <c r="A1454" s="49" t="s">
        <v>289</v>
      </c>
      <c r="B1454" s="45">
        <v>200</v>
      </c>
      <c r="C1454" s="49"/>
      <c r="D1454" s="49"/>
      <c r="E1454" s="15" t="s">
        <v>578</v>
      </c>
      <c r="F1454" s="19">
        <f t="shared" ref="F1454:K1454" si="2972">F1455</f>
        <v>33834.699999999997</v>
      </c>
      <c r="G1454" s="19">
        <f t="shared" si="2972"/>
        <v>33850.700000000004</v>
      </c>
      <c r="H1454" s="19">
        <f t="shared" si="2972"/>
        <v>33850.700000000004</v>
      </c>
      <c r="I1454" s="19">
        <f t="shared" si="2972"/>
        <v>0</v>
      </c>
      <c r="J1454" s="19">
        <f t="shared" si="2972"/>
        <v>0</v>
      </c>
      <c r="K1454" s="19">
        <f t="shared" si="2972"/>
        <v>0</v>
      </c>
      <c r="L1454" s="19">
        <f t="shared" si="2867"/>
        <v>33834.699999999997</v>
      </c>
      <c r="M1454" s="19">
        <f t="shared" si="2868"/>
        <v>33850.700000000004</v>
      </c>
      <c r="N1454" s="19">
        <f t="shared" si="2869"/>
        <v>33850.700000000004</v>
      </c>
      <c r="O1454" s="19">
        <f t="shared" ref="O1454:Q1454" si="2973">O1455</f>
        <v>68.3</v>
      </c>
      <c r="P1454" s="19">
        <f t="shared" si="2973"/>
        <v>0</v>
      </c>
      <c r="Q1454" s="19">
        <f t="shared" si="2973"/>
        <v>0</v>
      </c>
      <c r="R1454" s="19">
        <f t="shared" si="2966"/>
        <v>33903</v>
      </c>
      <c r="S1454" s="19">
        <f t="shared" si="2967"/>
        <v>33850.700000000004</v>
      </c>
      <c r="T1454" s="19">
        <f t="shared" si="2968"/>
        <v>33850.700000000004</v>
      </c>
      <c r="U1454" s="19">
        <f t="shared" ref="U1454:AV1454" si="2974">U1455</f>
        <v>0</v>
      </c>
      <c r="V1454" s="19">
        <f t="shared" si="2969"/>
        <v>33903</v>
      </c>
      <c r="W1454" s="19">
        <f t="shared" si="2970"/>
        <v>33850.700000000004</v>
      </c>
      <c r="X1454" s="19">
        <f t="shared" si="2971"/>
        <v>33850.700000000004</v>
      </c>
      <c r="Y1454" s="19">
        <f t="shared" si="2974"/>
        <v>0</v>
      </c>
      <c r="Z1454" s="19">
        <f t="shared" si="2974"/>
        <v>0</v>
      </c>
      <c r="AA1454" s="19">
        <f t="shared" si="2974"/>
        <v>0</v>
      </c>
      <c r="AB1454" s="19">
        <f t="shared" si="2915"/>
        <v>33903</v>
      </c>
      <c r="AC1454" s="19">
        <f t="shared" si="2916"/>
        <v>33850.700000000004</v>
      </c>
      <c r="AD1454" s="19">
        <f t="shared" si="2917"/>
        <v>33850.700000000004</v>
      </c>
      <c r="AE1454" s="19">
        <f t="shared" si="2974"/>
        <v>0</v>
      </c>
      <c r="AF1454" s="19">
        <f t="shared" si="2974"/>
        <v>0</v>
      </c>
      <c r="AG1454" s="19">
        <f t="shared" si="2919"/>
        <v>33903</v>
      </c>
      <c r="AH1454" s="19">
        <f t="shared" si="2920"/>
        <v>33850.700000000004</v>
      </c>
      <c r="AI1454" s="19">
        <f t="shared" si="2921"/>
        <v>33850.700000000004</v>
      </c>
      <c r="AJ1454" s="19">
        <f t="shared" si="2974"/>
        <v>-3364.4120000000003</v>
      </c>
      <c r="AK1454" s="19">
        <f t="shared" si="2974"/>
        <v>0</v>
      </c>
      <c r="AL1454" s="19">
        <f t="shared" si="2974"/>
        <v>0</v>
      </c>
      <c r="AM1454" s="19">
        <f t="shared" si="2931"/>
        <v>30538.588</v>
      </c>
      <c r="AN1454" s="19">
        <f t="shared" si="2974"/>
        <v>0</v>
      </c>
      <c r="AO1454" s="19">
        <f t="shared" si="2922"/>
        <v>30538.588</v>
      </c>
      <c r="AP1454" s="19">
        <f t="shared" si="2932"/>
        <v>33850.700000000004</v>
      </c>
      <c r="AQ1454" s="19">
        <f t="shared" si="2974"/>
        <v>0</v>
      </c>
      <c r="AR1454" s="19">
        <f t="shared" si="2923"/>
        <v>33850.700000000004</v>
      </c>
      <c r="AS1454" s="19">
        <f t="shared" si="2933"/>
        <v>33850.700000000004</v>
      </c>
      <c r="AT1454" s="19">
        <f t="shared" si="2974"/>
        <v>0</v>
      </c>
      <c r="AU1454" s="19">
        <f t="shared" si="2924"/>
        <v>33850.700000000004</v>
      </c>
      <c r="AV1454" s="19">
        <f t="shared" si="2974"/>
        <v>0</v>
      </c>
      <c r="AW1454" s="32"/>
      <c r="AX1454" s="23"/>
      <c r="AY1454" s="2"/>
    </row>
    <row r="1455" spans="1:51" ht="46.8" x14ac:dyDescent="0.3">
      <c r="A1455" s="49" t="s">
        <v>289</v>
      </c>
      <c r="B1455" s="45">
        <v>240</v>
      </c>
      <c r="C1455" s="49"/>
      <c r="D1455" s="49"/>
      <c r="E1455" s="15" t="s">
        <v>586</v>
      </c>
      <c r="F1455" s="19">
        <f>F1457+F1456</f>
        <v>33834.699999999997</v>
      </c>
      <c r="G1455" s="19">
        <f t="shared" ref="G1455:AV1455" si="2975">G1457+G1456</f>
        <v>33850.700000000004</v>
      </c>
      <c r="H1455" s="19">
        <f t="shared" si="2975"/>
        <v>33850.700000000004</v>
      </c>
      <c r="I1455" s="19">
        <f t="shared" ref="I1455:K1455" si="2976">I1457+I1456</f>
        <v>0</v>
      </c>
      <c r="J1455" s="19">
        <f t="shared" si="2976"/>
        <v>0</v>
      </c>
      <c r="K1455" s="19">
        <f t="shared" si="2976"/>
        <v>0</v>
      </c>
      <c r="L1455" s="19">
        <f t="shared" si="2867"/>
        <v>33834.699999999997</v>
      </c>
      <c r="M1455" s="19">
        <f t="shared" si="2868"/>
        <v>33850.700000000004</v>
      </c>
      <c r="N1455" s="19">
        <f t="shared" si="2869"/>
        <v>33850.700000000004</v>
      </c>
      <c r="O1455" s="19">
        <f t="shared" ref="O1455:Q1455" si="2977">O1457+O1456</f>
        <v>68.3</v>
      </c>
      <c r="P1455" s="19">
        <f t="shared" si="2977"/>
        <v>0</v>
      </c>
      <c r="Q1455" s="19">
        <f t="shared" si="2977"/>
        <v>0</v>
      </c>
      <c r="R1455" s="19">
        <f t="shared" si="2966"/>
        <v>33903</v>
      </c>
      <c r="S1455" s="19">
        <f t="shared" si="2967"/>
        <v>33850.700000000004</v>
      </c>
      <c r="T1455" s="19">
        <f t="shared" si="2968"/>
        <v>33850.700000000004</v>
      </c>
      <c r="U1455" s="19">
        <f t="shared" ref="U1455" si="2978">U1457+U1456</f>
        <v>0</v>
      </c>
      <c r="V1455" s="19">
        <f t="shared" si="2969"/>
        <v>33903</v>
      </c>
      <c r="W1455" s="19">
        <f t="shared" si="2970"/>
        <v>33850.700000000004</v>
      </c>
      <c r="X1455" s="19">
        <f t="shared" si="2971"/>
        <v>33850.700000000004</v>
      </c>
      <c r="Y1455" s="19">
        <f t="shared" ref="Y1455:AA1455" si="2979">Y1457+Y1456</f>
        <v>0</v>
      </c>
      <c r="Z1455" s="19">
        <f t="shared" si="2979"/>
        <v>0</v>
      </c>
      <c r="AA1455" s="19">
        <f t="shared" si="2979"/>
        <v>0</v>
      </c>
      <c r="AB1455" s="19">
        <f t="shared" si="2915"/>
        <v>33903</v>
      </c>
      <c r="AC1455" s="19">
        <f t="shared" si="2916"/>
        <v>33850.700000000004</v>
      </c>
      <c r="AD1455" s="19">
        <f t="shared" si="2917"/>
        <v>33850.700000000004</v>
      </c>
      <c r="AE1455" s="19">
        <f t="shared" ref="AE1455:AF1455" si="2980">AE1457+AE1456</f>
        <v>0</v>
      </c>
      <c r="AF1455" s="19">
        <f t="shared" si="2980"/>
        <v>0</v>
      </c>
      <c r="AG1455" s="19">
        <f t="shared" si="2919"/>
        <v>33903</v>
      </c>
      <c r="AH1455" s="19">
        <f t="shared" si="2920"/>
        <v>33850.700000000004</v>
      </c>
      <c r="AI1455" s="19">
        <f t="shared" si="2921"/>
        <v>33850.700000000004</v>
      </c>
      <c r="AJ1455" s="19">
        <f t="shared" ref="AJ1455:AL1455" si="2981">AJ1457+AJ1456</f>
        <v>-3364.4120000000003</v>
      </c>
      <c r="AK1455" s="19">
        <f t="shared" si="2981"/>
        <v>0</v>
      </c>
      <c r="AL1455" s="19">
        <f t="shared" si="2981"/>
        <v>0</v>
      </c>
      <c r="AM1455" s="19">
        <f t="shared" si="2931"/>
        <v>30538.588</v>
      </c>
      <c r="AN1455" s="19">
        <f t="shared" ref="AN1455" si="2982">AN1457+AN1456</f>
        <v>0</v>
      </c>
      <c r="AO1455" s="19">
        <f t="shared" si="2922"/>
        <v>30538.588</v>
      </c>
      <c r="AP1455" s="19">
        <f t="shared" si="2932"/>
        <v>33850.700000000004</v>
      </c>
      <c r="AQ1455" s="19">
        <f t="shared" ref="AQ1455" si="2983">AQ1457+AQ1456</f>
        <v>0</v>
      </c>
      <c r="AR1455" s="19">
        <f t="shared" si="2923"/>
        <v>33850.700000000004</v>
      </c>
      <c r="AS1455" s="19">
        <f t="shared" si="2933"/>
        <v>33850.700000000004</v>
      </c>
      <c r="AT1455" s="19">
        <f t="shared" ref="AT1455" si="2984">AT1457+AT1456</f>
        <v>0</v>
      </c>
      <c r="AU1455" s="19">
        <f t="shared" si="2924"/>
        <v>33850.700000000004</v>
      </c>
      <c r="AV1455" s="19">
        <f t="shared" si="2975"/>
        <v>0</v>
      </c>
      <c r="AW1455" s="32"/>
      <c r="AX1455" s="23"/>
      <c r="AY1455" s="2"/>
    </row>
    <row r="1456" spans="1:51" x14ac:dyDescent="0.3">
      <c r="A1456" s="49" t="s">
        <v>289</v>
      </c>
      <c r="B1456" s="45">
        <v>240</v>
      </c>
      <c r="C1456" s="49" t="s">
        <v>151</v>
      </c>
      <c r="D1456" s="49" t="s">
        <v>30</v>
      </c>
      <c r="E1456" s="15" t="s">
        <v>549</v>
      </c>
      <c r="F1456" s="19">
        <v>5356.2000000000007</v>
      </c>
      <c r="G1456" s="19">
        <v>5372.9000000000005</v>
      </c>
      <c r="H1456" s="19">
        <v>5372.9000000000005</v>
      </c>
      <c r="I1456" s="19"/>
      <c r="J1456" s="19"/>
      <c r="K1456" s="19"/>
      <c r="L1456" s="19">
        <f t="shared" si="2867"/>
        <v>5356.2000000000007</v>
      </c>
      <c r="M1456" s="19">
        <f t="shared" si="2868"/>
        <v>5372.9000000000005</v>
      </c>
      <c r="N1456" s="19">
        <f t="shared" si="2869"/>
        <v>5372.9000000000005</v>
      </c>
      <c r="O1456" s="19">
        <v>68.3</v>
      </c>
      <c r="P1456" s="19"/>
      <c r="Q1456" s="19"/>
      <c r="R1456" s="19">
        <f t="shared" si="2966"/>
        <v>5424.5000000000009</v>
      </c>
      <c r="S1456" s="19">
        <f t="shared" si="2967"/>
        <v>5372.9000000000005</v>
      </c>
      <c r="T1456" s="19">
        <f t="shared" si="2968"/>
        <v>5372.9000000000005</v>
      </c>
      <c r="U1456" s="19"/>
      <c r="V1456" s="19">
        <f t="shared" si="2969"/>
        <v>5424.5000000000009</v>
      </c>
      <c r="W1456" s="19">
        <f t="shared" si="2970"/>
        <v>5372.9000000000005</v>
      </c>
      <c r="X1456" s="19">
        <f t="shared" si="2971"/>
        <v>5372.9000000000005</v>
      </c>
      <c r="Y1456" s="19"/>
      <c r="Z1456" s="19"/>
      <c r="AA1456" s="19"/>
      <c r="AB1456" s="19">
        <f t="shared" si="2915"/>
        <v>5424.5000000000009</v>
      </c>
      <c r="AC1456" s="19">
        <f t="shared" si="2916"/>
        <v>5372.9000000000005</v>
      </c>
      <c r="AD1456" s="19">
        <f t="shared" si="2917"/>
        <v>5372.9000000000005</v>
      </c>
      <c r="AE1456" s="19"/>
      <c r="AF1456" s="19"/>
      <c r="AG1456" s="19">
        <f t="shared" si="2919"/>
        <v>5424.5000000000009</v>
      </c>
      <c r="AH1456" s="19">
        <f t="shared" si="2920"/>
        <v>5372.9000000000005</v>
      </c>
      <c r="AI1456" s="19">
        <f t="shared" si="2921"/>
        <v>5372.9000000000005</v>
      </c>
      <c r="AJ1456" s="19">
        <v>-548.69200000000001</v>
      </c>
      <c r="AK1456" s="19"/>
      <c r="AL1456" s="19"/>
      <c r="AM1456" s="19">
        <f t="shared" si="2931"/>
        <v>4875.8080000000009</v>
      </c>
      <c r="AN1456" s="19"/>
      <c r="AO1456" s="19">
        <f t="shared" si="2922"/>
        <v>4875.8080000000009</v>
      </c>
      <c r="AP1456" s="19">
        <f t="shared" si="2932"/>
        <v>5372.9000000000005</v>
      </c>
      <c r="AQ1456" s="19"/>
      <c r="AR1456" s="19">
        <f t="shared" si="2923"/>
        <v>5372.9000000000005</v>
      </c>
      <c r="AS1456" s="19">
        <f t="shared" si="2933"/>
        <v>5372.9000000000005</v>
      </c>
      <c r="AT1456" s="19"/>
      <c r="AU1456" s="19">
        <f t="shared" si="2924"/>
        <v>5372.9000000000005</v>
      </c>
      <c r="AV1456" s="19"/>
      <c r="AW1456" s="32"/>
      <c r="AX1456" s="23"/>
      <c r="AY1456" s="2"/>
    </row>
    <row r="1457" spans="1:51" ht="31.2" x14ac:dyDescent="0.3">
      <c r="A1457" s="49" t="s">
        <v>289</v>
      </c>
      <c r="B1457" s="45">
        <v>240</v>
      </c>
      <c r="C1457" s="49" t="s">
        <v>200</v>
      </c>
      <c r="D1457" s="49" t="s">
        <v>200</v>
      </c>
      <c r="E1457" s="15" t="s">
        <v>554</v>
      </c>
      <c r="F1457" s="19">
        <v>28478.5</v>
      </c>
      <c r="G1457" s="19">
        <v>28477.800000000003</v>
      </c>
      <c r="H1457" s="19">
        <v>28477.800000000003</v>
      </c>
      <c r="I1457" s="19"/>
      <c r="J1457" s="19"/>
      <c r="K1457" s="19"/>
      <c r="L1457" s="19">
        <f t="shared" si="2867"/>
        <v>28478.5</v>
      </c>
      <c r="M1457" s="19">
        <f t="shared" si="2868"/>
        <v>28477.800000000003</v>
      </c>
      <c r="N1457" s="19">
        <f t="shared" si="2869"/>
        <v>28477.800000000003</v>
      </c>
      <c r="O1457" s="19"/>
      <c r="P1457" s="19"/>
      <c r="Q1457" s="19"/>
      <c r="R1457" s="19">
        <f t="shared" si="2966"/>
        <v>28478.5</v>
      </c>
      <c r="S1457" s="19">
        <f t="shared" si="2967"/>
        <v>28477.800000000003</v>
      </c>
      <c r="T1457" s="19">
        <f t="shared" si="2968"/>
        <v>28477.800000000003</v>
      </c>
      <c r="U1457" s="19"/>
      <c r="V1457" s="19">
        <f t="shared" si="2969"/>
        <v>28478.5</v>
      </c>
      <c r="W1457" s="19">
        <f t="shared" si="2970"/>
        <v>28477.800000000003</v>
      </c>
      <c r="X1457" s="19">
        <f t="shared" si="2971"/>
        <v>28477.800000000003</v>
      </c>
      <c r="Y1457" s="19"/>
      <c r="Z1457" s="19"/>
      <c r="AA1457" s="19"/>
      <c r="AB1457" s="19">
        <f t="shared" si="2915"/>
        <v>28478.5</v>
      </c>
      <c r="AC1457" s="19">
        <f t="shared" si="2916"/>
        <v>28477.800000000003</v>
      </c>
      <c r="AD1457" s="19">
        <f t="shared" si="2917"/>
        <v>28477.800000000003</v>
      </c>
      <c r="AE1457" s="19"/>
      <c r="AF1457" s="19"/>
      <c r="AG1457" s="19">
        <f t="shared" si="2919"/>
        <v>28478.5</v>
      </c>
      <c r="AH1457" s="19">
        <f t="shared" si="2920"/>
        <v>28477.800000000003</v>
      </c>
      <c r="AI1457" s="19">
        <f t="shared" si="2921"/>
        <v>28477.800000000003</v>
      </c>
      <c r="AJ1457" s="19">
        <f>-207.792-239.573-255.912-243.673-265.123-220.972-170.982-109.163-1102.53</f>
        <v>-2815.7200000000003</v>
      </c>
      <c r="AK1457" s="19"/>
      <c r="AL1457" s="19"/>
      <c r="AM1457" s="19">
        <f t="shared" si="2931"/>
        <v>25662.78</v>
      </c>
      <c r="AN1457" s="19"/>
      <c r="AO1457" s="19">
        <f t="shared" si="2922"/>
        <v>25662.78</v>
      </c>
      <c r="AP1457" s="19">
        <f t="shared" si="2932"/>
        <v>28477.800000000003</v>
      </c>
      <c r="AQ1457" s="19"/>
      <c r="AR1457" s="19">
        <f t="shared" si="2923"/>
        <v>28477.800000000003</v>
      </c>
      <c r="AS1457" s="19">
        <f t="shared" si="2933"/>
        <v>28477.800000000003</v>
      </c>
      <c r="AT1457" s="19"/>
      <c r="AU1457" s="19">
        <f t="shared" si="2924"/>
        <v>28477.800000000003</v>
      </c>
      <c r="AV1457" s="19"/>
      <c r="AW1457" s="32"/>
      <c r="AX1457" s="23"/>
      <c r="AY1457" s="2"/>
    </row>
    <row r="1458" spans="1:51" x14ac:dyDescent="0.3">
      <c r="A1458" s="49" t="s">
        <v>289</v>
      </c>
      <c r="B1458" s="45">
        <v>800</v>
      </c>
      <c r="C1458" s="49"/>
      <c r="D1458" s="49"/>
      <c r="E1458" s="15" t="s">
        <v>583</v>
      </c>
      <c r="F1458" s="19">
        <f>F1461</f>
        <v>274093.30000000005</v>
      </c>
      <c r="G1458" s="19">
        <f t="shared" ref="G1458:AF1458" si="2985">G1461</f>
        <v>279649.70000000007</v>
      </c>
      <c r="H1458" s="19">
        <f t="shared" si="2985"/>
        <v>279649.70000000007</v>
      </c>
      <c r="I1458" s="19">
        <f t="shared" si="2985"/>
        <v>0</v>
      </c>
      <c r="J1458" s="19">
        <f t="shared" si="2985"/>
        <v>0</v>
      </c>
      <c r="K1458" s="19">
        <f t="shared" si="2985"/>
        <v>0</v>
      </c>
      <c r="L1458" s="19">
        <f t="shared" ref="L1458:L1547" si="2986">F1458+I1458</f>
        <v>274093.30000000005</v>
      </c>
      <c r="M1458" s="19">
        <f t="shared" ref="M1458:M1547" si="2987">G1458+J1458</f>
        <v>279649.70000000007</v>
      </c>
      <c r="N1458" s="19">
        <f t="shared" ref="N1458:N1547" si="2988">H1458+K1458</f>
        <v>279649.70000000007</v>
      </c>
      <c r="O1458" s="19">
        <f t="shared" si="2985"/>
        <v>0</v>
      </c>
      <c r="P1458" s="19">
        <f t="shared" si="2985"/>
        <v>0</v>
      </c>
      <c r="Q1458" s="19">
        <f t="shared" si="2985"/>
        <v>0</v>
      </c>
      <c r="R1458" s="19">
        <f t="shared" si="2966"/>
        <v>274093.30000000005</v>
      </c>
      <c r="S1458" s="19">
        <f t="shared" si="2967"/>
        <v>279649.70000000007</v>
      </c>
      <c r="T1458" s="19">
        <f t="shared" si="2968"/>
        <v>279649.70000000007</v>
      </c>
      <c r="U1458" s="19">
        <f t="shared" si="2985"/>
        <v>0</v>
      </c>
      <c r="V1458" s="19">
        <f t="shared" si="2969"/>
        <v>274093.30000000005</v>
      </c>
      <c r="W1458" s="19">
        <f t="shared" si="2970"/>
        <v>279649.70000000007</v>
      </c>
      <c r="X1458" s="19">
        <f t="shared" si="2971"/>
        <v>279649.70000000007</v>
      </c>
      <c r="Y1458" s="19">
        <f t="shared" si="2985"/>
        <v>0</v>
      </c>
      <c r="Z1458" s="19">
        <f t="shared" si="2985"/>
        <v>0</v>
      </c>
      <c r="AA1458" s="19">
        <f t="shared" si="2985"/>
        <v>0</v>
      </c>
      <c r="AB1458" s="19">
        <f t="shared" si="2915"/>
        <v>274093.30000000005</v>
      </c>
      <c r="AC1458" s="19">
        <f t="shared" si="2916"/>
        <v>279649.70000000007</v>
      </c>
      <c r="AD1458" s="19">
        <f t="shared" si="2917"/>
        <v>279649.70000000007</v>
      </c>
      <c r="AE1458" s="19">
        <f t="shared" si="2985"/>
        <v>0</v>
      </c>
      <c r="AF1458" s="19">
        <f t="shared" si="2985"/>
        <v>0</v>
      </c>
      <c r="AG1458" s="19">
        <f t="shared" si="2919"/>
        <v>274093.30000000005</v>
      </c>
      <c r="AH1458" s="19">
        <f t="shared" si="2920"/>
        <v>279649.70000000007</v>
      </c>
      <c r="AI1458" s="19">
        <f t="shared" si="2921"/>
        <v>279649.70000000007</v>
      </c>
      <c r="AJ1458" s="19">
        <f>AJ1461+AJ1459</f>
        <v>128</v>
      </c>
      <c r="AK1458" s="19">
        <f>AK1461+AK1459</f>
        <v>0</v>
      </c>
      <c r="AL1458" s="19">
        <f>AL1461+AL1459</f>
        <v>0</v>
      </c>
      <c r="AM1458" s="19">
        <f t="shared" si="2931"/>
        <v>274221.30000000005</v>
      </c>
      <c r="AN1458" s="19">
        <f>AN1461+AN1459</f>
        <v>0</v>
      </c>
      <c r="AO1458" s="19">
        <f t="shared" si="2922"/>
        <v>274221.30000000005</v>
      </c>
      <c r="AP1458" s="19">
        <f t="shared" si="2932"/>
        <v>279649.70000000007</v>
      </c>
      <c r="AQ1458" s="19">
        <f>AQ1461+AQ1459</f>
        <v>0</v>
      </c>
      <c r="AR1458" s="19">
        <f t="shared" si="2923"/>
        <v>279649.70000000007</v>
      </c>
      <c r="AS1458" s="19">
        <f t="shared" si="2933"/>
        <v>279649.70000000007</v>
      </c>
      <c r="AT1458" s="19">
        <f>AT1461+AT1459</f>
        <v>0</v>
      </c>
      <c r="AU1458" s="19">
        <f t="shared" si="2924"/>
        <v>279649.70000000007</v>
      </c>
      <c r="AV1458" s="19">
        <f>AV1461+AV1459</f>
        <v>0</v>
      </c>
      <c r="AW1458" s="32"/>
      <c r="AX1458" s="23"/>
      <c r="AY1458" s="2"/>
    </row>
    <row r="1459" spans="1:51" x14ac:dyDescent="0.3">
      <c r="A1459" s="49" t="s">
        <v>289</v>
      </c>
      <c r="B1459" s="45">
        <v>830</v>
      </c>
      <c r="C1459" s="49"/>
      <c r="D1459" s="49"/>
      <c r="E1459" s="15" t="s">
        <v>600</v>
      </c>
      <c r="F1459" s="19"/>
      <c r="G1459" s="19"/>
      <c r="H1459" s="19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19"/>
      <c r="AF1459" s="19"/>
      <c r="AG1459" s="19">
        <f>AG1460</f>
        <v>0</v>
      </c>
      <c r="AH1459" s="19">
        <f t="shared" ref="AH1459:AV1459" si="2989">AH1460</f>
        <v>0</v>
      </c>
      <c r="AI1459" s="19">
        <f t="shared" si="2989"/>
        <v>0</v>
      </c>
      <c r="AJ1459" s="19">
        <f t="shared" si="2989"/>
        <v>128</v>
      </c>
      <c r="AK1459" s="19">
        <f t="shared" si="2989"/>
        <v>0</v>
      </c>
      <c r="AL1459" s="19">
        <f t="shared" si="2989"/>
        <v>0</v>
      </c>
      <c r="AM1459" s="19">
        <f t="shared" si="2931"/>
        <v>128</v>
      </c>
      <c r="AN1459" s="19">
        <f t="shared" si="2989"/>
        <v>0</v>
      </c>
      <c r="AO1459" s="19">
        <f t="shared" si="2922"/>
        <v>128</v>
      </c>
      <c r="AP1459" s="19">
        <f t="shared" si="2932"/>
        <v>0</v>
      </c>
      <c r="AQ1459" s="19">
        <f t="shared" si="2989"/>
        <v>0</v>
      </c>
      <c r="AR1459" s="19">
        <f t="shared" si="2923"/>
        <v>0</v>
      </c>
      <c r="AS1459" s="19">
        <f t="shared" si="2933"/>
        <v>0</v>
      </c>
      <c r="AT1459" s="19">
        <f t="shared" si="2989"/>
        <v>0</v>
      </c>
      <c r="AU1459" s="19">
        <f t="shared" si="2924"/>
        <v>0</v>
      </c>
      <c r="AV1459" s="19">
        <f t="shared" si="2989"/>
        <v>0</v>
      </c>
      <c r="AW1459" s="32"/>
      <c r="AX1459" s="23"/>
      <c r="AY1459" s="2"/>
    </row>
    <row r="1460" spans="1:51" ht="31.2" x14ac:dyDescent="0.3">
      <c r="A1460" s="49" t="s">
        <v>289</v>
      </c>
      <c r="B1460" s="45">
        <v>830</v>
      </c>
      <c r="C1460" s="49" t="s">
        <v>200</v>
      </c>
      <c r="D1460" s="49" t="s">
        <v>200</v>
      </c>
      <c r="E1460" s="15" t="s">
        <v>554</v>
      </c>
      <c r="F1460" s="19"/>
      <c r="G1460" s="19"/>
      <c r="H1460" s="19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19"/>
      <c r="AF1460" s="19"/>
      <c r="AG1460" s="19">
        <v>0</v>
      </c>
      <c r="AH1460" s="19">
        <v>0</v>
      </c>
      <c r="AI1460" s="19">
        <v>0</v>
      </c>
      <c r="AJ1460" s="19">
        <v>128</v>
      </c>
      <c r="AK1460" s="19"/>
      <c r="AL1460" s="19"/>
      <c r="AM1460" s="19">
        <f t="shared" si="2931"/>
        <v>128</v>
      </c>
      <c r="AN1460" s="19"/>
      <c r="AO1460" s="19">
        <f t="shared" si="2922"/>
        <v>128</v>
      </c>
      <c r="AP1460" s="19">
        <f t="shared" si="2932"/>
        <v>0</v>
      </c>
      <c r="AQ1460" s="19"/>
      <c r="AR1460" s="19">
        <f t="shared" si="2923"/>
        <v>0</v>
      </c>
      <c r="AS1460" s="19">
        <f t="shared" si="2933"/>
        <v>0</v>
      </c>
      <c r="AT1460" s="19"/>
      <c r="AU1460" s="19">
        <f t="shared" si="2924"/>
        <v>0</v>
      </c>
      <c r="AV1460" s="19"/>
      <c r="AW1460" s="32"/>
      <c r="AX1460" s="23"/>
      <c r="AY1460" s="2"/>
    </row>
    <row r="1461" spans="1:51" x14ac:dyDescent="0.3">
      <c r="A1461" s="49" t="s">
        <v>289</v>
      </c>
      <c r="B1461" s="45">
        <v>850</v>
      </c>
      <c r="C1461" s="49"/>
      <c r="D1461" s="49"/>
      <c r="E1461" s="15" t="s">
        <v>601</v>
      </c>
      <c r="F1461" s="19">
        <f>F1463+F1462</f>
        <v>274093.30000000005</v>
      </c>
      <c r="G1461" s="19">
        <f t="shared" ref="G1461:AV1461" si="2990">G1463+G1462</f>
        <v>279649.70000000007</v>
      </c>
      <c r="H1461" s="19">
        <f t="shared" si="2990"/>
        <v>279649.70000000007</v>
      </c>
      <c r="I1461" s="19">
        <f t="shared" ref="I1461:K1461" si="2991">I1463+I1462</f>
        <v>0</v>
      </c>
      <c r="J1461" s="19">
        <f t="shared" si="2991"/>
        <v>0</v>
      </c>
      <c r="K1461" s="19">
        <f t="shared" si="2991"/>
        <v>0</v>
      </c>
      <c r="L1461" s="19">
        <f t="shared" si="2986"/>
        <v>274093.30000000005</v>
      </c>
      <c r="M1461" s="19">
        <f t="shared" si="2987"/>
        <v>279649.70000000007</v>
      </c>
      <c r="N1461" s="19">
        <f t="shared" si="2988"/>
        <v>279649.70000000007</v>
      </c>
      <c r="O1461" s="19">
        <f t="shared" ref="O1461:Q1461" si="2992">O1463+O1462</f>
        <v>0</v>
      </c>
      <c r="P1461" s="19">
        <f t="shared" si="2992"/>
        <v>0</v>
      </c>
      <c r="Q1461" s="19">
        <f t="shared" si="2992"/>
        <v>0</v>
      </c>
      <c r="R1461" s="19">
        <f t="shared" si="2966"/>
        <v>274093.30000000005</v>
      </c>
      <c r="S1461" s="19">
        <f t="shared" si="2967"/>
        <v>279649.70000000007</v>
      </c>
      <c r="T1461" s="19">
        <f t="shared" si="2968"/>
        <v>279649.70000000007</v>
      </c>
      <c r="U1461" s="19">
        <f t="shared" ref="U1461" si="2993">U1463+U1462</f>
        <v>0</v>
      </c>
      <c r="V1461" s="19">
        <f t="shared" si="2969"/>
        <v>274093.30000000005</v>
      </c>
      <c r="W1461" s="19">
        <f t="shared" si="2970"/>
        <v>279649.70000000007</v>
      </c>
      <c r="X1461" s="19">
        <f t="shared" si="2971"/>
        <v>279649.70000000007</v>
      </c>
      <c r="Y1461" s="19">
        <f t="shared" ref="Y1461:AA1461" si="2994">Y1463+Y1462</f>
        <v>0</v>
      </c>
      <c r="Z1461" s="19">
        <f t="shared" si="2994"/>
        <v>0</v>
      </c>
      <c r="AA1461" s="19">
        <f t="shared" si="2994"/>
        <v>0</v>
      </c>
      <c r="AB1461" s="19">
        <f t="shared" si="2915"/>
        <v>274093.30000000005</v>
      </c>
      <c r="AC1461" s="19">
        <f t="shared" si="2916"/>
        <v>279649.70000000007</v>
      </c>
      <c r="AD1461" s="19">
        <f t="shared" si="2917"/>
        <v>279649.70000000007</v>
      </c>
      <c r="AE1461" s="19">
        <f t="shared" ref="AE1461:AF1461" si="2995">AE1463+AE1462</f>
        <v>0</v>
      </c>
      <c r="AF1461" s="19">
        <f t="shared" si="2995"/>
        <v>0</v>
      </c>
      <c r="AG1461" s="19">
        <f t="shared" si="2919"/>
        <v>274093.30000000005</v>
      </c>
      <c r="AH1461" s="19">
        <f t="shared" si="2920"/>
        <v>279649.70000000007</v>
      </c>
      <c r="AI1461" s="19">
        <f t="shared" si="2921"/>
        <v>279649.70000000007</v>
      </c>
      <c r="AJ1461" s="19">
        <f t="shared" ref="AJ1461:AL1461" si="2996">AJ1463+AJ1462</f>
        <v>0</v>
      </c>
      <c r="AK1461" s="19">
        <f t="shared" si="2996"/>
        <v>0</v>
      </c>
      <c r="AL1461" s="19">
        <f t="shared" si="2996"/>
        <v>0</v>
      </c>
      <c r="AM1461" s="19">
        <f t="shared" si="2931"/>
        <v>274093.30000000005</v>
      </c>
      <c r="AN1461" s="19">
        <f t="shared" ref="AN1461" si="2997">AN1463+AN1462</f>
        <v>0</v>
      </c>
      <c r="AO1461" s="19">
        <f t="shared" si="2922"/>
        <v>274093.30000000005</v>
      </c>
      <c r="AP1461" s="19">
        <f t="shared" si="2932"/>
        <v>279649.70000000007</v>
      </c>
      <c r="AQ1461" s="19">
        <f t="shared" ref="AQ1461" si="2998">AQ1463+AQ1462</f>
        <v>0</v>
      </c>
      <c r="AR1461" s="19">
        <f t="shared" si="2923"/>
        <v>279649.70000000007</v>
      </c>
      <c r="AS1461" s="19">
        <f t="shared" si="2933"/>
        <v>279649.70000000007</v>
      </c>
      <c r="AT1461" s="19">
        <f t="shared" ref="AT1461" si="2999">AT1463+AT1462</f>
        <v>0</v>
      </c>
      <c r="AU1461" s="19">
        <f t="shared" si="2924"/>
        <v>279649.70000000007</v>
      </c>
      <c r="AV1461" s="19">
        <f t="shared" si="2990"/>
        <v>0</v>
      </c>
      <c r="AW1461" s="32"/>
      <c r="AX1461" s="23"/>
      <c r="AY1461" s="2"/>
    </row>
    <row r="1462" spans="1:51" x14ac:dyDescent="0.3">
      <c r="A1462" s="49" t="s">
        <v>289</v>
      </c>
      <c r="B1462" s="45">
        <v>850</v>
      </c>
      <c r="C1462" s="49" t="s">
        <v>151</v>
      </c>
      <c r="D1462" s="49" t="s">
        <v>30</v>
      </c>
      <c r="E1462" s="15" t="s">
        <v>549</v>
      </c>
      <c r="F1462" s="19">
        <v>2148.6999999999998</v>
      </c>
      <c r="G1462" s="19">
        <v>2154.9</v>
      </c>
      <c r="H1462" s="19">
        <v>2154.9</v>
      </c>
      <c r="I1462" s="19"/>
      <c r="J1462" s="19"/>
      <c r="K1462" s="19"/>
      <c r="L1462" s="19">
        <f t="shared" si="2986"/>
        <v>2148.6999999999998</v>
      </c>
      <c r="M1462" s="19">
        <f t="shared" si="2987"/>
        <v>2154.9</v>
      </c>
      <c r="N1462" s="19">
        <f t="shared" si="2988"/>
        <v>2154.9</v>
      </c>
      <c r="O1462" s="19"/>
      <c r="P1462" s="19"/>
      <c r="Q1462" s="19"/>
      <c r="R1462" s="19">
        <f t="shared" si="2966"/>
        <v>2148.6999999999998</v>
      </c>
      <c r="S1462" s="19">
        <f t="shared" si="2967"/>
        <v>2154.9</v>
      </c>
      <c r="T1462" s="19">
        <f t="shared" si="2968"/>
        <v>2154.9</v>
      </c>
      <c r="U1462" s="19"/>
      <c r="V1462" s="19">
        <f t="shared" si="2969"/>
        <v>2148.6999999999998</v>
      </c>
      <c r="W1462" s="19">
        <f t="shared" si="2970"/>
        <v>2154.9</v>
      </c>
      <c r="X1462" s="19">
        <f t="shared" si="2971"/>
        <v>2154.9</v>
      </c>
      <c r="Y1462" s="19"/>
      <c r="Z1462" s="19"/>
      <c r="AA1462" s="19"/>
      <c r="AB1462" s="19">
        <f t="shared" si="2915"/>
        <v>2148.6999999999998</v>
      </c>
      <c r="AC1462" s="19">
        <f t="shared" si="2916"/>
        <v>2154.9</v>
      </c>
      <c r="AD1462" s="19">
        <f t="shared" si="2917"/>
        <v>2154.9</v>
      </c>
      <c r="AE1462" s="19"/>
      <c r="AF1462" s="19"/>
      <c r="AG1462" s="19">
        <f t="shared" si="2919"/>
        <v>2148.6999999999998</v>
      </c>
      <c r="AH1462" s="19">
        <f t="shared" si="2920"/>
        <v>2154.9</v>
      </c>
      <c r="AI1462" s="19">
        <f t="shared" si="2921"/>
        <v>2154.9</v>
      </c>
      <c r="AJ1462" s="19"/>
      <c r="AK1462" s="19"/>
      <c r="AL1462" s="19"/>
      <c r="AM1462" s="19">
        <f t="shared" si="2931"/>
        <v>2148.6999999999998</v>
      </c>
      <c r="AN1462" s="19"/>
      <c r="AO1462" s="19">
        <f t="shared" si="2922"/>
        <v>2148.6999999999998</v>
      </c>
      <c r="AP1462" s="19">
        <f t="shared" si="2932"/>
        <v>2154.9</v>
      </c>
      <c r="AQ1462" s="19"/>
      <c r="AR1462" s="19">
        <f t="shared" si="2923"/>
        <v>2154.9</v>
      </c>
      <c r="AS1462" s="19">
        <f t="shared" si="2933"/>
        <v>2154.9</v>
      </c>
      <c r="AT1462" s="19"/>
      <c r="AU1462" s="19">
        <f t="shared" si="2924"/>
        <v>2154.9</v>
      </c>
      <c r="AV1462" s="19"/>
      <c r="AW1462" s="32"/>
      <c r="AX1462" s="23"/>
      <c r="AY1462" s="2"/>
    </row>
    <row r="1463" spans="1:51" ht="31.2" x14ac:dyDescent="0.3">
      <c r="A1463" s="49" t="s">
        <v>289</v>
      </c>
      <c r="B1463" s="45">
        <v>850</v>
      </c>
      <c r="C1463" s="49" t="s">
        <v>200</v>
      </c>
      <c r="D1463" s="49" t="s">
        <v>200</v>
      </c>
      <c r="E1463" s="15" t="s">
        <v>554</v>
      </c>
      <c r="F1463" s="19">
        <v>271944.60000000003</v>
      </c>
      <c r="G1463" s="19">
        <v>277494.80000000005</v>
      </c>
      <c r="H1463" s="19">
        <v>277494.80000000005</v>
      </c>
      <c r="I1463" s="19"/>
      <c r="J1463" s="19"/>
      <c r="K1463" s="19"/>
      <c r="L1463" s="19">
        <f t="shared" si="2986"/>
        <v>271944.60000000003</v>
      </c>
      <c r="M1463" s="19">
        <f t="shared" si="2987"/>
        <v>277494.80000000005</v>
      </c>
      <c r="N1463" s="19">
        <f t="shared" si="2988"/>
        <v>277494.80000000005</v>
      </c>
      <c r="O1463" s="19"/>
      <c r="P1463" s="19"/>
      <c r="Q1463" s="19"/>
      <c r="R1463" s="19">
        <f t="shared" si="2966"/>
        <v>271944.60000000003</v>
      </c>
      <c r="S1463" s="19">
        <f t="shared" si="2967"/>
        <v>277494.80000000005</v>
      </c>
      <c r="T1463" s="19">
        <f t="shared" si="2968"/>
        <v>277494.80000000005</v>
      </c>
      <c r="U1463" s="19"/>
      <c r="V1463" s="19">
        <f t="shared" si="2969"/>
        <v>271944.60000000003</v>
      </c>
      <c r="W1463" s="19">
        <f t="shared" si="2970"/>
        <v>277494.80000000005</v>
      </c>
      <c r="X1463" s="19">
        <f t="shared" si="2971"/>
        <v>277494.80000000005</v>
      </c>
      <c r="Y1463" s="19"/>
      <c r="Z1463" s="19"/>
      <c r="AA1463" s="19"/>
      <c r="AB1463" s="19">
        <f t="shared" si="2915"/>
        <v>271944.60000000003</v>
      </c>
      <c r="AC1463" s="19">
        <f t="shared" si="2916"/>
        <v>277494.80000000005</v>
      </c>
      <c r="AD1463" s="19">
        <f t="shared" si="2917"/>
        <v>277494.80000000005</v>
      </c>
      <c r="AE1463" s="19"/>
      <c r="AF1463" s="19"/>
      <c r="AG1463" s="19">
        <f t="shared" si="2919"/>
        <v>271944.60000000003</v>
      </c>
      <c r="AH1463" s="19">
        <f t="shared" si="2920"/>
        <v>277494.80000000005</v>
      </c>
      <c r="AI1463" s="19">
        <f t="shared" si="2921"/>
        <v>277494.80000000005</v>
      </c>
      <c r="AJ1463" s="19"/>
      <c r="AK1463" s="19"/>
      <c r="AL1463" s="19"/>
      <c r="AM1463" s="19">
        <f t="shared" si="2931"/>
        <v>271944.60000000003</v>
      </c>
      <c r="AN1463" s="19"/>
      <c r="AO1463" s="19">
        <f t="shared" si="2922"/>
        <v>271944.60000000003</v>
      </c>
      <c r="AP1463" s="19">
        <f t="shared" si="2932"/>
        <v>277494.80000000005</v>
      </c>
      <c r="AQ1463" s="19"/>
      <c r="AR1463" s="19">
        <f t="shared" si="2923"/>
        <v>277494.80000000005</v>
      </c>
      <c r="AS1463" s="19">
        <f t="shared" si="2933"/>
        <v>277494.80000000005</v>
      </c>
      <c r="AT1463" s="19"/>
      <c r="AU1463" s="19">
        <f t="shared" si="2924"/>
        <v>277494.80000000005</v>
      </c>
      <c r="AV1463" s="19"/>
      <c r="AW1463" s="32"/>
      <c r="AX1463" s="23"/>
      <c r="AY1463" s="2"/>
    </row>
    <row r="1464" spans="1:51" ht="46.8" x14ac:dyDescent="0.3">
      <c r="A1464" s="49" t="s">
        <v>996</v>
      </c>
      <c r="B1464" s="45"/>
      <c r="C1464" s="49"/>
      <c r="D1464" s="49"/>
      <c r="E1464" s="15" t="s">
        <v>997</v>
      </c>
      <c r="F1464" s="19">
        <f>F1465+F1470+F1483</f>
        <v>229059.5</v>
      </c>
      <c r="G1464" s="19">
        <f t="shared" ref="G1464:AV1464" si="3000">G1465+G1470+G1483</f>
        <v>225246.8</v>
      </c>
      <c r="H1464" s="19">
        <f t="shared" si="3000"/>
        <v>213214.59999999998</v>
      </c>
      <c r="I1464" s="19">
        <f t="shared" ref="I1464:K1464" si="3001">I1465+I1470+I1483</f>
        <v>0</v>
      </c>
      <c r="J1464" s="19">
        <f t="shared" si="3001"/>
        <v>0</v>
      </c>
      <c r="K1464" s="19">
        <f t="shared" si="3001"/>
        <v>0</v>
      </c>
      <c r="L1464" s="19">
        <f t="shared" si="2986"/>
        <v>229059.5</v>
      </c>
      <c r="M1464" s="19">
        <f t="shared" si="2987"/>
        <v>225246.8</v>
      </c>
      <c r="N1464" s="19">
        <f t="shared" si="2988"/>
        <v>213214.59999999998</v>
      </c>
      <c r="O1464" s="19">
        <f t="shared" ref="O1464:Q1464" si="3002">O1465+O1470+O1483</f>
        <v>8292.098</v>
      </c>
      <c r="P1464" s="19">
        <f t="shared" si="3002"/>
        <v>0</v>
      </c>
      <c r="Q1464" s="19">
        <f t="shared" si="3002"/>
        <v>0</v>
      </c>
      <c r="R1464" s="19">
        <f t="shared" si="2966"/>
        <v>237351.598</v>
      </c>
      <c r="S1464" s="19">
        <f t="shared" si="2967"/>
        <v>225246.8</v>
      </c>
      <c r="T1464" s="19">
        <f t="shared" si="2968"/>
        <v>213214.59999999998</v>
      </c>
      <c r="U1464" s="19">
        <f t="shared" ref="U1464" si="3003">U1465+U1470+U1483</f>
        <v>-3336</v>
      </c>
      <c r="V1464" s="18">
        <f t="shared" si="2969"/>
        <v>234015.598</v>
      </c>
      <c r="W1464" s="18">
        <f t="shared" si="2970"/>
        <v>225246.8</v>
      </c>
      <c r="X1464" s="18">
        <f t="shared" si="2971"/>
        <v>213214.59999999998</v>
      </c>
      <c r="Y1464" s="18">
        <f t="shared" ref="Y1464:AA1464" si="3004">Y1465+Y1470+Y1483</f>
        <v>90836</v>
      </c>
      <c r="Z1464" s="18">
        <f t="shared" si="3004"/>
        <v>70000</v>
      </c>
      <c r="AA1464" s="18">
        <f t="shared" si="3004"/>
        <v>70000</v>
      </c>
      <c r="AB1464" s="18">
        <f t="shared" si="2915"/>
        <v>324851.598</v>
      </c>
      <c r="AC1464" s="18">
        <f t="shared" si="2916"/>
        <v>295246.8</v>
      </c>
      <c r="AD1464" s="18">
        <f t="shared" si="2917"/>
        <v>283214.59999999998</v>
      </c>
      <c r="AE1464" s="18">
        <f t="shared" ref="AE1464:AF1464" si="3005">AE1465+AE1470+AE1483</f>
        <v>-3336</v>
      </c>
      <c r="AF1464" s="18">
        <f t="shared" si="3005"/>
        <v>0</v>
      </c>
      <c r="AG1464" s="18">
        <f t="shared" si="2919"/>
        <v>321515.598</v>
      </c>
      <c r="AH1464" s="18">
        <f t="shared" si="2920"/>
        <v>295246.8</v>
      </c>
      <c r="AI1464" s="18">
        <f t="shared" si="2921"/>
        <v>283214.59999999998</v>
      </c>
      <c r="AJ1464" s="18">
        <f t="shared" ref="AJ1464:AL1464" si="3006">AJ1465+AJ1470+AJ1483</f>
        <v>-5781.78</v>
      </c>
      <c r="AK1464" s="18">
        <f t="shared" si="3006"/>
        <v>0</v>
      </c>
      <c r="AL1464" s="18">
        <f t="shared" si="3006"/>
        <v>0</v>
      </c>
      <c r="AM1464" s="18">
        <f t="shared" si="2931"/>
        <v>315733.81799999997</v>
      </c>
      <c r="AN1464" s="18">
        <f t="shared" ref="AN1464" si="3007">AN1465+AN1470+AN1483</f>
        <v>4412</v>
      </c>
      <c r="AO1464" s="18">
        <f t="shared" si="2922"/>
        <v>320145.81799999997</v>
      </c>
      <c r="AP1464" s="18">
        <f t="shared" si="2932"/>
        <v>295246.8</v>
      </c>
      <c r="AQ1464" s="18">
        <f t="shared" ref="AQ1464" si="3008">AQ1465+AQ1470+AQ1483</f>
        <v>1103</v>
      </c>
      <c r="AR1464" s="18">
        <f t="shared" si="2923"/>
        <v>296349.8</v>
      </c>
      <c r="AS1464" s="18">
        <f t="shared" si="2933"/>
        <v>283214.59999999998</v>
      </c>
      <c r="AT1464" s="18">
        <f t="shared" ref="AT1464" si="3009">AT1465+AT1470+AT1483</f>
        <v>0</v>
      </c>
      <c r="AU1464" s="18">
        <f t="shared" si="2924"/>
        <v>283214.59999999998</v>
      </c>
      <c r="AV1464" s="18">
        <f t="shared" si="3000"/>
        <v>0</v>
      </c>
      <c r="AW1464" s="32"/>
      <c r="AX1464" s="23"/>
      <c r="AY1464" s="2"/>
    </row>
    <row r="1465" spans="1:51" ht="78" x14ac:dyDescent="0.3">
      <c r="A1465" s="20" t="s">
        <v>998</v>
      </c>
      <c r="B1465" s="45"/>
      <c r="C1465" s="49"/>
      <c r="D1465" s="49"/>
      <c r="E1465" s="15" t="s">
        <v>1000</v>
      </c>
      <c r="F1465" s="19">
        <f>F1466</f>
        <v>132363.79999999999</v>
      </c>
      <c r="G1465" s="19">
        <f t="shared" ref="G1465:AV1468" si="3010">G1466</f>
        <v>133610.6</v>
      </c>
      <c r="H1465" s="19">
        <f t="shared" si="3010"/>
        <v>129857.4</v>
      </c>
      <c r="I1465" s="19">
        <f t="shared" si="3010"/>
        <v>0</v>
      </c>
      <c r="J1465" s="19">
        <f t="shared" si="3010"/>
        <v>0</v>
      </c>
      <c r="K1465" s="19">
        <f t="shared" si="3010"/>
        <v>0</v>
      </c>
      <c r="L1465" s="19">
        <f t="shared" si="2986"/>
        <v>132363.79999999999</v>
      </c>
      <c r="M1465" s="19">
        <f t="shared" si="2987"/>
        <v>133610.6</v>
      </c>
      <c r="N1465" s="19">
        <f t="shared" si="2988"/>
        <v>129857.4</v>
      </c>
      <c r="O1465" s="19">
        <f t="shared" si="3010"/>
        <v>4832.13</v>
      </c>
      <c r="P1465" s="19">
        <f t="shared" si="3010"/>
        <v>0</v>
      </c>
      <c r="Q1465" s="19">
        <f t="shared" si="3010"/>
        <v>0</v>
      </c>
      <c r="R1465" s="19">
        <f t="shared" si="2966"/>
        <v>137195.93</v>
      </c>
      <c r="S1465" s="19">
        <f t="shared" si="2967"/>
        <v>133610.6</v>
      </c>
      <c r="T1465" s="19">
        <f t="shared" si="2968"/>
        <v>129857.4</v>
      </c>
      <c r="U1465" s="19">
        <f t="shared" si="3010"/>
        <v>0</v>
      </c>
      <c r="V1465" s="19">
        <f t="shared" si="2969"/>
        <v>137195.93</v>
      </c>
      <c r="W1465" s="19">
        <f t="shared" si="2970"/>
        <v>133610.6</v>
      </c>
      <c r="X1465" s="19">
        <f t="shared" si="2971"/>
        <v>129857.4</v>
      </c>
      <c r="Y1465" s="19">
        <f t="shared" si="3010"/>
        <v>0</v>
      </c>
      <c r="Z1465" s="19">
        <f t="shared" si="3010"/>
        <v>0</v>
      </c>
      <c r="AA1465" s="19">
        <f t="shared" si="3010"/>
        <v>0</v>
      </c>
      <c r="AB1465" s="19">
        <f t="shared" si="2915"/>
        <v>137195.93</v>
      </c>
      <c r="AC1465" s="19">
        <f t="shared" si="2916"/>
        <v>133610.6</v>
      </c>
      <c r="AD1465" s="19">
        <f t="shared" si="2917"/>
        <v>129857.4</v>
      </c>
      <c r="AE1465" s="19">
        <f t="shared" si="3010"/>
        <v>0</v>
      </c>
      <c r="AF1465" s="19">
        <f t="shared" si="3010"/>
        <v>0</v>
      </c>
      <c r="AG1465" s="19">
        <f t="shared" si="2919"/>
        <v>137195.93</v>
      </c>
      <c r="AH1465" s="19">
        <f t="shared" si="2920"/>
        <v>133610.6</v>
      </c>
      <c r="AI1465" s="19">
        <f t="shared" si="2921"/>
        <v>129857.4</v>
      </c>
      <c r="AJ1465" s="19">
        <f t="shared" si="3010"/>
        <v>-5781.78</v>
      </c>
      <c r="AK1465" s="19">
        <f t="shared" si="3010"/>
        <v>0</v>
      </c>
      <c r="AL1465" s="19">
        <f t="shared" si="3010"/>
        <v>0</v>
      </c>
      <c r="AM1465" s="19">
        <f t="shared" si="2931"/>
        <v>131414.15</v>
      </c>
      <c r="AN1465" s="19">
        <f t="shared" si="3010"/>
        <v>0</v>
      </c>
      <c r="AO1465" s="19">
        <f t="shared" si="2922"/>
        <v>131414.15</v>
      </c>
      <c r="AP1465" s="19">
        <f t="shared" si="2932"/>
        <v>133610.6</v>
      </c>
      <c r="AQ1465" s="19">
        <f t="shared" si="3010"/>
        <v>0</v>
      </c>
      <c r="AR1465" s="19">
        <f t="shared" si="2923"/>
        <v>133610.6</v>
      </c>
      <c r="AS1465" s="19">
        <f t="shared" si="2933"/>
        <v>129857.4</v>
      </c>
      <c r="AT1465" s="19">
        <f t="shared" si="3010"/>
        <v>0</v>
      </c>
      <c r="AU1465" s="19">
        <f t="shared" si="2924"/>
        <v>129857.4</v>
      </c>
      <c r="AV1465" s="19">
        <f t="shared" si="3010"/>
        <v>0</v>
      </c>
      <c r="AW1465" s="32"/>
      <c r="AX1465" s="23"/>
      <c r="AY1465" s="2"/>
    </row>
    <row r="1466" spans="1:51" ht="62.4" x14ac:dyDescent="0.3">
      <c r="A1466" s="20" t="s">
        <v>999</v>
      </c>
      <c r="B1466" s="45"/>
      <c r="C1466" s="49"/>
      <c r="D1466" s="49"/>
      <c r="E1466" s="15" t="s">
        <v>1001</v>
      </c>
      <c r="F1466" s="19">
        <f>F1467</f>
        <v>132363.79999999999</v>
      </c>
      <c r="G1466" s="19">
        <f t="shared" si="3010"/>
        <v>133610.6</v>
      </c>
      <c r="H1466" s="19">
        <f t="shared" si="3010"/>
        <v>129857.4</v>
      </c>
      <c r="I1466" s="19">
        <f t="shared" si="3010"/>
        <v>0</v>
      </c>
      <c r="J1466" s="19">
        <f t="shared" si="3010"/>
        <v>0</v>
      </c>
      <c r="K1466" s="19">
        <f t="shared" si="3010"/>
        <v>0</v>
      </c>
      <c r="L1466" s="19">
        <f t="shared" si="2986"/>
        <v>132363.79999999999</v>
      </c>
      <c r="M1466" s="19">
        <f t="shared" si="2987"/>
        <v>133610.6</v>
      </c>
      <c r="N1466" s="19">
        <f t="shared" si="2988"/>
        <v>129857.4</v>
      </c>
      <c r="O1466" s="19">
        <f t="shared" si="3010"/>
        <v>4832.13</v>
      </c>
      <c r="P1466" s="19">
        <f t="shared" si="3010"/>
        <v>0</v>
      </c>
      <c r="Q1466" s="19">
        <f t="shared" si="3010"/>
        <v>0</v>
      </c>
      <c r="R1466" s="19">
        <f t="shared" si="2966"/>
        <v>137195.93</v>
      </c>
      <c r="S1466" s="19">
        <f t="shared" si="2967"/>
        <v>133610.6</v>
      </c>
      <c r="T1466" s="19">
        <f t="shared" si="2968"/>
        <v>129857.4</v>
      </c>
      <c r="U1466" s="19">
        <f t="shared" si="3010"/>
        <v>0</v>
      </c>
      <c r="V1466" s="19">
        <f t="shared" si="2969"/>
        <v>137195.93</v>
      </c>
      <c r="W1466" s="19">
        <f t="shared" si="2970"/>
        <v>133610.6</v>
      </c>
      <c r="X1466" s="19">
        <f t="shared" si="2971"/>
        <v>129857.4</v>
      </c>
      <c r="Y1466" s="19">
        <f t="shared" si="3010"/>
        <v>0</v>
      </c>
      <c r="Z1466" s="19">
        <f t="shared" si="3010"/>
        <v>0</v>
      </c>
      <c r="AA1466" s="19">
        <f t="shared" si="3010"/>
        <v>0</v>
      </c>
      <c r="AB1466" s="19">
        <f t="shared" si="2915"/>
        <v>137195.93</v>
      </c>
      <c r="AC1466" s="19">
        <f t="shared" si="2916"/>
        <v>133610.6</v>
      </c>
      <c r="AD1466" s="19">
        <f t="shared" si="2917"/>
        <v>129857.4</v>
      </c>
      <c r="AE1466" s="19">
        <f t="shared" si="3010"/>
        <v>0</v>
      </c>
      <c r="AF1466" s="19">
        <f t="shared" si="3010"/>
        <v>0</v>
      </c>
      <c r="AG1466" s="19">
        <f t="shared" si="2919"/>
        <v>137195.93</v>
      </c>
      <c r="AH1466" s="19">
        <f t="shared" si="2920"/>
        <v>133610.6</v>
      </c>
      <c r="AI1466" s="19">
        <f t="shared" si="2921"/>
        <v>129857.4</v>
      </c>
      <c r="AJ1466" s="19">
        <f t="shared" si="3010"/>
        <v>-5781.78</v>
      </c>
      <c r="AK1466" s="19">
        <f t="shared" si="3010"/>
        <v>0</v>
      </c>
      <c r="AL1466" s="19">
        <f t="shared" si="3010"/>
        <v>0</v>
      </c>
      <c r="AM1466" s="19">
        <f t="shared" si="2931"/>
        <v>131414.15</v>
      </c>
      <c r="AN1466" s="19">
        <f t="shared" si="3010"/>
        <v>0</v>
      </c>
      <c r="AO1466" s="19">
        <f t="shared" si="2922"/>
        <v>131414.15</v>
      </c>
      <c r="AP1466" s="19">
        <f t="shared" si="2932"/>
        <v>133610.6</v>
      </c>
      <c r="AQ1466" s="19">
        <f t="shared" si="3010"/>
        <v>0</v>
      </c>
      <c r="AR1466" s="19">
        <f t="shared" si="2923"/>
        <v>133610.6</v>
      </c>
      <c r="AS1466" s="19">
        <f t="shared" si="2933"/>
        <v>129857.4</v>
      </c>
      <c r="AT1466" s="19">
        <f t="shared" si="3010"/>
        <v>0</v>
      </c>
      <c r="AU1466" s="19">
        <f t="shared" si="2924"/>
        <v>129857.4</v>
      </c>
      <c r="AV1466" s="19">
        <f t="shared" si="3010"/>
        <v>0</v>
      </c>
      <c r="AW1466" s="32"/>
      <c r="AX1466" s="23"/>
      <c r="AY1466" s="2"/>
    </row>
    <row r="1467" spans="1:51" ht="31.2" x14ac:dyDescent="0.3">
      <c r="A1467" s="20" t="s">
        <v>999</v>
      </c>
      <c r="B1467" s="45">
        <v>200</v>
      </c>
      <c r="C1467" s="49"/>
      <c r="D1467" s="49"/>
      <c r="E1467" s="15" t="s">
        <v>578</v>
      </c>
      <c r="F1467" s="19">
        <f>F1468</f>
        <v>132363.79999999999</v>
      </c>
      <c r="G1467" s="19">
        <f t="shared" si="3010"/>
        <v>133610.6</v>
      </c>
      <c r="H1467" s="19">
        <f t="shared" si="3010"/>
        <v>129857.4</v>
      </c>
      <c r="I1467" s="19">
        <f t="shared" si="3010"/>
        <v>0</v>
      </c>
      <c r="J1467" s="19">
        <f t="shared" si="3010"/>
        <v>0</v>
      </c>
      <c r="K1467" s="19">
        <f t="shared" si="3010"/>
        <v>0</v>
      </c>
      <c r="L1467" s="19">
        <f t="shared" si="2986"/>
        <v>132363.79999999999</v>
      </c>
      <c r="M1467" s="19">
        <f t="shared" si="2987"/>
        <v>133610.6</v>
      </c>
      <c r="N1467" s="19">
        <f t="shared" si="2988"/>
        <v>129857.4</v>
      </c>
      <c r="O1467" s="19">
        <f t="shared" si="3010"/>
        <v>4832.13</v>
      </c>
      <c r="P1467" s="19">
        <f t="shared" si="3010"/>
        <v>0</v>
      </c>
      <c r="Q1467" s="19">
        <f t="shared" si="3010"/>
        <v>0</v>
      </c>
      <c r="R1467" s="19">
        <f t="shared" si="2966"/>
        <v>137195.93</v>
      </c>
      <c r="S1467" s="19">
        <f t="shared" si="2967"/>
        <v>133610.6</v>
      </c>
      <c r="T1467" s="19">
        <f t="shared" si="2968"/>
        <v>129857.4</v>
      </c>
      <c r="U1467" s="19">
        <f t="shared" si="3010"/>
        <v>0</v>
      </c>
      <c r="V1467" s="19">
        <f t="shared" si="2969"/>
        <v>137195.93</v>
      </c>
      <c r="W1467" s="19">
        <f t="shared" si="2970"/>
        <v>133610.6</v>
      </c>
      <c r="X1467" s="19">
        <f t="shared" si="2971"/>
        <v>129857.4</v>
      </c>
      <c r="Y1467" s="19">
        <f t="shared" si="3010"/>
        <v>0</v>
      </c>
      <c r="Z1467" s="19">
        <f t="shared" si="3010"/>
        <v>0</v>
      </c>
      <c r="AA1467" s="19">
        <f t="shared" si="3010"/>
        <v>0</v>
      </c>
      <c r="AB1467" s="19">
        <f t="shared" si="2915"/>
        <v>137195.93</v>
      </c>
      <c r="AC1467" s="19">
        <f t="shared" si="2916"/>
        <v>133610.6</v>
      </c>
      <c r="AD1467" s="19">
        <f t="shared" si="2917"/>
        <v>129857.4</v>
      </c>
      <c r="AE1467" s="19">
        <f t="shared" si="3010"/>
        <v>0</v>
      </c>
      <c r="AF1467" s="19">
        <f t="shared" si="3010"/>
        <v>0</v>
      </c>
      <c r="AG1467" s="19">
        <f t="shared" si="2919"/>
        <v>137195.93</v>
      </c>
      <c r="AH1467" s="19">
        <f t="shared" si="2920"/>
        <v>133610.6</v>
      </c>
      <c r="AI1467" s="19">
        <f t="shared" si="2921"/>
        <v>129857.4</v>
      </c>
      <c r="AJ1467" s="19">
        <f t="shared" si="3010"/>
        <v>-5781.78</v>
      </c>
      <c r="AK1467" s="19">
        <f t="shared" si="3010"/>
        <v>0</v>
      </c>
      <c r="AL1467" s="19">
        <f t="shared" si="3010"/>
        <v>0</v>
      </c>
      <c r="AM1467" s="19">
        <f t="shared" si="2931"/>
        <v>131414.15</v>
      </c>
      <c r="AN1467" s="19">
        <f t="shared" si="3010"/>
        <v>0</v>
      </c>
      <c r="AO1467" s="19">
        <f t="shared" si="2922"/>
        <v>131414.15</v>
      </c>
      <c r="AP1467" s="19">
        <f t="shared" si="2932"/>
        <v>133610.6</v>
      </c>
      <c r="AQ1467" s="19">
        <f t="shared" si="3010"/>
        <v>0</v>
      </c>
      <c r="AR1467" s="19">
        <f t="shared" si="2923"/>
        <v>133610.6</v>
      </c>
      <c r="AS1467" s="19">
        <f t="shared" si="2933"/>
        <v>129857.4</v>
      </c>
      <c r="AT1467" s="19">
        <f t="shared" si="3010"/>
        <v>0</v>
      </c>
      <c r="AU1467" s="19">
        <f t="shared" si="2924"/>
        <v>129857.4</v>
      </c>
      <c r="AV1467" s="19">
        <f t="shared" si="3010"/>
        <v>0</v>
      </c>
      <c r="AW1467" s="32"/>
      <c r="AX1467" s="23"/>
      <c r="AY1467" s="2"/>
    </row>
    <row r="1468" spans="1:51" ht="46.8" x14ac:dyDescent="0.3">
      <c r="A1468" s="20" t="s">
        <v>999</v>
      </c>
      <c r="B1468" s="45">
        <v>240</v>
      </c>
      <c r="C1468" s="49"/>
      <c r="D1468" s="49"/>
      <c r="E1468" s="15" t="s">
        <v>586</v>
      </c>
      <c r="F1468" s="19">
        <f>F1469</f>
        <v>132363.79999999999</v>
      </c>
      <c r="G1468" s="19">
        <f t="shared" si="3010"/>
        <v>133610.6</v>
      </c>
      <c r="H1468" s="19">
        <f t="shared" si="3010"/>
        <v>129857.4</v>
      </c>
      <c r="I1468" s="19">
        <f t="shared" si="3010"/>
        <v>0</v>
      </c>
      <c r="J1468" s="19">
        <f t="shared" si="3010"/>
        <v>0</v>
      </c>
      <c r="K1468" s="19">
        <f t="shared" si="3010"/>
        <v>0</v>
      </c>
      <c r="L1468" s="19">
        <f t="shared" si="2986"/>
        <v>132363.79999999999</v>
      </c>
      <c r="M1468" s="19">
        <f t="shared" si="2987"/>
        <v>133610.6</v>
      </c>
      <c r="N1468" s="19">
        <f t="shared" si="2988"/>
        <v>129857.4</v>
      </c>
      <c r="O1468" s="19">
        <f t="shared" si="3010"/>
        <v>4832.13</v>
      </c>
      <c r="P1468" s="19">
        <f t="shared" si="3010"/>
        <v>0</v>
      </c>
      <c r="Q1468" s="19">
        <f t="shared" si="3010"/>
        <v>0</v>
      </c>
      <c r="R1468" s="19">
        <f t="shared" si="2966"/>
        <v>137195.93</v>
      </c>
      <c r="S1468" s="19">
        <f t="shared" si="2967"/>
        <v>133610.6</v>
      </c>
      <c r="T1468" s="19">
        <f t="shared" si="2968"/>
        <v>129857.4</v>
      </c>
      <c r="U1468" s="19">
        <f t="shared" si="3010"/>
        <v>0</v>
      </c>
      <c r="V1468" s="19">
        <f t="shared" si="2969"/>
        <v>137195.93</v>
      </c>
      <c r="W1468" s="19">
        <f t="shared" si="2970"/>
        <v>133610.6</v>
      </c>
      <c r="X1468" s="19">
        <f t="shared" si="2971"/>
        <v>129857.4</v>
      </c>
      <c r="Y1468" s="19">
        <f t="shared" si="3010"/>
        <v>0</v>
      </c>
      <c r="Z1468" s="19">
        <f t="shared" si="3010"/>
        <v>0</v>
      </c>
      <c r="AA1468" s="19">
        <f t="shared" si="3010"/>
        <v>0</v>
      </c>
      <c r="AB1468" s="19">
        <f t="shared" si="2915"/>
        <v>137195.93</v>
      </c>
      <c r="AC1468" s="19">
        <f t="shared" si="2916"/>
        <v>133610.6</v>
      </c>
      <c r="AD1468" s="19">
        <f t="shared" si="2917"/>
        <v>129857.4</v>
      </c>
      <c r="AE1468" s="19">
        <f t="shared" si="3010"/>
        <v>0</v>
      </c>
      <c r="AF1468" s="19">
        <f t="shared" si="3010"/>
        <v>0</v>
      </c>
      <c r="AG1468" s="19">
        <f t="shared" si="2919"/>
        <v>137195.93</v>
      </c>
      <c r="AH1468" s="19">
        <f t="shared" si="2920"/>
        <v>133610.6</v>
      </c>
      <c r="AI1468" s="19">
        <f t="shared" si="2921"/>
        <v>129857.4</v>
      </c>
      <c r="AJ1468" s="19">
        <f t="shared" si="3010"/>
        <v>-5781.78</v>
      </c>
      <c r="AK1468" s="19">
        <f t="shared" si="3010"/>
        <v>0</v>
      </c>
      <c r="AL1468" s="19">
        <f t="shared" si="3010"/>
        <v>0</v>
      </c>
      <c r="AM1468" s="19">
        <f t="shared" si="2931"/>
        <v>131414.15</v>
      </c>
      <c r="AN1468" s="19">
        <f t="shared" si="3010"/>
        <v>0</v>
      </c>
      <c r="AO1468" s="19">
        <f t="shared" si="2922"/>
        <v>131414.15</v>
      </c>
      <c r="AP1468" s="19">
        <f t="shared" si="2932"/>
        <v>133610.6</v>
      </c>
      <c r="AQ1468" s="19">
        <f t="shared" si="3010"/>
        <v>0</v>
      </c>
      <c r="AR1468" s="19">
        <f t="shared" si="2923"/>
        <v>133610.6</v>
      </c>
      <c r="AS1468" s="19">
        <f t="shared" si="2933"/>
        <v>129857.4</v>
      </c>
      <c r="AT1468" s="19">
        <f t="shared" si="3010"/>
        <v>0</v>
      </c>
      <c r="AU1468" s="19">
        <f t="shared" si="2924"/>
        <v>129857.4</v>
      </c>
      <c r="AV1468" s="19">
        <f t="shared" si="3010"/>
        <v>0</v>
      </c>
      <c r="AW1468" s="32"/>
      <c r="AX1468" s="23"/>
      <c r="AY1468" s="2"/>
    </row>
    <row r="1469" spans="1:51" x14ac:dyDescent="0.3">
      <c r="A1469" s="20" t="s">
        <v>999</v>
      </c>
      <c r="B1469" s="45">
        <v>240</v>
      </c>
      <c r="C1469" s="49" t="s">
        <v>151</v>
      </c>
      <c r="D1469" s="49" t="s">
        <v>30</v>
      </c>
      <c r="E1469" s="15" t="s">
        <v>549</v>
      </c>
      <c r="F1469" s="19">
        <v>132363.79999999999</v>
      </c>
      <c r="G1469" s="19">
        <v>133610.6</v>
      </c>
      <c r="H1469" s="19">
        <v>129857.4</v>
      </c>
      <c r="I1469" s="19"/>
      <c r="J1469" s="19"/>
      <c r="K1469" s="19"/>
      <c r="L1469" s="19">
        <f t="shared" si="2986"/>
        <v>132363.79999999999</v>
      </c>
      <c r="M1469" s="19">
        <f t="shared" si="2987"/>
        <v>133610.6</v>
      </c>
      <c r="N1469" s="19">
        <f t="shared" si="2988"/>
        <v>129857.4</v>
      </c>
      <c r="O1469" s="19">
        <v>4832.13</v>
      </c>
      <c r="P1469" s="19"/>
      <c r="Q1469" s="19"/>
      <c r="R1469" s="19">
        <f t="shared" si="2966"/>
        <v>137195.93</v>
      </c>
      <c r="S1469" s="19">
        <f t="shared" si="2967"/>
        <v>133610.6</v>
      </c>
      <c r="T1469" s="19">
        <f t="shared" si="2968"/>
        <v>129857.4</v>
      </c>
      <c r="U1469" s="19"/>
      <c r="V1469" s="19">
        <f t="shared" si="2969"/>
        <v>137195.93</v>
      </c>
      <c r="W1469" s="19">
        <f t="shared" si="2970"/>
        <v>133610.6</v>
      </c>
      <c r="X1469" s="19">
        <f t="shared" si="2971"/>
        <v>129857.4</v>
      </c>
      <c r="Y1469" s="19"/>
      <c r="Z1469" s="19"/>
      <c r="AA1469" s="19"/>
      <c r="AB1469" s="19">
        <f t="shared" si="2915"/>
        <v>137195.93</v>
      </c>
      <c r="AC1469" s="19">
        <f t="shared" si="2916"/>
        <v>133610.6</v>
      </c>
      <c r="AD1469" s="19">
        <f t="shared" si="2917"/>
        <v>129857.4</v>
      </c>
      <c r="AE1469" s="19"/>
      <c r="AF1469" s="19"/>
      <c r="AG1469" s="19">
        <f t="shared" si="2919"/>
        <v>137195.93</v>
      </c>
      <c r="AH1469" s="19">
        <f t="shared" si="2920"/>
        <v>133610.6</v>
      </c>
      <c r="AI1469" s="19">
        <f t="shared" si="2921"/>
        <v>129857.4</v>
      </c>
      <c r="AJ1469" s="19">
        <v>-5781.78</v>
      </c>
      <c r="AK1469" s="19"/>
      <c r="AL1469" s="19"/>
      <c r="AM1469" s="19">
        <f t="shared" si="2931"/>
        <v>131414.15</v>
      </c>
      <c r="AN1469" s="19"/>
      <c r="AO1469" s="19">
        <f t="shared" si="2922"/>
        <v>131414.15</v>
      </c>
      <c r="AP1469" s="19">
        <f t="shared" si="2932"/>
        <v>133610.6</v>
      </c>
      <c r="AQ1469" s="19"/>
      <c r="AR1469" s="19">
        <f t="shared" si="2923"/>
        <v>133610.6</v>
      </c>
      <c r="AS1469" s="19">
        <f t="shared" si="2933"/>
        <v>129857.4</v>
      </c>
      <c r="AT1469" s="19"/>
      <c r="AU1469" s="19">
        <f t="shared" si="2924"/>
        <v>129857.4</v>
      </c>
      <c r="AV1469" s="19"/>
      <c r="AW1469" s="32"/>
      <c r="AX1469" s="23"/>
      <c r="AY1469" s="2"/>
    </row>
    <row r="1470" spans="1:51" ht="31.2" x14ac:dyDescent="0.3">
      <c r="A1470" s="20" t="s">
        <v>1002</v>
      </c>
      <c r="B1470" s="45"/>
      <c r="C1470" s="49"/>
      <c r="D1470" s="49"/>
      <c r="E1470" s="15" t="s">
        <v>1004</v>
      </c>
      <c r="F1470" s="19">
        <f>F1471+F1475</f>
        <v>54760.7</v>
      </c>
      <c r="G1470" s="19">
        <f t="shared" ref="G1470:H1470" si="3011">G1471+G1475</f>
        <v>58563.5</v>
      </c>
      <c r="H1470" s="19">
        <f t="shared" si="3011"/>
        <v>54703.4</v>
      </c>
      <c r="I1470" s="19">
        <f t="shared" ref="I1470:K1470" si="3012">I1471+I1475</f>
        <v>0</v>
      </c>
      <c r="J1470" s="19">
        <f t="shared" si="3012"/>
        <v>0</v>
      </c>
      <c r="K1470" s="19">
        <f t="shared" si="3012"/>
        <v>0</v>
      </c>
      <c r="L1470" s="19">
        <f t="shared" si="2986"/>
        <v>54760.7</v>
      </c>
      <c r="M1470" s="19">
        <f t="shared" si="2987"/>
        <v>58563.5</v>
      </c>
      <c r="N1470" s="19">
        <f t="shared" si="2988"/>
        <v>54703.4</v>
      </c>
      <c r="O1470" s="19">
        <f t="shared" ref="O1470:Q1470" si="3013">O1471+O1475</f>
        <v>123.968</v>
      </c>
      <c r="P1470" s="19">
        <f t="shared" si="3013"/>
        <v>0</v>
      </c>
      <c r="Q1470" s="19">
        <f t="shared" si="3013"/>
        <v>0</v>
      </c>
      <c r="R1470" s="19">
        <f t="shared" si="2966"/>
        <v>54884.667999999998</v>
      </c>
      <c r="S1470" s="19">
        <f t="shared" si="2967"/>
        <v>58563.5</v>
      </c>
      <c r="T1470" s="19">
        <f t="shared" si="2968"/>
        <v>54703.4</v>
      </c>
      <c r="U1470" s="19">
        <f t="shared" ref="U1470" si="3014">U1471+U1475</f>
        <v>0</v>
      </c>
      <c r="V1470" s="19">
        <f t="shared" si="2969"/>
        <v>54884.667999999998</v>
      </c>
      <c r="W1470" s="19">
        <f t="shared" si="2970"/>
        <v>58563.5</v>
      </c>
      <c r="X1470" s="19">
        <f t="shared" si="2971"/>
        <v>54703.4</v>
      </c>
      <c r="Y1470" s="19">
        <f>Y1471+Y1475+Y1479</f>
        <v>87500</v>
      </c>
      <c r="Z1470" s="19">
        <f t="shared" ref="Z1470:AV1470" si="3015">Z1471+Z1475+Z1479</f>
        <v>70000</v>
      </c>
      <c r="AA1470" s="19">
        <f t="shared" si="3015"/>
        <v>70000</v>
      </c>
      <c r="AB1470" s="19">
        <f t="shared" si="2915"/>
        <v>142384.66800000001</v>
      </c>
      <c r="AC1470" s="19">
        <f t="shared" si="2916"/>
        <v>128563.5</v>
      </c>
      <c r="AD1470" s="19">
        <f t="shared" si="2917"/>
        <v>124703.4</v>
      </c>
      <c r="AE1470" s="19">
        <f t="shared" ref="AE1470:AF1470" si="3016">AE1471+AE1475+AE1479</f>
        <v>0</v>
      </c>
      <c r="AF1470" s="19">
        <f t="shared" si="3016"/>
        <v>0</v>
      </c>
      <c r="AG1470" s="19">
        <f t="shared" si="2919"/>
        <v>142384.66800000001</v>
      </c>
      <c r="AH1470" s="19">
        <f t="shared" si="2920"/>
        <v>128563.5</v>
      </c>
      <c r="AI1470" s="19">
        <f t="shared" si="2921"/>
        <v>124703.4</v>
      </c>
      <c r="AJ1470" s="19">
        <f t="shared" ref="AJ1470:AL1470" si="3017">AJ1471+AJ1475+AJ1479</f>
        <v>0</v>
      </c>
      <c r="AK1470" s="19">
        <f t="shared" si="3017"/>
        <v>0</v>
      </c>
      <c r="AL1470" s="19">
        <f t="shared" si="3017"/>
        <v>0</v>
      </c>
      <c r="AM1470" s="19">
        <f t="shared" si="2931"/>
        <v>142384.66800000001</v>
      </c>
      <c r="AN1470" s="19">
        <f t="shared" ref="AN1470" si="3018">AN1471+AN1475+AN1479</f>
        <v>0</v>
      </c>
      <c r="AO1470" s="19">
        <f t="shared" si="2922"/>
        <v>142384.66800000001</v>
      </c>
      <c r="AP1470" s="19">
        <f t="shared" si="2932"/>
        <v>128563.5</v>
      </c>
      <c r="AQ1470" s="19">
        <f t="shared" ref="AQ1470" si="3019">AQ1471+AQ1475+AQ1479</f>
        <v>0</v>
      </c>
      <c r="AR1470" s="19">
        <f t="shared" si="2923"/>
        <v>128563.5</v>
      </c>
      <c r="AS1470" s="19">
        <f t="shared" si="2933"/>
        <v>124703.4</v>
      </c>
      <c r="AT1470" s="19">
        <f t="shared" ref="AT1470" si="3020">AT1471+AT1475+AT1479</f>
        <v>0</v>
      </c>
      <c r="AU1470" s="19">
        <f t="shared" si="2924"/>
        <v>124703.4</v>
      </c>
      <c r="AV1470" s="19">
        <f t="shared" si="3015"/>
        <v>0</v>
      </c>
      <c r="AW1470" s="32"/>
      <c r="AX1470" s="23"/>
      <c r="AY1470" s="2"/>
    </row>
    <row r="1471" spans="1:51" ht="46.8" x14ac:dyDescent="0.3">
      <c r="A1471" s="20" t="s">
        <v>1003</v>
      </c>
      <c r="B1471" s="45"/>
      <c r="C1471" s="49"/>
      <c r="D1471" s="49"/>
      <c r="E1471" s="15" t="s">
        <v>1005</v>
      </c>
      <c r="F1471" s="19">
        <f>F1472</f>
        <v>51263.7</v>
      </c>
      <c r="G1471" s="19">
        <f t="shared" ref="G1471:AV1473" si="3021">G1472</f>
        <v>55066.5</v>
      </c>
      <c r="H1471" s="19">
        <f t="shared" si="3021"/>
        <v>51206.400000000001</v>
      </c>
      <c r="I1471" s="19">
        <f t="shared" si="3021"/>
        <v>0</v>
      </c>
      <c r="J1471" s="19">
        <f t="shared" si="3021"/>
        <v>0</v>
      </c>
      <c r="K1471" s="19">
        <f t="shared" si="3021"/>
        <v>0</v>
      </c>
      <c r="L1471" s="19">
        <f t="shared" si="2986"/>
        <v>51263.7</v>
      </c>
      <c r="M1471" s="19">
        <f t="shared" si="2987"/>
        <v>55066.5</v>
      </c>
      <c r="N1471" s="19">
        <f t="shared" si="2988"/>
        <v>51206.400000000001</v>
      </c>
      <c r="O1471" s="19">
        <f t="shared" si="3021"/>
        <v>0</v>
      </c>
      <c r="P1471" s="19">
        <f t="shared" si="3021"/>
        <v>0</v>
      </c>
      <c r="Q1471" s="19">
        <f t="shared" si="3021"/>
        <v>0</v>
      </c>
      <c r="R1471" s="19">
        <f t="shared" si="2966"/>
        <v>51263.7</v>
      </c>
      <c r="S1471" s="19">
        <f t="shared" si="2967"/>
        <v>55066.5</v>
      </c>
      <c r="T1471" s="19">
        <f t="shared" si="2968"/>
        <v>51206.400000000001</v>
      </c>
      <c r="U1471" s="19">
        <f t="shared" si="3021"/>
        <v>0</v>
      </c>
      <c r="V1471" s="19">
        <f t="shared" si="2969"/>
        <v>51263.7</v>
      </c>
      <c r="W1471" s="19">
        <f t="shared" si="2970"/>
        <v>55066.5</v>
      </c>
      <c r="X1471" s="19">
        <f t="shared" si="2971"/>
        <v>51206.400000000001</v>
      </c>
      <c r="Y1471" s="19">
        <f t="shared" si="3021"/>
        <v>0</v>
      </c>
      <c r="Z1471" s="19">
        <f t="shared" si="3021"/>
        <v>0</v>
      </c>
      <c r="AA1471" s="19">
        <f t="shared" si="3021"/>
        <v>0</v>
      </c>
      <c r="AB1471" s="19">
        <f t="shared" si="2915"/>
        <v>51263.7</v>
      </c>
      <c r="AC1471" s="19">
        <f t="shared" si="2916"/>
        <v>55066.5</v>
      </c>
      <c r="AD1471" s="19">
        <f t="shared" si="2917"/>
        <v>51206.400000000001</v>
      </c>
      <c r="AE1471" s="19">
        <f t="shared" si="3021"/>
        <v>0</v>
      </c>
      <c r="AF1471" s="19">
        <f t="shared" si="3021"/>
        <v>0</v>
      </c>
      <c r="AG1471" s="19">
        <f t="shared" si="2919"/>
        <v>51263.7</v>
      </c>
      <c r="AH1471" s="19">
        <f t="shared" si="2920"/>
        <v>55066.5</v>
      </c>
      <c r="AI1471" s="19">
        <f t="shared" si="2921"/>
        <v>51206.400000000001</v>
      </c>
      <c r="AJ1471" s="19">
        <f t="shared" si="3021"/>
        <v>0</v>
      </c>
      <c r="AK1471" s="19">
        <f t="shared" si="3021"/>
        <v>0</v>
      </c>
      <c r="AL1471" s="19">
        <f t="shared" si="3021"/>
        <v>0</v>
      </c>
      <c r="AM1471" s="19">
        <f t="shared" si="2931"/>
        <v>51263.7</v>
      </c>
      <c r="AN1471" s="19">
        <f t="shared" si="3021"/>
        <v>0</v>
      </c>
      <c r="AO1471" s="19">
        <f t="shared" si="2922"/>
        <v>51263.7</v>
      </c>
      <c r="AP1471" s="19">
        <f t="shared" si="2932"/>
        <v>55066.5</v>
      </c>
      <c r="AQ1471" s="19">
        <f t="shared" si="3021"/>
        <v>0</v>
      </c>
      <c r="AR1471" s="19">
        <f t="shared" si="2923"/>
        <v>55066.5</v>
      </c>
      <c r="AS1471" s="19">
        <f t="shared" si="2933"/>
        <v>51206.400000000001</v>
      </c>
      <c r="AT1471" s="19">
        <f t="shared" si="3021"/>
        <v>0</v>
      </c>
      <c r="AU1471" s="19">
        <f t="shared" si="2924"/>
        <v>51206.400000000001</v>
      </c>
      <c r="AV1471" s="19">
        <f t="shared" si="3021"/>
        <v>0</v>
      </c>
      <c r="AW1471" s="32"/>
      <c r="AX1471" s="23"/>
      <c r="AY1471" s="2"/>
    </row>
    <row r="1472" spans="1:51" ht="31.2" x14ac:dyDescent="0.3">
      <c r="A1472" s="20" t="s">
        <v>1003</v>
      </c>
      <c r="B1472" s="45">
        <v>200</v>
      </c>
      <c r="C1472" s="49"/>
      <c r="D1472" s="49"/>
      <c r="E1472" s="15" t="s">
        <v>578</v>
      </c>
      <c r="F1472" s="19">
        <f>F1473</f>
        <v>51263.7</v>
      </c>
      <c r="G1472" s="19">
        <f t="shared" si="3021"/>
        <v>55066.5</v>
      </c>
      <c r="H1472" s="19">
        <f t="shared" si="3021"/>
        <v>51206.400000000001</v>
      </c>
      <c r="I1472" s="19">
        <f t="shared" si="3021"/>
        <v>0</v>
      </c>
      <c r="J1472" s="19">
        <f t="shared" si="3021"/>
        <v>0</v>
      </c>
      <c r="K1472" s="19">
        <f t="shared" si="3021"/>
        <v>0</v>
      </c>
      <c r="L1472" s="19">
        <f t="shared" si="2986"/>
        <v>51263.7</v>
      </c>
      <c r="M1472" s="19">
        <f t="shared" si="2987"/>
        <v>55066.5</v>
      </c>
      <c r="N1472" s="19">
        <f t="shared" si="2988"/>
        <v>51206.400000000001</v>
      </c>
      <c r="O1472" s="19">
        <f t="shared" si="3021"/>
        <v>0</v>
      </c>
      <c r="P1472" s="19">
        <f t="shared" si="3021"/>
        <v>0</v>
      </c>
      <c r="Q1472" s="19">
        <f t="shared" si="3021"/>
        <v>0</v>
      </c>
      <c r="R1472" s="19">
        <f t="shared" si="2966"/>
        <v>51263.7</v>
      </c>
      <c r="S1472" s="19">
        <f t="shared" si="2967"/>
        <v>55066.5</v>
      </c>
      <c r="T1472" s="19">
        <f t="shared" si="2968"/>
        <v>51206.400000000001</v>
      </c>
      <c r="U1472" s="19">
        <f t="shared" si="3021"/>
        <v>0</v>
      </c>
      <c r="V1472" s="19">
        <f t="shared" si="2969"/>
        <v>51263.7</v>
      </c>
      <c r="W1472" s="19">
        <f t="shared" si="2970"/>
        <v>55066.5</v>
      </c>
      <c r="X1472" s="19">
        <f t="shared" si="2971"/>
        <v>51206.400000000001</v>
      </c>
      <c r="Y1472" s="19">
        <f t="shared" si="3021"/>
        <v>0</v>
      </c>
      <c r="Z1472" s="19">
        <f t="shared" si="3021"/>
        <v>0</v>
      </c>
      <c r="AA1472" s="19">
        <f t="shared" si="3021"/>
        <v>0</v>
      </c>
      <c r="AB1472" s="19">
        <f t="shared" si="2915"/>
        <v>51263.7</v>
      </c>
      <c r="AC1472" s="19">
        <f t="shared" si="2916"/>
        <v>55066.5</v>
      </c>
      <c r="AD1472" s="19">
        <f t="shared" si="2917"/>
        <v>51206.400000000001</v>
      </c>
      <c r="AE1472" s="19">
        <f t="shared" si="3021"/>
        <v>0</v>
      </c>
      <c r="AF1472" s="19">
        <f t="shared" si="3021"/>
        <v>0</v>
      </c>
      <c r="AG1472" s="19">
        <f t="shared" si="2919"/>
        <v>51263.7</v>
      </c>
      <c r="AH1472" s="19">
        <f t="shared" si="2920"/>
        <v>55066.5</v>
      </c>
      <c r="AI1472" s="19">
        <f t="shared" si="2921"/>
        <v>51206.400000000001</v>
      </c>
      <c r="AJ1472" s="19">
        <f t="shared" si="3021"/>
        <v>0</v>
      </c>
      <c r="AK1472" s="19">
        <f t="shared" si="3021"/>
        <v>0</v>
      </c>
      <c r="AL1472" s="19">
        <f t="shared" si="3021"/>
        <v>0</v>
      </c>
      <c r="AM1472" s="19">
        <f t="shared" si="2931"/>
        <v>51263.7</v>
      </c>
      <c r="AN1472" s="19">
        <f t="shared" si="3021"/>
        <v>0</v>
      </c>
      <c r="AO1472" s="19">
        <f t="shared" si="2922"/>
        <v>51263.7</v>
      </c>
      <c r="AP1472" s="19">
        <f t="shared" si="2932"/>
        <v>55066.5</v>
      </c>
      <c r="AQ1472" s="19">
        <f t="shared" si="3021"/>
        <v>0</v>
      </c>
      <c r="AR1472" s="19">
        <f t="shared" si="2923"/>
        <v>55066.5</v>
      </c>
      <c r="AS1472" s="19">
        <f t="shared" si="2933"/>
        <v>51206.400000000001</v>
      </c>
      <c r="AT1472" s="19">
        <f t="shared" si="3021"/>
        <v>0</v>
      </c>
      <c r="AU1472" s="19">
        <f t="shared" si="2924"/>
        <v>51206.400000000001</v>
      </c>
      <c r="AV1472" s="19">
        <f t="shared" si="3021"/>
        <v>0</v>
      </c>
      <c r="AW1472" s="32"/>
      <c r="AX1472" s="23"/>
      <c r="AY1472" s="2"/>
    </row>
    <row r="1473" spans="1:51" ht="46.8" x14ac:dyDescent="0.3">
      <c r="A1473" s="20" t="s">
        <v>1003</v>
      </c>
      <c r="B1473" s="45">
        <v>240</v>
      </c>
      <c r="C1473" s="49"/>
      <c r="D1473" s="49"/>
      <c r="E1473" s="15" t="s">
        <v>586</v>
      </c>
      <c r="F1473" s="19">
        <f>F1474</f>
        <v>51263.7</v>
      </c>
      <c r="G1473" s="19">
        <f t="shared" si="3021"/>
        <v>55066.5</v>
      </c>
      <c r="H1473" s="19">
        <f t="shared" si="3021"/>
        <v>51206.400000000001</v>
      </c>
      <c r="I1473" s="19">
        <f t="shared" si="3021"/>
        <v>0</v>
      </c>
      <c r="J1473" s="19">
        <f t="shared" si="3021"/>
        <v>0</v>
      </c>
      <c r="K1473" s="19">
        <f t="shared" si="3021"/>
        <v>0</v>
      </c>
      <c r="L1473" s="19">
        <f t="shared" si="2986"/>
        <v>51263.7</v>
      </c>
      <c r="M1473" s="19">
        <f t="shared" si="2987"/>
        <v>55066.5</v>
      </c>
      <c r="N1473" s="19">
        <f t="shared" si="2988"/>
        <v>51206.400000000001</v>
      </c>
      <c r="O1473" s="19">
        <f t="shared" si="3021"/>
        <v>0</v>
      </c>
      <c r="P1473" s="19">
        <f t="shared" si="3021"/>
        <v>0</v>
      </c>
      <c r="Q1473" s="19">
        <f t="shared" si="3021"/>
        <v>0</v>
      </c>
      <c r="R1473" s="19">
        <f t="shared" si="2966"/>
        <v>51263.7</v>
      </c>
      <c r="S1473" s="19">
        <f t="shared" si="2967"/>
        <v>55066.5</v>
      </c>
      <c r="T1473" s="19">
        <f t="shared" si="2968"/>
        <v>51206.400000000001</v>
      </c>
      <c r="U1473" s="19">
        <f t="shared" si="3021"/>
        <v>0</v>
      </c>
      <c r="V1473" s="19">
        <f t="shared" si="2969"/>
        <v>51263.7</v>
      </c>
      <c r="W1473" s="19">
        <f t="shared" si="2970"/>
        <v>55066.5</v>
      </c>
      <c r="X1473" s="19">
        <f t="shared" si="2971"/>
        <v>51206.400000000001</v>
      </c>
      <c r="Y1473" s="19">
        <f t="shared" si="3021"/>
        <v>0</v>
      </c>
      <c r="Z1473" s="19">
        <f t="shared" si="3021"/>
        <v>0</v>
      </c>
      <c r="AA1473" s="19">
        <f t="shared" si="3021"/>
        <v>0</v>
      </c>
      <c r="AB1473" s="19">
        <f t="shared" si="2915"/>
        <v>51263.7</v>
      </c>
      <c r="AC1473" s="19">
        <f t="shared" si="2916"/>
        <v>55066.5</v>
      </c>
      <c r="AD1473" s="19">
        <f t="shared" si="2917"/>
        <v>51206.400000000001</v>
      </c>
      <c r="AE1473" s="19">
        <f t="shared" si="3021"/>
        <v>0</v>
      </c>
      <c r="AF1473" s="19">
        <f t="shared" si="3021"/>
        <v>0</v>
      </c>
      <c r="AG1473" s="19">
        <f t="shared" si="2919"/>
        <v>51263.7</v>
      </c>
      <c r="AH1473" s="19">
        <f t="shared" si="2920"/>
        <v>55066.5</v>
      </c>
      <c r="AI1473" s="19">
        <f t="shared" si="2921"/>
        <v>51206.400000000001</v>
      </c>
      <c r="AJ1473" s="19">
        <f t="shared" si="3021"/>
        <v>0</v>
      </c>
      <c r="AK1473" s="19">
        <f t="shared" si="3021"/>
        <v>0</v>
      </c>
      <c r="AL1473" s="19">
        <f t="shared" si="3021"/>
        <v>0</v>
      </c>
      <c r="AM1473" s="19">
        <f t="shared" si="2931"/>
        <v>51263.7</v>
      </c>
      <c r="AN1473" s="19">
        <f t="shared" si="3021"/>
        <v>0</v>
      </c>
      <c r="AO1473" s="19">
        <f t="shared" si="2922"/>
        <v>51263.7</v>
      </c>
      <c r="AP1473" s="19">
        <f t="shared" si="2932"/>
        <v>55066.5</v>
      </c>
      <c r="AQ1473" s="19">
        <f t="shared" si="3021"/>
        <v>0</v>
      </c>
      <c r="AR1473" s="19">
        <f t="shared" si="2923"/>
        <v>55066.5</v>
      </c>
      <c r="AS1473" s="19">
        <f t="shared" si="2933"/>
        <v>51206.400000000001</v>
      </c>
      <c r="AT1473" s="19">
        <f t="shared" si="3021"/>
        <v>0</v>
      </c>
      <c r="AU1473" s="19">
        <f t="shared" si="2924"/>
        <v>51206.400000000001</v>
      </c>
      <c r="AV1473" s="19">
        <f t="shared" si="3021"/>
        <v>0</v>
      </c>
      <c r="AW1473" s="32"/>
      <c r="AX1473" s="23"/>
      <c r="AY1473" s="2"/>
    </row>
    <row r="1474" spans="1:51" x14ac:dyDescent="0.3">
      <c r="A1474" s="20" t="s">
        <v>1003</v>
      </c>
      <c r="B1474" s="45">
        <v>240</v>
      </c>
      <c r="C1474" s="49" t="s">
        <v>151</v>
      </c>
      <c r="D1474" s="49" t="s">
        <v>30</v>
      </c>
      <c r="E1474" s="15" t="s">
        <v>549</v>
      </c>
      <c r="F1474" s="19">
        <v>51263.7</v>
      </c>
      <c r="G1474" s="19">
        <v>55066.5</v>
      </c>
      <c r="H1474" s="19">
        <v>51206.400000000001</v>
      </c>
      <c r="I1474" s="19"/>
      <c r="J1474" s="19"/>
      <c r="K1474" s="19"/>
      <c r="L1474" s="19">
        <f t="shared" si="2986"/>
        <v>51263.7</v>
      </c>
      <c r="M1474" s="19">
        <f t="shared" si="2987"/>
        <v>55066.5</v>
      </c>
      <c r="N1474" s="19">
        <f t="shared" si="2988"/>
        <v>51206.400000000001</v>
      </c>
      <c r="O1474" s="19"/>
      <c r="P1474" s="19"/>
      <c r="Q1474" s="19"/>
      <c r="R1474" s="19">
        <f t="shared" si="2966"/>
        <v>51263.7</v>
      </c>
      <c r="S1474" s="19">
        <f t="shared" si="2967"/>
        <v>55066.5</v>
      </c>
      <c r="T1474" s="19">
        <f t="shared" si="2968"/>
        <v>51206.400000000001</v>
      </c>
      <c r="U1474" s="19"/>
      <c r="V1474" s="19">
        <f t="shared" si="2969"/>
        <v>51263.7</v>
      </c>
      <c r="W1474" s="19">
        <f t="shared" si="2970"/>
        <v>55066.5</v>
      </c>
      <c r="X1474" s="19">
        <f t="shared" si="2971"/>
        <v>51206.400000000001</v>
      </c>
      <c r="Y1474" s="19"/>
      <c r="Z1474" s="19"/>
      <c r="AA1474" s="19"/>
      <c r="AB1474" s="19">
        <f t="shared" si="2915"/>
        <v>51263.7</v>
      </c>
      <c r="AC1474" s="19">
        <f t="shared" si="2916"/>
        <v>55066.5</v>
      </c>
      <c r="AD1474" s="19">
        <f t="shared" si="2917"/>
        <v>51206.400000000001</v>
      </c>
      <c r="AE1474" s="19"/>
      <c r="AF1474" s="19"/>
      <c r="AG1474" s="19">
        <f t="shared" si="2919"/>
        <v>51263.7</v>
      </c>
      <c r="AH1474" s="19">
        <f t="shared" si="2920"/>
        <v>55066.5</v>
      </c>
      <c r="AI1474" s="19">
        <f t="shared" si="2921"/>
        <v>51206.400000000001</v>
      </c>
      <c r="AJ1474" s="19"/>
      <c r="AK1474" s="19"/>
      <c r="AL1474" s="19"/>
      <c r="AM1474" s="19">
        <f t="shared" si="2931"/>
        <v>51263.7</v>
      </c>
      <c r="AN1474" s="19"/>
      <c r="AO1474" s="19">
        <f t="shared" si="2922"/>
        <v>51263.7</v>
      </c>
      <c r="AP1474" s="19">
        <f t="shared" si="2932"/>
        <v>55066.5</v>
      </c>
      <c r="AQ1474" s="19"/>
      <c r="AR1474" s="19">
        <f t="shared" si="2923"/>
        <v>55066.5</v>
      </c>
      <c r="AS1474" s="19">
        <f t="shared" si="2933"/>
        <v>51206.400000000001</v>
      </c>
      <c r="AT1474" s="19"/>
      <c r="AU1474" s="19">
        <f t="shared" si="2924"/>
        <v>51206.400000000001</v>
      </c>
      <c r="AV1474" s="19"/>
      <c r="AW1474" s="32"/>
      <c r="AX1474" s="23"/>
      <c r="AY1474" s="2"/>
    </row>
    <row r="1475" spans="1:51" ht="31.2" x14ac:dyDescent="0.3">
      <c r="A1475" s="49" t="s">
        <v>1007</v>
      </c>
      <c r="B1475" s="45"/>
      <c r="C1475" s="49"/>
      <c r="D1475" s="49"/>
      <c r="E1475" s="15" t="s">
        <v>1006</v>
      </c>
      <c r="F1475" s="19">
        <f>F1476</f>
        <v>3497</v>
      </c>
      <c r="G1475" s="19">
        <f t="shared" ref="G1475:AV1477" si="3022">G1476</f>
        <v>3497</v>
      </c>
      <c r="H1475" s="19">
        <f t="shared" si="3022"/>
        <v>3497</v>
      </c>
      <c r="I1475" s="19">
        <f t="shared" si="3022"/>
        <v>0</v>
      </c>
      <c r="J1475" s="19">
        <f t="shared" si="3022"/>
        <v>0</v>
      </c>
      <c r="K1475" s="19">
        <f t="shared" si="3022"/>
        <v>0</v>
      </c>
      <c r="L1475" s="19">
        <f t="shared" si="2986"/>
        <v>3497</v>
      </c>
      <c r="M1475" s="19">
        <f t="shared" si="2987"/>
        <v>3497</v>
      </c>
      <c r="N1475" s="19">
        <f t="shared" si="2988"/>
        <v>3497</v>
      </c>
      <c r="O1475" s="19">
        <f t="shared" si="3022"/>
        <v>123.968</v>
      </c>
      <c r="P1475" s="19">
        <f t="shared" si="3022"/>
        <v>0</v>
      </c>
      <c r="Q1475" s="19">
        <f t="shared" si="3022"/>
        <v>0</v>
      </c>
      <c r="R1475" s="19">
        <f t="shared" si="2966"/>
        <v>3620.9679999999998</v>
      </c>
      <c r="S1475" s="19">
        <f t="shared" si="2967"/>
        <v>3497</v>
      </c>
      <c r="T1475" s="19">
        <f t="shared" si="2968"/>
        <v>3497</v>
      </c>
      <c r="U1475" s="19">
        <f t="shared" si="3022"/>
        <v>0</v>
      </c>
      <c r="V1475" s="19">
        <f t="shared" si="2969"/>
        <v>3620.9679999999998</v>
      </c>
      <c r="W1475" s="19">
        <f t="shared" si="2970"/>
        <v>3497</v>
      </c>
      <c r="X1475" s="19">
        <f t="shared" si="2971"/>
        <v>3497</v>
      </c>
      <c r="Y1475" s="19">
        <f t="shared" si="3022"/>
        <v>0</v>
      </c>
      <c r="Z1475" s="19">
        <f t="shared" si="3022"/>
        <v>0</v>
      </c>
      <c r="AA1475" s="19">
        <f t="shared" si="3022"/>
        <v>0</v>
      </c>
      <c r="AB1475" s="19">
        <f t="shared" si="2915"/>
        <v>3620.9679999999998</v>
      </c>
      <c r="AC1475" s="19">
        <f t="shared" si="2916"/>
        <v>3497</v>
      </c>
      <c r="AD1475" s="19">
        <f t="shared" si="2917"/>
        <v>3497</v>
      </c>
      <c r="AE1475" s="19">
        <f t="shared" si="3022"/>
        <v>0</v>
      </c>
      <c r="AF1475" s="19">
        <f t="shared" si="3022"/>
        <v>0</v>
      </c>
      <c r="AG1475" s="19">
        <f t="shared" si="2919"/>
        <v>3620.9679999999998</v>
      </c>
      <c r="AH1475" s="19">
        <f t="shared" si="2920"/>
        <v>3497</v>
      </c>
      <c r="AI1475" s="19">
        <f t="shared" si="2921"/>
        <v>3497</v>
      </c>
      <c r="AJ1475" s="19">
        <f t="shared" si="3022"/>
        <v>0</v>
      </c>
      <c r="AK1475" s="19">
        <f t="shared" si="3022"/>
        <v>0</v>
      </c>
      <c r="AL1475" s="19">
        <f t="shared" si="3022"/>
        <v>0</v>
      </c>
      <c r="AM1475" s="19">
        <f t="shared" si="2931"/>
        <v>3620.9679999999998</v>
      </c>
      <c r="AN1475" s="19">
        <f t="shared" si="3022"/>
        <v>0</v>
      </c>
      <c r="AO1475" s="19">
        <f t="shared" si="2922"/>
        <v>3620.9679999999998</v>
      </c>
      <c r="AP1475" s="19">
        <f t="shared" si="2932"/>
        <v>3497</v>
      </c>
      <c r="AQ1475" s="19">
        <f t="shared" si="3022"/>
        <v>0</v>
      </c>
      <c r="AR1475" s="19">
        <f t="shared" si="2923"/>
        <v>3497</v>
      </c>
      <c r="AS1475" s="19">
        <f t="shared" si="2933"/>
        <v>3497</v>
      </c>
      <c r="AT1475" s="19">
        <f t="shared" si="3022"/>
        <v>0</v>
      </c>
      <c r="AU1475" s="19">
        <f t="shared" si="2924"/>
        <v>3497</v>
      </c>
      <c r="AV1475" s="19">
        <f t="shared" si="3022"/>
        <v>0</v>
      </c>
      <c r="AW1475" s="32"/>
      <c r="AX1475" s="23"/>
      <c r="AY1475" s="2"/>
    </row>
    <row r="1476" spans="1:51" ht="31.2" x14ac:dyDescent="0.3">
      <c r="A1476" s="49" t="s">
        <v>1007</v>
      </c>
      <c r="B1476" s="45">
        <v>200</v>
      </c>
      <c r="C1476" s="49"/>
      <c r="D1476" s="49"/>
      <c r="E1476" s="15" t="s">
        <v>578</v>
      </c>
      <c r="F1476" s="19">
        <f>F1477</f>
        <v>3497</v>
      </c>
      <c r="G1476" s="19">
        <f t="shared" si="3022"/>
        <v>3497</v>
      </c>
      <c r="H1476" s="19">
        <f t="shared" si="3022"/>
        <v>3497</v>
      </c>
      <c r="I1476" s="19">
        <f t="shared" si="3022"/>
        <v>0</v>
      </c>
      <c r="J1476" s="19">
        <f t="shared" si="3022"/>
        <v>0</v>
      </c>
      <c r="K1476" s="19">
        <f t="shared" si="3022"/>
        <v>0</v>
      </c>
      <c r="L1476" s="19">
        <f t="shared" si="2986"/>
        <v>3497</v>
      </c>
      <c r="M1476" s="19">
        <f t="shared" si="2987"/>
        <v>3497</v>
      </c>
      <c r="N1476" s="19">
        <f t="shared" si="2988"/>
        <v>3497</v>
      </c>
      <c r="O1476" s="19">
        <f t="shared" si="3022"/>
        <v>123.968</v>
      </c>
      <c r="P1476" s="19">
        <f t="shared" si="3022"/>
        <v>0</v>
      </c>
      <c r="Q1476" s="19">
        <f t="shared" si="3022"/>
        <v>0</v>
      </c>
      <c r="R1476" s="19">
        <f t="shared" si="2966"/>
        <v>3620.9679999999998</v>
      </c>
      <c r="S1476" s="19">
        <f t="shared" si="2967"/>
        <v>3497</v>
      </c>
      <c r="T1476" s="19">
        <f t="shared" si="2968"/>
        <v>3497</v>
      </c>
      <c r="U1476" s="19">
        <f t="shared" si="3022"/>
        <v>0</v>
      </c>
      <c r="V1476" s="19">
        <f t="shared" si="2969"/>
        <v>3620.9679999999998</v>
      </c>
      <c r="W1476" s="19">
        <f t="shared" si="2970"/>
        <v>3497</v>
      </c>
      <c r="X1476" s="19">
        <f t="shared" si="2971"/>
        <v>3497</v>
      </c>
      <c r="Y1476" s="19">
        <f t="shared" si="3022"/>
        <v>0</v>
      </c>
      <c r="Z1476" s="19">
        <f t="shared" si="3022"/>
        <v>0</v>
      </c>
      <c r="AA1476" s="19">
        <f t="shared" si="3022"/>
        <v>0</v>
      </c>
      <c r="AB1476" s="19">
        <f t="shared" si="2915"/>
        <v>3620.9679999999998</v>
      </c>
      <c r="AC1476" s="19">
        <f t="shared" si="2916"/>
        <v>3497</v>
      </c>
      <c r="AD1476" s="19">
        <f t="shared" si="2917"/>
        <v>3497</v>
      </c>
      <c r="AE1476" s="19">
        <f t="shared" si="3022"/>
        <v>0</v>
      </c>
      <c r="AF1476" s="19">
        <f t="shared" si="3022"/>
        <v>0</v>
      </c>
      <c r="AG1476" s="19">
        <f t="shared" si="2919"/>
        <v>3620.9679999999998</v>
      </c>
      <c r="AH1476" s="19">
        <f t="shared" si="2920"/>
        <v>3497</v>
      </c>
      <c r="AI1476" s="19">
        <f t="shared" si="2921"/>
        <v>3497</v>
      </c>
      <c r="AJ1476" s="19">
        <f t="shared" si="3022"/>
        <v>0</v>
      </c>
      <c r="AK1476" s="19">
        <f t="shared" si="3022"/>
        <v>0</v>
      </c>
      <c r="AL1476" s="19">
        <f t="shared" si="3022"/>
        <v>0</v>
      </c>
      <c r="AM1476" s="19">
        <f t="shared" si="2931"/>
        <v>3620.9679999999998</v>
      </c>
      <c r="AN1476" s="19">
        <f t="shared" si="3022"/>
        <v>0</v>
      </c>
      <c r="AO1476" s="19">
        <f t="shared" si="2922"/>
        <v>3620.9679999999998</v>
      </c>
      <c r="AP1476" s="19">
        <f t="shared" si="2932"/>
        <v>3497</v>
      </c>
      <c r="AQ1476" s="19">
        <f t="shared" si="3022"/>
        <v>0</v>
      </c>
      <c r="AR1476" s="19">
        <f t="shared" si="2923"/>
        <v>3497</v>
      </c>
      <c r="AS1476" s="19">
        <f t="shared" si="2933"/>
        <v>3497</v>
      </c>
      <c r="AT1476" s="19">
        <f t="shared" si="3022"/>
        <v>0</v>
      </c>
      <c r="AU1476" s="19">
        <f t="shared" si="2924"/>
        <v>3497</v>
      </c>
      <c r="AV1476" s="19">
        <f t="shared" si="3022"/>
        <v>0</v>
      </c>
      <c r="AW1476" s="32"/>
      <c r="AX1476" s="23"/>
      <c r="AY1476" s="2"/>
    </row>
    <row r="1477" spans="1:51" ht="46.8" x14ac:dyDescent="0.3">
      <c r="A1477" s="49" t="s">
        <v>1007</v>
      </c>
      <c r="B1477" s="45">
        <v>240</v>
      </c>
      <c r="C1477" s="49"/>
      <c r="D1477" s="49"/>
      <c r="E1477" s="15" t="s">
        <v>586</v>
      </c>
      <c r="F1477" s="19">
        <f>F1478</f>
        <v>3497</v>
      </c>
      <c r="G1477" s="19">
        <f t="shared" si="3022"/>
        <v>3497</v>
      </c>
      <c r="H1477" s="19">
        <f t="shared" si="3022"/>
        <v>3497</v>
      </c>
      <c r="I1477" s="19">
        <f t="shared" si="3022"/>
        <v>0</v>
      </c>
      <c r="J1477" s="19">
        <f t="shared" si="3022"/>
        <v>0</v>
      </c>
      <c r="K1477" s="19">
        <f t="shared" si="3022"/>
        <v>0</v>
      </c>
      <c r="L1477" s="19">
        <f t="shared" si="2986"/>
        <v>3497</v>
      </c>
      <c r="M1477" s="19">
        <f t="shared" si="2987"/>
        <v>3497</v>
      </c>
      <c r="N1477" s="19">
        <f t="shared" si="2988"/>
        <v>3497</v>
      </c>
      <c r="O1477" s="19">
        <f t="shared" si="3022"/>
        <v>123.968</v>
      </c>
      <c r="P1477" s="19">
        <f t="shared" si="3022"/>
        <v>0</v>
      </c>
      <c r="Q1477" s="19">
        <f t="shared" si="3022"/>
        <v>0</v>
      </c>
      <c r="R1477" s="19">
        <f t="shared" si="2966"/>
        <v>3620.9679999999998</v>
      </c>
      <c r="S1477" s="19">
        <f t="shared" si="2967"/>
        <v>3497</v>
      </c>
      <c r="T1477" s="19">
        <f t="shared" si="2968"/>
        <v>3497</v>
      </c>
      <c r="U1477" s="19">
        <f t="shared" si="3022"/>
        <v>0</v>
      </c>
      <c r="V1477" s="19">
        <f t="shared" si="2969"/>
        <v>3620.9679999999998</v>
      </c>
      <c r="W1477" s="19">
        <f t="shared" si="2970"/>
        <v>3497</v>
      </c>
      <c r="X1477" s="19">
        <f t="shared" si="2971"/>
        <v>3497</v>
      </c>
      <c r="Y1477" s="19">
        <f t="shared" si="3022"/>
        <v>0</v>
      </c>
      <c r="Z1477" s="19">
        <f t="shared" si="3022"/>
        <v>0</v>
      </c>
      <c r="AA1477" s="19">
        <f t="shared" si="3022"/>
        <v>0</v>
      </c>
      <c r="AB1477" s="19">
        <f t="shared" si="2915"/>
        <v>3620.9679999999998</v>
      </c>
      <c r="AC1477" s="19">
        <f t="shared" si="2916"/>
        <v>3497</v>
      </c>
      <c r="AD1477" s="19">
        <f t="shared" si="2917"/>
        <v>3497</v>
      </c>
      <c r="AE1477" s="19">
        <f t="shared" si="3022"/>
        <v>0</v>
      </c>
      <c r="AF1477" s="19">
        <f t="shared" si="3022"/>
        <v>0</v>
      </c>
      <c r="AG1477" s="19">
        <f t="shared" si="2919"/>
        <v>3620.9679999999998</v>
      </c>
      <c r="AH1477" s="19">
        <f t="shared" si="2920"/>
        <v>3497</v>
      </c>
      <c r="AI1477" s="19">
        <f t="shared" si="2921"/>
        <v>3497</v>
      </c>
      <c r="AJ1477" s="19">
        <f t="shared" si="3022"/>
        <v>0</v>
      </c>
      <c r="AK1477" s="19">
        <f t="shared" si="3022"/>
        <v>0</v>
      </c>
      <c r="AL1477" s="19">
        <f t="shared" si="3022"/>
        <v>0</v>
      </c>
      <c r="AM1477" s="19">
        <f t="shared" si="2931"/>
        <v>3620.9679999999998</v>
      </c>
      <c r="AN1477" s="19">
        <f t="shared" si="3022"/>
        <v>0</v>
      </c>
      <c r="AO1477" s="19">
        <f t="shared" si="2922"/>
        <v>3620.9679999999998</v>
      </c>
      <c r="AP1477" s="19">
        <f t="shared" si="2932"/>
        <v>3497</v>
      </c>
      <c r="AQ1477" s="19">
        <f t="shared" si="3022"/>
        <v>0</v>
      </c>
      <c r="AR1477" s="19">
        <f t="shared" si="2923"/>
        <v>3497</v>
      </c>
      <c r="AS1477" s="19">
        <f t="shared" si="2933"/>
        <v>3497</v>
      </c>
      <c r="AT1477" s="19">
        <f t="shared" si="3022"/>
        <v>0</v>
      </c>
      <c r="AU1477" s="19">
        <f t="shared" si="2924"/>
        <v>3497</v>
      </c>
      <c r="AV1477" s="19">
        <f t="shared" si="3022"/>
        <v>0</v>
      </c>
      <c r="AW1477" s="32"/>
      <c r="AX1477" s="23"/>
      <c r="AY1477" s="2"/>
    </row>
    <row r="1478" spans="1:51" x14ac:dyDescent="0.3">
      <c r="A1478" s="49" t="s">
        <v>1007</v>
      </c>
      <c r="B1478" s="45">
        <v>240</v>
      </c>
      <c r="C1478" s="49" t="s">
        <v>151</v>
      </c>
      <c r="D1478" s="49" t="s">
        <v>30</v>
      </c>
      <c r="E1478" s="15" t="s">
        <v>549</v>
      </c>
      <c r="F1478" s="19">
        <v>3497</v>
      </c>
      <c r="G1478" s="19">
        <v>3497</v>
      </c>
      <c r="H1478" s="19">
        <v>3497</v>
      </c>
      <c r="I1478" s="19"/>
      <c r="J1478" s="19"/>
      <c r="K1478" s="19"/>
      <c r="L1478" s="19">
        <f t="shared" si="2986"/>
        <v>3497</v>
      </c>
      <c r="M1478" s="19">
        <f t="shared" si="2987"/>
        <v>3497</v>
      </c>
      <c r="N1478" s="19">
        <f t="shared" si="2988"/>
        <v>3497</v>
      </c>
      <c r="O1478" s="19">
        <v>123.968</v>
      </c>
      <c r="P1478" s="19"/>
      <c r="Q1478" s="19"/>
      <c r="R1478" s="19">
        <f t="shared" si="2966"/>
        <v>3620.9679999999998</v>
      </c>
      <c r="S1478" s="19">
        <f t="shared" si="2967"/>
        <v>3497</v>
      </c>
      <c r="T1478" s="19">
        <f t="shared" si="2968"/>
        <v>3497</v>
      </c>
      <c r="U1478" s="19"/>
      <c r="V1478" s="19">
        <f t="shared" si="2969"/>
        <v>3620.9679999999998</v>
      </c>
      <c r="W1478" s="19">
        <f t="shared" si="2970"/>
        <v>3497</v>
      </c>
      <c r="X1478" s="19">
        <f t="shared" si="2971"/>
        <v>3497</v>
      </c>
      <c r="Y1478" s="19"/>
      <c r="Z1478" s="19"/>
      <c r="AA1478" s="19"/>
      <c r="AB1478" s="19">
        <f t="shared" si="2915"/>
        <v>3620.9679999999998</v>
      </c>
      <c r="AC1478" s="19">
        <f t="shared" si="2916"/>
        <v>3497</v>
      </c>
      <c r="AD1478" s="19">
        <f t="shared" si="2917"/>
        <v>3497</v>
      </c>
      <c r="AE1478" s="19"/>
      <c r="AF1478" s="19"/>
      <c r="AG1478" s="19">
        <f t="shared" si="2919"/>
        <v>3620.9679999999998</v>
      </c>
      <c r="AH1478" s="19">
        <f t="shared" si="2920"/>
        <v>3497</v>
      </c>
      <c r="AI1478" s="19">
        <f t="shared" si="2921"/>
        <v>3497</v>
      </c>
      <c r="AJ1478" s="19"/>
      <c r="AK1478" s="19"/>
      <c r="AL1478" s="19"/>
      <c r="AM1478" s="19">
        <f t="shared" si="2931"/>
        <v>3620.9679999999998</v>
      </c>
      <c r="AN1478" s="19"/>
      <c r="AO1478" s="19">
        <f t="shared" si="2922"/>
        <v>3620.9679999999998</v>
      </c>
      <c r="AP1478" s="19">
        <f t="shared" si="2932"/>
        <v>3497</v>
      </c>
      <c r="AQ1478" s="19"/>
      <c r="AR1478" s="19">
        <f t="shared" si="2923"/>
        <v>3497</v>
      </c>
      <c r="AS1478" s="19">
        <f t="shared" si="2933"/>
        <v>3497</v>
      </c>
      <c r="AT1478" s="19"/>
      <c r="AU1478" s="19">
        <f t="shared" si="2924"/>
        <v>3497</v>
      </c>
      <c r="AV1478" s="19"/>
      <c r="AW1478" s="32"/>
      <c r="AX1478" s="23"/>
      <c r="AY1478" s="2"/>
    </row>
    <row r="1479" spans="1:51" ht="31.2" x14ac:dyDescent="0.3">
      <c r="A1479" s="20" t="s">
        <v>1424</v>
      </c>
      <c r="B1479" s="45"/>
      <c r="C1479" s="49"/>
      <c r="D1479" s="49"/>
      <c r="E1479" s="15" t="s">
        <v>1438</v>
      </c>
      <c r="F1479" s="19"/>
      <c r="G1479" s="19"/>
      <c r="H1479" s="19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9"/>
      <c r="T1479" s="19"/>
      <c r="U1479" s="19"/>
      <c r="V1479" s="19">
        <f>V1480</f>
        <v>0</v>
      </c>
      <c r="W1479" s="19">
        <f t="shared" ref="W1479:AV1481" si="3023">W1480</f>
        <v>0</v>
      </c>
      <c r="X1479" s="19">
        <f t="shared" si="3023"/>
        <v>0</v>
      </c>
      <c r="Y1479" s="19">
        <f t="shared" si="3023"/>
        <v>87500</v>
      </c>
      <c r="Z1479" s="19">
        <f t="shared" si="3023"/>
        <v>70000</v>
      </c>
      <c r="AA1479" s="19">
        <f t="shared" si="3023"/>
        <v>70000</v>
      </c>
      <c r="AB1479" s="19">
        <f t="shared" si="2915"/>
        <v>87500</v>
      </c>
      <c r="AC1479" s="19">
        <f t="shared" si="2916"/>
        <v>70000</v>
      </c>
      <c r="AD1479" s="19">
        <f t="shared" si="2917"/>
        <v>70000</v>
      </c>
      <c r="AE1479" s="19">
        <f t="shared" si="3023"/>
        <v>0</v>
      </c>
      <c r="AF1479" s="19">
        <f t="shared" si="3023"/>
        <v>0</v>
      </c>
      <c r="AG1479" s="19">
        <f t="shared" si="2919"/>
        <v>87500</v>
      </c>
      <c r="AH1479" s="19">
        <f t="shared" si="2920"/>
        <v>70000</v>
      </c>
      <c r="AI1479" s="19">
        <f t="shared" si="2921"/>
        <v>70000</v>
      </c>
      <c r="AJ1479" s="19">
        <f t="shared" si="3023"/>
        <v>0</v>
      </c>
      <c r="AK1479" s="19">
        <f t="shared" si="3023"/>
        <v>0</v>
      </c>
      <c r="AL1479" s="19">
        <f t="shared" si="3023"/>
        <v>0</v>
      </c>
      <c r="AM1479" s="19">
        <f t="shared" si="2931"/>
        <v>87500</v>
      </c>
      <c r="AN1479" s="19">
        <f t="shared" si="3023"/>
        <v>0</v>
      </c>
      <c r="AO1479" s="19">
        <f t="shared" si="2922"/>
        <v>87500</v>
      </c>
      <c r="AP1479" s="19">
        <f t="shared" si="2932"/>
        <v>70000</v>
      </c>
      <c r="AQ1479" s="19">
        <f t="shared" si="3023"/>
        <v>0</v>
      </c>
      <c r="AR1479" s="19">
        <f t="shared" si="2923"/>
        <v>70000</v>
      </c>
      <c r="AS1479" s="19">
        <f t="shared" si="2933"/>
        <v>70000</v>
      </c>
      <c r="AT1479" s="19">
        <f t="shared" si="3023"/>
        <v>0</v>
      </c>
      <c r="AU1479" s="19">
        <f t="shared" si="2924"/>
        <v>70000</v>
      </c>
      <c r="AV1479" s="19">
        <f t="shared" si="3023"/>
        <v>0</v>
      </c>
      <c r="AW1479" s="32"/>
      <c r="AX1479" s="23"/>
      <c r="AY1479" s="2"/>
    </row>
    <row r="1480" spans="1:51" ht="31.2" x14ac:dyDescent="0.3">
      <c r="A1480" s="20" t="s">
        <v>1424</v>
      </c>
      <c r="B1480" s="45">
        <v>200</v>
      </c>
      <c r="C1480" s="49"/>
      <c r="D1480" s="49"/>
      <c r="E1480" s="15" t="s">
        <v>578</v>
      </c>
      <c r="F1480" s="19"/>
      <c r="G1480" s="19"/>
      <c r="H1480" s="19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9"/>
      <c r="T1480" s="19"/>
      <c r="U1480" s="19"/>
      <c r="V1480" s="19">
        <f>V1481</f>
        <v>0</v>
      </c>
      <c r="W1480" s="19">
        <f t="shared" si="3023"/>
        <v>0</v>
      </c>
      <c r="X1480" s="19">
        <f t="shared" si="3023"/>
        <v>0</v>
      </c>
      <c r="Y1480" s="19">
        <f t="shared" si="3023"/>
        <v>87500</v>
      </c>
      <c r="Z1480" s="19">
        <f t="shared" si="3023"/>
        <v>70000</v>
      </c>
      <c r="AA1480" s="19">
        <f t="shared" si="3023"/>
        <v>70000</v>
      </c>
      <c r="AB1480" s="19">
        <f t="shared" si="2915"/>
        <v>87500</v>
      </c>
      <c r="AC1480" s="19">
        <f t="shared" si="2916"/>
        <v>70000</v>
      </c>
      <c r="AD1480" s="19">
        <f t="shared" si="2917"/>
        <v>70000</v>
      </c>
      <c r="AE1480" s="19">
        <f t="shared" si="3023"/>
        <v>0</v>
      </c>
      <c r="AF1480" s="19">
        <f t="shared" si="3023"/>
        <v>0</v>
      </c>
      <c r="AG1480" s="19">
        <f t="shared" si="2919"/>
        <v>87500</v>
      </c>
      <c r="AH1480" s="19">
        <f t="shared" si="2920"/>
        <v>70000</v>
      </c>
      <c r="AI1480" s="19">
        <f t="shared" si="2921"/>
        <v>70000</v>
      </c>
      <c r="AJ1480" s="19">
        <f t="shared" si="3023"/>
        <v>0</v>
      </c>
      <c r="AK1480" s="19">
        <f t="shared" si="3023"/>
        <v>0</v>
      </c>
      <c r="AL1480" s="19">
        <f t="shared" si="3023"/>
        <v>0</v>
      </c>
      <c r="AM1480" s="19">
        <f t="shared" si="2931"/>
        <v>87500</v>
      </c>
      <c r="AN1480" s="19">
        <f t="shared" si="3023"/>
        <v>0</v>
      </c>
      <c r="AO1480" s="19">
        <f t="shared" si="2922"/>
        <v>87500</v>
      </c>
      <c r="AP1480" s="19">
        <f t="shared" si="2932"/>
        <v>70000</v>
      </c>
      <c r="AQ1480" s="19">
        <f t="shared" si="3023"/>
        <v>0</v>
      </c>
      <c r="AR1480" s="19">
        <f t="shared" si="2923"/>
        <v>70000</v>
      </c>
      <c r="AS1480" s="19">
        <f t="shared" si="2933"/>
        <v>70000</v>
      </c>
      <c r="AT1480" s="19">
        <f t="shared" si="3023"/>
        <v>0</v>
      </c>
      <c r="AU1480" s="19">
        <f t="shared" si="2924"/>
        <v>70000</v>
      </c>
      <c r="AV1480" s="19">
        <f t="shared" si="3023"/>
        <v>0</v>
      </c>
      <c r="AW1480" s="32"/>
      <c r="AX1480" s="23"/>
      <c r="AY1480" s="2"/>
    </row>
    <row r="1481" spans="1:51" ht="46.8" x14ac:dyDescent="0.3">
      <c r="A1481" s="20" t="s">
        <v>1424</v>
      </c>
      <c r="B1481" s="45">
        <v>240</v>
      </c>
      <c r="C1481" s="49"/>
      <c r="D1481" s="49"/>
      <c r="E1481" s="15" t="s">
        <v>586</v>
      </c>
      <c r="F1481" s="19"/>
      <c r="G1481" s="19"/>
      <c r="H1481" s="19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9"/>
      <c r="T1481" s="19"/>
      <c r="U1481" s="19"/>
      <c r="V1481" s="19">
        <f>V1482</f>
        <v>0</v>
      </c>
      <c r="W1481" s="19">
        <f t="shared" si="3023"/>
        <v>0</v>
      </c>
      <c r="X1481" s="19">
        <f t="shared" si="3023"/>
        <v>0</v>
      </c>
      <c r="Y1481" s="19">
        <f t="shared" si="3023"/>
        <v>87500</v>
      </c>
      <c r="Z1481" s="19">
        <f t="shared" si="3023"/>
        <v>70000</v>
      </c>
      <c r="AA1481" s="19">
        <f t="shared" si="3023"/>
        <v>70000</v>
      </c>
      <c r="AB1481" s="19">
        <f t="shared" si="2915"/>
        <v>87500</v>
      </c>
      <c r="AC1481" s="19">
        <f t="shared" si="2916"/>
        <v>70000</v>
      </c>
      <c r="AD1481" s="19">
        <f t="shared" si="2917"/>
        <v>70000</v>
      </c>
      <c r="AE1481" s="19">
        <f t="shared" si="3023"/>
        <v>0</v>
      </c>
      <c r="AF1481" s="19">
        <f t="shared" si="3023"/>
        <v>0</v>
      </c>
      <c r="AG1481" s="19">
        <f t="shared" si="2919"/>
        <v>87500</v>
      </c>
      <c r="AH1481" s="19">
        <f t="shared" si="2920"/>
        <v>70000</v>
      </c>
      <c r="AI1481" s="19">
        <f t="shared" si="2921"/>
        <v>70000</v>
      </c>
      <c r="AJ1481" s="19">
        <f t="shared" si="3023"/>
        <v>0</v>
      </c>
      <c r="AK1481" s="19">
        <f t="shared" si="3023"/>
        <v>0</v>
      </c>
      <c r="AL1481" s="19">
        <f t="shared" si="3023"/>
        <v>0</v>
      </c>
      <c r="AM1481" s="19">
        <f t="shared" si="2931"/>
        <v>87500</v>
      </c>
      <c r="AN1481" s="19">
        <f t="shared" si="3023"/>
        <v>0</v>
      </c>
      <c r="AO1481" s="19">
        <f t="shared" si="2922"/>
        <v>87500</v>
      </c>
      <c r="AP1481" s="19">
        <f t="shared" si="2932"/>
        <v>70000</v>
      </c>
      <c r="AQ1481" s="19">
        <f t="shared" si="3023"/>
        <v>0</v>
      </c>
      <c r="AR1481" s="19">
        <f t="shared" si="2923"/>
        <v>70000</v>
      </c>
      <c r="AS1481" s="19">
        <f t="shared" si="2933"/>
        <v>70000</v>
      </c>
      <c r="AT1481" s="19">
        <f t="shared" si="3023"/>
        <v>0</v>
      </c>
      <c r="AU1481" s="19">
        <f t="shared" si="2924"/>
        <v>70000</v>
      </c>
      <c r="AV1481" s="19">
        <f t="shared" si="3023"/>
        <v>0</v>
      </c>
      <c r="AW1481" s="32"/>
      <c r="AX1481" s="23"/>
      <c r="AY1481" s="2"/>
    </row>
    <row r="1482" spans="1:51" x14ac:dyDescent="0.3">
      <c r="A1482" s="20" t="s">
        <v>1424</v>
      </c>
      <c r="B1482" s="45">
        <v>240</v>
      </c>
      <c r="C1482" s="49" t="s">
        <v>151</v>
      </c>
      <c r="D1482" s="49" t="s">
        <v>30</v>
      </c>
      <c r="E1482" s="15" t="s">
        <v>549</v>
      </c>
      <c r="F1482" s="19"/>
      <c r="G1482" s="19"/>
      <c r="H1482" s="19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9"/>
      <c r="T1482" s="19"/>
      <c r="U1482" s="19"/>
      <c r="V1482" s="19">
        <v>0</v>
      </c>
      <c r="W1482" s="19">
        <v>0</v>
      </c>
      <c r="X1482" s="19">
        <v>0</v>
      </c>
      <c r="Y1482" s="19">
        <f>65625+21875</f>
        <v>87500</v>
      </c>
      <c r="Z1482" s="19">
        <f>52500+17500</f>
        <v>70000</v>
      </c>
      <c r="AA1482" s="19">
        <f>52500+17500</f>
        <v>70000</v>
      </c>
      <c r="AB1482" s="19">
        <f t="shared" si="2915"/>
        <v>87500</v>
      </c>
      <c r="AC1482" s="19">
        <f t="shared" si="2916"/>
        <v>70000</v>
      </c>
      <c r="AD1482" s="19">
        <f t="shared" si="2917"/>
        <v>70000</v>
      </c>
      <c r="AE1482" s="19"/>
      <c r="AF1482" s="19"/>
      <c r="AG1482" s="19">
        <f t="shared" si="2919"/>
        <v>87500</v>
      </c>
      <c r="AH1482" s="19">
        <f t="shared" si="2920"/>
        <v>70000</v>
      </c>
      <c r="AI1482" s="19">
        <f t="shared" si="2921"/>
        <v>70000</v>
      </c>
      <c r="AJ1482" s="19"/>
      <c r="AK1482" s="19"/>
      <c r="AL1482" s="19"/>
      <c r="AM1482" s="19">
        <f t="shared" si="2931"/>
        <v>87500</v>
      </c>
      <c r="AN1482" s="19"/>
      <c r="AO1482" s="19">
        <f t="shared" si="2922"/>
        <v>87500</v>
      </c>
      <c r="AP1482" s="19">
        <f t="shared" si="2932"/>
        <v>70000</v>
      </c>
      <c r="AQ1482" s="19"/>
      <c r="AR1482" s="19">
        <f t="shared" si="2923"/>
        <v>70000</v>
      </c>
      <c r="AS1482" s="19">
        <f t="shared" si="2933"/>
        <v>70000</v>
      </c>
      <c r="AT1482" s="19"/>
      <c r="AU1482" s="19">
        <f t="shared" si="2924"/>
        <v>70000</v>
      </c>
      <c r="AV1482" s="19"/>
      <c r="AW1482" s="32"/>
      <c r="AX1482" s="23"/>
      <c r="AY1482" s="2"/>
    </row>
    <row r="1483" spans="1:51" ht="62.4" x14ac:dyDescent="0.3">
      <c r="A1483" s="20" t="s">
        <v>1009</v>
      </c>
      <c r="B1483" s="45"/>
      <c r="C1483" s="49"/>
      <c r="D1483" s="49"/>
      <c r="E1483" s="15" t="s">
        <v>1008</v>
      </c>
      <c r="F1483" s="19">
        <f>F1484</f>
        <v>41935</v>
      </c>
      <c r="G1483" s="19">
        <f t="shared" ref="G1483:AV1483" si="3024">G1484</f>
        <v>33072.699999999997</v>
      </c>
      <c r="H1483" s="19">
        <f t="shared" si="3024"/>
        <v>28653.8</v>
      </c>
      <c r="I1483" s="19">
        <f t="shared" si="3024"/>
        <v>0</v>
      </c>
      <c r="J1483" s="19">
        <f t="shared" si="3024"/>
        <v>0</v>
      </c>
      <c r="K1483" s="19">
        <f t="shared" si="3024"/>
        <v>0</v>
      </c>
      <c r="L1483" s="19">
        <f t="shared" si="2986"/>
        <v>41935</v>
      </c>
      <c r="M1483" s="19">
        <f t="shared" si="2987"/>
        <v>33072.699999999997</v>
      </c>
      <c r="N1483" s="19">
        <f t="shared" si="2988"/>
        <v>28653.8</v>
      </c>
      <c r="O1483" s="19">
        <f t="shared" si="3024"/>
        <v>3336</v>
      </c>
      <c r="P1483" s="19">
        <f t="shared" si="3024"/>
        <v>0</v>
      </c>
      <c r="Q1483" s="19">
        <f t="shared" si="3024"/>
        <v>0</v>
      </c>
      <c r="R1483" s="19">
        <f t="shared" si="2966"/>
        <v>45271</v>
      </c>
      <c r="S1483" s="19">
        <f t="shared" si="2967"/>
        <v>33072.699999999997</v>
      </c>
      <c r="T1483" s="19">
        <f t="shared" si="2968"/>
        <v>28653.8</v>
      </c>
      <c r="U1483" s="19">
        <f t="shared" si="3024"/>
        <v>-3336</v>
      </c>
      <c r="V1483" s="19">
        <f t="shared" si="2969"/>
        <v>41935</v>
      </c>
      <c r="W1483" s="19">
        <f t="shared" si="2970"/>
        <v>33072.699999999997</v>
      </c>
      <c r="X1483" s="19">
        <f t="shared" si="2971"/>
        <v>28653.8</v>
      </c>
      <c r="Y1483" s="19">
        <f t="shared" si="3024"/>
        <v>3336</v>
      </c>
      <c r="Z1483" s="19">
        <f t="shared" si="3024"/>
        <v>0</v>
      </c>
      <c r="AA1483" s="19">
        <f t="shared" si="3024"/>
        <v>0</v>
      </c>
      <c r="AB1483" s="19">
        <f t="shared" si="2915"/>
        <v>45271</v>
      </c>
      <c r="AC1483" s="19">
        <f t="shared" si="2916"/>
        <v>33072.699999999997</v>
      </c>
      <c r="AD1483" s="19">
        <f t="shared" si="2917"/>
        <v>28653.8</v>
      </c>
      <c r="AE1483" s="19">
        <f t="shared" si="3024"/>
        <v>-3336</v>
      </c>
      <c r="AF1483" s="19">
        <f t="shared" si="3024"/>
        <v>0</v>
      </c>
      <c r="AG1483" s="19">
        <f t="shared" si="2919"/>
        <v>41935</v>
      </c>
      <c r="AH1483" s="19">
        <f t="shared" si="2920"/>
        <v>33072.699999999997</v>
      </c>
      <c r="AI1483" s="19">
        <f t="shared" si="2921"/>
        <v>28653.8</v>
      </c>
      <c r="AJ1483" s="19">
        <f t="shared" si="3024"/>
        <v>0</v>
      </c>
      <c r="AK1483" s="19">
        <f t="shared" si="3024"/>
        <v>0</v>
      </c>
      <c r="AL1483" s="19">
        <f t="shared" si="3024"/>
        <v>0</v>
      </c>
      <c r="AM1483" s="19">
        <f t="shared" si="2931"/>
        <v>41935</v>
      </c>
      <c r="AN1483" s="19">
        <f t="shared" si="3024"/>
        <v>4412</v>
      </c>
      <c r="AO1483" s="19">
        <f t="shared" si="2922"/>
        <v>46347</v>
      </c>
      <c r="AP1483" s="19">
        <f t="shared" si="2932"/>
        <v>33072.699999999997</v>
      </c>
      <c r="AQ1483" s="19">
        <f t="shared" si="3024"/>
        <v>1103</v>
      </c>
      <c r="AR1483" s="19">
        <f t="shared" si="2923"/>
        <v>34175.699999999997</v>
      </c>
      <c r="AS1483" s="19">
        <f t="shared" si="2933"/>
        <v>28653.8</v>
      </c>
      <c r="AT1483" s="19">
        <f t="shared" si="3024"/>
        <v>0</v>
      </c>
      <c r="AU1483" s="19">
        <f t="shared" si="2924"/>
        <v>28653.8</v>
      </c>
      <c r="AV1483" s="19">
        <f t="shared" si="3024"/>
        <v>0</v>
      </c>
      <c r="AW1483" s="32"/>
      <c r="AX1483" s="23"/>
      <c r="AY1483" s="2"/>
    </row>
    <row r="1484" spans="1:51" ht="62.4" x14ac:dyDescent="0.3">
      <c r="A1484" s="20" t="s">
        <v>1010</v>
      </c>
      <c r="B1484" s="45"/>
      <c r="C1484" s="49"/>
      <c r="D1484" s="49"/>
      <c r="E1484" s="15" t="s">
        <v>734</v>
      </c>
      <c r="F1484" s="19">
        <f>F1485+F1488</f>
        <v>41935</v>
      </c>
      <c r="G1484" s="19">
        <f t="shared" ref="G1484:AV1484" si="3025">G1485+G1488</f>
        <v>33072.699999999997</v>
      </c>
      <c r="H1484" s="19">
        <f t="shared" si="3025"/>
        <v>28653.8</v>
      </c>
      <c r="I1484" s="19">
        <f t="shared" ref="I1484:K1484" si="3026">I1485+I1488</f>
        <v>0</v>
      </c>
      <c r="J1484" s="19">
        <f t="shared" si="3026"/>
        <v>0</v>
      </c>
      <c r="K1484" s="19">
        <f t="shared" si="3026"/>
        <v>0</v>
      </c>
      <c r="L1484" s="19">
        <f t="shared" si="2986"/>
        <v>41935</v>
      </c>
      <c r="M1484" s="19">
        <f t="shared" si="2987"/>
        <v>33072.699999999997</v>
      </c>
      <c r="N1484" s="19">
        <f t="shared" si="2988"/>
        <v>28653.8</v>
      </c>
      <c r="O1484" s="19">
        <f t="shared" ref="O1484:Q1484" si="3027">O1485+O1488</f>
        <v>3336</v>
      </c>
      <c r="P1484" s="19">
        <f t="shared" si="3027"/>
        <v>0</v>
      </c>
      <c r="Q1484" s="19">
        <f t="shared" si="3027"/>
        <v>0</v>
      </c>
      <c r="R1484" s="19">
        <f t="shared" si="2966"/>
        <v>45271</v>
      </c>
      <c r="S1484" s="19">
        <f t="shared" si="2967"/>
        <v>33072.699999999997</v>
      </c>
      <c r="T1484" s="19">
        <f t="shared" si="2968"/>
        <v>28653.8</v>
      </c>
      <c r="U1484" s="19">
        <f t="shared" ref="U1484" si="3028">U1485+U1488</f>
        <v>-3336</v>
      </c>
      <c r="V1484" s="19">
        <f t="shared" si="2969"/>
        <v>41935</v>
      </c>
      <c r="W1484" s="19">
        <f t="shared" si="2970"/>
        <v>33072.699999999997</v>
      </c>
      <c r="X1484" s="19">
        <f t="shared" si="2971"/>
        <v>28653.8</v>
      </c>
      <c r="Y1484" s="19">
        <f t="shared" ref="Y1484:AA1484" si="3029">Y1485+Y1488</f>
        <v>3336</v>
      </c>
      <c r="Z1484" s="19">
        <f t="shared" si="3029"/>
        <v>0</v>
      </c>
      <c r="AA1484" s="19">
        <f t="shared" si="3029"/>
        <v>0</v>
      </c>
      <c r="AB1484" s="19">
        <f t="shared" si="2915"/>
        <v>45271</v>
      </c>
      <c r="AC1484" s="19">
        <f t="shared" si="2916"/>
        <v>33072.699999999997</v>
      </c>
      <c r="AD1484" s="19">
        <f t="shared" si="2917"/>
        <v>28653.8</v>
      </c>
      <c r="AE1484" s="19">
        <f t="shared" ref="AE1484:AF1484" si="3030">AE1485+AE1488</f>
        <v>-3336</v>
      </c>
      <c r="AF1484" s="19">
        <f t="shared" si="3030"/>
        <v>0</v>
      </c>
      <c r="AG1484" s="19">
        <f t="shared" si="2919"/>
        <v>41935</v>
      </c>
      <c r="AH1484" s="19">
        <f t="shared" si="2920"/>
        <v>33072.699999999997</v>
      </c>
      <c r="AI1484" s="19">
        <f t="shared" si="2921"/>
        <v>28653.8</v>
      </c>
      <c r="AJ1484" s="19">
        <f t="shared" ref="AJ1484:AL1484" si="3031">AJ1485+AJ1488</f>
        <v>0</v>
      </c>
      <c r="AK1484" s="19">
        <f t="shared" si="3031"/>
        <v>0</v>
      </c>
      <c r="AL1484" s="19">
        <f t="shared" si="3031"/>
        <v>0</v>
      </c>
      <c r="AM1484" s="19">
        <f t="shared" si="2931"/>
        <v>41935</v>
      </c>
      <c r="AN1484" s="19">
        <f t="shared" ref="AN1484" si="3032">AN1485+AN1488</f>
        <v>4412</v>
      </c>
      <c r="AO1484" s="19">
        <f t="shared" si="2922"/>
        <v>46347</v>
      </c>
      <c r="AP1484" s="19">
        <f t="shared" si="2932"/>
        <v>33072.699999999997</v>
      </c>
      <c r="AQ1484" s="19">
        <f t="shared" ref="AQ1484" si="3033">AQ1485+AQ1488</f>
        <v>1103</v>
      </c>
      <c r="AR1484" s="19">
        <f t="shared" si="2923"/>
        <v>34175.699999999997</v>
      </c>
      <c r="AS1484" s="19">
        <f t="shared" si="2933"/>
        <v>28653.8</v>
      </c>
      <c r="AT1484" s="19">
        <f t="shared" ref="AT1484" si="3034">AT1485+AT1488</f>
        <v>0</v>
      </c>
      <c r="AU1484" s="19">
        <f t="shared" si="2924"/>
        <v>28653.8</v>
      </c>
      <c r="AV1484" s="19">
        <f t="shared" si="3025"/>
        <v>0</v>
      </c>
      <c r="AW1484" s="32"/>
      <c r="AX1484" s="23"/>
      <c r="AY1484" s="2"/>
    </row>
    <row r="1485" spans="1:51" ht="31.2" x14ac:dyDescent="0.3">
      <c r="A1485" s="20" t="s">
        <v>1010</v>
      </c>
      <c r="B1485" s="45">
        <v>200</v>
      </c>
      <c r="C1485" s="49"/>
      <c r="D1485" s="49"/>
      <c r="E1485" s="15" t="s">
        <v>578</v>
      </c>
      <c r="F1485" s="19">
        <f>F1486</f>
        <v>41908</v>
      </c>
      <c r="G1485" s="19">
        <f t="shared" ref="G1485:AV1486" si="3035">G1486</f>
        <v>33045.699999999997</v>
      </c>
      <c r="H1485" s="19">
        <f t="shared" si="3035"/>
        <v>28626.799999999999</v>
      </c>
      <c r="I1485" s="19">
        <f t="shared" si="3035"/>
        <v>0</v>
      </c>
      <c r="J1485" s="19">
        <f t="shared" si="3035"/>
        <v>0</v>
      </c>
      <c r="K1485" s="19">
        <f t="shared" si="3035"/>
        <v>0</v>
      </c>
      <c r="L1485" s="19">
        <f t="shared" si="2986"/>
        <v>41908</v>
      </c>
      <c r="M1485" s="19">
        <f t="shared" si="2987"/>
        <v>33045.699999999997</v>
      </c>
      <c r="N1485" s="19">
        <f t="shared" si="2988"/>
        <v>28626.799999999999</v>
      </c>
      <c r="O1485" s="19">
        <f t="shared" si="3035"/>
        <v>3336</v>
      </c>
      <c r="P1485" s="19">
        <f t="shared" si="3035"/>
        <v>0</v>
      </c>
      <c r="Q1485" s="19">
        <f t="shared" si="3035"/>
        <v>0</v>
      </c>
      <c r="R1485" s="19">
        <f t="shared" si="2966"/>
        <v>45244</v>
      </c>
      <c r="S1485" s="19">
        <f t="shared" si="2967"/>
        <v>33045.699999999997</v>
      </c>
      <c r="T1485" s="19">
        <f t="shared" si="2968"/>
        <v>28626.799999999999</v>
      </c>
      <c r="U1485" s="19">
        <f t="shared" si="3035"/>
        <v>-3336</v>
      </c>
      <c r="V1485" s="19">
        <f t="shared" si="2969"/>
        <v>41908</v>
      </c>
      <c r="W1485" s="19">
        <f t="shared" si="2970"/>
        <v>33045.699999999997</v>
      </c>
      <c r="X1485" s="19">
        <f t="shared" si="2971"/>
        <v>28626.799999999999</v>
      </c>
      <c r="Y1485" s="19">
        <f t="shared" si="3035"/>
        <v>3336</v>
      </c>
      <c r="Z1485" s="19">
        <f t="shared" si="3035"/>
        <v>0</v>
      </c>
      <c r="AA1485" s="19">
        <f t="shared" si="3035"/>
        <v>0</v>
      </c>
      <c r="AB1485" s="19">
        <f t="shared" si="2915"/>
        <v>45244</v>
      </c>
      <c r="AC1485" s="19">
        <f t="shared" si="2916"/>
        <v>33045.699999999997</v>
      </c>
      <c r="AD1485" s="19">
        <f t="shared" si="2917"/>
        <v>28626.799999999999</v>
      </c>
      <c r="AE1485" s="19">
        <f t="shared" si="3035"/>
        <v>-3336</v>
      </c>
      <c r="AF1485" s="19">
        <f t="shared" si="3035"/>
        <v>0</v>
      </c>
      <c r="AG1485" s="19">
        <f t="shared" si="2919"/>
        <v>41908</v>
      </c>
      <c r="AH1485" s="19">
        <f t="shared" si="2920"/>
        <v>33045.699999999997</v>
      </c>
      <c r="AI1485" s="19">
        <f t="shared" si="2921"/>
        <v>28626.799999999999</v>
      </c>
      <c r="AJ1485" s="19">
        <f t="shared" si="3035"/>
        <v>0</v>
      </c>
      <c r="AK1485" s="19">
        <f t="shared" si="3035"/>
        <v>0</v>
      </c>
      <c r="AL1485" s="19">
        <f t="shared" si="3035"/>
        <v>0</v>
      </c>
      <c r="AM1485" s="19">
        <f t="shared" si="2931"/>
        <v>41908</v>
      </c>
      <c r="AN1485" s="19">
        <f t="shared" si="3035"/>
        <v>4412</v>
      </c>
      <c r="AO1485" s="19">
        <f t="shared" si="2922"/>
        <v>46320</v>
      </c>
      <c r="AP1485" s="19">
        <f t="shared" si="2932"/>
        <v>33045.699999999997</v>
      </c>
      <c r="AQ1485" s="19">
        <f t="shared" si="3035"/>
        <v>1103</v>
      </c>
      <c r="AR1485" s="19">
        <f t="shared" si="2923"/>
        <v>34148.699999999997</v>
      </c>
      <c r="AS1485" s="19">
        <f t="shared" si="2933"/>
        <v>28626.799999999999</v>
      </c>
      <c r="AT1485" s="19">
        <f t="shared" si="3035"/>
        <v>0</v>
      </c>
      <c r="AU1485" s="19">
        <f t="shared" si="2924"/>
        <v>28626.799999999999</v>
      </c>
      <c r="AV1485" s="19">
        <f t="shared" si="3035"/>
        <v>0</v>
      </c>
      <c r="AW1485" s="32"/>
      <c r="AX1485" s="23"/>
      <c r="AY1485" s="2"/>
    </row>
    <row r="1486" spans="1:51" ht="46.8" x14ac:dyDescent="0.3">
      <c r="A1486" s="20" t="s">
        <v>1010</v>
      </c>
      <c r="B1486" s="45">
        <v>240</v>
      </c>
      <c r="C1486" s="49"/>
      <c r="D1486" s="49"/>
      <c r="E1486" s="15" t="s">
        <v>586</v>
      </c>
      <c r="F1486" s="19">
        <f>F1487</f>
        <v>41908</v>
      </c>
      <c r="G1486" s="19">
        <f t="shared" si="3035"/>
        <v>33045.699999999997</v>
      </c>
      <c r="H1486" s="19">
        <f t="shared" si="3035"/>
        <v>28626.799999999999</v>
      </c>
      <c r="I1486" s="19">
        <f t="shared" si="3035"/>
        <v>0</v>
      </c>
      <c r="J1486" s="19">
        <f t="shared" si="3035"/>
        <v>0</v>
      </c>
      <c r="K1486" s="19">
        <f t="shared" si="3035"/>
        <v>0</v>
      </c>
      <c r="L1486" s="19">
        <f t="shared" si="2986"/>
        <v>41908</v>
      </c>
      <c r="M1486" s="19">
        <f t="shared" si="2987"/>
        <v>33045.699999999997</v>
      </c>
      <c r="N1486" s="19">
        <f t="shared" si="2988"/>
        <v>28626.799999999999</v>
      </c>
      <c r="O1486" s="19">
        <f t="shared" si="3035"/>
        <v>3336</v>
      </c>
      <c r="P1486" s="19">
        <f t="shared" si="3035"/>
        <v>0</v>
      </c>
      <c r="Q1486" s="19">
        <f t="shared" si="3035"/>
        <v>0</v>
      </c>
      <c r="R1486" s="19">
        <f t="shared" si="2966"/>
        <v>45244</v>
      </c>
      <c r="S1486" s="19">
        <f t="shared" si="2967"/>
        <v>33045.699999999997</v>
      </c>
      <c r="T1486" s="19">
        <f t="shared" si="2968"/>
        <v>28626.799999999999</v>
      </c>
      <c r="U1486" s="19">
        <f t="shared" si="3035"/>
        <v>-3336</v>
      </c>
      <c r="V1486" s="19">
        <f t="shared" si="2969"/>
        <v>41908</v>
      </c>
      <c r="W1486" s="19">
        <f t="shared" si="2970"/>
        <v>33045.699999999997</v>
      </c>
      <c r="X1486" s="19">
        <f t="shared" si="2971"/>
        <v>28626.799999999999</v>
      </c>
      <c r="Y1486" s="19">
        <f t="shared" si="3035"/>
        <v>3336</v>
      </c>
      <c r="Z1486" s="19">
        <f t="shared" si="3035"/>
        <v>0</v>
      </c>
      <c r="AA1486" s="19">
        <f t="shared" si="3035"/>
        <v>0</v>
      </c>
      <c r="AB1486" s="19">
        <f t="shared" si="2915"/>
        <v>45244</v>
      </c>
      <c r="AC1486" s="19">
        <f t="shared" si="2916"/>
        <v>33045.699999999997</v>
      </c>
      <c r="AD1486" s="19">
        <f t="shared" si="2917"/>
        <v>28626.799999999999</v>
      </c>
      <c r="AE1486" s="19">
        <f t="shared" si="3035"/>
        <v>-3336</v>
      </c>
      <c r="AF1486" s="19">
        <f t="shared" si="3035"/>
        <v>0</v>
      </c>
      <c r="AG1486" s="19">
        <f t="shared" si="2919"/>
        <v>41908</v>
      </c>
      <c r="AH1486" s="19">
        <f t="shared" si="2920"/>
        <v>33045.699999999997</v>
      </c>
      <c r="AI1486" s="19">
        <f t="shared" si="2921"/>
        <v>28626.799999999999</v>
      </c>
      <c r="AJ1486" s="19">
        <f t="shared" si="3035"/>
        <v>0</v>
      </c>
      <c r="AK1486" s="19">
        <f t="shared" si="3035"/>
        <v>0</v>
      </c>
      <c r="AL1486" s="19">
        <f t="shared" si="3035"/>
        <v>0</v>
      </c>
      <c r="AM1486" s="19">
        <f t="shared" si="2931"/>
        <v>41908</v>
      </c>
      <c r="AN1486" s="19">
        <f t="shared" si="3035"/>
        <v>4412</v>
      </c>
      <c r="AO1486" s="19">
        <f t="shared" ref="AO1486:AO1508" si="3036">AM1486+AN1486</f>
        <v>46320</v>
      </c>
      <c r="AP1486" s="19">
        <f t="shared" si="2932"/>
        <v>33045.699999999997</v>
      </c>
      <c r="AQ1486" s="19">
        <f t="shared" si="3035"/>
        <v>1103</v>
      </c>
      <c r="AR1486" s="19">
        <f t="shared" ref="AR1486:AR1508" si="3037">AP1486+AQ1486</f>
        <v>34148.699999999997</v>
      </c>
      <c r="AS1486" s="19">
        <f t="shared" si="2933"/>
        <v>28626.799999999999</v>
      </c>
      <c r="AT1486" s="19">
        <f t="shared" si="3035"/>
        <v>0</v>
      </c>
      <c r="AU1486" s="19">
        <f t="shared" ref="AU1486:AU1508" si="3038">AS1486+AT1486</f>
        <v>28626.799999999999</v>
      </c>
      <c r="AV1486" s="19">
        <f t="shared" si="3035"/>
        <v>0</v>
      </c>
      <c r="AW1486" s="32"/>
      <c r="AX1486" s="23"/>
      <c r="AY1486" s="2"/>
    </row>
    <row r="1487" spans="1:51" x14ac:dyDescent="0.3">
      <c r="A1487" s="20" t="s">
        <v>1010</v>
      </c>
      <c r="B1487" s="45">
        <v>240</v>
      </c>
      <c r="C1487" s="49" t="s">
        <v>151</v>
      </c>
      <c r="D1487" s="49" t="s">
        <v>30</v>
      </c>
      <c r="E1487" s="15" t="s">
        <v>549</v>
      </c>
      <c r="F1487" s="19">
        <v>41908</v>
      </c>
      <c r="G1487" s="19">
        <v>33045.699999999997</v>
      </c>
      <c r="H1487" s="19">
        <v>28626.799999999999</v>
      </c>
      <c r="I1487" s="19"/>
      <c r="J1487" s="19"/>
      <c r="K1487" s="19"/>
      <c r="L1487" s="19">
        <f t="shared" si="2986"/>
        <v>41908</v>
      </c>
      <c r="M1487" s="19">
        <f t="shared" si="2987"/>
        <v>33045.699999999997</v>
      </c>
      <c r="N1487" s="19">
        <f t="shared" si="2988"/>
        <v>28626.799999999999</v>
      </c>
      <c r="O1487" s="19">
        <v>3336</v>
      </c>
      <c r="P1487" s="19"/>
      <c r="Q1487" s="19"/>
      <c r="R1487" s="19">
        <f t="shared" si="2966"/>
        <v>45244</v>
      </c>
      <c r="S1487" s="19">
        <f t="shared" si="2967"/>
        <v>33045.699999999997</v>
      </c>
      <c r="T1487" s="19">
        <f t="shared" si="2968"/>
        <v>28626.799999999999</v>
      </c>
      <c r="U1487" s="19">
        <v>-3336</v>
      </c>
      <c r="V1487" s="19">
        <f t="shared" si="2969"/>
        <v>41908</v>
      </c>
      <c r="W1487" s="19">
        <f t="shared" si="2970"/>
        <v>33045.699999999997</v>
      </c>
      <c r="X1487" s="19">
        <f t="shared" si="2971"/>
        <v>28626.799999999999</v>
      </c>
      <c r="Y1487" s="19">
        <v>3336</v>
      </c>
      <c r="Z1487" s="19"/>
      <c r="AA1487" s="19"/>
      <c r="AB1487" s="19">
        <f t="shared" si="2915"/>
        <v>45244</v>
      </c>
      <c r="AC1487" s="19">
        <f t="shared" si="2916"/>
        <v>33045.699999999997</v>
      </c>
      <c r="AD1487" s="19">
        <f t="shared" si="2917"/>
        <v>28626.799999999999</v>
      </c>
      <c r="AE1487" s="19">
        <v>-3336</v>
      </c>
      <c r="AF1487" s="19"/>
      <c r="AG1487" s="19">
        <f t="shared" si="2919"/>
        <v>41908</v>
      </c>
      <c r="AH1487" s="19">
        <f t="shared" si="2920"/>
        <v>33045.699999999997</v>
      </c>
      <c r="AI1487" s="19">
        <f t="shared" si="2921"/>
        <v>28626.799999999999</v>
      </c>
      <c r="AJ1487" s="19"/>
      <c r="AK1487" s="19"/>
      <c r="AL1487" s="19"/>
      <c r="AM1487" s="41">
        <f t="shared" si="2931"/>
        <v>41908</v>
      </c>
      <c r="AN1487" s="41">
        <v>4412</v>
      </c>
      <c r="AO1487" s="19">
        <f t="shared" si="3036"/>
        <v>46320</v>
      </c>
      <c r="AP1487" s="41">
        <f t="shared" si="2932"/>
        <v>33045.699999999997</v>
      </c>
      <c r="AQ1487" s="41">
        <v>1103</v>
      </c>
      <c r="AR1487" s="19">
        <f t="shared" si="3037"/>
        <v>34148.699999999997</v>
      </c>
      <c r="AS1487" s="41">
        <f t="shared" si="2933"/>
        <v>28626.799999999999</v>
      </c>
      <c r="AT1487" s="19"/>
      <c r="AU1487" s="19">
        <f t="shared" si="3038"/>
        <v>28626.799999999999</v>
      </c>
      <c r="AV1487" s="19"/>
      <c r="AW1487" s="32"/>
      <c r="AX1487" s="23"/>
      <c r="AY1487" s="42"/>
    </row>
    <row r="1488" spans="1:51" x14ac:dyDescent="0.3">
      <c r="A1488" s="20" t="s">
        <v>1010</v>
      </c>
      <c r="B1488" s="45">
        <v>800</v>
      </c>
      <c r="C1488" s="49"/>
      <c r="D1488" s="49"/>
      <c r="E1488" s="15" t="s">
        <v>583</v>
      </c>
      <c r="F1488" s="19">
        <f>F1489</f>
        <v>27</v>
      </c>
      <c r="G1488" s="19">
        <f t="shared" ref="G1488:AV1489" si="3039">G1489</f>
        <v>27</v>
      </c>
      <c r="H1488" s="19">
        <f t="shared" si="3039"/>
        <v>27</v>
      </c>
      <c r="I1488" s="19">
        <f t="shared" si="3039"/>
        <v>0</v>
      </c>
      <c r="J1488" s="19">
        <f t="shared" si="3039"/>
        <v>0</v>
      </c>
      <c r="K1488" s="19">
        <f t="shared" si="3039"/>
        <v>0</v>
      </c>
      <c r="L1488" s="19">
        <f t="shared" si="2986"/>
        <v>27</v>
      </c>
      <c r="M1488" s="19">
        <f t="shared" si="2987"/>
        <v>27</v>
      </c>
      <c r="N1488" s="19">
        <f t="shared" si="2988"/>
        <v>27</v>
      </c>
      <c r="O1488" s="19">
        <f t="shared" si="3039"/>
        <v>0</v>
      </c>
      <c r="P1488" s="19">
        <f t="shared" si="3039"/>
        <v>0</v>
      </c>
      <c r="Q1488" s="19">
        <f t="shared" si="3039"/>
        <v>0</v>
      </c>
      <c r="R1488" s="19">
        <f t="shared" si="2966"/>
        <v>27</v>
      </c>
      <c r="S1488" s="19">
        <f t="shared" si="2967"/>
        <v>27</v>
      </c>
      <c r="T1488" s="19">
        <f t="shared" si="2968"/>
        <v>27</v>
      </c>
      <c r="U1488" s="19">
        <f t="shared" si="3039"/>
        <v>0</v>
      </c>
      <c r="V1488" s="19">
        <f t="shared" si="2969"/>
        <v>27</v>
      </c>
      <c r="W1488" s="19">
        <f t="shared" si="2970"/>
        <v>27</v>
      </c>
      <c r="X1488" s="19">
        <f t="shared" si="2971"/>
        <v>27</v>
      </c>
      <c r="Y1488" s="19">
        <f t="shared" si="3039"/>
        <v>0</v>
      </c>
      <c r="Z1488" s="19">
        <f t="shared" si="3039"/>
        <v>0</v>
      </c>
      <c r="AA1488" s="19">
        <f t="shared" si="3039"/>
        <v>0</v>
      </c>
      <c r="AB1488" s="19">
        <f t="shared" si="2915"/>
        <v>27</v>
      </c>
      <c r="AC1488" s="19">
        <f t="shared" si="2916"/>
        <v>27</v>
      </c>
      <c r="AD1488" s="19">
        <f t="shared" si="2917"/>
        <v>27</v>
      </c>
      <c r="AE1488" s="19">
        <f t="shared" si="3039"/>
        <v>0</v>
      </c>
      <c r="AF1488" s="19">
        <f t="shared" si="3039"/>
        <v>0</v>
      </c>
      <c r="AG1488" s="19">
        <f t="shared" si="2919"/>
        <v>27</v>
      </c>
      <c r="AH1488" s="19">
        <f t="shared" si="2920"/>
        <v>27</v>
      </c>
      <c r="AI1488" s="19">
        <f t="shared" si="2921"/>
        <v>27</v>
      </c>
      <c r="AJ1488" s="19">
        <f t="shared" si="3039"/>
        <v>0</v>
      </c>
      <c r="AK1488" s="19">
        <f t="shared" si="3039"/>
        <v>0</v>
      </c>
      <c r="AL1488" s="19">
        <f t="shared" si="3039"/>
        <v>0</v>
      </c>
      <c r="AM1488" s="19">
        <f t="shared" si="2931"/>
        <v>27</v>
      </c>
      <c r="AN1488" s="19">
        <f t="shared" si="3039"/>
        <v>0</v>
      </c>
      <c r="AO1488" s="19">
        <f t="shared" si="3036"/>
        <v>27</v>
      </c>
      <c r="AP1488" s="19">
        <f t="shared" si="2932"/>
        <v>27</v>
      </c>
      <c r="AQ1488" s="19">
        <f t="shared" si="3039"/>
        <v>0</v>
      </c>
      <c r="AR1488" s="19">
        <f t="shared" si="3037"/>
        <v>27</v>
      </c>
      <c r="AS1488" s="19">
        <f t="shared" si="2933"/>
        <v>27</v>
      </c>
      <c r="AT1488" s="19">
        <f t="shared" si="3039"/>
        <v>0</v>
      </c>
      <c r="AU1488" s="19">
        <f t="shared" si="3038"/>
        <v>27</v>
      </c>
      <c r="AV1488" s="19">
        <f t="shared" si="3039"/>
        <v>0</v>
      </c>
      <c r="AW1488" s="32"/>
      <c r="AX1488" s="23"/>
      <c r="AY1488" s="2"/>
    </row>
    <row r="1489" spans="1:51" x14ac:dyDescent="0.3">
      <c r="A1489" s="20" t="s">
        <v>1010</v>
      </c>
      <c r="B1489" s="45">
        <v>850</v>
      </c>
      <c r="C1489" s="49"/>
      <c r="D1489" s="49"/>
      <c r="E1489" s="15" t="s">
        <v>601</v>
      </c>
      <c r="F1489" s="19">
        <f>F1490</f>
        <v>27</v>
      </c>
      <c r="G1489" s="19">
        <f t="shared" si="3039"/>
        <v>27</v>
      </c>
      <c r="H1489" s="19">
        <f t="shared" si="3039"/>
        <v>27</v>
      </c>
      <c r="I1489" s="19">
        <f t="shared" si="3039"/>
        <v>0</v>
      </c>
      <c r="J1489" s="19">
        <f t="shared" si="3039"/>
        <v>0</v>
      </c>
      <c r="K1489" s="19">
        <f t="shared" si="3039"/>
        <v>0</v>
      </c>
      <c r="L1489" s="19">
        <f t="shared" si="2986"/>
        <v>27</v>
      </c>
      <c r="M1489" s="19">
        <f t="shared" si="2987"/>
        <v>27</v>
      </c>
      <c r="N1489" s="19">
        <f t="shared" si="2988"/>
        <v>27</v>
      </c>
      <c r="O1489" s="19">
        <f t="shared" si="3039"/>
        <v>0</v>
      </c>
      <c r="P1489" s="19">
        <f t="shared" si="3039"/>
        <v>0</v>
      </c>
      <c r="Q1489" s="19">
        <f t="shared" si="3039"/>
        <v>0</v>
      </c>
      <c r="R1489" s="19">
        <f t="shared" si="2966"/>
        <v>27</v>
      </c>
      <c r="S1489" s="19">
        <f t="shared" si="2967"/>
        <v>27</v>
      </c>
      <c r="T1489" s="19">
        <f t="shared" si="2968"/>
        <v>27</v>
      </c>
      <c r="U1489" s="19">
        <f t="shared" si="3039"/>
        <v>0</v>
      </c>
      <c r="V1489" s="19">
        <f t="shared" si="2969"/>
        <v>27</v>
      </c>
      <c r="W1489" s="19">
        <f t="shared" si="2970"/>
        <v>27</v>
      </c>
      <c r="X1489" s="19">
        <f t="shared" si="2971"/>
        <v>27</v>
      </c>
      <c r="Y1489" s="19">
        <f t="shared" si="3039"/>
        <v>0</v>
      </c>
      <c r="Z1489" s="19">
        <f t="shared" si="3039"/>
        <v>0</v>
      </c>
      <c r="AA1489" s="19">
        <f t="shared" si="3039"/>
        <v>0</v>
      </c>
      <c r="AB1489" s="19">
        <f t="shared" si="2915"/>
        <v>27</v>
      </c>
      <c r="AC1489" s="19">
        <f t="shared" si="2916"/>
        <v>27</v>
      </c>
      <c r="AD1489" s="19">
        <f t="shared" si="2917"/>
        <v>27</v>
      </c>
      <c r="AE1489" s="19">
        <f t="shared" si="3039"/>
        <v>0</v>
      </c>
      <c r="AF1489" s="19">
        <f t="shared" si="3039"/>
        <v>0</v>
      </c>
      <c r="AG1489" s="19">
        <f t="shared" si="2919"/>
        <v>27</v>
      </c>
      <c r="AH1489" s="19">
        <f t="shared" si="2920"/>
        <v>27</v>
      </c>
      <c r="AI1489" s="19">
        <f t="shared" si="2921"/>
        <v>27</v>
      </c>
      <c r="AJ1489" s="19">
        <f t="shared" si="3039"/>
        <v>0</v>
      </c>
      <c r="AK1489" s="19">
        <f t="shared" si="3039"/>
        <v>0</v>
      </c>
      <c r="AL1489" s="19">
        <f t="shared" si="3039"/>
        <v>0</v>
      </c>
      <c r="AM1489" s="19">
        <f t="shared" si="2931"/>
        <v>27</v>
      </c>
      <c r="AN1489" s="19">
        <f t="shared" si="3039"/>
        <v>0</v>
      </c>
      <c r="AO1489" s="19">
        <f t="shared" si="3036"/>
        <v>27</v>
      </c>
      <c r="AP1489" s="19">
        <f t="shared" si="2932"/>
        <v>27</v>
      </c>
      <c r="AQ1489" s="19">
        <f t="shared" si="3039"/>
        <v>0</v>
      </c>
      <c r="AR1489" s="19">
        <f t="shared" si="3037"/>
        <v>27</v>
      </c>
      <c r="AS1489" s="19">
        <f t="shared" si="2933"/>
        <v>27</v>
      </c>
      <c r="AT1489" s="19">
        <f t="shared" si="3039"/>
        <v>0</v>
      </c>
      <c r="AU1489" s="19">
        <f t="shared" si="3038"/>
        <v>27</v>
      </c>
      <c r="AV1489" s="19">
        <f t="shared" si="3039"/>
        <v>0</v>
      </c>
      <c r="AW1489" s="32"/>
      <c r="AX1489" s="23"/>
      <c r="AY1489" s="2"/>
    </row>
    <row r="1490" spans="1:51" x14ac:dyDescent="0.3">
      <c r="A1490" s="20" t="s">
        <v>1010</v>
      </c>
      <c r="B1490" s="45">
        <v>850</v>
      </c>
      <c r="C1490" s="49" t="s">
        <v>151</v>
      </c>
      <c r="D1490" s="49" t="s">
        <v>30</v>
      </c>
      <c r="E1490" s="15" t="s">
        <v>549</v>
      </c>
      <c r="F1490" s="19">
        <v>27</v>
      </c>
      <c r="G1490" s="19">
        <v>27</v>
      </c>
      <c r="H1490" s="19">
        <v>27</v>
      </c>
      <c r="I1490" s="19"/>
      <c r="J1490" s="19"/>
      <c r="K1490" s="19"/>
      <c r="L1490" s="19">
        <f t="shared" si="2986"/>
        <v>27</v>
      </c>
      <c r="M1490" s="19">
        <f t="shared" si="2987"/>
        <v>27</v>
      </c>
      <c r="N1490" s="19">
        <f t="shared" si="2988"/>
        <v>27</v>
      </c>
      <c r="O1490" s="19"/>
      <c r="P1490" s="19"/>
      <c r="Q1490" s="19"/>
      <c r="R1490" s="19">
        <f t="shared" si="2966"/>
        <v>27</v>
      </c>
      <c r="S1490" s="19">
        <f t="shared" si="2967"/>
        <v>27</v>
      </c>
      <c r="T1490" s="19">
        <f t="shared" si="2968"/>
        <v>27</v>
      </c>
      <c r="U1490" s="19"/>
      <c r="V1490" s="19">
        <f t="shared" si="2969"/>
        <v>27</v>
      </c>
      <c r="W1490" s="19">
        <f t="shared" si="2970"/>
        <v>27</v>
      </c>
      <c r="X1490" s="19">
        <f t="shared" si="2971"/>
        <v>27</v>
      </c>
      <c r="Y1490" s="19"/>
      <c r="Z1490" s="19"/>
      <c r="AA1490" s="19"/>
      <c r="AB1490" s="19">
        <f t="shared" ref="AB1490:AB1553" si="3040">V1490+Y1490</f>
        <v>27</v>
      </c>
      <c r="AC1490" s="19">
        <f t="shared" ref="AC1490:AC1553" si="3041">W1490+Z1490</f>
        <v>27</v>
      </c>
      <c r="AD1490" s="19">
        <f t="shared" ref="AD1490:AD1553" si="3042">X1490+AA1490</f>
        <v>27</v>
      </c>
      <c r="AE1490" s="19"/>
      <c r="AF1490" s="19"/>
      <c r="AG1490" s="19">
        <f t="shared" si="2919"/>
        <v>27</v>
      </c>
      <c r="AH1490" s="19">
        <f t="shared" si="2920"/>
        <v>27</v>
      </c>
      <c r="AI1490" s="19">
        <f t="shared" si="2921"/>
        <v>27</v>
      </c>
      <c r="AJ1490" s="19"/>
      <c r="AK1490" s="19"/>
      <c r="AL1490" s="19"/>
      <c r="AM1490" s="19">
        <f t="shared" si="2931"/>
        <v>27</v>
      </c>
      <c r="AN1490" s="19"/>
      <c r="AO1490" s="19">
        <f t="shared" si="3036"/>
        <v>27</v>
      </c>
      <c r="AP1490" s="19">
        <f t="shared" si="2932"/>
        <v>27</v>
      </c>
      <c r="AQ1490" s="19"/>
      <c r="AR1490" s="19">
        <f t="shared" si="3037"/>
        <v>27</v>
      </c>
      <c r="AS1490" s="19">
        <f t="shared" si="2933"/>
        <v>27</v>
      </c>
      <c r="AT1490" s="19"/>
      <c r="AU1490" s="19">
        <f t="shared" si="3038"/>
        <v>27</v>
      </c>
      <c r="AV1490" s="19"/>
      <c r="AW1490" s="32"/>
      <c r="AX1490" s="23"/>
      <c r="AY1490" s="2"/>
    </row>
    <row r="1491" spans="1:51" s="9" customFormat="1" ht="31.2" x14ac:dyDescent="0.3">
      <c r="A1491" s="8" t="s">
        <v>293</v>
      </c>
      <c r="B1491" s="14"/>
      <c r="C1491" s="8"/>
      <c r="D1491" s="8"/>
      <c r="E1491" s="48" t="s">
        <v>1156</v>
      </c>
      <c r="F1491" s="12">
        <f>F1492+F1569</f>
        <v>594042.29999999993</v>
      </c>
      <c r="G1491" s="12">
        <f>G1492+G1569</f>
        <v>991605.49999999977</v>
      </c>
      <c r="H1491" s="12">
        <f>H1492+H1569</f>
        <v>1314843.5999999999</v>
      </c>
      <c r="I1491" s="12">
        <f t="shared" ref="I1491:K1491" si="3043">I1492+I1569</f>
        <v>0</v>
      </c>
      <c r="J1491" s="12">
        <f t="shared" si="3043"/>
        <v>0</v>
      </c>
      <c r="K1491" s="12">
        <f t="shared" si="3043"/>
        <v>-72456.2</v>
      </c>
      <c r="L1491" s="12">
        <f t="shared" si="2986"/>
        <v>594042.29999999993</v>
      </c>
      <c r="M1491" s="12">
        <f t="shared" si="2987"/>
        <v>991605.49999999977</v>
      </c>
      <c r="N1491" s="12">
        <f t="shared" si="2988"/>
        <v>1242387.3999999999</v>
      </c>
      <c r="O1491" s="12">
        <f>O1492+O1569</f>
        <v>124060.461</v>
      </c>
      <c r="P1491" s="12">
        <f>P1492+P1569</f>
        <v>-140610.5</v>
      </c>
      <c r="Q1491" s="12">
        <f>Q1492+Q1569</f>
        <v>-200000</v>
      </c>
      <c r="R1491" s="12">
        <f t="shared" si="2966"/>
        <v>718102.76099999994</v>
      </c>
      <c r="S1491" s="12">
        <f t="shared" si="2967"/>
        <v>850994.99999999977</v>
      </c>
      <c r="T1491" s="12">
        <f t="shared" si="2968"/>
        <v>1042387.3999999999</v>
      </c>
      <c r="U1491" s="12">
        <f>U1492+U1569</f>
        <v>0</v>
      </c>
      <c r="V1491" s="12">
        <f t="shared" si="2969"/>
        <v>718102.76099999994</v>
      </c>
      <c r="W1491" s="12">
        <f t="shared" si="2970"/>
        <v>850994.99999999977</v>
      </c>
      <c r="X1491" s="12">
        <f t="shared" si="2971"/>
        <v>1042387.3999999999</v>
      </c>
      <c r="Y1491" s="12">
        <f t="shared" ref="Y1491:AA1491" si="3044">Y1492+Y1569</f>
        <v>171381.07299999995</v>
      </c>
      <c r="Z1491" s="12">
        <f t="shared" si="3044"/>
        <v>768954.77999999991</v>
      </c>
      <c r="AA1491" s="12">
        <f t="shared" si="3044"/>
        <v>797935.2</v>
      </c>
      <c r="AB1491" s="12">
        <f t="shared" si="3040"/>
        <v>889483.83399999992</v>
      </c>
      <c r="AC1491" s="12">
        <f t="shared" si="3041"/>
        <v>1619949.7799999998</v>
      </c>
      <c r="AD1491" s="12">
        <f t="shared" si="3042"/>
        <v>1840322.5999999999</v>
      </c>
      <c r="AE1491" s="12">
        <f t="shared" ref="AE1491:AF1491" si="3045">AE1492+AE1569</f>
        <v>0</v>
      </c>
      <c r="AF1491" s="12">
        <f t="shared" si="3045"/>
        <v>0</v>
      </c>
      <c r="AG1491" s="12">
        <f t="shared" si="2919"/>
        <v>889483.83399999992</v>
      </c>
      <c r="AH1491" s="12">
        <f t="shared" si="2920"/>
        <v>1619949.7799999998</v>
      </c>
      <c r="AI1491" s="12">
        <f t="shared" si="2921"/>
        <v>1840322.5999999999</v>
      </c>
      <c r="AJ1491" s="12">
        <f>AJ1492+AJ1569</f>
        <v>-6549.8189999999995</v>
      </c>
      <c r="AK1491" s="12">
        <f>AK1492+AK1569</f>
        <v>0</v>
      </c>
      <c r="AL1491" s="12">
        <f>AL1492+AL1569</f>
        <v>0</v>
      </c>
      <c r="AM1491" s="12">
        <f t="shared" si="2931"/>
        <v>882934.0149999999</v>
      </c>
      <c r="AN1491" s="12">
        <f>AN1492+AN1569</f>
        <v>0</v>
      </c>
      <c r="AO1491" s="12">
        <f t="shared" si="3036"/>
        <v>882934.0149999999</v>
      </c>
      <c r="AP1491" s="12">
        <f t="shared" si="2932"/>
        <v>1619949.7799999998</v>
      </c>
      <c r="AQ1491" s="12">
        <f>AQ1492+AQ1569</f>
        <v>0</v>
      </c>
      <c r="AR1491" s="12">
        <f t="shared" si="3037"/>
        <v>1619949.7799999998</v>
      </c>
      <c r="AS1491" s="12">
        <f t="shared" si="2933"/>
        <v>1840322.5999999999</v>
      </c>
      <c r="AT1491" s="12">
        <f>AT1492+AT1569</f>
        <v>0</v>
      </c>
      <c r="AU1491" s="12">
        <f t="shared" si="3038"/>
        <v>1840322.5999999999</v>
      </c>
      <c r="AV1491" s="12">
        <f>AV1492+AV1569</f>
        <v>0</v>
      </c>
      <c r="AW1491" s="22"/>
      <c r="AX1491" s="25"/>
    </row>
    <row r="1492" spans="1:51" s="11" customFormat="1" ht="46.8" x14ac:dyDescent="0.3">
      <c r="A1492" s="10" t="s">
        <v>294</v>
      </c>
      <c r="B1492" s="17"/>
      <c r="C1492" s="10"/>
      <c r="D1492" s="10"/>
      <c r="E1492" s="16" t="s">
        <v>1157</v>
      </c>
      <c r="F1492" s="18">
        <f>F1493+F1500+F1504+F1508+F1520+F1549+F1553</f>
        <v>544494.99999999988</v>
      </c>
      <c r="G1492" s="18">
        <f>G1493+G1500+G1504+G1508+G1520+G1549+G1553</f>
        <v>854077.89999999979</v>
      </c>
      <c r="H1492" s="18">
        <f>H1493+H1500+H1504+H1508+H1520+H1549+H1553</f>
        <v>1054602.8999999999</v>
      </c>
      <c r="I1492" s="18">
        <f t="shared" ref="I1492:K1492" si="3046">I1493+I1500+I1504+I1508+I1520+I1549+I1553</f>
        <v>0</v>
      </c>
      <c r="J1492" s="18">
        <f t="shared" si="3046"/>
        <v>0</v>
      </c>
      <c r="K1492" s="18">
        <f t="shared" si="3046"/>
        <v>-72456.2</v>
      </c>
      <c r="L1492" s="18">
        <f t="shared" si="2986"/>
        <v>544494.99999999988</v>
      </c>
      <c r="M1492" s="18">
        <f t="shared" si="2987"/>
        <v>854077.89999999979</v>
      </c>
      <c r="N1492" s="18">
        <f t="shared" si="2988"/>
        <v>982146.7</v>
      </c>
      <c r="O1492" s="18">
        <f>O1493+O1500+O1504+O1508+O1520+O1549+O1553+O1557</f>
        <v>116650.06599999999</v>
      </c>
      <c r="P1492" s="18">
        <f t="shared" ref="P1492:AV1492" si="3047">P1493+P1500+P1504+P1508+P1520+P1549+P1553+P1557</f>
        <v>-140610.5</v>
      </c>
      <c r="Q1492" s="18">
        <f t="shared" si="3047"/>
        <v>-200000</v>
      </c>
      <c r="R1492" s="18">
        <f t="shared" si="2966"/>
        <v>661145.06599999988</v>
      </c>
      <c r="S1492" s="18">
        <f t="shared" si="2967"/>
        <v>713467.39999999979</v>
      </c>
      <c r="T1492" s="18">
        <f t="shared" si="2968"/>
        <v>782146.7</v>
      </c>
      <c r="U1492" s="18">
        <f t="shared" ref="U1492" si="3048">U1493+U1500+U1504+U1508+U1520+U1549+U1553+U1557</f>
        <v>0</v>
      </c>
      <c r="V1492" s="18">
        <f t="shared" si="2969"/>
        <v>661145.06599999988</v>
      </c>
      <c r="W1492" s="18">
        <f t="shared" si="2970"/>
        <v>713467.39999999979</v>
      </c>
      <c r="X1492" s="18">
        <f t="shared" si="2971"/>
        <v>782146.7</v>
      </c>
      <c r="Y1492" s="18">
        <f t="shared" ref="Y1492:AA1492" si="3049">Y1493+Y1500+Y1504+Y1508+Y1520+Y1549+Y1553+Y1557</f>
        <v>149999.99999999994</v>
      </c>
      <c r="Z1492" s="18">
        <f t="shared" si="3049"/>
        <v>820904.77999999991</v>
      </c>
      <c r="AA1492" s="18">
        <f t="shared" si="3049"/>
        <v>922565.2</v>
      </c>
      <c r="AB1492" s="18">
        <f t="shared" si="3040"/>
        <v>811145.06599999988</v>
      </c>
      <c r="AC1492" s="18">
        <f t="shared" si="3041"/>
        <v>1534372.1799999997</v>
      </c>
      <c r="AD1492" s="18">
        <f t="shared" si="3042"/>
        <v>1704711.9</v>
      </c>
      <c r="AE1492" s="18">
        <f t="shared" ref="AE1492:AF1492" si="3050">AE1493+AE1500+AE1504+AE1508+AE1520+AE1549+AE1553+AE1557</f>
        <v>0</v>
      </c>
      <c r="AF1492" s="18">
        <f t="shared" si="3050"/>
        <v>0</v>
      </c>
      <c r="AG1492" s="18">
        <f t="shared" si="2919"/>
        <v>811145.06599999988</v>
      </c>
      <c r="AH1492" s="18">
        <f t="shared" si="2920"/>
        <v>1534372.1799999997</v>
      </c>
      <c r="AI1492" s="18">
        <f t="shared" si="2921"/>
        <v>1704711.9</v>
      </c>
      <c r="AJ1492" s="18">
        <f t="shared" ref="AJ1492:AL1492" si="3051">AJ1493+AJ1500+AJ1504+AJ1508+AJ1520+AJ1549+AJ1553+AJ1557</f>
        <v>-6549.8189999999995</v>
      </c>
      <c r="AK1492" s="18">
        <f t="shared" si="3051"/>
        <v>0</v>
      </c>
      <c r="AL1492" s="18">
        <f t="shared" si="3051"/>
        <v>0</v>
      </c>
      <c r="AM1492" s="18">
        <f t="shared" si="2931"/>
        <v>804595.24699999986</v>
      </c>
      <c r="AN1492" s="18">
        <f t="shared" ref="AN1492" si="3052">AN1493+AN1500+AN1504+AN1508+AN1520+AN1549+AN1553+AN1557</f>
        <v>0</v>
      </c>
      <c r="AO1492" s="18">
        <f t="shared" si="3036"/>
        <v>804595.24699999986</v>
      </c>
      <c r="AP1492" s="18">
        <f t="shared" si="2932"/>
        <v>1534372.1799999997</v>
      </c>
      <c r="AQ1492" s="18">
        <f t="shared" ref="AQ1492" si="3053">AQ1493+AQ1500+AQ1504+AQ1508+AQ1520+AQ1549+AQ1553+AQ1557</f>
        <v>0</v>
      </c>
      <c r="AR1492" s="18">
        <f t="shared" si="3037"/>
        <v>1534372.1799999997</v>
      </c>
      <c r="AS1492" s="18">
        <f t="shared" si="2933"/>
        <v>1704711.9</v>
      </c>
      <c r="AT1492" s="18">
        <f t="shared" ref="AT1492" si="3054">AT1493+AT1500+AT1504+AT1508+AT1520+AT1549+AT1553+AT1557</f>
        <v>0</v>
      </c>
      <c r="AU1492" s="18">
        <f t="shared" si="3038"/>
        <v>1704711.9</v>
      </c>
      <c r="AV1492" s="18">
        <f t="shared" si="3047"/>
        <v>0</v>
      </c>
      <c r="AW1492" s="31"/>
      <c r="AX1492" s="26"/>
    </row>
    <row r="1493" spans="1:51" ht="46.8" x14ac:dyDescent="0.3">
      <c r="A1493" s="49" t="s">
        <v>292</v>
      </c>
      <c r="B1493" s="45"/>
      <c r="C1493" s="49"/>
      <c r="D1493" s="49"/>
      <c r="E1493" s="15" t="s">
        <v>1158</v>
      </c>
      <c r="F1493" s="19">
        <f t="shared" ref="F1493:K1493" si="3055">F1494+F1497</f>
        <v>125368.79999999999</v>
      </c>
      <c r="G1493" s="19">
        <f t="shared" si="3055"/>
        <v>125368.99999999999</v>
      </c>
      <c r="H1493" s="19">
        <f t="shared" si="3055"/>
        <v>125368.99999999999</v>
      </c>
      <c r="I1493" s="19">
        <f t="shared" si="3055"/>
        <v>0</v>
      </c>
      <c r="J1493" s="19">
        <f t="shared" si="3055"/>
        <v>0</v>
      </c>
      <c r="K1493" s="19">
        <f t="shared" si="3055"/>
        <v>0</v>
      </c>
      <c r="L1493" s="19">
        <f t="shared" si="2986"/>
        <v>125368.79999999999</v>
      </c>
      <c r="M1493" s="19">
        <f t="shared" si="2987"/>
        <v>125368.99999999999</v>
      </c>
      <c r="N1493" s="19">
        <f t="shared" si="2988"/>
        <v>125368.99999999999</v>
      </c>
      <c r="O1493" s="19">
        <f t="shared" ref="O1493:Q1493" si="3056">O1494+O1497</f>
        <v>0</v>
      </c>
      <c r="P1493" s="19">
        <f t="shared" si="3056"/>
        <v>0</v>
      </c>
      <c r="Q1493" s="19">
        <f t="shared" si="3056"/>
        <v>0</v>
      </c>
      <c r="R1493" s="19">
        <f t="shared" si="2966"/>
        <v>125368.79999999999</v>
      </c>
      <c r="S1493" s="19">
        <f t="shared" si="2967"/>
        <v>125368.99999999999</v>
      </c>
      <c r="T1493" s="19">
        <f t="shared" si="2968"/>
        <v>125368.99999999999</v>
      </c>
      <c r="U1493" s="19">
        <f t="shared" ref="U1493:AV1493" si="3057">U1494+U1497</f>
        <v>0</v>
      </c>
      <c r="V1493" s="19">
        <f t="shared" si="2969"/>
        <v>125368.79999999999</v>
      </c>
      <c r="W1493" s="19">
        <f t="shared" si="2970"/>
        <v>125368.99999999999</v>
      </c>
      <c r="X1493" s="19">
        <f t="shared" si="2971"/>
        <v>125368.99999999999</v>
      </c>
      <c r="Y1493" s="19">
        <f t="shared" ref="Y1493:AA1493" si="3058">Y1494+Y1497</f>
        <v>0</v>
      </c>
      <c r="Z1493" s="19">
        <f t="shared" si="3058"/>
        <v>0</v>
      </c>
      <c r="AA1493" s="19">
        <f t="shared" si="3058"/>
        <v>0</v>
      </c>
      <c r="AB1493" s="19">
        <f t="shared" si="3040"/>
        <v>125368.79999999999</v>
      </c>
      <c r="AC1493" s="19">
        <f t="shared" si="3041"/>
        <v>125368.99999999999</v>
      </c>
      <c r="AD1493" s="19">
        <f t="shared" si="3042"/>
        <v>125368.99999999999</v>
      </c>
      <c r="AE1493" s="19">
        <f t="shared" ref="AE1493:AF1493" si="3059">AE1494+AE1497</f>
        <v>0</v>
      </c>
      <c r="AF1493" s="19">
        <f t="shared" si="3059"/>
        <v>0</v>
      </c>
      <c r="AG1493" s="19">
        <f t="shared" si="2919"/>
        <v>125368.79999999999</v>
      </c>
      <c r="AH1493" s="19">
        <f t="shared" si="2920"/>
        <v>125368.99999999999</v>
      </c>
      <c r="AI1493" s="19">
        <f t="shared" si="2921"/>
        <v>125368.99999999999</v>
      </c>
      <c r="AJ1493" s="19">
        <f t="shared" ref="AJ1493:AL1493" si="3060">AJ1494+AJ1497</f>
        <v>-233.45999999999998</v>
      </c>
      <c r="AK1493" s="19">
        <f t="shared" si="3060"/>
        <v>0</v>
      </c>
      <c r="AL1493" s="19">
        <f t="shared" si="3060"/>
        <v>0</v>
      </c>
      <c r="AM1493" s="19">
        <f t="shared" si="2931"/>
        <v>125135.33999999998</v>
      </c>
      <c r="AN1493" s="19">
        <f t="shared" ref="AN1493" si="3061">AN1494+AN1497</f>
        <v>0</v>
      </c>
      <c r="AO1493" s="19">
        <f t="shared" si="3036"/>
        <v>125135.33999999998</v>
      </c>
      <c r="AP1493" s="19">
        <f t="shared" si="2932"/>
        <v>125368.99999999999</v>
      </c>
      <c r="AQ1493" s="19">
        <f t="shared" ref="AQ1493" si="3062">AQ1494+AQ1497</f>
        <v>0</v>
      </c>
      <c r="AR1493" s="19">
        <f t="shared" si="3037"/>
        <v>125368.99999999999</v>
      </c>
      <c r="AS1493" s="19">
        <f t="shared" si="2933"/>
        <v>125368.99999999999</v>
      </c>
      <c r="AT1493" s="19">
        <f t="shared" ref="AT1493" si="3063">AT1494+AT1497</f>
        <v>0</v>
      </c>
      <c r="AU1493" s="19">
        <f t="shared" si="3038"/>
        <v>125368.99999999999</v>
      </c>
      <c r="AV1493" s="19">
        <f t="shared" si="3057"/>
        <v>0</v>
      </c>
      <c r="AW1493" s="32"/>
      <c r="AX1493" s="23"/>
      <c r="AY1493" s="2"/>
    </row>
    <row r="1494" spans="1:51" ht="31.2" x14ac:dyDescent="0.3">
      <c r="A1494" s="49" t="s">
        <v>292</v>
      </c>
      <c r="B1494" s="45">
        <v>200</v>
      </c>
      <c r="C1494" s="49"/>
      <c r="D1494" s="49"/>
      <c r="E1494" s="15" t="s">
        <v>578</v>
      </c>
      <c r="F1494" s="19">
        <f t="shared" ref="F1494:K1495" si="3064">F1495</f>
        <v>121643.09999999999</v>
      </c>
      <c r="G1494" s="19">
        <f t="shared" si="3064"/>
        <v>121643.09999999999</v>
      </c>
      <c r="H1494" s="19">
        <f t="shared" si="3064"/>
        <v>121643.09999999999</v>
      </c>
      <c r="I1494" s="19">
        <f t="shared" si="3064"/>
        <v>0</v>
      </c>
      <c r="J1494" s="19">
        <f t="shared" si="3064"/>
        <v>0</v>
      </c>
      <c r="K1494" s="19">
        <f t="shared" si="3064"/>
        <v>0</v>
      </c>
      <c r="L1494" s="19">
        <f t="shared" si="2986"/>
        <v>121643.09999999999</v>
      </c>
      <c r="M1494" s="19">
        <f t="shared" si="2987"/>
        <v>121643.09999999999</v>
      </c>
      <c r="N1494" s="19">
        <f t="shared" si="2988"/>
        <v>121643.09999999999</v>
      </c>
      <c r="O1494" s="19">
        <f t="shared" ref="O1494:Q1495" si="3065">O1495</f>
        <v>0</v>
      </c>
      <c r="P1494" s="19">
        <f t="shared" si="3065"/>
        <v>0</v>
      </c>
      <c r="Q1494" s="19">
        <f t="shared" si="3065"/>
        <v>0</v>
      </c>
      <c r="R1494" s="19">
        <f t="shared" si="2966"/>
        <v>121643.09999999999</v>
      </c>
      <c r="S1494" s="19">
        <f t="shared" si="2967"/>
        <v>121643.09999999999</v>
      </c>
      <c r="T1494" s="19">
        <f t="shared" si="2968"/>
        <v>121643.09999999999</v>
      </c>
      <c r="U1494" s="19">
        <f t="shared" ref="U1494:AV1495" si="3066">U1495</f>
        <v>0</v>
      </c>
      <c r="V1494" s="19">
        <f t="shared" si="2969"/>
        <v>121643.09999999999</v>
      </c>
      <c r="W1494" s="19">
        <f t="shared" si="2970"/>
        <v>121643.09999999999</v>
      </c>
      <c r="X1494" s="19">
        <f t="shared" si="2971"/>
        <v>121643.09999999999</v>
      </c>
      <c r="Y1494" s="19">
        <f t="shared" si="3066"/>
        <v>0</v>
      </c>
      <c r="Z1494" s="19">
        <f t="shared" si="3066"/>
        <v>0</v>
      </c>
      <c r="AA1494" s="19">
        <f t="shared" si="3066"/>
        <v>0</v>
      </c>
      <c r="AB1494" s="19">
        <f t="shared" si="3040"/>
        <v>121643.09999999999</v>
      </c>
      <c r="AC1494" s="19">
        <f t="shared" si="3041"/>
        <v>121643.09999999999</v>
      </c>
      <c r="AD1494" s="19">
        <f t="shared" si="3042"/>
        <v>121643.09999999999</v>
      </c>
      <c r="AE1494" s="19">
        <f t="shared" si="3066"/>
        <v>0</v>
      </c>
      <c r="AF1494" s="19">
        <f t="shared" si="3066"/>
        <v>0</v>
      </c>
      <c r="AG1494" s="19">
        <f t="shared" ref="AG1494:AG1557" si="3067">AB1494+AE1494</f>
        <v>121643.09999999999</v>
      </c>
      <c r="AH1494" s="19">
        <f t="shared" ref="AH1494:AH1557" si="3068">AC1494+AF1494</f>
        <v>121643.09999999999</v>
      </c>
      <c r="AI1494" s="19">
        <f t="shared" ref="AI1494:AI1557" si="3069">AD1494</f>
        <v>121643.09999999999</v>
      </c>
      <c r="AJ1494" s="19">
        <f t="shared" si="3066"/>
        <v>-233.45999999999998</v>
      </c>
      <c r="AK1494" s="19">
        <f t="shared" si="3066"/>
        <v>0</v>
      </c>
      <c r="AL1494" s="19">
        <f t="shared" si="3066"/>
        <v>0</v>
      </c>
      <c r="AM1494" s="19">
        <f t="shared" ref="AM1494:AM1557" si="3070">AG1494+AJ1494</f>
        <v>121409.63999999998</v>
      </c>
      <c r="AN1494" s="19">
        <f t="shared" si="3066"/>
        <v>0</v>
      </c>
      <c r="AO1494" s="19">
        <f t="shared" si="3036"/>
        <v>121409.63999999998</v>
      </c>
      <c r="AP1494" s="19">
        <f t="shared" ref="AP1494:AP1557" si="3071">AH1494+AK1494</f>
        <v>121643.09999999999</v>
      </c>
      <c r="AQ1494" s="19">
        <f t="shared" si="3066"/>
        <v>0</v>
      </c>
      <c r="AR1494" s="19">
        <f t="shared" si="3037"/>
        <v>121643.09999999999</v>
      </c>
      <c r="AS1494" s="19">
        <f t="shared" ref="AS1494:AS1557" si="3072">AI1494+AL1494</f>
        <v>121643.09999999999</v>
      </c>
      <c r="AT1494" s="19">
        <f t="shared" si="3066"/>
        <v>0</v>
      </c>
      <c r="AU1494" s="19">
        <f t="shared" si="3038"/>
        <v>121643.09999999999</v>
      </c>
      <c r="AV1494" s="19">
        <f t="shared" si="3066"/>
        <v>0</v>
      </c>
      <c r="AW1494" s="32"/>
      <c r="AX1494" s="23"/>
      <c r="AY1494" s="2"/>
    </row>
    <row r="1495" spans="1:51" ht="46.8" x14ac:dyDescent="0.3">
      <c r="A1495" s="49" t="s">
        <v>292</v>
      </c>
      <c r="B1495" s="45">
        <v>240</v>
      </c>
      <c r="C1495" s="49"/>
      <c r="D1495" s="49"/>
      <c r="E1495" s="15" t="s">
        <v>586</v>
      </c>
      <c r="F1495" s="19">
        <f t="shared" si="3064"/>
        <v>121643.09999999999</v>
      </c>
      <c r="G1495" s="19">
        <f t="shared" si="3064"/>
        <v>121643.09999999999</v>
      </c>
      <c r="H1495" s="19">
        <f t="shared" si="3064"/>
        <v>121643.09999999999</v>
      </c>
      <c r="I1495" s="19">
        <f t="shared" si="3064"/>
        <v>0</v>
      </c>
      <c r="J1495" s="19">
        <f t="shared" si="3064"/>
        <v>0</v>
      </c>
      <c r="K1495" s="19">
        <f t="shared" si="3064"/>
        <v>0</v>
      </c>
      <c r="L1495" s="19">
        <f t="shared" si="2986"/>
        <v>121643.09999999999</v>
      </c>
      <c r="M1495" s="19">
        <f t="shared" si="2987"/>
        <v>121643.09999999999</v>
      </c>
      <c r="N1495" s="19">
        <f t="shared" si="2988"/>
        <v>121643.09999999999</v>
      </c>
      <c r="O1495" s="19">
        <f t="shared" si="3065"/>
        <v>0</v>
      </c>
      <c r="P1495" s="19">
        <f t="shared" si="3065"/>
        <v>0</v>
      </c>
      <c r="Q1495" s="19">
        <f t="shared" si="3065"/>
        <v>0</v>
      </c>
      <c r="R1495" s="19">
        <f t="shared" si="2966"/>
        <v>121643.09999999999</v>
      </c>
      <c r="S1495" s="19">
        <f t="shared" si="2967"/>
        <v>121643.09999999999</v>
      </c>
      <c r="T1495" s="19">
        <f t="shared" si="2968"/>
        <v>121643.09999999999</v>
      </c>
      <c r="U1495" s="19">
        <f t="shared" si="3066"/>
        <v>0</v>
      </c>
      <c r="V1495" s="19">
        <f t="shared" si="2969"/>
        <v>121643.09999999999</v>
      </c>
      <c r="W1495" s="19">
        <f t="shared" si="2970"/>
        <v>121643.09999999999</v>
      </c>
      <c r="X1495" s="19">
        <f t="shared" si="2971"/>
        <v>121643.09999999999</v>
      </c>
      <c r="Y1495" s="19">
        <f t="shared" si="3066"/>
        <v>0</v>
      </c>
      <c r="Z1495" s="19">
        <f t="shared" si="3066"/>
        <v>0</v>
      </c>
      <c r="AA1495" s="19">
        <f t="shared" si="3066"/>
        <v>0</v>
      </c>
      <c r="AB1495" s="19">
        <f t="shared" si="3040"/>
        <v>121643.09999999999</v>
      </c>
      <c r="AC1495" s="19">
        <f t="shared" si="3041"/>
        <v>121643.09999999999</v>
      </c>
      <c r="AD1495" s="19">
        <f t="shared" si="3042"/>
        <v>121643.09999999999</v>
      </c>
      <c r="AE1495" s="19">
        <f t="shared" si="3066"/>
        <v>0</v>
      </c>
      <c r="AF1495" s="19">
        <f t="shared" si="3066"/>
        <v>0</v>
      </c>
      <c r="AG1495" s="19">
        <f t="shared" si="3067"/>
        <v>121643.09999999999</v>
      </c>
      <c r="AH1495" s="19">
        <f t="shared" si="3068"/>
        <v>121643.09999999999</v>
      </c>
      <c r="AI1495" s="19">
        <f t="shared" si="3069"/>
        <v>121643.09999999999</v>
      </c>
      <c r="AJ1495" s="19">
        <f t="shared" si="3066"/>
        <v>-233.45999999999998</v>
      </c>
      <c r="AK1495" s="19">
        <f t="shared" si="3066"/>
        <v>0</v>
      </c>
      <c r="AL1495" s="19">
        <f t="shared" si="3066"/>
        <v>0</v>
      </c>
      <c r="AM1495" s="19">
        <f t="shared" si="3070"/>
        <v>121409.63999999998</v>
      </c>
      <c r="AN1495" s="19">
        <f t="shared" si="3066"/>
        <v>0</v>
      </c>
      <c r="AO1495" s="19">
        <f t="shared" si="3036"/>
        <v>121409.63999999998</v>
      </c>
      <c r="AP1495" s="19">
        <f t="shared" si="3071"/>
        <v>121643.09999999999</v>
      </c>
      <c r="AQ1495" s="19">
        <f t="shared" si="3066"/>
        <v>0</v>
      </c>
      <c r="AR1495" s="19">
        <f t="shared" si="3037"/>
        <v>121643.09999999999</v>
      </c>
      <c r="AS1495" s="19">
        <f t="shared" si="3072"/>
        <v>121643.09999999999</v>
      </c>
      <c r="AT1495" s="19">
        <f t="shared" si="3066"/>
        <v>0</v>
      </c>
      <c r="AU1495" s="19">
        <f t="shared" si="3038"/>
        <v>121643.09999999999</v>
      </c>
      <c r="AV1495" s="19">
        <f t="shared" si="3066"/>
        <v>0</v>
      </c>
      <c r="AW1495" s="32"/>
      <c r="AX1495" s="23"/>
      <c r="AY1495" s="2"/>
    </row>
    <row r="1496" spans="1:51" x14ac:dyDescent="0.3">
      <c r="A1496" s="49" t="s">
        <v>292</v>
      </c>
      <c r="B1496" s="45">
        <v>240</v>
      </c>
      <c r="C1496" s="49" t="s">
        <v>200</v>
      </c>
      <c r="D1496" s="49" t="s">
        <v>20</v>
      </c>
      <c r="E1496" s="15" t="s">
        <v>553</v>
      </c>
      <c r="F1496" s="19">
        <v>121643.09999999999</v>
      </c>
      <c r="G1496" s="19">
        <v>121643.09999999999</v>
      </c>
      <c r="H1496" s="19">
        <v>121643.09999999999</v>
      </c>
      <c r="I1496" s="19"/>
      <c r="J1496" s="19"/>
      <c r="K1496" s="19"/>
      <c r="L1496" s="19">
        <f t="shared" si="2986"/>
        <v>121643.09999999999</v>
      </c>
      <c r="M1496" s="19">
        <f t="shared" si="2987"/>
        <v>121643.09999999999</v>
      </c>
      <c r="N1496" s="19">
        <f t="shared" si="2988"/>
        <v>121643.09999999999</v>
      </c>
      <c r="O1496" s="19"/>
      <c r="P1496" s="19"/>
      <c r="Q1496" s="19"/>
      <c r="R1496" s="19">
        <f t="shared" si="2966"/>
        <v>121643.09999999999</v>
      </c>
      <c r="S1496" s="19">
        <f t="shared" si="2967"/>
        <v>121643.09999999999</v>
      </c>
      <c r="T1496" s="19">
        <f t="shared" si="2968"/>
        <v>121643.09999999999</v>
      </c>
      <c r="U1496" s="19"/>
      <c r="V1496" s="19">
        <f t="shared" si="2969"/>
        <v>121643.09999999999</v>
      </c>
      <c r="W1496" s="19">
        <f t="shared" si="2970"/>
        <v>121643.09999999999</v>
      </c>
      <c r="X1496" s="19">
        <f t="shared" si="2971"/>
        <v>121643.09999999999</v>
      </c>
      <c r="Y1496" s="19"/>
      <c r="Z1496" s="19"/>
      <c r="AA1496" s="19"/>
      <c r="AB1496" s="19">
        <f t="shared" si="3040"/>
        <v>121643.09999999999</v>
      </c>
      <c r="AC1496" s="19">
        <f t="shared" si="3041"/>
        <v>121643.09999999999</v>
      </c>
      <c r="AD1496" s="19">
        <f t="shared" si="3042"/>
        <v>121643.09999999999</v>
      </c>
      <c r="AE1496" s="19"/>
      <c r="AF1496" s="19"/>
      <c r="AG1496" s="19">
        <f t="shared" si="3067"/>
        <v>121643.09999999999</v>
      </c>
      <c r="AH1496" s="19">
        <f t="shared" si="3068"/>
        <v>121643.09999999999</v>
      </c>
      <c r="AI1496" s="19">
        <f t="shared" si="3069"/>
        <v>121643.09999999999</v>
      </c>
      <c r="AJ1496" s="19">
        <f>-229.897-3.563</f>
        <v>-233.45999999999998</v>
      </c>
      <c r="AK1496" s="19"/>
      <c r="AL1496" s="19"/>
      <c r="AM1496" s="19">
        <f t="shared" si="3070"/>
        <v>121409.63999999998</v>
      </c>
      <c r="AN1496" s="19"/>
      <c r="AO1496" s="19">
        <f t="shared" si="3036"/>
        <v>121409.63999999998</v>
      </c>
      <c r="AP1496" s="19">
        <f t="shared" si="3071"/>
        <v>121643.09999999999</v>
      </c>
      <c r="AQ1496" s="19"/>
      <c r="AR1496" s="19">
        <f t="shared" si="3037"/>
        <v>121643.09999999999</v>
      </c>
      <c r="AS1496" s="19">
        <f t="shared" si="3072"/>
        <v>121643.09999999999</v>
      </c>
      <c r="AT1496" s="19"/>
      <c r="AU1496" s="19">
        <f t="shared" si="3038"/>
        <v>121643.09999999999</v>
      </c>
      <c r="AV1496" s="19"/>
      <c r="AW1496" s="32"/>
      <c r="AX1496" s="23"/>
      <c r="AY1496" s="2"/>
    </row>
    <row r="1497" spans="1:51" x14ac:dyDescent="0.3">
      <c r="A1497" s="49" t="s">
        <v>292</v>
      </c>
      <c r="B1497" s="45">
        <v>800</v>
      </c>
      <c r="C1497" s="49"/>
      <c r="D1497" s="49"/>
      <c r="E1497" s="15" t="s">
        <v>583</v>
      </c>
      <c r="F1497" s="19">
        <f t="shared" ref="F1497:K1498" si="3073">F1498</f>
        <v>3725.7000000000003</v>
      </c>
      <c r="G1497" s="19">
        <f t="shared" si="3073"/>
        <v>3725.9</v>
      </c>
      <c r="H1497" s="19">
        <f t="shared" si="3073"/>
        <v>3725.9</v>
      </c>
      <c r="I1497" s="19">
        <f t="shared" si="3073"/>
        <v>0</v>
      </c>
      <c r="J1497" s="19">
        <f t="shared" si="3073"/>
        <v>0</v>
      </c>
      <c r="K1497" s="19">
        <f t="shared" si="3073"/>
        <v>0</v>
      </c>
      <c r="L1497" s="19">
        <f t="shared" si="2986"/>
        <v>3725.7000000000003</v>
      </c>
      <c r="M1497" s="19">
        <f t="shared" si="2987"/>
        <v>3725.9</v>
      </c>
      <c r="N1497" s="19">
        <f t="shared" si="2988"/>
        <v>3725.9</v>
      </c>
      <c r="O1497" s="19">
        <f t="shared" ref="O1497:Q1498" si="3074">O1498</f>
        <v>0</v>
      </c>
      <c r="P1497" s="19">
        <f t="shared" si="3074"/>
        <v>0</v>
      </c>
      <c r="Q1497" s="19">
        <f t="shared" si="3074"/>
        <v>0</v>
      </c>
      <c r="R1497" s="19">
        <f t="shared" si="2966"/>
        <v>3725.7000000000003</v>
      </c>
      <c r="S1497" s="19">
        <f t="shared" si="2967"/>
        <v>3725.9</v>
      </c>
      <c r="T1497" s="19">
        <f t="shared" si="2968"/>
        <v>3725.9</v>
      </c>
      <c r="U1497" s="19">
        <f t="shared" ref="U1497:AV1498" si="3075">U1498</f>
        <v>0</v>
      </c>
      <c r="V1497" s="19">
        <f t="shared" si="2969"/>
        <v>3725.7000000000003</v>
      </c>
      <c r="W1497" s="19">
        <f t="shared" si="2970"/>
        <v>3725.9</v>
      </c>
      <c r="X1497" s="19">
        <f t="shared" si="2971"/>
        <v>3725.9</v>
      </c>
      <c r="Y1497" s="19">
        <f t="shared" si="3075"/>
        <v>0</v>
      </c>
      <c r="Z1497" s="19">
        <f t="shared" si="3075"/>
        <v>0</v>
      </c>
      <c r="AA1497" s="19">
        <f t="shared" si="3075"/>
        <v>0</v>
      </c>
      <c r="AB1497" s="19">
        <f t="shared" si="3040"/>
        <v>3725.7000000000003</v>
      </c>
      <c r="AC1497" s="19">
        <f t="shared" si="3041"/>
        <v>3725.9</v>
      </c>
      <c r="AD1497" s="19">
        <f t="shared" si="3042"/>
        <v>3725.9</v>
      </c>
      <c r="AE1497" s="19">
        <f t="shared" si="3075"/>
        <v>0</v>
      </c>
      <c r="AF1497" s="19">
        <f t="shared" si="3075"/>
        <v>0</v>
      </c>
      <c r="AG1497" s="19">
        <f t="shared" si="3067"/>
        <v>3725.7000000000003</v>
      </c>
      <c r="AH1497" s="19">
        <f t="shared" si="3068"/>
        <v>3725.9</v>
      </c>
      <c r="AI1497" s="19">
        <f t="shared" si="3069"/>
        <v>3725.9</v>
      </c>
      <c r="AJ1497" s="19">
        <f t="shared" si="3075"/>
        <v>0</v>
      </c>
      <c r="AK1497" s="19">
        <f t="shared" si="3075"/>
        <v>0</v>
      </c>
      <c r="AL1497" s="19">
        <f t="shared" si="3075"/>
        <v>0</v>
      </c>
      <c r="AM1497" s="19">
        <f t="shared" si="3070"/>
        <v>3725.7000000000003</v>
      </c>
      <c r="AN1497" s="19">
        <f t="shared" si="3075"/>
        <v>0</v>
      </c>
      <c r="AO1497" s="19">
        <f t="shared" si="3036"/>
        <v>3725.7000000000003</v>
      </c>
      <c r="AP1497" s="19">
        <f t="shared" si="3071"/>
        <v>3725.9</v>
      </c>
      <c r="AQ1497" s="19">
        <f t="shared" si="3075"/>
        <v>0</v>
      </c>
      <c r="AR1497" s="19">
        <f t="shared" si="3037"/>
        <v>3725.9</v>
      </c>
      <c r="AS1497" s="19">
        <f t="shared" si="3072"/>
        <v>3725.9</v>
      </c>
      <c r="AT1497" s="19">
        <f t="shared" si="3075"/>
        <v>0</v>
      </c>
      <c r="AU1497" s="19">
        <f t="shared" si="3038"/>
        <v>3725.9</v>
      </c>
      <c r="AV1497" s="19">
        <f t="shared" si="3075"/>
        <v>0</v>
      </c>
      <c r="AW1497" s="32"/>
      <c r="AX1497" s="23"/>
      <c r="AY1497" s="2"/>
    </row>
    <row r="1498" spans="1:51" x14ac:dyDescent="0.3">
      <c r="A1498" s="49" t="s">
        <v>292</v>
      </c>
      <c r="B1498" s="45">
        <v>850</v>
      </c>
      <c r="C1498" s="49"/>
      <c r="D1498" s="49"/>
      <c r="E1498" s="15" t="s">
        <v>601</v>
      </c>
      <c r="F1498" s="19">
        <f t="shared" si="3073"/>
        <v>3725.7000000000003</v>
      </c>
      <c r="G1498" s="19">
        <f t="shared" si="3073"/>
        <v>3725.9</v>
      </c>
      <c r="H1498" s="19">
        <f t="shared" si="3073"/>
        <v>3725.9</v>
      </c>
      <c r="I1498" s="19">
        <f t="shared" si="3073"/>
        <v>0</v>
      </c>
      <c r="J1498" s="19">
        <f t="shared" si="3073"/>
        <v>0</v>
      </c>
      <c r="K1498" s="19">
        <f t="shared" si="3073"/>
        <v>0</v>
      </c>
      <c r="L1498" s="19">
        <f t="shared" si="2986"/>
        <v>3725.7000000000003</v>
      </c>
      <c r="M1498" s="19">
        <f t="shared" si="2987"/>
        <v>3725.9</v>
      </c>
      <c r="N1498" s="19">
        <f t="shared" si="2988"/>
        <v>3725.9</v>
      </c>
      <c r="O1498" s="19">
        <f t="shared" si="3074"/>
        <v>0</v>
      </c>
      <c r="P1498" s="19">
        <f t="shared" si="3074"/>
        <v>0</v>
      </c>
      <c r="Q1498" s="19">
        <f t="shared" si="3074"/>
        <v>0</v>
      </c>
      <c r="R1498" s="19">
        <f t="shared" si="2966"/>
        <v>3725.7000000000003</v>
      </c>
      <c r="S1498" s="19">
        <f t="shared" si="2967"/>
        <v>3725.9</v>
      </c>
      <c r="T1498" s="19">
        <f t="shared" si="2968"/>
        <v>3725.9</v>
      </c>
      <c r="U1498" s="19">
        <f t="shared" si="3075"/>
        <v>0</v>
      </c>
      <c r="V1498" s="19">
        <f t="shared" si="2969"/>
        <v>3725.7000000000003</v>
      </c>
      <c r="W1498" s="19">
        <f t="shared" si="2970"/>
        <v>3725.9</v>
      </c>
      <c r="X1498" s="19">
        <f t="shared" si="2971"/>
        <v>3725.9</v>
      </c>
      <c r="Y1498" s="19">
        <f t="shared" si="3075"/>
        <v>0</v>
      </c>
      <c r="Z1498" s="19">
        <f t="shared" si="3075"/>
        <v>0</v>
      </c>
      <c r="AA1498" s="19">
        <f t="shared" si="3075"/>
        <v>0</v>
      </c>
      <c r="AB1498" s="19">
        <f t="shared" si="3040"/>
        <v>3725.7000000000003</v>
      </c>
      <c r="AC1498" s="19">
        <f t="shared" si="3041"/>
        <v>3725.9</v>
      </c>
      <c r="AD1498" s="19">
        <f t="shared" si="3042"/>
        <v>3725.9</v>
      </c>
      <c r="AE1498" s="19">
        <f t="shared" si="3075"/>
        <v>0</v>
      </c>
      <c r="AF1498" s="19">
        <f t="shared" si="3075"/>
        <v>0</v>
      </c>
      <c r="AG1498" s="19">
        <f t="shared" si="3067"/>
        <v>3725.7000000000003</v>
      </c>
      <c r="AH1498" s="19">
        <f t="shared" si="3068"/>
        <v>3725.9</v>
      </c>
      <c r="AI1498" s="19">
        <f t="shared" si="3069"/>
        <v>3725.9</v>
      </c>
      <c r="AJ1498" s="19">
        <f t="shared" si="3075"/>
        <v>0</v>
      </c>
      <c r="AK1498" s="19">
        <f t="shared" si="3075"/>
        <v>0</v>
      </c>
      <c r="AL1498" s="19">
        <f t="shared" si="3075"/>
        <v>0</v>
      </c>
      <c r="AM1498" s="19">
        <f t="shared" si="3070"/>
        <v>3725.7000000000003</v>
      </c>
      <c r="AN1498" s="19">
        <f t="shared" si="3075"/>
        <v>0</v>
      </c>
      <c r="AO1498" s="19">
        <f t="shared" si="3036"/>
        <v>3725.7000000000003</v>
      </c>
      <c r="AP1498" s="19">
        <f t="shared" si="3071"/>
        <v>3725.9</v>
      </c>
      <c r="AQ1498" s="19">
        <f t="shared" si="3075"/>
        <v>0</v>
      </c>
      <c r="AR1498" s="19">
        <f t="shared" si="3037"/>
        <v>3725.9</v>
      </c>
      <c r="AS1498" s="19">
        <f t="shared" si="3072"/>
        <v>3725.9</v>
      </c>
      <c r="AT1498" s="19">
        <f t="shared" si="3075"/>
        <v>0</v>
      </c>
      <c r="AU1498" s="19">
        <f t="shared" si="3038"/>
        <v>3725.9</v>
      </c>
      <c r="AV1498" s="19">
        <f t="shared" si="3075"/>
        <v>0</v>
      </c>
      <c r="AW1498" s="32"/>
      <c r="AX1498" s="23"/>
      <c r="AY1498" s="2"/>
    </row>
    <row r="1499" spans="1:51" x14ac:dyDescent="0.3">
      <c r="A1499" s="49" t="s">
        <v>292</v>
      </c>
      <c r="B1499" s="45">
        <v>850</v>
      </c>
      <c r="C1499" s="49" t="s">
        <v>200</v>
      </c>
      <c r="D1499" s="49" t="s">
        <v>20</v>
      </c>
      <c r="E1499" s="15" t="s">
        <v>553</v>
      </c>
      <c r="F1499" s="19">
        <v>3725.7000000000003</v>
      </c>
      <c r="G1499" s="19">
        <v>3725.9</v>
      </c>
      <c r="H1499" s="19">
        <v>3725.9</v>
      </c>
      <c r="I1499" s="19"/>
      <c r="J1499" s="19"/>
      <c r="K1499" s="19"/>
      <c r="L1499" s="19">
        <f t="shared" si="2986"/>
        <v>3725.7000000000003</v>
      </c>
      <c r="M1499" s="19">
        <f t="shared" si="2987"/>
        <v>3725.9</v>
      </c>
      <c r="N1499" s="19">
        <f t="shared" si="2988"/>
        <v>3725.9</v>
      </c>
      <c r="O1499" s="19"/>
      <c r="P1499" s="19"/>
      <c r="Q1499" s="19"/>
      <c r="R1499" s="19">
        <f t="shared" si="2966"/>
        <v>3725.7000000000003</v>
      </c>
      <c r="S1499" s="19">
        <f t="shared" si="2967"/>
        <v>3725.9</v>
      </c>
      <c r="T1499" s="19">
        <f t="shared" si="2968"/>
        <v>3725.9</v>
      </c>
      <c r="U1499" s="19"/>
      <c r="V1499" s="19">
        <f t="shared" si="2969"/>
        <v>3725.7000000000003</v>
      </c>
      <c r="W1499" s="19">
        <f t="shared" si="2970"/>
        <v>3725.9</v>
      </c>
      <c r="X1499" s="19">
        <f t="shared" si="2971"/>
        <v>3725.9</v>
      </c>
      <c r="Y1499" s="19"/>
      <c r="Z1499" s="19"/>
      <c r="AA1499" s="19"/>
      <c r="AB1499" s="19">
        <f t="shared" si="3040"/>
        <v>3725.7000000000003</v>
      </c>
      <c r="AC1499" s="19">
        <f t="shared" si="3041"/>
        <v>3725.9</v>
      </c>
      <c r="AD1499" s="19">
        <f t="shared" si="3042"/>
        <v>3725.9</v>
      </c>
      <c r="AE1499" s="19"/>
      <c r="AF1499" s="19"/>
      <c r="AG1499" s="19">
        <f t="shared" si="3067"/>
        <v>3725.7000000000003</v>
      </c>
      <c r="AH1499" s="19">
        <f t="shared" si="3068"/>
        <v>3725.9</v>
      </c>
      <c r="AI1499" s="19">
        <f t="shared" si="3069"/>
        <v>3725.9</v>
      </c>
      <c r="AJ1499" s="19"/>
      <c r="AK1499" s="19"/>
      <c r="AL1499" s="19"/>
      <c r="AM1499" s="19">
        <f t="shared" si="3070"/>
        <v>3725.7000000000003</v>
      </c>
      <c r="AN1499" s="19"/>
      <c r="AO1499" s="19">
        <f t="shared" si="3036"/>
        <v>3725.7000000000003</v>
      </c>
      <c r="AP1499" s="19">
        <f t="shared" si="3071"/>
        <v>3725.9</v>
      </c>
      <c r="AQ1499" s="19"/>
      <c r="AR1499" s="19">
        <f t="shared" si="3037"/>
        <v>3725.9</v>
      </c>
      <c r="AS1499" s="19">
        <f t="shared" si="3072"/>
        <v>3725.9</v>
      </c>
      <c r="AT1499" s="19"/>
      <c r="AU1499" s="19">
        <f t="shared" si="3038"/>
        <v>3725.9</v>
      </c>
      <c r="AV1499" s="19"/>
      <c r="AW1499" s="32"/>
      <c r="AX1499" s="23"/>
      <c r="AY1499" s="2"/>
    </row>
    <row r="1500" spans="1:51" ht="46.8" x14ac:dyDescent="0.3">
      <c r="A1500" s="49" t="s">
        <v>295</v>
      </c>
      <c r="B1500" s="45"/>
      <c r="C1500" s="49"/>
      <c r="D1500" s="49"/>
      <c r="E1500" s="15" t="s">
        <v>1159</v>
      </c>
      <c r="F1500" s="19">
        <f t="shared" ref="F1500:K1502" si="3076">F1501</f>
        <v>15688.3</v>
      </c>
      <c r="G1500" s="19">
        <f t="shared" si="3076"/>
        <v>15688.3</v>
      </c>
      <c r="H1500" s="19">
        <f t="shared" si="3076"/>
        <v>15688.3</v>
      </c>
      <c r="I1500" s="19">
        <f t="shared" si="3076"/>
        <v>0</v>
      </c>
      <c r="J1500" s="19">
        <f t="shared" si="3076"/>
        <v>0</v>
      </c>
      <c r="K1500" s="19">
        <f t="shared" si="3076"/>
        <v>0</v>
      </c>
      <c r="L1500" s="19">
        <f t="shared" si="2986"/>
        <v>15688.3</v>
      </c>
      <c r="M1500" s="19">
        <f t="shared" si="2987"/>
        <v>15688.3</v>
      </c>
      <c r="N1500" s="19">
        <f t="shared" si="2988"/>
        <v>15688.3</v>
      </c>
      <c r="O1500" s="19">
        <f t="shared" ref="O1500:Q1502" si="3077">O1501</f>
        <v>0</v>
      </c>
      <c r="P1500" s="19">
        <f t="shared" si="3077"/>
        <v>0</v>
      </c>
      <c r="Q1500" s="19">
        <f t="shared" si="3077"/>
        <v>0</v>
      </c>
      <c r="R1500" s="19">
        <f t="shared" si="2966"/>
        <v>15688.3</v>
      </c>
      <c r="S1500" s="19">
        <f t="shared" si="2967"/>
        <v>15688.3</v>
      </c>
      <c r="T1500" s="19">
        <f t="shared" si="2968"/>
        <v>15688.3</v>
      </c>
      <c r="U1500" s="19">
        <f t="shared" ref="U1500:AV1502" si="3078">U1501</f>
        <v>0</v>
      </c>
      <c r="V1500" s="19">
        <f t="shared" si="2969"/>
        <v>15688.3</v>
      </c>
      <c r="W1500" s="19">
        <f t="shared" si="2970"/>
        <v>15688.3</v>
      </c>
      <c r="X1500" s="19">
        <f t="shared" si="2971"/>
        <v>15688.3</v>
      </c>
      <c r="Y1500" s="19">
        <f t="shared" si="3078"/>
        <v>0</v>
      </c>
      <c r="Z1500" s="19">
        <f t="shared" si="3078"/>
        <v>0</v>
      </c>
      <c r="AA1500" s="19">
        <f t="shared" si="3078"/>
        <v>0</v>
      </c>
      <c r="AB1500" s="19">
        <f t="shared" si="3040"/>
        <v>15688.3</v>
      </c>
      <c r="AC1500" s="19">
        <f t="shared" si="3041"/>
        <v>15688.3</v>
      </c>
      <c r="AD1500" s="19">
        <f t="shared" si="3042"/>
        <v>15688.3</v>
      </c>
      <c r="AE1500" s="19">
        <f t="shared" si="3078"/>
        <v>0</v>
      </c>
      <c r="AF1500" s="19">
        <f t="shared" si="3078"/>
        <v>0</v>
      </c>
      <c r="AG1500" s="19">
        <f t="shared" si="3067"/>
        <v>15688.3</v>
      </c>
      <c r="AH1500" s="19">
        <f t="shared" si="3068"/>
        <v>15688.3</v>
      </c>
      <c r="AI1500" s="19">
        <f t="shared" si="3069"/>
        <v>15688.3</v>
      </c>
      <c r="AJ1500" s="19">
        <f t="shared" si="3078"/>
        <v>-24.562000000000005</v>
      </c>
      <c r="AK1500" s="19">
        <f t="shared" si="3078"/>
        <v>0</v>
      </c>
      <c r="AL1500" s="19">
        <f t="shared" si="3078"/>
        <v>0</v>
      </c>
      <c r="AM1500" s="19">
        <f t="shared" si="3070"/>
        <v>15663.737999999999</v>
      </c>
      <c r="AN1500" s="19">
        <f t="shared" si="3078"/>
        <v>0</v>
      </c>
      <c r="AO1500" s="19">
        <f t="shared" si="3036"/>
        <v>15663.737999999999</v>
      </c>
      <c r="AP1500" s="19">
        <f t="shared" si="3071"/>
        <v>15688.3</v>
      </c>
      <c r="AQ1500" s="19">
        <f t="shared" si="3078"/>
        <v>0</v>
      </c>
      <c r="AR1500" s="19">
        <f t="shared" si="3037"/>
        <v>15688.3</v>
      </c>
      <c r="AS1500" s="19">
        <f t="shared" si="3072"/>
        <v>15688.3</v>
      </c>
      <c r="AT1500" s="19">
        <f t="shared" si="3078"/>
        <v>0</v>
      </c>
      <c r="AU1500" s="19">
        <f t="shared" si="3038"/>
        <v>15688.3</v>
      </c>
      <c r="AV1500" s="19">
        <f t="shared" si="3078"/>
        <v>0</v>
      </c>
      <c r="AW1500" s="32"/>
      <c r="AX1500" s="23"/>
      <c r="AY1500" s="2"/>
    </row>
    <row r="1501" spans="1:51" ht="31.2" x14ac:dyDescent="0.3">
      <c r="A1501" s="49" t="s">
        <v>295</v>
      </c>
      <c r="B1501" s="45">
        <v>200</v>
      </c>
      <c r="C1501" s="49"/>
      <c r="D1501" s="49"/>
      <c r="E1501" s="15" t="s">
        <v>578</v>
      </c>
      <c r="F1501" s="19">
        <f t="shared" si="3076"/>
        <v>15688.3</v>
      </c>
      <c r="G1501" s="19">
        <f t="shared" si="3076"/>
        <v>15688.3</v>
      </c>
      <c r="H1501" s="19">
        <f t="shared" si="3076"/>
        <v>15688.3</v>
      </c>
      <c r="I1501" s="19">
        <f t="shared" si="3076"/>
        <v>0</v>
      </c>
      <c r="J1501" s="19">
        <f t="shared" si="3076"/>
        <v>0</v>
      </c>
      <c r="K1501" s="19">
        <f t="shared" si="3076"/>
        <v>0</v>
      </c>
      <c r="L1501" s="19">
        <f t="shared" si="2986"/>
        <v>15688.3</v>
      </c>
      <c r="M1501" s="19">
        <f t="shared" si="2987"/>
        <v>15688.3</v>
      </c>
      <c r="N1501" s="19">
        <f t="shared" si="2988"/>
        <v>15688.3</v>
      </c>
      <c r="O1501" s="19">
        <f t="shared" si="3077"/>
        <v>0</v>
      </c>
      <c r="P1501" s="19">
        <f t="shared" si="3077"/>
        <v>0</v>
      </c>
      <c r="Q1501" s="19">
        <f t="shared" si="3077"/>
        <v>0</v>
      </c>
      <c r="R1501" s="19">
        <f t="shared" si="2966"/>
        <v>15688.3</v>
      </c>
      <c r="S1501" s="19">
        <f t="shared" si="2967"/>
        <v>15688.3</v>
      </c>
      <c r="T1501" s="19">
        <f t="shared" si="2968"/>
        <v>15688.3</v>
      </c>
      <c r="U1501" s="19">
        <f t="shared" si="3078"/>
        <v>0</v>
      </c>
      <c r="V1501" s="19">
        <f t="shared" si="2969"/>
        <v>15688.3</v>
      </c>
      <c r="W1501" s="19">
        <f t="shared" si="2970"/>
        <v>15688.3</v>
      </c>
      <c r="X1501" s="19">
        <f t="shared" si="2971"/>
        <v>15688.3</v>
      </c>
      <c r="Y1501" s="19">
        <f t="shared" si="3078"/>
        <v>0</v>
      </c>
      <c r="Z1501" s="19">
        <f t="shared" si="3078"/>
        <v>0</v>
      </c>
      <c r="AA1501" s="19">
        <f t="shared" si="3078"/>
        <v>0</v>
      </c>
      <c r="AB1501" s="19">
        <f t="shared" si="3040"/>
        <v>15688.3</v>
      </c>
      <c r="AC1501" s="19">
        <f t="shared" si="3041"/>
        <v>15688.3</v>
      </c>
      <c r="AD1501" s="19">
        <f t="shared" si="3042"/>
        <v>15688.3</v>
      </c>
      <c r="AE1501" s="19">
        <f t="shared" si="3078"/>
        <v>0</v>
      </c>
      <c r="AF1501" s="19">
        <f t="shared" si="3078"/>
        <v>0</v>
      </c>
      <c r="AG1501" s="19">
        <f t="shared" si="3067"/>
        <v>15688.3</v>
      </c>
      <c r="AH1501" s="19">
        <f t="shared" si="3068"/>
        <v>15688.3</v>
      </c>
      <c r="AI1501" s="19">
        <f t="shared" si="3069"/>
        <v>15688.3</v>
      </c>
      <c r="AJ1501" s="19">
        <f t="shared" si="3078"/>
        <v>-24.562000000000005</v>
      </c>
      <c r="AK1501" s="19">
        <f t="shared" si="3078"/>
        <v>0</v>
      </c>
      <c r="AL1501" s="19">
        <f t="shared" si="3078"/>
        <v>0</v>
      </c>
      <c r="AM1501" s="19">
        <f t="shared" si="3070"/>
        <v>15663.737999999999</v>
      </c>
      <c r="AN1501" s="19">
        <f t="shared" si="3078"/>
        <v>0</v>
      </c>
      <c r="AO1501" s="19">
        <f t="shared" si="3036"/>
        <v>15663.737999999999</v>
      </c>
      <c r="AP1501" s="19">
        <f t="shared" si="3071"/>
        <v>15688.3</v>
      </c>
      <c r="AQ1501" s="19">
        <f t="shared" si="3078"/>
        <v>0</v>
      </c>
      <c r="AR1501" s="19">
        <f t="shared" si="3037"/>
        <v>15688.3</v>
      </c>
      <c r="AS1501" s="19">
        <f t="shared" si="3072"/>
        <v>15688.3</v>
      </c>
      <c r="AT1501" s="19">
        <f t="shared" si="3078"/>
        <v>0</v>
      </c>
      <c r="AU1501" s="19">
        <f t="shared" si="3038"/>
        <v>15688.3</v>
      </c>
      <c r="AV1501" s="19">
        <f t="shared" si="3078"/>
        <v>0</v>
      </c>
      <c r="AW1501" s="32"/>
      <c r="AX1501" s="23"/>
      <c r="AY1501" s="2"/>
    </row>
    <row r="1502" spans="1:51" ht="46.8" x14ac:dyDescent="0.3">
      <c r="A1502" s="49" t="s">
        <v>295</v>
      </c>
      <c r="B1502" s="45">
        <v>240</v>
      </c>
      <c r="C1502" s="49"/>
      <c r="D1502" s="49"/>
      <c r="E1502" s="15" t="s">
        <v>586</v>
      </c>
      <c r="F1502" s="19">
        <f t="shared" si="3076"/>
        <v>15688.3</v>
      </c>
      <c r="G1502" s="19">
        <f t="shared" si="3076"/>
        <v>15688.3</v>
      </c>
      <c r="H1502" s="19">
        <f t="shared" si="3076"/>
        <v>15688.3</v>
      </c>
      <c r="I1502" s="19">
        <f t="shared" si="3076"/>
        <v>0</v>
      </c>
      <c r="J1502" s="19">
        <f t="shared" si="3076"/>
        <v>0</v>
      </c>
      <c r="K1502" s="19">
        <f t="shared" si="3076"/>
        <v>0</v>
      </c>
      <c r="L1502" s="19">
        <f t="shared" si="2986"/>
        <v>15688.3</v>
      </c>
      <c r="M1502" s="19">
        <f t="shared" si="2987"/>
        <v>15688.3</v>
      </c>
      <c r="N1502" s="19">
        <f t="shared" si="2988"/>
        <v>15688.3</v>
      </c>
      <c r="O1502" s="19">
        <f t="shared" si="3077"/>
        <v>0</v>
      </c>
      <c r="P1502" s="19">
        <f t="shared" si="3077"/>
        <v>0</v>
      </c>
      <c r="Q1502" s="19">
        <f t="shared" si="3077"/>
        <v>0</v>
      </c>
      <c r="R1502" s="19">
        <f t="shared" si="2966"/>
        <v>15688.3</v>
      </c>
      <c r="S1502" s="19">
        <f t="shared" si="2967"/>
        <v>15688.3</v>
      </c>
      <c r="T1502" s="19">
        <f t="shared" si="2968"/>
        <v>15688.3</v>
      </c>
      <c r="U1502" s="19">
        <f t="shared" si="3078"/>
        <v>0</v>
      </c>
      <c r="V1502" s="19">
        <f t="shared" si="2969"/>
        <v>15688.3</v>
      </c>
      <c r="W1502" s="19">
        <f t="shared" si="2970"/>
        <v>15688.3</v>
      </c>
      <c r="X1502" s="19">
        <f t="shared" si="2971"/>
        <v>15688.3</v>
      </c>
      <c r="Y1502" s="19">
        <f t="shared" si="3078"/>
        <v>0</v>
      </c>
      <c r="Z1502" s="19">
        <f t="shared" si="3078"/>
        <v>0</v>
      </c>
      <c r="AA1502" s="19">
        <f t="shared" si="3078"/>
        <v>0</v>
      </c>
      <c r="AB1502" s="19">
        <f t="shared" si="3040"/>
        <v>15688.3</v>
      </c>
      <c r="AC1502" s="19">
        <f t="shared" si="3041"/>
        <v>15688.3</v>
      </c>
      <c r="AD1502" s="19">
        <f t="shared" si="3042"/>
        <v>15688.3</v>
      </c>
      <c r="AE1502" s="19">
        <f t="shared" si="3078"/>
        <v>0</v>
      </c>
      <c r="AF1502" s="19">
        <f t="shared" si="3078"/>
        <v>0</v>
      </c>
      <c r="AG1502" s="19">
        <f t="shared" si="3067"/>
        <v>15688.3</v>
      </c>
      <c r="AH1502" s="19">
        <f t="shared" si="3068"/>
        <v>15688.3</v>
      </c>
      <c r="AI1502" s="19">
        <f t="shared" si="3069"/>
        <v>15688.3</v>
      </c>
      <c r="AJ1502" s="19">
        <f t="shared" si="3078"/>
        <v>-24.562000000000005</v>
      </c>
      <c r="AK1502" s="19">
        <f t="shared" si="3078"/>
        <v>0</v>
      </c>
      <c r="AL1502" s="19">
        <f t="shared" si="3078"/>
        <v>0</v>
      </c>
      <c r="AM1502" s="19">
        <f t="shared" si="3070"/>
        <v>15663.737999999999</v>
      </c>
      <c r="AN1502" s="19">
        <f t="shared" si="3078"/>
        <v>0</v>
      </c>
      <c r="AO1502" s="19">
        <f t="shared" si="3036"/>
        <v>15663.737999999999</v>
      </c>
      <c r="AP1502" s="19">
        <f t="shared" si="3071"/>
        <v>15688.3</v>
      </c>
      <c r="AQ1502" s="19">
        <f t="shared" si="3078"/>
        <v>0</v>
      </c>
      <c r="AR1502" s="19">
        <f t="shared" si="3037"/>
        <v>15688.3</v>
      </c>
      <c r="AS1502" s="19">
        <f t="shared" si="3072"/>
        <v>15688.3</v>
      </c>
      <c r="AT1502" s="19">
        <f t="shared" si="3078"/>
        <v>0</v>
      </c>
      <c r="AU1502" s="19">
        <f t="shared" si="3038"/>
        <v>15688.3</v>
      </c>
      <c r="AV1502" s="19">
        <f t="shared" si="3078"/>
        <v>0</v>
      </c>
      <c r="AW1502" s="32"/>
      <c r="AX1502" s="23"/>
      <c r="AY1502" s="2"/>
    </row>
    <row r="1503" spans="1:51" x14ac:dyDescent="0.3">
      <c r="A1503" s="49" t="s">
        <v>295</v>
      </c>
      <c r="B1503" s="45">
        <v>240</v>
      </c>
      <c r="C1503" s="49" t="s">
        <v>200</v>
      </c>
      <c r="D1503" s="49" t="s">
        <v>20</v>
      </c>
      <c r="E1503" s="15" t="s">
        <v>553</v>
      </c>
      <c r="F1503" s="19">
        <v>15688.3</v>
      </c>
      <c r="G1503" s="19">
        <v>15688.3</v>
      </c>
      <c r="H1503" s="19">
        <v>15688.3</v>
      </c>
      <c r="I1503" s="19"/>
      <c r="J1503" s="19"/>
      <c r="K1503" s="19"/>
      <c r="L1503" s="19">
        <f t="shared" si="2986"/>
        <v>15688.3</v>
      </c>
      <c r="M1503" s="19">
        <f t="shared" si="2987"/>
        <v>15688.3</v>
      </c>
      <c r="N1503" s="19">
        <f t="shared" si="2988"/>
        <v>15688.3</v>
      </c>
      <c r="O1503" s="19"/>
      <c r="P1503" s="19"/>
      <c r="Q1503" s="19"/>
      <c r="R1503" s="19">
        <f t="shared" si="2966"/>
        <v>15688.3</v>
      </c>
      <c r="S1503" s="19">
        <f t="shared" si="2967"/>
        <v>15688.3</v>
      </c>
      <c r="T1503" s="19">
        <f t="shared" si="2968"/>
        <v>15688.3</v>
      </c>
      <c r="U1503" s="19"/>
      <c r="V1503" s="19">
        <f t="shared" si="2969"/>
        <v>15688.3</v>
      </c>
      <c r="W1503" s="19">
        <f t="shared" si="2970"/>
        <v>15688.3</v>
      </c>
      <c r="X1503" s="19">
        <f t="shared" si="2971"/>
        <v>15688.3</v>
      </c>
      <c r="Y1503" s="19"/>
      <c r="Z1503" s="19"/>
      <c r="AA1503" s="19"/>
      <c r="AB1503" s="19">
        <f t="shared" si="3040"/>
        <v>15688.3</v>
      </c>
      <c r="AC1503" s="19">
        <f t="shared" si="3041"/>
        <v>15688.3</v>
      </c>
      <c r="AD1503" s="19">
        <f t="shared" si="3042"/>
        <v>15688.3</v>
      </c>
      <c r="AE1503" s="19"/>
      <c r="AF1503" s="19"/>
      <c r="AG1503" s="19">
        <f t="shared" si="3067"/>
        <v>15688.3</v>
      </c>
      <c r="AH1503" s="19">
        <f t="shared" si="3068"/>
        <v>15688.3</v>
      </c>
      <c r="AI1503" s="19">
        <f t="shared" si="3069"/>
        <v>15688.3</v>
      </c>
      <c r="AJ1503" s="19">
        <f>-35.556-45.665+56.659</f>
        <v>-24.562000000000005</v>
      </c>
      <c r="AK1503" s="19"/>
      <c r="AL1503" s="19"/>
      <c r="AM1503" s="19">
        <f t="shared" si="3070"/>
        <v>15663.737999999999</v>
      </c>
      <c r="AN1503" s="19"/>
      <c r="AO1503" s="19">
        <f t="shared" si="3036"/>
        <v>15663.737999999999</v>
      </c>
      <c r="AP1503" s="19">
        <f t="shared" si="3071"/>
        <v>15688.3</v>
      </c>
      <c r="AQ1503" s="19"/>
      <c r="AR1503" s="19">
        <f t="shared" si="3037"/>
        <v>15688.3</v>
      </c>
      <c r="AS1503" s="19">
        <f t="shared" si="3072"/>
        <v>15688.3</v>
      </c>
      <c r="AT1503" s="19"/>
      <c r="AU1503" s="19">
        <f t="shared" si="3038"/>
        <v>15688.3</v>
      </c>
      <c r="AV1503" s="19"/>
      <c r="AW1503" s="32"/>
      <c r="AX1503" s="23"/>
      <c r="AY1503" s="2"/>
    </row>
    <row r="1504" spans="1:51" ht="31.2" x14ac:dyDescent="0.3">
      <c r="A1504" s="49" t="s">
        <v>296</v>
      </c>
      <c r="B1504" s="45"/>
      <c r="C1504" s="49"/>
      <c r="D1504" s="49"/>
      <c r="E1504" s="15" t="s">
        <v>1160</v>
      </c>
      <c r="F1504" s="19">
        <f t="shared" ref="F1504:K1506" si="3079">F1505</f>
        <v>17954.8</v>
      </c>
      <c r="G1504" s="19">
        <f t="shared" si="3079"/>
        <v>18673</v>
      </c>
      <c r="H1504" s="19">
        <f t="shared" si="3079"/>
        <v>19532</v>
      </c>
      <c r="I1504" s="19">
        <f t="shared" si="3079"/>
        <v>0</v>
      </c>
      <c r="J1504" s="19">
        <f t="shared" si="3079"/>
        <v>0</v>
      </c>
      <c r="K1504" s="19">
        <f t="shared" si="3079"/>
        <v>0</v>
      </c>
      <c r="L1504" s="19">
        <f t="shared" si="2986"/>
        <v>17954.8</v>
      </c>
      <c r="M1504" s="19">
        <f t="shared" si="2987"/>
        <v>18673</v>
      </c>
      <c r="N1504" s="19">
        <f t="shared" si="2988"/>
        <v>19532</v>
      </c>
      <c r="O1504" s="19">
        <f t="shared" ref="O1504:Q1506" si="3080">O1505</f>
        <v>336.39699999999999</v>
      </c>
      <c r="P1504" s="19">
        <f t="shared" si="3080"/>
        <v>0</v>
      </c>
      <c r="Q1504" s="19">
        <f t="shared" si="3080"/>
        <v>0</v>
      </c>
      <c r="R1504" s="19">
        <f t="shared" si="2966"/>
        <v>18291.197</v>
      </c>
      <c r="S1504" s="19">
        <f t="shared" si="2967"/>
        <v>18673</v>
      </c>
      <c r="T1504" s="19">
        <f t="shared" si="2968"/>
        <v>19532</v>
      </c>
      <c r="U1504" s="19">
        <f t="shared" ref="U1504:AV1506" si="3081">U1505</f>
        <v>0</v>
      </c>
      <c r="V1504" s="19">
        <f t="shared" si="2969"/>
        <v>18291.197</v>
      </c>
      <c r="W1504" s="19">
        <f t="shared" si="2970"/>
        <v>18673</v>
      </c>
      <c r="X1504" s="19">
        <f t="shared" si="2971"/>
        <v>19532</v>
      </c>
      <c r="Y1504" s="19">
        <f t="shared" si="3081"/>
        <v>0</v>
      </c>
      <c r="Z1504" s="19">
        <f t="shared" si="3081"/>
        <v>0</v>
      </c>
      <c r="AA1504" s="19">
        <f t="shared" si="3081"/>
        <v>0</v>
      </c>
      <c r="AB1504" s="19">
        <f t="shared" si="3040"/>
        <v>18291.197</v>
      </c>
      <c r="AC1504" s="19">
        <f t="shared" si="3041"/>
        <v>18673</v>
      </c>
      <c r="AD1504" s="19">
        <f t="shared" si="3042"/>
        <v>19532</v>
      </c>
      <c r="AE1504" s="19">
        <f t="shared" si="3081"/>
        <v>0</v>
      </c>
      <c r="AF1504" s="19">
        <f t="shared" si="3081"/>
        <v>0</v>
      </c>
      <c r="AG1504" s="19">
        <f t="shared" si="3067"/>
        <v>18291.197</v>
      </c>
      <c r="AH1504" s="19">
        <f t="shared" si="3068"/>
        <v>18673</v>
      </c>
      <c r="AI1504" s="19">
        <f t="shared" si="3069"/>
        <v>19532</v>
      </c>
      <c r="AJ1504" s="19">
        <f t="shared" si="3081"/>
        <v>-64.168999999999997</v>
      </c>
      <c r="AK1504" s="19">
        <f t="shared" si="3081"/>
        <v>0</v>
      </c>
      <c r="AL1504" s="19">
        <f t="shared" si="3081"/>
        <v>0</v>
      </c>
      <c r="AM1504" s="19">
        <f t="shared" si="3070"/>
        <v>18227.027999999998</v>
      </c>
      <c r="AN1504" s="19">
        <f t="shared" si="3081"/>
        <v>0</v>
      </c>
      <c r="AO1504" s="19">
        <f t="shared" si="3036"/>
        <v>18227.027999999998</v>
      </c>
      <c r="AP1504" s="19">
        <f t="shared" si="3071"/>
        <v>18673</v>
      </c>
      <c r="AQ1504" s="19">
        <f t="shared" si="3081"/>
        <v>0</v>
      </c>
      <c r="AR1504" s="19">
        <f t="shared" si="3037"/>
        <v>18673</v>
      </c>
      <c r="AS1504" s="19">
        <f t="shared" si="3072"/>
        <v>19532</v>
      </c>
      <c r="AT1504" s="19">
        <f t="shared" si="3081"/>
        <v>0</v>
      </c>
      <c r="AU1504" s="19">
        <f t="shared" si="3038"/>
        <v>19532</v>
      </c>
      <c r="AV1504" s="19">
        <f t="shared" si="3081"/>
        <v>0</v>
      </c>
      <c r="AW1504" s="32"/>
      <c r="AX1504" s="23"/>
      <c r="AY1504" s="2"/>
    </row>
    <row r="1505" spans="1:51" ht="31.2" x14ac:dyDescent="0.3">
      <c r="A1505" s="49" t="s">
        <v>296</v>
      </c>
      <c r="B1505" s="45">
        <v>200</v>
      </c>
      <c r="C1505" s="49"/>
      <c r="D1505" s="49"/>
      <c r="E1505" s="15" t="s">
        <v>578</v>
      </c>
      <c r="F1505" s="19">
        <f t="shared" si="3079"/>
        <v>17954.8</v>
      </c>
      <c r="G1505" s="19">
        <f t="shared" si="3079"/>
        <v>18673</v>
      </c>
      <c r="H1505" s="19">
        <f t="shared" si="3079"/>
        <v>19532</v>
      </c>
      <c r="I1505" s="19">
        <f t="shared" si="3079"/>
        <v>0</v>
      </c>
      <c r="J1505" s="19">
        <f t="shared" si="3079"/>
        <v>0</v>
      </c>
      <c r="K1505" s="19">
        <f t="shared" si="3079"/>
        <v>0</v>
      </c>
      <c r="L1505" s="19">
        <f t="shared" si="2986"/>
        <v>17954.8</v>
      </c>
      <c r="M1505" s="19">
        <f t="shared" si="2987"/>
        <v>18673</v>
      </c>
      <c r="N1505" s="19">
        <f t="shared" si="2988"/>
        <v>19532</v>
      </c>
      <c r="O1505" s="19">
        <f t="shared" si="3080"/>
        <v>336.39699999999999</v>
      </c>
      <c r="P1505" s="19">
        <f t="shared" si="3080"/>
        <v>0</v>
      </c>
      <c r="Q1505" s="19">
        <f t="shared" si="3080"/>
        <v>0</v>
      </c>
      <c r="R1505" s="19">
        <f t="shared" si="2966"/>
        <v>18291.197</v>
      </c>
      <c r="S1505" s="19">
        <f t="shared" si="2967"/>
        <v>18673</v>
      </c>
      <c r="T1505" s="19">
        <f t="shared" si="2968"/>
        <v>19532</v>
      </c>
      <c r="U1505" s="19">
        <f t="shared" si="3081"/>
        <v>0</v>
      </c>
      <c r="V1505" s="19">
        <f t="shared" si="2969"/>
        <v>18291.197</v>
      </c>
      <c r="W1505" s="19">
        <f t="shared" si="2970"/>
        <v>18673</v>
      </c>
      <c r="X1505" s="19">
        <f t="shared" si="2971"/>
        <v>19532</v>
      </c>
      <c r="Y1505" s="19">
        <f t="shared" si="3081"/>
        <v>0</v>
      </c>
      <c r="Z1505" s="19">
        <f t="shared" si="3081"/>
        <v>0</v>
      </c>
      <c r="AA1505" s="19">
        <f t="shared" si="3081"/>
        <v>0</v>
      </c>
      <c r="AB1505" s="19">
        <f t="shared" si="3040"/>
        <v>18291.197</v>
      </c>
      <c r="AC1505" s="19">
        <f t="shared" si="3041"/>
        <v>18673</v>
      </c>
      <c r="AD1505" s="19">
        <f t="shared" si="3042"/>
        <v>19532</v>
      </c>
      <c r="AE1505" s="19">
        <f t="shared" si="3081"/>
        <v>0</v>
      </c>
      <c r="AF1505" s="19">
        <f t="shared" si="3081"/>
        <v>0</v>
      </c>
      <c r="AG1505" s="19">
        <f t="shared" si="3067"/>
        <v>18291.197</v>
      </c>
      <c r="AH1505" s="19">
        <f t="shared" si="3068"/>
        <v>18673</v>
      </c>
      <c r="AI1505" s="19">
        <f t="shared" si="3069"/>
        <v>19532</v>
      </c>
      <c r="AJ1505" s="19">
        <f t="shared" si="3081"/>
        <v>-64.168999999999997</v>
      </c>
      <c r="AK1505" s="19">
        <f t="shared" si="3081"/>
        <v>0</v>
      </c>
      <c r="AL1505" s="19">
        <f t="shared" si="3081"/>
        <v>0</v>
      </c>
      <c r="AM1505" s="19">
        <f t="shared" si="3070"/>
        <v>18227.027999999998</v>
      </c>
      <c r="AN1505" s="19">
        <f t="shared" si="3081"/>
        <v>0</v>
      </c>
      <c r="AO1505" s="19">
        <f t="shared" si="3036"/>
        <v>18227.027999999998</v>
      </c>
      <c r="AP1505" s="19">
        <f t="shared" si="3071"/>
        <v>18673</v>
      </c>
      <c r="AQ1505" s="19">
        <f t="shared" si="3081"/>
        <v>0</v>
      </c>
      <c r="AR1505" s="19">
        <f t="shared" si="3037"/>
        <v>18673</v>
      </c>
      <c r="AS1505" s="19">
        <f t="shared" si="3072"/>
        <v>19532</v>
      </c>
      <c r="AT1505" s="19">
        <f t="shared" si="3081"/>
        <v>0</v>
      </c>
      <c r="AU1505" s="19">
        <f t="shared" si="3038"/>
        <v>19532</v>
      </c>
      <c r="AV1505" s="19">
        <f t="shared" si="3081"/>
        <v>0</v>
      </c>
      <c r="AW1505" s="32"/>
      <c r="AX1505" s="23"/>
      <c r="AY1505" s="2"/>
    </row>
    <row r="1506" spans="1:51" ht="46.8" x14ac:dyDescent="0.3">
      <c r="A1506" s="49" t="s">
        <v>296</v>
      </c>
      <c r="B1506" s="45">
        <v>240</v>
      </c>
      <c r="C1506" s="49"/>
      <c r="D1506" s="49"/>
      <c r="E1506" s="15" t="s">
        <v>586</v>
      </c>
      <c r="F1506" s="19">
        <f t="shared" si="3079"/>
        <v>17954.8</v>
      </c>
      <c r="G1506" s="19">
        <f t="shared" si="3079"/>
        <v>18673</v>
      </c>
      <c r="H1506" s="19">
        <f t="shared" si="3079"/>
        <v>19532</v>
      </c>
      <c r="I1506" s="19">
        <f t="shared" si="3079"/>
        <v>0</v>
      </c>
      <c r="J1506" s="19">
        <f t="shared" si="3079"/>
        <v>0</v>
      </c>
      <c r="K1506" s="19">
        <f t="shared" si="3079"/>
        <v>0</v>
      </c>
      <c r="L1506" s="19">
        <f t="shared" si="2986"/>
        <v>17954.8</v>
      </c>
      <c r="M1506" s="19">
        <f t="shared" si="2987"/>
        <v>18673</v>
      </c>
      <c r="N1506" s="19">
        <f t="shared" si="2988"/>
        <v>19532</v>
      </c>
      <c r="O1506" s="19">
        <f t="shared" si="3080"/>
        <v>336.39699999999999</v>
      </c>
      <c r="P1506" s="19">
        <f t="shared" si="3080"/>
        <v>0</v>
      </c>
      <c r="Q1506" s="19">
        <f t="shared" si="3080"/>
        <v>0</v>
      </c>
      <c r="R1506" s="19">
        <f t="shared" si="2966"/>
        <v>18291.197</v>
      </c>
      <c r="S1506" s="19">
        <f t="shared" si="2967"/>
        <v>18673</v>
      </c>
      <c r="T1506" s="19">
        <f t="shared" si="2968"/>
        <v>19532</v>
      </c>
      <c r="U1506" s="19">
        <f t="shared" si="3081"/>
        <v>0</v>
      </c>
      <c r="V1506" s="19">
        <f t="shared" si="2969"/>
        <v>18291.197</v>
      </c>
      <c r="W1506" s="19">
        <f t="shared" si="2970"/>
        <v>18673</v>
      </c>
      <c r="X1506" s="19">
        <f t="shared" si="2971"/>
        <v>19532</v>
      </c>
      <c r="Y1506" s="19">
        <f t="shared" si="3081"/>
        <v>0</v>
      </c>
      <c r="Z1506" s="19">
        <f t="shared" si="3081"/>
        <v>0</v>
      </c>
      <c r="AA1506" s="19">
        <f t="shared" si="3081"/>
        <v>0</v>
      </c>
      <c r="AB1506" s="19">
        <f t="shared" si="3040"/>
        <v>18291.197</v>
      </c>
      <c r="AC1506" s="19">
        <f t="shared" si="3041"/>
        <v>18673</v>
      </c>
      <c r="AD1506" s="19">
        <f t="shared" si="3042"/>
        <v>19532</v>
      </c>
      <c r="AE1506" s="19">
        <f t="shared" si="3081"/>
        <v>0</v>
      </c>
      <c r="AF1506" s="19">
        <f t="shared" si="3081"/>
        <v>0</v>
      </c>
      <c r="AG1506" s="19">
        <f t="shared" si="3067"/>
        <v>18291.197</v>
      </c>
      <c r="AH1506" s="19">
        <f t="shared" si="3068"/>
        <v>18673</v>
      </c>
      <c r="AI1506" s="19">
        <f t="shared" si="3069"/>
        <v>19532</v>
      </c>
      <c r="AJ1506" s="19">
        <f t="shared" si="3081"/>
        <v>-64.168999999999997</v>
      </c>
      <c r="AK1506" s="19">
        <f t="shared" si="3081"/>
        <v>0</v>
      </c>
      <c r="AL1506" s="19">
        <f t="shared" si="3081"/>
        <v>0</v>
      </c>
      <c r="AM1506" s="19">
        <f t="shared" si="3070"/>
        <v>18227.027999999998</v>
      </c>
      <c r="AN1506" s="19">
        <f t="shared" si="3081"/>
        <v>0</v>
      </c>
      <c r="AO1506" s="19">
        <f t="shared" si="3036"/>
        <v>18227.027999999998</v>
      </c>
      <c r="AP1506" s="19">
        <f t="shared" si="3071"/>
        <v>18673</v>
      </c>
      <c r="AQ1506" s="19">
        <f t="shared" si="3081"/>
        <v>0</v>
      </c>
      <c r="AR1506" s="19">
        <f t="shared" si="3037"/>
        <v>18673</v>
      </c>
      <c r="AS1506" s="19">
        <f t="shared" si="3072"/>
        <v>19532</v>
      </c>
      <c r="AT1506" s="19">
        <f t="shared" si="3081"/>
        <v>0</v>
      </c>
      <c r="AU1506" s="19">
        <f t="shared" si="3038"/>
        <v>19532</v>
      </c>
      <c r="AV1506" s="19">
        <f t="shared" si="3081"/>
        <v>0</v>
      </c>
      <c r="AW1506" s="32"/>
      <c r="AX1506" s="23"/>
      <c r="AY1506" s="2"/>
    </row>
    <row r="1507" spans="1:51" x14ac:dyDescent="0.3">
      <c r="A1507" s="49" t="s">
        <v>296</v>
      </c>
      <c r="B1507" s="45">
        <v>240</v>
      </c>
      <c r="C1507" s="49" t="s">
        <v>200</v>
      </c>
      <c r="D1507" s="49" t="s">
        <v>20</v>
      </c>
      <c r="E1507" s="15" t="s">
        <v>553</v>
      </c>
      <c r="F1507" s="19">
        <v>17954.8</v>
      </c>
      <c r="G1507" s="19">
        <v>18673</v>
      </c>
      <c r="H1507" s="19">
        <v>19532</v>
      </c>
      <c r="I1507" s="19"/>
      <c r="J1507" s="19"/>
      <c r="K1507" s="19"/>
      <c r="L1507" s="19">
        <f t="shared" si="2986"/>
        <v>17954.8</v>
      </c>
      <c r="M1507" s="19">
        <f t="shared" si="2987"/>
        <v>18673</v>
      </c>
      <c r="N1507" s="19">
        <f t="shared" si="2988"/>
        <v>19532</v>
      </c>
      <c r="O1507" s="19">
        <v>336.39699999999999</v>
      </c>
      <c r="P1507" s="19"/>
      <c r="Q1507" s="19"/>
      <c r="R1507" s="19">
        <f t="shared" si="2966"/>
        <v>18291.197</v>
      </c>
      <c r="S1507" s="19">
        <f t="shared" si="2967"/>
        <v>18673</v>
      </c>
      <c r="T1507" s="19">
        <f t="shared" si="2968"/>
        <v>19532</v>
      </c>
      <c r="U1507" s="19"/>
      <c r="V1507" s="19">
        <f t="shared" si="2969"/>
        <v>18291.197</v>
      </c>
      <c r="W1507" s="19">
        <f t="shared" si="2970"/>
        <v>18673</v>
      </c>
      <c r="X1507" s="19">
        <f t="shared" si="2971"/>
        <v>19532</v>
      </c>
      <c r="Y1507" s="19"/>
      <c r="Z1507" s="19"/>
      <c r="AA1507" s="19"/>
      <c r="AB1507" s="19">
        <f t="shared" si="3040"/>
        <v>18291.197</v>
      </c>
      <c r="AC1507" s="19">
        <f t="shared" si="3041"/>
        <v>18673</v>
      </c>
      <c r="AD1507" s="19">
        <f t="shared" si="3042"/>
        <v>19532</v>
      </c>
      <c r="AE1507" s="19"/>
      <c r="AF1507" s="19"/>
      <c r="AG1507" s="19">
        <f t="shared" si="3067"/>
        <v>18291.197</v>
      </c>
      <c r="AH1507" s="19">
        <f t="shared" si="3068"/>
        <v>18673</v>
      </c>
      <c r="AI1507" s="19">
        <f t="shared" si="3069"/>
        <v>19532</v>
      </c>
      <c r="AJ1507" s="19">
        <v>-64.168999999999997</v>
      </c>
      <c r="AK1507" s="19"/>
      <c r="AL1507" s="19"/>
      <c r="AM1507" s="19">
        <f t="shared" si="3070"/>
        <v>18227.027999999998</v>
      </c>
      <c r="AN1507" s="19"/>
      <c r="AO1507" s="19">
        <f t="shared" si="3036"/>
        <v>18227.027999999998</v>
      </c>
      <c r="AP1507" s="19">
        <f t="shared" si="3071"/>
        <v>18673</v>
      </c>
      <c r="AQ1507" s="19"/>
      <c r="AR1507" s="19">
        <f t="shared" si="3037"/>
        <v>18673</v>
      </c>
      <c r="AS1507" s="19">
        <f t="shared" si="3072"/>
        <v>19532</v>
      </c>
      <c r="AT1507" s="19"/>
      <c r="AU1507" s="19">
        <f t="shared" si="3038"/>
        <v>19532</v>
      </c>
      <c r="AV1507" s="19"/>
      <c r="AW1507" s="32"/>
      <c r="AX1507" s="23"/>
      <c r="AY1507" s="2"/>
    </row>
    <row r="1508" spans="1:51" ht="62.4" x14ac:dyDescent="0.3">
      <c r="A1508" s="49" t="s">
        <v>297</v>
      </c>
      <c r="B1508" s="45"/>
      <c r="C1508" s="49"/>
      <c r="D1508" s="49"/>
      <c r="E1508" s="15" t="s">
        <v>1161</v>
      </c>
      <c r="F1508" s="19">
        <f t="shared" ref="F1508:K1510" si="3082">F1509</f>
        <v>329237</v>
      </c>
      <c r="G1508" s="19">
        <f t="shared" si="3082"/>
        <v>668826.6</v>
      </c>
      <c r="H1508" s="19">
        <f t="shared" si="3082"/>
        <v>809263.2</v>
      </c>
      <c r="I1508" s="19">
        <f t="shared" si="3082"/>
        <v>0</v>
      </c>
      <c r="J1508" s="19">
        <f t="shared" si="3082"/>
        <v>0</v>
      </c>
      <c r="K1508" s="19">
        <f t="shared" si="3082"/>
        <v>-72456.2</v>
      </c>
      <c r="L1508" s="19">
        <f t="shared" si="2986"/>
        <v>329237</v>
      </c>
      <c r="M1508" s="19">
        <f t="shared" si="2987"/>
        <v>668826.6</v>
      </c>
      <c r="N1508" s="19">
        <f t="shared" si="2988"/>
        <v>736807</v>
      </c>
      <c r="O1508" s="19">
        <f t="shared" ref="O1508:Q1510" si="3083">O1509</f>
        <v>100179.408</v>
      </c>
      <c r="P1508" s="19">
        <f t="shared" si="3083"/>
        <v>-140610.5</v>
      </c>
      <c r="Q1508" s="19">
        <f t="shared" si="3083"/>
        <v>-200000</v>
      </c>
      <c r="R1508" s="19">
        <f t="shared" si="2966"/>
        <v>429416.408</v>
      </c>
      <c r="S1508" s="19">
        <f t="shared" si="2967"/>
        <v>528216.1</v>
      </c>
      <c r="T1508" s="19">
        <f t="shared" si="2968"/>
        <v>536807</v>
      </c>
      <c r="U1508" s="19">
        <f t="shared" ref="U1508:AV1510" si="3084">U1509</f>
        <v>0</v>
      </c>
      <c r="V1508" s="19">
        <f t="shared" si="2969"/>
        <v>429416.408</v>
      </c>
      <c r="W1508" s="19">
        <f t="shared" si="2970"/>
        <v>528216.1</v>
      </c>
      <c r="X1508" s="19">
        <f t="shared" si="2971"/>
        <v>536807</v>
      </c>
      <c r="Y1508" s="19">
        <f>Y1509+Y1516+Y1512</f>
        <v>149999.99999999994</v>
      </c>
      <c r="Z1508" s="19">
        <f t="shared" ref="Z1508:AV1508" si="3085">Z1509+Z1516+Z1512</f>
        <v>820904.77999999991</v>
      </c>
      <c r="AA1508" s="19">
        <f t="shared" si="3085"/>
        <v>922565.2</v>
      </c>
      <c r="AB1508" s="19">
        <f t="shared" si="3040"/>
        <v>579416.40799999994</v>
      </c>
      <c r="AC1508" s="19">
        <f t="shared" si="3041"/>
        <v>1349120.88</v>
      </c>
      <c r="AD1508" s="19">
        <f t="shared" si="3042"/>
        <v>1459372.2</v>
      </c>
      <c r="AE1508" s="19">
        <f t="shared" ref="AE1508:AF1508" si="3086">AE1509+AE1516+AE1512</f>
        <v>0</v>
      </c>
      <c r="AF1508" s="19">
        <f t="shared" si="3086"/>
        <v>-18664.799000000003</v>
      </c>
      <c r="AG1508" s="19">
        <f t="shared" si="3067"/>
        <v>579416.40799999994</v>
      </c>
      <c r="AH1508" s="19">
        <f t="shared" si="3068"/>
        <v>1330456.0809999998</v>
      </c>
      <c r="AI1508" s="19">
        <f t="shared" si="3069"/>
        <v>1459372.2</v>
      </c>
      <c r="AJ1508" s="19">
        <f t="shared" ref="AJ1508:AL1508" si="3087">AJ1509+AJ1516+AJ1512</f>
        <v>-5599.5060000000003</v>
      </c>
      <c r="AK1508" s="19">
        <f t="shared" si="3087"/>
        <v>0</v>
      </c>
      <c r="AL1508" s="19">
        <f t="shared" si="3087"/>
        <v>0</v>
      </c>
      <c r="AM1508" s="19">
        <f t="shared" si="3070"/>
        <v>573816.90199999989</v>
      </c>
      <c r="AN1508" s="19">
        <f t="shared" ref="AN1508" si="3088">AN1509+AN1516+AN1512</f>
        <v>0</v>
      </c>
      <c r="AO1508" s="19">
        <f t="shared" si="3036"/>
        <v>573816.90199999989</v>
      </c>
      <c r="AP1508" s="19">
        <f t="shared" si="3071"/>
        <v>1330456.0809999998</v>
      </c>
      <c r="AQ1508" s="19">
        <f t="shared" ref="AQ1508" si="3089">AQ1509+AQ1516+AQ1512</f>
        <v>0</v>
      </c>
      <c r="AR1508" s="19">
        <f t="shared" si="3037"/>
        <v>1330456.0809999998</v>
      </c>
      <c r="AS1508" s="19">
        <f t="shared" si="3072"/>
        <v>1459372.2</v>
      </c>
      <c r="AT1508" s="19">
        <f t="shared" ref="AT1508" si="3090">AT1509+AT1516+AT1512</f>
        <v>0</v>
      </c>
      <c r="AU1508" s="19">
        <f t="shared" si="3038"/>
        <v>1459372.2</v>
      </c>
      <c r="AV1508" s="19">
        <f t="shared" si="3085"/>
        <v>0</v>
      </c>
      <c r="AW1508" s="32"/>
      <c r="AX1508" s="23"/>
      <c r="AY1508" s="2"/>
    </row>
    <row r="1509" spans="1:51" ht="31.2" hidden="1" x14ac:dyDescent="0.3">
      <c r="A1509" s="36" t="s">
        <v>297</v>
      </c>
      <c r="B1509" s="33">
        <v>200</v>
      </c>
      <c r="C1509" s="36"/>
      <c r="D1509" s="36"/>
      <c r="E1509" s="15" t="s">
        <v>578</v>
      </c>
      <c r="F1509" s="19">
        <f t="shared" si="3082"/>
        <v>329237</v>
      </c>
      <c r="G1509" s="19">
        <f t="shared" si="3082"/>
        <v>668826.6</v>
      </c>
      <c r="H1509" s="19">
        <f t="shared" si="3082"/>
        <v>809263.2</v>
      </c>
      <c r="I1509" s="19">
        <f t="shared" si="3082"/>
        <v>0</v>
      </c>
      <c r="J1509" s="19">
        <f t="shared" si="3082"/>
        <v>0</v>
      </c>
      <c r="K1509" s="19">
        <f t="shared" si="3082"/>
        <v>-72456.2</v>
      </c>
      <c r="L1509" s="19">
        <f t="shared" si="2986"/>
        <v>329237</v>
      </c>
      <c r="M1509" s="19">
        <f t="shared" si="2987"/>
        <v>668826.6</v>
      </c>
      <c r="N1509" s="19">
        <f t="shared" si="2988"/>
        <v>736807</v>
      </c>
      <c r="O1509" s="19">
        <f t="shared" si="3083"/>
        <v>100179.408</v>
      </c>
      <c r="P1509" s="19">
        <f t="shared" si="3083"/>
        <v>-140610.5</v>
      </c>
      <c r="Q1509" s="19">
        <f t="shared" si="3083"/>
        <v>-200000</v>
      </c>
      <c r="R1509" s="19">
        <f t="shared" si="2966"/>
        <v>429416.408</v>
      </c>
      <c r="S1509" s="19">
        <f t="shared" si="2967"/>
        <v>528216.1</v>
      </c>
      <c r="T1509" s="19">
        <f t="shared" si="2968"/>
        <v>536807</v>
      </c>
      <c r="U1509" s="19">
        <f t="shared" si="3084"/>
        <v>0</v>
      </c>
      <c r="V1509" s="19">
        <f t="shared" si="2969"/>
        <v>429416.408</v>
      </c>
      <c r="W1509" s="19">
        <f t="shared" si="2970"/>
        <v>528216.1</v>
      </c>
      <c r="X1509" s="19">
        <f t="shared" si="2971"/>
        <v>536807</v>
      </c>
      <c r="Y1509" s="19">
        <f t="shared" si="3084"/>
        <v>-429416.408</v>
      </c>
      <c r="Z1509" s="19">
        <f t="shared" si="3084"/>
        <v>-528216.1</v>
      </c>
      <c r="AA1509" s="19">
        <f t="shared" si="3084"/>
        <v>-536807</v>
      </c>
      <c r="AB1509" s="19">
        <f t="shared" si="3040"/>
        <v>0</v>
      </c>
      <c r="AC1509" s="19">
        <f t="shared" si="3041"/>
        <v>0</v>
      </c>
      <c r="AD1509" s="19">
        <f t="shared" si="3042"/>
        <v>0</v>
      </c>
      <c r="AE1509" s="19">
        <f t="shared" si="3084"/>
        <v>0</v>
      </c>
      <c r="AF1509" s="19">
        <f t="shared" si="3084"/>
        <v>0</v>
      </c>
      <c r="AG1509" s="19">
        <f t="shared" si="3067"/>
        <v>0</v>
      </c>
      <c r="AH1509" s="19">
        <f t="shared" si="3068"/>
        <v>0</v>
      </c>
      <c r="AI1509" s="19">
        <f t="shared" si="3069"/>
        <v>0</v>
      </c>
      <c r="AJ1509" s="19">
        <f t="shared" si="3084"/>
        <v>0</v>
      </c>
      <c r="AK1509" s="19">
        <f t="shared" si="3084"/>
        <v>0</v>
      </c>
      <c r="AL1509" s="19">
        <f t="shared" si="3084"/>
        <v>0</v>
      </c>
      <c r="AM1509" s="19">
        <f t="shared" si="3070"/>
        <v>0</v>
      </c>
      <c r="AN1509" s="19">
        <f t="shared" si="3084"/>
        <v>0</v>
      </c>
      <c r="AO1509" s="19"/>
      <c r="AP1509" s="19">
        <f t="shared" si="3071"/>
        <v>0</v>
      </c>
      <c r="AQ1509" s="19">
        <f t="shared" si="3084"/>
        <v>0</v>
      </c>
      <c r="AR1509" s="19"/>
      <c r="AS1509" s="19">
        <f t="shared" si="3072"/>
        <v>0</v>
      </c>
      <c r="AT1509" s="19">
        <f t="shared" si="3084"/>
        <v>0</v>
      </c>
      <c r="AU1509" s="19"/>
      <c r="AV1509" s="19">
        <f t="shared" si="3084"/>
        <v>0</v>
      </c>
      <c r="AW1509" s="32">
        <v>0</v>
      </c>
      <c r="AX1509" s="23"/>
      <c r="AY1509" s="2"/>
    </row>
    <row r="1510" spans="1:51" ht="46.8" hidden="1" x14ac:dyDescent="0.3">
      <c r="A1510" s="36" t="s">
        <v>297</v>
      </c>
      <c r="B1510" s="33">
        <v>240</v>
      </c>
      <c r="C1510" s="36"/>
      <c r="D1510" s="36"/>
      <c r="E1510" s="15" t="s">
        <v>586</v>
      </c>
      <c r="F1510" s="19">
        <f t="shared" si="3082"/>
        <v>329237</v>
      </c>
      <c r="G1510" s="19">
        <f t="shared" si="3082"/>
        <v>668826.6</v>
      </c>
      <c r="H1510" s="19">
        <f t="shared" si="3082"/>
        <v>809263.2</v>
      </c>
      <c r="I1510" s="19">
        <f t="shared" si="3082"/>
        <v>0</v>
      </c>
      <c r="J1510" s="19">
        <f t="shared" si="3082"/>
        <v>0</v>
      </c>
      <c r="K1510" s="19">
        <f t="shared" si="3082"/>
        <v>-72456.2</v>
      </c>
      <c r="L1510" s="19">
        <f t="shared" si="2986"/>
        <v>329237</v>
      </c>
      <c r="M1510" s="19">
        <f t="shared" si="2987"/>
        <v>668826.6</v>
      </c>
      <c r="N1510" s="19">
        <f t="shared" si="2988"/>
        <v>736807</v>
      </c>
      <c r="O1510" s="19">
        <f t="shared" si="3083"/>
        <v>100179.408</v>
      </c>
      <c r="P1510" s="19">
        <f t="shared" si="3083"/>
        <v>-140610.5</v>
      </c>
      <c r="Q1510" s="19">
        <f t="shared" si="3083"/>
        <v>-200000</v>
      </c>
      <c r="R1510" s="19">
        <f t="shared" si="2966"/>
        <v>429416.408</v>
      </c>
      <c r="S1510" s="19">
        <f t="shared" si="2967"/>
        <v>528216.1</v>
      </c>
      <c r="T1510" s="19">
        <f t="shared" si="2968"/>
        <v>536807</v>
      </c>
      <c r="U1510" s="19">
        <f t="shared" si="3084"/>
        <v>0</v>
      </c>
      <c r="V1510" s="19">
        <f t="shared" si="2969"/>
        <v>429416.408</v>
      </c>
      <c r="W1510" s="19">
        <f t="shared" si="2970"/>
        <v>528216.1</v>
      </c>
      <c r="X1510" s="19">
        <f t="shared" si="2971"/>
        <v>536807</v>
      </c>
      <c r="Y1510" s="19">
        <f t="shared" si="3084"/>
        <v>-429416.408</v>
      </c>
      <c r="Z1510" s="19">
        <f t="shared" si="3084"/>
        <v>-528216.1</v>
      </c>
      <c r="AA1510" s="19">
        <f t="shared" si="3084"/>
        <v>-536807</v>
      </c>
      <c r="AB1510" s="19">
        <f t="shared" si="3040"/>
        <v>0</v>
      </c>
      <c r="AC1510" s="19">
        <f t="shared" si="3041"/>
        <v>0</v>
      </c>
      <c r="AD1510" s="19">
        <f t="shared" si="3042"/>
        <v>0</v>
      </c>
      <c r="AE1510" s="19">
        <f t="shared" si="3084"/>
        <v>0</v>
      </c>
      <c r="AF1510" s="19">
        <f t="shared" si="3084"/>
        <v>0</v>
      </c>
      <c r="AG1510" s="19">
        <f t="shared" si="3067"/>
        <v>0</v>
      </c>
      <c r="AH1510" s="19">
        <f t="shared" si="3068"/>
        <v>0</v>
      </c>
      <c r="AI1510" s="19">
        <f t="shared" si="3069"/>
        <v>0</v>
      </c>
      <c r="AJ1510" s="19">
        <f t="shared" si="3084"/>
        <v>0</v>
      </c>
      <c r="AK1510" s="19">
        <f t="shared" si="3084"/>
        <v>0</v>
      </c>
      <c r="AL1510" s="19">
        <f t="shared" si="3084"/>
        <v>0</v>
      </c>
      <c r="AM1510" s="19">
        <f t="shared" si="3070"/>
        <v>0</v>
      </c>
      <c r="AN1510" s="19">
        <f t="shared" si="3084"/>
        <v>0</v>
      </c>
      <c r="AO1510" s="19"/>
      <c r="AP1510" s="19">
        <f t="shared" si="3071"/>
        <v>0</v>
      </c>
      <c r="AQ1510" s="19">
        <f t="shared" si="3084"/>
        <v>0</v>
      </c>
      <c r="AR1510" s="19"/>
      <c r="AS1510" s="19">
        <f t="shared" si="3072"/>
        <v>0</v>
      </c>
      <c r="AT1510" s="19">
        <f t="shared" si="3084"/>
        <v>0</v>
      </c>
      <c r="AU1510" s="19"/>
      <c r="AV1510" s="19">
        <f t="shared" si="3084"/>
        <v>0</v>
      </c>
      <c r="AW1510" s="32">
        <v>0</v>
      </c>
      <c r="AX1510" s="23"/>
      <c r="AY1510" s="2"/>
    </row>
    <row r="1511" spans="1:51" hidden="1" x14ac:dyDescent="0.3">
      <c r="A1511" s="36" t="s">
        <v>297</v>
      </c>
      <c r="B1511" s="33">
        <v>240</v>
      </c>
      <c r="C1511" s="36" t="s">
        <v>200</v>
      </c>
      <c r="D1511" s="36" t="s">
        <v>20</v>
      </c>
      <c r="E1511" s="15" t="s">
        <v>553</v>
      </c>
      <c r="F1511" s="19">
        <v>329237</v>
      </c>
      <c r="G1511" s="19">
        <v>668826.6</v>
      </c>
      <c r="H1511" s="19">
        <v>809263.2</v>
      </c>
      <c r="I1511" s="19"/>
      <c r="J1511" s="19"/>
      <c r="K1511" s="24">
        <v>-72456.2</v>
      </c>
      <c r="L1511" s="19">
        <f t="shared" si="2986"/>
        <v>329237</v>
      </c>
      <c r="M1511" s="19">
        <f t="shared" si="2987"/>
        <v>668826.6</v>
      </c>
      <c r="N1511" s="19">
        <f t="shared" si="2988"/>
        <v>736807</v>
      </c>
      <c r="O1511" s="19">
        <v>100179.408</v>
      </c>
      <c r="P1511" s="19">
        <v>-140610.5</v>
      </c>
      <c r="Q1511" s="19">
        <v>-200000</v>
      </c>
      <c r="R1511" s="19">
        <f t="shared" si="2966"/>
        <v>429416.408</v>
      </c>
      <c r="S1511" s="19">
        <f t="shared" si="2967"/>
        <v>528216.1</v>
      </c>
      <c r="T1511" s="19">
        <f t="shared" si="2968"/>
        <v>536807</v>
      </c>
      <c r="U1511" s="19"/>
      <c r="V1511" s="19">
        <f t="shared" si="2969"/>
        <v>429416.408</v>
      </c>
      <c r="W1511" s="19">
        <f t="shared" si="2970"/>
        <v>528216.1</v>
      </c>
      <c r="X1511" s="19">
        <f t="shared" si="2971"/>
        <v>536807</v>
      </c>
      <c r="Y1511" s="19">
        <f>-23145.4-406271.008</f>
        <v>-429416.408</v>
      </c>
      <c r="Z1511" s="19">
        <f>-165705.975-362510.125</f>
        <v>-528216.1</v>
      </c>
      <c r="AA1511" s="19">
        <f>-224091.5-312715.5</f>
        <v>-536807</v>
      </c>
      <c r="AB1511" s="19">
        <f t="shared" si="3040"/>
        <v>0</v>
      </c>
      <c r="AC1511" s="19">
        <f t="shared" si="3041"/>
        <v>0</v>
      </c>
      <c r="AD1511" s="19">
        <f t="shared" si="3042"/>
        <v>0</v>
      </c>
      <c r="AE1511" s="19"/>
      <c r="AF1511" s="19"/>
      <c r="AG1511" s="19">
        <f t="shared" si="3067"/>
        <v>0</v>
      </c>
      <c r="AH1511" s="19">
        <f t="shared" si="3068"/>
        <v>0</v>
      </c>
      <c r="AI1511" s="19">
        <f t="shared" si="3069"/>
        <v>0</v>
      </c>
      <c r="AJ1511" s="19"/>
      <c r="AK1511" s="19"/>
      <c r="AL1511" s="19"/>
      <c r="AM1511" s="19">
        <f t="shared" si="3070"/>
        <v>0</v>
      </c>
      <c r="AN1511" s="19"/>
      <c r="AO1511" s="19"/>
      <c r="AP1511" s="19">
        <f t="shared" si="3071"/>
        <v>0</v>
      </c>
      <c r="AQ1511" s="19"/>
      <c r="AR1511" s="19"/>
      <c r="AS1511" s="19">
        <f t="shared" si="3072"/>
        <v>0</v>
      </c>
      <c r="AT1511" s="19"/>
      <c r="AU1511" s="19"/>
      <c r="AV1511" s="19"/>
      <c r="AW1511" s="32">
        <v>0</v>
      </c>
      <c r="AX1511" s="23" t="s">
        <v>1298</v>
      </c>
      <c r="AY1511" s="2"/>
    </row>
    <row r="1512" spans="1:51" ht="31.2" x14ac:dyDescent="0.3">
      <c r="A1512" s="49" t="s">
        <v>1430</v>
      </c>
      <c r="B1512" s="45"/>
      <c r="C1512" s="49"/>
      <c r="D1512" s="49"/>
      <c r="E1512" s="15" t="s">
        <v>1439</v>
      </c>
      <c r="F1512" s="19"/>
      <c r="G1512" s="19"/>
      <c r="H1512" s="19"/>
      <c r="I1512" s="19"/>
      <c r="J1512" s="19"/>
      <c r="K1512" s="24"/>
      <c r="L1512" s="19"/>
      <c r="M1512" s="19"/>
      <c r="N1512" s="19"/>
      <c r="O1512" s="19"/>
      <c r="P1512" s="19"/>
      <c r="Q1512" s="19"/>
      <c r="R1512" s="19"/>
      <c r="S1512" s="19"/>
      <c r="T1512" s="19"/>
      <c r="U1512" s="19"/>
      <c r="V1512" s="19">
        <f>V1513</f>
        <v>0</v>
      </c>
      <c r="W1512" s="19">
        <f t="shared" ref="W1512:AV1514" si="3091">W1513</f>
        <v>0</v>
      </c>
      <c r="X1512" s="19">
        <f t="shared" si="3091"/>
        <v>0</v>
      </c>
      <c r="Y1512" s="19">
        <f t="shared" si="3091"/>
        <v>506271.00799999997</v>
      </c>
      <c r="Z1512" s="19">
        <f t="shared" si="3091"/>
        <v>262510.125</v>
      </c>
      <c r="AA1512" s="19">
        <f t="shared" si="3091"/>
        <v>312715.5</v>
      </c>
      <c r="AB1512" s="19">
        <f t="shared" si="3040"/>
        <v>506271.00799999997</v>
      </c>
      <c r="AC1512" s="19">
        <f t="shared" si="3041"/>
        <v>262510.125</v>
      </c>
      <c r="AD1512" s="19">
        <f t="shared" si="3042"/>
        <v>312715.5</v>
      </c>
      <c r="AE1512" s="19">
        <f t="shared" si="3091"/>
        <v>0</v>
      </c>
      <c r="AF1512" s="19">
        <f t="shared" si="3091"/>
        <v>0</v>
      </c>
      <c r="AG1512" s="19">
        <f t="shared" si="3067"/>
        <v>506271.00799999997</v>
      </c>
      <c r="AH1512" s="19">
        <f t="shared" si="3068"/>
        <v>262510.125</v>
      </c>
      <c r="AI1512" s="19">
        <f t="shared" si="3069"/>
        <v>312715.5</v>
      </c>
      <c r="AJ1512" s="19">
        <f t="shared" si="3091"/>
        <v>-5599.5060000000003</v>
      </c>
      <c r="AK1512" s="19">
        <f t="shared" si="3091"/>
        <v>0</v>
      </c>
      <c r="AL1512" s="19">
        <f t="shared" si="3091"/>
        <v>0</v>
      </c>
      <c r="AM1512" s="19">
        <f t="shared" si="3070"/>
        <v>500671.50199999998</v>
      </c>
      <c r="AN1512" s="19">
        <f t="shared" si="3091"/>
        <v>0</v>
      </c>
      <c r="AO1512" s="19">
        <f t="shared" ref="AO1512:AO1557" si="3092">AM1512+AN1512</f>
        <v>500671.50199999998</v>
      </c>
      <c r="AP1512" s="19">
        <f t="shared" si="3071"/>
        <v>262510.125</v>
      </c>
      <c r="AQ1512" s="19">
        <f t="shared" si="3091"/>
        <v>0</v>
      </c>
      <c r="AR1512" s="19">
        <f t="shared" ref="AR1512:AR1557" si="3093">AP1512+AQ1512</f>
        <v>262510.125</v>
      </c>
      <c r="AS1512" s="19">
        <f t="shared" si="3072"/>
        <v>312715.5</v>
      </c>
      <c r="AT1512" s="19">
        <f t="shared" si="3091"/>
        <v>0</v>
      </c>
      <c r="AU1512" s="19">
        <f t="shared" ref="AU1512:AU1557" si="3094">AS1512+AT1512</f>
        <v>312715.5</v>
      </c>
      <c r="AV1512" s="19">
        <f t="shared" si="3091"/>
        <v>0</v>
      </c>
      <c r="AW1512" s="32"/>
      <c r="AX1512" s="23"/>
      <c r="AY1512" s="2"/>
    </row>
    <row r="1513" spans="1:51" ht="31.2" x14ac:dyDescent="0.3">
      <c r="A1513" s="49" t="s">
        <v>1430</v>
      </c>
      <c r="B1513" s="45">
        <v>200</v>
      </c>
      <c r="C1513" s="49"/>
      <c r="D1513" s="49"/>
      <c r="E1513" s="15" t="s">
        <v>578</v>
      </c>
      <c r="F1513" s="19"/>
      <c r="G1513" s="19"/>
      <c r="H1513" s="19"/>
      <c r="I1513" s="19"/>
      <c r="J1513" s="19"/>
      <c r="K1513" s="24"/>
      <c r="L1513" s="19"/>
      <c r="M1513" s="19"/>
      <c r="N1513" s="19"/>
      <c r="O1513" s="19"/>
      <c r="P1513" s="19"/>
      <c r="Q1513" s="19"/>
      <c r="R1513" s="19"/>
      <c r="S1513" s="19"/>
      <c r="T1513" s="19"/>
      <c r="U1513" s="19"/>
      <c r="V1513" s="19">
        <f>V1514</f>
        <v>0</v>
      </c>
      <c r="W1513" s="19">
        <f t="shared" si="3091"/>
        <v>0</v>
      </c>
      <c r="X1513" s="19">
        <f t="shared" si="3091"/>
        <v>0</v>
      </c>
      <c r="Y1513" s="19">
        <f t="shared" si="3091"/>
        <v>506271.00799999997</v>
      </c>
      <c r="Z1513" s="19">
        <f t="shared" si="3091"/>
        <v>262510.125</v>
      </c>
      <c r="AA1513" s="19">
        <f t="shared" si="3091"/>
        <v>312715.5</v>
      </c>
      <c r="AB1513" s="19">
        <f t="shared" si="3040"/>
        <v>506271.00799999997</v>
      </c>
      <c r="AC1513" s="19">
        <f t="shared" si="3041"/>
        <v>262510.125</v>
      </c>
      <c r="AD1513" s="19">
        <f t="shared" si="3042"/>
        <v>312715.5</v>
      </c>
      <c r="AE1513" s="19">
        <f t="shared" si="3091"/>
        <v>0</v>
      </c>
      <c r="AF1513" s="19">
        <f t="shared" si="3091"/>
        <v>0</v>
      </c>
      <c r="AG1513" s="19">
        <f t="shared" si="3067"/>
        <v>506271.00799999997</v>
      </c>
      <c r="AH1513" s="19">
        <f t="shared" si="3068"/>
        <v>262510.125</v>
      </c>
      <c r="AI1513" s="19">
        <f t="shared" si="3069"/>
        <v>312715.5</v>
      </c>
      <c r="AJ1513" s="19">
        <f t="shared" si="3091"/>
        <v>-5599.5060000000003</v>
      </c>
      <c r="AK1513" s="19">
        <f t="shared" si="3091"/>
        <v>0</v>
      </c>
      <c r="AL1513" s="19">
        <f t="shared" si="3091"/>
        <v>0</v>
      </c>
      <c r="AM1513" s="19">
        <f t="shared" si="3070"/>
        <v>500671.50199999998</v>
      </c>
      <c r="AN1513" s="19">
        <f t="shared" si="3091"/>
        <v>0</v>
      </c>
      <c r="AO1513" s="19">
        <f t="shared" si="3092"/>
        <v>500671.50199999998</v>
      </c>
      <c r="AP1513" s="19">
        <f t="shared" si="3071"/>
        <v>262510.125</v>
      </c>
      <c r="AQ1513" s="19">
        <f t="shared" si="3091"/>
        <v>0</v>
      </c>
      <c r="AR1513" s="19">
        <f t="shared" si="3093"/>
        <v>262510.125</v>
      </c>
      <c r="AS1513" s="19">
        <f t="shared" si="3072"/>
        <v>312715.5</v>
      </c>
      <c r="AT1513" s="19">
        <f t="shared" si="3091"/>
        <v>0</v>
      </c>
      <c r="AU1513" s="19">
        <f t="shared" si="3094"/>
        <v>312715.5</v>
      </c>
      <c r="AV1513" s="19">
        <f t="shared" si="3091"/>
        <v>0</v>
      </c>
      <c r="AW1513" s="32"/>
      <c r="AX1513" s="23"/>
      <c r="AY1513" s="2"/>
    </row>
    <row r="1514" spans="1:51" ht="46.8" x14ac:dyDescent="0.3">
      <c r="A1514" s="49" t="s">
        <v>1430</v>
      </c>
      <c r="B1514" s="45">
        <v>240</v>
      </c>
      <c r="C1514" s="49"/>
      <c r="D1514" s="49"/>
      <c r="E1514" s="15" t="s">
        <v>586</v>
      </c>
      <c r="F1514" s="19"/>
      <c r="G1514" s="19"/>
      <c r="H1514" s="19"/>
      <c r="I1514" s="19"/>
      <c r="J1514" s="19"/>
      <c r="K1514" s="24"/>
      <c r="L1514" s="19"/>
      <c r="M1514" s="19"/>
      <c r="N1514" s="19"/>
      <c r="O1514" s="19"/>
      <c r="P1514" s="19"/>
      <c r="Q1514" s="19"/>
      <c r="R1514" s="19"/>
      <c r="S1514" s="19"/>
      <c r="T1514" s="19"/>
      <c r="U1514" s="19"/>
      <c r="V1514" s="19">
        <f>V1515</f>
        <v>0</v>
      </c>
      <c r="W1514" s="19">
        <f t="shared" si="3091"/>
        <v>0</v>
      </c>
      <c r="X1514" s="19">
        <f t="shared" si="3091"/>
        <v>0</v>
      </c>
      <c r="Y1514" s="19">
        <f t="shared" si="3091"/>
        <v>506271.00799999997</v>
      </c>
      <c r="Z1514" s="19">
        <f t="shared" si="3091"/>
        <v>262510.125</v>
      </c>
      <c r="AA1514" s="19">
        <f t="shared" si="3091"/>
        <v>312715.5</v>
      </c>
      <c r="AB1514" s="19">
        <f t="shared" si="3040"/>
        <v>506271.00799999997</v>
      </c>
      <c r="AC1514" s="19">
        <f t="shared" si="3041"/>
        <v>262510.125</v>
      </c>
      <c r="AD1514" s="19">
        <f t="shared" si="3042"/>
        <v>312715.5</v>
      </c>
      <c r="AE1514" s="19">
        <f t="shared" si="3091"/>
        <v>0</v>
      </c>
      <c r="AF1514" s="19">
        <f t="shared" si="3091"/>
        <v>0</v>
      </c>
      <c r="AG1514" s="19">
        <f t="shared" si="3067"/>
        <v>506271.00799999997</v>
      </c>
      <c r="AH1514" s="19">
        <f t="shared" si="3068"/>
        <v>262510.125</v>
      </c>
      <c r="AI1514" s="19">
        <f t="shared" si="3069"/>
        <v>312715.5</v>
      </c>
      <c r="AJ1514" s="19">
        <f t="shared" si="3091"/>
        <v>-5599.5060000000003</v>
      </c>
      <c r="AK1514" s="19">
        <f t="shared" si="3091"/>
        <v>0</v>
      </c>
      <c r="AL1514" s="19">
        <f t="shared" si="3091"/>
        <v>0</v>
      </c>
      <c r="AM1514" s="19">
        <f t="shared" si="3070"/>
        <v>500671.50199999998</v>
      </c>
      <c r="AN1514" s="19">
        <f t="shared" si="3091"/>
        <v>0</v>
      </c>
      <c r="AO1514" s="19">
        <f t="shared" si="3092"/>
        <v>500671.50199999998</v>
      </c>
      <c r="AP1514" s="19">
        <f t="shared" si="3071"/>
        <v>262510.125</v>
      </c>
      <c r="AQ1514" s="19">
        <f t="shared" si="3091"/>
        <v>0</v>
      </c>
      <c r="AR1514" s="19">
        <f t="shared" si="3093"/>
        <v>262510.125</v>
      </c>
      <c r="AS1514" s="19">
        <f t="shared" si="3072"/>
        <v>312715.5</v>
      </c>
      <c r="AT1514" s="19">
        <f t="shared" si="3091"/>
        <v>0</v>
      </c>
      <c r="AU1514" s="19">
        <f t="shared" si="3094"/>
        <v>312715.5</v>
      </c>
      <c r="AV1514" s="19">
        <f t="shared" si="3091"/>
        <v>0</v>
      </c>
      <c r="AW1514" s="32"/>
      <c r="AX1514" s="23"/>
      <c r="AY1514" s="2"/>
    </row>
    <row r="1515" spans="1:51" x14ac:dyDescent="0.3">
      <c r="A1515" s="49" t="s">
        <v>1430</v>
      </c>
      <c r="B1515" s="45">
        <v>240</v>
      </c>
      <c r="C1515" s="49" t="s">
        <v>200</v>
      </c>
      <c r="D1515" s="49" t="s">
        <v>20</v>
      </c>
      <c r="E1515" s="15" t="s">
        <v>553</v>
      </c>
      <c r="F1515" s="19"/>
      <c r="G1515" s="19"/>
      <c r="H1515" s="19"/>
      <c r="I1515" s="19"/>
      <c r="J1515" s="19"/>
      <c r="K1515" s="24"/>
      <c r="L1515" s="19"/>
      <c r="M1515" s="19"/>
      <c r="N1515" s="19"/>
      <c r="O1515" s="19"/>
      <c r="P1515" s="19"/>
      <c r="Q1515" s="19"/>
      <c r="R1515" s="19"/>
      <c r="S1515" s="19"/>
      <c r="T1515" s="19"/>
      <c r="U1515" s="19"/>
      <c r="V1515" s="19">
        <v>0</v>
      </c>
      <c r="W1515" s="19">
        <v>0</v>
      </c>
      <c r="X1515" s="19">
        <v>0</v>
      </c>
      <c r="Y1515" s="19">
        <v>506271.00799999997</v>
      </c>
      <c r="Z1515" s="19">
        <v>262510.125</v>
      </c>
      <c r="AA1515" s="19">
        <v>312715.5</v>
      </c>
      <c r="AB1515" s="19">
        <f t="shared" si="3040"/>
        <v>506271.00799999997</v>
      </c>
      <c r="AC1515" s="19">
        <f t="shared" si="3041"/>
        <v>262510.125</v>
      </c>
      <c r="AD1515" s="19">
        <f t="shared" si="3042"/>
        <v>312715.5</v>
      </c>
      <c r="AE1515" s="19"/>
      <c r="AF1515" s="19"/>
      <c r="AG1515" s="19">
        <f t="shared" si="3067"/>
        <v>506271.00799999997</v>
      </c>
      <c r="AH1515" s="19">
        <f t="shared" si="3068"/>
        <v>262510.125</v>
      </c>
      <c r="AI1515" s="19">
        <f t="shared" si="3069"/>
        <v>312715.5</v>
      </c>
      <c r="AJ1515" s="19">
        <v>-5599.5060000000003</v>
      </c>
      <c r="AK1515" s="19"/>
      <c r="AL1515" s="19"/>
      <c r="AM1515" s="19">
        <f t="shared" si="3070"/>
        <v>500671.50199999998</v>
      </c>
      <c r="AN1515" s="19"/>
      <c r="AO1515" s="19">
        <f t="shared" si="3092"/>
        <v>500671.50199999998</v>
      </c>
      <c r="AP1515" s="19">
        <f t="shared" si="3071"/>
        <v>262510.125</v>
      </c>
      <c r="AQ1515" s="19"/>
      <c r="AR1515" s="19">
        <f t="shared" si="3093"/>
        <v>262510.125</v>
      </c>
      <c r="AS1515" s="19">
        <f t="shared" si="3072"/>
        <v>312715.5</v>
      </c>
      <c r="AT1515" s="19"/>
      <c r="AU1515" s="19">
        <f t="shared" si="3094"/>
        <v>312715.5</v>
      </c>
      <c r="AV1515" s="19"/>
      <c r="AW1515" s="32"/>
      <c r="AX1515" s="23"/>
      <c r="AY1515" s="2"/>
    </row>
    <row r="1516" spans="1:51" x14ac:dyDescent="0.3">
      <c r="A1516" s="20" t="s">
        <v>1425</v>
      </c>
      <c r="B1516" s="45"/>
      <c r="C1516" s="49"/>
      <c r="D1516" s="49"/>
      <c r="E1516" s="15" t="s">
        <v>983</v>
      </c>
      <c r="F1516" s="19"/>
      <c r="G1516" s="19"/>
      <c r="H1516" s="19"/>
      <c r="I1516" s="19"/>
      <c r="J1516" s="19"/>
      <c r="K1516" s="24"/>
      <c r="L1516" s="19"/>
      <c r="M1516" s="19"/>
      <c r="N1516" s="19"/>
      <c r="O1516" s="19"/>
      <c r="P1516" s="19"/>
      <c r="Q1516" s="19"/>
      <c r="R1516" s="19"/>
      <c r="S1516" s="19"/>
      <c r="T1516" s="19"/>
      <c r="U1516" s="19"/>
      <c r="V1516" s="19">
        <f>V1517</f>
        <v>0</v>
      </c>
      <c r="W1516" s="19">
        <f t="shared" ref="W1516:AV1518" si="3095">W1517</f>
        <v>0</v>
      </c>
      <c r="X1516" s="19">
        <f t="shared" si="3095"/>
        <v>0</v>
      </c>
      <c r="Y1516" s="19">
        <f t="shared" si="3095"/>
        <v>73145.399999999994</v>
      </c>
      <c r="Z1516" s="19">
        <f t="shared" si="3095"/>
        <v>1086610.7549999999</v>
      </c>
      <c r="AA1516" s="19">
        <f t="shared" si="3095"/>
        <v>1146656.7</v>
      </c>
      <c r="AB1516" s="19">
        <f t="shared" si="3040"/>
        <v>73145.399999999994</v>
      </c>
      <c r="AC1516" s="19">
        <f t="shared" si="3041"/>
        <v>1086610.7549999999</v>
      </c>
      <c r="AD1516" s="19">
        <f t="shared" si="3042"/>
        <v>1146656.7</v>
      </c>
      <c r="AE1516" s="19">
        <f t="shared" si="3095"/>
        <v>0</v>
      </c>
      <c r="AF1516" s="19">
        <f t="shared" si="3095"/>
        <v>-18664.799000000003</v>
      </c>
      <c r="AG1516" s="19">
        <f t="shared" si="3067"/>
        <v>73145.399999999994</v>
      </c>
      <c r="AH1516" s="19">
        <f t="shared" si="3068"/>
        <v>1067945.9559999998</v>
      </c>
      <c r="AI1516" s="19">
        <f t="shared" si="3069"/>
        <v>1146656.7</v>
      </c>
      <c r="AJ1516" s="19">
        <f t="shared" si="3095"/>
        <v>0</v>
      </c>
      <c r="AK1516" s="19">
        <f t="shared" si="3095"/>
        <v>0</v>
      </c>
      <c r="AL1516" s="19">
        <f t="shared" si="3095"/>
        <v>0</v>
      </c>
      <c r="AM1516" s="19">
        <f t="shared" si="3070"/>
        <v>73145.399999999994</v>
      </c>
      <c r="AN1516" s="19">
        <f t="shared" si="3095"/>
        <v>0</v>
      </c>
      <c r="AO1516" s="19">
        <f t="shared" si="3092"/>
        <v>73145.399999999994</v>
      </c>
      <c r="AP1516" s="19">
        <f t="shared" si="3071"/>
        <v>1067945.9559999998</v>
      </c>
      <c r="AQ1516" s="19">
        <f t="shared" si="3095"/>
        <v>0</v>
      </c>
      <c r="AR1516" s="19">
        <f t="shared" si="3093"/>
        <v>1067945.9559999998</v>
      </c>
      <c r="AS1516" s="19">
        <f t="shared" si="3072"/>
        <v>1146656.7</v>
      </c>
      <c r="AT1516" s="19">
        <f t="shared" si="3095"/>
        <v>0</v>
      </c>
      <c r="AU1516" s="19">
        <f t="shared" si="3094"/>
        <v>1146656.7</v>
      </c>
      <c r="AV1516" s="19">
        <f t="shared" si="3095"/>
        <v>0</v>
      </c>
      <c r="AW1516" s="32"/>
      <c r="AX1516" s="23"/>
      <c r="AY1516" s="2"/>
    </row>
    <row r="1517" spans="1:51" ht="31.2" x14ac:dyDescent="0.3">
      <c r="A1517" s="20" t="s">
        <v>1425</v>
      </c>
      <c r="B1517" s="45">
        <v>200</v>
      </c>
      <c r="C1517" s="49"/>
      <c r="D1517" s="49"/>
      <c r="E1517" s="15" t="s">
        <v>578</v>
      </c>
      <c r="F1517" s="19"/>
      <c r="G1517" s="19"/>
      <c r="H1517" s="19"/>
      <c r="I1517" s="19"/>
      <c r="J1517" s="19"/>
      <c r="K1517" s="24"/>
      <c r="L1517" s="19"/>
      <c r="M1517" s="19"/>
      <c r="N1517" s="19"/>
      <c r="O1517" s="19"/>
      <c r="P1517" s="19"/>
      <c r="Q1517" s="19"/>
      <c r="R1517" s="19"/>
      <c r="S1517" s="19"/>
      <c r="T1517" s="19"/>
      <c r="U1517" s="19"/>
      <c r="V1517" s="19">
        <f>V1518</f>
        <v>0</v>
      </c>
      <c r="W1517" s="19">
        <f t="shared" si="3095"/>
        <v>0</v>
      </c>
      <c r="X1517" s="19">
        <f t="shared" si="3095"/>
        <v>0</v>
      </c>
      <c r="Y1517" s="19">
        <f t="shared" si="3095"/>
        <v>73145.399999999994</v>
      </c>
      <c r="Z1517" s="19">
        <f t="shared" si="3095"/>
        <v>1086610.7549999999</v>
      </c>
      <c r="AA1517" s="19">
        <f t="shared" si="3095"/>
        <v>1146656.7</v>
      </c>
      <c r="AB1517" s="19">
        <f t="shared" si="3040"/>
        <v>73145.399999999994</v>
      </c>
      <c r="AC1517" s="19">
        <f t="shared" si="3041"/>
        <v>1086610.7549999999</v>
      </c>
      <c r="AD1517" s="19">
        <f t="shared" si="3042"/>
        <v>1146656.7</v>
      </c>
      <c r="AE1517" s="19">
        <f t="shared" si="3095"/>
        <v>0</v>
      </c>
      <c r="AF1517" s="19">
        <f t="shared" si="3095"/>
        <v>-18664.799000000003</v>
      </c>
      <c r="AG1517" s="19">
        <f t="shared" si="3067"/>
        <v>73145.399999999994</v>
      </c>
      <c r="AH1517" s="19">
        <f t="shared" si="3068"/>
        <v>1067945.9559999998</v>
      </c>
      <c r="AI1517" s="19">
        <f t="shared" si="3069"/>
        <v>1146656.7</v>
      </c>
      <c r="AJ1517" s="19">
        <f t="shared" si="3095"/>
        <v>0</v>
      </c>
      <c r="AK1517" s="19">
        <f t="shared" si="3095"/>
        <v>0</v>
      </c>
      <c r="AL1517" s="19">
        <f t="shared" si="3095"/>
        <v>0</v>
      </c>
      <c r="AM1517" s="19">
        <f t="shared" si="3070"/>
        <v>73145.399999999994</v>
      </c>
      <c r="AN1517" s="19">
        <f t="shared" si="3095"/>
        <v>0</v>
      </c>
      <c r="AO1517" s="19">
        <f t="shared" si="3092"/>
        <v>73145.399999999994</v>
      </c>
      <c r="AP1517" s="19">
        <f t="shared" si="3071"/>
        <v>1067945.9559999998</v>
      </c>
      <c r="AQ1517" s="19">
        <f t="shared" si="3095"/>
        <v>0</v>
      </c>
      <c r="AR1517" s="19">
        <f t="shared" si="3093"/>
        <v>1067945.9559999998</v>
      </c>
      <c r="AS1517" s="19">
        <f t="shared" si="3072"/>
        <v>1146656.7</v>
      </c>
      <c r="AT1517" s="19">
        <f t="shared" si="3095"/>
        <v>0</v>
      </c>
      <c r="AU1517" s="19">
        <f t="shared" si="3094"/>
        <v>1146656.7</v>
      </c>
      <c r="AV1517" s="19">
        <f t="shared" si="3095"/>
        <v>0</v>
      </c>
      <c r="AW1517" s="32"/>
      <c r="AX1517" s="23"/>
      <c r="AY1517" s="2"/>
    </row>
    <row r="1518" spans="1:51" ht="46.8" x14ac:dyDescent="0.3">
      <c r="A1518" s="20" t="s">
        <v>1425</v>
      </c>
      <c r="B1518" s="45">
        <v>240</v>
      </c>
      <c r="C1518" s="49"/>
      <c r="D1518" s="49"/>
      <c r="E1518" s="15" t="s">
        <v>586</v>
      </c>
      <c r="F1518" s="19"/>
      <c r="G1518" s="19"/>
      <c r="H1518" s="19"/>
      <c r="I1518" s="19"/>
      <c r="J1518" s="19"/>
      <c r="K1518" s="24"/>
      <c r="L1518" s="19"/>
      <c r="M1518" s="19"/>
      <c r="N1518" s="19"/>
      <c r="O1518" s="19"/>
      <c r="P1518" s="19"/>
      <c r="Q1518" s="19"/>
      <c r="R1518" s="19"/>
      <c r="S1518" s="19"/>
      <c r="T1518" s="19"/>
      <c r="U1518" s="19"/>
      <c r="V1518" s="19">
        <f>V1519</f>
        <v>0</v>
      </c>
      <c r="W1518" s="19">
        <f t="shared" si="3095"/>
        <v>0</v>
      </c>
      <c r="X1518" s="19">
        <f t="shared" si="3095"/>
        <v>0</v>
      </c>
      <c r="Y1518" s="19">
        <f t="shared" si="3095"/>
        <v>73145.399999999994</v>
      </c>
      <c r="Z1518" s="19">
        <f t="shared" si="3095"/>
        <v>1086610.7549999999</v>
      </c>
      <c r="AA1518" s="19">
        <f t="shared" si="3095"/>
        <v>1146656.7</v>
      </c>
      <c r="AB1518" s="19">
        <f t="shared" si="3040"/>
        <v>73145.399999999994</v>
      </c>
      <c r="AC1518" s="19">
        <f t="shared" si="3041"/>
        <v>1086610.7549999999</v>
      </c>
      <c r="AD1518" s="19">
        <f t="shared" si="3042"/>
        <v>1146656.7</v>
      </c>
      <c r="AE1518" s="19">
        <f t="shared" si="3095"/>
        <v>0</v>
      </c>
      <c r="AF1518" s="19">
        <f t="shared" si="3095"/>
        <v>-18664.799000000003</v>
      </c>
      <c r="AG1518" s="19">
        <f t="shared" si="3067"/>
        <v>73145.399999999994</v>
      </c>
      <c r="AH1518" s="19">
        <f t="shared" si="3068"/>
        <v>1067945.9559999998</v>
      </c>
      <c r="AI1518" s="19">
        <f t="shared" si="3069"/>
        <v>1146656.7</v>
      </c>
      <c r="AJ1518" s="19">
        <f t="shared" si="3095"/>
        <v>0</v>
      </c>
      <c r="AK1518" s="19">
        <f t="shared" si="3095"/>
        <v>0</v>
      </c>
      <c r="AL1518" s="19">
        <f t="shared" si="3095"/>
        <v>0</v>
      </c>
      <c r="AM1518" s="19">
        <f t="shared" si="3070"/>
        <v>73145.399999999994</v>
      </c>
      <c r="AN1518" s="19">
        <f t="shared" si="3095"/>
        <v>0</v>
      </c>
      <c r="AO1518" s="19">
        <f t="shared" si="3092"/>
        <v>73145.399999999994</v>
      </c>
      <c r="AP1518" s="19">
        <f t="shared" si="3071"/>
        <v>1067945.9559999998</v>
      </c>
      <c r="AQ1518" s="19">
        <f t="shared" si="3095"/>
        <v>0</v>
      </c>
      <c r="AR1518" s="19">
        <f t="shared" si="3093"/>
        <v>1067945.9559999998</v>
      </c>
      <c r="AS1518" s="19">
        <f t="shared" si="3072"/>
        <v>1146656.7</v>
      </c>
      <c r="AT1518" s="19">
        <f t="shared" si="3095"/>
        <v>0</v>
      </c>
      <c r="AU1518" s="19">
        <f t="shared" si="3094"/>
        <v>1146656.7</v>
      </c>
      <c r="AV1518" s="19">
        <f t="shared" si="3095"/>
        <v>0</v>
      </c>
      <c r="AW1518" s="32"/>
      <c r="AX1518" s="23"/>
      <c r="AY1518" s="2"/>
    </row>
    <row r="1519" spans="1:51" x14ac:dyDescent="0.3">
      <c r="A1519" s="20" t="s">
        <v>1425</v>
      </c>
      <c r="B1519" s="45">
        <v>240</v>
      </c>
      <c r="C1519" s="49" t="s">
        <v>200</v>
      </c>
      <c r="D1519" s="49" t="s">
        <v>20</v>
      </c>
      <c r="E1519" s="15" t="s">
        <v>553</v>
      </c>
      <c r="F1519" s="19"/>
      <c r="G1519" s="19"/>
      <c r="H1519" s="19"/>
      <c r="I1519" s="19"/>
      <c r="J1519" s="19"/>
      <c r="K1519" s="24"/>
      <c r="L1519" s="19"/>
      <c r="M1519" s="19"/>
      <c r="N1519" s="19"/>
      <c r="O1519" s="19"/>
      <c r="P1519" s="19"/>
      <c r="Q1519" s="19"/>
      <c r="R1519" s="19"/>
      <c r="S1519" s="19"/>
      <c r="T1519" s="19"/>
      <c r="U1519" s="19"/>
      <c r="V1519" s="19">
        <v>0</v>
      </c>
      <c r="W1519" s="19">
        <v>0</v>
      </c>
      <c r="X1519" s="19">
        <v>0</v>
      </c>
      <c r="Y1519" s="19">
        <f>23145.4+50000</f>
        <v>73145.399999999994</v>
      </c>
      <c r="Z1519" s="19">
        <f>214045.655+872565.1</f>
        <v>1086610.7549999999</v>
      </c>
      <c r="AA1519" s="19">
        <f>224091.5+922565.2</f>
        <v>1146656.7</v>
      </c>
      <c r="AB1519" s="19">
        <f t="shared" si="3040"/>
        <v>73145.399999999994</v>
      </c>
      <c r="AC1519" s="19">
        <f t="shared" si="3041"/>
        <v>1086610.7549999999</v>
      </c>
      <c r="AD1519" s="19">
        <f t="shared" si="3042"/>
        <v>1146656.7</v>
      </c>
      <c r="AE1519" s="19"/>
      <c r="AF1519" s="19">
        <f>-20021.399+1356.6</f>
        <v>-18664.799000000003</v>
      </c>
      <c r="AG1519" s="19">
        <f t="shared" si="3067"/>
        <v>73145.399999999994</v>
      </c>
      <c r="AH1519" s="19">
        <f t="shared" si="3068"/>
        <v>1067945.9559999998</v>
      </c>
      <c r="AI1519" s="19">
        <f t="shared" si="3069"/>
        <v>1146656.7</v>
      </c>
      <c r="AJ1519" s="19"/>
      <c r="AK1519" s="19"/>
      <c r="AL1519" s="19"/>
      <c r="AM1519" s="19">
        <f t="shared" si="3070"/>
        <v>73145.399999999994</v>
      </c>
      <c r="AN1519" s="19"/>
      <c r="AO1519" s="19">
        <f t="shared" si="3092"/>
        <v>73145.399999999994</v>
      </c>
      <c r="AP1519" s="19">
        <f t="shared" si="3071"/>
        <v>1067945.9559999998</v>
      </c>
      <c r="AQ1519" s="19"/>
      <c r="AR1519" s="19">
        <f t="shared" si="3093"/>
        <v>1067945.9559999998</v>
      </c>
      <c r="AS1519" s="19">
        <f t="shared" si="3072"/>
        <v>1146656.7</v>
      </c>
      <c r="AT1519" s="19"/>
      <c r="AU1519" s="19">
        <f t="shared" si="3094"/>
        <v>1146656.7</v>
      </c>
      <c r="AV1519" s="19"/>
      <c r="AW1519" s="32"/>
      <c r="AX1519" s="23"/>
      <c r="AY1519" s="2"/>
    </row>
    <row r="1520" spans="1:51" ht="46.8" x14ac:dyDescent="0.3">
      <c r="A1520" s="49" t="s">
        <v>301</v>
      </c>
      <c r="B1520" s="45"/>
      <c r="C1520" s="49"/>
      <c r="D1520" s="49"/>
      <c r="E1520" s="15" t="s">
        <v>1162</v>
      </c>
      <c r="F1520" s="19">
        <f>F1521+F1537+F1541+F1545</f>
        <v>31451.7</v>
      </c>
      <c r="G1520" s="19">
        <f t="shared" ref="G1520:H1520" si="3096">G1521+G1537+G1541+G1545</f>
        <v>726.6</v>
      </c>
      <c r="H1520" s="19">
        <f t="shared" si="3096"/>
        <v>59956</v>
      </c>
      <c r="I1520" s="19">
        <f t="shared" ref="I1520:K1520" si="3097">I1521+I1537+I1541+I1545</f>
        <v>0</v>
      </c>
      <c r="J1520" s="19">
        <f t="shared" si="3097"/>
        <v>0</v>
      </c>
      <c r="K1520" s="19">
        <f t="shared" si="3097"/>
        <v>0</v>
      </c>
      <c r="L1520" s="19">
        <f t="shared" si="2986"/>
        <v>31451.7</v>
      </c>
      <c r="M1520" s="19">
        <f t="shared" si="2987"/>
        <v>726.6</v>
      </c>
      <c r="N1520" s="19">
        <f t="shared" si="2988"/>
        <v>59956</v>
      </c>
      <c r="O1520" s="19">
        <f>O1521+O1537+O1541+O1545+O1525+O1529+O1533</f>
        <v>7697.8249999999998</v>
      </c>
      <c r="P1520" s="19">
        <f t="shared" ref="P1520:AV1520" si="3098">P1521+P1537+P1541+P1545+P1525+P1529+P1533</f>
        <v>0</v>
      </c>
      <c r="Q1520" s="19">
        <f t="shared" si="3098"/>
        <v>0</v>
      </c>
      <c r="R1520" s="19">
        <f t="shared" si="2966"/>
        <v>39149.525000000001</v>
      </c>
      <c r="S1520" s="19">
        <f t="shared" si="2967"/>
        <v>726.6</v>
      </c>
      <c r="T1520" s="19">
        <f t="shared" si="2968"/>
        <v>59956</v>
      </c>
      <c r="U1520" s="19">
        <f t="shared" ref="U1520" si="3099">U1521+U1537+U1541+U1545+U1525+U1529+U1533</f>
        <v>0</v>
      </c>
      <c r="V1520" s="19">
        <f t="shared" si="2969"/>
        <v>39149.525000000001</v>
      </c>
      <c r="W1520" s="19">
        <f t="shared" si="2970"/>
        <v>726.6</v>
      </c>
      <c r="X1520" s="19">
        <f t="shared" si="2971"/>
        <v>59956</v>
      </c>
      <c r="Y1520" s="19">
        <f t="shared" ref="Y1520:AA1520" si="3100">Y1521+Y1537+Y1541+Y1545+Y1525+Y1529+Y1533</f>
        <v>0</v>
      </c>
      <c r="Z1520" s="19">
        <f t="shared" si="3100"/>
        <v>0</v>
      </c>
      <c r="AA1520" s="19">
        <f t="shared" si="3100"/>
        <v>0</v>
      </c>
      <c r="AB1520" s="19">
        <f t="shared" si="3040"/>
        <v>39149.525000000001</v>
      </c>
      <c r="AC1520" s="19">
        <f t="shared" si="3041"/>
        <v>726.6</v>
      </c>
      <c r="AD1520" s="19">
        <f t="shared" si="3042"/>
        <v>59956</v>
      </c>
      <c r="AE1520" s="19">
        <f t="shared" ref="AE1520:AF1520" si="3101">AE1521+AE1537+AE1541+AE1545+AE1525+AE1529+AE1533</f>
        <v>0</v>
      </c>
      <c r="AF1520" s="19">
        <f t="shared" si="3101"/>
        <v>0</v>
      </c>
      <c r="AG1520" s="19">
        <f t="shared" si="3067"/>
        <v>39149.525000000001</v>
      </c>
      <c r="AH1520" s="19">
        <f t="shared" si="3068"/>
        <v>726.6</v>
      </c>
      <c r="AI1520" s="19">
        <f t="shared" si="3069"/>
        <v>59956</v>
      </c>
      <c r="AJ1520" s="19">
        <f t="shared" ref="AJ1520:AL1520" si="3102">AJ1521+AJ1537+AJ1541+AJ1545+AJ1525+AJ1529+AJ1533</f>
        <v>0</v>
      </c>
      <c r="AK1520" s="19">
        <f t="shared" si="3102"/>
        <v>0</v>
      </c>
      <c r="AL1520" s="19">
        <f t="shared" si="3102"/>
        <v>0</v>
      </c>
      <c r="AM1520" s="19">
        <f t="shared" si="3070"/>
        <v>39149.525000000001</v>
      </c>
      <c r="AN1520" s="19">
        <f t="shared" ref="AN1520" si="3103">AN1521+AN1537+AN1541+AN1545+AN1525+AN1529+AN1533</f>
        <v>0</v>
      </c>
      <c r="AO1520" s="19">
        <f t="shared" si="3092"/>
        <v>39149.525000000001</v>
      </c>
      <c r="AP1520" s="19">
        <f t="shared" si="3071"/>
        <v>726.6</v>
      </c>
      <c r="AQ1520" s="19">
        <f t="shared" ref="AQ1520" si="3104">AQ1521+AQ1537+AQ1541+AQ1545+AQ1525+AQ1529+AQ1533</f>
        <v>0</v>
      </c>
      <c r="AR1520" s="19">
        <f t="shared" si="3093"/>
        <v>726.6</v>
      </c>
      <c r="AS1520" s="19">
        <f t="shared" si="3072"/>
        <v>59956</v>
      </c>
      <c r="AT1520" s="19">
        <f t="shared" ref="AT1520" si="3105">AT1521+AT1537+AT1541+AT1545+AT1525+AT1529+AT1533</f>
        <v>0</v>
      </c>
      <c r="AU1520" s="19">
        <f t="shared" si="3094"/>
        <v>59956</v>
      </c>
      <c r="AV1520" s="19">
        <f t="shared" si="3098"/>
        <v>0</v>
      </c>
      <c r="AW1520" s="32"/>
      <c r="AX1520" s="23"/>
      <c r="AY1520" s="2"/>
    </row>
    <row r="1521" spans="1:51" x14ac:dyDescent="0.3">
      <c r="A1521" s="49" t="s">
        <v>298</v>
      </c>
      <c r="B1521" s="45"/>
      <c r="C1521" s="49"/>
      <c r="D1521" s="49"/>
      <c r="E1521" s="15" t="s">
        <v>730</v>
      </c>
      <c r="F1521" s="19">
        <f t="shared" ref="F1521:K1523" si="3106">F1522</f>
        <v>31451.7</v>
      </c>
      <c r="G1521" s="19">
        <f t="shared" si="3106"/>
        <v>0</v>
      </c>
      <c r="H1521" s="19">
        <f t="shared" si="3106"/>
        <v>0</v>
      </c>
      <c r="I1521" s="19">
        <f t="shared" si="3106"/>
        <v>0</v>
      </c>
      <c r="J1521" s="19">
        <f t="shared" si="3106"/>
        <v>0</v>
      </c>
      <c r="K1521" s="19">
        <f t="shared" si="3106"/>
        <v>0</v>
      </c>
      <c r="L1521" s="19">
        <f t="shared" si="2986"/>
        <v>31451.7</v>
      </c>
      <c r="M1521" s="19">
        <f t="shared" si="2987"/>
        <v>0</v>
      </c>
      <c r="N1521" s="19">
        <f t="shared" si="2988"/>
        <v>0</v>
      </c>
      <c r="O1521" s="19">
        <f t="shared" ref="O1521:Q1523" si="3107">O1522</f>
        <v>0</v>
      </c>
      <c r="P1521" s="19">
        <f t="shared" si="3107"/>
        <v>0</v>
      </c>
      <c r="Q1521" s="19">
        <f t="shared" si="3107"/>
        <v>0</v>
      </c>
      <c r="R1521" s="19">
        <f t="shared" si="2966"/>
        <v>31451.7</v>
      </c>
      <c r="S1521" s="19">
        <f t="shared" si="2967"/>
        <v>0</v>
      </c>
      <c r="T1521" s="19">
        <f t="shared" si="2968"/>
        <v>0</v>
      </c>
      <c r="U1521" s="19">
        <f t="shared" ref="U1521:AV1523" si="3108">U1522</f>
        <v>0</v>
      </c>
      <c r="V1521" s="19">
        <f t="shared" si="2969"/>
        <v>31451.7</v>
      </c>
      <c r="W1521" s="19">
        <f t="shared" si="2970"/>
        <v>0</v>
      </c>
      <c r="X1521" s="19">
        <f t="shared" si="2971"/>
        <v>0</v>
      </c>
      <c r="Y1521" s="19">
        <f t="shared" si="3108"/>
        <v>0</v>
      </c>
      <c r="Z1521" s="19">
        <f t="shared" si="3108"/>
        <v>0</v>
      </c>
      <c r="AA1521" s="19">
        <f t="shared" si="3108"/>
        <v>0</v>
      </c>
      <c r="AB1521" s="19">
        <f t="shared" si="3040"/>
        <v>31451.7</v>
      </c>
      <c r="AC1521" s="19">
        <f t="shared" si="3041"/>
        <v>0</v>
      </c>
      <c r="AD1521" s="19">
        <f t="shared" si="3042"/>
        <v>0</v>
      </c>
      <c r="AE1521" s="19">
        <f t="shared" si="3108"/>
        <v>0</v>
      </c>
      <c r="AF1521" s="19">
        <f t="shared" si="3108"/>
        <v>0</v>
      </c>
      <c r="AG1521" s="19">
        <f t="shared" si="3067"/>
        <v>31451.7</v>
      </c>
      <c r="AH1521" s="19">
        <f t="shared" si="3068"/>
        <v>0</v>
      </c>
      <c r="AI1521" s="19">
        <f t="shared" si="3069"/>
        <v>0</v>
      </c>
      <c r="AJ1521" s="19">
        <f t="shared" si="3108"/>
        <v>0</v>
      </c>
      <c r="AK1521" s="19">
        <f t="shared" si="3108"/>
        <v>0</v>
      </c>
      <c r="AL1521" s="19">
        <f t="shared" si="3108"/>
        <v>0</v>
      </c>
      <c r="AM1521" s="19">
        <f t="shared" si="3070"/>
        <v>31451.7</v>
      </c>
      <c r="AN1521" s="19">
        <f t="shared" si="3108"/>
        <v>0</v>
      </c>
      <c r="AO1521" s="19">
        <f t="shared" si="3092"/>
        <v>31451.7</v>
      </c>
      <c r="AP1521" s="19">
        <f t="shared" si="3071"/>
        <v>0</v>
      </c>
      <c r="AQ1521" s="19">
        <f t="shared" si="3108"/>
        <v>0</v>
      </c>
      <c r="AR1521" s="19">
        <f t="shared" si="3093"/>
        <v>0</v>
      </c>
      <c r="AS1521" s="19">
        <f t="shared" si="3072"/>
        <v>0</v>
      </c>
      <c r="AT1521" s="19">
        <f t="shared" si="3108"/>
        <v>0</v>
      </c>
      <c r="AU1521" s="19">
        <f t="shared" si="3094"/>
        <v>0</v>
      </c>
      <c r="AV1521" s="19">
        <f t="shared" si="3108"/>
        <v>0</v>
      </c>
      <c r="AW1521" s="32"/>
      <c r="AX1521" s="23"/>
      <c r="AY1521" s="2"/>
    </row>
    <row r="1522" spans="1:51" ht="46.8" x14ac:dyDescent="0.3">
      <c r="A1522" s="49" t="s">
        <v>298</v>
      </c>
      <c r="B1522" s="45">
        <v>400</v>
      </c>
      <c r="C1522" s="49"/>
      <c r="D1522" s="49"/>
      <c r="E1522" s="15" t="s">
        <v>580</v>
      </c>
      <c r="F1522" s="19">
        <f t="shared" si="3106"/>
        <v>31451.7</v>
      </c>
      <c r="G1522" s="19">
        <f t="shared" si="3106"/>
        <v>0</v>
      </c>
      <c r="H1522" s="19">
        <f t="shared" si="3106"/>
        <v>0</v>
      </c>
      <c r="I1522" s="19">
        <f t="shared" si="3106"/>
        <v>0</v>
      </c>
      <c r="J1522" s="19">
        <f t="shared" si="3106"/>
        <v>0</v>
      </c>
      <c r="K1522" s="19">
        <f t="shared" si="3106"/>
        <v>0</v>
      </c>
      <c r="L1522" s="19">
        <f t="shared" si="2986"/>
        <v>31451.7</v>
      </c>
      <c r="M1522" s="19">
        <f t="shared" si="2987"/>
        <v>0</v>
      </c>
      <c r="N1522" s="19">
        <f t="shared" si="2988"/>
        <v>0</v>
      </c>
      <c r="O1522" s="19">
        <f t="shared" si="3107"/>
        <v>0</v>
      </c>
      <c r="P1522" s="19">
        <f t="shared" si="3107"/>
        <v>0</v>
      </c>
      <c r="Q1522" s="19">
        <f t="shared" si="3107"/>
        <v>0</v>
      </c>
      <c r="R1522" s="19">
        <f t="shared" si="2966"/>
        <v>31451.7</v>
      </c>
      <c r="S1522" s="19">
        <f t="shared" si="2967"/>
        <v>0</v>
      </c>
      <c r="T1522" s="19">
        <f t="shared" si="2968"/>
        <v>0</v>
      </c>
      <c r="U1522" s="19">
        <f t="shared" si="3108"/>
        <v>0</v>
      </c>
      <c r="V1522" s="19">
        <f t="shared" si="2969"/>
        <v>31451.7</v>
      </c>
      <c r="W1522" s="19">
        <f t="shared" si="2970"/>
        <v>0</v>
      </c>
      <c r="X1522" s="19">
        <f t="shared" si="2971"/>
        <v>0</v>
      </c>
      <c r="Y1522" s="19">
        <f t="shared" si="3108"/>
        <v>0</v>
      </c>
      <c r="Z1522" s="19">
        <f t="shared" si="3108"/>
        <v>0</v>
      </c>
      <c r="AA1522" s="19">
        <f t="shared" si="3108"/>
        <v>0</v>
      </c>
      <c r="AB1522" s="19">
        <f t="shared" si="3040"/>
        <v>31451.7</v>
      </c>
      <c r="AC1522" s="19">
        <f t="shared" si="3041"/>
        <v>0</v>
      </c>
      <c r="AD1522" s="19">
        <f t="shared" si="3042"/>
        <v>0</v>
      </c>
      <c r="AE1522" s="19">
        <f t="shared" si="3108"/>
        <v>0</v>
      </c>
      <c r="AF1522" s="19">
        <f t="shared" si="3108"/>
        <v>0</v>
      </c>
      <c r="AG1522" s="19">
        <f t="shared" si="3067"/>
        <v>31451.7</v>
      </c>
      <c r="AH1522" s="19">
        <f t="shared" si="3068"/>
        <v>0</v>
      </c>
      <c r="AI1522" s="19">
        <f t="shared" si="3069"/>
        <v>0</v>
      </c>
      <c r="AJ1522" s="19">
        <f t="shared" si="3108"/>
        <v>0</v>
      </c>
      <c r="AK1522" s="19">
        <f t="shared" si="3108"/>
        <v>0</v>
      </c>
      <c r="AL1522" s="19">
        <f t="shared" si="3108"/>
        <v>0</v>
      </c>
      <c r="AM1522" s="19">
        <f t="shared" si="3070"/>
        <v>31451.7</v>
      </c>
      <c r="AN1522" s="19">
        <f t="shared" si="3108"/>
        <v>0</v>
      </c>
      <c r="AO1522" s="19">
        <f t="shared" si="3092"/>
        <v>31451.7</v>
      </c>
      <c r="AP1522" s="19">
        <f t="shared" si="3071"/>
        <v>0</v>
      </c>
      <c r="AQ1522" s="19">
        <f t="shared" si="3108"/>
        <v>0</v>
      </c>
      <c r="AR1522" s="19">
        <f t="shared" si="3093"/>
        <v>0</v>
      </c>
      <c r="AS1522" s="19">
        <f t="shared" si="3072"/>
        <v>0</v>
      </c>
      <c r="AT1522" s="19">
        <f t="shared" si="3108"/>
        <v>0</v>
      </c>
      <c r="AU1522" s="19">
        <f t="shared" si="3094"/>
        <v>0</v>
      </c>
      <c r="AV1522" s="19">
        <f t="shared" si="3108"/>
        <v>0</v>
      </c>
      <c r="AW1522" s="32"/>
      <c r="AX1522" s="23"/>
      <c r="AY1522" s="2"/>
    </row>
    <row r="1523" spans="1:51" x14ac:dyDescent="0.3">
      <c r="A1523" s="49" t="s">
        <v>298</v>
      </c>
      <c r="B1523" s="45">
        <v>410</v>
      </c>
      <c r="C1523" s="49"/>
      <c r="D1523" s="49"/>
      <c r="E1523" s="15" t="s">
        <v>593</v>
      </c>
      <c r="F1523" s="19">
        <f t="shared" si="3106"/>
        <v>31451.7</v>
      </c>
      <c r="G1523" s="19">
        <f t="shared" si="3106"/>
        <v>0</v>
      </c>
      <c r="H1523" s="19">
        <f t="shared" si="3106"/>
        <v>0</v>
      </c>
      <c r="I1523" s="19">
        <f t="shared" si="3106"/>
        <v>0</v>
      </c>
      <c r="J1523" s="19">
        <f t="shared" si="3106"/>
        <v>0</v>
      </c>
      <c r="K1523" s="19">
        <f t="shared" si="3106"/>
        <v>0</v>
      </c>
      <c r="L1523" s="19">
        <f t="shared" si="2986"/>
        <v>31451.7</v>
      </c>
      <c r="M1523" s="19">
        <f t="shared" si="2987"/>
        <v>0</v>
      </c>
      <c r="N1523" s="19">
        <f t="shared" si="2988"/>
        <v>0</v>
      </c>
      <c r="O1523" s="19">
        <f t="shared" si="3107"/>
        <v>0</v>
      </c>
      <c r="P1523" s="19">
        <f t="shared" si="3107"/>
        <v>0</v>
      </c>
      <c r="Q1523" s="19">
        <f t="shared" si="3107"/>
        <v>0</v>
      </c>
      <c r="R1523" s="19">
        <f t="shared" si="2966"/>
        <v>31451.7</v>
      </c>
      <c r="S1523" s="19">
        <f t="shared" si="2967"/>
        <v>0</v>
      </c>
      <c r="T1523" s="19">
        <f t="shared" si="2968"/>
        <v>0</v>
      </c>
      <c r="U1523" s="19">
        <f t="shared" si="3108"/>
        <v>0</v>
      </c>
      <c r="V1523" s="19">
        <f t="shared" si="2969"/>
        <v>31451.7</v>
      </c>
      <c r="W1523" s="19">
        <f t="shared" si="2970"/>
        <v>0</v>
      </c>
      <c r="X1523" s="19">
        <f t="shared" si="2971"/>
        <v>0</v>
      </c>
      <c r="Y1523" s="19">
        <f t="shared" si="3108"/>
        <v>0</v>
      </c>
      <c r="Z1523" s="19">
        <f t="shared" si="3108"/>
        <v>0</v>
      </c>
      <c r="AA1523" s="19">
        <f t="shared" si="3108"/>
        <v>0</v>
      </c>
      <c r="AB1523" s="19">
        <f t="shared" si="3040"/>
        <v>31451.7</v>
      </c>
      <c r="AC1523" s="19">
        <f t="shared" si="3041"/>
        <v>0</v>
      </c>
      <c r="AD1523" s="19">
        <f t="shared" si="3042"/>
        <v>0</v>
      </c>
      <c r="AE1523" s="19">
        <f t="shared" si="3108"/>
        <v>0</v>
      </c>
      <c r="AF1523" s="19">
        <f t="shared" si="3108"/>
        <v>0</v>
      </c>
      <c r="AG1523" s="19">
        <f t="shared" si="3067"/>
        <v>31451.7</v>
      </c>
      <c r="AH1523" s="19">
        <f t="shared" si="3068"/>
        <v>0</v>
      </c>
      <c r="AI1523" s="19">
        <f t="shared" si="3069"/>
        <v>0</v>
      </c>
      <c r="AJ1523" s="19">
        <f t="shared" si="3108"/>
        <v>0</v>
      </c>
      <c r="AK1523" s="19">
        <f t="shared" si="3108"/>
        <v>0</v>
      </c>
      <c r="AL1523" s="19">
        <f t="shared" si="3108"/>
        <v>0</v>
      </c>
      <c r="AM1523" s="19">
        <f t="shared" si="3070"/>
        <v>31451.7</v>
      </c>
      <c r="AN1523" s="19">
        <f t="shared" si="3108"/>
        <v>0</v>
      </c>
      <c r="AO1523" s="19">
        <f t="shared" si="3092"/>
        <v>31451.7</v>
      </c>
      <c r="AP1523" s="19">
        <f t="shared" si="3071"/>
        <v>0</v>
      </c>
      <c r="AQ1523" s="19">
        <f t="shared" si="3108"/>
        <v>0</v>
      </c>
      <c r="AR1523" s="19">
        <f t="shared" si="3093"/>
        <v>0</v>
      </c>
      <c r="AS1523" s="19">
        <f t="shared" si="3072"/>
        <v>0</v>
      </c>
      <c r="AT1523" s="19">
        <f t="shared" si="3108"/>
        <v>0</v>
      </c>
      <c r="AU1523" s="19">
        <f t="shared" si="3094"/>
        <v>0</v>
      </c>
      <c r="AV1523" s="19">
        <f t="shared" si="3108"/>
        <v>0</v>
      </c>
      <c r="AW1523" s="32"/>
      <c r="AX1523" s="23"/>
      <c r="AY1523" s="2"/>
    </row>
    <row r="1524" spans="1:51" x14ac:dyDescent="0.3">
      <c r="A1524" s="49" t="s">
        <v>298</v>
      </c>
      <c r="B1524" s="45">
        <v>410</v>
      </c>
      <c r="C1524" s="49" t="s">
        <v>200</v>
      </c>
      <c r="D1524" s="49" t="s">
        <v>20</v>
      </c>
      <c r="E1524" s="15" t="s">
        <v>553</v>
      </c>
      <c r="F1524" s="19">
        <v>31451.7</v>
      </c>
      <c r="G1524" s="19">
        <v>0</v>
      </c>
      <c r="H1524" s="19">
        <v>0</v>
      </c>
      <c r="I1524" s="19"/>
      <c r="J1524" s="19"/>
      <c r="K1524" s="19"/>
      <c r="L1524" s="19">
        <f t="shared" si="2986"/>
        <v>31451.7</v>
      </c>
      <c r="M1524" s="19">
        <f t="shared" si="2987"/>
        <v>0</v>
      </c>
      <c r="N1524" s="19">
        <f t="shared" si="2988"/>
        <v>0</v>
      </c>
      <c r="O1524" s="19"/>
      <c r="P1524" s="19"/>
      <c r="Q1524" s="19"/>
      <c r="R1524" s="19">
        <f t="shared" si="2966"/>
        <v>31451.7</v>
      </c>
      <c r="S1524" s="19">
        <f t="shared" si="2967"/>
        <v>0</v>
      </c>
      <c r="T1524" s="19">
        <f t="shared" si="2968"/>
        <v>0</v>
      </c>
      <c r="U1524" s="19"/>
      <c r="V1524" s="19">
        <f t="shared" si="2969"/>
        <v>31451.7</v>
      </c>
      <c r="W1524" s="19">
        <f t="shared" si="2970"/>
        <v>0</v>
      </c>
      <c r="X1524" s="19">
        <f t="shared" si="2971"/>
        <v>0</v>
      </c>
      <c r="Y1524" s="19"/>
      <c r="Z1524" s="19"/>
      <c r="AA1524" s="19"/>
      <c r="AB1524" s="19">
        <f t="shared" si="3040"/>
        <v>31451.7</v>
      </c>
      <c r="AC1524" s="19">
        <f t="shared" si="3041"/>
        <v>0</v>
      </c>
      <c r="AD1524" s="19">
        <f t="shared" si="3042"/>
        <v>0</v>
      </c>
      <c r="AE1524" s="19"/>
      <c r="AF1524" s="19"/>
      <c r="AG1524" s="19">
        <f t="shared" si="3067"/>
        <v>31451.7</v>
      </c>
      <c r="AH1524" s="19">
        <f t="shared" si="3068"/>
        <v>0</v>
      </c>
      <c r="AI1524" s="19">
        <f t="shared" si="3069"/>
        <v>0</v>
      </c>
      <c r="AJ1524" s="19"/>
      <c r="AK1524" s="19"/>
      <c r="AL1524" s="19"/>
      <c r="AM1524" s="19">
        <f t="shared" si="3070"/>
        <v>31451.7</v>
      </c>
      <c r="AN1524" s="19"/>
      <c r="AO1524" s="19">
        <f t="shared" si="3092"/>
        <v>31451.7</v>
      </c>
      <c r="AP1524" s="19">
        <f t="shared" si="3071"/>
        <v>0</v>
      </c>
      <c r="AQ1524" s="19"/>
      <c r="AR1524" s="19">
        <f t="shared" si="3093"/>
        <v>0</v>
      </c>
      <c r="AS1524" s="19">
        <f t="shared" si="3072"/>
        <v>0</v>
      </c>
      <c r="AT1524" s="19"/>
      <c r="AU1524" s="19">
        <f t="shared" si="3094"/>
        <v>0</v>
      </c>
      <c r="AV1524" s="19"/>
      <c r="AW1524" s="32"/>
      <c r="AX1524" s="23"/>
      <c r="AY1524" s="2"/>
    </row>
    <row r="1525" spans="1:51" x14ac:dyDescent="0.3">
      <c r="A1525" s="20" t="s">
        <v>1380</v>
      </c>
      <c r="B1525" s="45"/>
      <c r="C1525" s="49"/>
      <c r="D1525" s="49"/>
      <c r="E1525" s="15" t="s">
        <v>1381</v>
      </c>
      <c r="F1525" s="19"/>
      <c r="G1525" s="19"/>
      <c r="H1525" s="19"/>
      <c r="I1525" s="19"/>
      <c r="J1525" s="19"/>
      <c r="K1525" s="19"/>
      <c r="L1525" s="19"/>
      <c r="M1525" s="19"/>
      <c r="N1525" s="19"/>
      <c r="O1525" s="19">
        <f>O1526</f>
        <v>2172.7379999999998</v>
      </c>
      <c r="P1525" s="19">
        <f t="shared" ref="P1525:AV1527" si="3109">P1526</f>
        <v>0</v>
      </c>
      <c r="Q1525" s="19">
        <f t="shared" si="3109"/>
        <v>0</v>
      </c>
      <c r="R1525" s="19">
        <f t="shared" si="2966"/>
        <v>2172.7379999999998</v>
      </c>
      <c r="S1525" s="19">
        <f t="shared" si="2967"/>
        <v>0</v>
      </c>
      <c r="T1525" s="19">
        <f t="shared" si="2968"/>
        <v>0</v>
      </c>
      <c r="U1525" s="19">
        <f t="shared" si="3109"/>
        <v>0</v>
      </c>
      <c r="V1525" s="19">
        <f t="shared" si="2969"/>
        <v>2172.7379999999998</v>
      </c>
      <c r="W1525" s="19">
        <f t="shared" si="2970"/>
        <v>0</v>
      </c>
      <c r="X1525" s="19">
        <f t="shared" si="2971"/>
        <v>0</v>
      </c>
      <c r="Y1525" s="19">
        <f t="shared" si="3109"/>
        <v>0</v>
      </c>
      <c r="Z1525" s="19">
        <f t="shared" si="3109"/>
        <v>0</v>
      </c>
      <c r="AA1525" s="19">
        <f t="shared" si="3109"/>
        <v>0</v>
      </c>
      <c r="AB1525" s="19">
        <f t="shared" si="3040"/>
        <v>2172.7379999999998</v>
      </c>
      <c r="AC1525" s="19">
        <f t="shared" si="3041"/>
        <v>0</v>
      </c>
      <c r="AD1525" s="19">
        <f t="shared" si="3042"/>
        <v>0</v>
      </c>
      <c r="AE1525" s="19">
        <f t="shared" si="3109"/>
        <v>0</v>
      </c>
      <c r="AF1525" s="19">
        <f t="shared" si="3109"/>
        <v>0</v>
      </c>
      <c r="AG1525" s="19">
        <f t="shared" si="3067"/>
        <v>2172.7379999999998</v>
      </c>
      <c r="AH1525" s="19">
        <f t="shared" si="3068"/>
        <v>0</v>
      </c>
      <c r="AI1525" s="19">
        <f t="shared" si="3069"/>
        <v>0</v>
      </c>
      <c r="AJ1525" s="19">
        <f t="shared" si="3109"/>
        <v>0</v>
      </c>
      <c r="AK1525" s="19">
        <f t="shared" si="3109"/>
        <v>0</v>
      </c>
      <c r="AL1525" s="19">
        <f t="shared" si="3109"/>
        <v>0</v>
      </c>
      <c r="AM1525" s="19">
        <f t="shared" si="3070"/>
        <v>2172.7379999999998</v>
      </c>
      <c r="AN1525" s="19">
        <f t="shared" si="3109"/>
        <v>0</v>
      </c>
      <c r="AO1525" s="19">
        <f t="shared" si="3092"/>
        <v>2172.7379999999998</v>
      </c>
      <c r="AP1525" s="19">
        <f t="shared" si="3071"/>
        <v>0</v>
      </c>
      <c r="AQ1525" s="19">
        <f t="shared" si="3109"/>
        <v>0</v>
      </c>
      <c r="AR1525" s="19">
        <f t="shared" si="3093"/>
        <v>0</v>
      </c>
      <c r="AS1525" s="19">
        <f t="shared" si="3072"/>
        <v>0</v>
      </c>
      <c r="AT1525" s="19">
        <f t="shared" si="3109"/>
        <v>0</v>
      </c>
      <c r="AU1525" s="19">
        <f t="shared" si="3094"/>
        <v>0</v>
      </c>
      <c r="AV1525" s="19">
        <f t="shared" si="3109"/>
        <v>0</v>
      </c>
      <c r="AW1525" s="32"/>
      <c r="AX1525" s="23"/>
      <c r="AY1525" s="2"/>
    </row>
    <row r="1526" spans="1:51" ht="46.8" x14ac:dyDescent="0.3">
      <c r="A1526" s="20" t="s">
        <v>1380</v>
      </c>
      <c r="B1526" s="45">
        <v>400</v>
      </c>
      <c r="C1526" s="49"/>
      <c r="D1526" s="49"/>
      <c r="E1526" s="15" t="s">
        <v>580</v>
      </c>
      <c r="F1526" s="19"/>
      <c r="G1526" s="19"/>
      <c r="H1526" s="19"/>
      <c r="I1526" s="19"/>
      <c r="J1526" s="19"/>
      <c r="K1526" s="19"/>
      <c r="L1526" s="19"/>
      <c r="M1526" s="19"/>
      <c r="N1526" s="19"/>
      <c r="O1526" s="19">
        <f>O1527</f>
        <v>2172.7379999999998</v>
      </c>
      <c r="P1526" s="19">
        <f t="shared" si="3109"/>
        <v>0</v>
      </c>
      <c r="Q1526" s="19">
        <f t="shared" si="3109"/>
        <v>0</v>
      </c>
      <c r="R1526" s="19">
        <f t="shared" si="2966"/>
        <v>2172.7379999999998</v>
      </c>
      <c r="S1526" s="19">
        <f t="shared" si="2967"/>
        <v>0</v>
      </c>
      <c r="T1526" s="19">
        <f t="shared" si="2968"/>
        <v>0</v>
      </c>
      <c r="U1526" s="19">
        <f t="shared" si="3109"/>
        <v>0</v>
      </c>
      <c r="V1526" s="19">
        <f t="shared" si="2969"/>
        <v>2172.7379999999998</v>
      </c>
      <c r="W1526" s="19">
        <f t="shared" si="2970"/>
        <v>0</v>
      </c>
      <c r="X1526" s="19">
        <f t="shared" si="2971"/>
        <v>0</v>
      </c>
      <c r="Y1526" s="19">
        <f t="shared" si="3109"/>
        <v>0</v>
      </c>
      <c r="Z1526" s="19">
        <f t="shared" si="3109"/>
        <v>0</v>
      </c>
      <c r="AA1526" s="19">
        <f t="shared" si="3109"/>
        <v>0</v>
      </c>
      <c r="AB1526" s="19">
        <f t="shared" si="3040"/>
        <v>2172.7379999999998</v>
      </c>
      <c r="AC1526" s="19">
        <f t="shared" si="3041"/>
        <v>0</v>
      </c>
      <c r="AD1526" s="19">
        <f t="shared" si="3042"/>
        <v>0</v>
      </c>
      <c r="AE1526" s="19">
        <f t="shared" si="3109"/>
        <v>0</v>
      </c>
      <c r="AF1526" s="19">
        <f t="shared" si="3109"/>
        <v>0</v>
      </c>
      <c r="AG1526" s="19">
        <f t="shared" si="3067"/>
        <v>2172.7379999999998</v>
      </c>
      <c r="AH1526" s="19">
        <f t="shared" si="3068"/>
        <v>0</v>
      </c>
      <c r="AI1526" s="19">
        <f t="shared" si="3069"/>
        <v>0</v>
      </c>
      <c r="AJ1526" s="19">
        <f t="shared" si="3109"/>
        <v>0</v>
      </c>
      <c r="AK1526" s="19">
        <f t="shared" si="3109"/>
        <v>0</v>
      </c>
      <c r="AL1526" s="19">
        <f t="shared" si="3109"/>
        <v>0</v>
      </c>
      <c r="AM1526" s="19">
        <f t="shared" si="3070"/>
        <v>2172.7379999999998</v>
      </c>
      <c r="AN1526" s="19">
        <f t="shared" si="3109"/>
        <v>0</v>
      </c>
      <c r="AO1526" s="19">
        <f t="shared" si="3092"/>
        <v>2172.7379999999998</v>
      </c>
      <c r="AP1526" s="19">
        <f t="shared" si="3071"/>
        <v>0</v>
      </c>
      <c r="AQ1526" s="19">
        <f t="shared" si="3109"/>
        <v>0</v>
      </c>
      <c r="AR1526" s="19">
        <f t="shared" si="3093"/>
        <v>0</v>
      </c>
      <c r="AS1526" s="19">
        <f t="shared" si="3072"/>
        <v>0</v>
      </c>
      <c r="AT1526" s="19">
        <f t="shared" si="3109"/>
        <v>0</v>
      </c>
      <c r="AU1526" s="19">
        <f t="shared" si="3094"/>
        <v>0</v>
      </c>
      <c r="AV1526" s="19">
        <f t="shared" si="3109"/>
        <v>0</v>
      </c>
      <c r="AW1526" s="32"/>
      <c r="AX1526" s="23"/>
      <c r="AY1526" s="2"/>
    </row>
    <row r="1527" spans="1:51" x14ac:dyDescent="0.3">
      <c r="A1527" s="20" t="s">
        <v>1380</v>
      </c>
      <c r="B1527" s="45">
        <v>410</v>
      </c>
      <c r="C1527" s="49"/>
      <c r="D1527" s="49"/>
      <c r="E1527" s="15" t="s">
        <v>593</v>
      </c>
      <c r="F1527" s="19"/>
      <c r="G1527" s="19"/>
      <c r="H1527" s="19"/>
      <c r="I1527" s="19"/>
      <c r="J1527" s="19"/>
      <c r="K1527" s="19"/>
      <c r="L1527" s="19"/>
      <c r="M1527" s="19"/>
      <c r="N1527" s="19"/>
      <c r="O1527" s="19">
        <f>O1528</f>
        <v>2172.7379999999998</v>
      </c>
      <c r="P1527" s="19">
        <f t="shared" si="3109"/>
        <v>0</v>
      </c>
      <c r="Q1527" s="19">
        <f t="shared" si="3109"/>
        <v>0</v>
      </c>
      <c r="R1527" s="19">
        <f t="shared" si="2966"/>
        <v>2172.7379999999998</v>
      </c>
      <c r="S1527" s="19">
        <f t="shared" si="2967"/>
        <v>0</v>
      </c>
      <c r="T1527" s="19">
        <f t="shared" si="2968"/>
        <v>0</v>
      </c>
      <c r="U1527" s="19">
        <f t="shared" si="3109"/>
        <v>0</v>
      </c>
      <c r="V1527" s="19">
        <f t="shared" si="2969"/>
        <v>2172.7379999999998</v>
      </c>
      <c r="W1527" s="19">
        <f t="shared" si="2970"/>
        <v>0</v>
      </c>
      <c r="X1527" s="19">
        <f t="shared" si="2971"/>
        <v>0</v>
      </c>
      <c r="Y1527" s="19">
        <f t="shared" si="3109"/>
        <v>0</v>
      </c>
      <c r="Z1527" s="19">
        <f t="shared" si="3109"/>
        <v>0</v>
      </c>
      <c r="AA1527" s="19">
        <f t="shared" si="3109"/>
        <v>0</v>
      </c>
      <c r="AB1527" s="19">
        <f t="shared" si="3040"/>
        <v>2172.7379999999998</v>
      </c>
      <c r="AC1527" s="19">
        <f t="shared" si="3041"/>
        <v>0</v>
      </c>
      <c r="AD1527" s="19">
        <f t="shared" si="3042"/>
        <v>0</v>
      </c>
      <c r="AE1527" s="19">
        <f t="shared" si="3109"/>
        <v>0</v>
      </c>
      <c r="AF1527" s="19">
        <f t="shared" si="3109"/>
        <v>0</v>
      </c>
      <c r="AG1527" s="19">
        <f t="shared" si="3067"/>
        <v>2172.7379999999998</v>
      </c>
      <c r="AH1527" s="19">
        <f t="shared" si="3068"/>
        <v>0</v>
      </c>
      <c r="AI1527" s="19">
        <f t="shared" si="3069"/>
        <v>0</v>
      </c>
      <c r="AJ1527" s="19">
        <f t="shared" si="3109"/>
        <v>0</v>
      </c>
      <c r="AK1527" s="19">
        <f t="shared" si="3109"/>
        <v>0</v>
      </c>
      <c r="AL1527" s="19">
        <f t="shared" si="3109"/>
        <v>0</v>
      </c>
      <c r="AM1527" s="19">
        <f t="shared" si="3070"/>
        <v>2172.7379999999998</v>
      </c>
      <c r="AN1527" s="19">
        <f t="shared" si="3109"/>
        <v>0</v>
      </c>
      <c r="AO1527" s="19">
        <f t="shared" si="3092"/>
        <v>2172.7379999999998</v>
      </c>
      <c r="AP1527" s="19">
        <f t="shared" si="3071"/>
        <v>0</v>
      </c>
      <c r="AQ1527" s="19">
        <f t="shared" si="3109"/>
        <v>0</v>
      </c>
      <c r="AR1527" s="19">
        <f t="shared" si="3093"/>
        <v>0</v>
      </c>
      <c r="AS1527" s="19">
        <f t="shared" si="3072"/>
        <v>0</v>
      </c>
      <c r="AT1527" s="19">
        <f t="shared" si="3109"/>
        <v>0</v>
      </c>
      <c r="AU1527" s="19">
        <f t="shared" si="3094"/>
        <v>0</v>
      </c>
      <c r="AV1527" s="19">
        <f t="shared" si="3109"/>
        <v>0</v>
      </c>
      <c r="AW1527" s="32"/>
      <c r="AX1527" s="23"/>
      <c r="AY1527" s="2"/>
    </row>
    <row r="1528" spans="1:51" x14ac:dyDescent="0.3">
      <c r="A1528" s="20" t="s">
        <v>1380</v>
      </c>
      <c r="B1528" s="45">
        <v>410</v>
      </c>
      <c r="C1528" s="49" t="s">
        <v>200</v>
      </c>
      <c r="D1528" s="49" t="s">
        <v>20</v>
      </c>
      <c r="E1528" s="15" t="s">
        <v>553</v>
      </c>
      <c r="F1528" s="19"/>
      <c r="G1528" s="19"/>
      <c r="H1528" s="19"/>
      <c r="I1528" s="19"/>
      <c r="J1528" s="19"/>
      <c r="K1528" s="19"/>
      <c r="L1528" s="19"/>
      <c r="M1528" s="19"/>
      <c r="N1528" s="19"/>
      <c r="O1528" s="19">
        <v>2172.7379999999998</v>
      </c>
      <c r="P1528" s="19"/>
      <c r="Q1528" s="19"/>
      <c r="R1528" s="19">
        <f t="shared" si="2966"/>
        <v>2172.7379999999998</v>
      </c>
      <c r="S1528" s="19">
        <f t="shared" si="2967"/>
        <v>0</v>
      </c>
      <c r="T1528" s="19">
        <f t="shared" si="2968"/>
        <v>0</v>
      </c>
      <c r="U1528" s="19"/>
      <c r="V1528" s="19">
        <f t="shared" si="2969"/>
        <v>2172.7379999999998</v>
      </c>
      <c r="W1528" s="19">
        <f t="shared" si="2970"/>
        <v>0</v>
      </c>
      <c r="X1528" s="19">
        <f t="shared" si="2971"/>
        <v>0</v>
      </c>
      <c r="Y1528" s="19"/>
      <c r="Z1528" s="19"/>
      <c r="AA1528" s="19"/>
      <c r="AB1528" s="19">
        <f t="shared" si="3040"/>
        <v>2172.7379999999998</v>
      </c>
      <c r="AC1528" s="19">
        <f t="shared" si="3041"/>
        <v>0</v>
      </c>
      <c r="AD1528" s="19">
        <f t="shared" si="3042"/>
        <v>0</v>
      </c>
      <c r="AE1528" s="19"/>
      <c r="AF1528" s="19"/>
      <c r="AG1528" s="19">
        <f t="shared" si="3067"/>
        <v>2172.7379999999998</v>
      </c>
      <c r="AH1528" s="19">
        <f t="shared" si="3068"/>
        <v>0</v>
      </c>
      <c r="AI1528" s="19">
        <f t="shared" si="3069"/>
        <v>0</v>
      </c>
      <c r="AJ1528" s="19"/>
      <c r="AK1528" s="19"/>
      <c r="AL1528" s="19"/>
      <c r="AM1528" s="19">
        <f t="shared" si="3070"/>
        <v>2172.7379999999998</v>
      </c>
      <c r="AN1528" s="19"/>
      <c r="AO1528" s="19">
        <f t="shared" si="3092"/>
        <v>2172.7379999999998</v>
      </c>
      <c r="AP1528" s="19">
        <f t="shared" si="3071"/>
        <v>0</v>
      </c>
      <c r="AQ1528" s="19"/>
      <c r="AR1528" s="19">
        <f t="shared" si="3093"/>
        <v>0</v>
      </c>
      <c r="AS1528" s="19">
        <f t="shared" si="3072"/>
        <v>0</v>
      </c>
      <c r="AT1528" s="19"/>
      <c r="AU1528" s="19">
        <f t="shared" si="3094"/>
        <v>0</v>
      </c>
      <c r="AV1528" s="19"/>
      <c r="AW1528" s="32"/>
      <c r="AX1528" s="23"/>
      <c r="AY1528" s="2"/>
    </row>
    <row r="1529" spans="1:51" x14ac:dyDescent="0.3">
      <c r="A1529" s="20" t="s">
        <v>1382</v>
      </c>
      <c r="B1529" s="45"/>
      <c r="C1529" s="49"/>
      <c r="D1529" s="49"/>
      <c r="E1529" s="15" t="s">
        <v>1384</v>
      </c>
      <c r="F1529" s="19"/>
      <c r="G1529" s="19"/>
      <c r="H1529" s="19"/>
      <c r="I1529" s="19"/>
      <c r="J1529" s="19"/>
      <c r="K1529" s="19"/>
      <c r="L1529" s="19"/>
      <c r="M1529" s="19"/>
      <c r="N1529" s="19"/>
      <c r="O1529" s="19">
        <f>O1530</f>
        <v>1783.6980000000001</v>
      </c>
      <c r="P1529" s="19">
        <f t="shared" ref="P1529:AV1531" si="3110">P1530</f>
        <v>0</v>
      </c>
      <c r="Q1529" s="19">
        <f t="shared" si="3110"/>
        <v>0</v>
      </c>
      <c r="R1529" s="19">
        <f t="shared" si="2966"/>
        <v>1783.6980000000001</v>
      </c>
      <c r="S1529" s="19">
        <f t="shared" si="2967"/>
        <v>0</v>
      </c>
      <c r="T1529" s="19">
        <f t="shared" si="2968"/>
        <v>0</v>
      </c>
      <c r="U1529" s="19">
        <f t="shared" si="3110"/>
        <v>0</v>
      </c>
      <c r="V1529" s="19">
        <f t="shared" si="2969"/>
        <v>1783.6980000000001</v>
      </c>
      <c r="W1529" s="19">
        <f t="shared" si="2970"/>
        <v>0</v>
      </c>
      <c r="X1529" s="19">
        <f t="shared" si="2971"/>
        <v>0</v>
      </c>
      <c r="Y1529" s="19">
        <f t="shared" si="3110"/>
        <v>0</v>
      </c>
      <c r="Z1529" s="19">
        <f t="shared" si="3110"/>
        <v>0</v>
      </c>
      <c r="AA1529" s="19">
        <f t="shared" si="3110"/>
        <v>0</v>
      </c>
      <c r="AB1529" s="19">
        <f t="shared" si="3040"/>
        <v>1783.6980000000001</v>
      </c>
      <c r="AC1529" s="19">
        <f t="shared" si="3041"/>
        <v>0</v>
      </c>
      <c r="AD1529" s="19">
        <f t="shared" si="3042"/>
        <v>0</v>
      </c>
      <c r="AE1529" s="19">
        <f t="shared" si="3110"/>
        <v>0</v>
      </c>
      <c r="AF1529" s="19">
        <f t="shared" si="3110"/>
        <v>0</v>
      </c>
      <c r="AG1529" s="19">
        <f t="shared" si="3067"/>
        <v>1783.6980000000001</v>
      </c>
      <c r="AH1529" s="19">
        <f t="shared" si="3068"/>
        <v>0</v>
      </c>
      <c r="AI1529" s="19">
        <f t="shared" si="3069"/>
        <v>0</v>
      </c>
      <c r="AJ1529" s="19">
        <f t="shared" si="3110"/>
        <v>0</v>
      </c>
      <c r="AK1529" s="19">
        <f t="shared" si="3110"/>
        <v>0</v>
      </c>
      <c r="AL1529" s="19">
        <f t="shared" si="3110"/>
        <v>0</v>
      </c>
      <c r="AM1529" s="19">
        <f t="shared" si="3070"/>
        <v>1783.6980000000001</v>
      </c>
      <c r="AN1529" s="19">
        <f t="shared" si="3110"/>
        <v>0</v>
      </c>
      <c r="AO1529" s="19">
        <f t="shared" si="3092"/>
        <v>1783.6980000000001</v>
      </c>
      <c r="AP1529" s="19">
        <f t="shared" si="3071"/>
        <v>0</v>
      </c>
      <c r="AQ1529" s="19">
        <f t="shared" si="3110"/>
        <v>0</v>
      </c>
      <c r="AR1529" s="19">
        <f t="shared" si="3093"/>
        <v>0</v>
      </c>
      <c r="AS1529" s="19">
        <f t="shared" si="3072"/>
        <v>0</v>
      </c>
      <c r="AT1529" s="19">
        <f t="shared" si="3110"/>
        <v>0</v>
      </c>
      <c r="AU1529" s="19">
        <f t="shared" si="3094"/>
        <v>0</v>
      </c>
      <c r="AV1529" s="19">
        <f t="shared" si="3110"/>
        <v>0</v>
      </c>
      <c r="AW1529" s="32"/>
      <c r="AX1529" s="23"/>
      <c r="AY1529" s="2"/>
    </row>
    <row r="1530" spans="1:51" ht="46.8" x14ac:dyDescent="0.3">
      <c r="A1530" s="20" t="s">
        <v>1382</v>
      </c>
      <c r="B1530" s="45">
        <v>400</v>
      </c>
      <c r="C1530" s="49"/>
      <c r="D1530" s="49"/>
      <c r="E1530" s="15" t="s">
        <v>580</v>
      </c>
      <c r="F1530" s="19"/>
      <c r="G1530" s="19"/>
      <c r="H1530" s="19"/>
      <c r="I1530" s="19"/>
      <c r="J1530" s="19"/>
      <c r="K1530" s="19"/>
      <c r="L1530" s="19"/>
      <c r="M1530" s="19"/>
      <c r="N1530" s="19"/>
      <c r="O1530" s="19">
        <f>O1531</f>
        <v>1783.6980000000001</v>
      </c>
      <c r="P1530" s="19">
        <f t="shared" si="3110"/>
        <v>0</v>
      </c>
      <c r="Q1530" s="19">
        <f t="shared" si="3110"/>
        <v>0</v>
      </c>
      <c r="R1530" s="19">
        <f t="shared" si="2966"/>
        <v>1783.6980000000001</v>
      </c>
      <c r="S1530" s="19">
        <f t="shared" si="2967"/>
        <v>0</v>
      </c>
      <c r="T1530" s="19">
        <f t="shared" si="2968"/>
        <v>0</v>
      </c>
      <c r="U1530" s="19">
        <f t="shared" si="3110"/>
        <v>0</v>
      </c>
      <c r="V1530" s="19">
        <f t="shared" si="2969"/>
        <v>1783.6980000000001</v>
      </c>
      <c r="W1530" s="19">
        <f t="shared" si="2970"/>
        <v>0</v>
      </c>
      <c r="X1530" s="19">
        <f t="shared" si="2971"/>
        <v>0</v>
      </c>
      <c r="Y1530" s="19">
        <f t="shared" si="3110"/>
        <v>0</v>
      </c>
      <c r="Z1530" s="19">
        <f t="shared" si="3110"/>
        <v>0</v>
      </c>
      <c r="AA1530" s="19">
        <f t="shared" si="3110"/>
        <v>0</v>
      </c>
      <c r="AB1530" s="19">
        <f t="shared" si="3040"/>
        <v>1783.6980000000001</v>
      </c>
      <c r="AC1530" s="19">
        <f t="shared" si="3041"/>
        <v>0</v>
      </c>
      <c r="AD1530" s="19">
        <f t="shared" si="3042"/>
        <v>0</v>
      </c>
      <c r="AE1530" s="19">
        <f t="shared" si="3110"/>
        <v>0</v>
      </c>
      <c r="AF1530" s="19">
        <f t="shared" si="3110"/>
        <v>0</v>
      </c>
      <c r="AG1530" s="19">
        <f t="shared" si="3067"/>
        <v>1783.6980000000001</v>
      </c>
      <c r="AH1530" s="19">
        <f t="shared" si="3068"/>
        <v>0</v>
      </c>
      <c r="AI1530" s="19">
        <f t="shared" si="3069"/>
        <v>0</v>
      </c>
      <c r="AJ1530" s="19">
        <f t="shared" si="3110"/>
        <v>0</v>
      </c>
      <c r="AK1530" s="19">
        <f t="shared" si="3110"/>
        <v>0</v>
      </c>
      <c r="AL1530" s="19">
        <f t="shared" si="3110"/>
        <v>0</v>
      </c>
      <c r="AM1530" s="19">
        <f t="shared" si="3070"/>
        <v>1783.6980000000001</v>
      </c>
      <c r="AN1530" s="19">
        <f t="shared" si="3110"/>
        <v>0</v>
      </c>
      <c r="AO1530" s="19">
        <f t="shared" si="3092"/>
        <v>1783.6980000000001</v>
      </c>
      <c r="AP1530" s="19">
        <f t="shared" si="3071"/>
        <v>0</v>
      </c>
      <c r="AQ1530" s="19">
        <f t="shared" si="3110"/>
        <v>0</v>
      </c>
      <c r="AR1530" s="19">
        <f t="shared" si="3093"/>
        <v>0</v>
      </c>
      <c r="AS1530" s="19">
        <f t="shared" si="3072"/>
        <v>0</v>
      </c>
      <c r="AT1530" s="19">
        <f t="shared" si="3110"/>
        <v>0</v>
      </c>
      <c r="AU1530" s="19">
        <f t="shared" si="3094"/>
        <v>0</v>
      </c>
      <c r="AV1530" s="19">
        <f t="shared" si="3110"/>
        <v>0</v>
      </c>
      <c r="AW1530" s="32"/>
      <c r="AX1530" s="23"/>
      <c r="AY1530" s="2"/>
    </row>
    <row r="1531" spans="1:51" x14ac:dyDescent="0.3">
      <c r="A1531" s="20" t="s">
        <v>1382</v>
      </c>
      <c r="B1531" s="45">
        <v>410</v>
      </c>
      <c r="C1531" s="49"/>
      <c r="D1531" s="49"/>
      <c r="E1531" s="15" t="s">
        <v>593</v>
      </c>
      <c r="F1531" s="19"/>
      <c r="G1531" s="19"/>
      <c r="H1531" s="19"/>
      <c r="I1531" s="19"/>
      <c r="J1531" s="19"/>
      <c r="K1531" s="19"/>
      <c r="L1531" s="19"/>
      <c r="M1531" s="19"/>
      <c r="N1531" s="19"/>
      <c r="O1531" s="19">
        <f>O1532</f>
        <v>1783.6980000000001</v>
      </c>
      <c r="P1531" s="19">
        <f t="shared" si="3110"/>
        <v>0</v>
      </c>
      <c r="Q1531" s="19">
        <f t="shared" si="3110"/>
        <v>0</v>
      </c>
      <c r="R1531" s="19">
        <f t="shared" ref="R1531:R1606" si="3111">L1531+O1531</f>
        <v>1783.6980000000001</v>
      </c>
      <c r="S1531" s="19">
        <f t="shared" ref="S1531:S1606" si="3112">M1531+P1531</f>
        <v>0</v>
      </c>
      <c r="T1531" s="19">
        <f t="shared" ref="T1531:T1606" si="3113">N1531+Q1531</f>
        <v>0</v>
      </c>
      <c r="U1531" s="19">
        <f t="shared" si="3110"/>
        <v>0</v>
      </c>
      <c r="V1531" s="19">
        <f t="shared" ref="V1531:V1606" si="3114">R1531+U1531</f>
        <v>1783.6980000000001</v>
      </c>
      <c r="W1531" s="19">
        <f t="shared" ref="W1531:W1606" si="3115">S1531</f>
        <v>0</v>
      </c>
      <c r="X1531" s="19">
        <f t="shared" ref="X1531:X1606" si="3116">T1531</f>
        <v>0</v>
      </c>
      <c r="Y1531" s="19">
        <f t="shared" si="3110"/>
        <v>0</v>
      </c>
      <c r="Z1531" s="19">
        <f t="shared" si="3110"/>
        <v>0</v>
      </c>
      <c r="AA1531" s="19">
        <f t="shared" si="3110"/>
        <v>0</v>
      </c>
      <c r="AB1531" s="19">
        <f t="shared" si="3040"/>
        <v>1783.6980000000001</v>
      </c>
      <c r="AC1531" s="19">
        <f t="shared" si="3041"/>
        <v>0</v>
      </c>
      <c r="AD1531" s="19">
        <f t="shared" si="3042"/>
        <v>0</v>
      </c>
      <c r="AE1531" s="19">
        <f t="shared" si="3110"/>
        <v>0</v>
      </c>
      <c r="AF1531" s="19">
        <f t="shared" si="3110"/>
        <v>0</v>
      </c>
      <c r="AG1531" s="19">
        <f t="shared" si="3067"/>
        <v>1783.6980000000001</v>
      </c>
      <c r="AH1531" s="19">
        <f t="shared" si="3068"/>
        <v>0</v>
      </c>
      <c r="AI1531" s="19">
        <f t="shared" si="3069"/>
        <v>0</v>
      </c>
      <c r="AJ1531" s="19">
        <f t="shared" si="3110"/>
        <v>0</v>
      </c>
      <c r="AK1531" s="19">
        <f t="shared" si="3110"/>
        <v>0</v>
      </c>
      <c r="AL1531" s="19">
        <f t="shared" si="3110"/>
        <v>0</v>
      </c>
      <c r="AM1531" s="19">
        <f t="shared" si="3070"/>
        <v>1783.6980000000001</v>
      </c>
      <c r="AN1531" s="19">
        <f t="shared" si="3110"/>
        <v>0</v>
      </c>
      <c r="AO1531" s="19">
        <f t="shared" si="3092"/>
        <v>1783.6980000000001</v>
      </c>
      <c r="AP1531" s="19">
        <f t="shared" si="3071"/>
        <v>0</v>
      </c>
      <c r="AQ1531" s="19">
        <f t="shared" si="3110"/>
        <v>0</v>
      </c>
      <c r="AR1531" s="19">
        <f t="shared" si="3093"/>
        <v>0</v>
      </c>
      <c r="AS1531" s="19">
        <f t="shared" si="3072"/>
        <v>0</v>
      </c>
      <c r="AT1531" s="19">
        <f t="shared" si="3110"/>
        <v>0</v>
      </c>
      <c r="AU1531" s="19">
        <f t="shared" si="3094"/>
        <v>0</v>
      </c>
      <c r="AV1531" s="19">
        <f t="shared" si="3110"/>
        <v>0</v>
      </c>
      <c r="AW1531" s="32"/>
      <c r="AX1531" s="23"/>
      <c r="AY1531" s="2"/>
    </row>
    <row r="1532" spans="1:51" x14ac:dyDescent="0.3">
      <c r="A1532" s="20" t="s">
        <v>1382</v>
      </c>
      <c r="B1532" s="45">
        <v>410</v>
      </c>
      <c r="C1532" s="49" t="s">
        <v>200</v>
      </c>
      <c r="D1532" s="49" t="s">
        <v>20</v>
      </c>
      <c r="E1532" s="15" t="s">
        <v>553</v>
      </c>
      <c r="F1532" s="19"/>
      <c r="G1532" s="19"/>
      <c r="H1532" s="19"/>
      <c r="I1532" s="19"/>
      <c r="J1532" s="19"/>
      <c r="K1532" s="19"/>
      <c r="L1532" s="19"/>
      <c r="M1532" s="19"/>
      <c r="N1532" s="19"/>
      <c r="O1532" s="19">
        <v>1783.6980000000001</v>
      </c>
      <c r="P1532" s="19"/>
      <c r="Q1532" s="19"/>
      <c r="R1532" s="19">
        <f t="shared" si="3111"/>
        <v>1783.6980000000001</v>
      </c>
      <c r="S1532" s="19">
        <f t="shared" si="3112"/>
        <v>0</v>
      </c>
      <c r="T1532" s="19">
        <f t="shared" si="3113"/>
        <v>0</v>
      </c>
      <c r="U1532" s="19"/>
      <c r="V1532" s="19">
        <f t="shared" si="3114"/>
        <v>1783.6980000000001</v>
      </c>
      <c r="W1532" s="19">
        <f t="shared" si="3115"/>
        <v>0</v>
      </c>
      <c r="X1532" s="19">
        <f t="shared" si="3116"/>
        <v>0</v>
      </c>
      <c r="Y1532" s="19"/>
      <c r="Z1532" s="19"/>
      <c r="AA1532" s="19"/>
      <c r="AB1532" s="19">
        <f t="shared" si="3040"/>
        <v>1783.6980000000001</v>
      </c>
      <c r="AC1532" s="19">
        <f t="shared" si="3041"/>
        <v>0</v>
      </c>
      <c r="AD1532" s="19">
        <f t="shared" si="3042"/>
        <v>0</v>
      </c>
      <c r="AE1532" s="19"/>
      <c r="AF1532" s="19"/>
      <c r="AG1532" s="19">
        <f t="shared" si="3067"/>
        <v>1783.6980000000001</v>
      </c>
      <c r="AH1532" s="19">
        <f t="shared" si="3068"/>
        <v>0</v>
      </c>
      <c r="AI1532" s="19">
        <f t="shared" si="3069"/>
        <v>0</v>
      </c>
      <c r="AJ1532" s="19"/>
      <c r="AK1532" s="19"/>
      <c r="AL1532" s="19"/>
      <c r="AM1532" s="19">
        <f t="shared" si="3070"/>
        <v>1783.6980000000001</v>
      </c>
      <c r="AN1532" s="19"/>
      <c r="AO1532" s="19">
        <f t="shared" si="3092"/>
        <v>1783.6980000000001</v>
      </c>
      <c r="AP1532" s="19">
        <f t="shared" si="3071"/>
        <v>0</v>
      </c>
      <c r="AQ1532" s="19"/>
      <c r="AR1532" s="19">
        <f t="shared" si="3093"/>
        <v>0</v>
      </c>
      <c r="AS1532" s="19">
        <f t="shared" si="3072"/>
        <v>0</v>
      </c>
      <c r="AT1532" s="19"/>
      <c r="AU1532" s="19">
        <f t="shared" si="3094"/>
        <v>0</v>
      </c>
      <c r="AV1532" s="19"/>
      <c r="AW1532" s="32"/>
      <c r="AX1532" s="23"/>
      <c r="AY1532" s="2"/>
    </row>
    <row r="1533" spans="1:51" x14ac:dyDescent="0.3">
      <c r="A1533" s="20" t="s">
        <v>1383</v>
      </c>
      <c r="B1533" s="45"/>
      <c r="C1533" s="49"/>
      <c r="D1533" s="49"/>
      <c r="E1533" s="15" t="s">
        <v>1385</v>
      </c>
      <c r="F1533" s="19"/>
      <c r="G1533" s="19"/>
      <c r="H1533" s="19"/>
      <c r="I1533" s="19"/>
      <c r="J1533" s="19"/>
      <c r="K1533" s="19"/>
      <c r="L1533" s="19"/>
      <c r="M1533" s="19"/>
      <c r="N1533" s="19"/>
      <c r="O1533" s="19">
        <f>O1534</f>
        <v>3741.3890000000001</v>
      </c>
      <c r="P1533" s="19">
        <f t="shared" ref="P1533:AV1535" si="3117">P1534</f>
        <v>0</v>
      </c>
      <c r="Q1533" s="19">
        <f t="shared" si="3117"/>
        <v>0</v>
      </c>
      <c r="R1533" s="19">
        <f t="shared" si="3111"/>
        <v>3741.3890000000001</v>
      </c>
      <c r="S1533" s="19">
        <f t="shared" si="3112"/>
        <v>0</v>
      </c>
      <c r="T1533" s="19">
        <f t="shared" si="3113"/>
        <v>0</v>
      </c>
      <c r="U1533" s="19">
        <f t="shared" si="3117"/>
        <v>0</v>
      </c>
      <c r="V1533" s="19">
        <f t="shared" si="3114"/>
        <v>3741.3890000000001</v>
      </c>
      <c r="W1533" s="19">
        <f t="shared" si="3115"/>
        <v>0</v>
      </c>
      <c r="X1533" s="19">
        <f t="shared" si="3116"/>
        <v>0</v>
      </c>
      <c r="Y1533" s="19">
        <f t="shared" si="3117"/>
        <v>0</v>
      </c>
      <c r="Z1533" s="19">
        <f t="shared" si="3117"/>
        <v>0</v>
      </c>
      <c r="AA1533" s="19">
        <f t="shared" si="3117"/>
        <v>0</v>
      </c>
      <c r="AB1533" s="19">
        <f t="shared" si="3040"/>
        <v>3741.3890000000001</v>
      </c>
      <c r="AC1533" s="19">
        <f t="shared" si="3041"/>
        <v>0</v>
      </c>
      <c r="AD1533" s="19">
        <f t="shared" si="3042"/>
        <v>0</v>
      </c>
      <c r="AE1533" s="19">
        <f t="shared" si="3117"/>
        <v>0</v>
      </c>
      <c r="AF1533" s="19">
        <f t="shared" si="3117"/>
        <v>0</v>
      </c>
      <c r="AG1533" s="19">
        <f t="shared" si="3067"/>
        <v>3741.3890000000001</v>
      </c>
      <c r="AH1533" s="19">
        <f t="shared" si="3068"/>
        <v>0</v>
      </c>
      <c r="AI1533" s="19">
        <f t="shared" si="3069"/>
        <v>0</v>
      </c>
      <c r="AJ1533" s="19">
        <f t="shared" si="3117"/>
        <v>0</v>
      </c>
      <c r="AK1533" s="19">
        <f t="shared" si="3117"/>
        <v>0</v>
      </c>
      <c r="AL1533" s="19">
        <f t="shared" si="3117"/>
        <v>0</v>
      </c>
      <c r="AM1533" s="19">
        <f t="shared" si="3070"/>
        <v>3741.3890000000001</v>
      </c>
      <c r="AN1533" s="19">
        <f t="shared" si="3117"/>
        <v>0</v>
      </c>
      <c r="AO1533" s="19">
        <f t="shared" si="3092"/>
        <v>3741.3890000000001</v>
      </c>
      <c r="AP1533" s="19">
        <f t="shared" si="3071"/>
        <v>0</v>
      </c>
      <c r="AQ1533" s="19">
        <f t="shared" si="3117"/>
        <v>0</v>
      </c>
      <c r="AR1533" s="19">
        <f t="shared" si="3093"/>
        <v>0</v>
      </c>
      <c r="AS1533" s="19">
        <f t="shared" si="3072"/>
        <v>0</v>
      </c>
      <c r="AT1533" s="19">
        <f t="shared" si="3117"/>
        <v>0</v>
      </c>
      <c r="AU1533" s="19">
        <f t="shared" si="3094"/>
        <v>0</v>
      </c>
      <c r="AV1533" s="19">
        <f t="shared" si="3117"/>
        <v>0</v>
      </c>
      <c r="AW1533" s="32"/>
      <c r="AX1533" s="23"/>
      <c r="AY1533" s="2"/>
    </row>
    <row r="1534" spans="1:51" ht="46.8" x14ac:dyDescent="0.3">
      <c r="A1534" s="20" t="s">
        <v>1383</v>
      </c>
      <c r="B1534" s="45">
        <v>400</v>
      </c>
      <c r="C1534" s="49"/>
      <c r="D1534" s="49"/>
      <c r="E1534" s="15" t="s">
        <v>580</v>
      </c>
      <c r="F1534" s="19"/>
      <c r="G1534" s="19"/>
      <c r="H1534" s="19"/>
      <c r="I1534" s="19"/>
      <c r="J1534" s="19"/>
      <c r="K1534" s="19"/>
      <c r="L1534" s="19"/>
      <c r="M1534" s="19"/>
      <c r="N1534" s="19"/>
      <c r="O1534" s="19">
        <f>O1535</f>
        <v>3741.3890000000001</v>
      </c>
      <c r="P1534" s="19">
        <f t="shared" si="3117"/>
        <v>0</v>
      </c>
      <c r="Q1534" s="19">
        <f t="shared" si="3117"/>
        <v>0</v>
      </c>
      <c r="R1534" s="19">
        <f t="shared" si="3111"/>
        <v>3741.3890000000001</v>
      </c>
      <c r="S1534" s="19">
        <f t="shared" si="3112"/>
        <v>0</v>
      </c>
      <c r="T1534" s="19">
        <f t="shared" si="3113"/>
        <v>0</v>
      </c>
      <c r="U1534" s="19">
        <f t="shared" si="3117"/>
        <v>0</v>
      </c>
      <c r="V1534" s="19">
        <f t="shared" si="3114"/>
        <v>3741.3890000000001</v>
      </c>
      <c r="W1534" s="19">
        <f t="shared" si="3115"/>
        <v>0</v>
      </c>
      <c r="X1534" s="19">
        <f t="shared" si="3116"/>
        <v>0</v>
      </c>
      <c r="Y1534" s="19">
        <f t="shared" si="3117"/>
        <v>0</v>
      </c>
      <c r="Z1534" s="19">
        <f t="shared" si="3117"/>
        <v>0</v>
      </c>
      <c r="AA1534" s="19">
        <f t="shared" si="3117"/>
        <v>0</v>
      </c>
      <c r="AB1534" s="19">
        <f t="shared" si="3040"/>
        <v>3741.3890000000001</v>
      </c>
      <c r="AC1534" s="19">
        <f t="shared" si="3041"/>
        <v>0</v>
      </c>
      <c r="AD1534" s="19">
        <f t="shared" si="3042"/>
        <v>0</v>
      </c>
      <c r="AE1534" s="19">
        <f t="shared" si="3117"/>
        <v>0</v>
      </c>
      <c r="AF1534" s="19">
        <f t="shared" si="3117"/>
        <v>0</v>
      </c>
      <c r="AG1534" s="19">
        <f t="shared" si="3067"/>
        <v>3741.3890000000001</v>
      </c>
      <c r="AH1534" s="19">
        <f t="shared" si="3068"/>
        <v>0</v>
      </c>
      <c r="AI1534" s="19">
        <f t="shared" si="3069"/>
        <v>0</v>
      </c>
      <c r="AJ1534" s="19">
        <f t="shared" si="3117"/>
        <v>0</v>
      </c>
      <c r="AK1534" s="19">
        <f t="shared" si="3117"/>
        <v>0</v>
      </c>
      <c r="AL1534" s="19">
        <f t="shared" si="3117"/>
        <v>0</v>
      </c>
      <c r="AM1534" s="19">
        <f t="shared" si="3070"/>
        <v>3741.3890000000001</v>
      </c>
      <c r="AN1534" s="19">
        <f t="shared" si="3117"/>
        <v>0</v>
      </c>
      <c r="AO1534" s="19">
        <f t="shared" si="3092"/>
        <v>3741.3890000000001</v>
      </c>
      <c r="AP1534" s="19">
        <f t="shared" si="3071"/>
        <v>0</v>
      </c>
      <c r="AQ1534" s="19">
        <f t="shared" si="3117"/>
        <v>0</v>
      </c>
      <c r="AR1534" s="19">
        <f t="shared" si="3093"/>
        <v>0</v>
      </c>
      <c r="AS1534" s="19">
        <f t="shared" si="3072"/>
        <v>0</v>
      </c>
      <c r="AT1534" s="19">
        <f t="shared" si="3117"/>
        <v>0</v>
      </c>
      <c r="AU1534" s="19">
        <f t="shared" si="3094"/>
        <v>0</v>
      </c>
      <c r="AV1534" s="19">
        <f t="shared" si="3117"/>
        <v>0</v>
      </c>
      <c r="AW1534" s="32"/>
      <c r="AX1534" s="23"/>
      <c r="AY1534" s="2"/>
    </row>
    <row r="1535" spans="1:51" x14ac:dyDescent="0.3">
      <c r="A1535" s="20" t="s">
        <v>1383</v>
      </c>
      <c r="B1535" s="45">
        <v>410</v>
      </c>
      <c r="C1535" s="49"/>
      <c r="D1535" s="49"/>
      <c r="E1535" s="15" t="s">
        <v>593</v>
      </c>
      <c r="F1535" s="19"/>
      <c r="G1535" s="19"/>
      <c r="H1535" s="19"/>
      <c r="I1535" s="19"/>
      <c r="J1535" s="19"/>
      <c r="K1535" s="19"/>
      <c r="L1535" s="19"/>
      <c r="M1535" s="19"/>
      <c r="N1535" s="19"/>
      <c r="O1535" s="19">
        <f>O1536</f>
        <v>3741.3890000000001</v>
      </c>
      <c r="P1535" s="19">
        <f t="shared" si="3117"/>
        <v>0</v>
      </c>
      <c r="Q1535" s="19">
        <f t="shared" si="3117"/>
        <v>0</v>
      </c>
      <c r="R1535" s="19">
        <f t="shared" si="3111"/>
        <v>3741.3890000000001</v>
      </c>
      <c r="S1535" s="19">
        <f t="shared" si="3112"/>
        <v>0</v>
      </c>
      <c r="T1535" s="19">
        <f t="shared" si="3113"/>
        <v>0</v>
      </c>
      <c r="U1535" s="19">
        <f t="shared" si="3117"/>
        <v>0</v>
      </c>
      <c r="V1535" s="19">
        <f t="shared" si="3114"/>
        <v>3741.3890000000001</v>
      </c>
      <c r="W1535" s="19">
        <f t="shared" si="3115"/>
        <v>0</v>
      </c>
      <c r="X1535" s="19">
        <f t="shared" si="3116"/>
        <v>0</v>
      </c>
      <c r="Y1535" s="19">
        <f t="shared" si="3117"/>
        <v>0</v>
      </c>
      <c r="Z1535" s="19">
        <f t="shared" si="3117"/>
        <v>0</v>
      </c>
      <c r="AA1535" s="19">
        <f t="shared" si="3117"/>
        <v>0</v>
      </c>
      <c r="AB1535" s="19">
        <f t="shared" si="3040"/>
        <v>3741.3890000000001</v>
      </c>
      <c r="AC1535" s="19">
        <f t="shared" si="3041"/>
        <v>0</v>
      </c>
      <c r="AD1535" s="19">
        <f t="shared" si="3042"/>
        <v>0</v>
      </c>
      <c r="AE1535" s="19">
        <f t="shared" si="3117"/>
        <v>0</v>
      </c>
      <c r="AF1535" s="19">
        <f t="shared" si="3117"/>
        <v>0</v>
      </c>
      <c r="AG1535" s="19">
        <f t="shared" si="3067"/>
        <v>3741.3890000000001</v>
      </c>
      <c r="AH1535" s="19">
        <f t="shared" si="3068"/>
        <v>0</v>
      </c>
      <c r="AI1535" s="19">
        <f t="shared" si="3069"/>
        <v>0</v>
      </c>
      <c r="AJ1535" s="19">
        <f t="shared" si="3117"/>
        <v>0</v>
      </c>
      <c r="AK1535" s="19">
        <f t="shared" si="3117"/>
        <v>0</v>
      </c>
      <c r="AL1535" s="19">
        <f t="shared" si="3117"/>
        <v>0</v>
      </c>
      <c r="AM1535" s="19">
        <f t="shared" si="3070"/>
        <v>3741.3890000000001</v>
      </c>
      <c r="AN1535" s="19">
        <f t="shared" si="3117"/>
        <v>0</v>
      </c>
      <c r="AO1535" s="19">
        <f t="shared" si="3092"/>
        <v>3741.3890000000001</v>
      </c>
      <c r="AP1535" s="19">
        <f t="shared" si="3071"/>
        <v>0</v>
      </c>
      <c r="AQ1535" s="19">
        <f t="shared" si="3117"/>
        <v>0</v>
      </c>
      <c r="AR1535" s="19">
        <f t="shared" si="3093"/>
        <v>0</v>
      </c>
      <c r="AS1535" s="19">
        <f t="shared" si="3072"/>
        <v>0</v>
      </c>
      <c r="AT1535" s="19">
        <f t="shared" si="3117"/>
        <v>0</v>
      </c>
      <c r="AU1535" s="19">
        <f t="shared" si="3094"/>
        <v>0</v>
      </c>
      <c r="AV1535" s="19">
        <f t="shared" si="3117"/>
        <v>0</v>
      </c>
      <c r="AW1535" s="32"/>
      <c r="AX1535" s="23"/>
      <c r="AY1535" s="2"/>
    </row>
    <row r="1536" spans="1:51" x14ac:dyDescent="0.3">
      <c r="A1536" s="20" t="s">
        <v>1383</v>
      </c>
      <c r="B1536" s="45">
        <v>410</v>
      </c>
      <c r="C1536" s="49" t="s">
        <v>200</v>
      </c>
      <c r="D1536" s="49" t="s">
        <v>20</v>
      </c>
      <c r="E1536" s="15" t="s">
        <v>553</v>
      </c>
      <c r="F1536" s="19"/>
      <c r="G1536" s="19"/>
      <c r="H1536" s="19"/>
      <c r="I1536" s="19"/>
      <c r="J1536" s="19"/>
      <c r="K1536" s="19"/>
      <c r="L1536" s="19"/>
      <c r="M1536" s="19"/>
      <c r="N1536" s="19"/>
      <c r="O1536" s="19">
        <v>3741.3890000000001</v>
      </c>
      <c r="P1536" s="19"/>
      <c r="Q1536" s="19"/>
      <c r="R1536" s="19">
        <f t="shared" si="3111"/>
        <v>3741.3890000000001</v>
      </c>
      <c r="S1536" s="19">
        <f t="shared" si="3112"/>
        <v>0</v>
      </c>
      <c r="T1536" s="19">
        <f t="shared" si="3113"/>
        <v>0</v>
      </c>
      <c r="U1536" s="19"/>
      <c r="V1536" s="19">
        <f t="shared" si="3114"/>
        <v>3741.3890000000001</v>
      </c>
      <c r="W1536" s="19">
        <f t="shared" si="3115"/>
        <v>0</v>
      </c>
      <c r="X1536" s="19">
        <f t="shared" si="3116"/>
        <v>0</v>
      </c>
      <c r="Y1536" s="19"/>
      <c r="Z1536" s="19"/>
      <c r="AA1536" s="19"/>
      <c r="AB1536" s="19">
        <f t="shared" si="3040"/>
        <v>3741.3890000000001</v>
      </c>
      <c r="AC1536" s="19">
        <f t="shared" si="3041"/>
        <v>0</v>
      </c>
      <c r="AD1536" s="19">
        <f t="shared" si="3042"/>
        <v>0</v>
      </c>
      <c r="AE1536" s="19"/>
      <c r="AF1536" s="19"/>
      <c r="AG1536" s="19">
        <f t="shared" si="3067"/>
        <v>3741.3890000000001</v>
      </c>
      <c r="AH1536" s="19">
        <f t="shared" si="3068"/>
        <v>0</v>
      </c>
      <c r="AI1536" s="19">
        <f t="shared" si="3069"/>
        <v>0</v>
      </c>
      <c r="AJ1536" s="19"/>
      <c r="AK1536" s="19"/>
      <c r="AL1536" s="19"/>
      <c r="AM1536" s="19">
        <f t="shared" si="3070"/>
        <v>3741.3890000000001</v>
      </c>
      <c r="AN1536" s="19"/>
      <c r="AO1536" s="19">
        <f t="shared" si="3092"/>
        <v>3741.3890000000001</v>
      </c>
      <c r="AP1536" s="19">
        <f t="shared" si="3071"/>
        <v>0</v>
      </c>
      <c r="AQ1536" s="19"/>
      <c r="AR1536" s="19">
        <f t="shared" si="3093"/>
        <v>0</v>
      </c>
      <c r="AS1536" s="19">
        <f t="shared" si="3072"/>
        <v>0</v>
      </c>
      <c r="AT1536" s="19"/>
      <c r="AU1536" s="19">
        <f t="shared" si="3094"/>
        <v>0</v>
      </c>
      <c r="AV1536" s="19"/>
      <c r="AW1536" s="32"/>
      <c r="AX1536" s="23"/>
      <c r="AY1536" s="2"/>
    </row>
    <row r="1537" spans="1:51" x14ac:dyDescent="0.3">
      <c r="A1537" s="49" t="s">
        <v>299</v>
      </c>
      <c r="B1537" s="45"/>
      <c r="C1537" s="49"/>
      <c r="D1537" s="49"/>
      <c r="E1537" s="15" t="s">
        <v>731</v>
      </c>
      <c r="F1537" s="19">
        <f t="shared" ref="F1537:K1539" si="3118">F1538</f>
        <v>0</v>
      </c>
      <c r="G1537" s="19">
        <f t="shared" si="3118"/>
        <v>726.6</v>
      </c>
      <c r="H1537" s="19">
        <f t="shared" si="3118"/>
        <v>0</v>
      </c>
      <c r="I1537" s="19">
        <f t="shared" si="3118"/>
        <v>0</v>
      </c>
      <c r="J1537" s="19">
        <f t="shared" si="3118"/>
        <v>0</v>
      </c>
      <c r="K1537" s="19">
        <f t="shared" si="3118"/>
        <v>0</v>
      </c>
      <c r="L1537" s="19">
        <f t="shared" si="2986"/>
        <v>0</v>
      </c>
      <c r="M1537" s="19">
        <f t="shared" si="2987"/>
        <v>726.6</v>
      </c>
      <c r="N1537" s="19">
        <f t="shared" si="2988"/>
        <v>0</v>
      </c>
      <c r="O1537" s="19">
        <f t="shared" ref="O1537:Q1539" si="3119">O1538</f>
        <v>0</v>
      </c>
      <c r="P1537" s="19">
        <f t="shared" si="3119"/>
        <v>0</v>
      </c>
      <c r="Q1537" s="19">
        <f t="shared" si="3119"/>
        <v>0</v>
      </c>
      <c r="R1537" s="19">
        <f t="shared" si="3111"/>
        <v>0</v>
      </c>
      <c r="S1537" s="19">
        <f t="shared" si="3112"/>
        <v>726.6</v>
      </c>
      <c r="T1537" s="19">
        <f t="shared" si="3113"/>
        <v>0</v>
      </c>
      <c r="U1537" s="19">
        <f t="shared" ref="U1537:AV1539" si="3120">U1538</f>
        <v>0</v>
      </c>
      <c r="V1537" s="19">
        <f t="shared" si="3114"/>
        <v>0</v>
      </c>
      <c r="W1537" s="19">
        <f t="shared" si="3115"/>
        <v>726.6</v>
      </c>
      <c r="X1537" s="19">
        <f t="shared" si="3116"/>
        <v>0</v>
      </c>
      <c r="Y1537" s="19">
        <f t="shared" si="3120"/>
        <v>0</v>
      </c>
      <c r="Z1537" s="19">
        <f t="shared" si="3120"/>
        <v>0</v>
      </c>
      <c r="AA1537" s="19">
        <f t="shared" si="3120"/>
        <v>0</v>
      </c>
      <c r="AB1537" s="19">
        <f t="shared" si="3040"/>
        <v>0</v>
      </c>
      <c r="AC1537" s="19">
        <f t="shared" si="3041"/>
        <v>726.6</v>
      </c>
      <c r="AD1537" s="19">
        <f t="shared" si="3042"/>
        <v>0</v>
      </c>
      <c r="AE1537" s="19">
        <f t="shared" si="3120"/>
        <v>0</v>
      </c>
      <c r="AF1537" s="19">
        <f t="shared" si="3120"/>
        <v>0</v>
      </c>
      <c r="AG1537" s="19">
        <f t="shared" si="3067"/>
        <v>0</v>
      </c>
      <c r="AH1537" s="19">
        <f t="shared" si="3068"/>
        <v>726.6</v>
      </c>
      <c r="AI1537" s="19">
        <f t="shared" si="3069"/>
        <v>0</v>
      </c>
      <c r="AJ1537" s="19">
        <f t="shared" si="3120"/>
        <v>0</v>
      </c>
      <c r="AK1537" s="19">
        <f t="shared" si="3120"/>
        <v>0</v>
      </c>
      <c r="AL1537" s="19">
        <f t="shared" si="3120"/>
        <v>0</v>
      </c>
      <c r="AM1537" s="19">
        <f t="shared" si="3070"/>
        <v>0</v>
      </c>
      <c r="AN1537" s="19">
        <f t="shared" si="3120"/>
        <v>0</v>
      </c>
      <c r="AO1537" s="19">
        <f t="shared" si="3092"/>
        <v>0</v>
      </c>
      <c r="AP1537" s="19">
        <f t="shared" si="3071"/>
        <v>726.6</v>
      </c>
      <c r="AQ1537" s="19">
        <f t="shared" si="3120"/>
        <v>0</v>
      </c>
      <c r="AR1537" s="19">
        <f t="shared" si="3093"/>
        <v>726.6</v>
      </c>
      <c r="AS1537" s="19">
        <f t="shared" si="3072"/>
        <v>0</v>
      </c>
      <c r="AT1537" s="19">
        <f t="shared" si="3120"/>
        <v>0</v>
      </c>
      <c r="AU1537" s="19">
        <f t="shared" si="3094"/>
        <v>0</v>
      </c>
      <c r="AV1537" s="19">
        <f t="shared" si="3120"/>
        <v>0</v>
      </c>
      <c r="AW1537" s="32"/>
      <c r="AX1537" s="23"/>
      <c r="AY1537" s="2"/>
    </row>
    <row r="1538" spans="1:51" ht="46.8" x14ac:dyDescent="0.3">
      <c r="A1538" s="49" t="s">
        <v>299</v>
      </c>
      <c r="B1538" s="45">
        <v>400</v>
      </c>
      <c r="C1538" s="49"/>
      <c r="D1538" s="49"/>
      <c r="E1538" s="15" t="s">
        <v>580</v>
      </c>
      <c r="F1538" s="19">
        <f t="shared" si="3118"/>
        <v>0</v>
      </c>
      <c r="G1538" s="19">
        <f t="shared" si="3118"/>
        <v>726.6</v>
      </c>
      <c r="H1538" s="19">
        <f t="shared" si="3118"/>
        <v>0</v>
      </c>
      <c r="I1538" s="19">
        <f t="shared" si="3118"/>
        <v>0</v>
      </c>
      <c r="J1538" s="19">
        <f t="shared" si="3118"/>
        <v>0</v>
      </c>
      <c r="K1538" s="19">
        <f t="shared" si="3118"/>
        <v>0</v>
      </c>
      <c r="L1538" s="19">
        <f t="shared" si="2986"/>
        <v>0</v>
      </c>
      <c r="M1538" s="19">
        <f t="shared" si="2987"/>
        <v>726.6</v>
      </c>
      <c r="N1538" s="19">
        <f t="shared" si="2988"/>
        <v>0</v>
      </c>
      <c r="O1538" s="19">
        <f t="shared" si="3119"/>
        <v>0</v>
      </c>
      <c r="P1538" s="19">
        <f t="shared" si="3119"/>
        <v>0</v>
      </c>
      <c r="Q1538" s="19">
        <f t="shared" si="3119"/>
        <v>0</v>
      </c>
      <c r="R1538" s="19">
        <f t="shared" si="3111"/>
        <v>0</v>
      </c>
      <c r="S1538" s="19">
        <f t="shared" si="3112"/>
        <v>726.6</v>
      </c>
      <c r="T1538" s="19">
        <f t="shared" si="3113"/>
        <v>0</v>
      </c>
      <c r="U1538" s="19">
        <f t="shared" si="3120"/>
        <v>0</v>
      </c>
      <c r="V1538" s="19">
        <f t="shared" si="3114"/>
        <v>0</v>
      </c>
      <c r="W1538" s="19">
        <f t="shared" si="3115"/>
        <v>726.6</v>
      </c>
      <c r="X1538" s="19">
        <f t="shared" si="3116"/>
        <v>0</v>
      </c>
      <c r="Y1538" s="19">
        <f t="shared" si="3120"/>
        <v>0</v>
      </c>
      <c r="Z1538" s="19">
        <f t="shared" si="3120"/>
        <v>0</v>
      </c>
      <c r="AA1538" s="19">
        <f t="shared" si="3120"/>
        <v>0</v>
      </c>
      <c r="AB1538" s="19">
        <f t="shared" si="3040"/>
        <v>0</v>
      </c>
      <c r="AC1538" s="19">
        <f t="shared" si="3041"/>
        <v>726.6</v>
      </c>
      <c r="AD1538" s="19">
        <f t="shared" si="3042"/>
        <v>0</v>
      </c>
      <c r="AE1538" s="19">
        <f t="shared" si="3120"/>
        <v>0</v>
      </c>
      <c r="AF1538" s="19">
        <f t="shared" si="3120"/>
        <v>0</v>
      </c>
      <c r="AG1538" s="19">
        <f t="shared" si="3067"/>
        <v>0</v>
      </c>
      <c r="AH1538" s="19">
        <f t="shared" si="3068"/>
        <v>726.6</v>
      </c>
      <c r="AI1538" s="19">
        <f t="shared" si="3069"/>
        <v>0</v>
      </c>
      <c r="AJ1538" s="19">
        <f t="shared" si="3120"/>
        <v>0</v>
      </c>
      <c r="AK1538" s="19">
        <f t="shared" si="3120"/>
        <v>0</v>
      </c>
      <c r="AL1538" s="19">
        <f t="shared" si="3120"/>
        <v>0</v>
      </c>
      <c r="AM1538" s="19">
        <f t="shared" si="3070"/>
        <v>0</v>
      </c>
      <c r="AN1538" s="19">
        <f t="shared" si="3120"/>
        <v>0</v>
      </c>
      <c r="AO1538" s="19">
        <f t="shared" si="3092"/>
        <v>0</v>
      </c>
      <c r="AP1538" s="19">
        <f t="shared" si="3071"/>
        <v>726.6</v>
      </c>
      <c r="AQ1538" s="19">
        <f t="shared" si="3120"/>
        <v>0</v>
      </c>
      <c r="AR1538" s="19">
        <f t="shared" si="3093"/>
        <v>726.6</v>
      </c>
      <c r="AS1538" s="19">
        <f t="shared" si="3072"/>
        <v>0</v>
      </c>
      <c r="AT1538" s="19">
        <f t="shared" si="3120"/>
        <v>0</v>
      </c>
      <c r="AU1538" s="19">
        <f t="shared" si="3094"/>
        <v>0</v>
      </c>
      <c r="AV1538" s="19">
        <f t="shared" si="3120"/>
        <v>0</v>
      </c>
      <c r="AW1538" s="32"/>
      <c r="AX1538" s="23"/>
      <c r="AY1538" s="2"/>
    </row>
    <row r="1539" spans="1:51" x14ac:dyDescent="0.3">
      <c r="A1539" s="49" t="s">
        <v>299</v>
      </c>
      <c r="B1539" s="45">
        <v>410</v>
      </c>
      <c r="C1539" s="49"/>
      <c r="D1539" s="49"/>
      <c r="E1539" s="15" t="s">
        <v>593</v>
      </c>
      <c r="F1539" s="19">
        <f t="shared" si="3118"/>
        <v>0</v>
      </c>
      <c r="G1539" s="19">
        <f t="shared" si="3118"/>
        <v>726.6</v>
      </c>
      <c r="H1539" s="19">
        <f t="shared" si="3118"/>
        <v>0</v>
      </c>
      <c r="I1539" s="19">
        <f t="shared" si="3118"/>
        <v>0</v>
      </c>
      <c r="J1539" s="19">
        <f t="shared" si="3118"/>
        <v>0</v>
      </c>
      <c r="K1539" s="19">
        <f t="shared" si="3118"/>
        <v>0</v>
      </c>
      <c r="L1539" s="19">
        <f t="shared" si="2986"/>
        <v>0</v>
      </c>
      <c r="M1539" s="19">
        <f t="shared" si="2987"/>
        <v>726.6</v>
      </c>
      <c r="N1539" s="19">
        <f t="shared" si="2988"/>
        <v>0</v>
      </c>
      <c r="O1539" s="19">
        <f t="shared" si="3119"/>
        <v>0</v>
      </c>
      <c r="P1539" s="19">
        <f t="shared" si="3119"/>
        <v>0</v>
      </c>
      <c r="Q1539" s="19">
        <f t="shared" si="3119"/>
        <v>0</v>
      </c>
      <c r="R1539" s="19">
        <f t="shared" si="3111"/>
        <v>0</v>
      </c>
      <c r="S1539" s="19">
        <f t="shared" si="3112"/>
        <v>726.6</v>
      </c>
      <c r="T1539" s="19">
        <f t="shared" si="3113"/>
        <v>0</v>
      </c>
      <c r="U1539" s="19">
        <f t="shared" si="3120"/>
        <v>0</v>
      </c>
      <c r="V1539" s="19">
        <f t="shared" si="3114"/>
        <v>0</v>
      </c>
      <c r="W1539" s="19">
        <f t="shared" si="3115"/>
        <v>726.6</v>
      </c>
      <c r="X1539" s="19">
        <f t="shared" si="3116"/>
        <v>0</v>
      </c>
      <c r="Y1539" s="19">
        <f t="shared" si="3120"/>
        <v>0</v>
      </c>
      <c r="Z1539" s="19">
        <f t="shared" si="3120"/>
        <v>0</v>
      </c>
      <c r="AA1539" s="19">
        <f t="shared" si="3120"/>
        <v>0</v>
      </c>
      <c r="AB1539" s="19">
        <f t="shared" si="3040"/>
        <v>0</v>
      </c>
      <c r="AC1539" s="19">
        <f t="shared" si="3041"/>
        <v>726.6</v>
      </c>
      <c r="AD1539" s="19">
        <f t="shared" si="3042"/>
        <v>0</v>
      </c>
      <c r="AE1539" s="19">
        <f t="shared" si="3120"/>
        <v>0</v>
      </c>
      <c r="AF1539" s="19">
        <f t="shared" si="3120"/>
        <v>0</v>
      </c>
      <c r="AG1539" s="19">
        <f t="shared" si="3067"/>
        <v>0</v>
      </c>
      <c r="AH1539" s="19">
        <f t="shared" si="3068"/>
        <v>726.6</v>
      </c>
      <c r="AI1539" s="19">
        <f t="shared" si="3069"/>
        <v>0</v>
      </c>
      <c r="AJ1539" s="19">
        <f t="shared" si="3120"/>
        <v>0</v>
      </c>
      <c r="AK1539" s="19">
        <f t="shared" si="3120"/>
        <v>0</v>
      </c>
      <c r="AL1539" s="19">
        <f t="shared" si="3120"/>
        <v>0</v>
      </c>
      <c r="AM1539" s="19">
        <f t="shared" si="3070"/>
        <v>0</v>
      </c>
      <c r="AN1539" s="19">
        <f t="shared" si="3120"/>
        <v>0</v>
      </c>
      <c r="AO1539" s="19">
        <f t="shared" si="3092"/>
        <v>0</v>
      </c>
      <c r="AP1539" s="19">
        <f t="shared" si="3071"/>
        <v>726.6</v>
      </c>
      <c r="AQ1539" s="19">
        <f t="shared" si="3120"/>
        <v>0</v>
      </c>
      <c r="AR1539" s="19">
        <f t="shared" si="3093"/>
        <v>726.6</v>
      </c>
      <c r="AS1539" s="19">
        <f t="shared" si="3072"/>
        <v>0</v>
      </c>
      <c r="AT1539" s="19">
        <f t="shared" si="3120"/>
        <v>0</v>
      </c>
      <c r="AU1539" s="19">
        <f t="shared" si="3094"/>
        <v>0</v>
      </c>
      <c r="AV1539" s="19">
        <f t="shared" si="3120"/>
        <v>0</v>
      </c>
      <c r="AW1539" s="32"/>
      <c r="AX1539" s="23"/>
      <c r="AY1539" s="2"/>
    </row>
    <row r="1540" spans="1:51" x14ac:dyDescent="0.3">
      <c r="A1540" s="49" t="s">
        <v>299</v>
      </c>
      <c r="B1540" s="45">
        <v>410</v>
      </c>
      <c r="C1540" s="49" t="s">
        <v>200</v>
      </c>
      <c r="D1540" s="49" t="s">
        <v>20</v>
      </c>
      <c r="E1540" s="15" t="s">
        <v>553</v>
      </c>
      <c r="F1540" s="19">
        <v>0</v>
      </c>
      <c r="G1540" s="19">
        <v>726.6</v>
      </c>
      <c r="H1540" s="19">
        <v>0</v>
      </c>
      <c r="I1540" s="19"/>
      <c r="J1540" s="19"/>
      <c r="K1540" s="19"/>
      <c r="L1540" s="19">
        <f t="shared" si="2986"/>
        <v>0</v>
      </c>
      <c r="M1540" s="19">
        <f t="shared" si="2987"/>
        <v>726.6</v>
      </c>
      <c r="N1540" s="19">
        <f t="shared" si="2988"/>
        <v>0</v>
      </c>
      <c r="O1540" s="19"/>
      <c r="P1540" s="19"/>
      <c r="Q1540" s="19"/>
      <c r="R1540" s="19">
        <f t="shared" si="3111"/>
        <v>0</v>
      </c>
      <c r="S1540" s="19">
        <f t="shared" si="3112"/>
        <v>726.6</v>
      </c>
      <c r="T1540" s="19">
        <f t="shared" si="3113"/>
        <v>0</v>
      </c>
      <c r="U1540" s="19"/>
      <c r="V1540" s="19">
        <f t="shared" si="3114"/>
        <v>0</v>
      </c>
      <c r="W1540" s="19">
        <f t="shared" si="3115"/>
        <v>726.6</v>
      </c>
      <c r="X1540" s="19">
        <f t="shared" si="3116"/>
        <v>0</v>
      </c>
      <c r="Y1540" s="19"/>
      <c r="Z1540" s="19"/>
      <c r="AA1540" s="19"/>
      <c r="AB1540" s="19">
        <f t="shared" si="3040"/>
        <v>0</v>
      </c>
      <c r="AC1540" s="19">
        <f t="shared" si="3041"/>
        <v>726.6</v>
      </c>
      <c r="AD1540" s="19">
        <f t="shared" si="3042"/>
        <v>0</v>
      </c>
      <c r="AE1540" s="19"/>
      <c r="AF1540" s="19"/>
      <c r="AG1540" s="19">
        <f t="shared" si="3067"/>
        <v>0</v>
      </c>
      <c r="AH1540" s="19">
        <f t="shared" si="3068"/>
        <v>726.6</v>
      </c>
      <c r="AI1540" s="19">
        <f t="shared" si="3069"/>
        <v>0</v>
      </c>
      <c r="AJ1540" s="19"/>
      <c r="AK1540" s="19"/>
      <c r="AL1540" s="19"/>
      <c r="AM1540" s="19">
        <f t="shared" si="3070"/>
        <v>0</v>
      </c>
      <c r="AN1540" s="19"/>
      <c r="AO1540" s="19">
        <f t="shared" si="3092"/>
        <v>0</v>
      </c>
      <c r="AP1540" s="19">
        <f t="shared" si="3071"/>
        <v>726.6</v>
      </c>
      <c r="AQ1540" s="19"/>
      <c r="AR1540" s="19">
        <f t="shared" si="3093"/>
        <v>726.6</v>
      </c>
      <c r="AS1540" s="19">
        <f t="shared" si="3072"/>
        <v>0</v>
      </c>
      <c r="AT1540" s="19"/>
      <c r="AU1540" s="19">
        <f t="shared" si="3094"/>
        <v>0</v>
      </c>
      <c r="AV1540" s="19"/>
      <c r="AW1540" s="32"/>
      <c r="AX1540" s="23"/>
      <c r="AY1540" s="2"/>
    </row>
    <row r="1541" spans="1:51" x14ac:dyDescent="0.3">
      <c r="A1541" s="49" t="s">
        <v>300</v>
      </c>
      <c r="B1541" s="45"/>
      <c r="C1541" s="49"/>
      <c r="D1541" s="49"/>
      <c r="E1541" s="15" t="s">
        <v>732</v>
      </c>
      <c r="F1541" s="19">
        <f t="shared" ref="F1541:K1543" si="3121">F1542</f>
        <v>0</v>
      </c>
      <c r="G1541" s="19">
        <f t="shared" si="3121"/>
        <v>0</v>
      </c>
      <c r="H1541" s="19">
        <f t="shared" si="3121"/>
        <v>52000</v>
      </c>
      <c r="I1541" s="19">
        <f t="shared" si="3121"/>
        <v>0</v>
      </c>
      <c r="J1541" s="19">
        <f t="shared" si="3121"/>
        <v>0</v>
      </c>
      <c r="K1541" s="19">
        <f t="shared" si="3121"/>
        <v>0</v>
      </c>
      <c r="L1541" s="19">
        <f t="shared" si="2986"/>
        <v>0</v>
      </c>
      <c r="M1541" s="19">
        <f t="shared" si="2987"/>
        <v>0</v>
      </c>
      <c r="N1541" s="19">
        <f t="shared" si="2988"/>
        <v>52000</v>
      </c>
      <c r="O1541" s="19">
        <f t="shared" ref="O1541:Q1543" si="3122">O1542</f>
        <v>0</v>
      </c>
      <c r="P1541" s="19">
        <f t="shared" si="3122"/>
        <v>0</v>
      </c>
      <c r="Q1541" s="19">
        <f t="shared" si="3122"/>
        <v>0</v>
      </c>
      <c r="R1541" s="19">
        <f t="shared" si="3111"/>
        <v>0</v>
      </c>
      <c r="S1541" s="19">
        <f t="shared" si="3112"/>
        <v>0</v>
      </c>
      <c r="T1541" s="19">
        <f t="shared" si="3113"/>
        <v>52000</v>
      </c>
      <c r="U1541" s="19">
        <f t="shared" ref="U1541:AV1543" si="3123">U1542</f>
        <v>0</v>
      </c>
      <c r="V1541" s="19">
        <f t="shared" si="3114"/>
        <v>0</v>
      </c>
      <c r="W1541" s="19">
        <f t="shared" si="3115"/>
        <v>0</v>
      </c>
      <c r="X1541" s="19">
        <f t="shared" si="3116"/>
        <v>52000</v>
      </c>
      <c r="Y1541" s="19">
        <f t="shared" si="3123"/>
        <v>0</v>
      </c>
      <c r="Z1541" s="19">
        <f t="shared" si="3123"/>
        <v>0</v>
      </c>
      <c r="AA1541" s="19">
        <f t="shared" si="3123"/>
        <v>0</v>
      </c>
      <c r="AB1541" s="19">
        <f t="shared" si="3040"/>
        <v>0</v>
      </c>
      <c r="AC1541" s="19">
        <f t="shared" si="3041"/>
        <v>0</v>
      </c>
      <c r="AD1541" s="19">
        <f t="shared" si="3042"/>
        <v>52000</v>
      </c>
      <c r="AE1541" s="19">
        <f t="shared" si="3123"/>
        <v>0</v>
      </c>
      <c r="AF1541" s="19">
        <f t="shared" si="3123"/>
        <v>0</v>
      </c>
      <c r="AG1541" s="19">
        <f t="shared" si="3067"/>
        <v>0</v>
      </c>
      <c r="AH1541" s="19">
        <f t="shared" si="3068"/>
        <v>0</v>
      </c>
      <c r="AI1541" s="19">
        <f t="shared" si="3069"/>
        <v>52000</v>
      </c>
      <c r="AJ1541" s="19">
        <f t="shared" si="3123"/>
        <v>0</v>
      </c>
      <c r="AK1541" s="19">
        <f t="shared" si="3123"/>
        <v>0</v>
      </c>
      <c r="AL1541" s="19">
        <f t="shared" si="3123"/>
        <v>0</v>
      </c>
      <c r="AM1541" s="19">
        <f t="shared" si="3070"/>
        <v>0</v>
      </c>
      <c r="AN1541" s="19">
        <f t="shared" si="3123"/>
        <v>0</v>
      </c>
      <c r="AO1541" s="19">
        <f t="shared" si="3092"/>
        <v>0</v>
      </c>
      <c r="AP1541" s="19">
        <f t="shared" si="3071"/>
        <v>0</v>
      </c>
      <c r="AQ1541" s="19">
        <f t="shared" si="3123"/>
        <v>0</v>
      </c>
      <c r="AR1541" s="19">
        <f t="shared" si="3093"/>
        <v>0</v>
      </c>
      <c r="AS1541" s="19">
        <f t="shared" si="3072"/>
        <v>52000</v>
      </c>
      <c r="AT1541" s="19">
        <f t="shared" si="3123"/>
        <v>0</v>
      </c>
      <c r="AU1541" s="19">
        <f t="shared" si="3094"/>
        <v>52000</v>
      </c>
      <c r="AV1541" s="19">
        <f t="shared" si="3123"/>
        <v>0</v>
      </c>
      <c r="AW1541" s="32"/>
      <c r="AX1541" s="23"/>
      <c r="AY1541" s="2"/>
    </row>
    <row r="1542" spans="1:51" ht="46.8" x14ac:dyDescent="0.3">
      <c r="A1542" s="49" t="s">
        <v>300</v>
      </c>
      <c r="B1542" s="45">
        <v>400</v>
      </c>
      <c r="C1542" s="49"/>
      <c r="D1542" s="49"/>
      <c r="E1542" s="15" t="s">
        <v>580</v>
      </c>
      <c r="F1542" s="19">
        <f t="shared" si="3121"/>
        <v>0</v>
      </c>
      <c r="G1542" s="19">
        <f t="shared" si="3121"/>
        <v>0</v>
      </c>
      <c r="H1542" s="19">
        <f t="shared" si="3121"/>
        <v>52000</v>
      </c>
      <c r="I1542" s="19">
        <f t="shared" si="3121"/>
        <v>0</v>
      </c>
      <c r="J1542" s="19">
        <f t="shared" si="3121"/>
        <v>0</v>
      </c>
      <c r="K1542" s="19">
        <f t="shared" si="3121"/>
        <v>0</v>
      </c>
      <c r="L1542" s="19">
        <f t="shared" si="2986"/>
        <v>0</v>
      </c>
      <c r="M1542" s="19">
        <f t="shared" si="2987"/>
        <v>0</v>
      </c>
      <c r="N1542" s="19">
        <f t="shared" si="2988"/>
        <v>52000</v>
      </c>
      <c r="O1542" s="19">
        <f t="shared" si="3122"/>
        <v>0</v>
      </c>
      <c r="P1542" s="19">
        <f t="shared" si="3122"/>
        <v>0</v>
      </c>
      <c r="Q1542" s="19">
        <f t="shared" si="3122"/>
        <v>0</v>
      </c>
      <c r="R1542" s="19">
        <f t="shared" si="3111"/>
        <v>0</v>
      </c>
      <c r="S1542" s="19">
        <f t="shared" si="3112"/>
        <v>0</v>
      </c>
      <c r="T1542" s="19">
        <f t="shared" si="3113"/>
        <v>52000</v>
      </c>
      <c r="U1542" s="19">
        <f t="shared" si="3123"/>
        <v>0</v>
      </c>
      <c r="V1542" s="19">
        <f t="shared" si="3114"/>
        <v>0</v>
      </c>
      <c r="W1542" s="19">
        <f t="shared" si="3115"/>
        <v>0</v>
      </c>
      <c r="X1542" s="19">
        <f t="shared" si="3116"/>
        <v>52000</v>
      </c>
      <c r="Y1542" s="19">
        <f t="shared" si="3123"/>
        <v>0</v>
      </c>
      <c r="Z1542" s="19">
        <f t="shared" si="3123"/>
        <v>0</v>
      </c>
      <c r="AA1542" s="19">
        <f t="shared" si="3123"/>
        <v>0</v>
      </c>
      <c r="AB1542" s="19">
        <f t="shared" si="3040"/>
        <v>0</v>
      </c>
      <c r="AC1542" s="19">
        <f t="shared" si="3041"/>
        <v>0</v>
      </c>
      <c r="AD1542" s="19">
        <f t="shared" si="3042"/>
        <v>52000</v>
      </c>
      <c r="AE1542" s="19">
        <f t="shared" si="3123"/>
        <v>0</v>
      </c>
      <c r="AF1542" s="19">
        <f t="shared" si="3123"/>
        <v>0</v>
      </c>
      <c r="AG1542" s="19">
        <f t="shared" si="3067"/>
        <v>0</v>
      </c>
      <c r="AH1542" s="19">
        <f t="shared" si="3068"/>
        <v>0</v>
      </c>
      <c r="AI1542" s="19">
        <f t="shared" si="3069"/>
        <v>52000</v>
      </c>
      <c r="AJ1542" s="19">
        <f t="shared" si="3123"/>
        <v>0</v>
      </c>
      <c r="AK1542" s="19">
        <f t="shared" si="3123"/>
        <v>0</v>
      </c>
      <c r="AL1542" s="19">
        <f t="shared" si="3123"/>
        <v>0</v>
      </c>
      <c r="AM1542" s="19">
        <f t="shared" si="3070"/>
        <v>0</v>
      </c>
      <c r="AN1542" s="19">
        <f t="shared" si="3123"/>
        <v>0</v>
      </c>
      <c r="AO1542" s="19">
        <f t="shared" si="3092"/>
        <v>0</v>
      </c>
      <c r="AP1542" s="19">
        <f t="shared" si="3071"/>
        <v>0</v>
      </c>
      <c r="AQ1542" s="19">
        <f t="shared" si="3123"/>
        <v>0</v>
      </c>
      <c r="AR1542" s="19">
        <f t="shared" si="3093"/>
        <v>0</v>
      </c>
      <c r="AS1542" s="19">
        <f t="shared" si="3072"/>
        <v>52000</v>
      </c>
      <c r="AT1542" s="19">
        <f t="shared" si="3123"/>
        <v>0</v>
      </c>
      <c r="AU1542" s="19">
        <f t="shared" si="3094"/>
        <v>52000</v>
      </c>
      <c r="AV1542" s="19">
        <f t="shared" si="3123"/>
        <v>0</v>
      </c>
      <c r="AW1542" s="32"/>
      <c r="AX1542" s="23"/>
      <c r="AY1542" s="2"/>
    </row>
    <row r="1543" spans="1:51" x14ac:dyDescent="0.3">
      <c r="A1543" s="49" t="s">
        <v>300</v>
      </c>
      <c r="B1543" s="45">
        <v>410</v>
      </c>
      <c r="C1543" s="49"/>
      <c r="D1543" s="49"/>
      <c r="E1543" s="15" t="s">
        <v>593</v>
      </c>
      <c r="F1543" s="19">
        <f t="shared" si="3121"/>
        <v>0</v>
      </c>
      <c r="G1543" s="19">
        <f t="shared" si="3121"/>
        <v>0</v>
      </c>
      <c r="H1543" s="19">
        <f t="shared" si="3121"/>
        <v>52000</v>
      </c>
      <c r="I1543" s="19">
        <f t="shared" si="3121"/>
        <v>0</v>
      </c>
      <c r="J1543" s="19">
        <f t="shared" si="3121"/>
        <v>0</v>
      </c>
      <c r="K1543" s="19">
        <f t="shared" si="3121"/>
        <v>0</v>
      </c>
      <c r="L1543" s="19">
        <f t="shared" si="2986"/>
        <v>0</v>
      </c>
      <c r="M1543" s="19">
        <f t="shared" si="2987"/>
        <v>0</v>
      </c>
      <c r="N1543" s="19">
        <f t="shared" si="2988"/>
        <v>52000</v>
      </c>
      <c r="O1543" s="19">
        <f t="shared" si="3122"/>
        <v>0</v>
      </c>
      <c r="P1543" s="19">
        <f t="shared" si="3122"/>
        <v>0</v>
      </c>
      <c r="Q1543" s="19">
        <f t="shared" si="3122"/>
        <v>0</v>
      </c>
      <c r="R1543" s="19">
        <f t="shared" si="3111"/>
        <v>0</v>
      </c>
      <c r="S1543" s="19">
        <f t="shared" si="3112"/>
        <v>0</v>
      </c>
      <c r="T1543" s="19">
        <f t="shared" si="3113"/>
        <v>52000</v>
      </c>
      <c r="U1543" s="19">
        <f t="shared" si="3123"/>
        <v>0</v>
      </c>
      <c r="V1543" s="19">
        <f t="shared" si="3114"/>
        <v>0</v>
      </c>
      <c r="W1543" s="19">
        <f t="shared" si="3115"/>
        <v>0</v>
      </c>
      <c r="X1543" s="19">
        <f t="shared" si="3116"/>
        <v>52000</v>
      </c>
      <c r="Y1543" s="19">
        <f t="shared" si="3123"/>
        <v>0</v>
      </c>
      <c r="Z1543" s="19">
        <f t="shared" si="3123"/>
        <v>0</v>
      </c>
      <c r="AA1543" s="19">
        <f t="shared" si="3123"/>
        <v>0</v>
      </c>
      <c r="AB1543" s="19">
        <f t="shared" si="3040"/>
        <v>0</v>
      </c>
      <c r="AC1543" s="19">
        <f t="shared" si="3041"/>
        <v>0</v>
      </c>
      <c r="AD1543" s="19">
        <f t="shared" si="3042"/>
        <v>52000</v>
      </c>
      <c r="AE1543" s="19">
        <f t="shared" si="3123"/>
        <v>0</v>
      </c>
      <c r="AF1543" s="19">
        <f t="shared" si="3123"/>
        <v>0</v>
      </c>
      <c r="AG1543" s="19">
        <f t="shared" si="3067"/>
        <v>0</v>
      </c>
      <c r="AH1543" s="19">
        <f t="shared" si="3068"/>
        <v>0</v>
      </c>
      <c r="AI1543" s="19">
        <f t="shared" si="3069"/>
        <v>52000</v>
      </c>
      <c r="AJ1543" s="19">
        <f t="shared" si="3123"/>
        <v>0</v>
      </c>
      <c r="AK1543" s="19">
        <f t="shared" si="3123"/>
        <v>0</v>
      </c>
      <c r="AL1543" s="19">
        <f t="shared" si="3123"/>
        <v>0</v>
      </c>
      <c r="AM1543" s="19">
        <f t="shared" si="3070"/>
        <v>0</v>
      </c>
      <c r="AN1543" s="19">
        <f t="shared" si="3123"/>
        <v>0</v>
      </c>
      <c r="AO1543" s="19">
        <f t="shared" si="3092"/>
        <v>0</v>
      </c>
      <c r="AP1543" s="19">
        <f t="shared" si="3071"/>
        <v>0</v>
      </c>
      <c r="AQ1543" s="19">
        <f t="shared" si="3123"/>
        <v>0</v>
      </c>
      <c r="AR1543" s="19">
        <f t="shared" si="3093"/>
        <v>0</v>
      </c>
      <c r="AS1543" s="19">
        <f t="shared" si="3072"/>
        <v>52000</v>
      </c>
      <c r="AT1543" s="19">
        <f t="shared" si="3123"/>
        <v>0</v>
      </c>
      <c r="AU1543" s="19">
        <f t="shared" si="3094"/>
        <v>52000</v>
      </c>
      <c r="AV1543" s="19">
        <f t="shared" si="3123"/>
        <v>0</v>
      </c>
      <c r="AW1543" s="32"/>
      <c r="AX1543" s="23"/>
      <c r="AY1543" s="2"/>
    </row>
    <row r="1544" spans="1:51" x14ac:dyDescent="0.3">
      <c r="A1544" s="49" t="s">
        <v>300</v>
      </c>
      <c r="B1544" s="45">
        <v>410</v>
      </c>
      <c r="C1544" s="49" t="s">
        <v>200</v>
      </c>
      <c r="D1544" s="49" t="s">
        <v>20</v>
      </c>
      <c r="E1544" s="15" t="s">
        <v>553</v>
      </c>
      <c r="F1544" s="19">
        <v>0</v>
      </c>
      <c r="G1544" s="19">
        <v>0</v>
      </c>
      <c r="H1544" s="19">
        <v>52000</v>
      </c>
      <c r="I1544" s="19"/>
      <c r="J1544" s="19"/>
      <c r="K1544" s="19"/>
      <c r="L1544" s="19">
        <f t="shared" si="2986"/>
        <v>0</v>
      </c>
      <c r="M1544" s="19">
        <f t="shared" si="2987"/>
        <v>0</v>
      </c>
      <c r="N1544" s="19">
        <f t="shared" si="2988"/>
        <v>52000</v>
      </c>
      <c r="O1544" s="19"/>
      <c r="P1544" s="19"/>
      <c r="Q1544" s="19"/>
      <c r="R1544" s="19">
        <f t="shared" si="3111"/>
        <v>0</v>
      </c>
      <c r="S1544" s="19">
        <f t="shared" si="3112"/>
        <v>0</v>
      </c>
      <c r="T1544" s="19">
        <f t="shared" si="3113"/>
        <v>52000</v>
      </c>
      <c r="U1544" s="19"/>
      <c r="V1544" s="19">
        <f t="shared" si="3114"/>
        <v>0</v>
      </c>
      <c r="W1544" s="19">
        <f t="shared" si="3115"/>
        <v>0</v>
      </c>
      <c r="X1544" s="19">
        <f t="shared" si="3116"/>
        <v>52000</v>
      </c>
      <c r="Y1544" s="19"/>
      <c r="Z1544" s="19"/>
      <c r="AA1544" s="19"/>
      <c r="AB1544" s="19">
        <f t="shared" si="3040"/>
        <v>0</v>
      </c>
      <c r="AC1544" s="19">
        <f t="shared" si="3041"/>
        <v>0</v>
      </c>
      <c r="AD1544" s="19">
        <f t="shared" si="3042"/>
        <v>52000</v>
      </c>
      <c r="AE1544" s="19"/>
      <c r="AF1544" s="19"/>
      <c r="AG1544" s="19">
        <f t="shared" si="3067"/>
        <v>0</v>
      </c>
      <c r="AH1544" s="19">
        <f t="shared" si="3068"/>
        <v>0</v>
      </c>
      <c r="AI1544" s="19">
        <f t="shared" si="3069"/>
        <v>52000</v>
      </c>
      <c r="AJ1544" s="19"/>
      <c r="AK1544" s="19"/>
      <c r="AL1544" s="19"/>
      <c r="AM1544" s="19">
        <f t="shared" si="3070"/>
        <v>0</v>
      </c>
      <c r="AN1544" s="19"/>
      <c r="AO1544" s="19">
        <f t="shared" si="3092"/>
        <v>0</v>
      </c>
      <c r="AP1544" s="19">
        <f t="shared" si="3071"/>
        <v>0</v>
      </c>
      <c r="AQ1544" s="19"/>
      <c r="AR1544" s="19">
        <f t="shared" si="3093"/>
        <v>0</v>
      </c>
      <c r="AS1544" s="19">
        <f t="shared" si="3072"/>
        <v>52000</v>
      </c>
      <c r="AT1544" s="19"/>
      <c r="AU1544" s="19">
        <f t="shared" si="3094"/>
        <v>52000</v>
      </c>
      <c r="AV1544" s="19"/>
      <c r="AW1544" s="32"/>
      <c r="AX1544" s="23"/>
      <c r="AY1544" s="2"/>
    </row>
    <row r="1545" spans="1:51" x14ac:dyDescent="0.3">
      <c r="A1545" s="20" t="s">
        <v>1012</v>
      </c>
      <c r="B1545" s="45"/>
      <c r="C1545" s="49"/>
      <c r="D1545" s="49"/>
      <c r="E1545" s="15" t="s">
        <v>1011</v>
      </c>
      <c r="F1545" s="19">
        <f>F1546</f>
        <v>0</v>
      </c>
      <c r="G1545" s="19">
        <f t="shared" ref="G1545:AV1547" si="3124">G1546</f>
        <v>0</v>
      </c>
      <c r="H1545" s="19">
        <f t="shared" si="3124"/>
        <v>7956</v>
      </c>
      <c r="I1545" s="19">
        <f t="shared" si="3124"/>
        <v>0</v>
      </c>
      <c r="J1545" s="19">
        <f t="shared" si="3124"/>
        <v>0</v>
      </c>
      <c r="K1545" s="19">
        <f t="shared" si="3124"/>
        <v>0</v>
      </c>
      <c r="L1545" s="19">
        <f t="shared" si="2986"/>
        <v>0</v>
      </c>
      <c r="M1545" s="19">
        <f t="shared" si="2987"/>
        <v>0</v>
      </c>
      <c r="N1545" s="19">
        <f t="shared" si="2988"/>
        <v>7956</v>
      </c>
      <c r="O1545" s="19">
        <f t="shared" si="3124"/>
        <v>0</v>
      </c>
      <c r="P1545" s="19">
        <f t="shared" si="3124"/>
        <v>0</v>
      </c>
      <c r="Q1545" s="19">
        <f t="shared" si="3124"/>
        <v>0</v>
      </c>
      <c r="R1545" s="19">
        <f t="shared" si="3111"/>
        <v>0</v>
      </c>
      <c r="S1545" s="19">
        <f t="shared" si="3112"/>
        <v>0</v>
      </c>
      <c r="T1545" s="19">
        <f t="shared" si="3113"/>
        <v>7956</v>
      </c>
      <c r="U1545" s="19">
        <f t="shared" si="3124"/>
        <v>0</v>
      </c>
      <c r="V1545" s="19">
        <f t="shared" si="3114"/>
        <v>0</v>
      </c>
      <c r="W1545" s="19">
        <f t="shared" si="3115"/>
        <v>0</v>
      </c>
      <c r="X1545" s="19">
        <f t="shared" si="3116"/>
        <v>7956</v>
      </c>
      <c r="Y1545" s="19">
        <f t="shared" si="3124"/>
        <v>0</v>
      </c>
      <c r="Z1545" s="19">
        <f t="shared" si="3124"/>
        <v>0</v>
      </c>
      <c r="AA1545" s="19">
        <f t="shared" si="3124"/>
        <v>0</v>
      </c>
      <c r="AB1545" s="19">
        <f t="shared" si="3040"/>
        <v>0</v>
      </c>
      <c r="AC1545" s="19">
        <f t="shared" si="3041"/>
        <v>0</v>
      </c>
      <c r="AD1545" s="19">
        <f t="shared" si="3042"/>
        <v>7956</v>
      </c>
      <c r="AE1545" s="19">
        <f t="shared" si="3124"/>
        <v>0</v>
      </c>
      <c r="AF1545" s="19">
        <f t="shared" si="3124"/>
        <v>0</v>
      </c>
      <c r="AG1545" s="19">
        <f t="shared" si="3067"/>
        <v>0</v>
      </c>
      <c r="AH1545" s="19">
        <f t="shared" si="3068"/>
        <v>0</v>
      </c>
      <c r="AI1545" s="19">
        <f t="shared" si="3069"/>
        <v>7956</v>
      </c>
      <c r="AJ1545" s="19">
        <f t="shared" si="3124"/>
        <v>0</v>
      </c>
      <c r="AK1545" s="19">
        <f t="shared" si="3124"/>
        <v>0</v>
      </c>
      <c r="AL1545" s="19">
        <f t="shared" si="3124"/>
        <v>0</v>
      </c>
      <c r="AM1545" s="19">
        <f t="shared" si="3070"/>
        <v>0</v>
      </c>
      <c r="AN1545" s="19">
        <f t="shared" si="3124"/>
        <v>0</v>
      </c>
      <c r="AO1545" s="19">
        <f t="shared" si="3092"/>
        <v>0</v>
      </c>
      <c r="AP1545" s="19">
        <f t="shared" si="3071"/>
        <v>0</v>
      </c>
      <c r="AQ1545" s="19">
        <f t="shared" si="3124"/>
        <v>0</v>
      </c>
      <c r="AR1545" s="19">
        <f t="shared" si="3093"/>
        <v>0</v>
      </c>
      <c r="AS1545" s="19">
        <f t="shared" si="3072"/>
        <v>7956</v>
      </c>
      <c r="AT1545" s="19">
        <f t="shared" si="3124"/>
        <v>0</v>
      </c>
      <c r="AU1545" s="19">
        <f t="shared" si="3094"/>
        <v>7956</v>
      </c>
      <c r="AV1545" s="19">
        <f t="shared" si="3124"/>
        <v>0</v>
      </c>
      <c r="AW1545" s="32"/>
      <c r="AX1545" s="23"/>
      <c r="AY1545" s="2"/>
    </row>
    <row r="1546" spans="1:51" ht="46.8" x14ac:dyDescent="0.3">
      <c r="A1546" s="20" t="s">
        <v>1012</v>
      </c>
      <c r="B1546" s="45">
        <v>400</v>
      </c>
      <c r="C1546" s="49"/>
      <c r="D1546" s="49"/>
      <c r="E1546" s="15" t="s">
        <v>580</v>
      </c>
      <c r="F1546" s="19">
        <f>F1547</f>
        <v>0</v>
      </c>
      <c r="G1546" s="19">
        <f t="shared" si="3124"/>
        <v>0</v>
      </c>
      <c r="H1546" s="19">
        <f t="shared" si="3124"/>
        <v>7956</v>
      </c>
      <c r="I1546" s="19">
        <f t="shared" si="3124"/>
        <v>0</v>
      </c>
      <c r="J1546" s="19">
        <f t="shared" si="3124"/>
        <v>0</v>
      </c>
      <c r="K1546" s="19">
        <f t="shared" si="3124"/>
        <v>0</v>
      </c>
      <c r="L1546" s="19">
        <f t="shared" si="2986"/>
        <v>0</v>
      </c>
      <c r="M1546" s="19">
        <f t="shared" si="2987"/>
        <v>0</v>
      </c>
      <c r="N1546" s="19">
        <f t="shared" si="2988"/>
        <v>7956</v>
      </c>
      <c r="O1546" s="19">
        <f t="shared" si="3124"/>
        <v>0</v>
      </c>
      <c r="P1546" s="19">
        <f t="shared" si="3124"/>
        <v>0</v>
      </c>
      <c r="Q1546" s="19">
        <f t="shared" si="3124"/>
        <v>0</v>
      </c>
      <c r="R1546" s="19">
        <f t="shared" si="3111"/>
        <v>0</v>
      </c>
      <c r="S1546" s="19">
        <f t="shared" si="3112"/>
        <v>0</v>
      </c>
      <c r="T1546" s="19">
        <f t="shared" si="3113"/>
        <v>7956</v>
      </c>
      <c r="U1546" s="19">
        <f t="shared" si="3124"/>
        <v>0</v>
      </c>
      <c r="V1546" s="19">
        <f t="shared" si="3114"/>
        <v>0</v>
      </c>
      <c r="W1546" s="19">
        <f t="shared" si="3115"/>
        <v>0</v>
      </c>
      <c r="X1546" s="19">
        <f t="shared" si="3116"/>
        <v>7956</v>
      </c>
      <c r="Y1546" s="19">
        <f t="shared" si="3124"/>
        <v>0</v>
      </c>
      <c r="Z1546" s="19">
        <f t="shared" si="3124"/>
        <v>0</v>
      </c>
      <c r="AA1546" s="19">
        <f t="shared" si="3124"/>
        <v>0</v>
      </c>
      <c r="AB1546" s="19">
        <f t="shared" si="3040"/>
        <v>0</v>
      </c>
      <c r="AC1546" s="19">
        <f t="shared" si="3041"/>
        <v>0</v>
      </c>
      <c r="AD1546" s="19">
        <f t="shared" si="3042"/>
        <v>7956</v>
      </c>
      <c r="AE1546" s="19">
        <f t="shared" si="3124"/>
        <v>0</v>
      </c>
      <c r="AF1546" s="19">
        <f t="shared" si="3124"/>
        <v>0</v>
      </c>
      <c r="AG1546" s="19">
        <f t="shared" si="3067"/>
        <v>0</v>
      </c>
      <c r="AH1546" s="19">
        <f t="shared" si="3068"/>
        <v>0</v>
      </c>
      <c r="AI1546" s="19">
        <f t="shared" si="3069"/>
        <v>7956</v>
      </c>
      <c r="AJ1546" s="19">
        <f t="shared" si="3124"/>
        <v>0</v>
      </c>
      <c r="AK1546" s="19">
        <f t="shared" si="3124"/>
        <v>0</v>
      </c>
      <c r="AL1546" s="19">
        <f t="shared" si="3124"/>
        <v>0</v>
      </c>
      <c r="AM1546" s="19">
        <f t="shared" si="3070"/>
        <v>0</v>
      </c>
      <c r="AN1546" s="19">
        <f t="shared" si="3124"/>
        <v>0</v>
      </c>
      <c r="AO1546" s="19">
        <f t="shared" si="3092"/>
        <v>0</v>
      </c>
      <c r="AP1546" s="19">
        <f t="shared" si="3071"/>
        <v>0</v>
      </c>
      <c r="AQ1546" s="19">
        <f t="shared" si="3124"/>
        <v>0</v>
      </c>
      <c r="AR1546" s="19">
        <f t="shared" si="3093"/>
        <v>0</v>
      </c>
      <c r="AS1546" s="19">
        <f t="shared" si="3072"/>
        <v>7956</v>
      </c>
      <c r="AT1546" s="19">
        <f t="shared" si="3124"/>
        <v>0</v>
      </c>
      <c r="AU1546" s="19">
        <f t="shared" si="3094"/>
        <v>7956</v>
      </c>
      <c r="AV1546" s="19">
        <f t="shared" si="3124"/>
        <v>0</v>
      </c>
      <c r="AW1546" s="32"/>
      <c r="AX1546" s="23"/>
      <c r="AY1546" s="2"/>
    </row>
    <row r="1547" spans="1:51" x14ac:dyDescent="0.3">
      <c r="A1547" s="20" t="s">
        <v>1012</v>
      </c>
      <c r="B1547" s="45">
        <v>410</v>
      </c>
      <c r="C1547" s="49"/>
      <c r="D1547" s="49"/>
      <c r="E1547" s="15" t="s">
        <v>593</v>
      </c>
      <c r="F1547" s="19">
        <f>F1548</f>
        <v>0</v>
      </c>
      <c r="G1547" s="19">
        <f t="shared" si="3124"/>
        <v>0</v>
      </c>
      <c r="H1547" s="19">
        <f t="shared" si="3124"/>
        <v>7956</v>
      </c>
      <c r="I1547" s="19">
        <f t="shared" si="3124"/>
        <v>0</v>
      </c>
      <c r="J1547" s="19">
        <f t="shared" si="3124"/>
        <v>0</v>
      </c>
      <c r="K1547" s="19">
        <f t="shared" si="3124"/>
        <v>0</v>
      </c>
      <c r="L1547" s="19">
        <f t="shared" si="2986"/>
        <v>0</v>
      </c>
      <c r="M1547" s="19">
        <f t="shared" si="2987"/>
        <v>0</v>
      </c>
      <c r="N1547" s="19">
        <f t="shared" si="2988"/>
        <v>7956</v>
      </c>
      <c r="O1547" s="19">
        <f t="shared" si="3124"/>
        <v>0</v>
      </c>
      <c r="P1547" s="19">
        <f t="shared" si="3124"/>
        <v>0</v>
      </c>
      <c r="Q1547" s="19">
        <f t="shared" si="3124"/>
        <v>0</v>
      </c>
      <c r="R1547" s="19">
        <f t="shared" si="3111"/>
        <v>0</v>
      </c>
      <c r="S1547" s="19">
        <f t="shared" si="3112"/>
        <v>0</v>
      </c>
      <c r="T1547" s="19">
        <f t="shared" si="3113"/>
        <v>7956</v>
      </c>
      <c r="U1547" s="19">
        <f t="shared" si="3124"/>
        <v>0</v>
      </c>
      <c r="V1547" s="19">
        <f t="shared" si="3114"/>
        <v>0</v>
      </c>
      <c r="W1547" s="19">
        <f t="shared" si="3115"/>
        <v>0</v>
      </c>
      <c r="X1547" s="19">
        <f t="shared" si="3116"/>
        <v>7956</v>
      </c>
      <c r="Y1547" s="19">
        <f t="shared" si="3124"/>
        <v>0</v>
      </c>
      <c r="Z1547" s="19">
        <f t="shared" si="3124"/>
        <v>0</v>
      </c>
      <c r="AA1547" s="19">
        <f t="shared" si="3124"/>
        <v>0</v>
      </c>
      <c r="AB1547" s="19">
        <f t="shared" si="3040"/>
        <v>0</v>
      </c>
      <c r="AC1547" s="19">
        <f t="shared" si="3041"/>
        <v>0</v>
      </c>
      <c r="AD1547" s="19">
        <f t="shared" si="3042"/>
        <v>7956</v>
      </c>
      <c r="AE1547" s="19">
        <f t="shared" si="3124"/>
        <v>0</v>
      </c>
      <c r="AF1547" s="19">
        <f t="shared" si="3124"/>
        <v>0</v>
      </c>
      <c r="AG1547" s="19">
        <f t="shared" si="3067"/>
        <v>0</v>
      </c>
      <c r="AH1547" s="19">
        <f t="shared" si="3068"/>
        <v>0</v>
      </c>
      <c r="AI1547" s="19">
        <f t="shared" si="3069"/>
        <v>7956</v>
      </c>
      <c r="AJ1547" s="19">
        <f t="shared" si="3124"/>
        <v>0</v>
      </c>
      <c r="AK1547" s="19">
        <f t="shared" si="3124"/>
        <v>0</v>
      </c>
      <c r="AL1547" s="19">
        <f t="shared" si="3124"/>
        <v>0</v>
      </c>
      <c r="AM1547" s="19">
        <f t="shared" si="3070"/>
        <v>0</v>
      </c>
      <c r="AN1547" s="19">
        <f t="shared" si="3124"/>
        <v>0</v>
      </c>
      <c r="AO1547" s="19">
        <f t="shared" si="3092"/>
        <v>0</v>
      </c>
      <c r="AP1547" s="19">
        <f t="shared" si="3071"/>
        <v>0</v>
      </c>
      <c r="AQ1547" s="19">
        <f t="shared" si="3124"/>
        <v>0</v>
      </c>
      <c r="AR1547" s="19">
        <f t="shared" si="3093"/>
        <v>0</v>
      </c>
      <c r="AS1547" s="19">
        <f t="shared" si="3072"/>
        <v>7956</v>
      </c>
      <c r="AT1547" s="19">
        <f t="shared" si="3124"/>
        <v>0</v>
      </c>
      <c r="AU1547" s="19">
        <f t="shared" si="3094"/>
        <v>7956</v>
      </c>
      <c r="AV1547" s="19">
        <f t="shared" si="3124"/>
        <v>0</v>
      </c>
      <c r="AW1547" s="32"/>
      <c r="AX1547" s="23"/>
      <c r="AY1547" s="2"/>
    </row>
    <row r="1548" spans="1:51" x14ac:dyDescent="0.3">
      <c r="A1548" s="20" t="s">
        <v>1012</v>
      </c>
      <c r="B1548" s="45">
        <v>410</v>
      </c>
      <c r="C1548" s="49" t="s">
        <v>200</v>
      </c>
      <c r="D1548" s="49" t="s">
        <v>20</v>
      </c>
      <c r="E1548" s="15" t="s">
        <v>553</v>
      </c>
      <c r="F1548" s="19">
        <v>0</v>
      </c>
      <c r="G1548" s="19">
        <v>0</v>
      </c>
      <c r="H1548" s="19">
        <v>7956</v>
      </c>
      <c r="I1548" s="19"/>
      <c r="J1548" s="19"/>
      <c r="K1548" s="19"/>
      <c r="L1548" s="19">
        <f t="shared" ref="L1548:L1627" si="3125">F1548+I1548</f>
        <v>0</v>
      </c>
      <c r="M1548" s="19">
        <f t="shared" ref="M1548:M1627" si="3126">G1548+J1548</f>
        <v>0</v>
      </c>
      <c r="N1548" s="19">
        <f t="shared" ref="N1548:N1627" si="3127">H1548+K1548</f>
        <v>7956</v>
      </c>
      <c r="O1548" s="19"/>
      <c r="P1548" s="19"/>
      <c r="Q1548" s="19"/>
      <c r="R1548" s="19">
        <f t="shared" si="3111"/>
        <v>0</v>
      </c>
      <c r="S1548" s="19">
        <f t="shared" si="3112"/>
        <v>0</v>
      </c>
      <c r="T1548" s="19">
        <f t="shared" si="3113"/>
        <v>7956</v>
      </c>
      <c r="U1548" s="19"/>
      <c r="V1548" s="19">
        <f t="shared" si="3114"/>
        <v>0</v>
      </c>
      <c r="W1548" s="19">
        <f t="shared" si="3115"/>
        <v>0</v>
      </c>
      <c r="X1548" s="19">
        <f t="shared" si="3116"/>
        <v>7956</v>
      </c>
      <c r="Y1548" s="19"/>
      <c r="Z1548" s="19"/>
      <c r="AA1548" s="19"/>
      <c r="AB1548" s="19">
        <f t="shared" si="3040"/>
        <v>0</v>
      </c>
      <c r="AC1548" s="19">
        <f t="shared" si="3041"/>
        <v>0</v>
      </c>
      <c r="AD1548" s="19">
        <f t="shared" si="3042"/>
        <v>7956</v>
      </c>
      <c r="AE1548" s="19"/>
      <c r="AF1548" s="19"/>
      <c r="AG1548" s="19">
        <f t="shared" si="3067"/>
        <v>0</v>
      </c>
      <c r="AH1548" s="19">
        <f t="shared" si="3068"/>
        <v>0</v>
      </c>
      <c r="AI1548" s="19">
        <f t="shared" si="3069"/>
        <v>7956</v>
      </c>
      <c r="AJ1548" s="19"/>
      <c r="AK1548" s="19"/>
      <c r="AL1548" s="19"/>
      <c r="AM1548" s="19">
        <f t="shared" si="3070"/>
        <v>0</v>
      </c>
      <c r="AN1548" s="19"/>
      <c r="AO1548" s="19">
        <f t="shared" si="3092"/>
        <v>0</v>
      </c>
      <c r="AP1548" s="19">
        <f t="shared" si="3071"/>
        <v>0</v>
      </c>
      <c r="AQ1548" s="19"/>
      <c r="AR1548" s="19">
        <f t="shared" si="3093"/>
        <v>0</v>
      </c>
      <c r="AS1548" s="19">
        <f t="shared" si="3072"/>
        <v>7956</v>
      </c>
      <c r="AT1548" s="19"/>
      <c r="AU1548" s="19">
        <f t="shared" si="3094"/>
        <v>7956</v>
      </c>
      <c r="AV1548" s="19"/>
      <c r="AW1548" s="32"/>
      <c r="AX1548" s="23"/>
      <c r="AY1548" s="2"/>
    </row>
    <row r="1549" spans="1:51" ht="62.4" x14ac:dyDescent="0.3">
      <c r="A1549" s="49" t="s">
        <v>302</v>
      </c>
      <c r="B1549" s="45"/>
      <c r="C1549" s="49"/>
      <c r="D1549" s="49"/>
      <c r="E1549" s="15" t="s">
        <v>1163</v>
      </c>
      <c r="F1549" s="19">
        <f t="shared" ref="F1549:K1551" si="3128">F1550</f>
        <v>23099.699999999997</v>
      </c>
      <c r="G1549" s="19">
        <f t="shared" si="3128"/>
        <v>23099.699999999997</v>
      </c>
      <c r="H1549" s="19">
        <f t="shared" si="3128"/>
        <v>23099.699999999997</v>
      </c>
      <c r="I1549" s="19">
        <f t="shared" si="3128"/>
        <v>0</v>
      </c>
      <c r="J1549" s="19">
        <f t="shared" si="3128"/>
        <v>0</v>
      </c>
      <c r="K1549" s="19">
        <f t="shared" si="3128"/>
        <v>0</v>
      </c>
      <c r="L1549" s="19">
        <f t="shared" si="3125"/>
        <v>23099.699999999997</v>
      </c>
      <c r="M1549" s="19">
        <f t="shared" si="3126"/>
        <v>23099.699999999997</v>
      </c>
      <c r="N1549" s="19">
        <f t="shared" si="3127"/>
        <v>23099.699999999997</v>
      </c>
      <c r="O1549" s="19">
        <f t="shared" ref="O1549:Q1551" si="3129">O1550</f>
        <v>1083.6849999999999</v>
      </c>
      <c r="P1549" s="19">
        <f t="shared" si="3129"/>
        <v>0</v>
      </c>
      <c r="Q1549" s="19">
        <f t="shared" si="3129"/>
        <v>0</v>
      </c>
      <c r="R1549" s="19">
        <f t="shared" si="3111"/>
        <v>24183.384999999998</v>
      </c>
      <c r="S1549" s="19">
        <f t="shared" si="3112"/>
        <v>23099.699999999997</v>
      </c>
      <c r="T1549" s="19">
        <f t="shared" si="3113"/>
        <v>23099.699999999997</v>
      </c>
      <c r="U1549" s="19">
        <f t="shared" ref="U1549:AV1551" si="3130">U1550</f>
        <v>0</v>
      </c>
      <c r="V1549" s="19">
        <f t="shared" si="3114"/>
        <v>24183.384999999998</v>
      </c>
      <c r="W1549" s="19">
        <f t="shared" si="3115"/>
        <v>23099.699999999997</v>
      </c>
      <c r="X1549" s="19">
        <f t="shared" si="3116"/>
        <v>23099.699999999997</v>
      </c>
      <c r="Y1549" s="19">
        <f t="shared" si="3130"/>
        <v>0</v>
      </c>
      <c r="Z1549" s="19">
        <f t="shared" si="3130"/>
        <v>0</v>
      </c>
      <c r="AA1549" s="19">
        <f t="shared" si="3130"/>
        <v>0</v>
      </c>
      <c r="AB1549" s="19">
        <f t="shared" si="3040"/>
        <v>24183.384999999998</v>
      </c>
      <c r="AC1549" s="19">
        <f t="shared" si="3041"/>
        <v>23099.699999999997</v>
      </c>
      <c r="AD1549" s="19">
        <f t="shared" si="3042"/>
        <v>23099.699999999997</v>
      </c>
      <c r="AE1549" s="19">
        <f t="shared" si="3130"/>
        <v>0</v>
      </c>
      <c r="AF1549" s="19">
        <f t="shared" si="3130"/>
        <v>0</v>
      </c>
      <c r="AG1549" s="19">
        <f t="shared" si="3067"/>
        <v>24183.384999999998</v>
      </c>
      <c r="AH1549" s="19">
        <f t="shared" si="3068"/>
        <v>23099.699999999997</v>
      </c>
      <c r="AI1549" s="19">
        <f t="shared" si="3069"/>
        <v>23099.699999999997</v>
      </c>
      <c r="AJ1549" s="19">
        <f t="shared" si="3130"/>
        <v>-228.53</v>
      </c>
      <c r="AK1549" s="19">
        <f t="shared" si="3130"/>
        <v>0</v>
      </c>
      <c r="AL1549" s="19">
        <f t="shared" si="3130"/>
        <v>0</v>
      </c>
      <c r="AM1549" s="19">
        <f t="shared" si="3070"/>
        <v>23954.855</v>
      </c>
      <c r="AN1549" s="19">
        <f t="shared" si="3130"/>
        <v>0</v>
      </c>
      <c r="AO1549" s="19">
        <f t="shared" si="3092"/>
        <v>23954.855</v>
      </c>
      <c r="AP1549" s="19">
        <f t="shared" si="3071"/>
        <v>23099.699999999997</v>
      </c>
      <c r="AQ1549" s="19">
        <f t="shared" si="3130"/>
        <v>0</v>
      </c>
      <c r="AR1549" s="19">
        <f t="shared" si="3093"/>
        <v>23099.699999999997</v>
      </c>
      <c r="AS1549" s="19">
        <f t="shared" si="3072"/>
        <v>23099.699999999997</v>
      </c>
      <c r="AT1549" s="19">
        <f t="shared" si="3130"/>
        <v>0</v>
      </c>
      <c r="AU1549" s="19">
        <f t="shared" si="3094"/>
        <v>23099.699999999997</v>
      </c>
      <c r="AV1549" s="19">
        <f t="shared" si="3130"/>
        <v>0</v>
      </c>
      <c r="AW1549" s="32"/>
      <c r="AX1549" s="23"/>
      <c r="AY1549" s="2"/>
    </row>
    <row r="1550" spans="1:51" ht="31.2" x14ac:dyDescent="0.3">
      <c r="A1550" s="49" t="s">
        <v>302</v>
      </c>
      <c r="B1550" s="45">
        <v>200</v>
      </c>
      <c r="C1550" s="49"/>
      <c r="D1550" s="49"/>
      <c r="E1550" s="15" t="s">
        <v>578</v>
      </c>
      <c r="F1550" s="19">
        <f t="shared" si="3128"/>
        <v>23099.699999999997</v>
      </c>
      <c r="G1550" s="19">
        <f t="shared" si="3128"/>
        <v>23099.699999999997</v>
      </c>
      <c r="H1550" s="19">
        <f t="shared" si="3128"/>
        <v>23099.699999999997</v>
      </c>
      <c r="I1550" s="19">
        <f t="shared" si="3128"/>
        <v>0</v>
      </c>
      <c r="J1550" s="19">
        <f t="shared" si="3128"/>
        <v>0</v>
      </c>
      <c r="K1550" s="19">
        <f t="shared" si="3128"/>
        <v>0</v>
      </c>
      <c r="L1550" s="19">
        <f t="shared" si="3125"/>
        <v>23099.699999999997</v>
      </c>
      <c r="M1550" s="19">
        <f t="shared" si="3126"/>
        <v>23099.699999999997</v>
      </c>
      <c r="N1550" s="19">
        <f t="shared" si="3127"/>
        <v>23099.699999999997</v>
      </c>
      <c r="O1550" s="19">
        <f t="shared" si="3129"/>
        <v>1083.6849999999999</v>
      </c>
      <c r="P1550" s="19">
        <f t="shared" si="3129"/>
        <v>0</v>
      </c>
      <c r="Q1550" s="19">
        <f t="shared" si="3129"/>
        <v>0</v>
      </c>
      <c r="R1550" s="19">
        <f t="shared" si="3111"/>
        <v>24183.384999999998</v>
      </c>
      <c r="S1550" s="19">
        <f t="shared" si="3112"/>
        <v>23099.699999999997</v>
      </c>
      <c r="T1550" s="19">
        <f t="shared" si="3113"/>
        <v>23099.699999999997</v>
      </c>
      <c r="U1550" s="19">
        <f t="shared" si="3130"/>
        <v>0</v>
      </c>
      <c r="V1550" s="19">
        <f t="shared" si="3114"/>
        <v>24183.384999999998</v>
      </c>
      <c r="W1550" s="19">
        <f t="shared" si="3115"/>
        <v>23099.699999999997</v>
      </c>
      <c r="X1550" s="19">
        <f t="shared" si="3116"/>
        <v>23099.699999999997</v>
      </c>
      <c r="Y1550" s="19">
        <f t="shared" si="3130"/>
        <v>0</v>
      </c>
      <c r="Z1550" s="19">
        <f t="shared" si="3130"/>
        <v>0</v>
      </c>
      <c r="AA1550" s="19">
        <f t="shared" si="3130"/>
        <v>0</v>
      </c>
      <c r="AB1550" s="19">
        <f t="shared" si="3040"/>
        <v>24183.384999999998</v>
      </c>
      <c r="AC1550" s="19">
        <f t="shared" si="3041"/>
        <v>23099.699999999997</v>
      </c>
      <c r="AD1550" s="19">
        <f t="shared" si="3042"/>
        <v>23099.699999999997</v>
      </c>
      <c r="AE1550" s="19">
        <f t="shared" si="3130"/>
        <v>0</v>
      </c>
      <c r="AF1550" s="19">
        <f t="shared" si="3130"/>
        <v>0</v>
      </c>
      <c r="AG1550" s="19">
        <f t="shared" si="3067"/>
        <v>24183.384999999998</v>
      </c>
      <c r="AH1550" s="19">
        <f t="shared" si="3068"/>
        <v>23099.699999999997</v>
      </c>
      <c r="AI1550" s="19">
        <f t="shared" si="3069"/>
        <v>23099.699999999997</v>
      </c>
      <c r="AJ1550" s="19">
        <f t="shared" si="3130"/>
        <v>-228.53</v>
      </c>
      <c r="AK1550" s="19">
        <f t="shared" si="3130"/>
        <v>0</v>
      </c>
      <c r="AL1550" s="19">
        <f t="shared" si="3130"/>
        <v>0</v>
      </c>
      <c r="AM1550" s="19">
        <f t="shared" si="3070"/>
        <v>23954.855</v>
      </c>
      <c r="AN1550" s="19">
        <f t="shared" si="3130"/>
        <v>0</v>
      </c>
      <c r="AO1550" s="19">
        <f t="shared" si="3092"/>
        <v>23954.855</v>
      </c>
      <c r="AP1550" s="19">
        <f t="shared" si="3071"/>
        <v>23099.699999999997</v>
      </c>
      <c r="AQ1550" s="19">
        <f t="shared" si="3130"/>
        <v>0</v>
      </c>
      <c r="AR1550" s="19">
        <f t="shared" si="3093"/>
        <v>23099.699999999997</v>
      </c>
      <c r="AS1550" s="19">
        <f t="shared" si="3072"/>
        <v>23099.699999999997</v>
      </c>
      <c r="AT1550" s="19">
        <f t="shared" si="3130"/>
        <v>0</v>
      </c>
      <c r="AU1550" s="19">
        <f t="shared" si="3094"/>
        <v>23099.699999999997</v>
      </c>
      <c r="AV1550" s="19">
        <f t="shared" si="3130"/>
        <v>0</v>
      </c>
      <c r="AW1550" s="32"/>
      <c r="AX1550" s="23"/>
      <c r="AY1550" s="2"/>
    </row>
    <row r="1551" spans="1:51" ht="46.8" x14ac:dyDescent="0.3">
      <c r="A1551" s="49" t="s">
        <v>302</v>
      </c>
      <c r="B1551" s="45">
        <v>240</v>
      </c>
      <c r="C1551" s="49"/>
      <c r="D1551" s="49"/>
      <c r="E1551" s="15" t="s">
        <v>586</v>
      </c>
      <c r="F1551" s="19">
        <f t="shared" si="3128"/>
        <v>23099.699999999997</v>
      </c>
      <c r="G1551" s="19">
        <f t="shared" si="3128"/>
        <v>23099.699999999997</v>
      </c>
      <c r="H1551" s="19">
        <f t="shared" si="3128"/>
        <v>23099.699999999997</v>
      </c>
      <c r="I1551" s="19">
        <f t="shared" si="3128"/>
        <v>0</v>
      </c>
      <c r="J1551" s="19">
        <f t="shared" si="3128"/>
        <v>0</v>
      </c>
      <c r="K1551" s="19">
        <f t="shared" si="3128"/>
        <v>0</v>
      </c>
      <c r="L1551" s="19">
        <f t="shared" si="3125"/>
        <v>23099.699999999997</v>
      </c>
      <c r="M1551" s="19">
        <f t="shared" si="3126"/>
        <v>23099.699999999997</v>
      </c>
      <c r="N1551" s="19">
        <f t="shared" si="3127"/>
        <v>23099.699999999997</v>
      </c>
      <c r="O1551" s="19">
        <f t="shared" si="3129"/>
        <v>1083.6849999999999</v>
      </c>
      <c r="P1551" s="19">
        <f t="shared" si="3129"/>
        <v>0</v>
      </c>
      <c r="Q1551" s="19">
        <f t="shared" si="3129"/>
        <v>0</v>
      </c>
      <c r="R1551" s="19">
        <f t="shared" si="3111"/>
        <v>24183.384999999998</v>
      </c>
      <c r="S1551" s="19">
        <f t="shared" si="3112"/>
        <v>23099.699999999997</v>
      </c>
      <c r="T1551" s="19">
        <f t="shared" si="3113"/>
        <v>23099.699999999997</v>
      </c>
      <c r="U1551" s="19">
        <f t="shared" si="3130"/>
        <v>0</v>
      </c>
      <c r="V1551" s="19">
        <f t="shared" si="3114"/>
        <v>24183.384999999998</v>
      </c>
      <c r="W1551" s="19">
        <f t="shared" si="3115"/>
        <v>23099.699999999997</v>
      </c>
      <c r="X1551" s="19">
        <f t="shared" si="3116"/>
        <v>23099.699999999997</v>
      </c>
      <c r="Y1551" s="19">
        <f t="shared" si="3130"/>
        <v>0</v>
      </c>
      <c r="Z1551" s="19">
        <f t="shared" si="3130"/>
        <v>0</v>
      </c>
      <c r="AA1551" s="19">
        <f t="shared" si="3130"/>
        <v>0</v>
      </c>
      <c r="AB1551" s="19">
        <f t="shared" si="3040"/>
        <v>24183.384999999998</v>
      </c>
      <c r="AC1551" s="19">
        <f t="shared" si="3041"/>
        <v>23099.699999999997</v>
      </c>
      <c r="AD1551" s="19">
        <f t="shared" si="3042"/>
        <v>23099.699999999997</v>
      </c>
      <c r="AE1551" s="19">
        <f t="shared" si="3130"/>
        <v>0</v>
      </c>
      <c r="AF1551" s="19">
        <f t="shared" si="3130"/>
        <v>0</v>
      </c>
      <c r="AG1551" s="19">
        <f t="shared" si="3067"/>
        <v>24183.384999999998</v>
      </c>
      <c r="AH1551" s="19">
        <f t="shared" si="3068"/>
        <v>23099.699999999997</v>
      </c>
      <c r="AI1551" s="19">
        <f t="shared" si="3069"/>
        <v>23099.699999999997</v>
      </c>
      <c r="AJ1551" s="19">
        <f t="shared" si="3130"/>
        <v>-228.53</v>
      </c>
      <c r="AK1551" s="19">
        <f t="shared" si="3130"/>
        <v>0</v>
      </c>
      <c r="AL1551" s="19">
        <f t="shared" si="3130"/>
        <v>0</v>
      </c>
      <c r="AM1551" s="19">
        <f t="shared" si="3070"/>
        <v>23954.855</v>
      </c>
      <c r="AN1551" s="19">
        <f t="shared" si="3130"/>
        <v>0</v>
      </c>
      <c r="AO1551" s="19">
        <f t="shared" si="3092"/>
        <v>23954.855</v>
      </c>
      <c r="AP1551" s="19">
        <f t="shared" si="3071"/>
        <v>23099.699999999997</v>
      </c>
      <c r="AQ1551" s="19">
        <f t="shared" si="3130"/>
        <v>0</v>
      </c>
      <c r="AR1551" s="19">
        <f t="shared" si="3093"/>
        <v>23099.699999999997</v>
      </c>
      <c r="AS1551" s="19">
        <f t="shared" si="3072"/>
        <v>23099.699999999997</v>
      </c>
      <c r="AT1551" s="19">
        <f t="shared" si="3130"/>
        <v>0</v>
      </c>
      <c r="AU1551" s="19">
        <f t="shared" si="3094"/>
        <v>23099.699999999997</v>
      </c>
      <c r="AV1551" s="19">
        <f t="shared" si="3130"/>
        <v>0</v>
      </c>
      <c r="AW1551" s="32"/>
      <c r="AX1551" s="23"/>
      <c r="AY1551" s="2"/>
    </row>
    <row r="1552" spans="1:51" x14ac:dyDescent="0.3">
      <c r="A1552" s="49" t="s">
        <v>302</v>
      </c>
      <c r="B1552" s="45">
        <v>240</v>
      </c>
      <c r="C1552" s="49" t="s">
        <v>151</v>
      </c>
      <c r="D1552" s="49" t="s">
        <v>30</v>
      </c>
      <c r="E1552" s="15" t="s">
        <v>549</v>
      </c>
      <c r="F1552" s="19">
        <v>23099.699999999997</v>
      </c>
      <c r="G1552" s="19">
        <v>23099.699999999997</v>
      </c>
      <c r="H1552" s="19">
        <v>23099.699999999997</v>
      </c>
      <c r="I1552" s="19"/>
      <c r="J1552" s="19"/>
      <c r="K1552" s="19"/>
      <c r="L1552" s="19">
        <f t="shared" si="3125"/>
        <v>23099.699999999997</v>
      </c>
      <c r="M1552" s="19">
        <f t="shared" si="3126"/>
        <v>23099.699999999997</v>
      </c>
      <c r="N1552" s="19">
        <f t="shared" si="3127"/>
        <v>23099.699999999997</v>
      </c>
      <c r="O1552" s="19">
        <v>1083.6849999999999</v>
      </c>
      <c r="P1552" s="19"/>
      <c r="Q1552" s="19"/>
      <c r="R1552" s="19">
        <f t="shared" si="3111"/>
        <v>24183.384999999998</v>
      </c>
      <c r="S1552" s="19">
        <f t="shared" si="3112"/>
        <v>23099.699999999997</v>
      </c>
      <c r="T1552" s="19">
        <f t="shared" si="3113"/>
        <v>23099.699999999997</v>
      </c>
      <c r="U1552" s="19"/>
      <c r="V1552" s="19">
        <f t="shared" si="3114"/>
        <v>24183.384999999998</v>
      </c>
      <c r="W1552" s="19">
        <f t="shared" si="3115"/>
        <v>23099.699999999997</v>
      </c>
      <c r="X1552" s="19">
        <f t="shared" si="3116"/>
        <v>23099.699999999997</v>
      </c>
      <c r="Y1552" s="19"/>
      <c r="Z1552" s="19"/>
      <c r="AA1552" s="19"/>
      <c r="AB1552" s="19">
        <f t="shared" si="3040"/>
        <v>24183.384999999998</v>
      </c>
      <c r="AC1552" s="19">
        <f t="shared" si="3041"/>
        <v>23099.699999999997</v>
      </c>
      <c r="AD1552" s="19">
        <f t="shared" si="3042"/>
        <v>23099.699999999997</v>
      </c>
      <c r="AE1552" s="19"/>
      <c r="AF1552" s="19"/>
      <c r="AG1552" s="19">
        <f t="shared" si="3067"/>
        <v>24183.384999999998</v>
      </c>
      <c r="AH1552" s="19">
        <f t="shared" si="3068"/>
        <v>23099.699999999997</v>
      </c>
      <c r="AI1552" s="19">
        <f t="shared" si="3069"/>
        <v>23099.699999999997</v>
      </c>
      <c r="AJ1552" s="19">
        <f>-171.871-56.659</f>
        <v>-228.53</v>
      </c>
      <c r="AK1552" s="19"/>
      <c r="AL1552" s="19"/>
      <c r="AM1552" s="19">
        <f t="shared" si="3070"/>
        <v>23954.855</v>
      </c>
      <c r="AN1552" s="19"/>
      <c r="AO1552" s="19">
        <f t="shared" si="3092"/>
        <v>23954.855</v>
      </c>
      <c r="AP1552" s="19">
        <f t="shared" si="3071"/>
        <v>23099.699999999997</v>
      </c>
      <c r="AQ1552" s="19"/>
      <c r="AR1552" s="19">
        <f t="shared" si="3093"/>
        <v>23099.699999999997</v>
      </c>
      <c r="AS1552" s="19">
        <f t="shared" si="3072"/>
        <v>23099.699999999997</v>
      </c>
      <c r="AT1552" s="19"/>
      <c r="AU1552" s="19">
        <f t="shared" si="3094"/>
        <v>23099.699999999997</v>
      </c>
      <c r="AV1552" s="19"/>
      <c r="AW1552" s="32"/>
      <c r="AX1552" s="23"/>
      <c r="AY1552" s="2"/>
    </row>
    <row r="1553" spans="1:51" ht="46.8" x14ac:dyDescent="0.3">
      <c r="A1553" s="49" t="s">
        <v>303</v>
      </c>
      <c r="B1553" s="45"/>
      <c r="C1553" s="49"/>
      <c r="D1553" s="49"/>
      <c r="E1553" s="15" t="s">
        <v>1164</v>
      </c>
      <c r="F1553" s="19">
        <f t="shared" ref="F1553:K1555" si="3131">F1554</f>
        <v>1694.7</v>
      </c>
      <c r="G1553" s="19">
        <f t="shared" si="3131"/>
        <v>1694.6999999999998</v>
      </c>
      <c r="H1553" s="19">
        <f t="shared" si="3131"/>
        <v>1694.7</v>
      </c>
      <c r="I1553" s="19">
        <f t="shared" si="3131"/>
        <v>0</v>
      </c>
      <c r="J1553" s="19">
        <f t="shared" si="3131"/>
        <v>0</v>
      </c>
      <c r="K1553" s="19">
        <f t="shared" si="3131"/>
        <v>0</v>
      </c>
      <c r="L1553" s="19">
        <f t="shared" si="3125"/>
        <v>1694.7</v>
      </c>
      <c r="M1553" s="19">
        <f t="shared" si="3126"/>
        <v>1694.6999999999998</v>
      </c>
      <c r="N1553" s="19">
        <f t="shared" si="3127"/>
        <v>1694.7</v>
      </c>
      <c r="O1553" s="19">
        <f t="shared" ref="O1553:Q1555" si="3132">O1554</f>
        <v>0</v>
      </c>
      <c r="P1553" s="19">
        <f t="shared" si="3132"/>
        <v>0</v>
      </c>
      <c r="Q1553" s="19">
        <f t="shared" si="3132"/>
        <v>0</v>
      </c>
      <c r="R1553" s="19">
        <f t="shared" si="3111"/>
        <v>1694.7</v>
      </c>
      <c r="S1553" s="19">
        <f t="shared" si="3112"/>
        <v>1694.6999999999998</v>
      </c>
      <c r="T1553" s="19">
        <f t="shared" si="3113"/>
        <v>1694.7</v>
      </c>
      <c r="U1553" s="19">
        <f t="shared" ref="U1553:AV1555" si="3133">U1554</f>
        <v>0</v>
      </c>
      <c r="V1553" s="19">
        <f t="shared" si="3114"/>
        <v>1694.7</v>
      </c>
      <c r="W1553" s="19">
        <f t="shared" si="3115"/>
        <v>1694.6999999999998</v>
      </c>
      <c r="X1553" s="19">
        <f t="shared" si="3116"/>
        <v>1694.7</v>
      </c>
      <c r="Y1553" s="19">
        <f t="shared" si="3133"/>
        <v>0</v>
      </c>
      <c r="Z1553" s="19">
        <f t="shared" si="3133"/>
        <v>0</v>
      </c>
      <c r="AA1553" s="19">
        <f t="shared" si="3133"/>
        <v>0</v>
      </c>
      <c r="AB1553" s="19">
        <f t="shared" si="3040"/>
        <v>1694.7</v>
      </c>
      <c r="AC1553" s="19">
        <f t="shared" si="3041"/>
        <v>1694.6999999999998</v>
      </c>
      <c r="AD1553" s="19">
        <f t="shared" si="3042"/>
        <v>1694.7</v>
      </c>
      <c r="AE1553" s="19">
        <f t="shared" si="3133"/>
        <v>0</v>
      </c>
      <c r="AF1553" s="19">
        <f t="shared" si="3133"/>
        <v>0</v>
      </c>
      <c r="AG1553" s="19">
        <f t="shared" si="3067"/>
        <v>1694.7</v>
      </c>
      <c r="AH1553" s="19">
        <f t="shared" si="3068"/>
        <v>1694.6999999999998</v>
      </c>
      <c r="AI1553" s="19">
        <f t="shared" si="3069"/>
        <v>1694.7</v>
      </c>
      <c r="AJ1553" s="19">
        <f t="shared" si="3133"/>
        <v>-399.59199999999998</v>
      </c>
      <c r="AK1553" s="19">
        <f t="shared" si="3133"/>
        <v>0</v>
      </c>
      <c r="AL1553" s="19">
        <f t="shared" si="3133"/>
        <v>0</v>
      </c>
      <c r="AM1553" s="19">
        <f t="shared" si="3070"/>
        <v>1295.1080000000002</v>
      </c>
      <c r="AN1553" s="19">
        <f t="shared" si="3133"/>
        <v>0</v>
      </c>
      <c r="AO1553" s="19">
        <f t="shared" si="3092"/>
        <v>1295.1080000000002</v>
      </c>
      <c r="AP1553" s="19">
        <f t="shared" si="3071"/>
        <v>1694.6999999999998</v>
      </c>
      <c r="AQ1553" s="19">
        <f t="shared" si="3133"/>
        <v>0</v>
      </c>
      <c r="AR1553" s="19">
        <f t="shared" si="3093"/>
        <v>1694.6999999999998</v>
      </c>
      <c r="AS1553" s="19">
        <f t="shared" si="3072"/>
        <v>1694.7</v>
      </c>
      <c r="AT1553" s="19">
        <f t="shared" si="3133"/>
        <v>0</v>
      </c>
      <c r="AU1553" s="19">
        <f t="shared" si="3094"/>
        <v>1694.7</v>
      </c>
      <c r="AV1553" s="19">
        <f t="shared" si="3133"/>
        <v>0</v>
      </c>
      <c r="AW1553" s="32"/>
      <c r="AX1553" s="23"/>
      <c r="AY1553" s="2"/>
    </row>
    <row r="1554" spans="1:51" ht="31.2" x14ac:dyDescent="0.3">
      <c r="A1554" s="49" t="s">
        <v>303</v>
      </c>
      <c r="B1554" s="45">
        <v>200</v>
      </c>
      <c r="C1554" s="49"/>
      <c r="D1554" s="49"/>
      <c r="E1554" s="15" t="s">
        <v>578</v>
      </c>
      <c r="F1554" s="19">
        <f t="shared" si="3131"/>
        <v>1694.7</v>
      </c>
      <c r="G1554" s="19">
        <f t="shared" si="3131"/>
        <v>1694.6999999999998</v>
      </c>
      <c r="H1554" s="19">
        <f t="shared" si="3131"/>
        <v>1694.7</v>
      </c>
      <c r="I1554" s="19">
        <f t="shared" si="3131"/>
        <v>0</v>
      </c>
      <c r="J1554" s="19">
        <f t="shared" si="3131"/>
        <v>0</v>
      </c>
      <c r="K1554" s="19">
        <f t="shared" si="3131"/>
        <v>0</v>
      </c>
      <c r="L1554" s="19">
        <f t="shared" si="3125"/>
        <v>1694.7</v>
      </c>
      <c r="M1554" s="19">
        <f t="shared" si="3126"/>
        <v>1694.6999999999998</v>
      </c>
      <c r="N1554" s="19">
        <f t="shared" si="3127"/>
        <v>1694.7</v>
      </c>
      <c r="O1554" s="19">
        <f t="shared" si="3132"/>
        <v>0</v>
      </c>
      <c r="P1554" s="19">
        <f t="shared" si="3132"/>
        <v>0</v>
      </c>
      <c r="Q1554" s="19">
        <f t="shared" si="3132"/>
        <v>0</v>
      </c>
      <c r="R1554" s="19">
        <f t="shared" si="3111"/>
        <v>1694.7</v>
      </c>
      <c r="S1554" s="19">
        <f t="shared" si="3112"/>
        <v>1694.6999999999998</v>
      </c>
      <c r="T1554" s="19">
        <f t="shared" si="3113"/>
        <v>1694.7</v>
      </c>
      <c r="U1554" s="19">
        <f t="shared" si="3133"/>
        <v>0</v>
      </c>
      <c r="V1554" s="19">
        <f t="shared" si="3114"/>
        <v>1694.7</v>
      </c>
      <c r="W1554" s="19">
        <f t="shared" si="3115"/>
        <v>1694.6999999999998</v>
      </c>
      <c r="X1554" s="19">
        <f t="shared" si="3116"/>
        <v>1694.7</v>
      </c>
      <c r="Y1554" s="19">
        <f t="shared" si="3133"/>
        <v>0</v>
      </c>
      <c r="Z1554" s="19">
        <f t="shared" si="3133"/>
        <v>0</v>
      </c>
      <c r="AA1554" s="19">
        <f t="shared" si="3133"/>
        <v>0</v>
      </c>
      <c r="AB1554" s="19">
        <f t="shared" ref="AB1554:AB1625" si="3134">V1554+Y1554</f>
        <v>1694.7</v>
      </c>
      <c r="AC1554" s="19">
        <f t="shared" ref="AC1554:AC1625" si="3135">W1554+Z1554</f>
        <v>1694.6999999999998</v>
      </c>
      <c r="AD1554" s="19">
        <f t="shared" ref="AD1554:AD1625" si="3136">X1554+AA1554</f>
        <v>1694.7</v>
      </c>
      <c r="AE1554" s="19">
        <f t="shared" si="3133"/>
        <v>0</v>
      </c>
      <c r="AF1554" s="19">
        <f t="shared" si="3133"/>
        <v>0</v>
      </c>
      <c r="AG1554" s="19">
        <f t="shared" si="3067"/>
        <v>1694.7</v>
      </c>
      <c r="AH1554" s="19">
        <f t="shared" si="3068"/>
        <v>1694.6999999999998</v>
      </c>
      <c r="AI1554" s="19">
        <f t="shared" si="3069"/>
        <v>1694.7</v>
      </c>
      <c r="AJ1554" s="19">
        <f t="shared" si="3133"/>
        <v>-399.59199999999998</v>
      </c>
      <c r="AK1554" s="19">
        <f t="shared" si="3133"/>
        <v>0</v>
      </c>
      <c r="AL1554" s="19">
        <f t="shared" si="3133"/>
        <v>0</v>
      </c>
      <c r="AM1554" s="19">
        <f t="shared" si="3070"/>
        <v>1295.1080000000002</v>
      </c>
      <c r="AN1554" s="19">
        <f t="shared" si="3133"/>
        <v>0</v>
      </c>
      <c r="AO1554" s="19">
        <f t="shared" si="3092"/>
        <v>1295.1080000000002</v>
      </c>
      <c r="AP1554" s="19">
        <f t="shared" si="3071"/>
        <v>1694.6999999999998</v>
      </c>
      <c r="AQ1554" s="19">
        <f t="shared" si="3133"/>
        <v>0</v>
      </c>
      <c r="AR1554" s="19">
        <f t="shared" si="3093"/>
        <v>1694.6999999999998</v>
      </c>
      <c r="AS1554" s="19">
        <f t="shared" si="3072"/>
        <v>1694.7</v>
      </c>
      <c r="AT1554" s="19">
        <f t="shared" si="3133"/>
        <v>0</v>
      </c>
      <c r="AU1554" s="19">
        <f t="shared" si="3094"/>
        <v>1694.7</v>
      </c>
      <c r="AV1554" s="19">
        <f t="shared" si="3133"/>
        <v>0</v>
      </c>
      <c r="AW1554" s="32"/>
      <c r="AX1554" s="23"/>
      <c r="AY1554" s="2"/>
    </row>
    <row r="1555" spans="1:51" ht="46.8" x14ac:dyDescent="0.3">
      <c r="A1555" s="49" t="s">
        <v>303</v>
      </c>
      <c r="B1555" s="45">
        <v>240</v>
      </c>
      <c r="C1555" s="49"/>
      <c r="D1555" s="49"/>
      <c r="E1555" s="15" t="s">
        <v>586</v>
      </c>
      <c r="F1555" s="19">
        <f t="shared" si="3131"/>
        <v>1694.7</v>
      </c>
      <c r="G1555" s="19">
        <f t="shared" si="3131"/>
        <v>1694.6999999999998</v>
      </c>
      <c r="H1555" s="19">
        <f t="shared" si="3131"/>
        <v>1694.7</v>
      </c>
      <c r="I1555" s="19">
        <f t="shared" si="3131"/>
        <v>0</v>
      </c>
      <c r="J1555" s="19">
        <f t="shared" si="3131"/>
        <v>0</v>
      </c>
      <c r="K1555" s="19">
        <f t="shared" si="3131"/>
        <v>0</v>
      </c>
      <c r="L1555" s="19">
        <f t="shared" si="3125"/>
        <v>1694.7</v>
      </c>
      <c r="M1555" s="19">
        <f t="shared" si="3126"/>
        <v>1694.6999999999998</v>
      </c>
      <c r="N1555" s="19">
        <f t="shared" si="3127"/>
        <v>1694.7</v>
      </c>
      <c r="O1555" s="19">
        <f t="shared" si="3132"/>
        <v>0</v>
      </c>
      <c r="P1555" s="19">
        <f t="shared" si="3132"/>
        <v>0</v>
      </c>
      <c r="Q1555" s="19">
        <f t="shared" si="3132"/>
        <v>0</v>
      </c>
      <c r="R1555" s="19">
        <f t="shared" si="3111"/>
        <v>1694.7</v>
      </c>
      <c r="S1555" s="19">
        <f t="shared" si="3112"/>
        <v>1694.6999999999998</v>
      </c>
      <c r="T1555" s="19">
        <f t="shared" si="3113"/>
        <v>1694.7</v>
      </c>
      <c r="U1555" s="19">
        <f t="shared" si="3133"/>
        <v>0</v>
      </c>
      <c r="V1555" s="19">
        <f t="shared" si="3114"/>
        <v>1694.7</v>
      </c>
      <c r="W1555" s="19">
        <f t="shared" si="3115"/>
        <v>1694.6999999999998</v>
      </c>
      <c r="X1555" s="19">
        <f t="shared" si="3116"/>
        <v>1694.7</v>
      </c>
      <c r="Y1555" s="19">
        <f t="shared" si="3133"/>
        <v>0</v>
      </c>
      <c r="Z1555" s="19">
        <f t="shared" si="3133"/>
        <v>0</v>
      </c>
      <c r="AA1555" s="19">
        <f t="shared" si="3133"/>
        <v>0</v>
      </c>
      <c r="AB1555" s="19">
        <f t="shared" si="3134"/>
        <v>1694.7</v>
      </c>
      <c r="AC1555" s="19">
        <f t="shared" si="3135"/>
        <v>1694.6999999999998</v>
      </c>
      <c r="AD1555" s="19">
        <f t="shared" si="3136"/>
        <v>1694.7</v>
      </c>
      <c r="AE1555" s="19">
        <f t="shared" si="3133"/>
        <v>0</v>
      </c>
      <c r="AF1555" s="19">
        <f t="shared" si="3133"/>
        <v>0</v>
      </c>
      <c r="AG1555" s="19">
        <f t="shared" si="3067"/>
        <v>1694.7</v>
      </c>
      <c r="AH1555" s="19">
        <f t="shared" si="3068"/>
        <v>1694.6999999999998</v>
      </c>
      <c r="AI1555" s="19">
        <f t="shared" si="3069"/>
        <v>1694.7</v>
      </c>
      <c r="AJ1555" s="19">
        <f t="shared" si="3133"/>
        <v>-399.59199999999998</v>
      </c>
      <c r="AK1555" s="19">
        <f t="shared" si="3133"/>
        <v>0</v>
      </c>
      <c r="AL1555" s="19">
        <f t="shared" si="3133"/>
        <v>0</v>
      </c>
      <c r="AM1555" s="19">
        <f t="shared" si="3070"/>
        <v>1295.1080000000002</v>
      </c>
      <c r="AN1555" s="19">
        <f t="shared" si="3133"/>
        <v>0</v>
      </c>
      <c r="AO1555" s="19">
        <f t="shared" si="3092"/>
        <v>1295.1080000000002</v>
      </c>
      <c r="AP1555" s="19">
        <f t="shared" si="3071"/>
        <v>1694.6999999999998</v>
      </c>
      <c r="AQ1555" s="19">
        <f t="shared" si="3133"/>
        <v>0</v>
      </c>
      <c r="AR1555" s="19">
        <f t="shared" si="3093"/>
        <v>1694.6999999999998</v>
      </c>
      <c r="AS1555" s="19">
        <f t="shared" si="3072"/>
        <v>1694.7</v>
      </c>
      <c r="AT1555" s="19">
        <f t="shared" si="3133"/>
        <v>0</v>
      </c>
      <c r="AU1555" s="19">
        <f t="shared" si="3094"/>
        <v>1694.7</v>
      </c>
      <c r="AV1555" s="19">
        <f t="shared" si="3133"/>
        <v>0</v>
      </c>
      <c r="AW1555" s="32"/>
      <c r="AX1555" s="23"/>
      <c r="AY1555" s="2"/>
    </row>
    <row r="1556" spans="1:51" ht="31.2" x14ac:dyDescent="0.3">
      <c r="A1556" s="49" t="s">
        <v>303</v>
      </c>
      <c r="B1556" s="45">
        <v>240</v>
      </c>
      <c r="C1556" s="49" t="s">
        <v>151</v>
      </c>
      <c r="D1556" s="49" t="s">
        <v>246</v>
      </c>
      <c r="E1556" s="15" t="s">
        <v>550</v>
      </c>
      <c r="F1556" s="19">
        <v>1694.7</v>
      </c>
      <c r="G1556" s="19">
        <v>1694.6999999999998</v>
      </c>
      <c r="H1556" s="19">
        <v>1694.7</v>
      </c>
      <c r="I1556" s="19"/>
      <c r="J1556" s="19"/>
      <c r="K1556" s="19"/>
      <c r="L1556" s="19">
        <f t="shared" si="3125"/>
        <v>1694.7</v>
      </c>
      <c r="M1556" s="19">
        <f t="shared" si="3126"/>
        <v>1694.6999999999998</v>
      </c>
      <c r="N1556" s="19">
        <f t="shared" si="3127"/>
        <v>1694.7</v>
      </c>
      <c r="O1556" s="19"/>
      <c r="P1556" s="19"/>
      <c r="Q1556" s="19"/>
      <c r="R1556" s="19">
        <f t="shared" si="3111"/>
        <v>1694.7</v>
      </c>
      <c r="S1556" s="19">
        <f t="shared" si="3112"/>
        <v>1694.6999999999998</v>
      </c>
      <c r="T1556" s="19">
        <f t="shared" si="3113"/>
        <v>1694.7</v>
      </c>
      <c r="U1556" s="19"/>
      <c r="V1556" s="19">
        <f t="shared" si="3114"/>
        <v>1694.7</v>
      </c>
      <c r="W1556" s="19">
        <f t="shared" si="3115"/>
        <v>1694.6999999999998</v>
      </c>
      <c r="X1556" s="19">
        <f t="shared" si="3116"/>
        <v>1694.7</v>
      </c>
      <c r="Y1556" s="19"/>
      <c r="Z1556" s="19"/>
      <c r="AA1556" s="19"/>
      <c r="AB1556" s="19">
        <f t="shared" si="3134"/>
        <v>1694.7</v>
      </c>
      <c r="AC1556" s="19">
        <f t="shared" si="3135"/>
        <v>1694.6999999999998</v>
      </c>
      <c r="AD1556" s="19">
        <f t="shared" si="3136"/>
        <v>1694.7</v>
      </c>
      <c r="AE1556" s="19"/>
      <c r="AF1556" s="19"/>
      <c r="AG1556" s="19">
        <f t="shared" si="3067"/>
        <v>1694.7</v>
      </c>
      <c r="AH1556" s="19">
        <f t="shared" si="3068"/>
        <v>1694.6999999999998</v>
      </c>
      <c r="AI1556" s="19">
        <f t="shared" si="3069"/>
        <v>1694.7</v>
      </c>
      <c r="AJ1556" s="19">
        <f>-161.308-187.169-51.115</f>
        <v>-399.59199999999998</v>
      </c>
      <c r="AK1556" s="19"/>
      <c r="AL1556" s="19"/>
      <c r="AM1556" s="19">
        <f t="shared" si="3070"/>
        <v>1295.1080000000002</v>
      </c>
      <c r="AN1556" s="19"/>
      <c r="AO1556" s="19">
        <f t="shared" si="3092"/>
        <v>1295.1080000000002</v>
      </c>
      <c r="AP1556" s="19">
        <f t="shared" si="3071"/>
        <v>1694.6999999999998</v>
      </c>
      <c r="AQ1556" s="19"/>
      <c r="AR1556" s="19">
        <f t="shared" si="3093"/>
        <v>1694.6999999999998</v>
      </c>
      <c r="AS1556" s="19">
        <f t="shared" si="3072"/>
        <v>1694.7</v>
      </c>
      <c r="AT1556" s="19"/>
      <c r="AU1556" s="19">
        <f t="shared" si="3094"/>
        <v>1694.7</v>
      </c>
      <c r="AV1556" s="19"/>
      <c r="AW1556" s="32"/>
      <c r="AX1556" s="23"/>
      <c r="AY1556" s="2"/>
    </row>
    <row r="1557" spans="1:51" ht="46.8" x14ac:dyDescent="0.3">
      <c r="A1557" s="49" t="s">
        <v>1377</v>
      </c>
      <c r="B1557" s="45"/>
      <c r="C1557" s="49"/>
      <c r="D1557" s="49"/>
      <c r="E1557" s="15" t="s">
        <v>1378</v>
      </c>
      <c r="F1557" s="19"/>
      <c r="G1557" s="19"/>
      <c r="H1557" s="19"/>
      <c r="I1557" s="19"/>
      <c r="J1557" s="19"/>
      <c r="K1557" s="19"/>
      <c r="L1557" s="19"/>
      <c r="M1557" s="19"/>
      <c r="N1557" s="19"/>
      <c r="O1557" s="19">
        <f>O1558</f>
        <v>7352.7510000000002</v>
      </c>
      <c r="P1557" s="19">
        <f t="shared" ref="P1557:AV1559" si="3137">P1558</f>
        <v>0</v>
      </c>
      <c r="Q1557" s="19">
        <f t="shared" si="3137"/>
        <v>0</v>
      </c>
      <c r="R1557" s="19">
        <f t="shared" si="3111"/>
        <v>7352.7510000000002</v>
      </c>
      <c r="S1557" s="19">
        <f t="shared" si="3112"/>
        <v>0</v>
      </c>
      <c r="T1557" s="19">
        <f t="shared" si="3113"/>
        <v>0</v>
      </c>
      <c r="U1557" s="19">
        <f t="shared" si="3137"/>
        <v>0</v>
      </c>
      <c r="V1557" s="19">
        <f t="shared" si="3114"/>
        <v>7352.7510000000002</v>
      </c>
      <c r="W1557" s="19">
        <f t="shared" si="3115"/>
        <v>0</v>
      </c>
      <c r="X1557" s="19">
        <f t="shared" si="3116"/>
        <v>0</v>
      </c>
      <c r="Y1557" s="19">
        <f t="shared" si="3137"/>
        <v>0</v>
      </c>
      <c r="Z1557" s="19">
        <f t="shared" si="3137"/>
        <v>0</v>
      </c>
      <c r="AA1557" s="19">
        <f t="shared" si="3137"/>
        <v>0</v>
      </c>
      <c r="AB1557" s="19">
        <f t="shared" si="3134"/>
        <v>7352.7510000000002</v>
      </c>
      <c r="AC1557" s="19">
        <f t="shared" si="3135"/>
        <v>0</v>
      </c>
      <c r="AD1557" s="19">
        <f t="shared" si="3136"/>
        <v>0</v>
      </c>
      <c r="AE1557" s="19">
        <f>AE1558+AE1561+AE1565</f>
        <v>0</v>
      </c>
      <c r="AF1557" s="19">
        <f>AF1558+AF1561+AF1565</f>
        <v>18664.799000000003</v>
      </c>
      <c r="AG1557" s="19">
        <f t="shared" si="3067"/>
        <v>7352.7510000000002</v>
      </c>
      <c r="AH1557" s="19">
        <f t="shared" si="3068"/>
        <v>18664.799000000003</v>
      </c>
      <c r="AI1557" s="19">
        <f t="shared" si="3069"/>
        <v>0</v>
      </c>
      <c r="AJ1557" s="19">
        <f>AJ1558+AJ1561+AJ1565</f>
        <v>0</v>
      </c>
      <c r="AK1557" s="19">
        <f>AK1558+AK1561+AK1565</f>
        <v>0</v>
      </c>
      <c r="AL1557" s="19">
        <f>AL1558+AL1561+AL1565</f>
        <v>0</v>
      </c>
      <c r="AM1557" s="19">
        <f t="shared" si="3070"/>
        <v>7352.7510000000002</v>
      </c>
      <c r="AN1557" s="19">
        <f>AN1558+AN1561+AN1565</f>
        <v>0</v>
      </c>
      <c r="AO1557" s="19">
        <f t="shared" si="3092"/>
        <v>7352.7510000000002</v>
      </c>
      <c r="AP1557" s="19">
        <f t="shared" si="3071"/>
        <v>18664.799000000003</v>
      </c>
      <c r="AQ1557" s="19">
        <f>AQ1558+AQ1561+AQ1565</f>
        <v>0</v>
      </c>
      <c r="AR1557" s="19">
        <f t="shared" si="3093"/>
        <v>18664.799000000003</v>
      </c>
      <c r="AS1557" s="19">
        <f t="shared" si="3072"/>
        <v>0</v>
      </c>
      <c r="AT1557" s="19">
        <f>AT1558+AT1561+AT1565</f>
        <v>0</v>
      </c>
      <c r="AU1557" s="19">
        <f t="shared" si="3094"/>
        <v>0</v>
      </c>
      <c r="AV1557" s="19">
        <f>AV1558+AV1561+AV1565</f>
        <v>0</v>
      </c>
      <c r="AW1557" s="32"/>
      <c r="AX1557" s="23"/>
      <c r="AY1557" s="2"/>
    </row>
    <row r="1558" spans="1:51" ht="31.2" hidden="1" x14ac:dyDescent="0.3">
      <c r="A1558" s="36" t="s">
        <v>1377</v>
      </c>
      <c r="B1558" s="33">
        <v>200</v>
      </c>
      <c r="C1558" s="36"/>
      <c r="D1558" s="36"/>
      <c r="E1558" s="15" t="s">
        <v>578</v>
      </c>
      <c r="F1558" s="19"/>
      <c r="G1558" s="19"/>
      <c r="H1558" s="19"/>
      <c r="I1558" s="19"/>
      <c r="J1558" s="19"/>
      <c r="K1558" s="19"/>
      <c r="L1558" s="19"/>
      <c r="M1558" s="19"/>
      <c r="N1558" s="19"/>
      <c r="O1558" s="19">
        <f>O1559</f>
        <v>7352.7510000000002</v>
      </c>
      <c r="P1558" s="19">
        <f t="shared" si="3137"/>
        <v>0</v>
      </c>
      <c r="Q1558" s="19">
        <f t="shared" si="3137"/>
        <v>0</v>
      </c>
      <c r="R1558" s="19">
        <f t="shared" si="3111"/>
        <v>7352.7510000000002</v>
      </c>
      <c r="S1558" s="19">
        <f t="shared" si="3112"/>
        <v>0</v>
      </c>
      <c r="T1558" s="19">
        <f t="shared" si="3113"/>
        <v>0</v>
      </c>
      <c r="U1558" s="19">
        <f t="shared" si="3137"/>
        <v>0</v>
      </c>
      <c r="V1558" s="19">
        <f t="shared" si="3114"/>
        <v>7352.7510000000002</v>
      </c>
      <c r="W1558" s="19">
        <f t="shared" si="3115"/>
        <v>0</v>
      </c>
      <c r="X1558" s="19">
        <f t="shared" si="3116"/>
        <v>0</v>
      </c>
      <c r="Y1558" s="19">
        <f t="shared" si="3137"/>
        <v>0</v>
      </c>
      <c r="Z1558" s="19">
        <f t="shared" si="3137"/>
        <v>0</v>
      </c>
      <c r="AA1558" s="19">
        <f t="shared" si="3137"/>
        <v>0</v>
      </c>
      <c r="AB1558" s="19">
        <f t="shared" si="3134"/>
        <v>7352.7510000000002</v>
      </c>
      <c r="AC1558" s="19">
        <f t="shared" si="3135"/>
        <v>0</v>
      </c>
      <c r="AD1558" s="19">
        <f t="shared" si="3136"/>
        <v>0</v>
      </c>
      <c r="AE1558" s="19">
        <f t="shared" si="3137"/>
        <v>-7352.7510000000002</v>
      </c>
      <c r="AF1558" s="19">
        <f t="shared" si="3137"/>
        <v>0</v>
      </c>
      <c r="AG1558" s="19">
        <f t="shared" ref="AG1558:AG1629" si="3138">AB1558+AE1558</f>
        <v>0</v>
      </c>
      <c r="AH1558" s="19">
        <f t="shared" ref="AH1558:AH1629" si="3139">AC1558+AF1558</f>
        <v>0</v>
      </c>
      <c r="AI1558" s="19">
        <f t="shared" ref="AI1558:AI1629" si="3140">AD1558</f>
        <v>0</v>
      </c>
      <c r="AJ1558" s="19">
        <f t="shared" si="3137"/>
        <v>0</v>
      </c>
      <c r="AK1558" s="19">
        <f t="shared" si="3137"/>
        <v>0</v>
      </c>
      <c r="AL1558" s="19">
        <f t="shared" si="3137"/>
        <v>0</v>
      </c>
      <c r="AM1558" s="19">
        <f t="shared" ref="AM1558:AM1621" si="3141">AG1558+AJ1558</f>
        <v>0</v>
      </c>
      <c r="AN1558" s="19">
        <f t="shared" si="3137"/>
        <v>0</v>
      </c>
      <c r="AO1558" s="19"/>
      <c r="AP1558" s="19">
        <f t="shared" ref="AP1558:AP1621" si="3142">AH1558+AK1558</f>
        <v>0</v>
      </c>
      <c r="AQ1558" s="19">
        <f t="shared" si="3137"/>
        <v>0</v>
      </c>
      <c r="AR1558" s="19"/>
      <c r="AS1558" s="19">
        <f t="shared" ref="AS1558:AS1621" si="3143">AI1558+AL1558</f>
        <v>0</v>
      </c>
      <c r="AT1558" s="19">
        <f t="shared" si="3137"/>
        <v>0</v>
      </c>
      <c r="AU1558" s="19"/>
      <c r="AV1558" s="19">
        <f t="shared" si="3137"/>
        <v>0</v>
      </c>
      <c r="AW1558" s="32">
        <v>0</v>
      </c>
      <c r="AX1558" s="23"/>
      <c r="AY1558" s="2"/>
    </row>
    <row r="1559" spans="1:51" ht="46.8" hidden="1" x14ac:dyDescent="0.3">
      <c r="A1559" s="36" t="s">
        <v>1377</v>
      </c>
      <c r="B1559" s="33">
        <v>240</v>
      </c>
      <c r="C1559" s="36"/>
      <c r="D1559" s="36"/>
      <c r="E1559" s="15" t="s">
        <v>586</v>
      </c>
      <c r="F1559" s="19"/>
      <c r="G1559" s="19"/>
      <c r="H1559" s="19"/>
      <c r="I1559" s="19"/>
      <c r="J1559" s="19"/>
      <c r="K1559" s="19"/>
      <c r="L1559" s="19"/>
      <c r="M1559" s="19"/>
      <c r="N1559" s="19"/>
      <c r="O1559" s="19">
        <f>O1560</f>
        <v>7352.7510000000002</v>
      </c>
      <c r="P1559" s="19">
        <f t="shared" si="3137"/>
        <v>0</v>
      </c>
      <c r="Q1559" s="19">
        <f t="shared" si="3137"/>
        <v>0</v>
      </c>
      <c r="R1559" s="19">
        <f t="shared" si="3111"/>
        <v>7352.7510000000002</v>
      </c>
      <c r="S1559" s="19">
        <f t="shared" si="3112"/>
        <v>0</v>
      </c>
      <c r="T1559" s="19">
        <f t="shared" si="3113"/>
        <v>0</v>
      </c>
      <c r="U1559" s="19">
        <f t="shared" si="3137"/>
        <v>0</v>
      </c>
      <c r="V1559" s="19">
        <f t="shared" si="3114"/>
        <v>7352.7510000000002</v>
      </c>
      <c r="W1559" s="19">
        <f t="shared" si="3115"/>
        <v>0</v>
      </c>
      <c r="X1559" s="19">
        <f t="shared" si="3116"/>
        <v>0</v>
      </c>
      <c r="Y1559" s="19">
        <f t="shared" si="3137"/>
        <v>0</v>
      </c>
      <c r="Z1559" s="19">
        <f t="shared" si="3137"/>
        <v>0</v>
      </c>
      <c r="AA1559" s="19">
        <f t="shared" si="3137"/>
        <v>0</v>
      </c>
      <c r="AB1559" s="19">
        <f t="shared" si="3134"/>
        <v>7352.7510000000002</v>
      </c>
      <c r="AC1559" s="19">
        <f t="shared" si="3135"/>
        <v>0</v>
      </c>
      <c r="AD1559" s="19">
        <f t="shared" si="3136"/>
        <v>0</v>
      </c>
      <c r="AE1559" s="19">
        <f t="shared" si="3137"/>
        <v>-7352.7510000000002</v>
      </c>
      <c r="AF1559" s="19">
        <f t="shared" si="3137"/>
        <v>0</v>
      </c>
      <c r="AG1559" s="19">
        <f t="shared" si="3138"/>
        <v>0</v>
      </c>
      <c r="AH1559" s="19">
        <f t="shared" si="3139"/>
        <v>0</v>
      </c>
      <c r="AI1559" s="19">
        <f t="shared" si="3140"/>
        <v>0</v>
      </c>
      <c r="AJ1559" s="19">
        <f t="shared" si="3137"/>
        <v>0</v>
      </c>
      <c r="AK1559" s="19">
        <f t="shared" si="3137"/>
        <v>0</v>
      </c>
      <c r="AL1559" s="19">
        <f t="shared" si="3137"/>
        <v>0</v>
      </c>
      <c r="AM1559" s="19">
        <f t="shared" si="3141"/>
        <v>0</v>
      </c>
      <c r="AN1559" s="19">
        <f t="shared" si="3137"/>
        <v>0</v>
      </c>
      <c r="AO1559" s="19"/>
      <c r="AP1559" s="19">
        <f t="shared" si="3142"/>
        <v>0</v>
      </c>
      <c r="AQ1559" s="19">
        <f t="shared" si="3137"/>
        <v>0</v>
      </c>
      <c r="AR1559" s="19"/>
      <c r="AS1559" s="19">
        <f t="shared" si="3143"/>
        <v>0</v>
      </c>
      <c r="AT1559" s="19">
        <f t="shared" si="3137"/>
        <v>0</v>
      </c>
      <c r="AU1559" s="19"/>
      <c r="AV1559" s="19">
        <f t="shared" si="3137"/>
        <v>0</v>
      </c>
      <c r="AW1559" s="32">
        <v>0</v>
      </c>
      <c r="AX1559" s="23"/>
      <c r="AY1559" s="2"/>
    </row>
    <row r="1560" spans="1:51" hidden="1" x14ac:dyDescent="0.3">
      <c r="A1560" s="36" t="s">
        <v>1377</v>
      </c>
      <c r="B1560" s="33">
        <v>240</v>
      </c>
      <c r="C1560" s="36" t="s">
        <v>151</v>
      </c>
      <c r="D1560" s="36" t="s">
        <v>142</v>
      </c>
      <c r="E1560" s="15" t="s">
        <v>1379</v>
      </c>
      <c r="F1560" s="19"/>
      <c r="G1560" s="19"/>
      <c r="H1560" s="19"/>
      <c r="I1560" s="19"/>
      <c r="J1560" s="19"/>
      <c r="K1560" s="19"/>
      <c r="L1560" s="19"/>
      <c r="M1560" s="19"/>
      <c r="N1560" s="19"/>
      <c r="O1560" s="19">
        <v>7352.7510000000002</v>
      </c>
      <c r="P1560" s="19"/>
      <c r="Q1560" s="19"/>
      <c r="R1560" s="19">
        <f t="shared" si="3111"/>
        <v>7352.7510000000002</v>
      </c>
      <c r="S1560" s="19">
        <f t="shared" si="3112"/>
        <v>0</v>
      </c>
      <c r="T1560" s="19">
        <f t="shared" si="3113"/>
        <v>0</v>
      </c>
      <c r="U1560" s="19"/>
      <c r="V1560" s="19">
        <f t="shared" si="3114"/>
        <v>7352.7510000000002</v>
      </c>
      <c r="W1560" s="19">
        <f t="shared" si="3115"/>
        <v>0</v>
      </c>
      <c r="X1560" s="19">
        <f t="shared" si="3116"/>
        <v>0</v>
      </c>
      <c r="Y1560" s="19"/>
      <c r="Z1560" s="19"/>
      <c r="AA1560" s="19"/>
      <c r="AB1560" s="19">
        <f t="shared" si="3134"/>
        <v>7352.7510000000002</v>
      </c>
      <c r="AC1560" s="19">
        <f t="shared" si="3135"/>
        <v>0</v>
      </c>
      <c r="AD1560" s="19">
        <f t="shared" si="3136"/>
        <v>0</v>
      </c>
      <c r="AE1560" s="19">
        <v>-7352.7510000000002</v>
      </c>
      <c r="AF1560" s="19"/>
      <c r="AG1560" s="19">
        <f t="shared" si="3138"/>
        <v>0</v>
      </c>
      <c r="AH1560" s="19">
        <f t="shared" si="3139"/>
        <v>0</v>
      </c>
      <c r="AI1560" s="19">
        <f t="shared" si="3140"/>
        <v>0</v>
      </c>
      <c r="AJ1560" s="19"/>
      <c r="AK1560" s="19"/>
      <c r="AL1560" s="19"/>
      <c r="AM1560" s="19">
        <f t="shared" si="3141"/>
        <v>0</v>
      </c>
      <c r="AN1560" s="19"/>
      <c r="AO1560" s="19"/>
      <c r="AP1560" s="19">
        <f t="shared" si="3142"/>
        <v>0</v>
      </c>
      <c r="AQ1560" s="19"/>
      <c r="AR1560" s="19"/>
      <c r="AS1560" s="19">
        <f t="shared" si="3143"/>
        <v>0</v>
      </c>
      <c r="AT1560" s="19"/>
      <c r="AU1560" s="19"/>
      <c r="AV1560" s="19"/>
      <c r="AW1560" s="32">
        <v>0</v>
      </c>
      <c r="AX1560" s="23"/>
      <c r="AY1560" s="2"/>
    </row>
    <row r="1561" spans="1:51" ht="31.2" x14ac:dyDescent="0.3">
      <c r="A1561" s="49" t="s">
        <v>1455</v>
      </c>
      <c r="B1561" s="45"/>
      <c r="C1561" s="49"/>
      <c r="D1561" s="49"/>
      <c r="E1561" s="15" t="s">
        <v>1456</v>
      </c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>
        <f>AB1562</f>
        <v>0</v>
      </c>
      <c r="AC1561" s="19">
        <f t="shared" ref="AC1561:AV1563" si="3144">AC1562</f>
        <v>0</v>
      </c>
      <c r="AD1561" s="19">
        <f t="shared" si="3144"/>
        <v>0</v>
      </c>
      <c r="AE1561" s="19">
        <f t="shared" si="3144"/>
        <v>7352.7510000000002</v>
      </c>
      <c r="AF1561" s="19">
        <f t="shared" si="3144"/>
        <v>0</v>
      </c>
      <c r="AG1561" s="19">
        <f t="shared" ref="AG1561" si="3145">AB1561+AE1561</f>
        <v>7352.7510000000002</v>
      </c>
      <c r="AH1561" s="19">
        <f t="shared" ref="AH1561" si="3146">AC1561+AF1561</f>
        <v>0</v>
      </c>
      <c r="AI1561" s="19">
        <f t="shared" ref="AI1561" si="3147">AD1561</f>
        <v>0</v>
      </c>
      <c r="AJ1561" s="19">
        <f t="shared" si="3144"/>
        <v>0</v>
      </c>
      <c r="AK1561" s="19">
        <f t="shared" si="3144"/>
        <v>0</v>
      </c>
      <c r="AL1561" s="19">
        <f t="shared" si="3144"/>
        <v>0</v>
      </c>
      <c r="AM1561" s="19">
        <f t="shared" si="3141"/>
        <v>7352.7510000000002</v>
      </c>
      <c r="AN1561" s="19">
        <f t="shared" si="3144"/>
        <v>0</v>
      </c>
      <c r="AO1561" s="19">
        <f t="shared" ref="AO1561:AO1624" si="3148">AM1561+AN1561</f>
        <v>7352.7510000000002</v>
      </c>
      <c r="AP1561" s="19">
        <f t="shared" si="3142"/>
        <v>0</v>
      </c>
      <c r="AQ1561" s="19">
        <f t="shared" si="3144"/>
        <v>0</v>
      </c>
      <c r="AR1561" s="19">
        <f t="shared" ref="AR1561:AR1624" si="3149">AP1561+AQ1561</f>
        <v>0</v>
      </c>
      <c r="AS1561" s="19">
        <f t="shared" si="3143"/>
        <v>0</v>
      </c>
      <c r="AT1561" s="19">
        <f t="shared" si="3144"/>
        <v>0</v>
      </c>
      <c r="AU1561" s="19">
        <f t="shared" ref="AU1561:AU1624" si="3150">AS1561+AT1561</f>
        <v>0</v>
      </c>
      <c r="AV1561" s="19">
        <f t="shared" si="3144"/>
        <v>0</v>
      </c>
      <c r="AW1561" s="32"/>
      <c r="AX1561" s="23"/>
      <c r="AY1561" s="2"/>
    </row>
    <row r="1562" spans="1:51" ht="31.2" x14ac:dyDescent="0.3">
      <c r="A1562" s="49" t="s">
        <v>1455</v>
      </c>
      <c r="B1562" s="45">
        <v>200</v>
      </c>
      <c r="C1562" s="49"/>
      <c r="D1562" s="49"/>
      <c r="E1562" s="15" t="s">
        <v>578</v>
      </c>
      <c r="F1562" s="19"/>
      <c r="G1562" s="19"/>
      <c r="H1562" s="19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>
        <f>AB1563</f>
        <v>0</v>
      </c>
      <c r="AC1562" s="19">
        <f t="shared" si="3144"/>
        <v>0</v>
      </c>
      <c r="AD1562" s="19">
        <f t="shared" si="3144"/>
        <v>0</v>
      </c>
      <c r="AE1562" s="19">
        <f t="shared" si="3144"/>
        <v>7352.7510000000002</v>
      </c>
      <c r="AF1562" s="19">
        <f t="shared" si="3144"/>
        <v>0</v>
      </c>
      <c r="AG1562" s="19">
        <f t="shared" ref="AG1562:AG1568" si="3151">AB1562+AE1562</f>
        <v>7352.7510000000002</v>
      </c>
      <c r="AH1562" s="19">
        <f t="shared" ref="AH1562:AH1568" si="3152">AC1562+AF1562</f>
        <v>0</v>
      </c>
      <c r="AI1562" s="19">
        <f t="shared" ref="AI1562:AI1568" si="3153">AD1562</f>
        <v>0</v>
      </c>
      <c r="AJ1562" s="19">
        <f t="shared" si="3144"/>
        <v>0</v>
      </c>
      <c r="AK1562" s="19">
        <f t="shared" si="3144"/>
        <v>0</v>
      </c>
      <c r="AL1562" s="19">
        <f t="shared" si="3144"/>
        <v>0</v>
      </c>
      <c r="AM1562" s="19">
        <f t="shared" si="3141"/>
        <v>7352.7510000000002</v>
      </c>
      <c r="AN1562" s="19">
        <f t="shared" si="3144"/>
        <v>0</v>
      </c>
      <c r="AO1562" s="19">
        <f t="shared" si="3148"/>
        <v>7352.7510000000002</v>
      </c>
      <c r="AP1562" s="19">
        <f t="shared" si="3142"/>
        <v>0</v>
      </c>
      <c r="AQ1562" s="19">
        <f t="shared" si="3144"/>
        <v>0</v>
      </c>
      <c r="AR1562" s="19">
        <f t="shared" si="3149"/>
        <v>0</v>
      </c>
      <c r="AS1562" s="19">
        <f t="shared" si="3143"/>
        <v>0</v>
      </c>
      <c r="AT1562" s="19">
        <f t="shared" si="3144"/>
        <v>0</v>
      </c>
      <c r="AU1562" s="19">
        <f t="shared" si="3150"/>
        <v>0</v>
      </c>
      <c r="AV1562" s="19">
        <f t="shared" si="3144"/>
        <v>0</v>
      </c>
      <c r="AW1562" s="32"/>
      <c r="AX1562" s="23"/>
      <c r="AY1562" s="2"/>
    </row>
    <row r="1563" spans="1:51" ht="46.8" x14ac:dyDescent="0.3">
      <c r="A1563" s="49" t="s">
        <v>1455</v>
      </c>
      <c r="B1563" s="45">
        <v>240</v>
      </c>
      <c r="C1563" s="49"/>
      <c r="D1563" s="49"/>
      <c r="E1563" s="15" t="s">
        <v>586</v>
      </c>
      <c r="F1563" s="19"/>
      <c r="G1563" s="19"/>
      <c r="H1563" s="19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>
        <f>AB1564</f>
        <v>0</v>
      </c>
      <c r="AC1563" s="19">
        <f t="shared" si="3144"/>
        <v>0</v>
      </c>
      <c r="AD1563" s="19">
        <f t="shared" si="3144"/>
        <v>0</v>
      </c>
      <c r="AE1563" s="19">
        <f t="shared" si="3144"/>
        <v>7352.7510000000002</v>
      </c>
      <c r="AF1563" s="19">
        <f t="shared" si="3144"/>
        <v>0</v>
      </c>
      <c r="AG1563" s="19">
        <f t="shared" si="3151"/>
        <v>7352.7510000000002</v>
      </c>
      <c r="AH1563" s="19">
        <f t="shared" si="3152"/>
        <v>0</v>
      </c>
      <c r="AI1563" s="19">
        <f t="shared" si="3153"/>
        <v>0</v>
      </c>
      <c r="AJ1563" s="19">
        <f t="shared" si="3144"/>
        <v>0</v>
      </c>
      <c r="AK1563" s="19">
        <f t="shared" si="3144"/>
        <v>0</v>
      </c>
      <c r="AL1563" s="19">
        <f t="shared" si="3144"/>
        <v>0</v>
      </c>
      <c r="AM1563" s="19">
        <f t="shared" si="3141"/>
        <v>7352.7510000000002</v>
      </c>
      <c r="AN1563" s="19">
        <f t="shared" si="3144"/>
        <v>0</v>
      </c>
      <c r="AO1563" s="19">
        <f t="shared" si="3148"/>
        <v>7352.7510000000002</v>
      </c>
      <c r="AP1563" s="19">
        <f t="shared" si="3142"/>
        <v>0</v>
      </c>
      <c r="AQ1563" s="19">
        <f t="shared" si="3144"/>
        <v>0</v>
      </c>
      <c r="AR1563" s="19">
        <f t="shared" si="3149"/>
        <v>0</v>
      </c>
      <c r="AS1563" s="19">
        <f t="shared" si="3143"/>
        <v>0</v>
      </c>
      <c r="AT1563" s="19">
        <f t="shared" si="3144"/>
        <v>0</v>
      </c>
      <c r="AU1563" s="19">
        <f t="shared" si="3150"/>
        <v>0</v>
      </c>
      <c r="AV1563" s="19">
        <f t="shared" si="3144"/>
        <v>0</v>
      </c>
      <c r="AW1563" s="32"/>
      <c r="AX1563" s="23"/>
      <c r="AY1563" s="2"/>
    </row>
    <row r="1564" spans="1:51" x14ac:dyDescent="0.3">
      <c r="A1564" s="49" t="s">
        <v>1455</v>
      </c>
      <c r="B1564" s="45">
        <v>240</v>
      </c>
      <c r="C1564" s="49" t="s">
        <v>151</v>
      </c>
      <c r="D1564" s="49" t="s">
        <v>142</v>
      </c>
      <c r="E1564" s="15" t="s">
        <v>1379</v>
      </c>
      <c r="F1564" s="19"/>
      <c r="G1564" s="19"/>
      <c r="H1564" s="19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>
        <v>0</v>
      </c>
      <c r="AC1564" s="19">
        <v>0</v>
      </c>
      <c r="AD1564" s="19">
        <v>0</v>
      </c>
      <c r="AE1564" s="19">
        <v>7352.7510000000002</v>
      </c>
      <c r="AF1564" s="19"/>
      <c r="AG1564" s="19">
        <f t="shared" si="3151"/>
        <v>7352.7510000000002</v>
      </c>
      <c r="AH1564" s="19">
        <f t="shared" si="3152"/>
        <v>0</v>
      </c>
      <c r="AI1564" s="19">
        <f t="shared" si="3153"/>
        <v>0</v>
      </c>
      <c r="AJ1564" s="19"/>
      <c r="AK1564" s="19"/>
      <c r="AL1564" s="19"/>
      <c r="AM1564" s="19">
        <f t="shared" si="3141"/>
        <v>7352.7510000000002</v>
      </c>
      <c r="AN1564" s="19"/>
      <c r="AO1564" s="19">
        <f t="shared" si="3148"/>
        <v>7352.7510000000002</v>
      </c>
      <c r="AP1564" s="19">
        <f t="shared" si="3142"/>
        <v>0</v>
      </c>
      <c r="AQ1564" s="19"/>
      <c r="AR1564" s="19">
        <f t="shared" si="3149"/>
        <v>0</v>
      </c>
      <c r="AS1564" s="19">
        <f t="shared" si="3143"/>
        <v>0</v>
      </c>
      <c r="AT1564" s="19"/>
      <c r="AU1564" s="19">
        <f t="shared" si="3150"/>
        <v>0</v>
      </c>
      <c r="AV1564" s="19"/>
      <c r="AW1564" s="32"/>
      <c r="AX1564" s="23"/>
      <c r="AY1564" s="2"/>
    </row>
    <row r="1565" spans="1:51" ht="46.8" x14ac:dyDescent="0.3">
      <c r="A1565" s="49" t="s">
        <v>1457</v>
      </c>
      <c r="B1565" s="45"/>
      <c r="C1565" s="49"/>
      <c r="D1565" s="49"/>
      <c r="E1565" s="15" t="s">
        <v>1458</v>
      </c>
      <c r="F1565" s="19"/>
      <c r="G1565" s="19"/>
      <c r="H1565" s="19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>
        <f>AB1566</f>
        <v>0</v>
      </c>
      <c r="AC1565" s="19">
        <f t="shared" ref="AC1565:AV1567" si="3154">AC1566</f>
        <v>0</v>
      </c>
      <c r="AD1565" s="19">
        <f t="shared" si="3154"/>
        <v>0</v>
      </c>
      <c r="AE1565" s="19">
        <f t="shared" si="3154"/>
        <v>0</v>
      </c>
      <c r="AF1565" s="19">
        <f t="shared" si="3154"/>
        <v>18664.799000000003</v>
      </c>
      <c r="AG1565" s="19">
        <f t="shared" si="3151"/>
        <v>0</v>
      </c>
      <c r="AH1565" s="19">
        <f t="shared" si="3152"/>
        <v>18664.799000000003</v>
      </c>
      <c r="AI1565" s="19">
        <f t="shared" si="3153"/>
        <v>0</v>
      </c>
      <c r="AJ1565" s="19">
        <f t="shared" si="3154"/>
        <v>0</v>
      </c>
      <c r="AK1565" s="19">
        <f t="shared" si="3154"/>
        <v>0</v>
      </c>
      <c r="AL1565" s="19">
        <f t="shared" si="3154"/>
        <v>0</v>
      </c>
      <c r="AM1565" s="19">
        <f t="shared" si="3141"/>
        <v>0</v>
      </c>
      <c r="AN1565" s="19">
        <f t="shared" si="3154"/>
        <v>0</v>
      </c>
      <c r="AO1565" s="19">
        <f t="shared" si="3148"/>
        <v>0</v>
      </c>
      <c r="AP1565" s="19">
        <f t="shared" si="3142"/>
        <v>18664.799000000003</v>
      </c>
      <c r="AQ1565" s="19">
        <f t="shared" si="3154"/>
        <v>0</v>
      </c>
      <c r="AR1565" s="19">
        <f t="shared" si="3149"/>
        <v>18664.799000000003</v>
      </c>
      <c r="AS1565" s="19">
        <f t="shared" si="3143"/>
        <v>0</v>
      </c>
      <c r="AT1565" s="19">
        <f t="shared" si="3154"/>
        <v>0</v>
      </c>
      <c r="AU1565" s="19">
        <f t="shared" si="3150"/>
        <v>0</v>
      </c>
      <c r="AV1565" s="19">
        <f t="shared" si="3154"/>
        <v>0</v>
      </c>
      <c r="AW1565" s="32"/>
      <c r="AX1565" s="23"/>
      <c r="AY1565" s="2"/>
    </row>
    <row r="1566" spans="1:51" ht="31.2" x14ac:dyDescent="0.3">
      <c r="A1566" s="49" t="s">
        <v>1457</v>
      </c>
      <c r="B1566" s="45">
        <v>200</v>
      </c>
      <c r="C1566" s="49"/>
      <c r="D1566" s="49"/>
      <c r="E1566" s="15" t="s">
        <v>578</v>
      </c>
      <c r="F1566" s="19"/>
      <c r="G1566" s="19"/>
      <c r="H1566" s="19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>
        <f>AB1567</f>
        <v>0</v>
      </c>
      <c r="AC1566" s="19">
        <f t="shared" si="3154"/>
        <v>0</v>
      </c>
      <c r="AD1566" s="19">
        <f t="shared" si="3154"/>
        <v>0</v>
      </c>
      <c r="AE1566" s="19">
        <f t="shared" si="3154"/>
        <v>0</v>
      </c>
      <c r="AF1566" s="19">
        <f t="shared" si="3154"/>
        <v>18664.799000000003</v>
      </c>
      <c r="AG1566" s="19">
        <f t="shared" si="3151"/>
        <v>0</v>
      </c>
      <c r="AH1566" s="19">
        <f t="shared" si="3152"/>
        <v>18664.799000000003</v>
      </c>
      <c r="AI1566" s="19">
        <f t="shared" si="3153"/>
        <v>0</v>
      </c>
      <c r="AJ1566" s="19">
        <f t="shared" si="3154"/>
        <v>0</v>
      </c>
      <c r="AK1566" s="19">
        <f t="shared" si="3154"/>
        <v>0</v>
      </c>
      <c r="AL1566" s="19">
        <f t="shared" si="3154"/>
        <v>0</v>
      </c>
      <c r="AM1566" s="19">
        <f t="shared" si="3141"/>
        <v>0</v>
      </c>
      <c r="AN1566" s="19">
        <f t="shared" si="3154"/>
        <v>0</v>
      </c>
      <c r="AO1566" s="19">
        <f t="shared" si="3148"/>
        <v>0</v>
      </c>
      <c r="AP1566" s="19">
        <f t="shared" si="3142"/>
        <v>18664.799000000003</v>
      </c>
      <c r="AQ1566" s="19">
        <f t="shared" si="3154"/>
        <v>0</v>
      </c>
      <c r="AR1566" s="19">
        <f t="shared" si="3149"/>
        <v>18664.799000000003</v>
      </c>
      <c r="AS1566" s="19">
        <f t="shared" si="3143"/>
        <v>0</v>
      </c>
      <c r="AT1566" s="19">
        <f t="shared" si="3154"/>
        <v>0</v>
      </c>
      <c r="AU1566" s="19">
        <f t="shared" si="3150"/>
        <v>0</v>
      </c>
      <c r="AV1566" s="19">
        <f t="shared" si="3154"/>
        <v>0</v>
      </c>
      <c r="AW1566" s="32"/>
      <c r="AX1566" s="23"/>
      <c r="AY1566" s="2"/>
    </row>
    <row r="1567" spans="1:51" ht="46.8" x14ac:dyDescent="0.3">
      <c r="A1567" s="49" t="s">
        <v>1457</v>
      </c>
      <c r="B1567" s="45">
        <v>240</v>
      </c>
      <c r="C1567" s="49"/>
      <c r="D1567" s="49"/>
      <c r="E1567" s="15" t="s">
        <v>586</v>
      </c>
      <c r="F1567" s="19"/>
      <c r="G1567" s="19"/>
      <c r="H1567" s="19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>
        <f>AB1568</f>
        <v>0</v>
      </c>
      <c r="AC1567" s="19">
        <f t="shared" si="3154"/>
        <v>0</v>
      </c>
      <c r="AD1567" s="19">
        <f t="shared" si="3154"/>
        <v>0</v>
      </c>
      <c r="AE1567" s="19">
        <f t="shared" si="3154"/>
        <v>0</v>
      </c>
      <c r="AF1567" s="19">
        <f t="shared" si="3154"/>
        <v>18664.799000000003</v>
      </c>
      <c r="AG1567" s="19">
        <f t="shared" si="3151"/>
        <v>0</v>
      </c>
      <c r="AH1567" s="19">
        <f t="shared" si="3152"/>
        <v>18664.799000000003</v>
      </c>
      <c r="AI1567" s="19">
        <f t="shared" si="3153"/>
        <v>0</v>
      </c>
      <c r="AJ1567" s="19">
        <f t="shared" si="3154"/>
        <v>0</v>
      </c>
      <c r="AK1567" s="19">
        <f t="shared" si="3154"/>
        <v>0</v>
      </c>
      <c r="AL1567" s="19">
        <f t="shared" si="3154"/>
        <v>0</v>
      </c>
      <c r="AM1567" s="19">
        <f t="shared" si="3141"/>
        <v>0</v>
      </c>
      <c r="AN1567" s="19">
        <f t="shared" si="3154"/>
        <v>0</v>
      </c>
      <c r="AO1567" s="19">
        <f t="shared" si="3148"/>
        <v>0</v>
      </c>
      <c r="AP1567" s="19">
        <f t="shared" si="3142"/>
        <v>18664.799000000003</v>
      </c>
      <c r="AQ1567" s="19">
        <f t="shared" si="3154"/>
        <v>0</v>
      </c>
      <c r="AR1567" s="19">
        <f t="shared" si="3149"/>
        <v>18664.799000000003</v>
      </c>
      <c r="AS1567" s="19">
        <f t="shared" si="3143"/>
        <v>0</v>
      </c>
      <c r="AT1567" s="19">
        <f t="shared" si="3154"/>
        <v>0</v>
      </c>
      <c r="AU1567" s="19">
        <f t="shared" si="3150"/>
        <v>0</v>
      </c>
      <c r="AV1567" s="19">
        <f t="shared" si="3154"/>
        <v>0</v>
      </c>
      <c r="AW1567" s="32"/>
      <c r="AX1567" s="23"/>
      <c r="AY1567" s="2"/>
    </row>
    <row r="1568" spans="1:51" x14ac:dyDescent="0.3">
      <c r="A1568" s="49" t="s">
        <v>1457</v>
      </c>
      <c r="B1568" s="45">
        <v>240</v>
      </c>
      <c r="C1568" s="49" t="s">
        <v>151</v>
      </c>
      <c r="D1568" s="49" t="s">
        <v>142</v>
      </c>
      <c r="E1568" s="15" t="s">
        <v>1379</v>
      </c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>
        <v>0</v>
      </c>
      <c r="AC1568" s="19">
        <v>0</v>
      </c>
      <c r="AD1568" s="19">
        <v>0</v>
      </c>
      <c r="AE1568" s="19"/>
      <c r="AF1568" s="19">
        <f>20021.399-1356.6</f>
        <v>18664.799000000003</v>
      </c>
      <c r="AG1568" s="19">
        <f t="shared" si="3151"/>
        <v>0</v>
      </c>
      <c r="AH1568" s="19">
        <f t="shared" si="3152"/>
        <v>18664.799000000003</v>
      </c>
      <c r="AI1568" s="19">
        <f t="shared" si="3153"/>
        <v>0</v>
      </c>
      <c r="AJ1568" s="19"/>
      <c r="AK1568" s="19"/>
      <c r="AL1568" s="19"/>
      <c r="AM1568" s="19">
        <f t="shared" si="3141"/>
        <v>0</v>
      </c>
      <c r="AN1568" s="19"/>
      <c r="AO1568" s="19">
        <f t="shared" si="3148"/>
        <v>0</v>
      </c>
      <c r="AP1568" s="19">
        <f t="shared" si="3142"/>
        <v>18664.799000000003</v>
      </c>
      <c r="AQ1568" s="19"/>
      <c r="AR1568" s="19">
        <f t="shared" si="3149"/>
        <v>18664.799000000003</v>
      </c>
      <c r="AS1568" s="19">
        <f t="shared" si="3143"/>
        <v>0</v>
      </c>
      <c r="AT1568" s="19"/>
      <c r="AU1568" s="19">
        <f t="shared" si="3150"/>
        <v>0</v>
      </c>
      <c r="AV1568" s="19"/>
      <c r="AW1568" s="32"/>
      <c r="AX1568" s="23"/>
      <c r="AY1568" s="2"/>
    </row>
    <row r="1569" spans="1:51" s="11" customFormat="1" ht="46.8" x14ac:dyDescent="0.3">
      <c r="A1569" s="10" t="s">
        <v>307</v>
      </c>
      <c r="B1569" s="17"/>
      <c r="C1569" s="10"/>
      <c r="D1569" s="10"/>
      <c r="E1569" s="16" t="s">
        <v>1165</v>
      </c>
      <c r="F1569" s="18">
        <f t="shared" ref="F1569:K1569" si="3155">F1570+F1579+F1583+F1587</f>
        <v>49547.3</v>
      </c>
      <c r="G1569" s="18">
        <f t="shared" si="3155"/>
        <v>137527.6</v>
      </c>
      <c r="H1569" s="18">
        <f t="shared" si="3155"/>
        <v>260240.7</v>
      </c>
      <c r="I1569" s="18">
        <f t="shared" si="3155"/>
        <v>0</v>
      </c>
      <c r="J1569" s="18">
        <f t="shared" si="3155"/>
        <v>0</v>
      </c>
      <c r="K1569" s="18">
        <f t="shared" si="3155"/>
        <v>0</v>
      </c>
      <c r="L1569" s="18">
        <f t="shared" si="3125"/>
        <v>49547.3</v>
      </c>
      <c r="M1569" s="18">
        <f t="shared" si="3126"/>
        <v>137527.6</v>
      </c>
      <c r="N1569" s="18">
        <f t="shared" si="3127"/>
        <v>260240.7</v>
      </c>
      <c r="O1569" s="18">
        <f t="shared" ref="O1569:Q1569" si="3156">O1570+O1579+O1583+O1587</f>
        <v>7410.3950000000004</v>
      </c>
      <c r="P1569" s="18">
        <f t="shared" si="3156"/>
        <v>0</v>
      </c>
      <c r="Q1569" s="18">
        <f t="shared" si="3156"/>
        <v>0</v>
      </c>
      <c r="R1569" s="18">
        <f t="shared" si="3111"/>
        <v>56957.695000000007</v>
      </c>
      <c r="S1569" s="18">
        <f t="shared" si="3112"/>
        <v>137527.6</v>
      </c>
      <c r="T1569" s="18">
        <f t="shared" si="3113"/>
        <v>260240.7</v>
      </c>
      <c r="U1569" s="18">
        <f t="shared" ref="U1569:AV1569" si="3157">U1570+U1579+U1583+U1587</f>
        <v>0</v>
      </c>
      <c r="V1569" s="18">
        <f t="shared" si="3114"/>
        <v>56957.695000000007</v>
      </c>
      <c r="W1569" s="18">
        <f t="shared" si="3115"/>
        <v>137527.6</v>
      </c>
      <c r="X1569" s="18">
        <f t="shared" si="3116"/>
        <v>260240.7</v>
      </c>
      <c r="Y1569" s="18">
        <f t="shared" ref="Y1569:AA1569" si="3158">Y1570+Y1579+Y1583+Y1587</f>
        <v>21381.073</v>
      </c>
      <c r="Z1569" s="18">
        <f t="shared" si="3158"/>
        <v>-51950</v>
      </c>
      <c r="AA1569" s="18">
        <f t="shared" si="3158"/>
        <v>-124630</v>
      </c>
      <c r="AB1569" s="18">
        <f t="shared" si="3134"/>
        <v>78338.768000000011</v>
      </c>
      <c r="AC1569" s="18">
        <f t="shared" si="3135"/>
        <v>85577.600000000006</v>
      </c>
      <c r="AD1569" s="18">
        <f t="shared" si="3136"/>
        <v>135610.70000000001</v>
      </c>
      <c r="AE1569" s="18">
        <f t="shared" ref="AE1569:AF1569" si="3159">AE1570+AE1579+AE1583+AE1587</f>
        <v>0</v>
      </c>
      <c r="AF1569" s="18">
        <f t="shared" si="3159"/>
        <v>0</v>
      </c>
      <c r="AG1569" s="18">
        <f t="shared" si="3138"/>
        <v>78338.768000000011</v>
      </c>
      <c r="AH1569" s="18">
        <f t="shared" si="3139"/>
        <v>85577.600000000006</v>
      </c>
      <c r="AI1569" s="18">
        <f t="shared" si="3140"/>
        <v>135610.70000000001</v>
      </c>
      <c r="AJ1569" s="18">
        <f t="shared" ref="AJ1569:AL1569" si="3160">AJ1570+AJ1579+AJ1583+AJ1587</f>
        <v>0</v>
      </c>
      <c r="AK1569" s="18">
        <f t="shared" si="3160"/>
        <v>0</v>
      </c>
      <c r="AL1569" s="18">
        <f t="shared" si="3160"/>
        <v>0</v>
      </c>
      <c r="AM1569" s="18">
        <f t="shared" si="3141"/>
        <v>78338.768000000011</v>
      </c>
      <c r="AN1569" s="18">
        <f t="shared" ref="AN1569" si="3161">AN1570+AN1579+AN1583+AN1587</f>
        <v>0</v>
      </c>
      <c r="AO1569" s="18">
        <f t="shared" si="3148"/>
        <v>78338.768000000011</v>
      </c>
      <c r="AP1569" s="18">
        <f t="shared" si="3142"/>
        <v>85577.600000000006</v>
      </c>
      <c r="AQ1569" s="18">
        <f t="shared" ref="AQ1569" si="3162">AQ1570+AQ1579+AQ1583+AQ1587</f>
        <v>0</v>
      </c>
      <c r="AR1569" s="18">
        <f t="shared" si="3149"/>
        <v>85577.600000000006</v>
      </c>
      <c r="AS1569" s="18">
        <f t="shared" si="3143"/>
        <v>135610.70000000001</v>
      </c>
      <c r="AT1569" s="18">
        <f t="shared" ref="AT1569" si="3163">AT1570+AT1579+AT1583+AT1587</f>
        <v>0</v>
      </c>
      <c r="AU1569" s="18">
        <f t="shared" si="3150"/>
        <v>135610.70000000001</v>
      </c>
      <c r="AV1569" s="18">
        <f t="shared" si="3157"/>
        <v>0</v>
      </c>
      <c r="AW1569" s="31"/>
      <c r="AX1569" s="26"/>
    </row>
    <row r="1570" spans="1:51" ht="46.8" x14ac:dyDescent="0.3">
      <c r="A1570" s="49" t="s">
        <v>304</v>
      </c>
      <c r="B1570" s="45"/>
      <c r="C1570" s="49"/>
      <c r="D1570" s="49"/>
      <c r="E1570" s="15" t="s">
        <v>1166</v>
      </c>
      <c r="F1570" s="19">
        <f t="shared" ref="F1570:K1570" si="3164">F1571+F1575</f>
        <v>35019.800000000003</v>
      </c>
      <c r="G1570" s="19">
        <f t="shared" si="3164"/>
        <v>34759.800000000003</v>
      </c>
      <c r="H1570" s="19">
        <f t="shared" si="3164"/>
        <v>34755.199999999997</v>
      </c>
      <c r="I1570" s="19">
        <f t="shared" si="3164"/>
        <v>0</v>
      </c>
      <c r="J1570" s="19">
        <f t="shared" si="3164"/>
        <v>0</v>
      </c>
      <c r="K1570" s="19">
        <f t="shared" si="3164"/>
        <v>0</v>
      </c>
      <c r="L1570" s="19">
        <f t="shared" si="3125"/>
        <v>35019.800000000003</v>
      </c>
      <c r="M1570" s="19">
        <f t="shared" si="3126"/>
        <v>34759.800000000003</v>
      </c>
      <c r="N1570" s="19">
        <f t="shared" si="3127"/>
        <v>34755.199999999997</v>
      </c>
      <c r="O1570" s="19">
        <f t="shared" ref="O1570:Q1570" si="3165">O1571+O1575</f>
        <v>60.395000000000003</v>
      </c>
      <c r="P1570" s="19">
        <f t="shared" si="3165"/>
        <v>0</v>
      </c>
      <c r="Q1570" s="19">
        <f t="shared" si="3165"/>
        <v>0</v>
      </c>
      <c r="R1570" s="19">
        <f t="shared" si="3111"/>
        <v>35080.195</v>
      </c>
      <c r="S1570" s="19">
        <f t="shared" si="3112"/>
        <v>34759.800000000003</v>
      </c>
      <c r="T1570" s="19">
        <f t="shared" si="3113"/>
        <v>34755.199999999997</v>
      </c>
      <c r="U1570" s="19">
        <f t="shared" ref="U1570:AV1570" si="3166">U1571+U1575</f>
        <v>0</v>
      </c>
      <c r="V1570" s="19">
        <f t="shared" si="3114"/>
        <v>35080.195</v>
      </c>
      <c r="W1570" s="19">
        <f t="shared" si="3115"/>
        <v>34759.800000000003</v>
      </c>
      <c r="X1570" s="19">
        <f t="shared" si="3116"/>
        <v>34755.199999999997</v>
      </c>
      <c r="Y1570" s="19">
        <f t="shared" ref="Y1570:AA1570" si="3167">Y1571+Y1575</f>
        <v>0</v>
      </c>
      <c r="Z1570" s="19">
        <f t="shared" si="3167"/>
        <v>0</v>
      </c>
      <c r="AA1570" s="19">
        <f t="shared" si="3167"/>
        <v>0</v>
      </c>
      <c r="AB1570" s="19">
        <f t="shared" si="3134"/>
        <v>35080.195</v>
      </c>
      <c r="AC1570" s="19">
        <f t="shared" si="3135"/>
        <v>34759.800000000003</v>
      </c>
      <c r="AD1570" s="19">
        <f t="shared" si="3136"/>
        <v>34755.199999999997</v>
      </c>
      <c r="AE1570" s="19">
        <f t="shared" ref="AE1570:AF1570" si="3168">AE1571+AE1575</f>
        <v>0</v>
      </c>
      <c r="AF1570" s="19">
        <f t="shared" si="3168"/>
        <v>0</v>
      </c>
      <c r="AG1570" s="19">
        <f t="shared" si="3138"/>
        <v>35080.195</v>
      </c>
      <c r="AH1570" s="19">
        <f t="shared" si="3139"/>
        <v>34759.800000000003</v>
      </c>
      <c r="AI1570" s="19">
        <f t="shared" si="3140"/>
        <v>34755.199999999997</v>
      </c>
      <c r="AJ1570" s="19">
        <f t="shared" ref="AJ1570:AL1570" si="3169">AJ1571+AJ1575</f>
        <v>0</v>
      </c>
      <c r="AK1570" s="19">
        <f t="shared" si="3169"/>
        <v>0</v>
      </c>
      <c r="AL1570" s="19">
        <f t="shared" si="3169"/>
        <v>0</v>
      </c>
      <c r="AM1570" s="19">
        <f t="shared" si="3141"/>
        <v>35080.195</v>
      </c>
      <c r="AN1570" s="19">
        <f t="shared" ref="AN1570" si="3170">AN1571+AN1575</f>
        <v>0</v>
      </c>
      <c r="AO1570" s="19">
        <f t="shared" si="3148"/>
        <v>35080.195</v>
      </c>
      <c r="AP1570" s="19">
        <f t="shared" si="3142"/>
        <v>34759.800000000003</v>
      </c>
      <c r="AQ1570" s="19">
        <f t="shared" ref="AQ1570" si="3171">AQ1571+AQ1575</f>
        <v>0</v>
      </c>
      <c r="AR1570" s="19">
        <f t="shared" si="3149"/>
        <v>34759.800000000003</v>
      </c>
      <c r="AS1570" s="19">
        <f t="shared" si="3143"/>
        <v>34755.199999999997</v>
      </c>
      <c r="AT1570" s="19">
        <f t="shared" ref="AT1570" si="3172">AT1571+AT1575</f>
        <v>0</v>
      </c>
      <c r="AU1570" s="19">
        <f t="shared" si="3150"/>
        <v>34755.199999999997</v>
      </c>
      <c r="AV1570" s="19">
        <f t="shared" si="3166"/>
        <v>0</v>
      </c>
      <c r="AW1570" s="32"/>
      <c r="AX1570" s="23"/>
      <c r="AY1570" s="2"/>
    </row>
    <row r="1571" spans="1:51" x14ac:dyDescent="0.3">
      <c r="A1571" s="49" t="s">
        <v>305</v>
      </c>
      <c r="B1571" s="45"/>
      <c r="C1571" s="49"/>
      <c r="D1571" s="49"/>
      <c r="E1571" s="15" t="s">
        <v>733</v>
      </c>
      <c r="F1571" s="19">
        <f t="shared" ref="F1571:K1573" si="3173">F1572</f>
        <v>34510.400000000001</v>
      </c>
      <c r="G1571" s="19">
        <f t="shared" si="3173"/>
        <v>34234.400000000001</v>
      </c>
      <c r="H1571" s="19">
        <f t="shared" si="3173"/>
        <v>34160.6</v>
      </c>
      <c r="I1571" s="19">
        <f t="shared" si="3173"/>
        <v>0</v>
      </c>
      <c r="J1571" s="19">
        <f t="shared" si="3173"/>
        <v>0</v>
      </c>
      <c r="K1571" s="19">
        <f t="shared" si="3173"/>
        <v>0</v>
      </c>
      <c r="L1571" s="19">
        <f t="shared" si="3125"/>
        <v>34510.400000000001</v>
      </c>
      <c r="M1571" s="19">
        <f t="shared" si="3126"/>
        <v>34234.400000000001</v>
      </c>
      <c r="N1571" s="19">
        <f t="shared" si="3127"/>
        <v>34160.6</v>
      </c>
      <c r="O1571" s="19">
        <f t="shared" ref="O1571:Q1573" si="3174">O1572</f>
        <v>60.395000000000003</v>
      </c>
      <c r="P1571" s="19">
        <f t="shared" si="3174"/>
        <v>0</v>
      </c>
      <c r="Q1571" s="19">
        <f t="shared" si="3174"/>
        <v>0</v>
      </c>
      <c r="R1571" s="19">
        <f t="shared" si="3111"/>
        <v>34570.794999999998</v>
      </c>
      <c r="S1571" s="19">
        <f t="shared" si="3112"/>
        <v>34234.400000000001</v>
      </c>
      <c r="T1571" s="19">
        <f t="shared" si="3113"/>
        <v>34160.6</v>
      </c>
      <c r="U1571" s="19">
        <f t="shared" ref="U1571:AV1573" si="3175">U1572</f>
        <v>0</v>
      </c>
      <c r="V1571" s="19">
        <f t="shared" si="3114"/>
        <v>34570.794999999998</v>
      </c>
      <c r="W1571" s="19">
        <f t="shared" si="3115"/>
        <v>34234.400000000001</v>
      </c>
      <c r="X1571" s="19">
        <f t="shared" si="3116"/>
        <v>34160.6</v>
      </c>
      <c r="Y1571" s="19">
        <f t="shared" si="3175"/>
        <v>0</v>
      </c>
      <c r="Z1571" s="19">
        <f t="shared" si="3175"/>
        <v>0</v>
      </c>
      <c r="AA1571" s="19">
        <f t="shared" si="3175"/>
        <v>0</v>
      </c>
      <c r="AB1571" s="19">
        <f t="shared" si="3134"/>
        <v>34570.794999999998</v>
      </c>
      <c r="AC1571" s="19">
        <f t="shared" si="3135"/>
        <v>34234.400000000001</v>
      </c>
      <c r="AD1571" s="19">
        <f t="shared" si="3136"/>
        <v>34160.6</v>
      </c>
      <c r="AE1571" s="19">
        <f t="shared" si="3175"/>
        <v>0</v>
      </c>
      <c r="AF1571" s="19">
        <f t="shared" si="3175"/>
        <v>0</v>
      </c>
      <c r="AG1571" s="19">
        <f t="shared" si="3138"/>
        <v>34570.794999999998</v>
      </c>
      <c r="AH1571" s="19">
        <f t="shared" si="3139"/>
        <v>34234.400000000001</v>
      </c>
      <c r="AI1571" s="19">
        <f t="shared" si="3140"/>
        <v>34160.6</v>
      </c>
      <c r="AJ1571" s="19">
        <f t="shared" si="3175"/>
        <v>0</v>
      </c>
      <c r="AK1571" s="19">
        <f t="shared" si="3175"/>
        <v>0</v>
      </c>
      <c r="AL1571" s="19">
        <f t="shared" si="3175"/>
        <v>0</v>
      </c>
      <c r="AM1571" s="19">
        <f t="shared" si="3141"/>
        <v>34570.794999999998</v>
      </c>
      <c r="AN1571" s="19">
        <f t="shared" si="3175"/>
        <v>0</v>
      </c>
      <c r="AO1571" s="19">
        <f t="shared" si="3148"/>
        <v>34570.794999999998</v>
      </c>
      <c r="AP1571" s="19">
        <f t="shared" si="3142"/>
        <v>34234.400000000001</v>
      </c>
      <c r="AQ1571" s="19">
        <f t="shared" si="3175"/>
        <v>0</v>
      </c>
      <c r="AR1571" s="19">
        <f t="shared" si="3149"/>
        <v>34234.400000000001</v>
      </c>
      <c r="AS1571" s="19">
        <f t="shared" si="3143"/>
        <v>34160.6</v>
      </c>
      <c r="AT1571" s="19">
        <f t="shared" si="3175"/>
        <v>0</v>
      </c>
      <c r="AU1571" s="19">
        <f t="shared" si="3150"/>
        <v>34160.6</v>
      </c>
      <c r="AV1571" s="19">
        <f t="shared" si="3175"/>
        <v>0</v>
      </c>
      <c r="AW1571" s="32"/>
      <c r="AX1571" s="23"/>
      <c r="AY1571" s="2"/>
    </row>
    <row r="1572" spans="1:51" ht="31.2" x14ac:dyDescent="0.3">
      <c r="A1572" s="49" t="s">
        <v>305</v>
      </c>
      <c r="B1572" s="45">
        <v>200</v>
      </c>
      <c r="C1572" s="49"/>
      <c r="D1572" s="49"/>
      <c r="E1572" s="15" t="s">
        <v>578</v>
      </c>
      <c r="F1572" s="19">
        <f t="shared" si="3173"/>
        <v>34510.400000000001</v>
      </c>
      <c r="G1572" s="19">
        <f t="shared" si="3173"/>
        <v>34234.400000000001</v>
      </c>
      <c r="H1572" s="19">
        <f t="shared" si="3173"/>
        <v>34160.6</v>
      </c>
      <c r="I1572" s="19">
        <f t="shared" si="3173"/>
        <v>0</v>
      </c>
      <c r="J1572" s="19">
        <f t="shared" si="3173"/>
        <v>0</v>
      </c>
      <c r="K1572" s="19">
        <f t="shared" si="3173"/>
        <v>0</v>
      </c>
      <c r="L1572" s="19">
        <f t="shared" si="3125"/>
        <v>34510.400000000001</v>
      </c>
      <c r="M1572" s="19">
        <f t="shared" si="3126"/>
        <v>34234.400000000001</v>
      </c>
      <c r="N1572" s="19">
        <f t="shared" si="3127"/>
        <v>34160.6</v>
      </c>
      <c r="O1572" s="19">
        <f t="shared" si="3174"/>
        <v>60.395000000000003</v>
      </c>
      <c r="P1572" s="19">
        <f t="shared" si="3174"/>
        <v>0</v>
      </c>
      <c r="Q1572" s="19">
        <f t="shared" si="3174"/>
        <v>0</v>
      </c>
      <c r="R1572" s="19">
        <f t="shared" si="3111"/>
        <v>34570.794999999998</v>
      </c>
      <c r="S1572" s="19">
        <f t="shared" si="3112"/>
        <v>34234.400000000001</v>
      </c>
      <c r="T1572" s="19">
        <f t="shared" si="3113"/>
        <v>34160.6</v>
      </c>
      <c r="U1572" s="19">
        <f t="shared" si="3175"/>
        <v>0</v>
      </c>
      <c r="V1572" s="19">
        <f t="shared" si="3114"/>
        <v>34570.794999999998</v>
      </c>
      <c r="W1572" s="19">
        <f t="shared" si="3115"/>
        <v>34234.400000000001</v>
      </c>
      <c r="X1572" s="19">
        <f t="shared" si="3116"/>
        <v>34160.6</v>
      </c>
      <c r="Y1572" s="19">
        <f t="shared" si="3175"/>
        <v>0</v>
      </c>
      <c r="Z1572" s="19">
        <f t="shared" si="3175"/>
        <v>0</v>
      </c>
      <c r="AA1572" s="19">
        <f t="shared" si="3175"/>
        <v>0</v>
      </c>
      <c r="AB1572" s="19">
        <f t="shared" si="3134"/>
        <v>34570.794999999998</v>
      </c>
      <c r="AC1572" s="19">
        <f t="shared" si="3135"/>
        <v>34234.400000000001</v>
      </c>
      <c r="AD1572" s="19">
        <f t="shared" si="3136"/>
        <v>34160.6</v>
      </c>
      <c r="AE1572" s="19">
        <f t="shared" si="3175"/>
        <v>0</v>
      </c>
      <c r="AF1572" s="19">
        <f t="shared" si="3175"/>
        <v>0</v>
      </c>
      <c r="AG1572" s="19">
        <f t="shared" si="3138"/>
        <v>34570.794999999998</v>
      </c>
      <c r="AH1572" s="19">
        <f t="shared" si="3139"/>
        <v>34234.400000000001</v>
      </c>
      <c r="AI1572" s="19">
        <f t="shared" si="3140"/>
        <v>34160.6</v>
      </c>
      <c r="AJ1572" s="19">
        <f t="shared" si="3175"/>
        <v>0</v>
      </c>
      <c r="AK1572" s="19">
        <f t="shared" si="3175"/>
        <v>0</v>
      </c>
      <c r="AL1572" s="19">
        <f t="shared" si="3175"/>
        <v>0</v>
      </c>
      <c r="AM1572" s="19">
        <f t="shared" si="3141"/>
        <v>34570.794999999998</v>
      </c>
      <c r="AN1572" s="19">
        <f t="shared" si="3175"/>
        <v>0</v>
      </c>
      <c r="AO1572" s="19">
        <f t="shared" si="3148"/>
        <v>34570.794999999998</v>
      </c>
      <c r="AP1572" s="19">
        <f t="shared" si="3142"/>
        <v>34234.400000000001</v>
      </c>
      <c r="AQ1572" s="19">
        <f t="shared" si="3175"/>
        <v>0</v>
      </c>
      <c r="AR1572" s="19">
        <f t="shared" si="3149"/>
        <v>34234.400000000001</v>
      </c>
      <c r="AS1572" s="19">
        <f t="shared" si="3143"/>
        <v>34160.6</v>
      </c>
      <c r="AT1572" s="19">
        <f t="shared" si="3175"/>
        <v>0</v>
      </c>
      <c r="AU1572" s="19">
        <f t="shared" si="3150"/>
        <v>34160.6</v>
      </c>
      <c r="AV1572" s="19">
        <f t="shared" si="3175"/>
        <v>0</v>
      </c>
      <c r="AW1572" s="32"/>
      <c r="AX1572" s="23"/>
      <c r="AY1572" s="2"/>
    </row>
    <row r="1573" spans="1:51" ht="46.8" x14ac:dyDescent="0.3">
      <c r="A1573" s="49" t="s">
        <v>305</v>
      </c>
      <c r="B1573" s="45">
        <v>240</v>
      </c>
      <c r="C1573" s="49"/>
      <c r="D1573" s="49"/>
      <c r="E1573" s="15" t="s">
        <v>586</v>
      </c>
      <c r="F1573" s="19">
        <f t="shared" si="3173"/>
        <v>34510.400000000001</v>
      </c>
      <c r="G1573" s="19">
        <f t="shared" si="3173"/>
        <v>34234.400000000001</v>
      </c>
      <c r="H1573" s="19">
        <f t="shared" si="3173"/>
        <v>34160.6</v>
      </c>
      <c r="I1573" s="19">
        <f t="shared" si="3173"/>
        <v>0</v>
      </c>
      <c r="J1573" s="19">
        <f t="shared" si="3173"/>
        <v>0</v>
      </c>
      <c r="K1573" s="19">
        <f t="shared" si="3173"/>
        <v>0</v>
      </c>
      <c r="L1573" s="19">
        <f t="shared" si="3125"/>
        <v>34510.400000000001</v>
      </c>
      <c r="M1573" s="19">
        <f t="shared" si="3126"/>
        <v>34234.400000000001</v>
      </c>
      <c r="N1573" s="19">
        <f t="shared" si="3127"/>
        <v>34160.6</v>
      </c>
      <c r="O1573" s="19">
        <f t="shared" si="3174"/>
        <v>60.395000000000003</v>
      </c>
      <c r="P1573" s="19">
        <f t="shared" si="3174"/>
        <v>0</v>
      </c>
      <c r="Q1573" s="19">
        <f t="shared" si="3174"/>
        <v>0</v>
      </c>
      <c r="R1573" s="19">
        <f t="shared" si="3111"/>
        <v>34570.794999999998</v>
      </c>
      <c r="S1573" s="19">
        <f t="shared" si="3112"/>
        <v>34234.400000000001</v>
      </c>
      <c r="T1573" s="19">
        <f t="shared" si="3113"/>
        <v>34160.6</v>
      </c>
      <c r="U1573" s="19">
        <f t="shared" si="3175"/>
        <v>0</v>
      </c>
      <c r="V1573" s="19">
        <f t="shared" si="3114"/>
        <v>34570.794999999998</v>
      </c>
      <c r="W1573" s="19">
        <f t="shared" si="3115"/>
        <v>34234.400000000001</v>
      </c>
      <c r="X1573" s="19">
        <f t="shared" si="3116"/>
        <v>34160.6</v>
      </c>
      <c r="Y1573" s="19">
        <f t="shared" si="3175"/>
        <v>0</v>
      </c>
      <c r="Z1573" s="19">
        <f t="shared" si="3175"/>
        <v>0</v>
      </c>
      <c r="AA1573" s="19">
        <f t="shared" si="3175"/>
        <v>0</v>
      </c>
      <c r="AB1573" s="19">
        <f t="shared" si="3134"/>
        <v>34570.794999999998</v>
      </c>
      <c r="AC1573" s="19">
        <f t="shared" si="3135"/>
        <v>34234.400000000001</v>
      </c>
      <c r="AD1573" s="19">
        <f t="shared" si="3136"/>
        <v>34160.6</v>
      </c>
      <c r="AE1573" s="19">
        <f t="shared" si="3175"/>
        <v>0</v>
      </c>
      <c r="AF1573" s="19">
        <f t="shared" si="3175"/>
        <v>0</v>
      </c>
      <c r="AG1573" s="19">
        <f t="shared" si="3138"/>
        <v>34570.794999999998</v>
      </c>
      <c r="AH1573" s="19">
        <f t="shared" si="3139"/>
        <v>34234.400000000001</v>
      </c>
      <c r="AI1573" s="19">
        <f t="shared" si="3140"/>
        <v>34160.6</v>
      </c>
      <c r="AJ1573" s="19">
        <f t="shared" si="3175"/>
        <v>0</v>
      </c>
      <c r="AK1573" s="19">
        <f t="shared" si="3175"/>
        <v>0</v>
      </c>
      <c r="AL1573" s="19">
        <f t="shared" si="3175"/>
        <v>0</v>
      </c>
      <c r="AM1573" s="19">
        <f t="shared" si="3141"/>
        <v>34570.794999999998</v>
      </c>
      <c r="AN1573" s="19">
        <f t="shared" si="3175"/>
        <v>0</v>
      </c>
      <c r="AO1573" s="19">
        <f t="shared" si="3148"/>
        <v>34570.794999999998</v>
      </c>
      <c r="AP1573" s="19">
        <f t="shared" si="3142"/>
        <v>34234.400000000001</v>
      </c>
      <c r="AQ1573" s="19">
        <f t="shared" si="3175"/>
        <v>0</v>
      </c>
      <c r="AR1573" s="19">
        <f t="shared" si="3149"/>
        <v>34234.400000000001</v>
      </c>
      <c r="AS1573" s="19">
        <f t="shared" si="3143"/>
        <v>34160.6</v>
      </c>
      <c r="AT1573" s="19">
        <f t="shared" si="3175"/>
        <v>0</v>
      </c>
      <c r="AU1573" s="19">
        <f t="shared" si="3150"/>
        <v>34160.6</v>
      </c>
      <c r="AV1573" s="19">
        <f t="shared" si="3175"/>
        <v>0</v>
      </c>
      <c r="AW1573" s="32"/>
      <c r="AX1573" s="23"/>
      <c r="AY1573" s="2"/>
    </row>
    <row r="1574" spans="1:51" x14ac:dyDescent="0.3">
      <c r="A1574" s="49" t="s">
        <v>305</v>
      </c>
      <c r="B1574" s="45">
        <v>240</v>
      </c>
      <c r="C1574" s="49" t="s">
        <v>200</v>
      </c>
      <c r="D1574" s="49" t="s">
        <v>20</v>
      </c>
      <c r="E1574" s="15" t="s">
        <v>553</v>
      </c>
      <c r="F1574" s="19">
        <v>34510.400000000001</v>
      </c>
      <c r="G1574" s="19">
        <v>34234.400000000001</v>
      </c>
      <c r="H1574" s="19">
        <v>34160.6</v>
      </c>
      <c r="I1574" s="19"/>
      <c r="J1574" s="19"/>
      <c r="K1574" s="19"/>
      <c r="L1574" s="19">
        <f t="shared" si="3125"/>
        <v>34510.400000000001</v>
      </c>
      <c r="M1574" s="19">
        <f t="shared" si="3126"/>
        <v>34234.400000000001</v>
      </c>
      <c r="N1574" s="19">
        <f t="shared" si="3127"/>
        <v>34160.6</v>
      </c>
      <c r="O1574" s="19">
        <v>60.395000000000003</v>
      </c>
      <c r="P1574" s="19"/>
      <c r="Q1574" s="19"/>
      <c r="R1574" s="19">
        <f t="shared" si="3111"/>
        <v>34570.794999999998</v>
      </c>
      <c r="S1574" s="19">
        <f t="shared" si="3112"/>
        <v>34234.400000000001</v>
      </c>
      <c r="T1574" s="19">
        <f t="shared" si="3113"/>
        <v>34160.6</v>
      </c>
      <c r="U1574" s="19"/>
      <c r="V1574" s="19">
        <f t="shared" si="3114"/>
        <v>34570.794999999998</v>
      </c>
      <c r="W1574" s="19">
        <f t="shared" si="3115"/>
        <v>34234.400000000001</v>
      </c>
      <c r="X1574" s="19">
        <f t="shared" si="3116"/>
        <v>34160.6</v>
      </c>
      <c r="Y1574" s="19"/>
      <c r="Z1574" s="19"/>
      <c r="AA1574" s="19"/>
      <c r="AB1574" s="19">
        <f t="shared" si="3134"/>
        <v>34570.794999999998</v>
      </c>
      <c r="AC1574" s="19">
        <f t="shared" si="3135"/>
        <v>34234.400000000001</v>
      </c>
      <c r="AD1574" s="19">
        <f t="shared" si="3136"/>
        <v>34160.6</v>
      </c>
      <c r="AE1574" s="19"/>
      <c r="AF1574" s="19"/>
      <c r="AG1574" s="19">
        <f t="shared" si="3138"/>
        <v>34570.794999999998</v>
      </c>
      <c r="AH1574" s="19">
        <f t="shared" si="3139"/>
        <v>34234.400000000001</v>
      </c>
      <c r="AI1574" s="19">
        <f t="shared" si="3140"/>
        <v>34160.6</v>
      </c>
      <c r="AJ1574" s="19"/>
      <c r="AK1574" s="19"/>
      <c r="AL1574" s="19"/>
      <c r="AM1574" s="19">
        <f t="shared" si="3141"/>
        <v>34570.794999999998</v>
      </c>
      <c r="AN1574" s="19"/>
      <c r="AO1574" s="19">
        <f t="shared" si="3148"/>
        <v>34570.794999999998</v>
      </c>
      <c r="AP1574" s="19">
        <f t="shared" si="3142"/>
        <v>34234.400000000001</v>
      </c>
      <c r="AQ1574" s="19"/>
      <c r="AR1574" s="19">
        <f t="shared" si="3149"/>
        <v>34234.400000000001</v>
      </c>
      <c r="AS1574" s="19">
        <f t="shared" si="3143"/>
        <v>34160.6</v>
      </c>
      <c r="AT1574" s="19"/>
      <c r="AU1574" s="19">
        <f t="shared" si="3150"/>
        <v>34160.6</v>
      </c>
      <c r="AV1574" s="19"/>
      <c r="AW1574" s="32"/>
      <c r="AX1574" s="23"/>
      <c r="AY1574" s="2"/>
    </row>
    <row r="1575" spans="1:51" ht="78" x14ac:dyDescent="0.3">
      <c r="A1575" s="49" t="s">
        <v>306</v>
      </c>
      <c r="B1575" s="45"/>
      <c r="C1575" s="49"/>
      <c r="D1575" s="49"/>
      <c r="E1575" s="15" t="s">
        <v>1167</v>
      </c>
      <c r="F1575" s="19">
        <f t="shared" ref="F1575:K1577" si="3176">F1576</f>
        <v>509.4</v>
      </c>
      <c r="G1575" s="19">
        <f t="shared" si="3176"/>
        <v>525.4</v>
      </c>
      <c r="H1575" s="19">
        <f t="shared" si="3176"/>
        <v>594.6</v>
      </c>
      <c r="I1575" s="19">
        <f t="shared" si="3176"/>
        <v>0</v>
      </c>
      <c r="J1575" s="19">
        <f t="shared" si="3176"/>
        <v>0</v>
      </c>
      <c r="K1575" s="19">
        <f t="shared" si="3176"/>
        <v>0</v>
      </c>
      <c r="L1575" s="19">
        <f t="shared" si="3125"/>
        <v>509.4</v>
      </c>
      <c r="M1575" s="19">
        <f t="shared" si="3126"/>
        <v>525.4</v>
      </c>
      <c r="N1575" s="19">
        <f t="shared" si="3127"/>
        <v>594.6</v>
      </c>
      <c r="O1575" s="19">
        <f t="shared" ref="O1575:Q1577" si="3177">O1576</f>
        <v>0</v>
      </c>
      <c r="P1575" s="19">
        <f t="shared" si="3177"/>
        <v>0</v>
      </c>
      <c r="Q1575" s="19">
        <f t="shared" si="3177"/>
        <v>0</v>
      </c>
      <c r="R1575" s="19">
        <f t="shared" si="3111"/>
        <v>509.4</v>
      </c>
      <c r="S1575" s="19">
        <f t="shared" si="3112"/>
        <v>525.4</v>
      </c>
      <c r="T1575" s="19">
        <f t="shared" si="3113"/>
        <v>594.6</v>
      </c>
      <c r="U1575" s="19">
        <f t="shared" ref="U1575:AV1577" si="3178">U1576</f>
        <v>0</v>
      </c>
      <c r="V1575" s="19">
        <f t="shared" si="3114"/>
        <v>509.4</v>
      </c>
      <c r="W1575" s="19">
        <f t="shared" si="3115"/>
        <v>525.4</v>
      </c>
      <c r="X1575" s="19">
        <f t="shared" si="3116"/>
        <v>594.6</v>
      </c>
      <c r="Y1575" s="19">
        <f t="shared" si="3178"/>
        <v>0</v>
      </c>
      <c r="Z1575" s="19">
        <f t="shared" si="3178"/>
        <v>0</v>
      </c>
      <c r="AA1575" s="19">
        <f t="shared" si="3178"/>
        <v>0</v>
      </c>
      <c r="AB1575" s="19">
        <f t="shared" si="3134"/>
        <v>509.4</v>
      </c>
      <c r="AC1575" s="19">
        <f t="shared" si="3135"/>
        <v>525.4</v>
      </c>
      <c r="AD1575" s="19">
        <f t="shared" si="3136"/>
        <v>594.6</v>
      </c>
      <c r="AE1575" s="19">
        <f t="shared" si="3178"/>
        <v>0</v>
      </c>
      <c r="AF1575" s="19">
        <f t="shared" si="3178"/>
        <v>0</v>
      </c>
      <c r="AG1575" s="19">
        <f t="shared" si="3138"/>
        <v>509.4</v>
      </c>
      <c r="AH1575" s="19">
        <f t="shared" si="3139"/>
        <v>525.4</v>
      </c>
      <c r="AI1575" s="19">
        <f t="shared" si="3140"/>
        <v>594.6</v>
      </c>
      <c r="AJ1575" s="19">
        <f t="shared" si="3178"/>
        <v>0</v>
      </c>
      <c r="AK1575" s="19">
        <f t="shared" si="3178"/>
        <v>0</v>
      </c>
      <c r="AL1575" s="19">
        <f t="shared" si="3178"/>
        <v>0</v>
      </c>
      <c r="AM1575" s="19">
        <f t="shared" si="3141"/>
        <v>509.4</v>
      </c>
      <c r="AN1575" s="19">
        <f t="shared" si="3178"/>
        <v>0</v>
      </c>
      <c r="AO1575" s="19">
        <f t="shared" si="3148"/>
        <v>509.4</v>
      </c>
      <c r="AP1575" s="19">
        <f t="shared" si="3142"/>
        <v>525.4</v>
      </c>
      <c r="AQ1575" s="19">
        <f t="shared" si="3178"/>
        <v>0</v>
      </c>
      <c r="AR1575" s="19">
        <f t="shared" si="3149"/>
        <v>525.4</v>
      </c>
      <c r="AS1575" s="19">
        <f t="shared" si="3143"/>
        <v>594.6</v>
      </c>
      <c r="AT1575" s="19">
        <f t="shared" si="3178"/>
        <v>0</v>
      </c>
      <c r="AU1575" s="19">
        <f t="shared" si="3150"/>
        <v>594.6</v>
      </c>
      <c r="AV1575" s="19">
        <f t="shared" si="3178"/>
        <v>0</v>
      </c>
      <c r="AW1575" s="32"/>
      <c r="AX1575" s="23"/>
      <c r="AY1575" s="2"/>
    </row>
    <row r="1576" spans="1:51" ht="31.2" x14ac:dyDescent="0.3">
      <c r="A1576" s="49" t="s">
        <v>306</v>
      </c>
      <c r="B1576" s="45">
        <v>200</v>
      </c>
      <c r="C1576" s="49"/>
      <c r="D1576" s="49"/>
      <c r="E1576" s="15" t="s">
        <v>578</v>
      </c>
      <c r="F1576" s="19">
        <f t="shared" si="3176"/>
        <v>509.4</v>
      </c>
      <c r="G1576" s="19">
        <f t="shared" si="3176"/>
        <v>525.4</v>
      </c>
      <c r="H1576" s="19">
        <f t="shared" si="3176"/>
        <v>594.6</v>
      </c>
      <c r="I1576" s="19">
        <f t="shared" si="3176"/>
        <v>0</v>
      </c>
      <c r="J1576" s="19">
        <f t="shared" si="3176"/>
        <v>0</v>
      </c>
      <c r="K1576" s="19">
        <f t="shared" si="3176"/>
        <v>0</v>
      </c>
      <c r="L1576" s="19">
        <f t="shared" si="3125"/>
        <v>509.4</v>
      </c>
      <c r="M1576" s="19">
        <f t="shared" si="3126"/>
        <v>525.4</v>
      </c>
      <c r="N1576" s="19">
        <f t="shared" si="3127"/>
        <v>594.6</v>
      </c>
      <c r="O1576" s="19">
        <f t="shared" si="3177"/>
        <v>0</v>
      </c>
      <c r="P1576" s="19">
        <f t="shared" si="3177"/>
        <v>0</v>
      </c>
      <c r="Q1576" s="19">
        <f t="shared" si="3177"/>
        <v>0</v>
      </c>
      <c r="R1576" s="19">
        <f t="shared" si="3111"/>
        <v>509.4</v>
      </c>
      <c r="S1576" s="19">
        <f t="shared" si="3112"/>
        <v>525.4</v>
      </c>
      <c r="T1576" s="19">
        <f t="shared" si="3113"/>
        <v>594.6</v>
      </c>
      <c r="U1576" s="19">
        <f t="shared" si="3178"/>
        <v>0</v>
      </c>
      <c r="V1576" s="19">
        <f t="shared" si="3114"/>
        <v>509.4</v>
      </c>
      <c r="W1576" s="19">
        <f t="shared" si="3115"/>
        <v>525.4</v>
      </c>
      <c r="X1576" s="19">
        <f t="shared" si="3116"/>
        <v>594.6</v>
      </c>
      <c r="Y1576" s="19">
        <f t="shared" si="3178"/>
        <v>0</v>
      </c>
      <c r="Z1576" s="19">
        <f t="shared" si="3178"/>
        <v>0</v>
      </c>
      <c r="AA1576" s="19">
        <f t="shared" si="3178"/>
        <v>0</v>
      </c>
      <c r="AB1576" s="19">
        <f t="shared" si="3134"/>
        <v>509.4</v>
      </c>
      <c r="AC1576" s="19">
        <f t="shared" si="3135"/>
        <v>525.4</v>
      </c>
      <c r="AD1576" s="19">
        <f t="shared" si="3136"/>
        <v>594.6</v>
      </c>
      <c r="AE1576" s="19">
        <f t="shared" si="3178"/>
        <v>0</v>
      </c>
      <c r="AF1576" s="19">
        <f t="shared" si="3178"/>
        <v>0</v>
      </c>
      <c r="AG1576" s="19">
        <f t="shared" si="3138"/>
        <v>509.4</v>
      </c>
      <c r="AH1576" s="19">
        <f t="shared" si="3139"/>
        <v>525.4</v>
      </c>
      <c r="AI1576" s="19">
        <f t="shared" si="3140"/>
        <v>594.6</v>
      </c>
      <c r="AJ1576" s="19">
        <f t="shared" si="3178"/>
        <v>0</v>
      </c>
      <c r="AK1576" s="19">
        <f t="shared" si="3178"/>
        <v>0</v>
      </c>
      <c r="AL1576" s="19">
        <f t="shared" si="3178"/>
        <v>0</v>
      </c>
      <c r="AM1576" s="19">
        <f t="shared" si="3141"/>
        <v>509.4</v>
      </c>
      <c r="AN1576" s="19">
        <f t="shared" si="3178"/>
        <v>0</v>
      </c>
      <c r="AO1576" s="19">
        <f t="shared" si="3148"/>
        <v>509.4</v>
      </c>
      <c r="AP1576" s="19">
        <f t="shared" si="3142"/>
        <v>525.4</v>
      </c>
      <c r="AQ1576" s="19">
        <f t="shared" si="3178"/>
        <v>0</v>
      </c>
      <c r="AR1576" s="19">
        <f t="shared" si="3149"/>
        <v>525.4</v>
      </c>
      <c r="AS1576" s="19">
        <f t="shared" si="3143"/>
        <v>594.6</v>
      </c>
      <c r="AT1576" s="19">
        <f t="shared" si="3178"/>
        <v>0</v>
      </c>
      <c r="AU1576" s="19">
        <f t="shared" si="3150"/>
        <v>594.6</v>
      </c>
      <c r="AV1576" s="19">
        <f t="shared" si="3178"/>
        <v>0</v>
      </c>
      <c r="AW1576" s="32"/>
      <c r="AX1576" s="23"/>
      <c r="AY1576" s="2"/>
    </row>
    <row r="1577" spans="1:51" ht="46.8" x14ac:dyDescent="0.3">
      <c r="A1577" s="49" t="s">
        <v>306</v>
      </c>
      <c r="B1577" s="45">
        <v>240</v>
      </c>
      <c r="C1577" s="49"/>
      <c r="D1577" s="49"/>
      <c r="E1577" s="15" t="s">
        <v>586</v>
      </c>
      <c r="F1577" s="19">
        <f t="shared" si="3176"/>
        <v>509.4</v>
      </c>
      <c r="G1577" s="19">
        <f t="shared" si="3176"/>
        <v>525.4</v>
      </c>
      <c r="H1577" s="19">
        <f t="shared" si="3176"/>
        <v>594.6</v>
      </c>
      <c r="I1577" s="19">
        <f t="shared" si="3176"/>
        <v>0</v>
      </c>
      <c r="J1577" s="19">
        <f t="shared" si="3176"/>
        <v>0</v>
      </c>
      <c r="K1577" s="19">
        <f t="shared" si="3176"/>
        <v>0</v>
      </c>
      <c r="L1577" s="19">
        <f t="shared" si="3125"/>
        <v>509.4</v>
      </c>
      <c r="M1577" s="19">
        <f t="shared" si="3126"/>
        <v>525.4</v>
      </c>
      <c r="N1577" s="19">
        <f t="shared" si="3127"/>
        <v>594.6</v>
      </c>
      <c r="O1577" s="19">
        <f t="shared" si="3177"/>
        <v>0</v>
      </c>
      <c r="P1577" s="19">
        <f t="shared" si="3177"/>
        <v>0</v>
      </c>
      <c r="Q1577" s="19">
        <f t="shared" si="3177"/>
        <v>0</v>
      </c>
      <c r="R1577" s="19">
        <f t="shared" si="3111"/>
        <v>509.4</v>
      </c>
      <c r="S1577" s="19">
        <f t="shared" si="3112"/>
        <v>525.4</v>
      </c>
      <c r="T1577" s="19">
        <f t="shared" si="3113"/>
        <v>594.6</v>
      </c>
      <c r="U1577" s="19">
        <f t="shared" si="3178"/>
        <v>0</v>
      </c>
      <c r="V1577" s="19">
        <f t="shared" si="3114"/>
        <v>509.4</v>
      </c>
      <c r="W1577" s="19">
        <f t="shared" si="3115"/>
        <v>525.4</v>
      </c>
      <c r="X1577" s="19">
        <f t="shared" si="3116"/>
        <v>594.6</v>
      </c>
      <c r="Y1577" s="19">
        <f t="shared" si="3178"/>
        <v>0</v>
      </c>
      <c r="Z1577" s="19">
        <f t="shared" si="3178"/>
        <v>0</v>
      </c>
      <c r="AA1577" s="19">
        <f t="shared" si="3178"/>
        <v>0</v>
      </c>
      <c r="AB1577" s="19">
        <f t="shared" si="3134"/>
        <v>509.4</v>
      </c>
      <c r="AC1577" s="19">
        <f t="shared" si="3135"/>
        <v>525.4</v>
      </c>
      <c r="AD1577" s="19">
        <f t="shared" si="3136"/>
        <v>594.6</v>
      </c>
      <c r="AE1577" s="19">
        <f t="shared" si="3178"/>
        <v>0</v>
      </c>
      <c r="AF1577" s="19">
        <f t="shared" si="3178"/>
        <v>0</v>
      </c>
      <c r="AG1577" s="19">
        <f t="shared" si="3138"/>
        <v>509.4</v>
      </c>
      <c r="AH1577" s="19">
        <f t="shared" si="3139"/>
        <v>525.4</v>
      </c>
      <c r="AI1577" s="19">
        <f t="shared" si="3140"/>
        <v>594.6</v>
      </c>
      <c r="AJ1577" s="19">
        <f t="shared" si="3178"/>
        <v>0</v>
      </c>
      <c r="AK1577" s="19">
        <f t="shared" si="3178"/>
        <v>0</v>
      </c>
      <c r="AL1577" s="19">
        <f t="shared" si="3178"/>
        <v>0</v>
      </c>
      <c r="AM1577" s="19">
        <f t="shared" si="3141"/>
        <v>509.4</v>
      </c>
      <c r="AN1577" s="19">
        <f t="shared" si="3178"/>
        <v>0</v>
      </c>
      <c r="AO1577" s="19">
        <f t="shared" si="3148"/>
        <v>509.4</v>
      </c>
      <c r="AP1577" s="19">
        <f t="shared" si="3142"/>
        <v>525.4</v>
      </c>
      <c r="AQ1577" s="19">
        <f t="shared" si="3178"/>
        <v>0</v>
      </c>
      <c r="AR1577" s="19">
        <f t="shared" si="3149"/>
        <v>525.4</v>
      </c>
      <c r="AS1577" s="19">
        <f t="shared" si="3143"/>
        <v>594.6</v>
      </c>
      <c r="AT1577" s="19">
        <f t="shared" si="3178"/>
        <v>0</v>
      </c>
      <c r="AU1577" s="19">
        <f t="shared" si="3150"/>
        <v>594.6</v>
      </c>
      <c r="AV1577" s="19">
        <f t="shared" si="3178"/>
        <v>0</v>
      </c>
      <c r="AW1577" s="32"/>
      <c r="AX1577" s="23"/>
      <c r="AY1577" s="2"/>
    </row>
    <row r="1578" spans="1:51" x14ac:dyDescent="0.3">
      <c r="A1578" s="49" t="s">
        <v>306</v>
      </c>
      <c r="B1578" s="45">
        <v>240</v>
      </c>
      <c r="C1578" s="49" t="s">
        <v>200</v>
      </c>
      <c r="D1578" s="49" t="s">
        <v>20</v>
      </c>
      <c r="E1578" s="15" t="s">
        <v>553</v>
      </c>
      <c r="F1578" s="19">
        <v>509.4</v>
      </c>
      <c r="G1578" s="19">
        <v>525.4</v>
      </c>
      <c r="H1578" s="19">
        <v>594.6</v>
      </c>
      <c r="I1578" s="19"/>
      <c r="J1578" s="19"/>
      <c r="K1578" s="19"/>
      <c r="L1578" s="19">
        <f t="shared" si="3125"/>
        <v>509.4</v>
      </c>
      <c r="M1578" s="19">
        <f t="shared" si="3126"/>
        <v>525.4</v>
      </c>
      <c r="N1578" s="19">
        <f t="shared" si="3127"/>
        <v>594.6</v>
      </c>
      <c r="O1578" s="19"/>
      <c r="P1578" s="19"/>
      <c r="Q1578" s="19"/>
      <c r="R1578" s="19">
        <f t="shared" si="3111"/>
        <v>509.4</v>
      </c>
      <c r="S1578" s="19">
        <f t="shared" si="3112"/>
        <v>525.4</v>
      </c>
      <c r="T1578" s="19">
        <f t="shared" si="3113"/>
        <v>594.6</v>
      </c>
      <c r="U1578" s="19"/>
      <c r="V1578" s="19">
        <f t="shared" si="3114"/>
        <v>509.4</v>
      </c>
      <c r="W1578" s="19">
        <f t="shared" si="3115"/>
        <v>525.4</v>
      </c>
      <c r="X1578" s="19">
        <f t="shared" si="3116"/>
        <v>594.6</v>
      </c>
      <c r="Y1578" s="19"/>
      <c r="Z1578" s="19"/>
      <c r="AA1578" s="19"/>
      <c r="AB1578" s="19">
        <f t="shared" si="3134"/>
        <v>509.4</v>
      </c>
      <c r="AC1578" s="19">
        <f t="shared" si="3135"/>
        <v>525.4</v>
      </c>
      <c r="AD1578" s="19">
        <f t="shared" si="3136"/>
        <v>594.6</v>
      </c>
      <c r="AE1578" s="19"/>
      <c r="AF1578" s="19"/>
      <c r="AG1578" s="19">
        <f t="shared" si="3138"/>
        <v>509.4</v>
      </c>
      <c r="AH1578" s="19">
        <f t="shared" si="3139"/>
        <v>525.4</v>
      </c>
      <c r="AI1578" s="19">
        <f t="shared" si="3140"/>
        <v>594.6</v>
      </c>
      <c r="AJ1578" s="19"/>
      <c r="AK1578" s="19"/>
      <c r="AL1578" s="19"/>
      <c r="AM1578" s="19">
        <f t="shared" si="3141"/>
        <v>509.4</v>
      </c>
      <c r="AN1578" s="19"/>
      <c r="AO1578" s="19">
        <f t="shared" si="3148"/>
        <v>509.4</v>
      </c>
      <c r="AP1578" s="19">
        <f t="shared" si="3142"/>
        <v>525.4</v>
      </c>
      <c r="AQ1578" s="19"/>
      <c r="AR1578" s="19">
        <f t="shared" si="3149"/>
        <v>525.4</v>
      </c>
      <c r="AS1578" s="19">
        <f t="shared" si="3143"/>
        <v>594.6</v>
      </c>
      <c r="AT1578" s="19"/>
      <c r="AU1578" s="19">
        <f t="shared" si="3150"/>
        <v>594.6</v>
      </c>
      <c r="AV1578" s="19"/>
      <c r="AW1578" s="32"/>
      <c r="AX1578" s="23"/>
      <c r="AY1578" s="2"/>
    </row>
    <row r="1579" spans="1:51" ht="31.2" x14ac:dyDescent="0.3">
      <c r="A1579" s="49" t="s">
        <v>308</v>
      </c>
      <c r="B1579" s="45"/>
      <c r="C1579" s="49"/>
      <c r="D1579" s="49"/>
      <c r="E1579" s="15" t="s">
        <v>1168</v>
      </c>
      <c r="F1579" s="19">
        <f t="shared" ref="F1579:K1581" si="3179">F1580</f>
        <v>798.7</v>
      </c>
      <c r="G1579" s="19">
        <f t="shared" si="3179"/>
        <v>817.80000000000018</v>
      </c>
      <c r="H1579" s="19">
        <f t="shared" si="3179"/>
        <v>855.5</v>
      </c>
      <c r="I1579" s="19">
        <f t="shared" si="3179"/>
        <v>0</v>
      </c>
      <c r="J1579" s="19">
        <f t="shared" si="3179"/>
        <v>0</v>
      </c>
      <c r="K1579" s="19">
        <f t="shared" si="3179"/>
        <v>0</v>
      </c>
      <c r="L1579" s="19">
        <f t="shared" si="3125"/>
        <v>798.7</v>
      </c>
      <c r="M1579" s="19">
        <f t="shared" si="3126"/>
        <v>817.80000000000018</v>
      </c>
      <c r="N1579" s="19">
        <f t="shared" si="3127"/>
        <v>855.5</v>
      </c>
      <c r="O1579" s="19">
        <f t="shared" ref="O1579:Q1581" si="3180">O1580</f>
        <v>0</v>
      </c>
      <c r="P1579" s="19">
        <f t="shared" si="3180"/>
        <v>0</v>
      </c>
      <c r="Q1579" s="19">
        <f t="shared" si="3180"/>
        <v>0</v>
      </c>
      <c r="R1579" s="19">
        <f t="shared" si="3111"/>
        <v>798.7</v>
      </c>
      <c r="S1579" s="19">
        <f t="shared" si="3112"/>
        <v>817.80000000000018</v>
      </c>
      <c r="T1579" s="19">
        <f t="shared" si="3113"/>
        <v>855.5</v>
      </c>
      <c r="U1579" s="19">
        <f t="shared" ref="U1579:AV1581" si="3181">U1580</f>
        <v>0</v>
      </c>
      <c r="V1579" s="19">
        <f t="shared" si="3114"/>
        <v>798.7</v>
      </c>
      <c r="W1579" s="19">
        <f t="shared" si="3115"/>
        <v>817.80000000000018</v>
      </c>
      <c r="X1579" s="19">
        <f t="shared" si="3116"/>
        <v>855.5</v>
      </c>
      <c r="Y1579" s="19">
        <f t="shared" si="3181"/>
        <v>0</v>
      </c>
      <c r="Z1579" s="19">
        <f t="shared" si="3181"/>
        <v>0</v>
      </c>
      <c r="AA1579" s="19">
        <f t="shared" si="3181"/>
        <v>0</v>
      </c>
      <c r="AB1579" s="19">
        <f t="shared" si="3134"/>
        <v>798.7</v>
      </c>
      <c r="AC1579" s="19">
        <f t="shared" si="3135"/>
        <v>817.80000000000018</v>
      </c>
      <c r="AD1579" s="19">
        <f t="shared" si="3136"/>
        <v>855.5</v>
      </c>
      <c r="AE1579" s="19">
        <f t="shared" si="3181"/>
        <v>0</v>
      </c>
      <c r="AF1579" s="19">
        <f t="shared" si="3181"/>
        <v>0</v>
      </c>
      <c r="AG1579" s="19">
        <f t="shared" si="3138"/>
        <v>798.7</v>
      </c>
      <c r="AH1579" s="19">
        <f t="shared" si="3139"/>
        <v>817.80000000000018</v>
      </c>
      <c r="AI1579" s="19">
        <f t="shared" si="3140"/>
        <v>855.5</v>
      </c>
      <c r="AJ1579" s="19">
        <f t="shared" si="3181"/>
        <v>0</v>
      </c>
      <c r="AK1579" s="19">
        <f t="shared" si="3181"/>
        <v>0</v>
      </c>
      <c r="AL1579" s="19">
        <f t="shared" si="3181"/>
        <v>0</v>
      </c>
      <c r="AM1579" s="19">
        <f t="shared" si="3141"/>
        <v>798.7</v>
      </c>
      <c r="AN1579" s="19">
        <f t="shared" si="3181"/>
        <v>0</v>
      </c>
      <c r="AO1579" s="19">
        <f t="shared" si="3148"/>
        <v>798.7</v>
      </c>
      <c r="AP1579" s="19">
        <f t="shared" si="3142"/>
        <v>817.80000000000018</v>
      </c>
      <c r="AQ1579" s="19">
        <f t="shared" si="3181"/>
        <v>0</v>
      </c>
      <c r="AR1579" s="19">
        <f t="shared" si="3149"/>
        <v>817.80000000000018</v>
      </c>
      <c r="AS1579" s="19">
        <f t="shared" si="3143"/>
        <v>855.5</v>
      </c>
      <c r="AT1579" s="19">
        <f t="shared" si="3181"/>
        <v>0</v>
      </c>
      <c r="AU1579" s="19">
        <f t="shared" si="3150"/>
        <v>855.5</v>
      </c>
      <c r="AV1579" s="19">
        <f t="shared" si="3181"/>
        <v>0</v>
      </c>
      <c r="AW1579" s="32"/>
      <c r="AX1579" s="23"/>
      <c r="AY1579" s="2"/>
    </row>
    <row r="1580" spans="1:51" ht="31.2" x14ac:dyDescent="0.3">
      <c r="A1580" s="49" t="s">
        <v>308</v>
      </c>
      <c r="B1580" s="45">
        <v>200</v>
      </c>
      <c r="C1580" s="49"/>
      <c r="D1580" s="49"/>
      <c r="E1580" s="15" t="s">
        <v>578</v>
      </c>
      <c r="F1580" s="19">
        <f t="shared" si="3179"/>
        <v>798.7</v>
      </c>
      <c r="G1580" s="19">
        <f t="shared" si="3179"/>
        <v>817.80000000000018</v>
      </c>
      <c r="H1580" s="19">
        <f t="shared" si="3179"/>
        <v>855.5</v>
      </c>
      <c r="I1580" s="19">
        <f t="shared" si="3179"/>
        <v>0</v>
      </c>
      <c r="J1580" s="19">
        <f t="shared" si="3179"/>
        <v>0</v>
      </c>
      <c r="K1580" s="19">
        <f t="shared" si="3179"/>
        <v>0</v>
      </c>
      <c r="L1580" s="19">
        <f t="shared" si="3125"/>
        <v>798.7</v>
      </c>
      <c r="M1580" s="19">
        <f t="shared" si="3126"/>
        <v>817.80000000000018</v>
      </c>
      <c r="N1580" s="19">
        <f t="shared" si="3127"/>
        <v>855.5</v>
      </c>
      <c r="O1580" s="19">
        <f t="shared" si="3180"/>
        <v>0</v>
      </c>
      <c r="P1580" s="19">
        <f t="shared" si="3180"/>
        <v>0</v>
      </c>
      <c r="Q1580" s="19">
        <f t="shared" si="3180"/>
        <v>0</v>
      </c>
      <c r="R1580" s="19">
        <f t="shared" si="3111"/>
        <v>798.7</v>
      </c>
      <c r="S1580" s="19">
        <f t="shared" si="3112"/>
        <v>817.80000000000018</v>
      </c>
      <c r="T1580" s="19">
        <f t="shared" si="3113"/>
        <v>855.5</v>
      </c>
      <c r="U1580" s="19">
        <f t="shared" si="3181"/>
        <v>0</v>
      </c>
      <c r="V1580" s="19">
        <f t="shared" si="3114"/>
        <v>798.7</v>
      </c>
      <c r="W1580" s="19">
        <f t="shared" si="3115"/>
        <v>817.80000000000018</v>
      </c>
      <c r="X1580" s="19">
        <f t="shared" si="3116"/>
        <v>855.5</v>
      </c>
      <c r="Y1580" s="19">
        <f t="shared" si="3181"/>
        <v>0</v>
      </c>
      <c r="Z1580" s="19">
        <f t="shared" si="3181"/>
        <v>0</v>
      </c>
      <c r="AA1580" s="19">
        <f t="shared" si="3181"/>
        <v>0</v>
      </c>
      <c r="AB1580" s="19">
        <f t="shared" si="3134"/>
        <v>798.7</v>
      </c>
      <c r="AC1580" s="19">
        <f t="shared" si="3135"/>
        <v>817.80000000000018</v>
      </c>
      <c r="AD1580" s="19">
        <f t="shared" si="3136"/>
        <v>855.5</v>
      </c>
      <c r="AE1580" s="19">
        <f t="shared" si="3181"/>
        <v>0</v>
      </c>
      <c r="AF1580" s="19">
        <f t="shared" si="3181"/>
        <v>0</v>
      </c>
      <c r="AG1580" s="19">
        <f t="shared" si="3138"/>
        <v>798.7</v>
      </c>
      <c r="AH1580" s="19">
        <f t="shared" si="3139"/>
        <v>817.80000000000018</v>
      </c>
      <c r="AI1580" s="19">
        <f t="shared" si="3140"/>
        <v>855.5</v>
      </c>
      <c r="AJ1580" s="19">
        <f t="shared" si="3181"/>
        <v>0</v>
      </c>
      <c r="AK1580" s="19">
        <f t="shared" si="3181"/>
        <v>0</v>
      </c>
      <c r="AL1580" s="19">
        <f t="shared" si="3181"/>
        <v>0</v>
      </c>
      <c r="AM1580" s="19">
        <f t="shared" si="3141"/>
        <v>798.7</v>
      </c>
      <c r="AN1580" s="19">
        <f t="shared" si="3181"/>
        <v>0</v>
      </c>
      <c r="AO1580" s="19">
        <f t="shared" si="3148"/>
        <v>798.7</v>
      </c>
      <c r="AP1580" s="19">
        <f t="shared" si="3142"/>
        <v>817.80000000000018</v>
      </c>
      <c r="AQ1580" s="19">
        <f t="shared" si="3181"/>
        <v>0</v>
      </c>
      <c r="AR1580" s="19">
        <f t="shared" si="3149"/>
        <v>817.80000000000018</v>
      </c>
      <c r="AS1580" s="19">
        <f t="shared" si="3143"/>
        <v>855.5</v>
      </c>
      <c r="AT1580" s="19">
        <f t="shared" si="3181"/>
        <v>0</v>
      </c>
      <c r="AU1580" s="19">
        <f t="shared" si="3150"/>
        <v>855.5</v>
      </c>
      <c r="AV1580" s="19">
        <f t="shared" si="3181"/>
        <v>0</v>
      </c>
      <c r="AW1580" s="32"/>
      <c r="AX1580" s="23"/>
      <c r="AY1580" s="2"/>
    </row>
    <row r="1581" spans="1:51" ht="46.8" x14ac:dyDescent="0.3">
      <c r="A1581" s="49" t="s">
        <v>308</v>
      </c>
      <c r="B1581" s="45">
        <v>240</v>
      </c>
      <c r="C1581" s="49"/>
      <c r="D1581" s="49"/>
      <c r="E1581" s="15" t="s">
        <v>586</v>
      </c>
      <c r="F1581" s="19">
        <f t="shared" si="3179"/>
        <v>798.7</v>
      </c>
      <c r="G1581" s="19">
        <f t="shared" si="3179"/>
        <v>817.80000000000018</v>
      </c>
      <c r="H1581" s="19">
        <f t="shared" si="3179"/>
        <v>855.5</v>
      </c>
      <c r="I1581" s="19">
        <f t="shared" si="3179"/>
        <v>0</v>
      </c>
      <c r="J1581" s="19">
        <f t="shared" si="3179"/>
        <v>0</v>
      </c>
      <c r="K1581" s="19">
        <f t="shared" si="3179"/>
        <v>0</v>
      </c>
      <c r="L1581" s="19">
        <f t="shared" si="3125"/>
        <v>798.7</v>
      </c>
      <c r="M1581" s="19">
        <f t="shared" si="3126"/>
        <v>817.80000000000018</v>
      </c>
      <c r="N1581" s="19">
        <f t="shared" si="3127"/>
        <v>855.5</v>
      </c>
      <c r="O1581" s="19">
        <f t="shared" si="3180"/>
        <v>0</v>
      </c>
      <c r="P1581" s="19">
        <f t="shared" si="3180"/>
        <v>0</v>
      </c>
      <c r="Q1581" s="19">
        <f t="shared" si="3180"/>
        <v>0</v>
      </c>
      <c r="R1581" s="19">
        <f t="shared" si="3111"/>
        <v>798.7</v>
      </c>
      <c r="S1581" s="19">
        <f t="shared" si="3112"/>
        <v>817.80000000000018</v>
      </c>
      <c r="T1581" s="19">
        <f t="shared" si="3113"/>
        <v>855.5</v>
      </c>
      <c r="U1581" s="19">
        <f t="shared" si="3181"/>
        <v>0</v>
      </c>
      <c r="V1581" s="19">
        <f t="shared" si="3114"/>
        <v>798.7</v>
      </c>
      <c r="W1581" s="19">
        <f t="shared" si="3115"/>
        <v>817.80000000000018</v>
      </c>
      <c r="X1581" s="19">
        <f t="shared" si="3116"/>
        <v>855.5</v>
      </c>
      <c r="Y1581" s="19">
        <f t="shared" si="3181"/>
        <v>0</v>
      </c>
      <c r="Z1581" s="19">
        <f t="shared" si="3181"/>
        <v>0</v>
      </c>
      <c r="AA1581" s="19">
        <f t="shared" si="3181"/>
        <v>0</v>
      </c>
      <c r="AB1581" s="19">
        <f t="shared" si="3134"/>
        <v>798.7</v>
      </c>
      <c r="AC1581" s="19">
        <f t="shared" si="3135"/>
        <v>817.80000000000018</v>
      </c>
      <c r="AD1581" s="19">
        <f t="shared" si="3136"/>
        <v>855.5</v>
      </c>
      <c r="AE1581" s="19">
        <f t="shared" si="3181"/>
        <v>0</v>
      </c>
      <c r="AF1581" s="19">
        <f t="shared" si="3181"/>
        <v>0</v>
      </c>
      <c r="AG1581" s="19">
        <f t="shared" si="3138"/>
        <v>798.7</v>
      </c>
      <c r="AH1581" s="19">
        <f t="shared" si="3139"/>
        <v>817.80000000000018</v>
      </c>
      <c r="AI1581" s="19">
        <f t="shared" si="3140"/>
        <v>855.5</v>
      </c>
      <c r="AJ1581" s="19">
        <f t="shared" si="3181"/>
        <v>0</v>
      </c>
      <c r="AK1581" s="19">
        <f t="shared" si="3181"/>
        <v>0</v>
      </c>
      <c r="AL1581" s="19">
        <f t="shared" si="3181"/>
        <v>0</v>
      </c>
      <c r="AM1581" s="19">
        <f t="shared" si="3141"/>
        <v>798.7</v>
      </c>
      <c r="AN1581" s="19">
        <f t="shared" si="3181"/>
        <v>0</v>
      </c>
      <c r="AO1581" s="19">
        <f t="shared" si="3148"/>
        <v>798.7</v>
      </c>
      <c r="AP1581" s="19">
        <f t="shared" si="3142"/>
        <v>817.80000000000018</v>
      </c>
      <c r="AQ1581" s="19">
        <f t="shared" si="3181"/>
        <v>0</v>
      </c>
      <c r="AR1581" s="19">
        <f t="shared" si="3149"/>
        <v>817.80000000000018</v>
      </c>
      <c r="AS1581" s="19">
        <f t="shared" si="3143"/>
        <v>855.5</v>
      </c>
      <c r="AT1581" s="19">
        <f t="shared" si="3181"/>
        <v>0</v>
      </c>
      <c r="AU1581" s="19">
        <f t="shared" si="3150"/>
        <v>855.5</v>
      </c>
      <c r="AV1581" s="19">
        <f t="shared" si="3181"/>
        <v>0</v>
      </c>
      <c r="AW1581" s="32"/>
      <c r="AX1581" s="23"/>
      <c r="AY1581" s="2"/>
    </row>
    <row r="1582" spans="1:51" x14ac:dyDescent="0.3">
      <c r="A1582" s="49" t="s">
        <v>308</v>
      </c>
      <c r="B1582" s="45">
        <v>240</v>
      </c>
      <c r="C1582" s="49" t="s">
        <v>200</v>
      </c>
      <c r="D1582" s="49" t="s">
        <v>20</v>
      </c>
      <c r="E1582" s="15" t="s">
        <v>553</v>
      </c>
      <c r="F1582" s="19">
        <v>798.7</v>
      </c>
      <c r="G1582" s="19">
        <v>817.80000000000018</v>
      </c>
      <c r="H1582" s="19">
        <v>855.5</v>
      </c>
      <c r="I1582" s="19"/>
      <c r="J1582" s="19"/>
      <c r="K1582" s="19"/>
      <c r="L1582" s="19">
        <f t="shared" si="3125"/>
        <v>798.7</v>
      </c>
      <c r="M1582" s="19">
        <f t="shared" si="3126"/>
        <v>817.80000000000018</v>
      </c>
      <c r="N1582" s="19">
        <f t="shared" si="3127"/>
        <v>855.5</v>
      </c>
      <c r="O1582" s="19"/>
      <c r="P1582" s="19"/>
      <c r="Q1582" s="19"/>
      <c r="R1582" s="19">
        <f t="shared" si="3111"/>
        <v>798.7</v>
      </c>
      <c r="S1582" s="19">
        <f t="shared" si="3112"/>
        <v>817.80000000000018</v>
      </c>
      <c r="T1582" s="19">
        <f t="shared" si="3113"/>
        <v>855.5</v>
      </c>
      <c r="U1582" s="19"/>
      <c r="V1582" s="19">
        <f t="shared" si="3114"/>
        <v>798.7</v>
      </c>
      <c r="W1582" s="19">
        <f t="shared" si="3115"/>
        <v>817.80000000000018</v>
      </c>
      <c r="X1582" s="19">
        <f t="shared" si="3116"/>
        <v>855.5</v>
      </c>
      <c r="Y1582" s="19"/>
      <c r="Z1582" s="19"/>
      <c r="AA1582" s="19"/>
      <c r="AB1582" s="19">
        <f t="shared" si="3134"/>
        <v>798.7</v>
      </c>
      <c r="AC1582" s="19">
        <f t="shared" si="3135"/>
        <v>817.80000000000018</v>
      </c>
      <c r="AD1582" s="19">
        <f t="shared" si="3136"/>
        <v>855.5</v>
      </c>
      <c r="AE1582" s="19"/>
      <c r="AF1582" s="19"/>
      <c r="AG1582" s="19">
        <f t="shared" si="3138"/>
        <v>798.7</v>
      </c>
      <c r="AH1582" s="19">
        <f t="shared" si="3139"/>
        <v>817.80000000000018</v>
      </c>
      <c r="AI1582" s="19">
        <f t="shared" si="3140"/>
        <v>855.5</v>
      </c>
      <c r="AJ1582" s="19"/>
      <c r="AK1582" s="19"/>
      <c r="AL1582" s="19"/>
      <c r="AM1582" s="19">
        <f t="shared" si="3141"/>
        <v>798.7</v>
      </c>
      <c r="AN1582" s="19"/>
      <c r="AO1582" s="19">
        <f t="shared" si="3148"/>
        <v>798.7</v>
      </c>
      <c r="AP1582" s="19">
        <f t="shared" si="3142"/>
        <v>817.80000000000018</v>
      </c>
      <c r="AQ1582" s="19"/>
      <c r="AR1582" s="19">
        <f t="shared" si="3149"/>
        <v>817.80000000000018</v>
      </c>
      <c r="AS1582" s="19">
        <f t="shared" si="3143"/>
        <v>855.5</v>
      </c>
      <c r="AT1582" s="19"/>
      <c r="AU1582" s="19">
        <f t="shared" si="3150"/>
        <v>855.5</v>
      </c>
      <c r="AV1582" s="19"/>
      <c r="AW1582" s="32"/>
      <c r="AX1582" s="23"/>
      <c r="AY1582" s="2"/>
    </row>
    <row r="1583" spans="1:51" ht="46.8" x14ac:dyDescent="0.3">
      <c r="A1583" s="49" t="s">
        <v>309</v>
      </c>
      <c r="B1583" s="45"/>
      <c r="C1583" s="49"/>
      <c r="D1583" s="49"/>
      <c r="E1583" s="15" t="s">
        <v>1169</v>
      </c>
      <c r="F1583" s="19">
        <f t="shared" ref="F1583:K1585" si="3182">F1584</f>
        <v>11764.9</v>
      </c>
      <c r="G1583" s="19">
        <f t="shared" si="3182"/>
        <v>50000</v>
      </c>
      <c r="H1583" s="19">
        <f t="shared" si="3182"/>
        <v>100000</v>
      </c>
      <c r="I1583" s="19">
        <f t="shared" si="3182"/>
        <v>0</v>
      </c>
      <c r="J1583" s="19">
        <f t="shared" si="3182"/>
        <v>0</v>
      </c>
      <c r="K1583" s="19">
        <f t="shared" si="3182"/>
        <v>0</v>
      </c>
      <c r="L1583" s="19">
        <f t="shared" si="3125"/>
        <v>11764.9</v>
      </c>
      <c r="M1583" s="19">
        <f t="shared" si="3126"/>
        <v>50000</v>
      </c>
      <c r="N1583" s="19">
        <f t="shared" si="3127"/>
        <v>100000</v>
      </c>
      <c r="O1583" s="19">
        <f t="shared" ref="O1583:Q1585" si="3183">O1584</f>
        <v>0</v>
      </c>
      <c r="P1583" s="19">
        <f t="shared" si="3183"/>
        <v>0</v>
      </c>
      <c r="Q1583" s="19">
        <f t="shared" si="3183"/>
        <v>0</v>
      </c>
      <c r="R1583" s="19">
        <f t="shared" si="3111"/>
        <v>11764.9</v>
      </c>
      <c r="S1583" s="19">
        <f t="shared" si="3112"/>
        <v>50000</v>
      </c>
      <c r="T1583" s="19">
        <f t="shared" si="3113"/>
        <v>100000</v>
      </c>
      <c r="U1583" s="19">
        <f t="shared" ref="U1583:AV1585" si="3184">U1584</f>
        <v>0</v>
      </c>
      <c r="V1583" s="19">
        <f t="shared" si="3114"/>
        <v>11764.9</v>
      </c>
      <c r="W1583" s="19">
        <f t="shared" si="3115"/>
        <v>50000</v>
      </c>
      <c r="X1583" s="19">
        <f t="shared" si="3116"/>
        <v>100000</v>
      </c>
      <c r="Y1583" s="19">
        <f t="shared" si="3184"/>
        <v>0</v>
      </c>
      <c r="Z1583" s="19">
        <f t="shared" si="3184"/>
        <v>0</v>
      </c>
      <c r="AA1583" s="19">
        <f t="shared" si="3184"/>
        <v>0</v>
      </c>
      <c r="AB1583" s="19">
        <f t="shared" si="3134"/>
        <v>11764.9</v>
      </c>
      <c r="AC1583" s="19">
        <f t="shared" si="3135"/>
        <v>50000</v>
      </c>
      <c r="AD1583" s="19">
        <f t="shared" si="3136"/>
        <v>100000</v>
      </c>
      <c r="AE1583" s="19">
        <f t="shared" si="3184"/>
        <v>0</v>
      </c>
      <c r="AF1583" s="19">
        <f t="shared" si="3184"/>
        <v>0</v>
      </c>
      <c r="AG1583" s="19">
        <f t="shared" si="3138"/>
        <v>11764.9</v>
      </c>
      <c r="AH1583" s="19">
        <f t="shared" si="3139"/>
        <v>50000</v>
      </c>
      <c r="AI1583" s="19">
        <f t="shared" si="3140"/>
        <v>100000</v>
      </c>
      <c r="AJ1583" s="19">
        <f t="shared" si="3184"/>
        <v>0</v>
      </c>
      <c r="AK1583" s="19">
        <f t="shared" si="3184"/>
        <v>0</v>
      </c>
      <c r="AL1583" s="19">
        <f t="shared" si="3184"/>
        <v>0</v>
      </c>
      <c r="AM1583" s="19">
        <f t="shared" si="3141"/>
        <v>11764.9</v>
      </c>
      <c r="AN1583" s="19">
        <f t="shared" si="3184"/>
        <v>0</v>
      </c>
      <c r="AO1583" s="19">
        <f t="shared" si="3148"/>
        <v>11764.9</v>
      </c>
      <c r="AP1583" s="19">
        <f t="shared" si="3142"/>
        <v>50000</v>
      </c>
      <c r="AQ1583" s="19">
        <f t="shared" si="3184"/>
        <v>0</v>
      </c>
      <c r="AR1583" s="19">
        <f t="shared" si="3149"/>
        <v>50000</v>
      </c>
      <c r="AS1583" s="19">
        <f t="shared" si="3143"/>
        <v>100000</v>
      </c>
      <c r="AT1583" s="19">
        <f t="shared" si="3184"/>
        <v>0</v>
      </c>
      <c r="AU1583" s="19">
        <f t="shared" si="3150"/>
        <v>100000</v>
      </c>
      <c r="AV1583" s="19">
        <f t="shared" si="3184"/>
        <v>0</v>
      </c>
      <c r="AW1583" s="32"/>
      <c r="AX1583" s="23"/>
      <c r="AY1583" s="2"/>
    </row>
    <row r="1584" spans="1:51" ht="31.2" x14ac:dyDescent="0.3">
      <c r="A1584" s="49" t="s">
        <v>309</v>
      </c>
      <c r="B1584" s="45">
        <v>200</v>
      </c>
      <c r="C1584" s="49"/>
      <c r="D1584" s="49"/>
      <c r="E1584" s="15" t="s">
        <v>578</v>
      </c>
      <c r="F1584" s="19">
        <f t="shared" si="3182"/>
        <v>11764.9</v>
      </c>
      <c r="G1584" s="19">
        <f t="shared" si="3182"/>
        <v>50000</v>
      </c>
      <c r="H1584" s="19">
        <f t="shared" si="3182"/>
        <v>100000</v>
      </c>
      <c r="I1584" s="19">
        <f t="shared" si="3182"/>
        <v>0</v>
      </c>
      <c r="J1584" s="19">
        <f t="shared" si="3182"/>
        <v>0</v>
      </c>
      <c r="K1584" s="19">
        <f t="shared" si="3182"/>
        <v>0</v>
      </c>
      <c r="L1584" s="19">
        <f t="shared" si="3125"/>
        <v>11764.9</v>
      </c>
      <c r="M1584" s="19">
        <f t="shared" si="3126"/>
        <v>50000</v>
      </c>
      <c r="N1584" s="19">
        <f t="shared" si="3127"/>
        <v>100000</v>
      </c>
      <c r="O1584" s="19">
        <f t="shared" si="3183"/>
        <v>0</v>
      </c>
      <c r="P1584" s="19">
        <f t="shared" si="3183"/>
        <v>0</v>
      </c>
      <c r="Q1584" s="19">
        <f t="shared" si="3183"/>
        <v>0</v>
      </c>
      <c r="R1584" s="19">
        <f t="shared" si="3111"/>
        <v>11764.9</v>
      </c>
      <c r="S1584" s="19">
        <f t="shared" si="3112"/>
        <v>50000</v>
      </c>
      <c r="T1584" s="19">
        <f t="shared" si="3113"/>
        <v>100000</v>
      </c>
      <c r="U1584" s="19">
        <f t="shared" si="3184"/>
        <v>0</v>
      </c>
      <c r="V1584" s="19">
        <f t="shared" si="3114"/>
        <v>11764.9</v>
      </c>
      <c r="W1584" s="19">
        <f t="shared" si="3115"/>
        <v>50000</v>
      </c>
      <c r="X1584" s="19">
        <f t="shared" si="3116"/>
        <v>100000</v>
      </c>
      <c r="Y1584" s="19">
        <f t="shared" si="3184"/>
        <v>0</v>
      </c>
      <c r="Z1584" s="19">
        <f t="shared" si="3184"/>
        <v>0</v>
      </c>
      <c r="AA1584" s="19">
        <f t="shared" si="3184"/>
        <v>0</v>
      </c>
      <c r="AB1584" s="19">
        <f t="shared" si="3134"/>
        <v>11764.9</v>
      </c>
      <c r="AC1584" s="19">
        <f t="shared" si="3135"/>
        <v>50000</v>
      </c>
      <c r="AD1584" s="19">
        <f t="shared" si="3136"/>
        <v>100000</v>
      </c>
      <c r="AE1584" s="19">
        <f t="shared" si="3184"/>
        <v>0</v>
      </c>
      <c r="AF1584" s="19">
        <f t="shared" si="3184"/>
        <v>0</v>
      </c>
      <c r="AG1584" s="19">
        <f t="shared" si="3138"/>
        <v>11764.9</v>
      </c>
      <c r="AH1584" s="19">
        <f t="shared" si="3139"/>
        <v>50000</v>
      </c>
      <c r="AI1584" s="19">
        <f t="shared" si="3140"/>
        <v>100000</v>
      </c>
      <c r="AJ1584" s="19">
        <f t="shared" si="3184"/>
        <v>0</v>
      </c>
      <c r="AK1584" s="19">
        <f t="shared" si="3184"/>
        <v>0</v>
      </c>
      <c r="AL1584" s="19">
        <f t="shared" si="3184"/>
        <v>0</v>
      </c>
      <c r="AM1584" s="19">
        <f t="shared" si="3141"/>
        <v>11764.9</v>
      </c>
      <c r="AN1584" s="19">
        <f t="shared" si="3184"/>
        <v>0</v>
      </c>
      <c r="AO1584" s="19">
        <f t="shared" si="3148"/>
        <v>11764.9</v>
      </c>
      <c r="AP1584" s="19">
        <f t="shared" si="3142"/>
        <v>50000</v>
      </c>
      <c r="AQ1584" s="19">
        <f t="shared" si="3184"/>
        <v>0</v>
      </c>
      <c r="AR1584" s="19">
        <f t="shared" si="3149"/>
        <v>50000</v>
      </c>
      <c r="AS1584" s="19">
        <f t="shared" si="3143"/>
        <v>100000</v>
      </c>
      <c r="AT1584" s="19">
        <f t="shared" si="3184"/>
        <v>0</v>
      </c>
      <c r="AU1584" s="19">
        <f t="shared" si="3150"/>
        <v>100000</v>
      </c>
      <c r="AV1584" s="19">
        <f t="shared" si="3184"/>
        <v>0</v>
      </c>
      <c r="AW1584" s="32"/>
      <c r="AX1584" s="23"/>
      <c r="AY1584" s="2"/>
    </row>
    <row r="1585" spans="1:51" ht="46.8" x14ac:dyDescent="0.3">
      <c r="A1585" s="49" t="s">
        <v>309</v>
      </c>
      <c r="B1585" s="45">
        <v>240</v>
      </c>
      <c r="C1585" s="49"/>
      <c r="D1585" s="49"/>
      <c r="E1585" s="15" t="s">
        <v>586</v>
      </c>
      <c r="F1585" s="19">
        <f t="shared" si="3182"/>
        <v>11764.9</v>
      </c>
      <c r="G1585" s="19">
        <f t="shared" si="3182"/>
        <v>50000</v>
      </c>
      <c r="H1585" s="19">
        <f t="shared" si="3182"/>
        <v>100000</v>
      </c>
      <c r="I1585" s="19">
        <f t="shared" si="3182"/>
        <v>0</v>
      </c>
      <c r="J1585" s="19">
        <f t="shared" si="3182"/>
        <v>0</v>
      </c>
      <c r="K1585" s="19">
        <f t="shared" si="3182"/>
        <v>0</v>
      </c>
      <c r="L1585" s="19">
        <f t="shared" si="3125"/>
        <v>11764.9</v>
      </c>
      <c r="M1585" s="19">
        <f t="shared" si="3126"/>
        <v>50000</v>
      </c>
      <c r="N1585" s="19">
        <f t="shared" si="3127"/>
        <v>100000</v>
      </c>
      <c r="O1585" s="19">
        <f t="shared" si="3183"/>
        <v>0</v>
      </c>
      <c r="P1585" s="19">
        <f t="shared" si="3183"/>
        <v>0</v>
      </c>
      <c r="Q1585" s="19">
        <f t="shared" si="3183"/>
        <v>0</v>
      </c>
      <c r="R1585" s="19">
        <f t="shared" si="3111"/>
        <v>11764.9</v>
      </c>
      <c r="S1585" s="19">
        <f t="shared" si="3112"/>
        <v>50000</v>
      </c>
      <c r="T1585" s="19">
        <f t="shared" si="3113"/>
        <v>100000</v>
      </c>
      <c r="U1585" s="19">
        <f t="shared" si="3184"/>
        <v>0</v>
      </c>
      <c r="V1585" s="19">
        <f t="shared" si="3114"/>
        <v>11764.9</v>
      </c>
      <c r="W1585" s="19">
        <f t="shared" si="3115"/>
        <v>50000</v>
      </c>
      <c r="X1585" s="19">
        <f t="shared" si="3116"/>
        <v>100000</v>
      </c>
      <c r="Y1585" s="19">
        <f t="shared" si="3184"/>
        <v>0</v>
      </c>
      <c r="Z1585" s="19">
        <f t="shared" si="3184"/>
        <v>0</v>
      </c>
      <c r="AA1585" s="19">
        <f t="shared" si="3184"/>
        <v>0</v>
      </c>
      <c r="AB1585" s="19">
        <f t="shared" si="3134"/>
        <v>11764.9</v>
      </c>
      <c r="AC1585" s="19">
        <f t="shared" si="3135"/>
        <v>50000</v>
      </c>
      <c r="AD1585" s="19">
        <f t="shared" si="3136"/>
        <v>100000</v>
      </c>
      <c r="AE1585" s="19">
        <f t="shared" si="3184"/>
        <v>0</v>
      </c>
      <c r="AF1585" s="19">
        <f t="shared" si="3184"/>
        <v>0</v>
      </c>
      <c r="AG1585" s="19">
        <f t="shared" si="3138"/>
        <v>11764.9</v>
      </c>
      <c r="AH1585" s="19">
        <f t="shared" si="3139"/>
        <v>50000</v>
      </c>
      <c r="AI1585" s="19">
        <f t="shared" si="3140"/>
        <v>100000</v>
      </c>
      <c r="AJ1585" s="19">
        <f t="shared" si="3184"/>
        <v>0</v>
      </c>
      <c r="AK1585" s="19">
        <f t="shared" si="3184"/>
        <v>0</v>
      </c>
      <c r="AL1585" s="19">
        <f t="shared" si="3184"/>
        <v>0</v>
      </c>
      <c r="AM1585" s="19">
        <f t="shared" si="3141"/>
        <v>11764.9</v>
      </c>
      <c r="AN1585" s="19">
        <f t="shared" si="3184"/>
        <v>0</v>
      </c>
      <c r="AO1585" s="19">
        <f t="shared" si="3148"/>
        <v>11764.9</v>
      </c>
      <c r="AP1585" s="19">
        <f t="shared" si="3142"/>
        <v>50000</v>
      </c>
      <c r="AQ1585" s="19">
        <f t="shared" si="3184"/>
        <v>0</v>
      </c>
      <c r="AR1585" s="19">
        <f t="shared" si="3149"/>
        <v>50000</v>
      </c>
      <c r="AS1585" s="19">
        <f t="shared" si="3143"/>
        <v>100000</v>
      </c>
      <c r="AT1585" s="19">
        <f t="shared" si="3184"/>
        <v>0</v>
      </c>
      <c r="AU1585" s="19">
        <f t="shared" si="3150"/>
        <v>100000</v>
      </c>
      <c r="AV1585" s="19">
        <f t="shared" si="3184"/>
        <v>0</v>
      </c>
      <c r="AW1585" s="32"/>
      <c r="AX1585" s="23"/>
      <c r="AY1585" s="2"/>
    </row>
    <row r="1586" spans="1:51" x14ac:dyDescent="0.3">
      <c r="A1586" s="49" t="s">
        <v>309</v>
      </c>
      <c r="B1586" s="45">
        <v>240</v>
      </c>
      <c r="C1586" s="49" t="s">
        <v>200</v>
      </c>
      <c r="D1586" s="49" t="s">
        <v>20</v>
      </c>
      <c r="E1586" s="15" t="s">
        <v>553</v>
      </c>
      <c r="F1586" s="19">
        <v>11764.9</v>
      </c>
      <c r="G1586" s="19">
        <v>50000</v>
      </c>
      <c r="H1586" s="19">
        <v>100000</v>
      </c>
      <c r="I1586" s="19"/>
      <c r="J1586" s="19"/>
      <c r="K1586" s="19"/>
      <c r="L1586" s="19">
        <f t="shared" si="3125"/>
        <v>11764.9</v>
      </c>
      <c r="M1586" s="19">
        <f t="shared" si="3126"/>
        <v>50000</v>
      </c>
      <c r="N1586" s="19">
        <f t="shared" si="3127"/>
        <v>100000</v>
      </c>
      <c r="O1586" s="19"/>
      <c r="P1586" s="19"/>
      <c r="Q1586" s="19"/>
      <c r="R1586" s="19">
        <f t="shared" si="3111"/>
        <v>11764.9</v>
      </c>
      <c r="S1586" s="19">
        <f t="shared" si="3112"/>
        <v>50000</v>
      </c>
      <c r="T1586" s="19">
        <f t="shared" si="3113"/>
        <v>100000</v>
      </c>
      <c r="U1586" s="19"/>
      <c r="V1586" s="19">
        <f t="shared" si="3114"/>
        <v>11764.9</v>
      </c>
      <c r="W1586" s="19">
        <f t="shared" si="3115"/>
        <v>50000</v>
      </c>
      <c r="X1586" s="19">
        <f t="shared" si="3116"/>
        <v>100000</v>
      </c>
      <c r="Y1586" s="19"/>
      <c r="Z1586" s="19"/>
      <c r="AA1586" s="19"/>
      <c r="AB1586" s="19">
        <f t="shared" si="3134"/>
        <v>11764.9</v>
      </c>
      <c r="AC1586" s="19">
        <f t="shared" si="3135"/>
        <v>50000</v>
      </c>
      <c r="AD1586" s="19">
        <f t="shared" si="3136"/>
        <v>100000</v>
      </c>
      <c r="AE1586" s="19"/>
      <c r="AF1586" s="19"/>
      <c r="AG1586" s="19">
        <f t="shared" si="3138"/>
        <v>11764.9</v>
      </c>
      <c r="AH1586" s="19">
        <f t="shared" si="3139"/>
        <v>50000</v>
      </c>
      <c r="AI1586" s="19">
        <f t="shared" si="3140"/>
        <v>100000</v>
      </c>
      <c r="AJ1586" s="19"/>
      <c r="AK1586" s="19"/>
      <c r="AL1586" s="19"/>
      <c r="AM1586" s="19">
        <f t="shared" si="3141"/>
        <v>11764.9</v>
      </c>
      <c r="AN1586" s="19"/>
      <c r="AO1586" s="19">
        <f t="shared" si="3148"/>
        <v>11764.9</v>
      </c>
      <c r="AP1586" s="19">
        <f t="shared" si="3142"/>
        <v>50000</v>
      </c>
      <c r="AQ1586" s="19"/>
      <c r="AR1586" s="19">
        <f t="shared" si="3149"/>
        <v>50000</v>
      </c>
      <c r="AS1586" s="19">
        <f t="shared" si="3143"/>
        <v>100000</v>
      </c>
      <c r="AT1586" s="19"/>
      <c r="AU1586" s="19">
        <f t="shared" si="3150"/>
        <v>100000</v>
      </c>
      <c r="AV1586" s="19"/>
      <c r="AW1586" s="32"/>
      <c r="AX1586" s="23"/>
      <c r="AY1586" s="2"/>
    </row>
    <row r="1587" spans="1:51" ht="46.8" x14ac:dyDescent="0.3">
      <c r="A1587" s="49" t="s">
        <v>312</v>
      </c>
      <c r="B1587" s="45"/>
      <c r="C1587" s="49"/>
      <c r="D1587" s="49"/>
      <c r="E1587" s="15" t="s">
        <v>1170</v>
      </c>
      <c r="F1587" s="19">
        <f t="shared" ref="F1587:K1587" si="3185">F1592+F1596</f>
        <v>1963.9000000000015</v>
      </c>
      <c r="G1587" s="19">
        <f t="shared" si="3185"/>
        <v>51950</v>
      </c>
      <c r="H1587" s="19">
        <f t="shared" si="3185"/>
        <v>124630</v>
      </c>
      <c r="I1587" s="19">
        <f t="shared" si="3185"/>
        <v>0</v>
      </c>
      <c r="J1587" s="19">
        <f t="shared" si="3185"/>
        <v>0</v>
      </c>
      <c r="K1587" s="19">
        <f t="shared" si="3185"/>
        <v>0</v>
      </c>
      <c r="L1587" s="19">
        <f t="shared" si="3125"/>
        <v>1963.9000000000015</v>
      </c>
      <c r="M1587" s="19">
        <f t="shared" si="3126"/>
        <v>51950</v>
      </c>
      <c r="N1587" s="19">
        <f t="shared" si="3127"/>
        <v>124630</v>
      </c>
      <c r="O1587" s="19">
        <f t="shared" ref="O1587:Q1587" si="3186">O1592+O1596</f>
        <v>7350</v>
      </c>
      <c r="P1587" s="19">
        <f t="shared" si="3186"/>
        <v>0</v>
      </c>
      <c r="Q1587" s="19">
        <f t="shared" si="3186"/>
        <v>0</v>
      </c>
      <c r="R1587" s="19">
        <f t="shared" si="3111"/>
        <v>9313.9000000000015</v>
      </c>
      <c r="S1587" s="19">
        <f t="shared" si="3112"/>
        <v>51950</v>
      </c>
      <c r="T1587" s="19">
        <f t="shared" si="3113"/>
        <v>124630</v>
      </c>
      <c r="U1587" s="19">
        <f t="shared" ref="U1587" si="3187">U1592+U1596</f>
        <v>0</v>
      </c>
      <c r="V1587" s="19">
        <f t="shared" si="3114"/>
        <v>9313.9000000000015</v>
      </c>
      <c r="W1587" s="19">
        <f t="shared" si="3115"/>
        <v>51950</v>
      </c>
      <c r="X1587" s="19">
        <f t="shared" si="3116"/>
        <v>124630</v>
      </c>
      <c r="Y1587" s="19">
        <f>Y1592+Y1596+Y1588</f>
        <v>21381.073</v>
      </c>
      <c r="Z1587" s="19">
        <f t="shared" ref="Z1587:AV1587" si="3188">Z1592+Z1596+Z1588</f>
        <v>-51950</v>
      </c>
      <c r="AA1587" s="19">
        <f t="shared" si="3188"/>
        <v>-124630</v>
      </c>
      <c r="AB1587" s="19">
        <f t="shared" si="3134"/>
        <v>30694.973000000002</v>
      </c>
      <c r="AC1587" s="19">
        <f t="shared" si="3135"/>
        <v>0</v>
      </c>
      <c r="AD1587" s="19">
        <f t="shared" si="3136"/>
        <v>0</v>
      </c>
      <c r="AE1587" s="19">
        <f t="shared" ref="AE1587:AF1587" si="3189">AE1592+AE1596+AE1588</f>
        <v>0</v>
      </c>
      <c r="AF1587" s="19">
        <f t="shared" si="3189"/>
        <v>0</v>
      </c>
      <c r="AG1587" s="19">
        <f t="shared" si="3138"/>
        <v>30694.973000000002</v>
      </c>
      <c r="AH1587" s="19">
        <f t="shared" si="3139"/>
        <v>0</v>
      </c>
      <c r="AI1587" s="19">
        <f t="shared" si="3140"/>
        <v>0</v>
      </c>
      <c r="AJ1587" s="19">
        <f t="shared" ref="AJ1587:AL1587" si="3190">AJ1592+AJ1596+AJ1588</f>
        <v>0</v>
      </c>
      <c r="AK1587" s="19">
        <f t="shared" si="3190"/>
        <v>0</v>
      </c>
      <c r="AL1587" s="19">
        <f t="shared" si="3190"/>
        <v>0</v>
      </c>
      <c r="AM1587" s="19">
        <f t="shared" si="3141"/>
        <v>30694.973000000002</v>
      </c>
      <c r="AN1587" s="19">
        <f t="shared" ref="AN1587" si="3191">AN1592+AN1596+AN1588</f>
        <v>0</v>
      </c>
      <c r="AO1587" s="19">
        <f t="shared" si="3148"/>
        <v>30694.973000000002</v>
      </c>
      <c r="AP1587" s="19">
        <f t="shared" si="3142"/>
        <v>0</v>
      </c>
      <c r="AQ1587" s="19">
        <f t="shared" ref="AQ1587" si="3192">AQ1592+AQ1596+AQ1588</f>
        <v>0</v>
      </c>
      <c r="AR1587" s="19">
        <f t="shared" si="3149"/>
        <v>0</v>
      </c>
      <c r="AS1587" s="19">
        <f t="shared" si="3143"/>
        <v>0</v>
      </c>
      <c r="AT1587" s="19">
        <f t="shared" ref="AT1587" si="3193">AT1592+AT1596+AT1588</f>
        <v>0</v>
      </c>
      <c r="AU1587" s="19">
        <f t="shared" si="3150"/>
        <v>0</v>
      </c>
      <c r="AV1587" s="19">
        <f t="shared" si="3188"/>
        <v>0</v>
      </c>
      <c r="AW1587" s="32"/>
      <c r="AX1587" s="23"/>
      <c r="AY1587" s="2"/>
    </row>
    <row r="1588" spans="1:51" ht="31.2" x14ac:dyDescent="0.3">
      <c r="A1588" s="49" t="s">
        <v>1433</v>
      </c>
      <c r="B1588" s="45"/>
      <c r="C1588" s="49"/>
      <c r="D1588" s="49"/>
      <c r="E1588" s="15" t="s">
        <v>1445</v>
      </c>
      <c r="F1588" s="19"/>
      <c r="G1588" s="19"/>
      <c r="H1588" s="19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9"/>
      <c r="T1588" s="19"/>
      <c r="U1588" s="19"/>
      <c r="V1588" s="19">
        <f>V1589</f>
        <v>0</v>
      </c>
      <c r="W1588" s="19">
        <f t="shared" ref="W1588:AV1590" si="3194">W1589</f>
        <v>0</v>
      </c>
      <c r="X1588" s="19">
        <f t="shared" si="3194"/>
        <v>0</v>
      </c>
      <c r="Y1588" s="19">
        <f t="shared" si="3194"/>
        <v>21381.073</v>
      </c>
      <c r="Z1588" s="19">
        <f t="shared" si="3194"/>
        <v>0</v>
      </c>
      <c r="AA1588" s="19">
        <f t="shared" si="3194"/>
        <v>0</v>
      </c>
      <c r="AB1588" s="19">
        <f t="shared" si="3134"/>
        <v>21381.073</v>
      </c>
      <c r="AC1588" s="19">
        <f t="shared" si="3135"/>
        <v>0</v>
      </c>
      <c r="AD1588" s="19">
        <f t="shared" si="3136"/>
        <v>0</v>
      </c>
      <c r="AE1588" s="19">
        <f t="shared" si="3194"/>
        <v>0</v>
      </c>
      <c r="AF1588" s="19">
        <f t="shared" si="3194"/>
        <v>0</v>
      </c>
      <c r="AG1588" s="19">
        <f t="shared" si="3138"/>
        <v>21381.073</v>
      </c>
      <c r="AH1588" s="19">
        <f t="shared" si="3139"/>
        <v>0</v>
      </c>
      <c r="AI1588" s="19">
        <f t="shared" si="3140"/>
        <v>0</v>
      </c>
      <c r="AJ1588" s="19">
        <f t="shared" si="3194"/>
        <v>0</v>
      </c>
      <c r="AK1588" s="19">
        <f t="shared" si="3194"/>
        <v>0</v>
      </c>
      <c r="AL1588" s="19">
        <f t="shared" si="3194"/>
        <v>0</v>
      </c>
      <c r="AM1588" s="19">
        <f t="shared" si="3141"/>
        <v>21381.073</v>
      </c>
      <c r="AN1588" s="19">
        <f t="shared" si="3194"/>
        <v>0</v>
      </c>
      <c r="AO1588" s="19">
        <f t="shared" si="3148"/>
        <v>21381.073</v>
      </c>
      <c r="AP1588" s="19">
        <f t="shared" si="3142"/>
        <v>0</v>
      </c>
      <c r="AQ1588" s="19">
        <f t="shared" si="3194"/>
        <v>0</v>
      </c>
      <c r="AR1588" s="19">
        <f t="shared" si="3149"/>
        <v>0</v>
      </c>
      <c r="AS1588" s="19">
        <f t="shared" si="3143"/>
        <v>0</v>
      </c>
      <c r="AT1588" s="19">
        <f t="shared" si="3194"/>
        <v>0</v>
      </c>
      <c r="AU1588" s="19">
        <f t="shared" si="3150"/>
        <v>0</v>
      </c>
      <c r="AV1588" s="19">
        <f t="shared" si="3194"/>
        <v>0</v>
      </c>
      <c r="AW1588" s="32"/>
      <c r="AX1588" s="23"/>
      <c r="AY1588" s="2"/>
    </row>
    <row r="1589" spans="1:51" ht="46.8" x14ac:dyDescent="0.3">
      <c r="A1589" s="49" t="s">
        <v>1433</v>
      </c>
      <c r="B1589" s="45">
        <v>400</v>
      </c>
      <c r="C1589" s="49"/>
      <c r="D1589" s="49"/>
      <c r="E1589" s="15" t="s">
        <v>580</v>
      </c>
      <c r="F1589" s="19"/>
      <c r="G1589" s="19"/>
      <c r="H1589" s="19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9"/>
      <c r="T1589" s="19"/>
      <c r="U1589" s="19"/>
      <c r="V1589" s="19">
        <f>V1590</f>
        <v>0</v>
      </c>
      <c r="W1589" s="19">
        <f t="shared" si="3194"/>
        <v>0</v>
      </c>
      <c r="X1589" s="19">
        <f t="shared" si="3194"/>
        <v>0</v>
      </c>
      <c r="Y1589" s="19">
        <f t="shared" si="3194"/>
        <v>21381.073</v>
      </c>
      <c r="Z1589" s="19">
        <f t="shared" si="3194"/>
        <v>0</v>
      </c>
      <c r="AA1589" s="19">
        <f t="shared" si="3194"/>
        <v>0</v>
      </c>
      <c r="AB1589" s="19">
        <f t="shared" si="3134"/>
        <v>21381.073</v>
      </c>
      <c r="AC1589" s="19">
        <f t="shared" si="3135"/>
        <v>0</v>
      </c>
      <c r="AD1589" s="19">
        <f t="shared" si="3136"/>
        <v>0</v>
      </c>
      <c r="AE1589" s="19">
        <f t="shared" si="3194"/>
        <v>0</v>
      </c>
      <c r="AF1589" s="19">
        <f t="shared" si="3194"/>
        <v>0</v>
      </c>
      <c r="AG1589" s="19">
        <f t="shared" si="3138"/>
        <v>21381.073</v>
      </c>
      <c r="AH1589" s="19">
        <f t="shared" si="3139"/>
        <v>0</v>
      </c>
      <c r="AI1589" s="19">
        <f t="shared" si="3140"/>
        <v>0</v>
      </c>
      <c r="AJ1589" s="19">
        <f t="shared" si="3194"/>
        <v>0</v>
      </c>
      <c r="AK1589" s="19">
        <f t="shared" si="3194"/>
        <v>0</v>
      </c>
      <c r="AL1589" s="19">
        <f t="shared" si="3194"/>
        <v>0</v>
      </c>
      <c r="AM1589" s="19">
        <f t="shared" si="3141"/>
        <v>21381.073</v>
      </c>
      <c r="AN1589" s="19">
        <f t="shared" si="3194"/>
        <v>0</v>
      </c>
      <c r="AO1589" s="19">
        <f t="shared" si="3148"/>
        <v>21381.073</v>
      </c>
      <c r="AP1589" s="19">
        <f t="shared" si="3142"/>
        <v>0</v>
      </c>
      <c r="AQ1589" s="19">
        <f t="shared" si="3194"/>
        <v>0</v>
      </c>
      <c r="AR1589" s="19">
        <f t="shared" si="3149"/>
        <v>0</v>
      </c>
      <c r="AS1589" s="19">
        <f t="shared" si="3143"/>
        <v>0</v>
      </c>
      <c r="AT1589" s="19">
        <f t="shared" si="3194"/>
        <v>0</v>
      </c>
      <c r="AU1589" s="19">
        <f t="shared" si="3150"/>
        <v>0</v>
      </c>
      <c r="AV1589" s="19">
        <f t="shared" si="3194"/>
        <v>0</v>
      </c>
      <c r="AW1589" s="32"/>
      <c r="AX1589" s="23"/>
      <c r="AY1589" s="2"/>
    </row>
    <row r="1590" spans="1:51" x14ac:dyDescent="0.3">
      <c r="A1590" s="49" t="s">
        <v>1433</v>
      </c>
      <c r="B1590" s="45">
        <v>410</v>
      </c>
      <c r="C1590" s="49"/>
      <c r="D1590" s="49"/>
      <c r="E1590" s="15" t="s">
        <v>593</v>
      </c>
      <c r="F1590" s="19"/>
      <c r="G1590" s="19"/>
      <c r="H1590" s="19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9"/>
      <c r="T1590" s="19"/>
      <c r="U1590" s="19"/>
      <c r="V1590" s="19">
        <f>V1591</f>
        <v>0</v>
      </c>
      <c r="W1590" s="19">
        <f t="shared" si="3194"/>
        <v>0</v>
      </c>
      <c r="X1590" s="19">
        <f t="shared" si="3194"/>
        <v>0</v>
      </c>
      <c r="Y1590" s="19">
        <f t="shared" si="3194"/>
        <v>21381.073</v>
      </c>
      <c r="Z1590" s="19">
        <f t="shared" si="3194"/>
        <v>0</v>
      </c>
      <c r="AA1590" s="19">
        <f t="shared" si="3194"/>
        <v>0</v>
      </c>
      <c r="AB1590" s="19">
        <f t="shared" si="3134"/>
        <v>21381.073</v>
      </c>
      <c r="AC1590" s="19">
        <f t="shared" si="3135"/>
        <v>0</v>
      </c>
      <c r="AD1590" s="19">
        <f t="shared" si="3136"/>
        <v>0</v>
      </c>
      <c r="AE1590" s="19">
        <f t="shared" si="3194"/>
        <v>0</v>
      </c>
      <c r="AF1590" s="19">
        <f t="shared" si="3194"/>
        <v>0</v>
      </c>
      <c r="AG1590" s="19">
        <f t="shared" si="3138"/>
        <v>21381.073</v>
      </c>
      <c r="AH1590" s="19">
        <f t="shared" si="3139"/>
        <v>0</v>
      </c>
      <c r="AI1590" s="19">
        <f t="shared" si="3140"/>
        <v>0</v>
      </c>
      <c r="AJ1590" s="19">
        <f t="shared" si="3194"/>
        <v>0</v>
      </c>
      <c r="AK1590" s="19">
        <f t="shared" si="3194"/>
        <v>0</v>
      </c>
      <c r="AL1590" s="19">
        <f t="shared" si="3194"/>
        <v>0</v>
      </c>
      <c r="AM1590" s="19">
        <f t="shared" si="3141"/>
        <v>21381.073</v>
      </c>
      <c r="AN1590" s="19">
        <f t="shared" si="3194"/>
        <v>0</v>
      </c>
      <c r="AO1590" s="19">
        <f t="shared" si="3148"/>
        <v>21381.073</v>
      </c>
      <c r="AP1590" s="19">
        <f t="shared" si="3142"/>
        <v>0</v>
      </c>
      <c r="AQ1590" s="19">
        <f t="shared" si="3194"/>
        <v>0</v>
      </c>
      <c r="AR1590" s="19">
        <f t="shared" si="3149"/>
        <v>0</v>
      </c>
      <c r="AS1590" s="19">
        <f t="shared" si="3143"/>
        <v>0</v>
      </c>
      <c r="AT1590" s="19">
        <f t="shared" si="3194"/>
        <v>0</v>
      </c>
      <c r="AU1590" s="19">
        <f t="shared" si="3150"/>
        <v>0</v>
      </c>
      <c r="AV1590" s="19">
        <f t="shared" si="3194"/>
        <v>0</v>
      </c>
      <c r="AW1590" s="32"/>
      <c r="AX1590" s="23"/>
      <c r="AY1590" s="2"/>
    </row>
    <row r="1591" spans="1:51" x14ac:dyDescent="0.3">
      <c r="A1591" s="49" t="s">
        <v>1433</v>
      </c>
      <c r="B1591" s="45">
        <v>410</v>
      </c>
      <c r="C1591" s="49" t="s">
        <v>200</v>
      </c>
      <c r="D1591" s="49" t="s">
        <v>20</v>
      </c>
      <c r="E1591" s="15" t="s">
        <v>553</v>
      </c>
      <c r="F1591" s="19"/>
      <c r="G1591" s="19"/>
      <c r="H1591" s="19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9"/>
      <c r="T1591" s="19"/>
      <c r="U1591" s="19"/>
      <c r="V1591" s="19">
        <v>0</v>
      </c>
      <c r="W1591" s="19">
        <v>0</v>
      </c>
      <c r="X1591" s="19">
        <v>0</v>
      </c>
      <c r="Y1591" s="19">
        <v>21381.073</v>
      </c>
      <c r="Z1591" s="19"/>
      <c r="AA1591" s="19"/>
      <c r="AB1591" s="19">
        <f t="shared" si="3134"/>
        <v>21381.073</v>
      </c>
      <c r="AC1591" s="19">
        <f t="shared" si="3135"/>
        <v>0</v>
      </c>
      <c r="AD1591" s="19">
        <f t="shared" si="3136"/>
        <v>0</v>
      </c>
      <c r="AE1591" s="19"/>
      <c r="AF1591" s="19"/>
      <c r="AG1591" s="19">
        <f t="shared" si="3138"/>
        <v>21381.073</v>
      </c>
      <c r="AH1591" s="19">
        <f t="shared" si="3139"/>
        <v>0</v>
      </c>
      <c r="AI1591" s="19">
        <f t="shared" si="3140"/>
        <v>0</v>
      </c>
      <c r="AJ1591" s="19"/>
      <c r="AK1591" s="19"/>
      <c r="AL1591" s="19"/>
      <c r="AM1591" s="19">
        <f t="shared" si="3141"/>
        <v>21381.073</v>
      </c>
      <c r="AN1591" s="19"/>
      <c r="AO1591" s="19">
        <f t="shared" si="3148"/>
        <v>21381.073</v>
      </c>
      <c r="AP1591" s="19">
        <f t="shared" si="3142"/>
        <v>0</v>
      </c>
      <c r="AQ1591" s="19"/>
      <c r="AR1591" s="19">
        <f t="shared" si="3149"/>
        <v>0</v>
      </c>
      <c r="AS1591" s="19">
        <f t="shared" si="3143"/>
        <v>0</v>
      </c>
      <c r="AT1591" s="19"/>
      <c r="AU1591" s="19">
        <f t="shared" si="3150"/>
        <v>0</v>
      </c>
      <c r="AV1591" s="19"/>
      <c r="AW1591" s="32"/>
      <c r="AX1591" s="23"/>
      <c r="AY1591" s="2"/>
    </row>
    <row r="1592" spans="1:51" x14ac:dyDescent="0.3">
      <c r="A1592" s="49" t="s">
        <v>310</v>
      </c>
      <c r="B1592" s="45"/>
      <c r="C1592" s="49"/>
      <c r="D1592" s="49"/>
      <c r="E1592" s="15" t="s">
        <v>1171</v>
      </c>
      <c r="F1592" s="19">
        <f t="shared" ref="F1592:K1594" si="3195">F1593</f>
        <v>1963.9000000000015</v>
      </c>
      <c r="G1592" s="19">
        <f t="shared" si="3195"/>
        <v>0</v>
      </c>
      <c r="H1592" s="19">
        <f t="shared" si="3195"/>
        <v>0</v>
      </c>
      <c r="I1592" s="19">
        <f t="shared" si="3195"/>
        <v>0</v>
      </c>
      <c r="J1592" s="19">
        <f t="shared" si="3195"/>
        <v>0</v>
      </c>
      <c r="K1592" s="19">
        <f t="shared" si="3195"/>
        <v>0</v>
      </c>
      <c r="L1592" s="19">
        <f t="shared" si="3125"/>
        <v>1963.9000000000015</v>
      </c>
      <c r="M1592" s="19">
        <f t="shared" si="3126"/>
        <v>0</v>
      </c>
      <c r="N1592" s="19">
        <f t="shared" si="3127"/>
        <v>0</v>
      </c>
      <c r="O1592" s="19">
        <f t="shared" ref="O1592:Q1594" si="3196">O1593</f>
        <v>0</v>
      </c>
      <c r="P1592" s="19">
        <f t="shared" si="3196"/>
        <v>0</v>
      </c>
      <c r="Q1592" s="19">
        <f t="shared" si="3196"/>
        <v>0</v>
      </c>
      <c r="R1592" s="19">
        <f t="shared" si="3111"/>
        <v>1963.9000000000015</v>
      </c>
      <c r="S1592" s="19">
        <f t="shared" si="3112"/>
        <v>0</v>
      </c>
      <c r="T1592" s="19">
        <f t="shared" si="3113"/>
        <v>0</v>
      </c>
      <c r="U1592" s="19">
        <f t="shared" ref="U1592:AV1594" si="3197">U1593</f>
        <v>0</v>
      </c>
      <c r="V1592" s="19">
        <f t="shared" si="3114"/>
        <v>1963.9000000000015</v>
      </c>
      <c r="W1592" s="19">
        <f t="shared" si="3115"/>
        <v>0</v>
      </c>
      <c r="X1592" s="19">
        <f t="shared" si="3116"/>
        <v>0</v>
      </c>
      <c r="Y1592" s="19">
        <f t="shared" si="3197"/>
        <v>0</v>
      </c>
      <c r="Z1592" s="19">
        <f t="shared" si="3197"/>
        <v>0</v>
      </c>
      <c r="AA1592" s="19">
        <f t="shared" si="3197"/>
        <v>0</v>
      </c>
      <c r="AB1592" s="19">
        <f t="shared" si="3134"/>
        <v>1963.9000000000015</v>
      </c>
      <c r="AC1592" s="19">
        <f t="shared" si="3135"/>
        <v>0</v>
      </c>
      <c r="AD1592" s="19">
        <f t="shared" si="3136"/>
        <v>0</v>
      </c>
      <c r="AE1592" s="19">
        <f t="shared" si="3197"/>
        <v>0</v>
      </c>
      <c r="AF1592" s="19">
        <f t="shared" si="3197"/>
        <v>0</v>
      </c>
      <c r="AG1592" s="19">
        <f t="shared" si="3138"/>
        <v>1963.9000000000015</v>
      </c>
      <c r="AH1592" s="19">
        <f t="shared" si="3139"/>
        <v>0</v>
      </c>
      <c r="AI1592" s="19">
        <f t="shared" si="3140"/>
        <v>0</v>
      </c>
      <c r="AJ1592" s="19">
        <f t="shared" si="3197"/>
        <v>0</v>
      </c>
      <c r="AK1592" s="19">
        <f t="shared" si="3197"/>
        <v>0</v>
      </c>
      <c r="AL1592" s="19">
        <f t="shared" si="3197"/>
        <v>0</v>
      </c>
      <c r="AM1592" s="19">
        <f t="shared" si="3141"/>
        <v>1963.9000000000015</v>
      </c>
      <c r="AN1592" s="19">
        <f t="shared" si="3197"/>
        <v>0</v>
      </c>
      <c r="AO1592" s="19">
        <f t="shared" si="3148"/>
        <v>1963.9000000000015</v>
      </c>
      <c r="AP1592" s="19">
        <f t="shared" si="3142"/>
        <v>0</v>
      </c>
      <c r="AQ1592" s="19">
        <f t="shared" si="3197"/>
        <v>0</v>
      </c>
      <c r="AR1592" s="19">
        <f t="shared" si="3149"/>
        <v>0</v>
      </c>
      <c r="AS1592" s="19">
        <f t="shared" si="3143"/>
        <v>0</v>
      </c>
      <c r="AT1592" s="19">
        <f t="shared" si="3197"/>
        <v>0</v>
      </c>
      <c r="AU1592" s="19">
        <f t="shared" si="3150"/>
        <v>0</v>
      </c>
      <c r="AV1592" s="19">
        <f t="shared" si="3197"/>
        <v>0</v>
      </c>
      <c r="AW1592" s="32"/>
      <c r="AX1592" s="23"/>
      <c r="AY1592" s="2"/>
    </row>
    <row r="1593" spans="1:51" ht="46.8" x14ac:dyDescent="0.3">
      <c r="A1593" s="49" t="s">
        <v>310</v>
      </c>
      <c r="B1593" s="45">
        <v>400</v>
      </c>
      <c r="C1593" s="49"/>
      <c r="D1593" s="49"/>
      <c r="E1593" s="15" t="s">
        <v>580</v>
      </c>
      <c r="F1593" s="19">
        <f t="shared" si="3195"/>
        <v>1963.9000000000015</v>
      </c>
      <c r="G1593" s="19">
        <f t="shared" si="3195"/>
        <v>0</v>
      </c>
      <c r="H1593" s="19">
        <f t="shared" si="3195"/>
        <v>0</v>
      </c>
      <c r="I1593" s="19">
        <f t="shared" si="3195"/>
        <v>0</v>
      </c>
      <c r="J1593" s="19">
        <f t="shared" si="3195"/>
        <v>0</v>
      </c>
      <c r="K1593" s="19">
        <f t="shared" si="3195"/>
        <v>0</v>
      </c>
      <c r="L1593" s="19">
        <f t="shared" si="3125"/>
        <v>1963.9000000000015</v>
      </c>
      <c r="M1593" s="19">
        <f t="shared" si="3126"/>
        <v>0</v>
      </c>
      <c r="N1593" s="19">
        <f t="shared" si="3127"/>
        <v>0</v>
      </c>
      <c r="O1593" s="19">
        <f t="shared" si="3196"/>
        <v>0</v>
      </c>
      <c r="P1593" s="19">
        <f t="shared" si="3196"/>
        <v>0</v>
      </c>
      <c r="Q1593" s="19">
        <f t="shared" si="3196"/>
        <v>0</v>
      </c>
      <c r="R1593" s="19">
        <f t="shared" si="3111"/>
        <v>1963.9000000000015</v>
      </c>
      <c r="S1593" s="19">
        <f t="shared" si="3112"/>
        <v>0</v>
      </c>
      <c r="T1593" s="19">
        <f t="shared" si="3113"/>
        <v>0</v>
      </c>
      <c r="U1593" s="19">
        <f t="shared" si="3197"/>
        <v>0</v>
      </c>
      <c r="V1593" s="19">
        <f t="shared" si="3114"/>
        <v>1963.9000000000015</v>
      </c>
      <c r="W1593" s="19">
        <f t="shared" si="3115"/>
        <v>0</v>
      </c>
      <c r="X1593" s="19">
        <f t="shared" si="3116"/>
        <v>0</v>
      </c>
      <c r="Y1593" s="19">
        <f t="shared" si="3197"/>
        <v>0</v>
      </c>
      <c r="Z1593" s="19">
        <f t="shared" si="3197"/>
        <v>0</v>
      </c>
      <c r="AA1593" s="19">
        <f t="shared" si="3197"/>
        <v>0</v>
      </c>
      <c r="AB1593" s="19">
        <f t="shared" si="3134"/>
        <v>1963.9000000000015</v>
      </c>
      <c r="AC1593" s="19">
        <f t="shared" si="3135"/>
        <v>0</v>
      </c>
      <c r="AD1593" s="19">
        <f t="shared" si="3136"/>
        <v>0</v>
      </c>
      <c r="AE1593" s="19">
        <f t="shared" si="3197"/>
        <v>0</v>
      </c>
      <c r="AF1593" s="19">
        <f t="shared" si="3197"/>
        <v>0</v>
      </c>
      <c r="AG1593" s="19">
        <f t="shared" si="3138"/>
        <v>1963.9000000000015</v>
      </c>
      <c r="AH1593" s="19">
        <f t="shared" si="3139"/>
        <v>0</v>
      </c>
      <c r="AI1593" s="19">
        <f t="shared" si="3140"/>
        <v>0</v>
      </c>
      <c r="AJ1593" s="19">
        <f t="shared" si="3197"/>
        <v>0</v>
      </c>
      <c r="AK1593" s="19">
        <f t="shared" si="3197"/>
        <v>0</v>
      </c>
      <c r="AL1593" s="19">
        <f t="shared" si="3197"/>
        <v>0</v>
      </c>
      <c r="AM1593" s="19">
        <f t="shared" si="3141"/>
        <v>1963.9000000000015</v>
      </c>
      <c r="AN1593" s="19">
        <f t="shared" si="3197"/>
        <v>0</v>
      </c>
      <c r="AO1593" s="19">
        <f t="shared" si="3148"/>
        <v>1963.9000000000015</v>
      </c>
      <c r="AP1593" s="19">
        <f t="shared" si="3142"/>
        <v>0</v>
      </c>
      <c r="AQ1593" s="19">
        <f t="shared" si="3197"/>
        <v>0</v>
      </c>
      <c r="AR1593" s="19">
        <f t="shared" si="3149"/>
        <v>0</v>
      </c>
      <c r="AS1593" s="19">
        <f t="shared" si="3143"/>
        <v>0</v>
      </c>
      <c r="AT1593" s="19">
        <f t="shared" si="3197"/>
        <v>0</v>
      </c>
      <c r="AU1593" s="19">
        <f t="shared" si="3150"/>
        <v>0</v>
      </c>
      <c r="AV1593" s="19">
        <f t="shared" si="3197"/>
        <v>0</v>
      </c>
      <c r="AW1593" s="32"/>
      <c r="AX1593" s="23"/>
      <c r="AY1593" s="2"/>
    </row>
    <row r="1594" spans="1:51" x14ac:dyDescent="0.3">
      <c r="A1594" s="49" t="s">
        <v>310</v>
      </c>
      <c r="B1594" s="45">
        <v>410</v>
      </c>
      <c r="C1594" s="49"/>
      <c r="D1594" s="49"/>
      <c r="E1594" s="15" t="s">
        <v>593</v>
      </c>
      <c r="F1594" s="19">
        <f t="shared" si="3195"/>
        <v>1963.9000000000015</v>
      </c>
      <c r="G1594" s="19">
        <f t="shared" si="3195"/>
        <v>0</v>
      </c>
      <c r="H1594" s="19">
        <f t="shared" si="3195"/>
        <v>0</v>
      </c>
      <c r="I1594" s="19">
        <f t="shared" si="3195"/>
        <v>0</v>
      </c>
      <c r="J1594" s="19">
        <f t="shared" si="3195"/>
        <v>0</v>
      </c>
      <c r="K1594" s="19">
        <f t="shared" si="3195"/>
        <v>0</v>
      </c>
      <c r="L1594" s="19">
        <f t="shared" si="3125"/>
        <v>1963.9000000000015</v>
      </c>
      <c r="M1594" s="19">
        <f t="shared" si="3126"/>
        <v>0</v>
      </c>
      <c r="N1594" s="19">
        <f t="shared" si="3127"/>
        <v>0</v>
      </c>
      <c r="O1594" s="19">
        <f t="shared" si="3196"/>
        <v>0</v>
      </c>
      <c r="P1594" s="19">
        <f t="shared" si="3196"/>
        <v>0</v>
      </c>
      <c r="Q1594" s="19">
        <f t="shared" si="3196"/>
        <v>0</v>
      </c>
      <c r="R1594" s="19">
        <f t="shared" si="3111"/>
        <v>1963.9000000000015</v>
      </c>
      <c r="S1594" s="19">
        <f t="shared" si="3112"/>
        <v>0</v>
      </c>
      <c r="T1594" s="19">
        <f t="shared" si="3113"/>
        <v>0</v>
      </c>
      <c r="U1594" s="19">
        <f t="shared" si="3197"/>
        <v>0</v>
      </c>
      <c r="V1594" s="19">
        <f t="shared" si="3114"/>
        <v>1963.9000000000015</v>
      </c>
      <c r="W1594" s="19">
        <f t="shared" si="3115"/>
        <v>0</v>
      </c>
      <c r="X1594" s="19">
        <f t="shared" si="3116"/>
        <v>0</v>
      </c>
      <c r="Y1594" s="19">
        <f t="shared" si="3197"/>
        <v>0</v>
      </c>
      <c r="Z1594" s="19">
        <f t="shared" si="3197"/>
        <v>0</v>
      </c>
      <c r="AA1594" s="19">
        <f t="shared" si="3197"/>
        <v>0</v>
      </c>
      <c r="AB1594" s="19">
        <f t="shared" si="3134"/>
        <v>1963.9000000000015</v>
      </c>
      <c r="AC1594" s="19">
        <f t="shared" si="3135"/>
        <v>0</v>
      </c>
      <c r="AD1594" s="19">
        <f t="shared" si="3136"/>
        <v>0</v>
      </c>
      <c r="AE1594" s="19">
        <f t="shared" si="3197"/>
        <v>0</v>
      </c>
      <c r="AF1594" s="19">
        <f t="shared" si="3197"/>
        <v>0</v>
      </c>
      <c r="AG1594" s="19">
        <f t="shared" si="3138"/>
        <v>1963.9000000000015</v>
      </c>
      <c r="AH1594" s="19">
        <f t="shared" si="3139"/>
        <v>0</v>
      </c>
      <c r="AI1594" s="19">
        <f t="shared" si="3140"/>
        <v>0</v>
      </c>
      <c r="AJ1594" s="19">
        <f t="shared" si="3197"/>
        <v>0</v>
      </c>
      <c r="AK1594" s="19">
        <f t="shared" si="3197"/>
        <v>0</v>
      </c>
      <c r="AL1594" s="19">
        <f t="shared" si="3197"/>
        <v>0</v>
      </c>
      <c r="AM1594" s="19">
        <f t="shared" si="3141"/>
        <v>1963.9000000000015</v>
      </c>
      <c r="AN1594" s="19">
        <f t="shared" si="3197"/>
        <v>0</v>
      </c>
      <c r="AO1594" s="19">
        <f t="shared" si="3148"/>
        <v>1963.9000000000015</v>
      </c>
      <c r="AP1594" s="19">
        <f t="shared" si="3142"/>
        <v>0</v>
      </c>
      <c r="AQ1594" s="19">
        <f t="shared" si="3197"/>
        <v>0</v>
      </c>
      <c r="AR1594" s="19">
        <f t="shared" si="3149"/>
        <v>0</v>
      </c>
      <c r="AS1594" s="19">
        <f t="shared" si="3143"/>
        <v>0</v>
      </c>
      <c r="AT1594" s="19">
        <f t="shared" si="3197"/>
        <v>0</v>
      </c>
      <c r="AU1594" s="19">
        <f t="shared" si="3150"/>
        <v>0</v>
      </c>
      <c r="AV1594" s="19">
        <f t="shared" si="3197"/>
        <v>0</v>
      </c>
      <c r="AW1594" s="32"/>
      <c r="AX1594" s="23"/>
      <c r="AY1594" s="2"/>
    </row>
    <row r="1595" spans="1:51" x14ac:dyDescent="0.3">
      <c r="A1595" s="49" t="s">
        <v>310</v>
      </c>
      <c r="B1595" s="45">
        <v>410</v>
      </c>
      <c r="C1595" s="49" t="s">
        <v>200</v>
      </c>
      <c r="D1595" s="49" t="s">
        <v>20</v>
      </c>
      <c r="E1595" s="15" t="s">
        <v>553</v>
      </c>
      <c r="F1595" s="19">
        <v>1963.9000000000015</v>
      </c>
      <c r="G1595" s="19">
        <v>0</v>
      </c>
      <c r="H1595" s="19">
        <v>0</v>
      </c>
      <c r="I1595" s="19"/>
      <c r="J1595" s="19"/>
      <c r="K1595" s="19"/>
      <c r="L1595" s="19">
        <f t="shared" si="3125"/>
        <v>1963.9000000000015</v>
      </c>
      <c r="M1595" s="19">
        <f t="shared" si="3126"/>
        <v>0</v>
      </c>
      <c r="N1595" s="19">
        <f t="shared" si="3127"/>
        <v>0</v>
      </c>
      <c r="O1595" s="19"/>
      <c r="P1595" s="19"/>
      <c r="Q1595" s="19"/>
      <c r="R1595" s="19">
        <f t="shared" si="3111"/>
        <v>1963.9000000000015</v>
      </c>
      <c r="S1595" s="19">
        <f t="shared" si="3112"/>
        <v>0</v>
      </c>
      <c r="T1595" s="19">
        <f t="shared" si="3113"/>
        <v>0</v>
      </c>
      <c r="U1595" s="19"/>
      <c r="V1595" s="19">
        <f t="shared" si="3114"/>
        <v>1963.9000000000015</v>
      </c>
      <c r="W1595" s="19">
        <f t="shared" si="3115"/>
        <v>0</v>
      </c>
      <c r="X1595" s="19">
        <f t="shared" si="3116"/>
        <v>0</v>
      </c>
      <c r="Y1595" s="19"/>
      <c r="Z1595" s="19"/>
      <c r="AA1595" s="19"/>
      <c r="AB1595" s="19">
        <f t="shared" si="3134"/>
        <v>1963.9000000000015</v>
      </c>
      <c r="AC1595" s="19">
        <f t="shared" si="3135"/>
        <v>0</v>
      </c>
      <c r="AD1595" s="19">
        <f t="shared" si="3136"/>
        <v>0</v>
      </c>
      <c r="AE1595" s="19"/>
      <c r="AF1595" s="19"/>
      <c r="AG1595" s="19">
        <f t="shared" si="3138"/>
        <v>1963.9000000000015</v>
      </c>
      <c r="AH1595" s="19">
        <f t="shared" si="3139"/>
        <v>0</v>
      </c>
      <c r="AI1595" s="19">
        <f t="shared" si="3140"/>
        <v>0</v>
      </c>
      <c r="AJ1595" s="19"/>
      <c r="AK1595" s="19"/>
      <c r="AL1595" s="19"/>
      <c r="AM1595" s="19">
        <f t="shared" si="3141"/>
        <v>1963.9000000000015</v>
      </c>
      <c r="AN1595" s="19"/>
      <c r="AO1595" s="19">
        <f t="shared" si="3148"/>
        <v>1963.9000000000015</v>
      </c>
      <c r="AP1595" s="19">
        <f t="shared" si="3142"/>
        <v>0</v>
      </c>
      <c r="AQ1595" s="19"/>
      <c r="AR1595" s="19">
        <f t="shared" si="3149"/>
        <v>0</v>
      </c>
      <c r="AS1595" s="19">
        <f t="shared" si="3143"/>
        <v>0</v>
      </c>
      <c r="AT1595" s="19"/>
      <c r="AU1595" s="19">
        <f t="shared" si="3150"/>
        <v>0</v>
      </c>
      <c r="AV1595" s="19"/>
      <c r="AW1595" s="32"/>
      <c r="AX1595" s="23"/>
      <c r="AY1595" s="2"/>
    </row>
    <row r="1596" spans="1:51" x14ac:dyDescent="0.3">
      <c r="A1596" s="49" t="s">
        <v>311</v>
      </c>
      <c r="B1596" s="45"/>
      <c r="C1596" s="49"/>
      <c r="D1596" s="49"/>
      <c r="E1596" s="15" t="s">
        <v>1172</v>
      </c>
      <c r="F1596" s="19">
        <f t="shared" ref="F1596:K1598" si="3198">F1597</f>
        <v>0</v>
      </c>
      <c r="G1596" s="19">
        <f t="shared" si="3198"/>
        <v>51950</v>
      </c>
      <c r="H1596" s="19">
        <f t="shared" si="3198"/>
        <v>124630</v>
      </c>
      <c r="I1596" s="19">
        <f t="shared" si="3198"/>
        <v>0</v>
      </c>
      <c r="J1596" s="19">
        <f t="shared" si="3198"/>
        <v>0</v>
      </c>
      <c r="K1596" s="19">
        <f t="shared" si="3198"/>
        <v>0</v>
      </c>
      <c r="L1596" s="19">
        <f t="shared" si="3125"/>
        <v>0</v>
      </c>
      <c r="M1596" s="19">
        <f t="shared" si="3126"/>
        <v>51950</v>
      </c>
      <c r="N1596" s="19">
        <f t="shared" si="3127"/>
        <v>124630</v>
      </c>
      <c r="O1596" s="19">
        <f t="shared" ref="O1596:Q1598" si="3199">O1597</f>
        <v>7350</v>
      </c>
      <c r="P1596" s="19">
        <f t="shared" si="3199"/>
        <v>0</v>
      </c>
      <c r="Q1596" s="19">
        <f t="shared" si="3199"/>
        <v>0</v>
      </c>
      <c r="R1596" s="19">
        <f t="shared" si="3111"/>
        <v>7350</v>
      </c>
      <c r="S1596" s="19">
        <f t="shared" si="3112"/>
        <v>51950</v>
      </c>
      <c r="T1596" s="19">
        <f t="shared" si="3113"/>
        <v>124630</v>
      </c>
      <c r="U1596" s="19">
        <f t="shared" ref="U1596:AV1598" si="3200">U1597</f>
        <v>0</v>
      </c>
      <c r="V1596" s="19">
        <f t="shared" si="3114"/>
        <v>7350</v>
      </c>
      <c r="W1596" s="19">
        <f t="shared" si="3115"/>
        <v>51950</v>
      </c>
      <c r="X1596" s="19">
        <f t="shared" si="3116"/>
        <v>124630</v>
      </c>
      <c r="Y1596" s="19">
        <f t="shared" si="3200"/>
        <v>0</v>
      </c>
      <c r="Z1596" s="19">
        <f t="shared" si="3200"/>
        <v>-51950</v>
      </c>
      <c r="AA1596" s="19">
        <f t="shared" si="3200"/>
        <v>-124630</v>
      </c>
      <c r="AB1596" s="19">
        <f t="shared" si="3134"/>
        <v>7350</v>
      </c>
      <c r="AC1596" s="19">
        <f t="shared" si="3135"/>
        <v>0</v>
      </c>
      <c r="AD1596" s="19">
        <f t="shared" si="3136"/>
        <v>0</v>
      </c>
      <c r="AE1596" s="19">
        <f t="shared" si="3200"/>
        <v>0</v>
      </c>
      <c r="AF1596" s="19">
        <f t="shared" si="3200"/>
        <v>0</v>
      </c>
      <c r="AG1596" s="19">
        <f t="shared" si="3138"/>
        <v>7350</v>
      </c>
      <c r="AH1596" s="19">
        <f t="shared" si="3139"/>
        <v>0</v>
      </c>
      <c r="AI1596" s="19">
        <f t="shared" si="3140"/>
        <v>0</v>
      </c>
      <c r="AJ1596" s="19">
        <f t="shared" si="3200"/>
        <v>0</v>
      </c>
      <c r="AK1596" s="19">
        <f t="shared" si="3200"/>
        <v>0</v>
      </c>
      <c r="AL1596" s="19">
        <f t="shared" si="3200"/>
        <v>0</v>
      </c>
      <c r="AM1596" s="19">
        <f t="shared" si="3141"/>
        <v>7350</v>
      </c>
      <c r="AN1596" s="19">
        <f t="shared" si="3200"/>
        <v>0</v>
      </c>
      <c r="AO1596" s="19">
        <f t="shared" si="3148"/>
        <v>7350</v>
      </c>
      <c r="AP1596" s="19">
        <f t="shared" si="3142"/>
        <v>0</v>
      </c>
      <c r="AQ1596" s="19">
        <f t="shared" si="3200"/>
        <v>0</v>
      </c>
      <c r="AR1596" s="19">
        <f t="shared" si="3149"/>
        <v>0</v>
      </c>
      <c r="AS1596" s="19">
        <f t="shared" si="3143"/>
        <v>0</v>
      </c>
      <c r="AT1596" s="19">
        <f t="shared" si="3200"/>
        <v>0</v>
      </c>
      <c r="AU1596" s="19">
        <f t="shared" si="3150"/>
        <v>0</v>
      </c>
      <c r="AV1596" s="19">
        <f t="shared" si="3200"/>
        <v>0</v>
      </c>
      <c r="AW1596" s="32"/>
      <c r="AX1596" s="23"/>
      <c r="AY1596" s="2"/>
    </row>
    <row r="1597" spans="1:51" ht="46.8" x14ac:dyDescent="0.3">
      <c r="A1597" s="49" t="s">
        <v>311</v>
      </c>
      <c r="B1597" s="45">
        <v>400</v>
      </c>
      <c r="C1597" s="49"/>
      <c r="D1597" s="49"/>
      <c r="E1597" s="15" t="s">
        <v>580</v>
      </c>
      <c r="F1597" s="19">
        <f t="shared" si="3198"/>
        <v>0</v>
      </c>
      <c r="G1597" s="19">
        <f t="shared" si="3198"/>
        <v>51950</v>
      </c>
      <c r="H1597" s="19">
        <f t="shared" si="3198"/>
        <v>124630</v>
      </c>
      <c r="I1597" s="19">
        <f t="shared" si="3198"/>
        <v>0</v>
      </c>
      <c r="J1597" s="19">
        <f t="shared" si="3198"/>
        <v>0</v>
      </c>
      <c r="K1597" s="19">
        <f t="shared" si="3198"/>
        <v>0</v>
      </c>
      <c r="L1597" s="19">
        <f t="shared" si="3125"/>
        <v>0</v>
      </c>
      <c r="M1597" s="19">
        <f t="shared" si="3126"/>
        <v>51950</v>
      </c>
      <c r="N1597" s="19">
        <f t="shared" si="3127"/>
        <v>124630</v>
      </c>
      <c r="O1597" s="19">
        <f t="shared" si="3199"/>
        <v>7350</v>
      </c>
      <c r="P1597" s="19">
        <f t="shared" si="3199"/>
        <v>0</v>
      </c>
      <c r="Q1597" s="19">
        <f t="shared" si="3199"/>
        <v>0</v>
      </c>
      <c r="R1597" s="19">
        <f t="shared" si="3111"/>
        <v>7350</v>
      </c>
      <c r="S1597" s="19">
        <f t="shared" si="3112"/>
        <v>51950</v>
      </c>
      <c r="T1597" s="19">
        <f t="shared" si="3113"/>
        <v>124630</v>
      </c>
      <c r="U1597" s="19">
        <f t="shared" si="3200"/>
        <v>0</v>
      </c>
      <c r="V1597" s="19">
        <f t="shared" si="3114"/>
        <v>7350</v>
      </c>
      <c r="W1597" s="19">
        <f t="shared" si="3115"/>
        <v>51950</v>
      </c>
      <c r="X1597" s="19">
        <f t="shared" si="3116"/>
        <v>124630</v>
      </c>
      <c r="Y1597" s="19">
        <f t="shared" si="3200"/>
        <v>0</v>
      </c>
      <c r="Z1597" s="19">
        <f t="shared" si="3200"/>
        <v>-51950</v>
      </c>
      <c r="AA1597" s="19">
        <f t="shared" si="3200"/>
        <v>-124630</v>
      </c>
      <c r="AB1597" s="19">
        <f t="shared" si="3134"/>
        <v>7350</v>
      </c>
      <c r="AC1597" s="19">
        <f t="shared" si="3135"/>
        <v>0</v>
      </c>
      <c r="AD1597" s="19">
        <f t="shared" si="3136"/>
        <v>0</v>
      </c>
      <c r="AE1597" s="19">
        <f t="shared" si="3200"/>
        <v>0</v>
      </c>
      <c r="AF1597" s="19">
        <f t="shared" si="3200"/>
        <v>0</v>
      </c>
      <c r="AG1597" s="19">
        <f t="shared" si="3138"/>
        <v>7350</v>
      </c>
      <c r="AH1597" s="19">
        <f t="shared" si="3139"/>
        <v>0</v>
      </c>
      <c r="AI1597" s="19">
        <f t="shared" si="3140"/>
        <v>0</v>
      </c>
      <c r="AJ1597" s="19">
        <f t="shared" si="3200"/>
        <v>0</v>
      </c>
      <c r="AK1597" s="19">
        <f t="shared" si="3200"/>
        <v>0</v>
      </c>
      <c r="AL1597" s="19">
        <f t="shared" si="3200"/>
        <v>0</v>
      </c>
      <c r="AM1597" s="19">
        <f t="shared" si="3141"/>
        <v>7350</v>
      </c>
      <c r="AN1597" s="19">
        <f t="shared" si="3200"/>
        <v>0</v>
      </c>
      <c r="AO1597" s="19">
        <f t="shared" si="3148"/>
        <v>7350</v>
      </c>
      <c r="AP1597" s="19">
        <f t="shared" si="3142"/>
        <v>0</v>
      </c>
      <c r="AQ1597" s="19">
        <f t="shared" si="3200"/>
        <v>0</v>
      </c>
      <c r="AR1597" s="19">
        <f t="shared" si="3149"/>
        <v>0</v>
      </c>
      <c r="AS1597" s="19">
        <f t="shared" si="3143"/>
        <v>0</v>
      </c>
      <c r="AT1597" s="19">
        <f t="shared" si="3200"/>
        <v>0</v>
      </c>
      <c r="AU1597" s="19">
        <f t="shared" si="3150"/>
        <v>0</v>
      </c>
      <c r="AV1597" s="19">
        <f t="shared" si="3200"/>
        <v>0</v>
      </c>
      <c r="AW1597" s="32"/>
      <c r="AX1597" s="23"/>
      <c r="AY1597" s="2"/>
    </row>
    <row r="1598" spans="1:51" x14ac:dyDescent="0.3">
      <c r="A1598" s="49" t="s">
        <v>311</v>
      </c>
      <c r="B1598" s="45">
        <v>410</v>
      </c>
      <c r="C1598" s="49"/>
      <c r="D1598" s="49"/>
      <c r="E1598" s="15" t="s">
        <v>593</v>
      </c>
      <c r="F1598" s="19">
        <f t="shared" si="3198"/>
        <v>0</v>
      </c>
      <c r="G1598" s="19">
        <f t="shared" si="3198"/>
        <v>51950</v>
      </c>
      <c r="H1598" s="19">
        <f t="shared" si="3198"/>
        <v>124630</v>
      </c>
      <c r="I1598" s="19">
        <f t="shared" si="3198"/>
        <v>0</v>
      </c>
      <c r="J1598" s="19">
        <f t="shared" si="3198"/>
        <v>0</v>
      </c>
      <c r="K1598" s="19">
        <f t="shared" si="3198"/>
        <v>0</v>
      </c>
      <c r="L1598" s="19">
        <f t="shared" si="3125"/>
        <v>0</v>
      </c>
      <c r="M1598" s="19">
        <f t="shared" si="3126"/>
        <v>51950</v>
      </c>
      <c r="N1598" s="19">
        <f t="shared" si="3127"/>
        <v>124630</v>
      </c>
      <c r="O1598" s="19">
        <f t="shared" si="3199"/>
        <v>7350</v>
      </c>
      <c r="P1598" s="19">
        <f t="shared" si="3199"/>
        <v>0</v>
      </c>
      <c r="Q1598" s="19">
        <f t="shared" si="3199"/>
        <v>0</v>
      </c>
      <c r="R1598" s="19">
        <f t="shared" si="3111"/>
        <v>7350</v>
      </c>
      <c r="S1598" s="19">
        <f t="shared" si="3112"/>
        <v>51950</v>
      </c>
      <c r="T1598" s="19">
        <f t="shared" si="3113"/>
        <v>124630</v>
      </c>
      <c r="U1598" s="19">
        <f t="shared" si="3200"/>
        <v>0</v>
      </c>
      <c r="V1598" s="19">
        <f t="shared" si="3114"/>
        <v>7350</v>
      </c>
      <c r="W1598" s="19">
        <f t="shared" si="3115"/>
        <v>51950</v>
      </c>
      <c r="X1598" s="19">
        <f t="shared" si="3116"/>
        <v>124630</v>
      </c>
      <c r="Y1598" s="19">
        <f t="shared" si="3200"/>
        <v>0</v>
      </c>
      <c r="Z1598" s="19">
        <f t="shared" si="3200"/>
        <v>-51950</v>
      </c>
      <c r="AA1598" s="19">
        <f t="shared" si="3200"/>
        <v>-124630</v>
      </c>
      <c r="AB1598" s="19">
        <f t="shared" si="3134"/>
        <v>7350</v>
      </c>
      <c r="AC1598" s="19">
        <f t="shared" si="3135"/>
        <v>0</v>
      </c>
      <c r="AD1598" s="19">
        <f t="shared" si="3136"/>
        <v>0</v>
      </c>
      <c r="AE1598" s="19">
        <f t="shared" si="3200"/>
        <v>0</v>
      </c>
      <c r="AF1598" s="19">
        <f t="shared" si="3200"/>
        <v>0</v>
      </c>
      <c r="AG1598" s="19">
        <f t="shared" si="3138"/>
        <v>7350</v>
      </c>
      <c r="AH1598" s="19">
        <f t="shared" si="3139"/>
        <v>0</v>
      </c>
      <c r="AI1598" s="19">
        <f t="shared" si="3140"/>
        <v>0</v>
      </c>
      <c r="AJ1598" s="19">
        <f t="shared" si="3200"/>
        <v>0</v>
      </c>
      <c r="AK1598" s="19">
        <f t="shared" si="3200"/>
        <v>0</v>
      </c>
      <c r="AL1598" s="19">
        <f t="shared" si="3200"/>
        <v>0</v>
      </c>
      <c r="AM1598" s="19">
        <f t="shared" si="3141"/>
        <v>7350</v>
      </c>
      <c r="AN1598" s="19">
        <f t="shared" si="3200"/>
        <v>0</v>
      </c>
      <c r="AO1598" s="19">
        <f t="shared" si="3148"/>
        <v>7350</v>
      </c>
      <c r="AP1598" s="19">
        <f t="shared" si="3142"/>
        <v>0</v>
      </c>
      <c r="AQ1598" s="19">
        <f t="shared" si="3200"/>
        <v>0</v>
      </c>
      <c r="AR1598" s="19">
        <f t="shared" si="3149"/>
        <v>0</v>
      </c>
      <c r="AS1598" s="19">
        <f t="shared" si="3143"/>
        <v>0</v>
      </c>
      <c r="AT1598" s="19">
        <f t="shared" si="3200"/>
        <v>0</v>
      </c>
      <c r="AU1598" s="19">
        <f t="shared" si="3150"/>
        <v>0</v>
      </c>
      <c r="AV1598" s="19">
        <f t="shared" si="3200"/>
        <v>0</v>
      </c>
      <c r="AW1598" s="32"/>
      <c r="AX1598" s="23"/>
      <c r="AY1598" s="2"/>
    </row>
    <row r="1599" spans="1:51" x14ac:dyDescent="0.3">
      <c r="A1599" s="49" t="s">
        <v>311</v>
      </c>
      <c r="B1599" s="45">
        <v>410</v>
      </c>
      <c r="C1599" s="49" t="s">
        <v>200</v>
      </c>
      <c r="D1599" s="49" t="s">
        <v>20</v>
      </c>
      <c r="E1599" s="15" t="s">
        <v>553</v>
      </c>
      <c r="F1599" s="19">
        <v>0</v>
      </c>
      <c r="G1599" s="19">
        <v>51950</v>
      </c>
      <c r="H1599" s="19">
        <v>124630</v>
      </c>
      <c r="I1599" s="19"/>
      <c r="J1599" s="19"/>
      <c r="K1599" s="19"/>
      <c r="L1599" s="19">
        <f t="shared" si="3125"/>
        <v>0</v>
      </c>
      <c r="M1599" s="19">
        <f t="shared" si="3126"/>
        <v>51950</v>
      </c>
      <c r="N1599" s="19">
        <f t="shared" si="3127"/>
        <v>124630</v>
      </c>
      <c r="O1599" s="19">
        <v>7350</v>
      </c>
      <c r="P1599" s="19"/>
      <c r="Q1599" s="19"/>
      <c r="R1599" s="19">
        <f t="shared" si="3111"/>
        <v>7350</v>
      </c>
      <c r="S1599" s="19">
        <f t="shared" si="3112"/>
        <v>51950</v>
      </c>
      <c r="T1599" s="19">
        <f t="shared" si="3113"/>
        <v>124630</v>
      </c>
      <c r="U1599" s="19"/>
      <c r="V1599" s="19">
        <f t="shared" si="3114"/>
        <v>7350</v>
      </c>
      <c r="W1599" s="19">
        <f t="shared" si="3115"/>
        <v>51950</v>
      </c>
      <c r="X1599" s="19">
        <f t="shared" si="3116"/>
        <v>124630</v>
      </c>
      <c r="Y1599" s="19"/>
      <c r="Z1599" s="19">
        <v>-51950</v>
      </c>
      <c r="AA1599" s="19">
        <v>-124630</v>
      </c>
      <c r="AB1599" s="19">
        <f t="shared" si="3134"/>
        <v>7350</v>
      </c>
      <c r="AC1599" s="19">
        <f t="shared" si="3135"/>
        <v>0</v>
      </c>
      <c r="AD1599" s="19">
        <f t="shared" si="3136"/>
        <v>0</v>
      </c>
      <c r="AE1599" s="19"/>
      <c r="AF1599" s="19"/>
      <c r="AG1599" s="19">
        <f t="shared" si="3138"/>
        <v>7350</v>
      </c>
      <c r="AH1599" s="19">
        <f t="shared" si="3139"/>
        <v>0</v>
      </c>
      <c r="AI1599" s="19">
        <f t="shared" si="3140"/>
        <v>0</v>
      </c>
      <c r="AJ1599" s="19"/>
      <c r="AK1599" s="19"/>
      <c r="AL1599" s="19"/>
      <c r="AM1599" s="19">
        <f t="shared" si="3141"/>
        <v>7350</v>
      </c>
      <c r="AN1599" s="19"/>
      <c r="AO1599" s="19">
        <f t="shared" si="3148"/>
        <v>7350</v>
      </c>
      <c r="AP1599" s="19">
        <f t="shared" si="3142"/>
        <v>0</v>
      </c>
      <c r="AQ1599" s="19"/>
      <c r="AR1599" s="19">
        <f t="shared" si="3149"/>
        <v>0</v>
      </c>
      <c r="AS1599" s="19">
        <f t="shared" si="3143"/>
        <v>0</v>
      </c>
      <c r="AT1599" s="19"/>
      <c r="AU1599" s="19">
        <f t="shared" si="3150"/>
        <v>0</v>
      </c>
      <c r="AV1599" s="19"/>
      <c r="AW1599" s="32"/>
      <c r="AX1599" s="23"/>
      <c r="AY1599" s="2"/>
    </row>
    <row r="1600" spans="1:51" s="9" customFormat="1" ht="62.4" x14ac:dyDescent="0.3">
      <c r="A1600" s="8" t="s">
        <v>313</v>
      </c>
      <c r="B1600" s="14"/>
      <c r="C1600" s="8"/>
      <c r="D1600" s="8"/>
      <c r="E1600" s="48" t="s">
        <v>1173</v>
      </c>
      <c r="F1600" s="12">
        <f>F1601</f>
        <v>5503887.8999999994</v>
      </c>
      <c r="G1600" s="12">
        <f t="shared" ref="G1600:AV1600" si="3201">G1601</f>
        <v>7003933.8999999994</v>
      </c>
      <c r="H1600" s="12">
        <f t="shared" si="3201"/>
        <v>6312485.6999999993</v>
      </c>
      <c r="I1600" s="12">
        <f t="shared" si="3201"/>
        <v>-203418.59999999998</v>
      </c>
      <c r="J1600" s="12">
        <f t="shared" si="3201"/>
        <v>0</v>
      </c>
      <c r="K1600" s="12">
        <f t="shared" si="3201"/>
        <v>0</v>
      </c>
      <c r="L1600" s="12">
        <f t="shared" si="3125"/>
        <v>5300469.3</v>
      </c>
      <c r="M1600" s="12">
        <f t="shared" si="3126"/>
        <v>7003933.8999999994</v>
      </c>
      <c r="N1600" s="12">
        <f t="shared" si="3127"/>
        <v>6312485.6999999993</v>
      </c>
      <c r="O1600" s="12">
        <f t="shared" si="3201"/>
        <v>242655.264</v>
      </c>
      <c r="P1600" s="12">
        <f t="shared" si="3201"/>
        <v>0</v>
      </c>
      <c r="Q1600" s="12">
        <f t="shared" si="3201"/>
        <v>0</v>
      </c>
      <c r="R1600" s="12">
        <f t="shared" si="3111"/>
        <v>5543124.5640000002</v>
      </c>
      <c r="S1600" s="12">
        <f t="shared" si="3112"/>
        <v>7003933.8999999994</v>
      </c>
      <c r="T1600" s="12">
        <f t="shared" si="3113"/>
        <v>6312485.6999999993</v>
      </c>
      <c r="U1600" s="12">
        <f t="shared" si="3201"/>
        <v>0</v>
      </c>
      <c r="V1600" s="12">
        <f t="shared" si="3114"/>
        <v>5543124.5640000002</v>
      </c>
      <c r="W1600" s="12">
        <f t="shared" si="3115"/>
        <v>7003933.8999999994</v>
      </c>
      <c r="X1600" s="12">
        <f t="shared" si="3116"/>
        <v>6312485.6999999993</v>
      </c>
      <c r="Y1600" s="12">
        <f t="shared" si="3201"/>
        <v>816522.85700000008</v>
      </c>
      <c r="Z1600" s="12">
        <f t="shared" si="3201"/>
        <v>73800</v>
      </c>
      <c r="AA1600" s="12">
        <f t="shared" si="3201"/>
        <v>501657.61</v>
      </c>
      <c r="AB1600" s="12">
        <f t="shared" si="3134"/>
        <v>6359647.4210000001</v>
      </c>
      <c r="AC1600" s="12">
        <f t="shared" si="3135"/>
        <v>7077733.8999999994</v>
      </c>
      <c r="AD1600" s="12">
        <f t="shared" si="3136"/>
        <v>6814143.3099999996</v>
      </c>
      <c r="AE1600" s="12">
        <f t="shared" si="3201"/>
        <v>0</v>
      </c>
      <c r="AF1600" s="12">
        <f t="shared" si="3201"/>
        <v>0</v>
      </c>
      <c r="AG1600" s="12">
        <f t="shared" si="3138"/>
        <v>6359647.4210000001</v>
      </c>
      <c r="AH1600" s="12">
        <f t="shared" si="3139"/>
        <v>7077733.8999999994</v>
      </c>
      <c r="AI1600" s="12">
        <f t="shared" si="3140"/>
        <v>6814143.3099999996</v>
      </c>
      <c r="AJ1600" s="12">
        <f t="shared" si="3201"/>
        <v>-72607.483000000037</v>
      </c>
      <c r="AK1600" s="12">
        <f t="shared" si="3201"/>
        <v>0</v>
      </c>
      <c r="AL1600" s="12">
        <f t="shared" si="3201"/>
        <v>0</v>
      </c>
      <c r="AM1600" s="12">
        <f t="shared" si="3141"/>
        <v>6287039.9380000001</v>
      </c>
      <c r="AN1600" s="12">
        <f t="shared" si="3201"/>
        <v>0</v>
      </c>
      <c r="AO1600" s="12">
        <f t="shared" si="3148"/>
        <v>6287039.9380000001</v>
      </c>
      <c r="AP1600" s="12">
        <f t="shared" si="3142"/>
        <v>7077733.8999999994</v>
      </c>
      <c r="AQ1600" s="12">
        <f t="shared" si="3201"/>
        <v>0</v>
      </c>
      <c r="AR1600" s="12">
        <f t="shared" si="3149"/>
        <v>7077733.8999999994</v>
      </c>
      <c r="AS1600" s="12">
        <f t="shared" si="3143"/>
        <v>6814143.3099999996</v>
      </c>
      <c r="AT1600" s="12">
        <f t="shared" si="3201"/>
        <v>0</v>
      </c>
      <c r="AU1600" s="12">
        <f t="shared" si="3150"/>
        <v>6814143.3099999996</v>
      </c>
      <c r="AV1600" s="12">
        <f t="shared" si="3201"/>
        <v>0</v>
      </c>
      <c r="AW1600" s="22"/>
      <c r="AX1600" s="25"/>
    </row>
    <row r="1601" spans="1:51" s="11" customFormat="1" ht="62.4" x14ac:dyDescent="0.3">
      <c r="A1601" s="10" t="s">
        <v>320</v>
      </c>
      <c r="B1601" s="17"/>
      <c r="C1601" s="10"/>
      <c r="D1601" s="10"/>
      <c r="E1601" s="16" t="s">
        <v>1174</v>
      </c>
      <c r="F1601" s="18">
        <f>F1602+F1643+F1654+F1667</f>
        <v>5503887.8999999994</v>
      </c>
      <c r="G1601" s="18">
        <f t="shared" ref="G1601:AV1601" si="3202">G1602+G1643+G1654+G1667</f>
        <v>7003933.8999999994</v>
      </c>
      <c r="H1601" s="18">
        <f t="shared" si="3202"/>
        <v>6312485.6999999993</v>
      </c>
      <c r="I1601" s="18">
        <f t="shared" ref="I1601:K1601" si="3203">I1602+I1643+I1654+I1667</f>
        <v>-203418.59999999998</v>
      </c>
      <c r="J1601" s="18">
        <f t="shared" si="3203"/>
        <v>0</v>
      </c>
      <c r="K1601" s="18">
        <f t="shared" si="3203"/>
        <v>0</v>
      </c>
      <c r="L1601" s="18">
        <f t="shared" si="3125"/>
        <v>5300469.3</v>
      </c>
      <c r="M1601" s="18">
        <f t="shared" si="3126"/>
        <v>7003933.8999999994</v>
      </c>
      <c r="N1601" s="18">
        <f t="shared" si="3127"/>
        <v>6312485.6999999993</v>
      </c>
      <c r="O1601" s="18">
        <f t="shared" ref="O1601:Q1601" si="3204">O1602+O1643+O1654+O1667</f>
        <v>242655.264</v>
      </c>
      <c r="P1601" s="18">
        <f t="shared" si="3204"/>
        <v>0</v>
      </c>
      <c r="Q1601" s="18">
        <f t="shared" si="3204"/>
        <v>0</v>
      </c>
      <c r="R1601" s="18">
        <f t="shared" si="3111"/>
        <v>5543124.5640000002</v>
      </c>
      <c r="S1601" s="18">
        <f t="shared" si="3112"/>
        <v>7003933.8999999994</v>
      </c>
      <c r="T1601" s="18">
        <f t="shared" si="3113"/>
        <v>6312485.6999999993</v>
      </c>
      <c r="U1601" s="18">
        <f t="shared" ref="U1601" si="3205">U1602+U1643+U1654+U1667</f>
        <v>0</v>
      </c>
      <c r="V1601" s="18">
        <f t="shared" si="3114"/>
        <v>5543124.5640000002</v>
      </c>
      <c r="W1601" s="18">
        <f t="shared" si="3115"/>
        <v>7003933.8999999994</v>
      </c>
      <c r="X1601" s="18">
        <f t="shared" si="3116"/>
        <v>6312485.6999999993</v>
      </c>
      <c r="Y1601" s="18">
        <f t="shared" ref="Y1601:AA1601" si="3206">Y1602+Y1643+Y1654+Y1667</f>
        <v>816522.85700000008</v>
      </c>
      <c r="Z1601" s="18">
        <f t="shared" si="3206"/>
        <v>73800</v>
      </c>
      <c r="AA1601" s="18">
        <f t="shared" si="3206"/>
        <v>501657.61</v>
      </c>
      <c r="AB1601" s="18">
        <f t="shared" si="3134"/>
        <v>6359647.4210000001</v>
      </c>
      <c r="AC1601" s="18">
        <f t="shared" si="3135"/>
        <v>7077733.8999999994</v>
      </c>
      <c r="AD1601" s="18">
        <f t="shared" si="3136"/>
        <v>6814143.3099999996</v>
      </c>
      <c r="AE1601" s="18">
        <f t="shared" ref="AE1601:AF1601" si="3207">AE1602+AE1643+AE1654+AE1667</f>
        <v>0</v>
      </c>
      <c r="AF1601" s="18">
        <f t="shared" si="3207"/>
        <v>0</v>
      </c>
      <c r="AG1601" s="18">
        <f t="shared" si="3138"/>
        <v>6359647.4210000001</v>
      </c>
      <c r="AH1601" s="18">
        <f t="shared" si="3139"/>
        <v>7077733.8999999994</v>
      </c>
      <c r="AI1601" s="18">
        <f t="shared" si="3140"/>
        <v>6814143.3099999996</v>
      </c>
      <c r="AJ1601" s="18">
        <f t="shared" ref="AJ1601:AL1601" si="3208">AJ1602+AJ1643+AJ1654+AJ1667</f>
        <v>-72607.483000000037</v>
      </c>
      <c r="AK1601" s="18">
        <f t="shared" si="3208"/>
        <v>0</v>
      </c>
      <c r="AL1601" s="18">
        <f t="shared" si="3208"/>
        <v>0</v>
      </c>
      <c r="AM1601" s="18">
        <f t="shared" si="3141"/>
        <v>6287039.9380000001</v>
      </c>
      <c r="AN1601" s="18">
        <f t="shared" ref="AN1601" si="3209">AN1602+AN1643+AN1654+AN1667</f>
        <v>0</v>
      </c>
      <c r="AO1601" s="18">
        <f t="shared" si="3148"/>
        <v>6287039.9380000001</v>
      </c>
      <c r="AP1601" s="18">
        <f t="shared" si="3142"/>
        <v>7077733.8999999994</v>
      </c>
      <c r="AQ1601" s="18">
        <f t="shared" ref="AQ1601" si="3210">AQ1602+AQ1643+AQ1654+AQ1667</f>
        <v>0</v>
      </c>
      <c r="AR1601" s="18">
        <f t="shared" si="3149"/>
        <v>7077733.8999999994</v>
      </c>
      <c r="AS1601" s="18">
        <f t="shared" si="3143"/>
        <v>6814143.3099999996</v>
      </c>
      <c r="AT1601" s="18">
        <f t="shared" ref="AT1601" si="3211">AT1602+AT1643+AT1654+AT1667</f>
        <v>0</v>
      </c>
      <c r="AU1601" s="18">
        <f t="shared" si="3150"/>
        <v>6814143.3099999996</v>
      </c>
      <c r="AV1601" s="18">
        <f t="shared" si="3202"/>
        <v>0</v>
      </c>
      <c r="AW1601" s="31"/>
      <c r="AX1601" s="26"/>
    </row>
    <row r="1602" spans="1:51" ht="93.6" x14ac:dyDescent="0.3">
      <c r="A1602" s="49" t="s">
        <v>321</v>
      </c>
      <c r="B1602" s="45"/>
      <c r="C1602" s="49"/>
      <c r="D1602" s="49"/>
      <c r="E1602" s="15" t="s">
        <v>1175</v>
      </c>
      <c r="F1602" s="19">
        <f>F1603+F1615+F1623+F1627+F1635+F1607+F1611+F1619</f>
        <v>4869137.0999999996</v>
      </c>
      <c r="G1602" s="19">
        <f t="shared" ref="G1602:H1602" si="3212">G1603+G1615+G1623+G1627+G1635+G1607+G1611+G1619</f>
        <v>6323771.7999999998</v>
      </c>
      <c r="H1602" s="19">
        <f t="shared" si="3212"/>
        <v>6066441.7999999998</v>
      </c>
      <c r="I1602" s="19">
        <f>I1603+I1615+I1623+I1627+I1635+I1607+I1611+I1619+I1631</f>
        <v>-203418.59999999998</v>
      </c>
      <c r="J1602" s="19">
        <f t="shared" ref="J1602:K1602" si="3213">J1603+J1615+J1623+J1627+J1635+J1607+J1611+J1619+J1631</f>
        <v>0</v>
      </c>
      <c r="K1602" s="19">
        <f t="shared" si="3213"/>
        <v>0</v>
      </c>
      <c r="L1602" s="19">
        <f t="shared" si="3125"/>
        <v>4665718.5</v>
      </c>
      <c r="M1602" s="19">
        <f t="shared" si="3126"/>
        <v>6323771.7999999998</v>
      </c>
      <c r="N1602" s="19">
        <f t="shared" si="3127"/>
        <v>6066441.7999999998</v>
      </c>
      <c r="O1602" s="19">
        <f t="shared" ref="O1602:Q1602" si="3214">O1603+O1615+O1623+O1627+O1635+O1607+O1611+O1619+O1631</f>
        <v>173759.93</v>
      </c>
      <c r="P1602" s="19">
        <f t="shared" si="3214"/>
        <v>0</v>
      </c>
      <c r="Q1602" s="19">
        <f t="shared" si="3214"/>
        <v>0</v>
      </c>
      <c r="R1602" s="19">
        <f t="shared" si="3111"/>
        <v>4839478.43</v>
      </c>
      <c r="S1602" s="19">
        <f t="shared" si="3112"/>
        <v>6323771.7999999998</v>
      </c>
      <c r="T1602" s="19">
        <f t="shared" si="3113"/>
        <v>6066441.7999999998</v>
      </c>
      <c r="U1602" s="19">
        <f t="shared" ref="U1602" si="3215">U1603+U1615+U1623+U1627+U1635+U1607+U1611+U1619+U1631</f>
        <v>0</v>
      </c>
      <c r="V1602" s="19">
        <f t="shared" si="3114"/>
        <v>4839478.43</v>
      </c>
      <c r="W1602" s="19">
        <f t="shared" si="3115"/>
        <v>6323771.7999999998</v>
      </c>
      <c r="X1602" s="19">
        <f t="shared" si="3116"/>
        <v>6066441.7999999998</v>
      </c>
      <c r="Y1602" s="19">
        <f t="shared" ref="Y1602:AA1602" si="3216">Y1603+Y1615+Y1623+Y1627+Y1635+Y1607+Y1611+Y1619+Y1631</f>
        <v>0</v>
      </c>
      <c r="Z1602" s="19">
        <f t="shared" si="3216"/>
        <v>0</v>
      </c>
      <c r="AA1602" s="19">
        <f t="shared" si="3216"/>
        <v>0</v>
      </c>
      <c r="AB1602" s="19">
        <f t="shared" si="3134"/>
        <v>4839478.43</v>
      </c>
      <c r="AC1602" s="19">
        <f t="shared" si="3135"/>
        <v>6323771.7999999998</v>
      </c>
      <c r="AD1602" s="19">
        <f t="shared" si="3136"/>
        <v>6066441.7999999998</v>
      </c>
      <c r="AE1602" s="19">
        <f t="shared" ref="AE1602:AF1602" si="3217">AE1603+AE1615+AE1623+AE1627+AE1635+AE1607+AE1611+AE1619+AE1631</f>
        <v>0</v>
      </c>
      <c r="AF1602" s="19">
        <f t="shared" si="3217"/>
        <v>0</v>
      </c>
      <c r="AG1602" s="19">
        <f t="shared" si="3138"/>
        <v>4839478.43</v>
      </c>
      <c r="AH1602" s="19">
        <f t="shared" si="3139"/>
        <v>6323771.7999999998</v>
      </c>
      <c r="AI1602" s="19">
        <f t="shared" si="3140"/>
        <v>6066441.7999999998</v>
      </c>
      <c r="AJ1602" s="19">
        <f>AJ1603+AJ1615+AJ1623+AJ1627+AJ1635+AJ1607+AJ1611+AJ1619+AJ1631+AJ1639</f>
        <v>-88873.918000000034</v>
      </c>
      <c r="AK1602" s="19">
        <f t="shared" ref="AK1602:AV1602" si="3218">AK1603+AK1615+AK1623+AK1627+AK1635+AK1607+AK1611+AK1619+AK1631+AK1639</f>
        <v>0</v>
      </c>
      <c r="AL1602" s="19">
        <f t="shared" si="3218"/>
        <v>0</v>
      </c>
      <c r="AM1602" s="19">
        <f t="shared" si="3141"/>
        <v>4750604.5120000001</v>
      </c>
      <c r="AN1602" s="19">
        <f t="shared" ref="AN1602" si="3219">AN1603+AN1615+AN1623+AN1627+AN1635+AN1607+AN1611+AN1619+AN1631+AN1639</f>
        <v>8755.2099999999991</v>
      </c>
      <c r="AO1602" s="19">
        <f t="shared" si="3148"/>
        <v>4759359.7220000001</v>
      </c>
      <c r="AP1602" s="19">
        <f t="shared" si="3142"/>
        <v>6323771.7999999998</v>
      </c>
      <c r="AQ1602" s="19">
        <f t="shared" ref="AQ1602" si="3220">AQ1603+AQ1615+AQ1623+AQ1627+AQ1635+AQ1607+AQ1611+AQ1619+AQ1631+AQ1639</f>
        <v>0</v>
      </c>
      <c r="AR1602" s="19">
        <f t="shared" si="3149"/>
        <v>6323771.7999999998</v>
      </c>
      <c r="AS1602" s="19">
        <f t="shared" si="3143"/>
        <v>6066441.7999999998</v>
      </c>
      <c r="AT1602" s="19">
        <f t="shared" ref="AT1602" si="3221">AT1603+AT1615+AT1623+AT1627+AT1635+AT1607+AT1611+AT1619+AT1631+AT1639</f>
        <v>0</v>
      </c>
      <c r="AU1602" s="19">
        <f t="shared" si="3150"/>
        <v>6066441.7999999998</v>
      </c>
      <c r="AV1602" s="19">
        <f t="shared" si="3218"/>
        <v>0</v>
      </c>
      <c r="AW1602" s="32"/>
      <c r="AX1602" s="23"/>
      <c r="AY1602" s="2"/>
    </row>
    <row r="1603" spans="1:51" ht="78" x14ac:dyDescent="0.3">
      <c r="A1603" s="49" t="s">
        <v>315</v>
      </c>
      <c r="B1603" s="45"/>
      <c r="C1603" s="49"/>
      <c r="D1603" s="49"/>
      <c r="E1603" s="15" t="s">
        <v>832</v>
      </c>
      <c r="F1603" s="19">
        <f t="shared" ref="F1603:K1605" si="3222">F1604</f>
        <v>3690200</v>
      </c>
      <c r="G1603" s="19">
        <f t="shared" si="3222"/>
        <v>5512657.5</v>
      </c>
      <c r="H1603" s="19">
        <f t="shared" si="3222"/>
        <v>5293795</v>
      </c>
      <c r="I1603" s="19">
        <f t="shared" si="3222"/>
        <v>-189268.5</v>
      </c>
      <c r="J1603" s="19">
        <f t="shared" si="3222"/>
        <v>0</v>
      </c>
      <c r="K1603" s="19">
        <f t="shared" si="3222"/>
        <v>0</v>
      </c>
      <c r="L1603" s="19">
        <f t="shared" si="3125"/>
        <v>3500931.5</v>
      </c>
      <c r="M1603" s="19">
        <f t="shared" si="3126"/>
        <v>5512657.5</v>
      </c>
      <c r="N1603" s="19">
        <f t="shared" si="3127"/>
        <v>5293795</v>
      </c>
      <c r="O1603" s="19">
        <f t="shared" ref="O1603:Q1605" si="3223">O1604</f>
        <v>-4019.8560000000002</v>
      </c>
      <c r="P1603" s="19">
        <f t="shared" si="3223"/>
        <v>0</v>
      </c>
      <c r="Q1603" s="19">
        <f t="shared" si="3223"/>
        <v>0</v>
      </c>
      <c r="R1603" s="19">
        <f t="shared" si="3111"/>
        <v>3496911.6439999999</v>
      </c>
      <c r="S1603" s="19">
        <f t="shared" si="3112"/>
        <v>5512657.5</v>
      </c>
      <c r="T1603" s="19">
        <f t="shared" si="3113"/>
        <v>5293795</v>
      </c>
      <c r="U1603" s="19">
        <f t="shared" ref="U1603:AV1605" si="3224">U1604</f>
        <v>0</v>
      </c>
      <c r="V1603" s="19">
        <f t="shared" si="3114"/>
        <v>3496911.6439999999</v>
      </c>
      <c r="W1603" s="19">
        <f t="shared" si="3115"/>
        <v>5512657.5</v>
      </c>
      <c r="X1603" s="19">
        <f t="shared" si="3116"/>
        <v>5293795</v>
      </c>
      <c r="Y1603" s="19">
        <f t="shared" si="3224"/>
        <v>0</v>
      </c>
      <c r="Z1603" s="19">
        <f t="shared" si="3224"/>
        <v>0</v>
      </c>
      <c r="AA1603" s="19">
        <f t="shared" si="3224"/>
        <v>0</v>
      </c>
      <c r="AB1603" s="19">
        <f t="shared" si="3134"/>
        <v>3496911.6439999999</v>
      </c>
      <c r="AC1603" s="19">
        <f t="shared" si="3135"/>
        <v>5512657.5</v>
      </c>
      <c r="AD1603" s="19">
        <f t="shared" si="3136"/>
        <v>5293795</v>
      </c>
      <c r="AE1603" s="19">
        <f t="shared" si="3224"/>
        <v>0</v>
      </c>
      <c r="AF1603" s="19">
        <f t="shared" si="3224"/>
        <v>0</v>
      </c>
      <c r="AG1603" s="19">
        <f t="shared" si="3138"/>
        <v>3496911.6439999999</v>
      </c>
      <c r="AH1603" s="19">
        <f t="shared" si="3139"/>
        <v>5512657.5</v>
      </c>
      <c r="AI1603" s="19">
        <f t="shared" si="3140"/>
        <v>5293795</v>
      </c>
      <c r="AJ1603" s="19">
        <f t="shared" si="3224"/>
        <v>-66627.869000000006</v>
      </c>
      <c r="AK1603" s="19">
        <f t="shared" si="3224"/>
        <v>0</v>
      </c>
      <c r="AL1603" s="19">
        <f t="shared" si="3224"/>
        <v>0</v>
      </c>
      <c r="AM1603" s="19">
        <f t="shared" si="3141"/>
        <v>3430283.7749999999</v>
      </c>
      <c r="AN1603" s="19">
        <f t="shared" si="3224"/>
        <v>8755.2099999999991</v>
      </c>
      <c r="AO1603" s="19">
        <f t="shared" si="3148"/>
        <v>3439038.9849999999</v>
      </c>
      <c r="AP1603" s="19">
        <f t="shared" si="3142"/>
        <v>5512657.5</v>
      </c>
      <c r="AQ1603" s="19">
        <f t="shared" si="3224"/>
        <v>0</v>
      </c>
      <c r="AR1603" s="19">
        <f t="shared" si="3149"/>
        <v>5512657.5</v>
      </c>
      <c r="AS1603" s="19">
        <f t="shared" si="3143"/>
        <v>5293795</v>
      </c>
      <c r="AT1603" s="19">
        <f t="shared" si="3224"/>
        <v>0</v>
      </c>
      <c r="AU1603" s="19">
        <f t="shared" si="3150"/>
        <v>5293795</v>
      </c>
      <c r="AV1603" s="19">
        <f t="shared" si="3224"/>
        <v>0</v>
      </c>
      <c r="AW1603" s="32"/>
      <c r="AX1603" s="23"/>
      <c r="AY1603" s="2"/>
    </row>
    <row r="1604" spans="1:51" ht="31.2" x14ac:dyDescent="0.3">
      <c r="A1604" s="49" t="s">
        <v>315</v>
      </c>
      <c r="B1604" s="45">
        <v>200</v>
      </c>
      <c r="C1604" s="49"/>
      <c r="D1604" s="49"/>
      <c r="E1604" s="15" t="s">
        <v>578</v>
      </c>
      <c r="F1604" s="19">
        <f t="shared" si="3222"/>
        <v>3690200</v>
      </c>
      <c r="G1604" s="19">
        <f t="shared" si="3222"/>
        <v>5512657.5</v>
      </c>
      <c r="H1604" s="19">
        <f t="shared" si="3222"/>
        <v>5293795</v>
      </c>
      <c r="I1604" s="19">
        <f t="shared" si="3222"/>
        <v>-189268.5</v>
      </c>
      <c r="J1604" s="19">
        <f t="shared" si="3222"/>
        <v>0</v>
      </c>
      <c r="K1604" s="19">
        <f t="shared" si="3222"/>
        <v>0</v>
      </c>
      <c r="L1604" s="19">
        <f t="shared" si="3125"/>
        <v>3500931.5</v>
      </c>
      <c r="M1604" s="19">
        <f t="shared" si="3126"/>
        <v>5512657.5</v>
      </c>
      <c r="N1604" s="19">
        <f t="shared" si="3127"/>
        <v>5293795</v>
      </c>
      <c r="O1604" s="19">
        <f t="shared" si="3223"/>
        <v>-4019.8560000000002</v>
      </c>
      <c r="P1604" s="19">
        <f t="shared" si="3223"/>
        <v>0</v>
      </c>
      <c r="Q1604" s="19">
        <f t="shared" si="3223"/>
        <v>0</v>
      </c>
      <c r="R1604" s="19">
        <f t="shared" si="3111"/>
        <v>3496911.6439999999</v>
      </c>
      <c r="S1604" s="19">
        <f t="shared" si="3112"/>
        <v>5512657.5</v>
      </c>
      <c r="T1604" s="19">
        <f t="shared" si="3113"/>
        <v>5293795</v>
      </c>
      <c r="U1604" s="19">
        <f t="shared" si="3224"/>
        <v>0</v>
      </c>
      <c r="V1604" s="19">
        <f t="shared" si="3114"/>
        <v>3496911.6439999999</v>
      </c>
      <c r="W1604" s="19">
        <f t="shared" si="3115"/>
        <v>5512657.5</v>
      </c>
      <c r="X1604" s="19">
        <f t="shared" si="3116"/>
        <v>5293795</v>
      </c>
      <c r="Y1604" s="19">
        <f t="shared" si="3224"/>
        <v>0</v>
      </c>
      <c r="Z1604" s="19">
        <f t="shared" si="3224"/>
        <v>0</v>
      </c>
      <c r="AA1604" s="19">
        <f t="shared" si="3224"/>
        <v>0</v>
      </c>
      <c r="AB1604" s="19">
        <f t="shared" si="3134"/>
        <v>3496911.6439999999</v>
      </c>
      <c r="AC1604" s="19">
        <f t="shared" si="3135"/>
        <v>5512657.5</v>
      </c>
      <c r="AD1604" s="19">
        <f t="shared" si="3136"/>
        <v>5293795</v>
      </c>
      <c r="AE1604" s="19">
        <f t="shared" si="3224"/>
        <v>0</v>
      </c>
      <c r="AF1604" s="19">
        <f t="shared" si="3224"/>
        <v>0</v>
      </c>
      <c r="AG1604" s="19">
        <f t="shared" si="3138"/>
        <v>3496911.6439999999</v>
      </c>
      <c r="AH1604" s="19">
        <f t="shared" si="3139"/>
        <v>5512657.5</v>
      </c>
      <c r="AI1604" s="19">
        <f t="shared" si="3140"/>
        <v>5293795</v>
      </c>
      <c r="AJ1604" s="19">
        <f t="shared" si="3224"/>
        <v>-66627.869000000006</v>
      </c>
      <c r="AK1604" s="19">
        <f t="shared" si="3224"/>
        <v>0</v>
      </c>
      <c r="AL1604" s="19">
        <f t="shared" si="3224"/>
        <v>0</v>
      </c>
      <c r="AM1604" s="19">
        <f t="shared" si="3141"/>
        <v>3430283.7749999999</v>
      </c>
      <c r="AN1604" s="19">
        <f t="shared" si="3224"/>
        <v>8755.2099999999991</v>
      </c>
      <c r="AO1604" s="19">
        <f t="shared" si="3148"/>
        <v>3439038.9849999999</v>
      </c>
      <c r="AP1604" s="19">
        <f t="shared" si="3142"/>
        <v>5512657.5</v>
      </c>
      <c r="AQ1604" s="19">
        <f t="shared" si="3224"/>
        <v>0</v>
      </c>
      <c r="AR1604" s="19">
        <f t="shared" si="3149"/>
        <v>5512657.5</v>
      </c>
      <c r="AS1604" s="19">
        <f t="shared" si="3143"/>
        <v>5293795</v>
      </c>
      <c r="AT1604" s="19">
        <f t="shared" si="3224"/>
        <v>0</v>
      </c>
      <c r="AU1604" s="19">
        <f t="shared" si="3150"/>
        <v>5293795</v>
      </c>
      <c r="AV1604" s="19">
        <f t="shared" si="3224"/>
        <v>0</v>
      </c>
      <c r="AW1604" s="32"/>
      <c r="AX1604" s="23"/>
      <c r="AY1604" s="2"/>
    </row>
    <row r="1605" spans="1:51" ht="46.8" x14ac:dyDescent="0.3">
      <c r="A1605" s="49" t="s">
        <v>315</v>
      </c>
      <c r="B1605" s="45">
        <v>240</v>
      </c>
      <c r="C1605" s="49"/>
      <c r="D1605" s="49"/>
      <c r="E1605" s="15" t="s">
        <v>586</v>
      </c>
      <c r="F1605" s="19">
        <f t="shared" si="3222"/>
        <v>3690200</v>
      </c>
      <c r="G1605" s="19">
        <f t="shared" si="3222"/>
        <v>5512657.5</v>
      </c>
      <c r="H1605" s="19">
        <f t="shared" si="3222"/>
        <v>5293795</v>
      </c>
      <c r="I1605" s="19">
        <f t="shared" si="3222"/>
        <v>-189268.5</v>
      </c>
      <c r="J1605" s="19">
        <f t="shared" si="3222"/>
        <v>0</v>
      </c>
      <c r="K1605" s="19">
        <f t="shared" si="3222"/>
        <v>0</v>
      </c>
      <c r="L1605" s="19">
        <f t="shared" si="3125"/>
        <v>3500931.5</v>
      </c>
      <c r="M1605" s="19">
        <f t="shared" si="3126"/>
        <v>5512657.5</v>
      </c>
      <c r="N1605" s="19">
        <f t="shared" si="3127"/>
        <v>5293795</v>
      </c>
      <c r="O1605" s="19">
        <f t="shared" si="3223"/>
        <v>-4019.8560000000002</v>
      </c>
      <c r="P1605" s="19">
        <f t="shared" si="3223"/>
        <v>0</v>
      </c>
      <c r="Q1605" s="19">
        <f t="shared" si="3223"/>
        <v>0</v>
      </c>
      <c r="R1605" s="19">
        <f t="shared" si="3111"/>
        <v>3496911.6439999999</v>
      </c>
      <c r="S1605" s="19">
        <f t="shared" si="3112"/>
        <v>5512657.5</v>
      </c>
      <c r="T1605" s="19">
        <f t="shared" si="3113"/>
        <v>5293795</v>
      </c>
      <c r="U1605" s="19">
        <f t="shared" si="3224"/>
        <v>0</v>
      </c>
      <c r="V1605" s="19">
        <f t="shared" si="3114"/>
        <v>3496911.6439999999</v>
      </c>
      <c r="W1605" s="19">
        <f t="shared" si="3115"/>
        <v>5512657.5</v>
      </c>
      <c r="X1605" s="19">
        <f t="shared" si="3116"/>
        <v>5293795</v>
      </c>
      <c r="Y1605" s="19">
        <f t="shared" si="3224"/>
        <v>0</v>
      </c>
      <c r="Z1605" s="19">
        <f t="shared" si="3224"/>
        <v>0</v>
      </c>
      <c r="AA1605" s="19">
        <f t="shared" si="3224"/>
        <v>0</v>
      </c>
      <c r="AB1605" s="19">
        <f t="shared" si="3134"/>
        <v>3496911.6439999999</v>
      </c>
      <c r="AC1605" s="19">
        <f t="shared" si="3135"/>
        <v>5512657.5</v>
      </c>
      <c r="AD1605" s="19">
        <f t="shared" si="3136"/>
        <v>5293795</v>
      </c>
      <c r="AE1605" s="19">
        <f t="shared" si="3224"/>
        <v>0</v>
      </c>
      <c r="AF1605" s="19">
        <f t="shared" si="3224"/>
        <v>0</v>
      </c>
      <c r="AG1605" s="19">
        <f t="shared" si="3138"/>
        <v>3496911.6439999999</v>
      </c>
      <c r="AH1605" s="19">
        <f t="shared" si="3139"/>
        <v>5512657.5</v>
      </c>
      <c r="AI1605" s="19">
        <f t="shared" si="3140"/>
        <v>5293795</v>
      </c>
      <c r="AJ1605" s="19">
        <f t="shared" si="3224"/>
        <v>-66627.869000000006</v>
      </c>
      <c r="AK1605" s="19">
        <f t="shared" si="3224"/>
        <v>0</v>
      </c>
      <c r="AL1605" s="19">
        <f t="shared" si="3224"/>
        <v>0</v>
      </c>
      <c r="AM1605" s="19">
        <f t="shared" si="3141"/>
        <v>3430283.7749999999</v>
      </c>
      <c r="AN1605" s="19">
        <f t="shared" si="3224"/>
        <v>8755.2099999999991</v>
      </c>
      <c r="AO1605" s="19">
        <f t="shared" si="3148"/>
        <v>3439038.9849999999</v>
      </c>
      <c r="AP1605" s="19">
        <f t="shared" si="3142"/>
        <v>5512657.5</v>
      </c>
      <c r="AQ1605" s="19">
        <f t="shared" si="3224"/>
        <v>0</v>
      </c>
      <c r="AR1605" s="19">
        <f t="shared" si="3149"/>
        <v>5512657.5</v>
      </c>
      <c r="AS1605" s="19">
        <f t="shared" si="3143"/>
        <v>5293795</v>
      </c>
      <c r="AT1605" s="19">
        <f t="shared" si="3224"/>
        <v>0</v>
      </c>
      <c r="AU1605" s="19">
        <f t="shared" si="3150"/>
        <v>5293795</v>
      </c>
      <c r="AV1605" s="19">
        <f t="shared" si="3224"/>
        <v>0</v>
      </c>
      <c r="AW1605" s="32"/>
      <c r="AX1605" s="23"/>
      <c r="AY1605" s="2"/>
    </row>
    <row r="1606" spans="1:51" x14ac:dyDescent="0.3">
      <c r="A1606" s="49" t="s">
        <v>315</v>
      </c>
      <c r="B1606" s="45">
        <v>240</v>
      </c>
      <c r="C1606" s="49" t="s">
        <v>151</v>
      </c>
      <c r="D1606" s="49" t="s">
        <v>24</v>
      </c>
      <c r="E1606" s="15" t="s">
        <v>548</v>
      </c>
      <c r="F1606" s="19">
        <v>3690200</v>
      </c>
      <c r="G1606" s="19">
        <v>5512657.5</v>
      </c>
      <c r="H1606" s="19">
        <v>5293795</v>
      </c>
      <c r="I1606" s="19">
        <v>-189268.5</v>
      </c>
      <c r="J1606" s="19"/>
      <c r="K1606" s="19"/>
      <c r="L1606" s="19">
        <f t="shared" si="3125"/>
        <v>3500931.5</v>
      </c>
      <c r="M1606" s="19">
        <f t="shared" si="3126"/>
        <v>5512657.5</v>
      </c>
      <c r="N1606" s="19">
        <f t="shared" si="3127"/>
        <v>5293795</v>
      </c>
      <c r="O1606" s="19">
        <v>-4019.8560000000002</v>
      </c>
      <c r="P1606" s="19"/>
      <c r="Q1606" s="19"/>
      <c r="R1606" s="19">
        <f t="shared" si="3111"/>
        <v>3496911.6439999999</v>
      </c>
      <c r="S1606" s="19">
        <f t="shared" si="3112"/>
        <v>5512657.5</v>
      </c>
      <c r="T1606" s="19">
        <f t="shared" si="3113"/>
        <v>5293795</v>
      </c>
      <c r="U1606" s="19"/>
      <c r="V1606" s="19">
        <f t="shared" si="3114"/>
        <v>3496911.6439999999</v>
      </c>
      <c r="W1606" s="19">
        <f t="shared" si="3115"/>
        <v>5512657.5</v>
      </c>
      <c r="X1606" s="19">
        <f t="shared" si="3116"/>
        <v>5293795</v>
      </c>
      <c r="Y1606" s="19"/>
      <c r="Z1606" s="19"/>
      <c r="AA1606" s="19"/>
      <c r="AB1606" s="19">
        <f t="shared" si="3134"/>
        <v>3496911.6439999999</v>
      </c>
      <c r="AC1606" s="19">
        <f t="shared" si="3135"/>
        <v>5512657.5</v>
      </c>
      <c r="AD1606" s="19">
        <f t="shared" si="3136"/>
        <v>5293795</v>
      </c>
      <c r="AE1606" s="19"/>
      <c r="AF1606" s="19"/>
      <c r="AG1606" s="19">
        <f t="shared" si="3138"/>
        <v>3496911.6439999999</v>
      </c>
      <c r="AH1606" s="19">
        <f t="shared" si="3139"/>
        <v>5512657.5</v>
      </c>
      <c r="AI1606" s="19">
        <f t="shared" si="3140"/>
        <v>5293795</v>
      </c>
      <c r="AJ1606" s="19">
        <f>-16468.087-7729.064-16561.66-25869.058</f>
        <v>-66627.869000000006</v>
      </c>
      <c r="AK1606" s="19"/>
      <c r="AL1606" s="19"/>
      <c r="AM1606" s="41">
        <f t="shared" si="3141"/>
        <v>3430283.7749999999</v>
      </c>
      <c r="AN1606" s="41">
        <v>8755.2099999999991</v>
      </c>
      <c r="AO1606" s="19">
        <f t="shared" si="3148"/>
        <v>3439038.9849999999</v>
      </c>
      <c r="AP1606" s="41">
        <f t="shared" si="3142"/>
        <v>5512657.5</v>
      </c>
      <c r="AQ1606" s="41"/>
      <c r="AR1606" s="19">
        <f t="shared" si="3149"/>
        <v>5512657.5</v>
      </c>
      <c r="AS1606" s="41">
        <f t="shared" si="3143"/>
        <v>5293795</v>
      </c>
      <c r="AT1606" s="41"/>
      <c r="AU1606" s="19">
        <f t="shared" si="3150"/>
        <v>5293795</v>
      </c>
      <c r="AV1606" s="19"/>
      <c r="AW1606" s="32"/>
      <c r="AX1606" s="23" t="s">
        <v>1299</v>
      </c>
      <c r="AY1606" s="2"/>
    </row>
    <row r="1607" spans="1:51" ht="78" x14ac:dyDescent="0.3">
      <c r="A1607" s="49" t="s">
        <v>835</v>
      </c>
      <c r="B1607" s="45"/>
      <c r="C1607" s="49"/>
      <c r="D1607" s="49"/>
      <c r="E1607" s="15" t="s">
        <v>836</v>
      </c>
      <c r="F1607" s="19">
        <f t="shared" ref="F1607:K1609" si="3225">F1608</f>
        <v>741500</v>
      </c>
      <c r="G1607" s="19">
        <f t="shared" si="3225"/>
        <v>788637.5</v>
      </c>
      <c r="H1607" s="19">
        <f t="shared" si="3225"/>
        <v>750170</v>
      </c>
      <c r="I1607" s="19">
        <f t="shared" si="3225"/>
        <v>-12889.8</v>
      </c>
      <c r="J1607" s="19">
        <f t="shared" si="3225"/>
        <v>0</v>
      </c>
      <c r="K1607" s="19">
        <f t="shared" si="3225"/>
        <v>0</v>
      </c>
      <c r="L1607" s="19">
        <f t="shared" si="3125"/>
        <v>728610.2</v>
      </c>
      <c r="M1607" s="19">
        <f t="shared" si="3126"/>
        <v>788637.5</v>
      </c>
      <c r="N1607" s="19">
        <f t="shared" si="3127"/>
        <v>750170</v>
      </c>
      <c r="O1607" s="19">
        <f t="shared" ref="O1607:Q1609" si="3226">O1608</f>
        <v>69842.391000000003</v>
      </c>
      <c r="P1607" s="19">
        <f t="shared" si="3226"/>
        <v>0</v>
      </c>
      <c r="Q1607" s="19">
        <f t="shared" si="3226"/>
        <v>0</v>
      </c>
      <c r="R1607" s="19">
        <f t="shared" ref="R1607:R1681" si="3227">L1607+O1607</f>
        <v>798452.59100000001</v>
      </c>
      <c r="S1607" s="19">
        <f t="shared" ref="S1607:S1681" si="3228">M1607+P1607</f>
        <v>788637.5</v>
      </c>
      <c r="T1607" s="19">
        <f t="shared" ref="T1607:T1681" si="3229">N1607+Q1607</f>
        <v>750170</v>
      </c>
      <c r="U1607" s="19">
        <f t="shared" ref="U1607:AV1609" si="3230">U1608</f>
        <v>0</v>
      </c>
      <c r="V1607" s="19">
        <f t="shared" ref="V1607:V1681" si="3231">R1607+U1607</f>
        <v>798452.59100000001</v>
      </c>
      <c r="W1607" s="19">
        <f t="shared" ref="W1607:W1681" si="3232">S1607</f>
        <v>788637.5</v>
      </c>
      <c r="X1607" s="19">
        <f t="shared" ref="X1607:X1681" si="3233">T1607</f>
        <v>750170</v>
      </c>
      <c r="Y1607" s="19">
        <f t="shared" si="3230"/>
        <v>0</v>
      </c>
      <c r="Z1607" s="19">
        <f t="shared" si="3230"/>
        <v>0</v>
      </c>
      <c r="AA1607" s="19">
        <f t="shared" si="3230"/>
        <v>0</v>
      </c>
      <c r="AB1607" s="19">
        <f t="shared" si="3134"/>
        <v>798452.59100000001</v>
      </c>
      <c r="AC1607" s="19">
        <f t="shared" si="3135"/>
        <v>788637.5</v>
      </c>
      <c r="AD1607" s="19">
        <f t="shared" si="3136"/>
        <v>750170</v>
      </c>
      <c r="AE1607" s="19">
        <f t="shared" si="3230"/>
        <v>0</v>
      </c>
      <c r="AF1607" s="19">
        <f t="shared" si="3230"/>
        <v>0</v>
      </c>
      <c r="AG1607" s="19">
        <f t="shared" si="3138"/>
        <v>798452.59100000001</v>
      </c>
      <c r="AH1607" s="19">
        <f t="shared" si="3139"/>
        <v>788637.5</v>
      </c>
      <c r="AI1607" s="19">
        <f t="shared" si="3140"/>
        <v>750170</v>
      </c>
      <c r="AJ1607" s="19">
        <f t="shared" si="3230"/>
        <v>0</v>
      </c>
      <c r="AK1607" s="19">
        <f t="shared" si="3230"/>
        <v>0</v>
      </c>
      <c r="AL1607" s="19">
        <f t="shared" si="3230"/>
        <v>0</v>
      </c>
      <c r="AM1607" s="19">
        <f t="shared" si="3141"/>
        <v>798452.59100000001</v>
      </c>
      <c r="AN1607" s="19">
        <f t="shared" si="3230"/>
        <v>0</v>
      </c>
      <c r="AO1607" s="19">
        <f t="shared" si="3148"/>
        <v>798452.59100000001</v>
      </c>
      <c r="AP1607" s="19">
        <f t="shared" si="3142"/>
        <v>788637.5</v>
      </c>
      <c r="AQ1607" s="19">
        <f t="shared" si="3230"/>
        <v>0</v>
      </c>
      <c r="AR1607" s="19">
        <f t="shared" si="3149"/>
        <v>788637.5</v>
      </c>
      <c r="AS1607" s="19">
        <f t="shared" si="3143"/>
        <v>750170</v>
      </c>
      <c r="AT1607" s="19">
        <f t="shared" si="3230"/>
        <v>0</v>
      </c>
      <c r="AU1607" s="19">
        <f t="shared" si="3150"/>
        <v>750170</v>
      </c>
      <c r="AV1607" s="19">
        <f t="shared" si="3230"/>
        <v>0</v>
      </c>
      <c r="AW1607" s="32"/>
      <c r="AX1607" s="23"/>
      <c r="AY1607" s="2"/>
    </row>
    <row r="1608" spans="1:51" ht="31.2" x14ac:dyDescent="0.3">
      <c r="A1608" s="49" t="s">
        <v>835</v>
      </c>
      <c r="B1608" s="45">
        <v>200</v>
      </c>
      <c r="C1608" s="49"/>
      <c r="D1608" s="49"/>
      <c r="E1608" s="15" t="s">
        <v>578</v>
      </c>
      <c r="F1608" s="19">
        <f t="shared" si="3225"/>
        <v>741500</v>
      </c>
      <c r="G1608" s="19">
        <f t="shared" si="3225"/>
        <v>788637.5</v>
      </c>
      <c r="H1608" s="19">
        <f t="shared" si="3225"/>
        <v>750170</v>
      </c>
      <c r="I1608" s="19">
        <f t="shared" si="3225"/>
        <v>-12889.8</v>
      </c>
      <c r="J1608" s="19">
        <f t="shared" si="3225"/>
        <v>0</v>
      </c>
      <c r="K1608" s="19">
        <f t="shared" si="3225"/>
        <v>0</v>
      </c>
      <c r="L1608" s="19">
        <f t="shared" si="3125"/>
        <v>728610.2</v>
      </c>
      <c r="M1608" s="19">
        <f t="shared" si="3126"/>
        <v>788637.5</v>
      </c>
      <c r="N1608" s="19">
        <f t="shared" si="3127"/>
        <v>750170</v>
      </c>
      <c r="O1608" s="19">
        <f t="shared" si="3226"/>
        <v>69842.391000000003</v>
      </c>
      <c r="P1608" s="19">
        <f t="shared" si="3226"/>
        <v>0</v>
      </c>
      <c r="Q1608" s="19">
        <f t="shared" si="3226"/>
        <v>0</v>
      </c>
      <c r="R1608" s="19">
        <f t="shared" si="3227"/>
        <v>798452.59100000001</v>
      </c>
      <c r="S1608" s="19">
        <f t="shared" si="3228"/>
        <v>788637.5</v>
      </c>
      <c r="T1608" s="19">
        <f t="shared" si="3229"/>
        <v>750170</v>
      </c>
      <c r="U1608" s="19">
        <f t="shared" si="3230"/>
        <v>0</v>
      </c>
      <c r="V1608" s="19">
        <f t="shared" si="3231"/>
        <v>798452.59100000001</v>
      </c>
      <c r="W1608" s="19">
        <f t="shared" si="3232"/>
        <v>788637.5</v>
      </c>
      <c r="X1608" s="19">
        <f t="shared" si="3233"/>
        <v>750170</v>
      </c>
      <c r="Y1608" s="19">
        <f t="shared" si="3230"/>
        <v>0</v>
      </c>
      <c r="Z1608" s="19">
        <f t="shared" si="3230"/>
        <v>0</v>
      </c>
      <c r="AA1608" s="19">
        <f t="shared" si="3230"/>
        <v>0</v>
      </c>
      <c r="AB1608" s="19">
        <f t="shared" si="3134"/>
        <v>798452.59100000001</v>
      </c>
      <c r="AC1608" s="19">
        <f t="shared" si="3135"/>
        <v>788637.5</v>
      </c>
      <c r="AD1608" s="19">
        <f t="shared" si="3136"/>
        <v>750170</v>
      </c>
      <c r="AE1608" s="19">
        <f t="shared" si="3230"/>
        <v>0</v>
      </c>
      <c r="AF1608" s="19">
        <f t="shared" si="3230"/>
        <v>0</v>
      </c>
      <c r="AG1608" s="19">
        <f t="shared" si="3138"/>
        <v>798452.59100000001</v>
      </c>
      <c r="AH1608" s="19">
        <f t="shared" si="3139"/>
        <v>788637.5</v>
      </c>
      <c r="AI1608" s="19">
        <f t="shared" si="3140"/>
        <v>750170</v>
      </c>
      <c r="AJ1608" s="19">
        <f t="shared" si="3230"/>
        <v>0</v>
      </c>
      <c r="AK1608" s="19">
        <f t="shared" si="3230"/>
        <v>0</v>
      </c>
      <c r="AL1608" s="19">
        <f t="shared" si="3230"/>
        <v>0</v>
      </c>
      <c r="AM1608" s="19">
        <f t="shared" si="3141"/>
        <v>798452.59100000001</v>
      </c>
      <c r="AN1608" s="19">
        <f t="shared" si="3230"/>
        <v>0</v>
      </c>
      <c r="AO1608" s="19">
        <f t="shared" si="3148"/>
        <v>798452.59100000001</v>
      </c>
      <c r="AP1608" s="19">
        <f t="shared" si="3142"/>
        <v>788637.5</v>
      </c>
      <c r="AQ1608" s="19">
        <f t="shared" si="3230"/>
        <v>0</v>
      </c>
      <c r="AR1608" s="19">
        <f t="shared" si="3149"/>
        <v>788637.5</v>
      </c>
      <c r="AS1608" s="19">
        <f t="shared" si="3143"/>
        <v>750170</v>
      </c>
      <c r="AT1608" s="19">
        <f t="shared" si="3230"/>
        <v>0</v>
      </c>
      <c r="AU1608" s="19">
        <f t="shared" si="3150"/>
        <v>750170</v>
      </c>
      <c r="AV1608" s="19">
        <f t="shared" si="3230"/>
        <v>0</v>
      </c>
      <c r="AW1608" s="32"/>
      <c r="AX1608" s="23"/>
      <c r="AY1608" s="2"/>
    </row>
    <row r="1609" spans="1:51" ht="46.8" x14ac:dyDescent="0.3">
      <c r="A1609" s="49" t="s">
        <v>835</v>
      </c>
      <c r="B1609" s="45">
        <v>240</v>
      </c>
      <c r="C1609" s="49"/>
      <c r="D1609" s="49"/>
      <c r="E1609" s="15" t="s">
        <v>586</v>
      </c>
      <c r="F1609" s="19">
        <f t="shared" si="3225"/>
        <v>741500</v>
      </c>
      <c r="G1609" s="19">
        <f t="shared" si="3225"/>
        <v>788637.5</v>
      </c>
      <c r="H1609" s="19">
        <f t="shared" si="3225"/>
        <v>750170</v>
      </c>
      <c r="I1609" s="19">
        <f t="shared" si="3225"/>
        <v>-12889.8</v>
      </c>
      <c r="J1609" s="19">
        <f t="shared" si="3225"/>
        <v>0</v>
      </c>
      <c r="K1609" s="19">
        <f t="shared" si="3225"/>
        <v>0</v>
      </c>
      <c r="L1609" s="19">
        <f t="shared" si="3125"/>
        <v>728610.2</v>
      </c>
      <c r="M1609" s="19">
        <f t="shared" si="3126"/>
        <v>788637.5</v>
      </c>
      <c r="N1609" s="19">
        <f t="shared" si="3127"/>
        <v>750170</v>
      </c>
      <c r="O1609" s="19">
        <f t="shared" si="3226"/>
        <v>69842.391000000003</v>
      </c>
      <c r="P1609" s="19">
        <f t="shared" si="3226"/>
        <v>0</v>
      </c>
      <c r="Q1609" s="19">
        <f t="shared" si="3226"/>
        <v>0</v>
      </c>
      <c r="R1609" s="19">
        <f t="shared" si="3227"/>
        <v>798452.59100000001</v>
      </c>
      <c r="S1609" s="19">
        <f t="shared" si="3228"/>
        <v>788637.5</v>
      </c>
      <c r="T1609" s="19">
        <f t="shared" si="3229"/>
        <v>750170</v>
      </c>
      <c r="U1609" s="19">
        <f t="shared" si="3230"/>
        <v>0</v>
      </c>
      <c r="V1609" s="19">
        <f t="shared" si="3231"/>
        <v>798452.59100000001</v>
      </c>
      <c r="W1609" s="19">
        <f t="shared" si="3232"/>
        <v>788637.5</v>
      </c>
      <c r="X1609" s="19">
        <f t="shared" si="3233"/>
        <v>750170</v>
      </c>
      <c r="Y1609" s="19">
        <f t="shared" si="3230"/>
        <v>0</v>
      </c>
      <c r="Z1609" s="19">
        <f t="shared" si="3230"/>
        <v>0</v>
      </c>
      <c r="AA1609" s="19">
        <f t="shared" si="3230"/>
        <v>0</v>
      </c>
      <c r="AB1609" s="19">
        <f t="shared" si="3134"/>
        <v>798452.59100000001</v>
      </c>
      <c r="AC1609" s="19">
        <f t="shared" si="3135"/>
        <v>788637.5</v>
      </c>
      <c r="AD1609" s="19">
        <f t="shared" si="3136"/>
        <v>750170</v>
      </c>
      <c r="AE1609" s="19">
        <f t="shared" si="3230"/>
        <v>0</v>
      </c>
      <c r="AF1609" s="19">
        <f t="shared" si="3230"/>
        <v>0</v>
      </c>
      <c r="AG1609" s="19">
        <f t="shared" si="3138"/>
        <v>798452.59100000001</v>
      </c>
      <c r="AH1609" s="19">
        <f t="shared" si="3139"/>
        <v>788637.5</v>
      </c>
      <c r="AI1609" s="19">
        <f t="shared" si="3140"/>
        <v>750170</v>
      </c>
      <c r="AJ1609" s="19">
        <f t="shared" si="3230"/>
        <v>0</v>
      </c>
      <c r="AK1609" s="19">
        <f t="shared" si="3230"/>
        <v>0</v>
      </c>
      <c r="AL1609" s="19">
        <f t="shared" si="3230"/>
        <v>0</v>
      </c>
      <c r="AM1609" s="19">
        <f t="shared" si="3141"/>
        <v>798452.59100000001</v>
      </c>
      <c r="AN1609" s="19">
        <f t="shared" si="3230"/>
        <v>0</v>
      </c>
      <c r="AO1609" s="19">
        <f t="shared" si="3148"/>
        <v>798452.59100000001</v>
      </c>
      <c r="AP1609" s="19">
        <f t="shared" si="3142"/>
        <v>788637.5</v>
      </c>
      <c r="AQ1609" s="19">
        <f t="shared" si="3230"/>
        <v>0</v>
      </c>
      <c r="AR1609" s="19">
        <f t="shared" si="3149"/>
        <v>788637.5</v>
      </c>
      <c r="AS1609" s="19">
        <f t="shared" si="3143"/>
        <v>750170</v>
      </c>
      <c r="AT1609" s="19">
        <f t="shared" si="3230"/>
        <v>0</v>
      </c>
      <c r="AU1609" s="19">
        <f t="shared" si="3150"/>
        <v>750170</v>
      </c>
      <c r="AV1609" s="19">
        <f t="shared" si="3230"/>
        <v>0</v>
      </c>
      <c r="AW1609" s="32"/>
      <c r="AX1609" s="23"/>
      <c r="AY1609" s="2"/>
    </row>
    <row r="1610" spans="1:51" x14ac:dyDescent="0.3">
      <c r="A1610" s="49" t="s">
        <v>835</v>
      </c>
      <c r="B1610" s="45">
        <v>240</v>
      </c>
      <c r="C1610" s="49" t="s">
        <v>151</v>
      </c>
      <c r="D1610" s="49" t="s">
        <v>24</v>
      </c>
      <c r="E1610" s="15" t="s">
        <v>548</v>
      </c>
      <c r="F1610" s="19">
        <v>741500</v>
      </c>
      <c r="G1610" s="19">
        <v>788637.5</v>
      </c>
      <c r="H1610" s="19">
        <v>750170</v>
      </c>
      <c r="I1610" s="19">
        <v>-12889.8</v>
      </c>
      <c r="J1610" s="19"/>
      <c r="K1610" s="19"/>
      <c r="L1610" s="19">
        <f t="shared" si="3125"/>
        <v>728610.2</v>
      </c>
      <c r="M1610" s="19">
        <f t="shared" si="3126"/>
        <v>788637.5</v>
      </c>
      <c r="N1610" s="19">
        <f t="shared" si="3127"/>
        <v>750170</v>
      </c>
      <c r="O1610" s="19">
        <v>69842.391000000003</v>
      </c>
      <c r="P1610" s="19"/>
      <c r="Q1610" s="19"/>
      <c r="R1610" s="19">
        <f t="shared" si="3227"/>
        <v>798452.59100000001</v>
      </c>
      <c r="S1610" s="19">
        <f t="shared" si="3228"/>
        <v>788637.5</v>
      </c>
      <c r="T1610" s="19">
        <f t="shared" si="3229"/>
        <v>750170</v>
      </c>
      <c r="U1610" s="19"/>
      <c r="V1610" s="19">
        <f t="shared" si="3231"/>
        <v>798452.59100000001</v>
      </c>
      <c r="W1610" s="19">
        <f t="shared" si="3232"/>
        <v>788637.5</v>
      </c>
      <c r="X1610" s="19">
        <f t="shared" si="3233"/>
        <v>750170</v>
      </c>
      <c r="Y1610" s="19"/>
      <c r="Z1610" s="19"/>
      <c r="AA1610" s="19"/>
      <c r="AB1610" s="19">
        <f t="shared" si="3134"/>
        <v>798452.59100000001</v>
      </c>
      <c r="AC1610" s="19">
        <f t="shared" si="3135"/>
        <v>788637.5</v>
      </c>
      <c r="AD1610" s="19">
        <f t="shared" si="3136"/>
        <v>750170</v>
      </c>
      <c r="AE1610" s="19"/>
      <c r="AF1610" s="19"/>
      <c r="AG1610" s="19">
        <f t="shared" si="3138"/>
        <v>798452.59100000001</v>
      </c>
      <c r="AH1610" s="19">
        <f t="shared" si="3139"/>
        <v>788637.5</v>
      </c>
      <c r="AI1610" s="19">
        <f t="shared" si="3140"/>
        <v>750170</v>
      </c>
      <c r="AJ1610" s="19"/>
      <c r="AK1610" s="19"/>
      <c r="AL1610" s="19"/>
      <c r="AM1610" s="19">
        <f t="shared" si="3141"/>
        <v>798452.59100000001</v>
      </c>
      <c r="AN1610" s="19"/>
      <c r="AO1610" s="19">
        <f t="shared" si="3148"/>
        <v>798452.59100000001</v>
      </c>
      <c r="AP1610" s="19">
        <f t="shared" si="3142"/>
        <v>788637.5</v>
      </c>
      <c r="AQ1610" s="19"/>
      <c r="AR1610" s="19">
        <f t="shared" si="3149"/>
        <v>788637.5</v>
      </c>
      <c r="AS1610" s="19">
        <f t="shared" si="3143"/>
        <v>750170</v>
      </c>
      <c r="AT1610" s="19"/>
      <c r="AU1610" s="19">
        <f t="shared" si="3150"/>
        <v>750170</v>
      </c>
      <c r="AV1610" s="19"/>
      <c r="AW1610" s="32"/>
      <c r="AX1610" s="23" t="s">
        <v>1300</v>
      </c>
      <c r="AY1610" s="2"/>
    </row>
    <row r="1611" spans="1:51" ht="93.6" x14ac:dyDescent="0.3">
      <c r="A1611" s="49" t="s">
        <v>316</v>
      </c>
      <c r="B1611" s="45"/>
      <c r="C1611" s="49"/>
      <c r="D1611" s="49"/>
      <c r="E1611" s="15" t="s">
        <v>735</v>
      </c>
      <c r="F1611" s="19">
        <f t="shared" ref="F1611:K1613" si="3234">F1612</f>
        <v>95</v>
      </c>
      <c r="G1611" s="19">
        <f t="shared" si="3234"/>
        <v>95</v>
      </c>
      <c r="H1611" s="19">
        <f t="shared" si="3234"/>
        <v>95</v>
      </c>
      <c r="I1611" s="19">
        <f t="shared" si="3234"/>
        <v>0</v>
      </c>
      <c r="J1611" s="19">
        <f t="shared" si="3234"/>
        <v>0</v>
      </c>
      <c r="K1611" s="19">
        <f t="shared" si="3234"/>
        <v>0</v>
      </c>
      <c r="L1611" s="19">
        <f t="shared" si="3125"/>
        <v>95</v>
      </c>
      <c r="M1611" s="19">
        <f t="shared" si="3126"/>
        <v>95</v>
      </c>
      <c r="N1611" s="19">
        <f t="shared" si="3127"/>
        <v>95</v>
      </c>
      <c r="O1611" s="19">
        <f t="shared" ref="O1611:Q1613" si="3235">O1612</f>
        <v>0</v>
      </c>
      <c r="P1611" s="19">
        <f t="shared" si="3235"/>
        <v>0</v>
      </c>
      <c r="Q1611" s="19">
        <f t="shared" si="3235"/>
        <v>0</v>
      </c>
      <c r="R1611" s="19">
        <f t="shared" si="3227"/>
        <v>95</v>
      </c>
      <c r="S1611" s="19">
        <f t="shared" si="3228"/>
        <v>95</v>
      </c>
      <c r="T1611" s="19">
        <f t="shared" si="3229"/>
        <v>95</v>
      </c>
      <c r="U1611" s="19">
        <f t="shared" ref="U1611:AV1613" si="3236">U1612</f>
        <v>0</v>
      </c>
      <c r="V1611" s="19">
        <f t="shared" si="3231"/>
        <v>95</v>
      </c>
      <c r="W1611" s="19">
        <f t="shared" si="3232"/>
        <v>95</v>
      </c>
      <c r="X1611" s="19">
        <f t="shared" si="3233"/>
        <v>95</v>
      </c>
      <c r="Y1611" s="19">
        <f t="shared" si="3236"/>
        <v>0</v>
      </c>
      <c r="Z1611" s="19">
        <f t="shared" si="3236"/>
        <v>0</v>
      </c>
      <c r="AA1611" s="19">
        <f t="shared" si="3236"/>
        <v>0</v>
      </c>
      <c r="AB1611" s="19">
        <f t="shared" si="3134"/>
        <v>95</v>
      </c>
      <c r="AC1611" s="19">
        <f t="shared" si="3135"/>
        <v>95</v>
      </c>
      <c r="AD1611" s="19">
        <f t="shared" si="3136"/>
        <v>95</v>
      </c>
      <c r="AE1611" s="19">
        <f t="shared" si="3236"/>
        <v>0</v>
      </c>
      <c r="AF1611" s="19">
        <f t="shared" si="3236"/>
        <v>0</v>
      </c>
      <c r="AG1611" s="19">
        <f t="shared" si="3138"/>
        <v>95</v>
      </c>
      <c r="AH1611" s="19">
        <f t="shared" si="3139"/>
        <v>95</v>
      </c>
      <c r="AI1611" s="19">
        <f t="shared" si="3140"/>
        <v>95</v>
      </c>
      <c r="AJ1611" s="19">
        <f t="shared" si="3236"/>
        <v>0</v>
      </c>
      <c r="AK1611" s="19">
        <f t="shared" si="3236"/>
        <v>0</v>
      </c>
      <c r="AL1611" s="19">
        <f t="shared" si="3236"/>
        <v>0</v>
      </c>
      <c r="AM1611" s="19">
        <f t="shared" si="3141"/>
        <v>95</v>
      </c>
      <c r="AN1611" s="19">
        <f t="shared" si="3236"/>
        <v>0</v>
      </c>
      <c r="AO1611" s="19">
        <f t="shared" si="3148"/>
        <v>95</v>
      </c>
      <c r="AP1611" s="19">
        <f t="shared" si="3142"/>
        <v>95</v>
      </c>
      <c r="AQ1611" s="19">
        <f t="shared" si="3236"/>
        <v>0</v>
      </c>
      <c r="AR1611" s="19">
        <f t="shared" si="3149"/>
        <v>95</v>
      </c>
      <c r="AS1611" s="19">
        <f t="shared" si="3143"/>
        <v>95</v>
      </c>
      <c r="AT1611" s="19">
        <f t="shared" si="3236"/>
        <v>0</v>
      </c>
      <c r="AU1611" s="19">
        <f t="shared" si="3150"/>
        <v>95</v>
      </c>
      <c r="AV1611" s="19">
        <f t="shared" si="3236"/>
        <v>0</v>
      </c>
      <c r="AW1611" s="32"/>
      <c r="AX1611" s="23"/>
      <c r="AY1611" s="2"/>
    </row>
    <row r="1612" spans="1:51" ht="31.2" x14ac:dyDescent="0.3">
      <c r="A1612" s="49" t="s">
        <v>316</v>
      </c>
      <c r="B1612" s="45">
        <v>200</v>
      </c>
      <c r="C1612" s="49"/>
      <c r="D1612" s="49"/>
      <c r="E1612" s="15" t="s">
        <v>578</v>
      </c>
      <c r="F1612" s="19">
        <f t="shared" si="3234"/>
        <v>95</v>
      </c>
      <c r="G1612" s="19">
        <f t="shared" si="3234"/>
        <v>95</v>
      </c>
      <c r="H1612" s="19">
        <f t="shared" si="3234"/>
        <v>95</v>
      </c>
      <c r="I1612" s="19">
        <f t="shared" si="3234"/>
        <v>0</v>
      </c>
      <c r="J1612" s="19">
        <f t="shared" si="3234"/>
        <v>0</v>
      </c>
      <c r="K1612" s="19">
        <f t="shared" si="3234"/>
        <v>0</v>
      </c>
      <c r="L1612" s="19">
        <f t="shared" si="3125"/>
        <v>95</v>
      </c>
      <c r="M1612" s="19">
        <f t="shared" si="3126"/>
        <v>95</v>
      </c>
      <c r="N1612" s="19">
        <f t="shared" si="3127"/>
        <v>95</v>
      </c>
      <c r="O1612" s="19">
        <f t="shared" si="3235"/>
        <v>0</v>
      </c>
      <c r="P1612" s="19">
        <f t="shared" si="3235"/>
        <v>0</v>
      </c>
      <c r="Q1612" s="19">
        <f t="shared" si="3235"/>
        <v>0</v>
      </c>
      <c r="R1612" s="19">
        <f t="shared" si="3227"/>
        <v>95</v>
      </c>
      <c r="S1612" s="19">
        <f t="shared" si="3228"/>
        <v>95</v>
      </c>
      <c r="T1612" s="19">
        <f t="shared" si="3229"/>
        <v>95</v>
      </c>
      <c r="U1612" s="19">
        <f t="shared" si="3236"/>
        <v>0</v>
      </c>
      <c r="V1612" s="19">
        <f t="shared" si="3231"/>
        <v>95</v>
      </c>
      <c r="W1612" s="19">
        <f t="shared" si="3232"/>
        <v>95</v>
      </c>
      <c r="X1612" s="19">
        <f t="shared" si="3233"/>
        <v>95</v>
      </c>
      <c r="Y1612" s="19">
        <f t="shared" si="3236"/>
        <v>0</v>
      </c>
      <c r="Z1612" s="19">
        <f t="shared" si="3236"/>
        <v>0</v>
      </c>
      <c r="AA1612" s="19">
        <f t="shared" si="3236"/>
        <v>0</v>
      </c>
      <c r="AB1612" s="19">
        <f t="shared" si="3134"/>
        <v>95</v>
      </c>
      <c r="AC1612" s="19">
        <f t="shared" si="3135"/>
        <v>95</v>
      </c>
      <c r="AD1612" s="19">
        <f t="shared" si="3136"/>
        <v>95</v>
      </c>
      <c r="AE1612" s="19">
        <f t="shared" si="3236"/>
        <v>0</v>
      </c>
      <c r="AF1612" s="19">
        <f t="shared" si="3236"/>
        <v>0</v>
      </c>
      <c r="AG1612" s="19">
        <f t="shared" si="3138"/>
        <v>95</v>
      </c>
      <c r="AH1612" s="19">
        <f t="shared" si="3139"/>
        <v>95</v>
      </c>
      <c r="AI1612" s="19">
        <f t="shared" si="3140"/>
        <v>95</v>
      </c>
      <c r="AJ1612" s="19">
        <f t="shared" si="3236"/>
        <v>0</v>
      </c>
      <c r="AK1612" s="19">
        <f t="shared" si="3236"/>
        <v>0</v>
      </c>
      <c r="AL1612" s="19">
        <f t="shared" si="3236"/>
        <v>0</v>
      </c>
      <c r="AM1612" s="19">
        <f t="shared" si="3141"/>
        <v>95</v>
      </c>
      <c r="AN1612" s="19">
        <f t="shared" si="3236"/>
        <v>0</v>
      </c>
      <c r="AO1612" s="19">
        <f t="shared" si="3148"/>
        <v>95</v>
      </c>
      <c r="AP1612" s="19">
        <f t="shared" si="3142"/>
        <v>95</v>
      </c>
      <c r="AQ1612" s="19">
        <f t="shared" si="3236"/>
        <v>0</v>
      </c>
      <c r="AR1612" s="19">
        <f t="shared" si="3149"/>
        <v>95</v>
      </c>
      <c r="AS1612" s="19">
        <f t="shared" si="3143"/>
        <v>95</v>
      </c>
      <c r="AT1612" s="19">
        <f t="shared" si="3236"/>
        <v>0</v>
      </c>
      <c r="AU1612" s="19">
        <f t="shared" si="3150"/>
        <v>95</v>
      </c>
      <c r="AV1612" s="19">
        <f t="shared" si="3236"/>
        <v>0</v>
      </c>
      <c r="AW1612" s="32"/>
      <c r="AX1612" s="23"/>
      <c r="AY1612" s="2"/>
    </row>
    <row r="1613" spans="1:51" ht="46.8" x14ac:dyDescent="0.3">
      <c r="A1613" s="49" t="s">
        <v>316</v>
      </c>
      <c r="B1613" s="45">
        <v>240</v>
      </c>
      <c r="C1613" s="49"/>
      <c r="D1613" s="49"/>
      <c r="E1613" s="15" t="s">
        <v>586</v>
      </c>
      <c r="F1613" s="19">
        <f t="shared" si="3234"/>
        <v>95</v>
      </c>
      <c r="G1613" s="19">
        <f t="shared" si="3234"/>
        <v>95</v>
      </c>
      <c r="H1613" s="19">
        <f t="shared" si="3234"/>
        <v>95</v>
      </c>
      <c r="I1613" s="19">
        <f t="shared" si="3234"/>
        <v>0</v>
      </c>
      <c r="J1613" s="19">
        <f t="shared" si="3234"/>
        <v>0</v>
      </c>
      <c r="K1613" s="19">
        <f t="shared" si="3234"/>
        <v>0</v>
      </c>
      <c r="L1613" s="19">
        <f t="shared" si="3125"/>
        <v>95</v>
      </c>
      <c r="M1613" s="19">
        <f t="shared" si="3126"/>
        <v>95</v>
      </c>
      <c r="N1613" s="19">
        <f t="shared" si="3127"/>
        <v>95</v>
      </c>
      <c r="O1613" s="19">
        <f t="shared" si="3235"/>
        <v>0</v>
      </c>
      <c r="P1613" s="19">
        <f t="shared" si="3235"/>
        <v>0</v>
      </c>
      <c r="Q1613" s="19">
        <f t="shared" si="3235"/>
        <v>0</v>
      </c>
      <c r="R1613" s="19">
        <f t="shared" si="3227"/>
        <v>95</v>
      </c>
      <c r="S1613" s="19">
        <f t="shared" si="3228"/>
        <v>95</v>
      </c>
      <c r="T1613" s="19">
        <f t="shared" si="3229"/>
        <v>95</v>
      </c>
      <c r="U1613" s="19">
        <f t="shared" si="3236"/>
        <v>0</v>
      </c>
      <c r="V1613" s="19">
        <f t="shared" si="3231"/>
        <v>95</v>
      </c>
      <c r="W1613" s="19">
        <f t="shared" si="3232"/>
        <v>95</v>
      </c>
      <c r="X1613" s="19">
        <f t="shared" si="3233"/>
        <v>95</v>
      </c>
      <c r="Y1613" s="19">
        <f t="shared" si="3236"/>
        <v>0</v>
      </c>
      <c r="Z1613" s="19">
        <f t="shared" si="3236"/>
        <v>0</v>
      </c>
      <c r="AA1613" s="19">
        <f t="shared" si="3236"/>
        <v>0</v>
      </c>
      <c r="AB1613" s="19">
        <f t="shared" si="3134"/>
        <v>95</v>
      </c>
      <c r="AC1613" s="19">
        <f t="shared" si="3135"/>
        <v>95</v>
      </c>
      <c r="AD1613" s="19">
        <f t="shared" si="3136"/>
        <v>95</v>
      </c>
      <c r="AE1613" s="19">
        <f t="shared" si="3236"/>
        <v>0</v>
      </c>
      <c r="AF1613" s="19">
        <f t="shared" si="3236"/>
        <v>0</v>
      </c>
      <c r="AG1613" s="19">
        <f t="shared" si="3138"/>
        <v>95</v>
      </c>
      <c r="AH1613" s="19">
        <f t="shared" si="3139"/>
        <v>95</v>
      </c>
      <c r="AI1613" s="19">
        <f t="shared" si="3140"/>
        <v>95</v>
      </c>
      <c r="AJ1613" s="19">
        <f t="shared" si="3236"/>
        <v>0</v>
      </c>
      <c r="AK1613" s="19">
        <f t="shared" si="3236"/>
        <v>0</v>
      </c>
      <c r="AL1613" s="19">
        <f t="shared" si="3236"/>
        <v>0</v>
      </c>
      <c r="AM1613" s="19">
        <f t="shared" si="3141"/>
        <v>95</v>
      </c>
      <c r="AN1613" s="19">
        <f t="shared" si="3236"/>
        <v>0</v>
      </c>
      <c r="AO1613" s="19">
        <f t="shared" si="3148"/>
        <v>95</v>
      </c>
      <c r="AP1613" s="19">
        <f t="shared" si="3142"/>
        <v>95</v>
      </c>
      <c r="AQ1613" s="19">
        <f t="shared" si="3236"/>
        <v>0</v>
      </c>
      <c r="AR1613" s="19">
        <f t="shared" si="3149"/>
        <v>95</v>
      </c>
      <c r="AS1613" s="19">
        <f t="shared" si="3143"/>
        <v>95</v>
      </c>
      <c r="AT1613" s="19">
        <f t="shared" si="3236"/>
        <v>0</v>
      </c>
      <c r="AU1613" s="19">
        <f t="shared" si="3150"/>
        <v>95</v>
      </c>
      <c r="AV1613" s="19">
        <f t="shared" si="3236"/>
        <v>0</v>
      </c>
      <c r="AW1613" s="32"/>
      <c r="AX1613" s="23"/>
      <c r="AY1613" s="2"/>
    </row>
    <row r="1614" spans="1:51" x14ac:dyDescent="0.3">
      <c r="A1614" s="49" t="s">
        <v>316</v>
      </c>
      <c r="B1614" s="45">
        <v>240</v>
      </c>
      <c r="C1614" s="49" t="s">
        <v>151</v>
      </c>
      <c r="D1614" s="49" t="s">
        <v>24</v>
      </c>
      <c r="E1614" s="15" t="s">
        <v>548</v>
      </c>
      <c r="F1614" s="19">
        <v>95</v>
      </c>
      <c r="G1614" s="19">
        <v>95</v>
      </c>
      <c r="H1614" s="19">
        <v>95</v>
      </c>
      <c r="I1614" s="19"/>
      <c r="J1614" s="19"/>
      <c r="K1614" s="19"/>
      <c r="L1614" s="19">
        <f t="shared" si="3125"/>
        <v>95</v>
      </c>
      <c r="M1614" s="19">
        <f t="shared" si="3126"/>
        <v>95</v>
      </c>
      <c r="N1614" s="19">
        <f t="shared" si="3127"/>
        <v>95</v>
      </c>
      <c r="O1614" s="19"/>
      <c r="P1614" s="19"/>
      <c r="Q1614" s="19"/>
      <c r="R1614" s="19">
        <f t="shared" si="3227"/>
        <v>95</v>
      </c>
      <c r="S1614" s="19">
        <f t="shared" si="3228"/>
        <v>95</v>
      </c>
      <c r="T1614" s="19">
        <f t="shared" si="3229"/>
        <v>95</v>
      </c>
      <c r="U1614" s="19"/>
      <c r="V1614" s="19">
        <f t="shared" si="3231"/>
        <v>95</v>
      </c>
      <c r="W1614" s="19">
        <f t="shared" si="3232"/>
        <v>95</v>
      </c>
      <c r="X1614" s="19">
        <f t="shared" si="3233"/>
        <v>95</v>
      </c>
      <c r="Y1614" s="19"/>
      <c r="Z1614" s="19"/>
      <c r="AA1614" s="19"/>
      <c r="AB1614" s="19">
        <f t="shared" si="3134"/>
        <v>95</v>
      </c>
      <c r="AC1614" s="19">
        <f t="shared" si="3135"/>
        <v>95</v>
      </c>
      <c r="AD1614" s="19">
        <f t="shared" si="3136"/>
        <v>95</v>
      </c>
      <c r="AE1614" s="19"/>
      <c r="AF1614" s="19"/>
      <c r="AG1614" s="19">
        <f t="shared" si="3138"/>
        <v>95</v>
      </c>
      <c r="AH1614" s="19">
        <f t="shared" si="3139"/>
        <v>95</v>
      </c>
      <c r="AI1614" s="19">
        <f t="shared" si="3140"/>
        <v>95</v>
      </c>
      <c r="AJ1614" s="19"/>
      <c r="AK1614" s="19"/>
      <c r="AL1614" s="19"/>
      <c r="AM1614" s="19">
        <f t="shared" si="3141"/>
        <v>95</v>
      </c>
      <c r="AN1614" s="19"/>
      <c r="AO1614" s="19">
        <f t="shared" si="3148"/>
        <v>95</v>
      </c>
      <c r="AP1614" s="19">
        <f t="shared" si="3142"/>
        <v>95</v>
      </c>
      <c r="AQ1614" s="19"/>
      <c r="AR1614" s="19">
        <f t="shared" si="3149"/>
        <v>95</v>
      </c>
      <c r="AS1614" s="19">
        <f t="shared" si="3143"/>
        <v>95</v>
      </c>
      <c r="AT1614" s="19"/>
      <c r="AU1614" s="19">
        <f t="shared" si="3150"/>
        <v>95</v>
      </c>
      <c r="AV1614" s="19"/>
      <c r="AW1614" s="32"/>
      <c r="AX1614" s="23"/>
      <c r="AY1614" s="2"/>
    </row>
    <row r="1615" spans="1:51" ht="78" x14ac:dyDescent="0.3">
      <c r="A1615" s="49" t="s">
        <v>947</v>
      </c>
      <c r="B1615" s="45"/>
      <c r="C1615" s="49"/>
      <c r="D1615" s="49"/>
      <c r="E1615" s="15" t="s">
        <v>1176</v>
      </c>
      <c r="F1615" s="19">
        <f t="shared" ref="F1615:K1617" si="3237">F1616</f>
        <v>22381.8</v>
      </c>
      <c r="G1615" s="19">
        <f t="shared" si="3237"/>
        <v>22381.8</v>
      </c>
      <c r="H1615" s="19">
        <f t="shared" si="3237"/>
        <v>22381.8</v>
      </c>
      <c r="I1615" s="19">
        <f t="shared" si="3237"/>
        <v>0</v>
      </c>
      <c r="J1615" s="19">
        <f t="shared" si="3237"/>
        <v>0</v>
      </c>
      <c r="K1615" s="19">
        <f t="shared" si="3237"/>
        <v>0</v>
      </c>
      <c r="L1615" s="19">
        <f t="shared" si="3125"/>
        <v>22381.8</v>
      </c>
      <c r="M1615" s="19">
        <f t="shared" si="3126"/>
        <v>22381.8</v>
      </c>
      <c r="N1615" s="19">
        <f t="shared" si="3127"/>
        <v>22381.8</v>
      </c>
      <c r="O1615" s="19">
        <f t="shared" ref="O1615:Q1617" si="3238">O1616</f>
        <v>0</v>
      </c>
      <c r="P1615" s="19">
        <f t="shared" si="3238"/>
        <v>0</v>
      </c>
      <c r="Q1615" s="19">
        <f t="shared" si="3238"/>
        <v>0</v>
      </c>
      <c r="R1615" s="19">
        <f t="shared" si="3227"/>
        <v>22381.8</v>
      </c>
      <c r="S1615" s="19">
        <f t="shared" si="3228"/>
        <v>22381.8</v>
      </c>
      <c r="T1615" s="19">
        <f t="shared" si="3229"/>
        <v>22381.8</v>
      </c>
      <c r="U1615" s="19">
        <f t="shared" ref="U1615:AV1617" si="3239">U1616</f>
        <v>0</v>
      </c>
      <c r="V1615" s="19">
        <f t="shared" si="3231"/>
        <v>22381.8</v>
      </c>
      <c r="W1615" s="19">
        <f t="shared" si="3232"/>
        <v>22381.8</v>
      </c>
      <c r="X1615" s="19">
        <f t="shared" si="3233"/>
        <v>22381.8</v>
      </c>
      <c r="Y1615" s="19">
        <f t="shared" si="3239"/>
        <v>0</v>
      </c>
      <c r="Z1615" s="19">
        <f t="shared" si="3239"/>
        <v>0</v>
      </c>
      <c r="AA1615" s="19">
        <f t="shared" si="3239"/>
        <v>0</v>
      </c>
      <c r="AB1615" s="19">
        <f t="shared" si="3134"/>
        <v>22381.8</v>
      </c>
      <c r="AC1615" s="19">
        <f t="shared" si="3135"/>
        <v>22381.8</v>
      </c>
      <c r="AD1615" s="19">
        <f t="shared" si="3136"/>
        <v>22381.8</v>
      </c>
      <c r="AE1615" s="19">
        <f t="shared" si="3239"/>
        <v>0</v>
      </c>
      <c r="AF1615" s="19">
        <f t="shared" si="3239"/>
        <v>0</v>
      </c>
      <c r="AG1615" s="19">
        <f t="shared" si="3138"/>
        <v>22381.8</v>
      </c>
      <c r="AH1615" s="19">
        <f t="shared" si="3139"/>
        <v>22381.8</v>
      </c>
      <c r="AI1615" s="19">
        <f t="shared" si="3140"/>
        <v>22381.8</v>
      </c>
      <c r="AJ1615" s="19">
        <f t="shared" si="3239"/>
        <v>0</v>
      </c>
      <c r="AK1615" s="19">
        <f t="shared" si="3239"/>
        <v>0</v>
      </c>
      <c r="AL1615" s="19">
        <f t="shared" si="3239"/>
        <v>0</v>
      </c>
      <c r="AM1615" s="19">
        <f t="shared" si="3141"/>
        <v>22381.8</v>
      </c>
      <c r="AN1615" s="19">
        <f t="shared" si="3239"/>
        <v>0</v>
      </c>
      <c r="AO1615" s="19">
        <f t="shared" si="3148"/>
        <v>22381.8</v>
      </c>
      <c r="AP1615" s="19">
        <f t="shared" si="3142"/>
        <v>22381.8</v>
      </c>
      <c r="AQ1615" s="19">
        <f t="shared" si="3239"/>
        <v>0</v>
      </c>
      <c r="AR1615" s="19">
        <f t="shared" si="3149"/>
        <v>22381.8</v>
      </c>
      <c r="AS1615" s="19">
        <f t="shared" si="3143"/>
        <v>22381.8</v>
      </c>
      <c r="AT1615" s="19">
        <f t="shared" si="3239"/>
        <v>0</v>
      </c>
      <c r="AU1615" s="19">
        <f t="shared" si="3150"/>
        <v>22381.8</v>
      </c>
      <c r="AV1615" s="19">
        <f t="shared" si="3239"/>
        <v>0</v>
      </c>
      <c r="AW1615" s="32"/>
      <c r="AX1615" s="23"/>
      <c r="AY1615" s="2"/>
    </row>
    <row r="1616" spans="1:51" ht="31.2" x14ac:dyDescent="0.3">
      <c r="A1616" s="49" t="s">
        <v>947</v>
      </c>
      <c r="B1616" s="45">
        <v>200</v>
      </c>
      <c r="C1616" s="49"/>
      <c r="D1616" s="49"/>
      <c r="E1616" s="15" t="s">
        <v>578</v>
      </c>
      <c r="F1616" s="19">
        <f t="shared" si="3237"/>
        <v>22381.8</v>
      </c>
      <c r="G1616" s="19">
        <f t="shared" si="3237"/>
        <v>22381.8</v>
      </c>
      <c r="H1616" s="19">
        <f t="shared" si="3237"/>
        <v>22381.8</v>
      </c>
      <c r="I1616" s="19">
        <f t="shared" si="3237"/>
        <v>0</v>
      </c>
      <c r="J1616" s="19">
        <f t="shared" si="3237"/>
        <v>0</v>
      </c>
      <c r="K1616" s="19">
        <f t="shared" si="3237"/>
        <v>0</v>
      </c>
      <c r="L1616" s="19">
        <f t="shared" si="3125"/>
        <v>22381.8</v>
      </c>
      <c r="M1616" s="19">
        <f t="shared" si="3126"/>
        <v>22381.8</v>
      </c>
      <c r="N1616" s="19">
        <f t="shared" si="3127"/>
        <v>22381.8</v>
      </c>
      <c r="O1616" s="19">
        <f t="shared" si="3238"/>
        <v>0</v>
      </c>
      <c r="P1616" s="19">
        <f t="shared" si="3238"/>
        <v>0</v>
      </c>
      <c r="Q1616" s="19">
        <f t="shared" si="3238"/>
        <v>0</v>
      </c>
      <c r="R1616" s="19">
        <f t="shared" si="3227"/>
        <v>22381.8</v>
      </c>
      <c r="S1616" s="19">
        <f t="shared" si="3228"/>
        <v>22381.8</v>
      </c>
      <c r="T1616" s="19">
        <f t="shared" si="3229"/>
        <v>22381.8</v>
      </c>
      <c r="U1616" s="19">
        <f t="shared" si="3239"/>
        <v>0</v>
      </c>
      <c r="V1616" s="19">
        <f t="shared" si="3231"/>
        <v>22381.8</v>
      </c>
      <c r="W1616" s="19">
        <f t="shared" si="3232"/>
        <v>22381.8</v>
      </c>
      <c r="X1616" s="19">
        <f t="shared" si="3233"/>
        <v>22381.8</v>
      </c>
      <c r="Y1616" s="19">
        <f t="shared" si="3239"/>
        <v>0</v>
      </c>
      <c r="Z1616" s="19">
        <f t="shared" si="3239"/>
        <v>0</v>
      </c>
      <c r="AA1616" s="19">
        <f t="shared" si="3239"/>
        <v>0</v>
      </c>
      <c r="AB1616" s="19">
        <f t="shared" si="3134"/>
        <v>22381.8</v>
      </c>
      <c r="AC1616" s="19">
        <f t="shared" si="3135"/>
        <v>22381.8</v>
      </c>
      <c r="AD1616" s="19">
        <f t="shared" si="3136"/>
        <v>22381.8</v>
      </c>
      <c r="AE1616" s="19">
        <f t="shared" si="3239"/>
        <v>0</v>
      </c>
      <c r="AF1616" s="19">
        <f t="shared" si="3239"/>
        <v>0</v>
      </c>
      <c r="AG1616" s="19">
        <f t="shared" si="3138"/>
        <v>22381.8</v>
      </c>
      <c r="AH1616" s="19">
        <f t="shared" si="3139"/>
        <v>22381.8</v>
      </c>
      <c r="AI1616" s="19">
        <f t="shared" si="3140"/>
        <v>22381.8</v>
      </c>
      <c r="AJ1616" s="19">
        <f t="shared" si="3239"/>
        <v>0</v>
      </c>
      <c r="AK1616" s="19">
        <f t="shared" si="3239"/>
        <v>0</v>
      </c>
      <c r="AL1616" s="19">
        <f t="shared" si="3239"/>
        <v>0</v>
      </c>
      <c r="AM1616" s="19">
        <f t="shared" si="3141"/>
        <v>22381.8</v>
      </c>
      <c r="AN1616" s="19">
        <f t="shared" si="3239"/>
        <v>0</v>
      </c>
      <c r="AO1616" s="19">
        <f t="shared" si="3148"/>
        <v>22381.8</v>
      </c>
      <c r="AP1616" s="19">
        <f t="shared" si="3142"/>
        <v>22381.8</v>
      </c>
      <c r="AQ1616" s="19">
        <f t="shared" si="3239"/>
        <v>0</v>
      </c>
      <c r="AR1616" s="19">
        <f t="shared" si="3149"/>
        <v>22381.8</v>
      </c>
      <c r="AS1616" s="19">
        <f t="shared" si="3143"/>
        <v>22381.8</v>
      </c>
      <c r="AT1616" s="19">
        <f t="shared" si="3239"/>
        <v>0</v>
      </c>
      <c r="AU1616" s="19">
        <f t="shared" si="3150"/>
        <v>22381.8</v>
      </c>
      <c r="AV1616" s="19">
        <f t="shared" si="3239"/>
        <v>0</v>
      </c>
      <c r="AW1616" s="32"/>
      <c r="AX1616" s="23"/>
      <c r="AY1616" s="2"/>
    </row>
    <row r="1617" spans="1:51" ht="46.8" x14ac:dyDescent="0.3">
      <c r="A1617" s="49" t="s">
        <v>947</v>
      </c>
      <c r="B1617" s="45">
        <v>240</v>
      </c>
      <c r="C1617" s="49"/>
      <c r="D1617" s="49"/>
      <c r="E1617" s="15" t="s">
        <v>586</v>
      </c>
      <c r="F1617" s="19">
        <f t="shared" si="3237"/>
        <v>22381.8</v>
      </c>
      <c r="G1617" s="19">
        <f t="shared" si="3237"/>
        <v>22381.8</v>
      </c>
      <c r="H1617" s="19">
        <f t="shared" si="3237"/>
        <v>22381.8</v>
      </c>
      <c r="I1617" s="19">
        <f t="shared" si="3237"/>
        <v>0</v>
      </c>
      <c r="J1617" s="19">
        <f t="shared" si="3237"/>
        <v>0</v>
      </c>
      <c r="K1617" s="19">
        <f t="shared" si="3237"/>
        <v>0</v>
      </c>
      <c r="L1617" s="19">
        <f t="shared" si="3125"/>
        <v>22381.8</v>
      </c>
      <c r="M1617" s="19">
        <f t="shared" si="3126"/>
        <v>22381.8</v>
      </c>
      <c r="N1617" s="19">
        <f t="shared" si="3127"/>
        <v>22381.8</v>
      </c>
      <c r="O1617" s="19">
        <f t="shared" si="3238"/>
        <v>0</v>
      </c>
      <c r="P1617" s="19">
        <f t="shared" si="3238"/>
        <v>0</v>
      </c>
      <c r="Q1617" s="19">
        <f t="shared" si="3238"/>
        <v>0</v>
      </c>
      <c r="R1617" s="19">
        <f t="shared" si="3227"/>
        <v>22381.8</v>
      </c>
      <c r="S1617" s="19">
        <f t="shared" si="3228"/>
        <v>22381.8</v>
      </c>
      <c r="T1617" s="19">
        <f t="shared" si="3229"/>
        <v>22381.8</v>
      </c>
      <c r="U1617" s="19">
        <f t="shared" si="3239"/>
        <v>0</v>
      </c>
      <c r="V1617" s="19">
        <f t="shared" si="3231"/>
        <v>22381.8</v>
      </c>
      <c r="W1617" s="19">
        <f t="shared" si="3232"/>
        <v>22381.8</v>
      </c>
      <c r="X1617" s="19">
        <f t="shared" si="3233"/>
        <v>22381.8</v>
      </c>
      <c r="Y1617" s="19">
        <f t="shared" si="3239"/>
        <v>0</v>
      </c>
      <c r="Z1617" s="19">
        <f t="shared" si="3239"/>
        <v>0</v>
      </c>
      <c r="AA1617" s="19">
        <f t="shared" si="3239"/>
        <v>0</v>
      </c>
      <c r="AB1617" s="19">
        <f t="shared" si="3134"/>
        <v>22381.8</v>
      </c>
      <c r="AC1617" s="19">
        <f t="shared" si="3135"/>
        <v>22381.8</v>
      </c>
      <c r="AD1617" s="19">
        <f t="shared" si="3136"/>
        <v>22381.8</v>
      </c>
      <c r="AE1617" s="19">
        <f t="shared" si="3239"/>
        <v>0</v>
      </c>
      <c r="AF1617" s="19">
        <f t="shared" si="3239"/>
        <v>0</v>
      </c>
      <c r="AG1617" s="19">
        <f t="shared" si="3138"/>
        <v>22381.8</v>
      </c>
      <c r="AH1617" s="19">
        <f t="shared" si="3139"/>
        <v>22381.8</v>
      </c>
      <c r="AI1617" s="19">
        <f t="shared" si="3140"/>
        <v>22381.8</v>
      </c>
      <c r="AJ1617" s="19">
        <f t="shared" si="3239"/>
        <v>0</v>
      </c>
      <c r="AK1617" s="19">
        <f t="shared" si="3239"/>
        <v>0</v>
      </c>
      <c r="AL1617" s="19">
        <f t="shared" si="3239"/>
        <v>0</v>
      </c>
      <c r="AM1617" s="19">
        <f t="shared" si="3141"/>
        <v>22381.8</v>
      </c>
      <c r="AN1617" s="19">
        <f t="shared" si="3239"/>
        <v>0</v>
      </c>
      <c r="AO1617" s="19">
        <f t="shared" si="3148"/>
        <v>22381.8</v>
      </c>
      <c r="AP1617" s="19">
        <f t="shared" si="3142"/>
        <v>22381.8</v>
      </c>
      <c r="AQ1617" s="19">
        <f t="shared" si="3239"/>
        <v>0</v>
      </c>
      <c r="AR1617" s="19">
        <f t="shared" si="3149"/>
        <v>22381.8</v>
      </c>
      <c r="AS1617" s="19">
        <f t="shared" si="3143"/>
        <v>22381.8</v>
      </c>
      <c r="AT1617" s="19">
        <f t="shared" si="3239"/>
        <v>0</v>
      </c>
      <c r="AU1617" s="19">
        <f t="shared" si="3150"/>
        <v>22381.8</v>
      </c>
      <c r="AV1617" s="19">
        <f t="shared" si="3239"/>
        <v>0</v>
      </c>
      <c r="AW1617" s="32"/>
      <c r="AX1617" s="23"/>
      <c r="AY1617" s="2"/>
    </row>
    <row r="1618" spans="1:51" x14ac:dyDescent="0.3">
      <c r="A1618" s="49" t="s">
        <v>947</v>
      </c>
      <c r="B1618" s="45">
        <v>240</v>
      </c>
      <c r="C1618" s="49" t="s">
        <v>151</v>
      </c>
      <c r="D1618" s="49" t="s">
        <v>24</v>
      </c>
      <c r="E1618" s="15" t="s">
        <v>548</v>
      </c>
      <c r="F1618" s="19">
        <v>22381.8</v>
      </c>
      <c r="G1618" s="19">
        <v>22381.8</v>
      </c>
      <c r="H1618" s="19">
        <v>22381.8</v>
      </c>
      <c r="I1618" s="19"/>
      <c r="J1618" s="19"/>
      <c r="K1618" s="19"/>
      <c r="L1618" s="19">
        <f t="shared" si="3125"/>
        <v>22381.8</v>
      </c>
      <c r="M1618" s="19">
        <f t="shared" si="3126"/>
        <v>22381.8</v>
      </c>
      <c r="N1618" s="19">
        <f t="shared" si="3127"/>
        <v>22381.8</v>
      </c>
      <c r="O1618" s="19"/>
      <c r="P1618" s="19"/>
      <c r="Q1618" s="19"/>
      <c r="R1618" s="19">
        <f t="shared" si="3227"/>
        <v>22381.8</v>
      </c>
      <c r="S1618" s="19">
        <f t="shared" si="3228"/>
        <v>22381.8</v>
      </c>
      <c r="T1618" s="19">
        <f t="shared" si="3229"/>
        <v>22381.8</v>
      </c>
      <c r="U1618" s="19"/>
      <c r="V1618" s="19">
        <f t="shared" si="3231"/>
        <v>22381.8</v>
      </c>
      <c r="W1618" s="19">
        <f t="shared" si="3232"/>
        <v>22381.8</v>
      </c>
      <c r="X1618" s="19">
        <f t="shared" si="3233"/>
        <v>22381.8</v>
      </c>
      <c r="Y1618" s="19"/>
      <c r="Z1618" s="19"/>
      <c r="AA1618" s="19"/>
      <c r="AB1618" s="19">
        <f t="shared" si="3134"/>
        <v>22381.8</v>
      </c>
      <c r="AC1618" s="19">
        <f t="shared" si="3135"/>
        <v>22381.8</v>
      </c>
      <c r="AD1618" s="19">
        <f t="shared" si="3136"/>
        <v>22381.8</v>
      </c>
      <c r="AE1618" s="19"/>
      <c r="AF1618" s="19"/>
      <c r="AG1618" s="19">
        <f t="shared" si="3138"/>
        <v>22381.8</v>
      </c>
      <c r="AH1618" s="19">
        <f t="shared" si="3139"/>
        <v>22381.8</v>
      </c>
      <c r="AI1618" s="19">
        <f t="shared" si="3140"/>
        <v>22381.8</v>
      </c>
      <c r="AJ1618" s="19"/>
      <c r="AK1618" s="19"/>
      <c r="AL1618" s="19"/>
      <c r="AM1618" s="19">
        <f t="shared" si="3141"/>
        <v>22381.8</v>
      </c>
      <c r="AN1618" s="19"/>
      <c r="AO1618" s="19">
        <f t="shared" si="3148"/>
        <v>22381.8</v>
      </c>
      <c r="AP1618" s="19">
        <f t="shared" si="3142"/>
        <v>22381.8</v>
      </c>
      <c r="AQ1618" s="19"/>
      <c r="AR1618" s="19">
        <f t="shared" si="3149"/>
        <v>22381.8</v>
      </c>
      <c r="AS1618" s="19">
        <f t="shared" si="3143"/>
        <v>22381.8</v>
      </c>
      <c r="AT1618" s="19"/>
      <c r="AU1618" s="19">
        <f t="shared" si="3150"/>
        <v>22381.8</v>
      </c>
      <c r="AV1618" s="19"/>
      <c r="AW1618" s="32"/>
      <c r="AX1618" s="23"/>
      <c r="AY1618" s="2"/>
    </row>
    <row r="1619" spans="1:51" ht="140.4" x14ac:dyDescent="0.3">
      <c r="A1619" s="20" t="s">
        <v>1013</v>
      </c>
      <c r="B1619" s="45"/>
      <c r="C1619" s="49"/>
      <c r="D1619" s="49"/>
      <c r="E1619" s="15" t="s">
        <v>1267</v>
      </c>
      <c r="F1619" s="19">
        <f>F1620</f>
        <v>164107</v>
      </c>
      <c r="G1619" s="19">
        <f t="shared" ref="G1619:AV1621" si="3240">G1620</f>
        <v>0</v>
      </c>
      <c r="H1619" s="19">
        <f t="shared" si="3240"/>
        <v>0</v>
      </c>
      <c r="I1619" s="19">
        <f t="shared" si="3240"/>
        <v>-34207</v>
      </c>
      <c r="J1619" s="19">
        <f t="shared" si="3240"/>
        <v>0</v>
      </c>
      <c r="K1619" s="19">
        <f t="shared" si="3240"/>
        <v>0</v>
      </c>
      <c r="L1619" s="19">
        <f t="shared" si="3125"/>
        <v>129900</v>
      </c>
      <c r="M1619" s="19">
        <f t="shared" si="3126"/>
        <v>0</v>
      </c>
      <c r="N1619" s="19">
        <f t="shared" si="3127"/>
        <v>0</v>
      </c>
      <c r="O1619" s="19">
        <f t="shared" si="3240"/>
        <v>0</v>
      </c>
      <c r="P1619" s="19">
        <f t="shared" si="3240"/>
        <v>0</v>
      </c>
      <c r="Q1619" s="19">
        <f t="shared" si="3240"/>
        <v>0</v>
      </c>
      <c r="R1619" s="19">
        <f t="shared" si="3227"/>
        <v>129900</v>
      </c>
      <c r="S1619" s="19">
        <f t="shared" si="3228"/>
        <v>0</v>
      </c>
      <c r="T1619" s="19">
        <f t="shared" si="3229"/>
        <v>0</v>
      </c>
      <c r="U1619" s="19">
        <f t="shared" si="3240"/>
        <v>0</v>
      </c>
      <c r="V1619" s="19">
        <f t="shared" si="3231"/>
        <v>129900</v>
      </c>
      <c r="W1619" s="19">
        <f t="shared" si="3232"/>
        <v>0</v>
      </c>
      <c r="X1619" s="19">
        <f t="shared" si="3233"/>
        <v>0</v>
      </c>
      <c r="Y1619" s="19">
        <f t="shared" si="3240"/>
        <v>0</v>
      </c>
      <c r="Z1619" s="19">
        <f t="shared" si="3240"/>
        <v>0</v>
      </c>
      <c r="AA1619" s="19">
        <f t="shared" si="3240"/>
        <v>0</v>
      </c>
      <c r="AB1619" s="19">
        <f t="shared" si="3134"/>
        <v>129900</v>
      </c>
      <c r="AC1619" s="19">
        <f t="shared" si="3135"/>
        <v>0</v>
      </c>
      <c r="AD1619" s="19">
        <f t="shared" si="3136"/>
        <v>0</v>
      </c>
      <c r="AE1619" s="19">
        <f t="shared" si="3240"/>
        <v>0</v>
      </c>
      <c r="AF1619" s="19">
        <f t="shared" si="3240"/>
        <v>0</v>
      </c>
      <c r="AG1619" s="19">
        <f t="shared" si="3138"/>
        <v>129900</v>
      </c>
      <c r="AH1619" s="19">
        <f t="shared" si="3139"/>
        <v>0</v>
      </c>
      <c r="AI1619" s="19">
        <f t="shared" si="3140"/>
        <v>0</v>
      </c>
      <c r="AJ1619" s="19">
        <f t="shared" si="3240"/>
        <v>-91410.683000000005</v>
      </c>
      <c r="AK1619" s="19">
        <f t="shared" si="3240"/>
        <v>0</v>
      </c>
      <c r="AL1619" s="19">
        <f t="shared" si="3240"/>
        <v>0</v>
      </c>
      <c r="AM1619" s="19">
        <f t="shared" si="3141"/>
        <v>38489.316999999995</v>
      </c>
      <c r="AN1619" s="19">
        <f t="shared" si="3240"/>
        <v>0</v>
      </c>
      <c r="AO1619" s="19">
        <f t="shared" si="3148"/>
        <v>38489.316999999995</v>
      </c>
      <c r="AP1619" s="19">
        <f t="shared" si="3142"/>
        <v>0</v>
      </c>
      <c r="AQ1619" s="19">
        <f t="shared" si="3240"/>
        <v>0</v>
      </c>
      <c r="AR1619" s="19">
        <f t="shared" si="3149"/>
        <v>0</v>
      </c>
      <c r="AS1619" s="19">
        <f t="shared" si="3143"/>
        <v>0</v>
      </c>
      <c r="AT1619" s="19">
        <f t="shared" si="3240"/>
        <v>0</v>
      </c>
      <c r="AU1619" s="19">
        <f t="shared" si="3150"/>
        <v>0</v>
      </c>
      <c r="AV1619" s="19">
        <f t="shared" si="3240"/>
        <v>0</v>
      </c>
      <c r="AW1619" s="32"/>
      <c r="AX1619" s="23"/>
      <c r="AY1619" s="2"/>
    </row>
    <row r="1620" spans="1:51" x14ac:dyDescent="0.3">
      <c r="A1620" s="20" t="s">
        <v>1013</v>
      </c>
      <c r="B1620" s="45">
        <v>800</v>
      </c>
      <c r="C1620" s="49"/>
      <c r="D1620" s="49"/>
      <c r="E1620" s="15" t="s">
        <v>583</v>
      </c>
      <c r="F1620" s="19">
        <f>F1621</f>
        <v>164107</v>
      </c>
      <c r="G1620" s="19">
        <f t="shared" si="3240"/>
        <v>0</v>
      </c>
      <c r="H1620" s="19">
        <f t="shared" si="3240"/>
        <v>0</v>
      </c>
      <c r="I1620" s="19">
        <f t="shared" si="3240"/>
        <v>-34207</v>
      </c>
      <c r="J1620" s="19">
        <f t="shared" si="3240"/>
        <v>0</v>
      </c>
      <c r="K1620" s="19">
        <f t="shared" si="3240"/>
        <v>0</v>
      </c>
      <c r="L1620" s="19">
        <f t="shared" si="3125"/>
        <v>129900</v>
      </c>
      <c r="M1620" s="19">
        <f t="shared" si="3126"/>
        <v>0</v>
      </c>
      <c r="N1620" s="19">
        <f t="shared" si="3127"/>
        <v>0</v>
      </c>
      <c r="O1620" s="19">
        <f t="shared" si="3240"/>
        <v>0</v>
      </c>
      <c r="P1620" s="19">
        <f t="shared" si="3240"/>
        <v>0</v>
      </c>
      <c r="Q1620" s="19">
        <f t="shared" si="3240"/>
        <v>0</v>
      </c>
      <c r="R1620" s="19">
        <f t="shared" si="3227"/>
        <v>129900</v>
      </c>
      <c r="S1620" s="19">
        <f t="shared" si="3228"/>
        <v>0</v>
      </c>
      <c r="T1620" s="19">
        <f t="shared" si="3229"/>
        <v>0</v>
      </c>
      <c r="U1620" s="19">
        <f t="shared" si="3240"/>
        <v>0</v>
      </c>
      <c r="V1620" s="19">
        <f t="shared" si="3231"/>
        <v>129900</v>
      </c>
      <c r="W1620" s="19">
        <f t="shared" si="3232"/>
        <v>0</v>
      </c>
      <c r="X1620" s="19">
        <f t="shared" si="3233"/>
        <v>0</v>
      </c>
      <c r="Y1620" s="19">
        <f t="shared" si="3240"/>
        <v>0</v>
      </c>
      <c r="Z1620" s="19">
        <f t="shared" si="3240"/>
        <v>0</v>
      </c>
      <c r="AA1620" s="19">
        <f t="shared" si="3240"/>
        <v>0</v>
      </c>
      <c r="AB1620" s="19">
        <f t="shared" si="3134"/>
        <v>129900</v>
      </c>
      <c r="AC1620" s="19">
        <f t="shared" si="3135"/>
        <v>0</v>
      </c>
      <c r="AD1620" s="19">
        <f t="shared" si="3136"/>
        <v>0</v>
      </c>
      <c r="AE1620" s="19">
        <f t="shared" si="3240"/>
        <v>0</v>
      </c>
      <c r="AF1620" s="19">
        <f t="shared" si="3240"/>
        <v>0</v>
      </c>
      <c r="AG1620" s="19">
        <f t="shared" si="3138"/>
        <v>129900</v>
      </c>
      <c r="AH1620" s="19">
        <f t="shared" si="3139"/>
        <v>0</v>
      </c>
      <c r="AI1620" s="19">
        <f t="shared" si="3140"/>
        <v>0</v>
      </c>
      <c r="AJ1620" s="19">
        <f t="shared" si="3240"/>
        <v>-91410.683000000005</v>
      </c>
      <c r="AK1620" s="19">
        <f t="shared" si="3240"/>
        <v>0</v>
      </c>
      <c r="AL1620" s="19">
        <f t="shared" si="3240"/>
        <v>0</v>
      </c>
      <c r="AM1620" s="19">
        <f t="shared" si="3141"/>
        <v>38489.316999999995</v>
      </c>
      <c r="AN1620" s="19">
        <f t="shared" si="3240"/>
        <v>0</v>
      </c>
      <c r="AO1620" s="19">
        <f t="shared" si="3148"/>
        <v>38489.316999999995</v>
      </c>
      <c r="AP1620" s="19">
        <f t="shared" si="3142"/>
        <v>0</v>
      </c>
      <c r="AQ1620" s="19">
        <f t="shared" si="3240"/>
        <v>0</v>
      </c>
      <c r="AR1620" s="19">
        <f t="shared" si="3149"/>
        <v>0</v>
      </c>
      <c r="AS1620" s="19">
        <f t="shared" si="3143"/>
        <v>0</v>
      </c>
      <c r="AT1620" s="19">
        <f t="shared" si="3240"/>
        <v>0</v>
      </c>
      <c r="AU1620" s="19">
        <f t="shared" si="3150"/>
        <v>0</v>
      </c>
      <c r="AV1620" s="19">
        <f t="shared" si="3240"/>
        <v>0</v>
      </c>
      <c r="AW1620" s="32"/>
      <c r="AX1620" s="23"/>
      <c r="AY1620" s="2"/>
    </row>
    <row r="1621" spans="1:51" ht="78" x14ac:dyDescent="0.3">
      <c r="A1621" s="20" t="s">
        <v>1013</v>
      </c>
      <c r="B1621" s="45">
        <v>810</v>
      </c>
      <c r="C1621" s="49"/>
      <c r="D1621" s="49"/>
      <c r="E1621" s="15" t="s">
        <v>599</v>
      </c>
      <c r="F1621" s="19">
        <f>F1622</f>
        <v>164107</v>
      </c>
      <c r="G1621" s="19">
        <f t="shared" si="3240"/>
        <v>0</v>
      </c>
      <c r="H1621" s="19">
        <f t="shared" si="3240"/>
        <v>0</v>
      </c>
      <c r="I1621" s="19">
        <f t="shared" si="3240"/>
        <v>-34207</v>
      </c>
      <c r="J1621" s="19">
        <f t="shared" si="3240"/>
        <v>0</v>
      </c>
      <c r="K1621" s="19">
        <f t="shared" si="3240"/>
        <v>0</v>
      </c>
      <c r="L1621" s="19">
        <f t="shared" si="3125"/>
        <v>129900</v>
      </c>
      <c r="M1621" s="19">
        <f t="shared" si="3126"/>
        <v>0</v>
      </c>
      <c r="N1621" s="19">
        <f t="shared" si="3127"/>
        <v>0</v>
      </c>
      <c r="O1621" s="19">
        <f t="shared" si="3240"/>
        <v>0</v>
      </c>
      <c r="P1621" s="19">
        <f t="shared" si="3240"/>
        <v>0</v>
      </c>
      <c r="Q1621" s="19">
        <f t="shared" si="3240"/>
        <v>0</v>
      </c>
      <c r="R1621" s="19">
        <f t="shared" si="3227"/>
        <v>129900</v>
      </c>
      <c r="S1621" s="19">
        <f t="shared" si="3228"/>
        <v>0</v>
      </c>
      <c r="T1621" s="19">
        <f t="shared" si="3229"/>
        <v>0</v>
      </c>
      <c r="U1621" s="19">
        <f t="shared" si="3240"/>
        <v>0</v>
      </c>
      <c r="V1621" s="19">
        <f t="shared" si="3231"/>
        <v>129900</v>
      </c>
      <c r="W1621" s="19">
        <f t="shared" si="3232"/>
        <v>0</v>
      </c>
      <c r="X1621" s="19">
        <f t="shared" si="3233"/>
        <v>0</v>
      </c>
      <c r="Y1621" s="19">
        <f t="shared" si="3240"/>
        <v>0</v>
      </c>
      <c r="Z1621" s="19">
        <f t="shared" si="3240"/>
        <v>0</v>
      </c>
      <c r="AA1621" s="19">
        <f t="shared" si="3240"/>
        <v>0</v>
      </c>
      <c r="AB1621" s="19">
        <f t="shared" si="3134"/>
        <v>129900</v>
      </c>
      <c r="AC1621" s="19">
        <f t="shared" si="3135"/>
        <v>0</v>
      </c>
      <c r="AD1621" s="19">
        <f t="shared" si="3136"/>
        <v>0</v>
      </c>
      <c r="AE1621" s="19">
        <f t="shared" si="3240"/>
        <v>0</v>
      </c>
      <c r="AF1621" s="19">
        <f t="shared" si="3240"/>
        <v>0</v>
      </c>
      <c r="AG1621" s="19">
        <f t="shared" si="3138"/>
        <v>129900</v>
      </c>
      <c r="AH1621" s="19">
        <f t="shared" si="3139"/>
        <v>0</v>
      </c>
      <c r="AI1621" s="19">
        <f t="shared" si="3140"/>
        <v>0</v>
      </c>
      <c r="AJ1621" s="19">
        <f t="shared" si="3240"/>
        <v>-91410.683000000005</v>
      </c>
      <c r="AK1621" s="19">
        <f t="shared" si="3240"/>
        <v>0</v>
      </c>
      <c r="AL1621" s="19">
        <f t="shared" si="3240"/>
        <v>0</v>
      </c>
      <c r="AM1621" s="19">
        <f t="shared" si="3141"/>
        <v>38489.316999999995</v>
      </c>
      <c r="AN1621" s="19">
        <f t="shared" si="3240"/>
        <v>0</v>
      </c>
      <c r="AO1621" s="19">
        <f t="shared" si="3148"/>
        <v>38489.316999999995</v>
      </c>
      <c r="AP1621" s="19">
        <f t="shared" si="3142"/>
        <v>0</v>
      </c>
      <c r="AQ1621" s="19">
        <f t="shared" si="3240"/>
        <v>0</v>
      </c>
      <c r="AR1621" s="19">
        <f t="shared" si="3149"/>
        <v>0</v>
      </c>
      <c r="AS1621" s="19">
        <f t="shared" si="3143"/>
        <v>0</v>
      </c>
      <c r="AT1621" s="19">
        <f t="shared" si="3240"/>
        <v>0</v>
      </c>
      <c r="AU1621" s="19">
        <f t="shared" si="3150"/>
        <v>0</v>
      </c>
      <c r="AV1621" s="19">
        <f t="shared" si="3240"/>
        <v>0</v>
      </c>
      <c r="AW1621" s="32"/>
      <c r="AX1621" s="23"/>
      <c r="AY1621" s="2"/>
    </row>
    <row r="1622" spans="1:51" x14ac:dyDescent="0.3">
      <c r="A1622" s="20" t="s">
        <v>1013</v>
      </c>
      <c r="B1622" s="45">
        <v>810</v>
      </c>
      <c r="C1622" s="49" t="s">
        <v>61</v>
      </c>
      <c r="D1622" s="49" t="s">
        <v>20</v>
      </c>
      <c r="E1622" s="15" t="s">
        <v>567</v>
      </c>
      <c r="F1622" s="19">
        <v>164107</v>
      </c>
      <c r="G1622" s="19">
        <v>0</v>
      </c>
      <c r="H1622" s="19">
        <v>0</v>
      </c>
      <c r="I1622" s="19">
        <v>-34207</v>
      </c>
      <c r="J1622" s="19"/>
      <c r="K1622" s="19"/>
      <c r="L1622" s="19">
        <f t="shared" si="3125"/>
        <v>129900</v>
      </c>
      <c r="M1622" s="19">
        <f t="shared" si="3126"/>
        <v>0</v>
      </c>
      <c r="N1622" s="19">
        <f t="shared" si="3127"/>
        <v>0</v>
      </c>
      <c r="O1622" s="19"/>
      <c r="P1622" s="19"/>
      <c r="Q1622" s="19"/>
      <c r="R1622" s="19">
        <f t="shared" si="3227"/>
        <v>129900</v>
      </c>
      <c r="S1622" s="19">
        <f t="shared" si="3228"/>
        <v>0</v>
      </c>
      <c r="T1622" s="19">
        <f t="shared" si="3229"/>
        <v>0</v>
      </c>
      <c r="U1622" s="19"/>
      <c r="V1622" s="19">
        <f t="shared" si="3231"/>
        <v>129900</v>
      </c>
      <c r="W1622" s="19">
        <f t="shared" si="3232"/>
        <v>0</v>
      </c>
      <c r="X1622" s="19">
        <f t="shared" si="3233"/>
        <v>0</v>
      </c>
      <c r="Y1622" s="19"/>
      <c r="Z1622" s="19"/>
      <c r="AA1622" s="19"/>
      <c r="AB1622" s="19">
        <f t="shared" si="3134"/>
        <v>129900</v>
      </c>
      <c r="AC1622" s="19">
        <f t="shared" si="3135"/>
        <v>0</v>
      </c>
      <c r="AD1622" s="19">
        <f t="shared" si="3136"/>
        <v>0</v>
      </c>
      <c r="AE1622" s="19"/>
      <c r="AF1622" s="19"/>
      <c r="AG1622" s="19">
        <f t="shared" si="3138"/>
        <v>129900</v>
      </c>
      <c r="AH1622" s="19">
        <f t="shared" si="3139"/>
        <v>0</v>
      </c>
      <c r="AI1622" s="19">
        <f t="shared" si="3140"/>
        <v>0</v>
      </c>
      <c r="AJ1622" s="19">
        <f>-31324.512-60086.171</f>
        <v>-91410.683000000005</v>
      </c>
      <c r="AK1622" s="19"/>
      <c r="AL1622" s="19"/>
      <c r="AM1622" s="19">
        <f t="shared" ref="AM1622:AM1685" si="3241">AG1622+AJ1622</f>
        <v>38489.316999999995</v>
      </c>
      <c r="AN1622" s="19"/>
      <c r="AO1622" s="19">
        <f t="shared" si="3148"/>
        <v>38489.316999999995</v>
      </c>
      <c r="AP1622" s="19">
        <f t="shared" ref="AP1622:AP1685" si="3242">AH1622+AK1622</f>
        <v>0</v>
      </c>
      <c r="AQ1622" s="19"/>
      <c r="AR1622" s="19">
        <f t="shared" si="3149"/>
        <v>0</v>
      </c>
      <c r="AS1622" s="19">
        <f t="shared" ref="AS1622:AS1685" si="3243">AI1622+AL1622</f>
        <v>0</v>
      </c>
      <c r="AT1622" s="19"/>
      <c r="AU1622" s="19">
        <f t="shared" si="3150"/>
        <v>0</v>
      </c>
      <c r="AV1622" s="19"/>
      <c r="AW1622" s="32"/>
      <c r="AX1622" s="23" t="s">
        <v>1302</v>
      </c>
      <c r="AY1622" s="2"/>
    </row>
    <row r="1623" spans="1:51" ht="62.4" x14ac:dyDescent="0.3">
      <c r="A1623" s="49" t="s">
        <v>317</v>
      </c>
      <c r="B1623" s="45"/>
      <c r="C1623" s="49"/>
      <c r="D1623" s="49"/>
      <c r="E1623" s="15" t="s">
        <v>736</v>
      </c>
      <c r="F1623" s="19">
        <f t="shared" ref="F1623:K1625" si="3244">F1624</f>
        <v>47915.3</v>
      </c>
      <c r="G1623" s="19">
        <f t="shared" si="3244"/>
        <v>0</v>
      </c>
      <c r="H1623" s="19">
        <f t="shared" si="3244"/>
        <v>0</v>
      </c>
      <c r="I1623" s="19">
        <f t="shared" si="3244"/>
        <v>2884.7</v>
      </c>
      <c r="J1623" s="19">
        <f t="shared" si="3244"/>
        <v>0</v>
      </c>
      <c r="K1623" s="19">
        <f t="shared" si="3244"/>
        <v>0</v>
      </c>
      <c r="L1623" s="19">
        <f t="shared" si="3125"/>
        <v>50800</v>
      </c>
      <c r="M1623" s="19">
        <f t="shared" si="3126"/>
        <v>0</v>
      </c>
      <c r="N1623" s="19">
        <f t="shared" si="3127"/>
        <v>0</v>
      </c>
      <c r="O1623" s="19">
        <f t="shared" ref="O1623:Q1625" si="3245">O1624</f>
        <v>0</v>
      </c>
      <c r="P1623" s="19">
        <f t="shared" si="3245"/>
        <v>0</v>
      </c>
      <c r="Q1623" s="19">
        <f t="shared" si="3245"/>
        <v>0</v>
      </c>
      <c r="R1623" s="19">
        <f t="shared" si="3227"/>
        <v>50800</v>
      </c>
      <c r="S1623" s="19">
        <f t="shared" si="3228"/>
        <v>0</v>
      </c>
      <c r="T1623" s="19">
        <f t="shared" si="3229"/>
        <v>0</v>
      </c>
      <c r="U1623" s="19">
        <f t="shared" ref="U1623:AV1625" si="3246">U1624</f>
        <v>0</v>
      </c>
      <c r="V1623" s="19">
        <f t="shared" si="3231"/>
        <v>50800</v>
      </c>
      <c r="W1623" s="19">
        <f t="shared" si="3232"/>
        <v>0</v>
      </c>
      <c r="X1623" s="19">
        <f t="shared" si="3233"/>
        <v>0</v>
      </c>
      <c r="Y1623" s="19">
        <f t="shared" si="3246"/>
        <v>0</v>
      </c>
      <c r="Z1623" s="19">
        <f t="shared" si="3246"/>
        <v>0</v>
      </c>
      <c r="AA1623" s="19">
        <f t="shared" si="3246"/>
        <v>0</v>
      </c>
      <c r="AB1623" s="19">
        <f t="shared" si="3134"/>
        <v>50800</v>
      </c>
      <c r="AC1623" s="19">
        <f t="shared" si="3135"/>
        <v>0</v>
      </c>
      <c r="AD1623" s="19">
        <f t="shared" si="3136"/>
        <v>0</v>
      </c>
      <c r="AE1623" s="19">
        <f t="shared" si="3246"/>
        <v>0</v>
      </c>
      <c r="AF1623" s="19">
        <f t="shared" si="3246"/>
        <v>0</v>
      </c>
      <c r="AG1623" s="19">
        <f t="shared" si="3138"/>
        <v>50800</v>
      </c>
      <c r="AH1623" s="19">
        <f t="shared" si="3139"/>
        <v>0</v>
      </c>
      <c r="AI1623" s="19">
        <f t="shared" si="3140"/>
        <v>0</v>
      </c>
      <c r="AJ1623" s="19">
        <f t="shared" si="3246"/>
        <v>0</v>
      </c>
      <c r="AK1623" s="19">
        <f t="shared" si="3246"/>
        <v>0</v>
      </c>
      <c r="AL1623" s="19">
        <f t="shared" si="3246"/>
        <v>0</v>
      </c>
      <c r="AM1623" s="19">
        <f t="shared" si="3241"/>
        <v>50800</v>
      </c>
      <c r="AN1623" s="19">
        <f t="shared" si="3246"/>
        <v>0</v>
      </c>
      <c r="AO1623" s="19">
        <f t="shared" si="3148"/>
        <v>50800</v>
      </c>
      <c r="AP1623" s="19">
        <f t="shared" si="3242"/>
        <v>0</v>
      </c>
      <c r="AQ1623" s="19">
        <f t="shared" si="3246"/>
        <v>0</v>
      </c>
      <c r="AR1623" s="19">
        <f t="shared" si="3149"/>
        <v>0</v>
      </c>
      <c r="AS1623" s="19">
        <f t="shared" si="3243"/>
        <v>0</v>
      </c>
      <c r="AT1623" s="19">
        <f t="shared" si="3246"/>
        <v>0</v>
      </c>
      <c r="AU1623" s="19">
        <f t="shared" si="3150"/>
        <v>0</v>
      </c>
      <c r="AV1623" s="19">
        <f t="shared" si="3246"/>
        <v>0</v>
      </c>
      <c r="AW1623" s="32"/>
      <c r="AX1623" s="23"/>
      <c r="AY1623" s="2"/>
    </row>
    <row r="1624" spans="1:51" x14ac:dyDescent="0.3">
      <c r="A1624" s="49" t="s">
        <v>317</v>
      </c>
      <c r="B1624" s="45">
        <v>800</v>
      </c>
      <c r="C1624" s="49"/>
      <c r="D1624" s="49"/>
      <c r="E1624" s="15" t="s">
        <v>583</v>
      </c>
      <c r="F1624" s="19">
        <f t="shared" si="3244"/>
        <v>47915.3</v>
      </c>
      <c r="G1624" s="19">
        <f t="shared" si="3244"/>
        <v>0</v>
      </c>
      <c r="H1624" s="19">
        <f t="shared" si="3244"/>
        <v>0</v>
      </c>
      <c r="I1624" s="19">
        <f t="shared" si="3244"/>
        <v>2884.7</v>
      </c>
      <c r="J1624" s="19">
        <f t="shared" si="3244"/>
        <v>0</v>
      </c>
      <c r="K1624" s="19">
        <f t="shared" si="3244"/>
        <v>0</v>
      </c>
      <c r="L1624" s="19">
        <f t="shared" si="3125"/>
        <v>50800</v>
      </c>
      <c r="M1624" s="19">
        <f t="shared" si="3126"/>
        <v>0</v>
      </c>
      <c r="N1624" s="19">
        <f t="shared" si="3127"/>
        <v>0</v>
      </c>
      <c r="O1624" s="19">
        <f t="shared" si="3245"/>
        <v>0</v>
      </c>
      <c r="P1624" s="19">
        <f t="shared" si="3245"/>
        <v>0</v>
      </c>
      <c r="Q1624" s="19">
        <f t="shared" si="3245"/>
        <v>0</v>
      </c>
      <c r="R1624" s="19">
        <f t="shared" si="3227"/>
        <v>50800</v>
      </c>
      <c r="S1624" s="19">
        <f t="shared" si="3228"/>
        <v>0</v>
      </c>
      <c r="T1624" s="19">
        <f t="shared" si="3229"/>
        <v>0</v>
      </c>
      <c r="U1624" s="19">
        <f t="shared" si="3246"/>
        <v>0</v>
      </c>
      <c r="V1624" s="19">
        <f t="shared" si="3231"/>
        <v>50800</v>
      </c>
      <c r="W1624" s="19">
        <f t="shared" si="3232"/>
        <v>0</v>
      </c>
      <c r="X1624" s="19">
        <f t="shared" si="3233"/>
        <v>0</v>
      </c>
      <c r="Y1624" s="19">
        <f t="shared" si="3246"/>
        <v>0</v>
      </c>
      <c r="Z1624" s="19">
        <f t="shared" si="3246"/>
        <v>0</v>
      </c>
      <c r="AA1624" s="19">
        <f t="shared" si="3246"/>
        <v>0</v>
      </c>
      <c r="AB1624" s="19">
        <f t="shared" si="3134"/>
        <v>50800</v>
      </c>
      <c r="AC1624" s="19">
        <f t="shared" si="3135"/>
        <v>0</v>
      </c>
      <c r="AD1624" s="19">
        <f t="shared" si="3136"/>
        <v>0</v>
      </c>
      <c r="AE1624" s="19">
        <f t="shared" si="3246"/>
        <v>0</v>
      </c>
      <c r="AF1624" s="19">
        <f t="shared" si="3246"/>
        <v>0</v>
      </c>
      <c r="AG1624" s="19">
        <f t="shared" si="3138"/>
        <v>50800</v>
      </c>
      <c r="AH1624" s="19">
        <f t="shared" si="3139"/>
        <v>0</v>
      </c>
      <c r="AI1624" s="19">
        <f t="shared" si="3140"/>
        <v>0</v>
      </c>
      <c r="AJ1624" s="19">
        <f t="shared" si="3246"/>
        <v>0</v>
      </c>
      <c r="AK1624" s="19">
        <f t="shared" si="3246"/>
        <v>0</v>
      </c>
      <c r="AL1624" s="19">
        <f t="shared" si="3246"/>
        <v>0</v>
      </c>
      <c r="AM1624" s="19">
        <f t="shared" si="3241"/>
        <v>50800</v>
      </c>
      <c r="AN1624" s="19">
        <f t="shared" si="3246"/>
        <v>0</v>
      </c>
      <c r="AO1624" s="19">
        <f t="shared" si="3148"/>
        <v>50800</v>
      </c>
      <c r="AP1624" s="19">
        <f t="shared" si="3242"/>
        <v>0</v>
      </c>
      <c r="AQ1624" s="19">
        <f t="shared" si="3246"/>
        <v>0</v>
      </c>
      <c r="AR1624" s="19">
        <f t="shared" si="3149"/>
        <v>0</v>
      </c>
      <c r="AS1624" s="19">
        <f t="shared" si="3243"/>
        <v>0</v>
      </c>
      <c r="AT1624" s="19">
        <f t="shared" si="3246"/>
        <v>0</v>
      </c>
      <c r="AU1624" s="19">
        <f t="shared" si="3150"/>
        <v>0</v>
      </c>
      <c r="AV1624" s="19">
        <f t="shared" si="3246"/>
        <v>0</v>
      </c>
      <c r="AW1624" s="32"/>
      <c r="AX1624" s="23"/>
      <c r="AY1624" s="2"/>
    </row>
    <row r="1625" spans="1:51" ht="78" x14ac:dyDescent="0.3">
      <c r="A1625" s="49" t="s">
        <v>317</v>
      </c>
      <c r="B1625" s="45">
        <v>810</v>
      </c>
      <c r="C1625" s="49"/>
      <c r="D1625" s="49"/>
      <c r="E1625" s="15" t="s">
        <v>599</v>
      </c>
      <c r="F1625" s="19">
        <f t="shared" si="3244"/>
        <v>47915.3</v>
      </c>
      <c r="G1625" s="19">
        <f t="shared" si="3244"/>
        <v>0</v>
      </c>
      <c r="H1625" s="19">
        <f t="shared" si="3244"/>
        <v>0</v>
      </c>
      <c r="I1625" s="19">
        <f t="shared" si="3244"/>
        <v>2884.7</v>
      </c>
      <c r="J1625" s="19">
        <f t="shared" si="3244"/>
        <v>0</v>
      </c>
      <c r="K1625" s="19">
        <f t="shared" si="3244"/>
        <v>0</v>
      </c>
      <c r="L1625" s="19">
        <f t="shared" si="3125"/>
        <v>50800</v>
      </c>
      <c r="M1625" s="19">
        <f t="shared" si="3126"/>
        <v>0</v>
      </c>
      <c r="N1625" s="19">
        <f t="shared" si="3127"/>
        <v>0</v>
      </c>
      <c r="O1625" s="19">
        <f t="shared" si="3245"/>
        <v>0</v>
      </c>
      <c r="P1625" s="19">
        <f t="shared" si="3245"/>
        <v>0</v>
      </c>
      <c r="Q1625" s="19">
        <f t="shared" si="3245"/>
        <v>0</v>
      </c>
      <c r="R1625" s="19">
        <f t="shared" si="3227"/>
        <v>50800</v>
      </c>
      <c r="S1625" s="19">
        <f t="shared" si="3228"/>
        <v>0</v>
      </c>
      <c r="T1625" s="19">
        <f t="shared" si="3229"/>
        <v>0</v>
      </c>
      <c r="U1625" s="19">
        <f t="shared" si="3246"/>
        <v>0</v>
      </c>
      <c r="V1625" s="19">
        <f t="shared" si="3231"/>
        <v>50800</v>
      </c>
      <c r="W1625" s="19">
        <f t="shared" si="3232"/>
        <v>0</v>
      </c>
      <c r="X1625" s="19">
        <f t="shared" si="3233"/>
        <v>0</v>
      </c>
      <c r="Y1625" s="19">
        <f t="shared" si="3246"/>
        <v>0</v>
      </c>
      <c r="Z1625" s="19">
        <f t="shared" si="3246"/>
        <v>0</v>
      </c>
      <c r="AA1625" s="19">
        <f t="shared" si="3246"/>
        <v>0</v>
      </c>
      <c r="AB1625" s="19">
        <f t="shared" si="3134"/>
        <v>50800</v>
      </c>
      <c r="AC1625" s="19">
        <f t="shared" si="3135"/>
        <v>0</v>
      </c>
      <c r="AD1625" s="19">
        <f t="shared" si="3136"/>
        <v>0</v>
      </c>
      <c r="AE1625" s="19">
        <f t="shared" si="3246"/>
        <v>0</v>
      </c>
      <c r="AF1625" s="19">
        <f t="shared" si="3246"/>
        <v>0</v>
      </c>
      <c r="AG1625" s="19">
        <f t="shared" si="3138"/>
        <v>50800</v>
      </c>
      <c r="AH1625" s="19">
        <f t="shared" si="3139"/>
        <v>0</v>
      </c>
      <c r="AI1625" s="19">
        <f t="shared" si="3140"/>
        <v>0</v>
      </c>
      <c r="AJ1625" s="19">
        <f t="shared" si="3246"/>
        <v>0</v>
      </c>
      <c r="AK1625" s="19">
        <f t="shared" si="3246"/>
        <v>0</v>
      </c>
      <c r="AL1625" s="19">
        <f t="shared" si="3246"/>
        <v>0</v>
      </c>
      <c r="AM1625" s="19">
        <f t="shared" si="3241"/>
        <v>50800</v>
      </c>
      <c r="AN1625" s="19">
        <f t="shared" si="3246"/>
        <v>0</v>
      </c>
      <c r="AO1625" s="19">
        <f t="shared" ref="AO1625:AO1667" si="3247">AM1625+AN1625</f>
        <v>50800</v>
      </c>
      <c r="AP1625" s="19">
        <f t="shared" si="3242"/>
        <v>0</v>
      </c>
      <c r="AQ1625" s="19">
        <f t="shared" si="3246"/>
        <v>0</v>
      </c>
      <c r="AR1625" s="19">
        <f t="shared" ref="AR1625:AR1667" si="3248">AP1625+AQ1625</f>
        <v>0</v>
      </c>
      <c r="AS1625" s="19">
        <f t="shared" si="3243"/>
        <v>0</v>
      </c>
      <c r="AT1625" s="19">
        <f t="shared" si="3246"/>
        <v>0</v>
      </c>
      <c r="AU1625" s="19">
        <f t="shared" ref="AU1625:AU1667" si="3249">AS1625+AT1625</f>
        <v>0</v>
      </c>
      <c r="AV1625" s="19">
        <f t="shared" si="3246"/>
        <v>0</v>
      </c>
      <c r="AW1625" s="32"/>
      <c r="AX1625" s="23"/>
      <c r="AY1625" s="2"/>
    </row>
    <row r="1626" spans="1:51" x14ac:dyDescent="0.3">
      <c r="A1626" s="49" t="s">
        <v>317</v>
      </c>
      <c r="B1626" s="45">
        <v>810</v>
      </c>
      <c r="C1626" s="49" t="s">
        <v>151</v>
      </c>
      <c r="D1626" s="49" t="s">
        <v>24</v>
      </c>
      <c r="E1626" s="15" t="s">
        <v>548</v>
      </c>
      <c r="F1626" s="19">
        <v>47915.3</v>
      </c>
      <c r="G1626" s="19">
        <v>0</v>
      </c>
      <c r="H1626" s="19">
        <v>0</v>
      </c>
      <c r="I1626" s="24">
        <v>2884.7</v>
      </c>
      <c r="J1626" s="19"/>
      <c r="K1626" s="19"/>
      <c r="L1626" s="19">
        <f t="shared" si="3125"/>
        <v>50800</v>
      </c>
      <c r="M1626" s="19">
        <f t="shared" si="3126"/>
        <v>0</v>
      </c>
      <c r="N1626" s="19">
        <f t="shared" si="3127"/>
        <v>0</v>
      </c>
      <c r="O1626" s="19"/>
      <c r="P1626" s="19"/>
      <c r="Q1626" s="19"/>
      <c r="R1626" s="19">
        <f t="shared" si="3227"/>
        <v>50800</v>
      </c>
      <c r="S1626" s="19">
        <f t="shared" si="3228"/>
        <v>0</v>
      </c>
      <c r="T1626" s="19">
        <f t="shared" si="3229"/>
        <v>0</v>
      </c>
      <c r="U1626" s="19"/>
      <c r="V1626" s="19">
        <f t="shared" si="3231"/>
        <v>50800</v>
      </c>
      <c r="W1626" s="19">
        <f t="shared" si="3232"/>
        <v>0</v>
      </c>
      <c r="X1626" s="19">
        <f t="shared" si="3233"/>
        <v>0</v>
      </c>
      <c r="Y1626" s="19"/>
      <c r="Z1626" s="19"/>
      <c r="AA1626" s="19"/>
      <c r="AB1626" s="19">
        <f t="shared" ref="AB1626:AB1696" si="3250">V1626+Y1626</f>
        <v>50800</v>
      </c>
      <c r="AC1626" s="19">
        <f t="shared" ref="AC1626:AC1696" si="3251">W1626+Z1626</f>
        <v>0</v>
      </c>
      <c r="AD1626" s="19">
        <f t="shared" ref="AD1626:AD1696" si="3252">X1626+AA1626</f>
        <v>0</v>
      </c>
      <c r="AE1626" s="19"/>
      <c r="AF1626" s="19"/>
      <c r="AG1626" s="19">
        <f t="shared" si="3138"/>
        <v>50800</v>
      </c>
      <c r="AH1626" s="19">
        <f t="shared" si="3139"/>
        <v>0</v>
      </c>
      <c r="AI1626" s="19">
        <f t="shared" si="3140"/>
        <v>0</v>
      </c>
      <c r="AJ1626" s="19"/>
      <c r="AK1626" s="19"/>
      <c r="AL1626" s="19"/>
      <c r="AM1626" s="19">
        <f t="shared" si="3241"/>
        <v>50800</v>
      </c>
      <c r="AN1626" s="19"/>
      <c r="AO1626" s="19">
        <f t="shared" si="3247"/>
        <v>50800</v>
      </c>
      <c r="AP1626" s="19">
        <f t="shared" si="3242"/>
        <v>0</v>
      </c>
      <c r="AQ1626" s="19"/>
      <c r="AR1626" s="19">
        <f t="shared" si="3248"/>
        <v>0</v>
      </c>
      <c r="AS1626" s="19">
        <f t="shared" si="3243"/>
        <v>0</v>
      </c>
      <c r="AT1626" s="19"/>
      <c r="AU1626" s="19">
        <f t="shared" si="3249"/>
        <v>0</v>
      </c>
      <c r="AV1626" s="19"/>
      <c r="AW1626" s="32"/>
      <c r="AX1626" s="23" t="s">
        <v>1325</v>
      </c>
      <c r="AY1626" s="2"/>
    </row>
    <row r="1627" spans="1:51" ht="62.4" x14ac:dyDescent="0.3">
      <c r="A1627" s="49" t="s">
        <v>318</v>
      </c>
      <c r="B1627" s="45"/>
      <c r="C1627" s="49"/>
      <c r="D1627" s="49"/>
      <c r="E1627" s="15" t="s">
        <v>737</v>
      </c>
      <c r="F1627" s="19">
        <f t="shared" ref="F1627:K1629" si="3253">F1628</f>
        <v>77273</v>
      </c>
      <c r="G1627" s="19">
        <f t="shared" si="3253"/>
        <v>0</v>
      </c>
      <c r="H1627" s="19">
        <f t="shared" si="3253"/>
        <v>0</v>
      </c>
      <c r="I1627" s="19">
        <f t="shared" si="3253"/>
        <v>2027</v>
      </c>
      <c r="J1627" s="19">
        <f t="shared" si="3253"/>
        <v>0</v>
      </c>
      <c r="K1627" s="19">
        <f t="shared" si="3253"/>
        <v>0</v>
      </c>
      <c r="L1627" s="19">
        <f t="shared" si="3125"/>
        <v>79300</v>
      </c>
      <c r="M1627" s="19">
        <f t="shared" si="3126"/>
        <v>0</v>
      </c>
      <c r="N1627" s="19">
        <f t="shared" si="3127"/>
        <v>0</v>
      </c>
      <c r="O1627" s="19">
        <f t="shared" ref="O1627:Q1629" si="3254">O1628</f>
        <v>0</v>
      </c>
      <c r="P1627" s="19">
        <f t="shared" si="3254"/>
        <v>0</v>
      </c>
      <c r="Q1627" s="19">
        <f t="shared" si="3254"/>
        <v>0</v>
      </c>
      <c r="R1627" s="19">
        <f t="shared" si="3227"/>
        <v>79300</v>
      </c>
      <c r="S1627" s="19">
        <f t="shared" si="3228"/>
        <v>0</v>
      </c>
      <c r="T1627" s="19">
        <f t="shared" si="3229"/>
        <v>0</v>
      </c>
      <c r="U1627" s="19">
        <f t="shared" ref="U1627:AV1629" si="3255">U1628</f>
        <v>0</v>
      </c>
      <c r="V1627" s="19">
        <f t="shared" si="3231"/>
        <v>79300</v>
      </c>
      <c r="W1627" s="19">
        <f t="shared" si="3232"/>
        <v>0</v>
      </c>
      <c r="X1627" s="19">
        <f t="shared" si="3233"/>
        <v>0</v>
      </c>
      <c r="Y1627" s="19">
        <f t="shared" si="3255"/>
        <v>0</v>
      </c>
      <c r="Z1627" s="19">
        <f t="shared" si="3255"/>
        <v>0</v>
      </c>
      <c r="AA1627" s="19">
        <f t="shared" si="3255"/>
        <v>0</v>
      </c>
      <c r="AB1627" s="19">
        <f t="shared" si="3250"/>
        <v>79300</v>
      </c>
      <c r="AC1627" s="19">
        <f t="shared" si="3251"/>
        <v>0</v>
      </c>
      <c r="AD1627" s="19">
        <f t="shared" si="3252"/>
        <v>0</v>
      </c>
      <c r="AE1627" s="19">
        <f t="shared" si="3255"/>
        <v>0</v>
      </c>
      <c r="AF1627" s="19">
        <f t="shared" si="3255"/>
        <v>0</v>
      </c>
      <c r="AG1627" s="19">
        <f t="shared" si="3138"/>
        <v>79300</v>
      </c>
      <c r="AH1627" s="19">
        <f t="shared" si="3139"/>
        <v>0</v>
      </c>
      <c r="AI1627" s="19">
        <f t="shared" si="3140"/>
        <v>0</v>
      </c>
      <c r="AJ1627" s="19">
        <f t="shared" si="3255"/>
        <v>0</v>
      </c>
      <c r="AK1627" s="19">
        <f t="shared" si="3255"/>
        <v>0</v>
      </c>
      <c r="AL1627" s="19">
        <f t="shared" si="3255"/>
        <v>0</v>
      </c>
      <c r="AM1627" s="19">
        <f t="shared" si="3241"/>
        <v>79300</v>
      </c>
      <c r="AN1627" s="19">
        <f t="shared" si="3255"/>
        <v>0</v>
      </c>
      <c r="AO1627" s="19">
        <f t="shared" si="3247"/>
        <v>79300</v>
      </c>
      <c r="AP1627" s="19">
        <f t="shared" si="3242"/>
        <v>0</v>
      </c>
      <c r="AQ1627" s="19">
        <f t="shared" si="3255"/>
        <v>0</v>
      </c>
      <c r="AR1627" s="19">
        <f t="shared" si="3248"/>
        <v>0</v>
      </c>
      <c r="AS1627" s="19">
        <f t="shared" si="3243"/>
        <v>0</v>
      </c>
      <c r="AT1627" s="19">
        <f t="shared" si="3255"/>
        <v>0</v>
      </c>
      <c r="AU1627" s="19">
        <f t="shared" si="3249"/>
        <v>0</v>
      </c>
      <c r="AV1627" s="19">
        <f t="shared" si="3255"/>
        <v>0</v>
      </c>
      <c r="AW1627" s="32"/>
      <c r="AX1627" s="23"/>
      <c r="AY1627" s="2"/>
    </row>
    <row r="1628" spans="1:51" x14ac:dyDescent="0.3">
      <c r="A1628" s="49" t="s">
        <v>318</v>
      </c>
      <c r="B1628" s="45">
        <v>800</v>
      </c>
      <c r="C1628" s="49"/>
      <c r="D1628" s="49"/>
      <c r="E1628" s="15" t="s">
        <v>583</v>
      </c>
      <c r="F1628" s="19">
        <f t="shared" si="3253"/>
        <v>77273</v>
      </c>
      <c r="G1628" s="19">
        <f t="shared" si="3253"/>
        <v>0</v>
      </c>
      <c r="H1628" s="19">
        <f t="shared" si="3253"/>
        <v>0</v>
      </c>
      <c r="I1628" s="19">
        <f t="shared" si="3253"/>
        <v>2027</v>
      </c>
      <c r="J1628" s="19">
        <f t="shared" si="3253"/>
        <v>0</v>
      </c>
      <c r="K1628" s="19">
        <f t="shared" si="3253"/>
        <v>0</v>
      </c>
      <c r="L1628" s="19">
        <f t="shared" ref="L1628:L1711" si="3256">F1628+I1628</f>
        <v>79300</v>
      </c>
      <c r="M1628" s="19">
        <f t="shared" ref="M1628:M1711" si="3257">G1628+J1628</f>
        <v>0</v>
      </c>
      <c r="N1628" s="19">
        <f t="shared" ref="N1628:N1711" si="3258">H1628+K1628</f>
        <v>0</v>
      </c>
      <c r="O1628" s="19">
        <f t="shared" si="3254"/>
        <v>0</v>
      </c>
      <c r="P1628" s="19">
        <f t="shared" si="3254"/>
        <v>0</v>
      </c>
      <c r="Q1628" s="19">
        <f t="shared" si="3254"/>
        <v>0</v>
      </c>
      <c r="R1628" s="19">
        <f t="shared" si="3227"/>
        <v>79300</v>
      </c>
      <c r="S1628" s="19">
        <f t="shared" si="3228"/>
        <v>0</v>
      </c>
      <c r="T1628" s="19">
        <f t="shared" si="3229"/>
        <v>0</v>
      </c>
      <c r="U1628" s="19">
        <f t="shared" si="3255"/>
        <v>0</v>
      </c>
      <c r="V1628" s="19">
        <f t="shared" si="3231"/>
        <v>79300</v>
      </c>
      <c r="W1628" s="19">
        <f t="shared" si="3232"/>
        <v>0</v>
      </c>
      <c r="X1628" s="19">
        <f t="shared" si="3233"/>
        <v>0</v>
      </c>
      <c r="Y1628" s="19">
        <f t="shared" si="3255"/>
        <v>0</v>
      </c>
      <c r="Z1628" s="19">
        <f t="shared" si="3255"/>
        <v>0</v>
      </c>
      <c r="AA1628" s="19">
        <f t="shared" si="3255"/>
        <v>0</v>
      </c>
      <c r="AB1628" s="19">
        <f t="shared" si="3250"/>
        <v>79300</v>
      </c>
      <c r="AC1628" s="19">
        <f t="shared" si="3251"/>
        <v>0</v>
      </c>
      <c r="AD1628" s="19">
        <f t="shared" si="3252"/>
        <v>0</v>
      </c>
      <c r="AE1628" s="19">
        <f t="shared" si="3255"/>
        <v>0</v>
      </c>
      <c r="AF1628" s="19">
        <f t="shared" si="3255"/>
        <v>0</v>
      </c>
      <c r="AG1628" s="19">
        <f t="shared" si="3138"/>
        <v>79300</v>
      </c>
      <c r="AH1628" s="19">
        <f t="shared" si="3139"/>
        <v>0</v>
      </c>
      <c r="AI1628" s="19">
        <f t="shared" si="3140"/>
        <v>0</v>
      </c>
      <c r="AJ1628" s="19">
        <f t="shared" si="3255"/>
        <v>0</v>
      </c>
      <c r="AK1628" s="19">
        <f t="shared" si="3255"/>
        <v>0</v>
      </c>
      <c r="AL1628" s="19">
        <f t="shared" si="3255"/>
        <v>0</v>
      </c>
      <c r="AM1628" s="19">
        <f t="shared" si="3241"/>
        <v>79300</v>
      </c>
      <c r="AN1628" s="19">
        <f t="shared" si="3255"/>
        <v>0</v>
      </c>
      <c r="AO1628" s="19">
        <f t="shared" si="3247"/>
        <v>79300</v>
      </c>
      <c r="AP1628" s="19">
        <f t="shared" si="3242"/>
        <v>0</v>
      </c>
      <c r="AQ1628" s="19">
        <f t="shared" si="3255"/>
        <v>0</v>
      </c>
      <c r="AR1628" s="19">
        <f t="shared" si="3248"/>
        <v>0</v>
      </c>
      <c r="AS1628" s="19">
        <f t="shared" si="3243"/>
        <v>0</v>
      </c>
      <c r="AT1628" s="19">
        <f t="shared" si="3255"/>
        <v>0</v>
      </c>
      <c r="AU1628" s="19">
        <f t="shared" si="3249"/>
        <v>0</v>
      </c>
      <c r="AV1628" s="19">
        <f t="shared" si="3255"/>
        <v>0</v>
      </c>
      <c r="AW1628" s="32"/>
      <c r="AX1628" s="23"/>
      <c r="AY1628" s="2"/>
    </row>
    <row r="1629" spans="1:51" ht="78" x14ac:dyDescent="0.3">
      <c r="A1629" s="49" t="s">
        <v>318</v>
      </c>
      <c r="B1629" s="45">
        <v>810</v>
      </c>
      <c r="C1629" s="49"/>
      <c r="D1629" s="49"/>
      <c r="E1629" s="15" t="s">
        <v>599</v>
      </c>
      <c r="F1629" s="19">
        <f t="shared" si="3253"/>
        <v>77273</v>
      </c>
      <c r="G1629" s="19">
        <f t="shared" si="3253"/>
        <v>0</v>
      </c>
      <c r="H1629" s="19">
        <f t="shared" si="3253"/>
        <v>0</v>
      </c>
      <c r="I1629" s="19">
        <f t="shared" si="3253"/>
        <v>2027</v>
      </c>
      <c r="J1629" s="19">
        <f t="shared" si="3253"/>
        <v>0</v>
      </c>
      <c r="K1629" s="19">
        <f t="shared" si="3253"/>
        <v>0</v>
      </c>
      <c r="L1629" s="19">
        <f t="shared" si="3256"/>
        <v>79300</v>
      </c>
      <c r="M1629" s="19">
        <f t="shared" si="3257"/>
        <v>0</v>
      </c>
      <c r="N1629" s="19">
        <f t="shared" si="3258"/>
        <v>0</v>
      </c>
      <c r="O1629" s="19">
        <f t="shared" si="3254"/>
        <v>0</v>
      </c>
      <c r="P1629" s="19">
        <f t="shared" si="3254"/>
        <v>0</v>
      </c>
      <c r="Q1629" s="19">
        <f t="shared" si="3254"/>
        <v>0</v>
      </c>
      <c r="R1629" s="19">
        <f t="shared" si="3227"/>
        <v>79300</v>
      </c>
      <c r="S1629" s="19">
        <f t="shared" si="3228"/>
        <v>0</v>
      </c>
      <c r="T1629" s="19">
        <f t="shared" si="3229"/>
        <v>0</v>
      </c>
      <c r="U1629" s="19">
        <f t="shared" si="3255"/>
        <v>0</v>
      </c>
      <c r="V1629" s="19">
        <f t="shared" si="3231"/>
        <v>79300</v>
      </c>
      <c r="W1629" s="19">
        <f t="shared" si="3232"/>
        <v>0</v>
      </c>
      <c r="X1629" s="19">
        <f t="shared" si="3233"/>
        <v>0</v>
      </c>
      <c r="Y1629" s="19">
        <f t="shared" si="3255"/>
        <v>0</v>
      </c>
      <c r="Z1629" s="19">
        <f t="shared" si="3255"/>
        <v>0</v>
      </c>
      <c r="AA1629" s="19">
        <f t="shared" si="3255"/>
        <v>0</v>
      </c>
      <c r="AB1629" s="19">
        <f t="shared" si="3250"/>
        <v>79300</v>
      </c>
      <c r="AC1629" s="19">
        <f t="shared" si="3251"/>
        <v>0</v>
      </c>
      <c r="AD1629" s="19">
        <f t="shared" si="3252"/>
        <v>0</v>
      </c>
      <c r="AE1629" s="19">
        <f t="shared" si="3255"/>
        <v>0</v>
      </c>
      <c r="AF1629" s="19">
        <f t="shared" si="3255"/>
        <v>0</v>
      </c>
      <c r="AG1629" s="19">
        <f t="shared" si="3138"/>
        <v>79300</v>
      </c>
      <c r="AH1629" s="19">
        <f t="shared" si="3139"/>
        <v>0</v>
      </c>
      <c r="AI1629" s="19">
        <f t="shared" si="3140"/>
        <v>0</v>
      </c>
      <c r="AJ1629" s="19">
        <f t="shared" si="3255"/>
        <v>0</v>
      </c>
      <c r="AK1629" s="19">
        <f t="shared" si="3255"/>
        <v>0</v>
      </c>
      <c r="AL1629" s="19">
        <f t="shared" si="3255"/>
        <v>0</v>
      </c>
      <c r="AM1629" s="19">
        <f t="shared" si="3241"/>
        <v>79300</v>
      </c>
      <c r="AN1629" s="19">
        <f t="shared" si="3255"/>
        <v>0</v>
      </c>
      <c r="AO1629" s="19">
        <f t="shared" si="3247"/>
        <v>79300</v>
      </c>
      <c r="AP1629" s="19">
        <f t="shared" si="3242"/>
        <v>0</v>
      </c>
      <c r="AQ1629" s="19">
        <f t="shared" si="3255"/>
        <v>0</v>
      </c>
      <c r="AR1629" s="19">
        <f t="shared" si="3248"/>
        <v>0</v>
      </c>
      <c r="AS1629" s="19">
        <f t="shared" si="3243"/>
        <v>0</v>
      </c>
      <c r="AT1629" s="19">
        <f t="shared" si="3255"/>
        <v>0</v>
      </c>
      <c r="AU1629" s="19">
        <f t="shared" si="3249"/>
        <v>0</v>
      </c>
      <c r="AV1629" s="19">
        <f t="shared" si="3255"/>
        <v>0</v>
      </c>
      <c r="AW1629" s="32"/>
      <c r="AX1629" s="23"/>
      <c r="AY1629" s="2"/>
    </row>
    <row r="1630" spans="1:51" x14ac:dyDescent="0.3">
      <c r="A1630" s="49" t="s">
        <v>318</v>
      </c>
      <c r="B1630" s="45">
        <v>810</v>
      </c>
      <c r="C1630" s="49" t="s">
        <v>61</v>
      </c>
      <c r="D1630" s="49" t="s">
        <v>20</v>
      </c>
      <c r="E1630" s="15" t="s">
        <v>567</v>
      </c>
      <c r="F1630" s="19">
        <v>77273</v>
      </c>
      <c r="G1630" s="19">
        <v>0</v>
      </c>
      <c r="H1630" s="19">
        <v>0</v>
      </c>
      <c r="I1630" s="19">
        <v>2027</v>
      </c>
      <c r="J1630" s="19"/>
      <c r="K1630" s="19"/>
      <c r="L1630" s="19">
        <f t="shared" si="3256"/>
        <v>79300</v>
      </c>
      <c r="M1630" s="19">
        <f t="shared" si="3257"/>
        <v>0</v>
      </c>
      <c r="N1630" s="19">
        <f t="shared" si="3258"/>
        <v>0</v>
      </c>
      <c r="O1630" s="19"/>
      <c r="P1630" s="19"/>
      <c r="Q1630" s="19"/>
      <c r="R1630" s="19">
        <f t="shared" si="3227"/>
        <v>79300</v>
      </c>
      <c r="S1630" s="19">
        <f t="shared" si="3228"/>
        <v>0</v>
      </c>
      <c r="T1630" s="19">
        <f t="shared" si="3229"/>
        <v>0</v>
      </c>
      <c r="U1630" s="19"/>
      <c r="V1630" s="19">
        <f t="shared" si="3231"/>
        <v>79300</v>
      </c>
      <c r="W1630" s="19">
        <f t="shared" si="3232"/>
        <v>0</v>
      </c>
      <c r="X1630" s="19">
        <f t="shared" si="3233"/>
        <v>0</v>
      </c>
      <c r="Y1630" s="19"/>
      <c r="Z1630" s="19"/>
      <c r="AA1630" s="19"/>
      <c r="AB1630" s="19">
        <f t="shared" si="3250"/>
        <v>79300</v>
      </c>
      <c r="AC1630" s="19">
        <f t="shared" si="3251"/>
        <v>0</v>
      </c>
      <c r="AD1630" s="19">
        <f t="shared" si="3252"/>
        <v>0</v>
      </c>
      <c r="AE1630" s="19"/>
      <c r="AF1630" s="19"/>
      <c r="AG1630" s="19">
        <f t="shared" ref="AG1630:AG1700" si="3259">AB1630+AE1630</f>
        <v>79300</v>
      </c>
      <c r="AH1630" s="19">
        <f t="shared" ref="AH1630:AH1700" si="3260">AC1630+AF1630</f>
        <v>0</v>
      </c>
      <c r="AI1630" s="19">
        <f t="shared" ref="AI1630:AI1700" si="3261">AD1630</f>
        <v>0</v>
      </c>
      <c r="AJ1630" s="19"/>
      <c r="AK1630" s="19"/>
      <c r="AL1630" s="19"/>
      <c r="AM1630" s="19">
        <f t="shared" si="3241"/>
        <v>79300</v>
      </c>
      <c r="AN1630" s="19"/>
      <c r="AO1630" s="19">
        <f t="shared" si="3247"/>
        <v>79300</v>
      </c>
      <c r="AP1630" s="19">
        <f t="shared" si="3242"/>
        <v>0</v>
      </c>
      <c r="AQ1630" s="19"/>
      <c r="AR1630" s="19">
        <f t="shared" si="3248"/>
        <v>0</v>
      </c>
      <c r="AS1630" s="19">
        <f t="shared" si="3243"/>
        <v>0</v>
      </c>
      <c r="AT1630" s="19"/>
      <c r="AU1630" s="19">
        <f t="shared" si="3249"/>
        <v>0</v>
      </c>
      <c r="AV1630" s="19"/>
      <c r="AW1630" s="32"/>
      <c r="AX1630" s="23" t="s">
        <v>1324</v>
      </c>
      <c r="AY1630" s="2"/>
    </row>
    <row r="1631" spans="1:51" ht="78" x14ac:dyDescent="0.3">
      <c r="A1631" s="49" t="s">
        <v>1326</v>
      </c>
      <c r="B1631" s="45"/>
      <c r="C1631" s="49"/>
      <c r="D1631" s="49"/>
      <c r="E1631" s="15" t="s">
        <v>1327</v>
      </c>
      <c r="F1631" s="19"/>
      <c r="G1631" s="19"/>
      <c r="H1631" s="19"/>
      <c r="I1631" s="19">
        <f>I1632</f>
        <v>39800</v>
      </c>
      <c r="J1631" s="19">
        <f t="shared" ref="J1631:AV1633" si="3262">J1632</f>
        <v>0</v>
      </c>
      <c r="K1631" s="19">
        <f t="shared" si="3262"/>
        <v>0</v>
      </c>
      <c r="L1631" s="19">
        <f t="shared" si="3256"/>
        <v>39800</v>
      </c>
      <c r="M1631" s="19">
        <f t="shared" si="3257"/>
        <v>0</v>
      </c>
      <c r="N1631" s="19">
        <f t="shared" si="3258"/>
        <v>0</v>
      </c>
      <c r="O1631" s="19">
        <f t="shared" si="3262"/>
        <v>0</v>
      </c>
      <c r="P1631" s="19">
        <f t="shared" si="3262"/>
        <v>0</v>
      </c>
      <c r="Q1631" s="19">
        <f t="shared" si="3262"/>
        <v>0</v>
      </c>
      <c r="R1631" s="19">
        <f t="shared" si="3227"/>
        <v>39800</v>
      </c>
      <c r="S1631" s="19">
        <f t="shared" si="3228"/>
        <v>0</v>
      </c>
      <c r="T1631" s="19">
        <f t="shared" si="3229"/>
        <v>0</v>
      </c>
      <c r="U1631" s="19">
        <f t="shared" si="3262"/>
        <v>0</v>
      </c>
      <c r="V1631" s="19">
        <f t="shared" si="3231"/>
        <v>39800</v>
      </c>
      <c r="W1631" s="19">
        <f t="shared" si="3232"/>
        <v>0</v>
      </c>
      <c r="X1631" s="19">
        <f t="shared" si="3233"/>
        <v>0</v>
      </c>
      <c r="Y1631" s="19">
        <f t="shared" si="3262"/>
        <v>0</v>
      </c>
      <c r="Z1631" s="19">
        <f t="shared" si="3262"/>
        <v>0</v>
      </c>
      <c r="AA1631" s="19">
        <f t="shared" si="3262"/>
        <v>0</v>
      </c>
      <c r="AB1631" s="19">
        <f t="shared" si="3250"/>
        <v>39800</v>
      </c>
      <c r="AC1631" s="19">
        <f t="shared" si="3251"/>
        <v>0</v>
      </c>
      <c r="AD1631" s="19">
        <f t="shared" si="3252"/>
        <v>0</v>
      </c>
      <c r="AE1631" s="19">
        <f t="shared" si="3262"/>
        <v>0</v>
      </c>
      <c r="AF1631" s="19">
        <f t="shared" si="3262"/>
        <v>0</v>
      </c>
      <c r="AG1631" s="19">
        <f t="shared" si="3259"/>
        <v>39800</v>
      </c>
      <c r="AH1631" s="19">
        <f t="shared" si="3260"/>
        <v>0</v>
      </c>
      <c r="AI1631" s="19">
        <f t="shared" si="3261"/>
        <v>0</v>
      </c>
      <c r="AJ1631" s="19">
        <f t="shared" si="3262"/>
        <v>-17389.624</v>
      </c>
      <c r="AK1631" s="19">
        <f t="shared" si="3262"/>
        <v>0</v>
      </c>
      <c r="AL1631" s="19">
        <f t="shared" si="3262"/>
        <v>0</v>
      </c>
      <c r="AM1631" s="19">
        <f t="shared" si="3241"/>
        <v>22410.376</v>
      </c>
      <c r="AN1631" s="19">
        <f t="shared" si="3262"/>
        <v>0</v>
      </c>
      <c r="AO1631" s="19">
        <f t="shared" si="3247"/>
        <v>22410.376</v>
      </c>
      <c r="AP1631" s="19">
        <f t="shared" si="3242"/>
        <v>0</v>
      </c>
      <c r="AQ1631" s="19">
        <f t="shared" si="3262"/>
        <v>0</v>
      </c>
      <c r="AR1631" s="19">
        <f t="shared" si="3248"/>
        <v>0</v>
      </c>
      <c r="AS1631" s="19">
        <f t="shared" si="3243"/>
        <v>0</v>
      </c>
      <c r="AT1631" s="19">
        <f t="shared" si="3262"/>
        <v>0</v>
      </c>
      <c r="AU1631" s="19">
        <f t="shared" si="3249"/>
        <v>0</v>
      </c>
      <c r="AV1631" s="19">
        <f t="shared" si="3262"/>
        <v>0</v>
      </c>
      <c r="AW1631" s="32"/>
      <c r="AX1631" s="23"/>
      <c r="AY1631" s="2"/>
    </row>
    <row r="1632" spans="1:51" x14ac:dyDescent="0.3">
      <c r="A1632" s="49" t="s">
        <v>1326</v>
      </c>
      <c r="B1632" s="45">
        <v>800</v>
      </c>
      <c r="C1632" s="49"/>
      <c r="D1632" s="49"/>
      <c r="E1632" s="15" t="s">
        <v>583</v>
      </c>
      <c r="F1632" s="19"/>
      <c r="G1632" s="19"/>
      <c r="H1632" s="19"/>
      <c r="I1632" s="19">
        <f>I1633</f>
        <v>39800</v>
      </c>
      <c r="J1632" s="19">
        <f t="shared" si="3262"/>
        <v>0</v>
      </c>
      <c r="K1632" s="19">
        <f t="shared" si="3262"/>
        <v>0</v>
      </c>
      <c r="L1632" s="19">
        <f t="shared" si="3256"/>
        <v>39800</v>
      </c>
      <c r="M1632" s="19">
        <f t="shared" si="3257"/>
        <v>0</v>
      </c>
      <c r="N1632" s="19">
        <f t="shared" si="3258"/>
        <v>0</v>
      </c>
      <c r="O1632" s="19">
        <f t="shared" si="3262"/>
        <v>0</v>
      </c>
      <c r="P1632" s="19">
        <f t="shared" si="3262"/>
        <v>0</v>
      </c>
      <c r="Q1632" s="19">
        <f t="shared" si="3262"/>
        <v>0</v>
      </c>
      <c r="R1632" s="19">
        <f t="shared" si="3227"/>
        <v>39800</v>
      </c>
      <c r="S1632" s="19">
        <f t="shared" si="3228"/>
        <v>0</v>
      </c>
      <c r="T1632" s="19">
        <f t="shared" si="3229"/>
        <v>0</v>
      </c>
      <c r="U1632" s="19">
        <f t="shared" si="3262"/>
        <v>0</v>
      </c>
      <c r="V1632" s="19">
        <f t="shared" si="3231"/>
        <v>39800</v>
      </c>
      <c r="W1632" s="19">
        <f t="shared" si="3232"/>
        <v>0</v>
      </c>
      <c r="X1632" s="19">
        <f t="shared" si="3233"/>
        <v>0</v>
      </c>
      <c r="Y1632" s="19">
        <f t="shared" si="3262"/>
        <v>0</v>
      </c>
      <c r="Z1632" s="19">
        <f t="shared" si="3262"/>
        <v>0</v>
      </c>
      <c r="AA1632" s="19">
        <f t="shared" si="3262"/>
        <v>0</v>
      </c>
      <c r="AB1632" s="19">
        <f t="shared" si="3250"/>
        <v>39800</v>
      </c>
      <c r="AC1632" s="19">
        <f t="shared" si="3251"/>
        <v>0</v>
      </c>
      <c r="AD1632" s="19">
        <f t="shared" si="3252"/>
        <v>0</v>
      </c>
      <c r="AE1632" s="19">
        <f t="shared" si="3262"/>
        <v>0</v>
      </c>
      <c r="AF1632" s="19">
        <f t="shared" si="3262"/>
        <v>0</v>
      </c>
      <c r="AG1632" s="19">
        <f t="shared" si="3259"/>
        <v>39800</v>
      </c>
      <c r="AH1632" s="19">
        <f t="shared" si="3260"/>
        <v>0</v>
      </c>
      <c r="AI1632" s="19">
        <f t="shared" si="3261"/>
        <v>0</v>
      </c>
      <c r="AJ1632" s="19">
        <f t="shared" si="3262"/>
        <v>-17389.624</v>
      </c>
      <c r="AK1632" s="19">
        <f t="shared" si="3262"/>
        <v>0</v>
      </c>
      <c r="AL1632" s="19">
        <f t="shared" si="3262"/>
        <v>0</v>
      </c>
      <c r="AM1632" s="19">
        <f t="shared" si="3241"/>
        <v>22410.376</v>
      </c>
      <c r="AN1632" s="19">
        <f t="shared" si="3262"/>
        <v>0</v>
      </c>
      <c r="AO1632" s="19">
        <f t="shared" si="3247"/>
        <v>22410.376</v>
      </c>
      <c r="AP1632" s="19">
        <f t="shared" si="3242"/>
        <v>0</v>
      </c>
      <c r="AQ1632" s="19">
        <f t="shared" si="3262"/>
        <v>0</v>
      </c>
      <c r="AR1632" s="19">
        <f t="shared" si="3248"/>
        <v>0</v>
      </c>
      <c r="AS1632" s="19">
        <f t="shared" si="3243"/>
        <v>0</v>
      </c>
      <c r="AT1632" s="19">
        <f t="shared" si="3262"/>
        <v>0</v>
      </c>
      <c r="AU1632" s="19">
        <f t="shared" si="3249"/>
        <v>0</v>
      </c>
      <c r="AV1632" s="19">
        <f t="shared" si="3262"/>
        <v>0</v>
      </c>
      <c r="AW1632" s="32"/>
      <c r="AX1632" s="23"/>
      <c r="AY1632" s="2"/>
    </row>
    <row r="1633" spans="1:51" ht="78" x14ac:dyDescent="0.3">
      <c r="A1633" s="49" t="s">
        <v>1326</v>
      </c>
      <c r="B1633" s="45">
        <v>810</v>
      </c>
      <c r="C1633" s="49"/>
      <c r="D1633" s="49"/>
      <c r="E1633" s="15" t="s">
        <v>599</v>
      </c>
      <c r="F1633" s="19"/>
      <c r="G1633" s="19"/>
      <c r="H1633" s="19"/>
      <c r="I1633" s="19">
        <f>I1634</f>
        <v>39800</v>
      </c>
      <c r="J1633" s="19">
        <f t="shared" si="3262"/>
        <v>0</v>
      </c>
      <c r="K1633" s="19">
        <f t="shared" si="3262"/>
        <v>0</v>
      </c>
      <c r="L1633" s="19">
        <f t="shared" si="3256"/>
        <v>39800</v>
      </c>
      <c r="M1633" s="19">
        <f t="shared" si="3257"/>
        <v>0</v>
      </c>
      <c r="N1633" s="19">
        <f t="shared" si="3258"/>
        <v>0</v>
      </c>
      <c r="O1633" s="19">
        <f t="shared" si="3262"/>
        <v>0</v>
      </c>
      <c r="P1633" s="19">
        <f t="shared" si="3262"/>
        <v>0</v>
      </c>
      <c r="Q1633" s="19">
        <f t="shared" si="3262"/>
        <v>0</v>
      </c>
      <c r="R1633" s="19">
        <f t="shared" si="3227"/>
        <v>39800</v>
      </c>
      <c r="S1633" s="19">
        <f t="shared" si="3228"/>
        <v>0</v>
      </c>
      <c r="T1633" s="19">
        <f t="shared" si="3229"/>
        <v>0</v>
      </c>
      <c r="U1633" s="19">
        <f t="shared" si="3262"/>
        <v>0</v>
      </c>
      <c r="V1633" s="19">
        <f t="shared" si="3231"/>
        <v>39800</v>
      </c>
      <c r="W1633" s="19">
        <f t="shared" si="3232"/>
        <v>0</v>
      </c>
      <c r="X1633" s="19">
        <f t="shared" si="3233"/>
        <v>0</v>
      </c>
      <c r="Y1633" s="19">
        <f t="shared" si="3262"/>
        <v>0</v>
      </c>
      <c r="Z1633" s="19">
        <f t="shared" si="3262"/>
        <v>0</v>
      </c>
      <c r="AA1633" s="19">
        <f t="shared" si="3262"/>
        <v>0</v>
      </c>
      <c r="AB1633" s="19">
        <f t="shared" si="3250"/>
        <v>39800</v>
      </c>
      <c r="AC1633" s="19">
        <f t="shared" si="3251"/>
        <v>0</v>
      </c>
      <c r="AD1633" s="19">
        <f t="shared" si="3252"/>
        <v>0</v>
      </c>
      <c r="AE1633" s="19">
        <f t="shared" si="3262"/>
        <v>0</v>
      </c>
      <c r="AF1633" s="19">
        <f t="shared" si="3262"/>
        <v>0</v>
      </c>
      <c r="AG1633" s="19">
        <f t="shared" si="3259"/>
        <v>39800</v>
      </c>
      <c r="AH1633" s="19">
        <f t="shared" si="3260"/>
        <v>0</v>
      </c>
      <c r="AI1633" s="19">
        <f t="shared" si="3261"/>
        <v>0</v>
      </c>
      <c r="AJ1633" s="19">
        <f t="shared" si="3262"/>
        <v>-17389.624</v>
      </c>
      <c r="AK1633" s="19">
        <f t="shared" si="3262"/>
        <v>0</v>
      </c>
      <c r="AL1633" s="19">
        <f t="shared" si="3262"/>
        <v>0</v>
      </c>
      <c r="AM1633" s="19">
        <f t="shared" si="3241"/>
        <v>22410.376</v>
      </c>
      <c r="AN1633" s="19">
        <f t="shared" si="3262"/>
        <v>0</v>
      </c>
      <c r="AO1633" s="19">
        <f t="shared" si="3247"/>
        <v>22410.376</v>
      </c>
      <c r="AP1633" s="19">
        <f t="shared" si="3242"/>
        <v>0</v>
      </c>
      <c r="AQ1633" s="19">
        <f t="shared" si="3262"/>
        <v>0</v>
      </c>
      <c r="AR1633" s="19">
        <f t="shared" si="3248"/>
        <v>0</v>
      </c>
      <c r="AS1633" s="19">
        <f t="shared" si="3243"/>
        <v>0</v>
      </c>
      <c r="AT1633" s="19">
        <f t="shared" si="3262"/>
        <v>0</v>
      </c>
      <c r="AU1633" s="19">
        <f t="shared" si="3249"/>
        <v>0</v>
      </c>
      <c r="AV1633" s="19">
        <f t="shared" si="3262"/>
        <v>0</v>
      </c>
      <c r="AW1633" s="32"/>
      <c r="AX1633" s="23"/>
      <c r="AY1633" s="2"/>
    </row>
    <row r="1634" spans="1:51" x14ac:dyDescent="0.3">
      <c r="A1634" s="49" t="s">
        <v>1326</v>
      </c>
      <c r="B1634" s="45">
        <v>810</v>
      </c>
      <c r="C1634" s="49" t="s">
        <v>61</v>
      </c>
      <c r="D1634" s="49" t="s">
        <v>20</v>
      </c>
      <c r="E1634" s="15" t="s">
        <v>567</v>
      </c>
      <c r="F1634" s="19"/>
      <c r="G1634" s="19"/>
      <c r="H1634" s="19"/>
      <c r="I1634" s="19">
        <v>39800</v>
      </c>
      <c r="J1634" s="19"/>
      <c r="K1634" s="19"/>
      <c r="L1634" s="19">
        <f t="shared" si="3256"/>
        <v>39800</v>
      </c>
      <c r="M1634" s="19">
        <f t="shared" si="3257"/>
        <v>0</v>
      </c>
      <c r="N1634" s="19">
        <f t="shared" si="3258"/>
        <v>0</v>
      </c>
      <c r="O1634" s="19"/>
      <c r="P1634" s="19"/>
      <c r="Q1634" s="19"/>
      <c r="R1634" s="19">
        <f t="shared" si="3227"/>
        <v>39800</v>
      </c>
      <c r="S1634" s="19">
        <f t="shared" si="3228"/>
        <v>0</v>
      </c>
      <c r="T1634" s="19">
        <f t="shared" si="3229"/>
        <v>0</v>
      </c>
      <c r="U1634" s="19"/>
      <c r="V1634" s="19">
        <f t="shared" si="3231"/>
        <v>39800</v>
      </c>
      <c r="W1634" s="19">
        <f t="shared" si="3232"/>
        <v>0</v>
      </c>
      <c r="X1634" s="19">
        <f t="shared" si="3233"/>
        <v>0</v>
      </c>
      <c r="Y1634" s="19"/>
      <c r="Z1634" s="19"/>
      <c r="AA1634" s="19"/>
      <c r="AB1634" s="19">
        <f t="shared" si="3250"/>
        <v>39800</v>
      </c>
      <c r="AC1634" s="19">
        <f t="shared" si="3251"/>
        <v>0</v>
      </c>
      <c r="AD1634" s="19">
        <f t="shared" si="3252"/>
        <v>0</v>
      </c>
      <c r="AE1634" s="19"/>
      <c r="AF1634" s="19"/>
      <c r="AG1634" s="19">
        <f t="shared" si="3259"/>
        <v>39800</v>
      </c>
      <c r="AH1634" s="19">
        <f t="shared" si="3260"/>
        <v>0</v>
      </c>
      <c r="AI1634" s="19">
        <f t="shared" si="3261"/>
        <v>0</v>
      </c>
      <c r="AJ1634" s="19">
        <f>-7389.624-10000</f>
        <v>-17389.624</v>
      </c>
      <c r="AK1634" s="19"/>
      <c r="AL1634" s="19"/>
      <c r="AM1634" s="19">
        <f t="shared" si="3241"/>
        <v>22410.376</v>
      </c>
      <c r="AN1634" s="19"/>
      <c r="AO1634" s="19">
        <f t="shared" si="3247"/>
        <v>22410.376</v>
      </c>
      <c r="AP1634" s="19">
        <f t="shared" si="3242"/>
        <v>0</v>
      </c>
      <c r="AQ1634" s="19"/>
      <c r="AR1634" s="19">
        <f t="shared" si="3248"/>
        <v>0</v>
      </c>
      <c r="AS1634" s="19">
        <f t="shared" si="3243"/>
        <v>0</v>
      </c>
      <c r="AT1634" s="19"/>
      <c r="AU1634" s="19">
        <f t="shared" si="3249"/>
        <v>0</v>
      </c>
      <c r="AV1634" s="19"/>
      <c r="AW1634" s="32"/>
      <c r="AX1634" s="23" t="s">
        <v>1328</v>
      </c>
      <c r="AY1634" s="2"/>
    </row>
    <row r="1635" spans="1:51" ht="109.2" x14ac:dyDescent="0.3">
      <c r="A1635" s="49" t="s">
        <v>319</v>
      </c>
      <c r="B1635" s="45"/>
      <c r="C1635" s="49"/>
      <c r="D1635" s="49"/>
      <c r="E1635" s="15" t="s">
        <v>738</v>
      </c>
      <c r="F1635" s="19">
        <f t="shared" ref="F1635:K1637" si="3263">F1636</f>
        <v>125665</v>
      </c>
      <c r="G1635" s="19">
        <f t="shared" si="3263"/>
        <v>0</v>
      </c>
      <c r="H1635" s="19">
        <f t="shared" si="3263"/>
        <v>0</v>
      </c>
      <c r="I1635" s="19">
        <f t="shared" si="3263"/>
        <v>-11765</v>
      </c>
      <c r="J1635" s="19">
        <f t="shared" si="3263"/>
        <v>0</v>
      </c>
      <c r="K1635" s="19">
        <f t="shared" si="3263"/>
        <v>0</v>
      </c>
      <c r="L1635" s="19">
        <f t="shared" si="3256"/>
        <v>113900</v>
      </c>
      <c r="M1635" s="19">
        <f t="shared" si="3257"/>
        <v>0</v>
      </c>
      <c r="N1635" s="19">
        <f t="shared" si="3258"/>
        <v>0</v>
      </c>
      <c r="O1635" s="19">
        <f t="shared" ref="O1635:Q1637" si="3264">O1636</f>
        <v>107937.395</v>
      </c>
      <c r="P1635" s="19">
        <f t="shared" si="3264"/>
        <v>0</v>
      </c>
      <c r="Q1635" s="19">
        <f t="shared" si="3264"/>
        <v>0</v>
      </c>
      <c r="R1635" s="19">
        <f t="shared" si="3227"/>
        <v>221837.39500000002</v>
      </c>
      <c r="S1635" s="19">
        <f t="shared" si="3228"/>
        <v>0</v>
      </c>
      <c r="T1635" s="19">
        <f t="shared" si="3229"/>
        <v>0</v>
      </c>
      <c r="U1635" s="19">
        <f t="shared" ref="U1635:AV1637" si="3265">U1636</f>
        <v>0</v>
      </c>
      <c r="V1635" s="19">
        <f t="shared" si="3231"/>
        <v>221837.39500000002</v>
      </c>
      <c r="W1635" s="19">
        <f t="shared" si="3232"/>
        <v>0</v>
      </c>
      <c r="X1635" s="19">
        <f t="shared" si="3233"/>
        <v>0</v>
      </c>
      <c r="Y1635" s="19">
        <f t="shared" si="3265"/>
        <v>0</v>
      </c>
      <c r="Z1635" s="19">
        <f t="shared" si="3265"/>
        <v>0</v>
      </c>
      <c r="AA1635" s="19">
        <f t="shared" si="3265"/>
        <v>0</v>
      </c>
      <c r="AB1635" s="19">
        <f t="shared" si="3250"/>
        <v>221837.39500000002</v>
      </c>
      <c r="AC1635" s="19">
        <f t="shared" si="3251"/>
        <v>0</v>
      </c>
      <c r="AD1635" s="19">
        <f t="shared" si="3252"/>
        <v>0</v>
      </c>
      <c r="AE1635" s="19">
        <f t="shared" si="3265"/>
        <v>0</v>
      </c>
      <c r="AF1635" s="19">
        <f t="shared" si="3265"/>
        <v>0</v>
      </c>
      <c r="AG1635" s="19">
        <f t="shared" si="3259"/>
        <v>221837.39500000002</v>
      </c>
      <c r="AH1635" s="19">
        <f t="shared" si="3260"/>
        <v>0</v>
      </c>
      <c r="AI1635" s="19">
        <f t="shared" si="3261"/>
        <v>0</v>
      </c>
      <c r="AJ1635" s="19">
        <f t="shared" si="3265"/>
        <v>0</v>
      </c>
      <c r="AK1635" s="19">
        <f t="shared" si="3265"/>
        <v>0</v>
      </c>
      <c r="AL1635" s="19">
        <f t="shared" si="3265"/>
        <v>0</v>
      </c>
      <c r="AM1635" s="19">
        <f t="shared" si="3241"/>
        <v>221837.39500000002</v>
      </c>
      <c r="AN1635" s="19">
        <f t="shared" si="3265"/>
        <v>0</v>
      </c>
      <c r="AO1635" s="19">
        <f t="shared" si="3247"/>
        <v>221837.39500000002</v>
      </c>
      <c r="AP1635" s="19">
        <f t="shared" si="3242"/>
        <v>0</v>
      </c>
      <c r="AQ1635" s="19">
        <f t="shared" si="3265"/>
        <v>0</v>
      </c>
      <c r="AR1635" s="19">
        <f t="shared" si="3248"/>
        <v>0</v>
      </c>
      <c r="AS1635" s="19">
        <f t="shared" si="3243"/>
        <v>0</v>
      </c>
      <c r="AT1635" s="19">
        <f t="shared" si="3265"/>
        <v>0</v>
      </c>
      <c r="AU1635" s="19">
        <f t="shared" si="3249"/>
        <v>0</v>
      </c>
      <c r="AV1635" s="19">
        <f t="shared" si="3265"/>
        <v>0</v>
      </c>
      <c r="AW1635" s="32"/>
      <c r="AX1635" s="23"/>
      <c r="AY1635" s="2"/>
    </row>
    <row r="1636" spans="1:51" x14ac:dyDescent="0.3">
      <c r="A1636" s="49" t="s">
        <v>319</v>
      </c>
      <c r="B1636" s="45">
        <v>800</v>
      </c>
      <c r="C1636" s="49"/>
      <c r="D1636" s="49"/>
      <c r="E1636" s="15" t="s">
        <v>583</v>
      </c>
      <c r="F1636" s="19">
        <f t="shared" si="3263"/>
        <v>125665</v>
      </c>
      <c r="G1636" s="19">
        <f t="shared" si="3263"/>
        <v>0</v>
      </c>
      <c r="H1636" s="19">
        <f t="shared" si="3263"/>
        <v>0</v>
      </c>
      <c r="I1636" s="19">
        <f t="shared" si="3263"/>
        <v>-11765</v>
      </c>
      <c r="J1636" s="19">
        <f t="shared" si="3263"/>
        <v>0</v>
      </c>
      <c r="K1636" s="19">
        <f t="shared" si="3263"/>
        <v>0</v>
      </c>
      <c r="L1636" s="19">
        <f t="shared" si="3256"/>
        <v>113900</v>
      </c>
      <c r="M1636" s="19">
        <f t="shared" si="3257"/>
        <v>0</v>
      </c>
      <c r="N1636" s="19">
        <f t="shared" si="3258"/>
        <v>0</v>
      </c>
      <c r="O1636" s="19">
        <f t="shared" si="3264"/>
        <v>107937.395</v>
      </c>
      <c r="P1636" s="19">
        <f t="shared" si="3264"/>
        <v>0</v>
      </c>
      <c r="Q1636" s="19">
        <f t="shared" si="3264"/>
        <v>0</v>
      </c>
      <c r="R1636" s="19">
        <f t="shared" si="3227"/>
        <v>221837.39500000002</v>
      </c>
      <c r="S1636" s="19">
        <f t="shared" si="3228"/>
        <v>0</v>
      </c>
      <c r="T1636" s="19">
        <f t="shared" si="3229"/>
        <v>0</v>
      </c>
      <c r="U1636" s="19">
        <f t="shared" si="3265"/>
        <v>0</v>
      </c>
      <c r="V1636" s="19">
        <f t="shared" si="3231"/>
        <v>221837.39500000002</v>
      </c>
      <c r="W1636" s="19">
        <f t="shared" si="3232"/>
        <v>0</v>
      </c>
      <c r="X1636" s="19">
        <f t="shared" si="3233"/>
        <v>0</v>
      </c>
      <c r="Y1636" s="19">
        <f t="shared" si="3265"/>
        <v>0</v>
      </c>
      <c r="Z1636" s="19">
        <f t="shared" si="3265"/>
        <v>0</v>
      </c>
      <c r="AA1636" s="19">
        <f t="shared" si="3265"/>
        <v>0</v>
      </c>
      <c r="AB1636" s="19">
        <f t="shared" si="3250"/>
        <v>221837.39500000002</v>
      </c>
      <c r="AC1636" s="19">
        <f t="shared" si="3251"/>
        <v>0</v>
      </c>
      <c r="AD1636" s="19">
        <f t="shared" si="3252"/>
        <v>0</v>
      </c>
      <c r="AE1636" s="19">
        <f t="shared" si="3265"/>
        <v>0</v>
      </c>
      <c r="AF1636" s="19">
        <f t="shared" si="3265"/>
        <v>0</v>
      </c>
      <c r="AG1636" s="19">
        <f t="shared" si="3259"/>
        <v>221837.39500000002</v>
      </c>
      <c r="AH1636" s="19">
        <f t="shared" si="3260"/>
        <v>0</v>
      </c>
      <c r="AI1636" s="19">
        <f t="shared" si="3261"/>
        <v>0</v>
      </c>
      <c r="AJ1636" s="19">
        <f t="shared" si="3265"/>
        <v>0</v>
      </c>
      <c r="AK1636" s="19">
        <f t="shared" si="3265"/>
        <v>0</v>
      </c>
      <c r="AL1636" s="19">
        <f t="shared" si="3265"/>
        <v>0</v>
      </c>
      <c r="AM1636" s="19">
        <f t="shared" si="3241"/>
        <v>221837.39500000002</v>
      </c>
      <c r="AN1636" s="19">
        <f t="shared" si="3265"/>
        <v>0</v>
      </c>
      <c r="AO1636" s="19">
        <f t="shared" si="3247"/>
        <v>221837.39500000002</v>
      </c>
      <c r="AP1636" s="19">
        <f t="shared" si="3242"/>
        <v>0</v>
      </c>
      <c r="AQ1636" s="19">
        <f t="shared" si="3265"/>
        <v>0</v>
      </c>
      <c r="AR1636" s="19">
        <f t="shared" si="3248"/>
        <v>0</v>
      </c>
      <c r="AS1636" s="19">
        <f t="shared" si="3243"/>
        <v>0</v>
      </c>
      <c r="AT1636" s="19">
        <f t="shared" si="3265"/>
        <v>0</v>
      </c>
      <c r="AU1636" s="19">
        <f t="shared" si="3249"/>
        <v>0</v>
      </c>
      <c r="AV1636" s="19">
        <f t="shared" si="3265"/>
        <v>0</v>
      </c>
      <c r="AW1636" s="32"/>
      <c r="AX1636" s="23"/>
      <c r="AY1636" s="2"/>
    </row>
    <row r="1637" spans="1:51" ht="78" x14ac:dyDescent="0.3">
      <c r="A1637" s="49" t="s">
        <v>319</v>
      </c>
      <c r="B1637" s="45">
        <v>810</v>
      </c>
      <c r="C1637" s="49"/>
      <c r="D1637" s="49"/>
      <c r="E1637" s="15" t="s">
        <v>599</v>
      </c>
      <c r="F1637" s="19">
        <f t="shared" si="3263"/>
        <v>125665</v>
      </c>
      <c r="G1637" s="19">
        <f t="shared" si="3263"/>
        <v>0</v>
      </c>
      <c r="H1637" s="19">
        <f t="shared" si="3263"/>
        <v>0</v>
      </c>
      <c r="I1637" s="19">
        <f t="shared" si="3263"/>
        <v>-11765</v>
      </c>
      <c r="J1637" s="19">
        <f t="shared" si="3263"/>
        <v>0</v>
      </c>
      <c r="K1637" s="19">
        <f t="shared" si="3263"/>
        <v>0</v>
      </c>
      <c r="L1637" s="19">
        <f t="shared" si="3256"/>
        <v>113900</v>
      </c>
      <c r="M1637" s="19">
        <f t="shared" si="3257"/>
        <v>0</v>
      </c>
      <c r="N1637" s="19">
        <f t="shared" si="3258"/>
        <v>0</v>
      </c>
      <c r="O1637" s="19">
        <f t="shared" si="3264"/>
        <v>107937.395</v>
      </c>
      <c r="P1637" s="19">
        <f t="shared" si="3264"/>
        <v>0</v>
      </c>
      <c r="Q1637" s="19">
        <f t="shared" si="3264"/>
        <v>0</v>
      </c>
      <c r="R1637" s="19">
        <f t="shared" si="3227"/>
        <v>221837.39500000002</v>
      </c>
      <c r="S1637" s="19">
        <f t="shared" si="3228"/>
        <v>0</v>
      </c>
      <c r="T1637" s="19">
        <f t="shared" si="3229"/>
        <v>0</v>
      </c>
      <c r="U1637" s="19">
        <f t="shared" si="3265"/>
        <v>0</v>
      </c>
      <c r="V1637" s="19">
        <f t="shared" si="3231"/>
        <v>221837.39500000002</v>
      </c>
      <c r="W1637" s="19">
        <f t="shared" si="3232"/>
        <v>0</v>
      </c>
      <c r="X1637" s="19">
        <f t="shared" si="3233"/>
        <v>0</v>
      </c>
      <c r="Y1637" s="19">
        <f t="shared" si="3265"/>
        <v>0</v>
      </c>
      <c r="Z1637" s="19">
        <f t="shared" si="3265"/>
        <v>0</v>
      </c>
      <c r="AA1637" s="19">
        <f t="shared" si="3265"/>
        <v>0</v>
      </c>
      <c r="AB1637" s="19">
        <f t="shared" si="3250"/>
        <v>221837.39500000002</v>
      </c>
      <c r="AC1637" s="19">
        <f t="shared" si="3251"/>
        <v>0</v>
      </c>
      <c r="AD1637" s="19">
        <f t="shared" si="3252"/>
        <v>0</v>
      </c>
      <c r="AE1637" s="19">
        <f t="shared" si="3265"/>
        <v>0</v>
      </c>
      <c r="AF1637" s="19">
        <f t="shared" si="3265"/>
        <v>0</v>
      </c>
      <c r="AG1637" s="19">
        <f t="shared" si="3259"/>
        <v>221837.39500000002</v>
      </c>
      <c r="AH1637" s="19">
        <f t="shared" si="3260"/>
        <v>0</v>
      </c>
      <c r="AI1637" s="19">
        <f t="shared" si="3261"/>
        <v>0</v>
      </c>
      <c r="AJ1637" s="19">
        <f t="shared" si="3265"/>
        <v>0</v>
      </c>
      <c r="AK1637" s="19">
        <f t="shared" si="3265"/>
        <v>0</v>
      </c>
      <c r="AL1637" s="19">
        <f t="shared" si="3265"/>
        <v>0</v>
      </c>
      <c r="AM1637" s="19">
        <f t="shared" si="3241"/>
        <v>221837.39500000002</v>
      </c>
      <c r="AN1637" s="19">
        <f t="shared" si="3265"/>
        <v>0</v>
      </c>
      <c r="AO1637" s="19">
        <f t="shared" si="3247"/>
        <v>221837.39500000002</v>
      </c>
      <c r="AP1637" s="19">
        <f t="shared" si="3242"/>
        <v>0</v>
      </c>
      <c r="AQ1637" s="19">
        <f t="shared" si="3265"/>
        <v>0</v>
      </c>
      <c r="AR1637" s="19">
        <f t="shared" si="3248"/>
        <v>0</v>
      </c>
      <c r="AS1637" s="19">
        <f t="shared" si="3243"/>
        <v>0</v>
      </c>
      <c r="AT1637" s="19">
        <f t="shared" si="3265"/>
        <v>0</v>
      </c>
      <c r="AU1637" s="19">
        <f t="shared" si="3249"/>
        <v>0</v>
      </c>
      <c r="AV1637" s="19">
        <f t="shared" si="3265"/>
        <v>0</v>
      </c>
      <c r="AW1637" s="32"/>
      <c r="AX1637" s="23"/>
      <c r="AY1637" s="2"/>
    </row>
    <row r="1638" spans="1:51" x14ac:dyDescent="0.3">
      <c r="A1638" s="49" t="s">
        <v>319</v>
      </c>
      <c r="B1638" s="45">
        <v>810</v>
      </c>
      <c r="C1638" s="49" t="s">
        <v>61</v>
      </c>
      <c r="D1638" s="49" t="s">
        <v>20</v>
      </c>
      <c r="E1638" s="15" t="s">
        <v>567</v>
      </c>
      <c r="F1638" s="19">
        <v>125665</v>
      </c>
      <c r="G1638" s="19">
        <v>0</v>
      </c>
      <c r="H1638" s="19">
        <v>0</v>
      </c>
      <c r="I1638" s="24">
        <v>-11765</v>
      </c>
      <c r="J1638" s="19"/>
      <c r="K1638" s="19"/>
      <c r="L1638" s="19">
        <f t="shared" si="3256"/>
        <v>113900</v>
      </c>
      <c r="M1638" s="19">
        <f t="shared" si="3257"/>
        <v>0</v>
      </c>
      <c r="N1638" s="19">
        <f t="shared" si="3258"/>
        <v>0</v>
      </c>
      <c r="O1638" s="19">
        <v>107937.395</v>
      </c>
      <c r="P1638" s="19"/>
      <c r="Q1638" s="19"/>
      <c r="R1638" s="19">
        <f t="shared" si="3227"/>
        <v>221837.39500000002</v>
      </c>
      <c r="S1638" s="19">
        <f t="shared" si="3228"/>
        <v>0</v>
      </c>
      <c r="T1638" s="19">
        <f t="shared" si="3229"/>
        <v>0</v>
      </c>
      <c r="U1638" s="19"/>
      <c r="V1638" s="19">
        <f t="shared" si="3231"/>
        <v>221837.39500000002</v>
      </c>
      <c r="W1638" s="19">
        <f t="shared" si="3232"/>
        <v>0</v>
      </c>
      <c r="X1638" s="19">
        <f t="shared" si="3233"/>
        <v>0</v>
      </c>
      <c r="Y1638" s="19"/>
      <c r="Z1638" s="19"/>
      <c r="AA1638" s="19"/>
      <c r="AB1638" s="19">
        <f t="shared" si="3250"/>
        <v>221837.39500000002</v>
      </c>
      <c r="AC1638" s="19">
        <f t="shared" si="3251"/>
        <v>0</v>
      </c>
      <c r="AD1638" s="19">
        <f t="shared" si="3252"/>
        <v>0</v>
      </c>
      <c r="AE1638" s="19"/>
      <c r="AF1638" s="19"/>
      <c r="AG1638" s="19">
        <f t="shared" si="3259"/>
        <v>221837.39500000002</v>
      </c>
      <c r="AH1638" s="19">
        <f t="shared" si="3260"/>
        <v>0</v>
      </c>
      <c r="AI1638" s="19">
        <f t="shared" si="3261"/>
        <v>0</v>
      </c>
      <c r="AJ1638" s="19"/>
      <c r="AK1638" s="19"/>
      <c r="AL1638" s="19"/>
      <c r="AM1638" s="19">
        <f t="shared" si="3241"/>
        <v>221837.39500000002</v>
      </c>
      <c r="AN1638" s="19"/>
      <c r="AO1638" s="19">
        <f t="shared" si="3247"/>
        <v>221837.39500000002</v>
      </c>
      <c r="AP1638" s="19">
        <f t="shared" si="3242"/>
        <v>0</v>
      </c>
      <c r="AQ1638" s="19"/>
      <c r="AR1638" s="19">
        <f t="shared" si="3248"/>
        <v>0</v>
      </c>
      <c r="AS1638" s="19">
        <f t="shared" si="3243"/>
        <v>0</v>
      </c>
      <c r="AT1638" s="19"/>
      <c r="AU1638" s="19">
        <f t="shared" si="3249"/>
        <v>0</v>
      </c>
      <c r="AV1638" s="19"/>
      <c r="AW1638" s="32"/>
      <c r="AX1638" s="23" t="s">
        <v>1301</v>
      </c>
      <c r="AY1638" s="2"/>
    </row>
    <row r="1639" spans="1:51" ht="140.4" x14ac:dyDescent="0.3">
      <c r="A1639" s="49" t="s">
        <v>1482</v>
      </c>
      <c r="B1639" s="45"/>
      <c r="C1639" s="49"/>
      <c r="D1639" s="49"/>
      <c r="E1639" s="15" t="s">
        <v>1488</v>
      </c>
      <c r="F1639" s="19"/>
      <c r="G1639" s="19"/>
      <c r="H1639" s="19"/>
      <c r="I1639" s="24"/>
      <c r="J1639" s="19"/>
      <c r="K1639" s="19"/>
      <c r="L1639" s="19"/>
      <c r="M1639" s="19"/>
      <c r="N1639" s="19"/>
      <c r="O1639" s="19"/>
      <c r="P1639" s="19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19"/>
      <c r="AF1639" s="19"/>
      <c r="AG1639" s="19">
        <f>AG1640</f>
        <v>0</v>
      </c>
      <c r="AH1639" s="19">
        <f t="shared" ref="AH1639:AV1641" si="3266">AH1640</f>
        <v>0</v>
      </c>
      <c r="AI1639" s="19">
        <f t="shared" si="3266"/>
        <v>0</v>
      </c>
      <c r="AJ1639" s="19">
        <f t="shared" si="3266"/>
        <v>86554.258000000002</v>
      </c>
      <c r="AK1639" s="19">
        <f t="shared" si="3266"/>
        <v>0</v>
      </c>
      <c r="AL1639" s="19">
        <f t="shared" si="3266"/>
        <v>0</v>
      </c>
      <c r="AM1639" s="19">
        <f t="shared" si="3241"/>
        <v>86554.258000000002</v>
      </c>
      <c r="AN1639" s="19">
        <f t="shared" si="3266"/>
        <v>0</v>
      </c>
      <c r="AO1639" s="19">
        <f t="shared" si="3247"/>
        <v>86554.258000000002</v>
      </c>
      <c r="AP1639" s="19">
        <f t="shared" si="3242"/>
        <v>0</v>
      </c>
      <c r="AQ1639" s="19">
        <f t="shared" si="3266"/>
        <v>0</v>
      </c>
      <c r="AR1639" s="19">
        <f t="shared" si="3248"/>
        <v>0</v>
      </c>
      <c r="AS1639" s="19">
        <f t="shared" si="3243"/>
        <v>0</v>
      </c>
      <c r="AT1639" s="19">
        <f t="shared" si="3266"/>
        <v>0</v>
      </c>
      <c r="AU1639" s="19">
        <f t="shared" si="3249"/>
        <v>0</v>
      </c>
      <c r="AV1639" s="19">
        <f t="shared" si="3266"/>
        <v>0</v>
      </c>
      <c r="AW1639" s="32"/>
      <c r="AX1639" s="23"/>
      <c r="AY1639" s="2"/>
    </row>
    <row r="1640" spans="1:51" x14ac:dyDescent="0.3">
      <c r="A1640" s="49" t="s">
        <v>1482</v>
      </c>
      <c r="B1640" s="45">
        <v>800</v>
      </c>
      <c r="C1640" s="49"/>
      <c r="D1640" s="49"/>
      <c r="E1640" s="15" t="s">
        <v>583</v>
      </c>
      <c r="F1640" s="19"/>
      <c r="G1640" s="19"/>
      <c r="H1640" s="19"/>
      <c r="I1640" s="24"/>
      <c r="J1640" s="19"/>
      <c r="K1640" s="19"/>
      <c r="L1640" s="19"/>
      <c r="M1640" s="19"/>
      <c r="N1640" s="19"/>
      <c r="O1640" s="19"/>
      <c r="P1640" s="19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>
        <f>AG1641</f>
        <v>0</v>
      </c>
      <c r="AH1640" s="19">
        <f t="shared" si="3266"/>
        <v>0</v>
      </c>
      <c r="AI1640" s="19">
        <f t="shared" si="3266"/>
        <v>0</v>
      </c>
      <c r="AJ1640" s="19">
        <f t="shared" si="3266"/>
        <v>86554.258000000002</v>
      </c>
      <c r="AK1640" s="19">
        <f t="shared" si="3266"/>
        <v>0</v>
      </c>
      <c r="AL1640" s="19">
        <f t="shared" si="3266"/>
        <v>0</v>
      </c>
      <c r="AM1640" s="19">
        <f t="shared" si="3241"/>
        <v>86554.258000000002</v>
      </c>
      <c r="AN1640" s="19">
        <f t="shared" si="3266"/>
        <v>0</v>
      </c>
      <c r="AO1640" s="19">
        <f t="shared" si="3247"/>
        <v>86554.258000000002</v>
      </c>
      <c r="AP1640" s="19">
        <f t="shared" si="3242"/>
        <v>0</v>
      </c>
      <c r="AQ1640" s="19">
        <f t="shared" si="3266"/>
        <v>0</v>
      </c>
      <c r="AR1640" s="19">
        <f t="shared" si="3248"/>
        <v>0</v>
      </c>
      <c r="AS1640" s="19">
        <f t="shared" si="3243"/>
        <v>0</v>
      </c>
      <c r="AT1640" s="19">
        <f t="shared" si="3266"/>
        <v>0</v>
      </c>
      <c r="AU1640" s="19">
        <f t="shared" si="3249"/>
        <v>0</v>
      </c>
      <c r="AV1640" s="19">
        <f t="shared" si="3266"/>
        <v>0</v>
      </c>
      <c r="AW1640" s="32"/>
      <c r="AX1640" s="23"/>
      <c r="AY1640" s="2"/>
    </row>
    <row r="1641" spans="1:51" ht="78" x14ac:dyDescent="0.3">
      <c r="A1641" s="49" t="s">
        <v>1482</v>
      </c>
      <c r="B1641" s="45">
        <v>810</v>
      </c>
      <c r="C1641" s="49"/>
      <c r="D1641" s="49"/>
      <c r="E1641" s="15" t="s">
        <v>599</v>
      </c>
      <c r="F1641" s="19"/>
      <c r="G1641" s="19"/>
      <c r="H1641" s="19"/>
      <c r="I1641" s="24"/>
      <c r="J1641" s="19"/>
      <c r="K1641" s="19"/>
      <c r="L1641" s="19"/>
      <c r="M1641" s="19"/>
      <c r="N1641" s="19"/>
      <c r="O1641" s="19"/>
      <c r="P1641" s="19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19"/>
      <c r="AF1641" s="19"/>
      <c r="AG1641" s="19">
        <f>AG1642</f>
        <v>0</v>
      </c>
      <c r="AH1641" s="19">
        <f t="shared" si="3266"/>
        <v>0</v>
      </c>
      <c r="AI1641" s="19">
        <f t="shared" si="3266"/>
        <v>0</v>
      </c>
      <c r="AJ1641" s="19">
        <f t="shared" si="3266"/>
        <v>86554.258000000002</v>
      </c>
      <c r="AK1641" s="19">
        <f t="shared" si="3266"/>
        <v>0</v>
      </c>
      <c r="AL1641" s="19">
        <f t="shared" si="3266"/>
        <v>0</v>
      </c>
      <c r="AM1641" s="19">
        <f t="shared" si="3241"/>
        <v>86554.258000000002</v>
      </c>
      <c r="AN1641" s="19">
        <f t="shared" si="3266"/>
        <v>0</v>
      </c>
      <c r="AO1641" s="19">
        <f t="shared" si="3247"/>
        <v>86554.258000000002</v>
      </c>
      <c r="AP1641" s="19">
        <f t="shared" si="3242"/>
        <v>0</v>
      </c>
      <c r="AQ1641" s="19">
        <f t="shared" si="3266"/>
        <v>0</v>
      </c>
      <c r="AR1641" s="19">
        <f t="shared" si="3248"/>
        <v>0</v>
      </c>
      <c r="AS1641" s="19">
        <f t="shared" si="3243"/>
        <v>0</v>
      </c>
      <c r="AT1641" s="19">
        <f t="shared" si="3266"/>
        <v>0</v>
      </c>
      <c r="AU1641" s="19">
        <f t="shared" si="3249"/>
        <v>0</v>
      </c>
      <c r="AV1641" s="19">
        <f t="shared" si="3266"/>
        <v>0</v>
      </c>
      <c r="AW1641" s="32"/>
      <c r="AX1641" s="23"/>
      <c r="AY1641" s="2"/>
    </row>
    <row r="1642" spans="1:51" x14ac:dyDescent="0.3">
      <c r="A1642" s="49" t="s">
        <v>1482</v>
      </c>
      <c r="B1642" s="45">
        <v>810</v>
      </c>
      <c r="C1642" s="49" t="s">
        <v>151</v>
      </c>
      <c r="D1642" s="49" t="s">
        <v>24</v>
      </c>
      <c r="E1642" s="15" t="s">
        <v>548</v>
      </c>
      <c r="F1642" s="19"/>
      <c r="G1642" s="19"/>
      <c r="H1642" s="19"/>
      <c r="I1642" s="24"/>
      <c r="J1642" s="19"/>
      <c r="K1642" s="19"/>
      <c r="L1642" s="19"/>
      <c r="M1642" s="19"/>
      <c r="N1642" s="19"/>
      <c r="O1642" s="19"/>
      <c r="P1642" s="19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19"/>
      <c r="AG1642" s="19">
        <v>0</v>
      </c>
      <c r="AH1642" s="19">
        <v>0</v>
      </c>
      <c r="AI1642" s="19">
        <v>0</v>
      </c>
      <c r="AJ1642" s="19">
        <v>86554.258000000002</v>
      </c>
      <c r="AK1642" s="19"/>
      <c r="AL1642" s="19"/>
      <c r="AM1642" s="19">
        <f t="shared" si="3241"/>
        <v>86554.258000000002</v>
      </c>
      <c r="AN1642" s="19"/>
      <c r="AO1642" s="19">
        <f t="shared" si="3247"/>
        <v>86554.258000000002</v>
      </c>
      <c r="AP1642" s="19">
        <f t="shared" si="3242"/>
        <v>0</v>
      </c>
      <c r="AQ1642" s="19"/>
      <c r="AR1642" s="19">
        <f t="shared" si="3248"/>
        <v>0</v>
      </c>
      <c r="AS1642" s="19">
        <f t="shared" si="3243"/>
        <v>0</v>
      </c>
      <c r="AT1642" s="19"/>
      <c r="AU1642" s="19">
        <f t="shared" si="3249"/>
        <v>0</v>
      </c>
      <c r="AV1642" s="19"/>
      <c r="AW1642" s="32"/>
      <c r="AX1642" s="23"/>
      <c r="AY1642" s="2"/>
    </row>
    <row r="1643" spans="1:51" ht="62.4" x14ac:dyDescent="0.3">
      <c r="A1643" s="49" t="s">
        <v>322</v>
      </c>
      <c r="B1643" s="45"/>
      <c r="C1643" s="49"/>
      <c r="D1643" s="49"/>
      <c r="E1643" s="15" t="s">
        <v>1177</v>
      </c>
      <c r="F1643" s="19">
        <f t="shared" ref="F1643:K1643" si="3267">F1644</f>
        <v>102883.7</v>
      </c>
      <c r="G1643" s="19">
        <f t="shared" si="3267"/>
        <v>148295</v>
      </c>
      <c r="H1643" s="19">
        <f t="shared" si="3267"/>
        <v>205776.8</v>
      </c>
      <c r="I1643" s="19">
        <f t="shared" si="3267"/>
        <v>0</v>
      </c>
      <c r="J1643" s="19">
        <f t="shared" si="3267"/>
        <v>0</v>
      </c>
      <c r="K1643" s="19">
        <f t="shared" si="3267"/>
        <v>0</v>
      </c>
      <c r="L1643" s="19">
        <f t="shared" si="3256"/>
        <v>102883.7</v>
      </c>
      <c r="M1643" s="19">
        <f t="shared" si="3257"/>
        <v>148295</v>
      </c>
      <c r="N1643" s="19">
        <f t="shared" si="3258"/>
        <v>205776.8</v>
      </c>
      <c r="O1643" s="19">
        <f t="shared" ref="O1643:Q1643" si="3268">O1644</f>
        <v>5187</v>
      </c>
      <c r="P1643" s="19">
        <f t="shared" si="3268"/>
        <v>0</v>
      </c>
      <c r="Q1643" s="19">
        <f t="shared" si="3268"/>
        <v>0</v>
      </c>
      <c r="R1643" s="19">
        <f t="shared" si="3227"/>
        <v>108070.7</v>
      </c>
      <c r="S1643" s="19">
        <f t="shared" si="3228"/>
        <v>148295</v>
      </c>
      <c r="T1643" s="19">
        <f t="shared" si="3229"/>
        <v>205776.8</v>
      </c>
      <c r="U1643" s="19">
        <f t="shared" ref="U1643:AV1643" si="3269">U1644</f>
        <v>0</v>
      </c>
      <c r="V1643" s="19">
        <f t="shared" si="3231"/>
        <v>108070.7</v>
      </c>
      <c r="W1643" s="19">
        <f t="shared" si="3232"/>
        <v>148295</v>
      </c>
      <c r="X1643" s="19">
        <f t="shared" si="3233"/>
        <v>205776.8</v>
      </c>
      <c r="Y1643" s="19">
        <f t="shared" si="3269"/>
        <v>0</v>
      </c>
      <c r="Z1643" s="19">
        <f t="shared" si="3269"/>
        <v>0</v>
      </c>
      <c r="AA1643" s="19">
        <f t="shared" si="3269"/>
        <v>0</v>
      </c>
      <c r="AB1643" s="19">
        <f t="shared" si="3250"/>
        <v>108070.7</v>
      </c>
      <c r="AC1643" s="19">
        <f t="shared" si="3251"/>
        <v>148295</v>
      </c>
      <c r="AD1643" s="19">
        <f t="shared" si="3252"/>
        <v>205776.8</v>
      </c>
      <c r="AE1643" s="19">
        <f t="shared" si="3269"/>
        <v>0</v>
      </c>
      <c r="AF1643" s="19">
        <f t="shared" si="3269"/>
        <v>0</v>
      </c>
      <c r="AG1643" s="19">
        <f t="shared" si="3259"/>
        <v>108070.7</v>
      </c>
      <c r="AH1643" s="19">
        <f t="shared" si="3260"/>
        <v>148295</v>
      </c>
      <c r="AI1643" s="19">
        <f t="shared" si="3261"/>
        <v>205776.8</v>
      </c>
      <c r="AJ1643" s="19">
        <f t="shared" si="3269"/>
        <v>16266.434999999999</v>
      </c>
      <c r="AK1643" s="19">
        <f t="shared" si="3269"/>
        <v>0</v>
      </c>
      <c r="AL1643" s="19">
        <f t="shared" si="3269"/>
        <v>0</v>
      </c>
      <c r="AM1643" s="19">
        <f t="shared" si="3241"/>
        <v>124337.13499999999</v>
      </c>
      <c r="AN1643" s="19">
        <f t="shared" si="3269"/>
        <v>-8755.2099999999991</v>
      </c>
      <c r="AO1643" s="19">
        <f t="shared" si="3247"/>
        <v>115581.92499999999</v>
      </c>
      <c r="AP1643" s="19">
        <f t="shared" si="3242"/>
        <v>148295</v>
      </c>
      <c r="AQ1643" s="19">
        <f t="shared" si="3269"/>
        <v>0</v>
      </c>
      <c r="AR1643" s="19">
        <f t="shared" si="3248"/>
        <v>148295</v>
      </c>
      <c r="AS1643" s="19">
        <f t="shared" si="3243"/>
        <v>205776.8</v>
      </c>
      <c r="AT1643" s="19">
        <f t="shared" si="3269"/>
        <v>0</v>
      </c>
      <c r="AU1643" s="19">
        <f t="shared" si="3249"/>
        <v>205776.8</v>
      </c>
      <c r="AV1643" s="19">
        <f t="shared" si="3269"/>
        <v>0</v>
      </c>
      <c r="AW1643" s="32"/>
      <c r="AX1643" s="23"/>
      <c r="AY1643" s="2"/>
    </row>
    <row r="1644" spans="1:51" ht="46.8" x14ac:dyDescent="0.3">
      <c r="A1644" s="49" t="s">
        <v>314</v>
      </c>
      <c r="B1644" s="45"/>
      <c r="C1644" s="49"/>
      <c r="D1644" s="49"/>
      <c r="E1644" s="15" t="s">
        <v>627</v>
      </c>
      <c r="F1644" s="19">
        <f t="shared" ref="F1644:K1644" si="3270">F1645+F1648+F1651</f>
        <v>102883.7</v>
      </c>
      <c r="G1644" s="19">
        <f t="shared" si="3270"/>
        <v>148295</v>
      </c>
      <c r="H1644" s="19">
        <f t="shared" si="3270"/>
        <v>205776.8</v>
      </c>
      <c r="I1644" s="19">
        <f t="shared" si="3270"/>
        <v>0</v>
      </c>
      <c r="J1644" s="19">
        <f t="shared" si="3270"/>
        <v>0</v>
      </c>
      <c r="K1644" s="19">
        <f t="shared" si="3270"/>
        <v>0</v>
      </c>
      <c r="L1644" s="19">
        <f t="shared" si="3256"/>
        <v>102883.7</v>
      </c>
      <c r="M1644" s="19">
        <f t="shared" si="3257"/>
        <v>148295</v>
      </c>
      <c r="N1644" s="19">
        <f t="shared" si="3258"/>
        <v>205776.8</v>
      </c>
      <c r="O1644" s="19">
        <f t="shared" ref="O1644:Q1644" si="3271">O1645+O1648+O1651</f>
        <v>5187</v>
      </c>
      <c r="P1644" s="19">
        <f t="shared" si="3271"/>
        <v>0</v>
      </c>
      <c r="Q1644" s="19">
        <f t="shared" si="3271"/>
        <v>0</v>
      </c>
      <c r="R1644" s="19">
        <f t="shared" si="3227"/>
        <v>108070.7</v>
      </c>
      <c r="S1644" s="19">
        <f t="shared" si="3228"/>
        <v>148295</v>
      </c>
      <c r="T1644" s="19">
        <f t="shared" si="3229"/>
        <v>205776.8</v>
      </c>
      <c r="U1644" s="19">
        <f t="shared" ref="U1644:AV1644" si="3272">U1645+U1648+U1651</f>
        <v>0</v>
      </c>
      <c r="V1644" s="19">
        <f t="shared" si="3231"/>
        <v>108070.7</v>
      </c>
      <c r="W1644" s="19">
        <f t="shared" si="3232"/>
        <v>148295</v>
      </c>
      <c r="X1644" s="19">
        <f t="shared" si="3233"/>
        <v>205776.8</v>
      </c>
      <c r="Y1644" s="19">
        <f t="shared" ref="Y1644:AA1644" si="3273">Y1645+Y1648+Y1651</f>
        <v>0</v>
      </c>
      <c r="Z1644" s="19">
        <f t="shared" si="3273"/>
        <v>0</v>
      </c>
      <c r="AA1644" s="19">
        <f t="shared" si="3273"/>
        <v>0</v>
      </c>
      <c r="AB1644" s="19">
        <f t="shared" si="3250"/>
        <v>108070.7</v>
      </c>
      <c r="AC1644" s="19">
        <f t="shared" si="3251"/>
        <v>148295</v>
      </c>
      <c r="AD1644" s="19">
        <f t="shared" si="3252"/>
        <v>205776.8</v>
      </c>
      <c r="AE1644" s="19">
        <f t="shared" ref="AE1644:AF1644" si="3274">AE1645+AE1648+AE1651</f>
        <v>0</v>
      </c>
      <c r="AF1644" s="19">
        <f t="shared" si="3274"/>
        <v>0</v>
      </c>
      <c r="AG1644" s="19">
        <f t="shared" si="3259"/>
        <v>108070.7</v>
      </c>
      <c r="AH1644" s="19">
        <f t="shared" si="3260"/>
        <v>148295</v>
      </c>
      <c r="AI1644" s="19">
        <f t="shared" si="3261"/>
        <v>205776.8</v>
      </c>
      <c r="AJ1644" s="19">
        <f t="shared" ref="AJ1644:AL1644" si="3275">AJ1645+AJ1648+AJ1651</f>
        <v>16266.434999999999</v>
      </c>
      <c r="AK1644" s="19">
        <f t="shared" si="3275"/>
        <v>0</v>
      </c>
      <c r="AL1644" s="19">
        <f t="shared" si="3275"/>
        <v>0</v>
      </c>
      <c r="AM1644" s="19">
        <f t="shared" si="3241"/>
        <v>124337.13499999999</v>
      </c>
      <c r="AN1644" s="19">
        <f t="shared" ref="AN1644" si="3276">AN1645+AN1648+AN1651</f>
        <v>-8755.2099999999991</v>
      </c>
      <c r="AO1644" s="19">
        <f t="shared" si="3247"/>
        <v>115581.92499999999</v>
      </c>
      <c r="AP1644" s="19">
        <f t="shared" si="3242"/>
        <v>148295</v>
      </c>
      <c r="AQ1644" s="19">
        <f t="shared" ref="AQ1644" si="3277">AQ1645+AQ1648+AQ1651</f>
        <v>0</v>
      </c>
      <c r="AR1644" s="19">
        <f t="shared" si="3248"/>
        <v>148295</v>
      </c>
      <c r="AS1644" s="19">
        <f t="shared" si="3243"/>
        <v>205776.8</v>
      </c>
      <c r="AT1644" s="19">
        <f t="shared" ref="AT1644" si="3278">AT1645+AT1648+AT1651</f>
        <v>0</v>
      </c>
      <c r="AU1644" s="19">
        <f t="shared" si="3249"/>
        <v>205776.8</v>
      </c>
      <c r="AV1644" s="19">
        <f t="shared" si="3272"/>
        <v>0</v>
      </c>
      <c r="AW1644" s="32"/>
      <c r="AX1644" s="23"/>
      <c r="AY1644" s="2"/>
    </row>
    <row r="1645" spans="1:51" ht="93.6" x14ac:dyDescent="0.3">
      <c r="A1645" s="49" t="s">
        <v>314</v>
      </c>
      <c r="B1645" s="45">
        <v>100</v>
      </c>
      <c r="C1645" s="49"/>
      <c r="D1645" s="49"/>
      <c r="E1645" s="15" t="s">
        <v>577</v>
      </c>
      <c r="F1645" s="19">
        <f t="shared" ref="F1645:K1646" si="3279">F1646</f>
        <v>54968.700000000004</v>
      </c>
      <c r="G1645" s="19">
        <f t="shared" si="3279"/>
        <v>65922.700000000012</v>
      </c>
      <c r="H1645" s="19">
        <f t="shared" si="3279"/>
        <v>96309</v>
      </c>
      <c r="I1645" s="19">
        <f t="shared" si="3279"/>
        <v>0</v>
      </c>
      <c r="J1645" s="19">
        <f t="shared" si="3279"/>
        <v>0</v>
      </c>
      <c r="K1645" s="19">
        <f t="shared" si="3279"/>
        <v>0</v>
      </c>
      <c r="L1645" s="19">
        <f t="shared" si="3256"/>
        <v>54968.700000000004</v>
      </c>
      <c r="M1645" s="19">
        <f t="shared" si="3257"/>
        <v>65922.700000000012</v>
      </c>
      <c r="N1645" s="19">
        <f t="shared" si="3258"/>
        <v>96309</v>
      </c>
      <c r="O1645" s="19">
        <f t="shared" ref="O1645:Q1646" si="3280">O1646</f>
        <v>0</v>
      </c>
      <c r="P1645" s="19">
        <f t="shared" si="3280"/>
        <v>0</v>
      </c>
      <c r="Q1645" s="19">
        <f t="shared" si="3280"/>
        <v>0</v>
      </c>
      <c r="R1645" s="19">
        <f t="shared" si="3227"/>
        <v>54968.700000000004</v>
      </c>
      <c r="S1645" s="19">
        <f t="shared" si="3228"/>
        <v>65922.700000000012</v>
      </c>
      <c r="T1645" s="19">
        <f t="shared" si="3229"/>
        <v>96309</v>
      </c>
      <c r="U1645" s="19">
        <f t="shared" ref="U1645:AV1646" si="3281">U1646</f>
        <v>0</v>
      </c>
      <c r="V1645" s="19">
        <f t="shared" si="3231"/>
        <v>54968.700000000004</v>
      </c>
      <c r="W1645" s="19">
        <f t="shared" si="3232"/>
        <v>65922.700000000012</v>
      </c>
      <c r="X1645" s="19">
        <f t="shared" si="3233"/>
        <v>96309</v>
      </c>
      <c r="Y1645" s="19">
        <f t="shared" si="3281"/>
        <v>0</v>
      </c>
      <c r="Z1645" s="19">
        <f t="shared" si="3281"/>
        <v>0</v>
      </c>
      <c r="AA1645" s="19">
        <f t="shared" si="3281"/>
        <v>0</v>
      </c>
      <c r="AB1645" s="19">
        <f t="shared" si="3250"/>
        <v>54968.700000000004</v>
      </c>
      <c r="AC1645" s="19">
        <f t="shared" si="3251"/>
        <v>65922.700000000012</v>
      </c>
      <c r="AD1645" s="19">
        <f t="shared" si="3252"/>
        <v>96309</v>
      </c>
      <c r="AE1645" s="19">
        <f t="shared" si="3281"/>
        <v>0</v>
      </c>
      <c r="AF1645" s="19">
        <f t="shared" si="3281"/>
        <v>0</v>
      </c>
      <c r="AG1645" s="19">
        <f t="shared" si="3259"/>
        <v>54968.700000000004</v>
      </c>
      <c r="AH1645" s="19">
        <f t="shared" si="3260"/>
        <v>65922.700000000012</v>
      </c>
      <c r="AI1645" s="19">
        <f t="shared" si="3261"/>
        <v>96309</v>
      </c>
      <c r="AJ1645" s="19">
        <f t="shared" si="3281"/>
        <v>0</v>
      </c>
      <c r="AK1645" s="19">
        <f t="shared" si="3281"/>
        <v>0</v>
      </c>
      <c r="AL1645" s="19">
        <f t="shared" si="3281"/>
        <v>0</v>
      </c>
      <c r="AM1645" s="19">
        <f t="shared" si="3241"/>
        <v>54968.700000000004</v>
      </c>
      <c r="AN1645" s="19">
        <f t="shared" si="3281"/>
        <v>0</v>
      </c>
      <c r="AO1645" s="19">
        <f t="shared" si="3247"/>
        <v>54968.700000000004</v>
      </c>
      <c r="AP1645" s="19">
        <f t="shared" si="3242"/>
        <v>65922.700000000012</v>
      </c>
      <c r="AQ1645" s="19">
        <f t="shared" si="3281"/>
        <v>0</v>
      </c>
      <c r="AR1645" s="19">
        <f t="shared" si="3248"/>
        <v>65922.700000000012</v>
      </c>
      <c r="AS1645" s="19">
        <f t="shared" si="3243"/>
        <v>96309</v>
      </c>
      <c r="AT1645" s="19">
        <f t="shared" si="3281"/>
        <v>0</v>
      </c>
      <c r="AU1645" s="19">
        <f t="shared" si="3249"/>
        <v>96309</v>
      </c>
      <c r="AV1645" s="19">
        <f t="shared" si="3281"/>
        <v>0</v>
      </c>
      <c r="AW1645" s="32"/>
      <c r="AX1645" s="23"/>
      <c r="AY1645" s="2"/>
    </row>
    <row r="1646" spans="1:51" ht="31.2" x14ac:dyDescent="0.3">
      <c r="A1646" s="49" t="s">
        <v>314</v>
      </c>
      <c r="B1646" s="45">
        <v>110</v>
      </c>
      <c r="C1646" s="49"/>
      <c r="D1646" s="49"/>
      <c r="E1646" s="15" t="s">
        <v>584</v>
      </c>
      <c r="F1646" s="19">
        <f t="shared" si="3279"/>
        <v>54968.700000000004</v>
      </c>
      <c r="G1646" s="19">
        <f t="shared" si="3279"/>
        <v>65922.700000000012</v>
      </c>
      <c r="H1646" s="19">
        <f t="shared" si="3279"/>
        <v>96309</v>
      </c>
      <c r="I1646" s="19">
        <f t="shared" si="3279"/>
        <v>0</v>
      </c>
      <c r="J1646" s="19">
        <f t="shared" si="3279"/>
        <v>0</v>
      </c>
      <c r="K1646" s="19">
        <f t="shared" si="3279"/>
        <v>0</v>
      </c>
      <c r="L1646" s="19">
        <f t="shared" si="3256"/>
        <v>54968.700000000004</v>
      </c>
      <c r="M1646" s="19">
        <f t="shared" si="3257"/>
        <v>65922.700000000012</v>
      </c>
      <c r="N1646" s="19">
        <f t="shared" si="3258"/>
        <v>96309</v>
      </c>
      <c r="O1646" s="19">
        <f t="shared" si="3280"/>
        <v>0</v>
      </c>
      <c r="P1646" s="19">
        <f t="shared" si="3280"/>
        <v>0</v>
      </c>
      <c r="Q1646" s="19">
        <f t="shared" si="3280"/>
        <v>0</v>
      </c>
      <c r="R1646" s="19">
        <f t="shared" si="3227"/>
        <v>54968.700000000004</v>
      </c>
      <c r="S1646" s="19">
        <f t="shared" si="3228"/>
        <v>65922.700000000012</v>
      </c>
      <c r="T1646" s="19">
        <f t="shared" si="3229"/>
        <v>96309</v>
      </c>
      <c r="U1646" s="19">
        <f t="shared" si="3281"/>
        <v>0</v>
      </c>
      <c r="V1646" s="19">
        <f t="shared" si="3231"/>
        <v>54968.700000000004</v>
      </c>
      <c r="W1646" s="19">
        <f t="shared" si="3232"/>
        <v>65922.700000000012</v>
      </c>
      <c r="X1646" s="19">
        <f t="shared" si="3233"/>
        <v>96309</v>
      </c>
      <c r="Y1646" s="19">
        <f t="shared" si="3281"/>
        <v>0</v>
      </c>
      <c r="Z1646" s="19">
        <f t="shared" si="3281"/>
        <v>0</v>
      </c>
      <c r="AA1646" s="19">
        <f t="shared" si="3281"/>
        <v>0</v>
      </c>
      <c r="AB1646" s="19">
        <f t="shared" si="3250"/>
        <v>54968.700000000004</v>
      </c>
      <c r="AC1646" s="19">
        <f t="shared" si="3251"/>
        <v>65922.700000000012</v>
      </c>
      <c r="AD1646" s="19">
        <f t="shared" si="3252"/>
        <v>96309</v>
      </c>
      <c r="AE1646" s="19">
        <f t="shared" si="3281"/>
        <v>0</v>
      </c>
      <c r="AF1646" s="19">
        <f t="shared" si="3281"/>
        <v>0</v>
      </c>
      <c r="AG1646" s="19">
        <f t="shared" si="3259"/>
        <v>54968.700000000004</v>
      </c>
      <c r="AH1646" s="19">
        <f t="shared" si="3260"/>
        <v>65922.700000000012</v>
      </c>
      <c r="AI1646" s="19">
        <f t="shared" si="3261"/>
        <v>96309</v>
      </c>
      <c r="AJ1646" s="19">
        <f t="shared" si="3281"/>
        <v>0</v>
      </c>
      <c r="AK1646" s="19">
        <f t="shared" si="3281"/>
        <v>0</v>
      </c>
      <c r="AL1646" s="19">
        <f t="shared" si="3281"/>
        <v>0</v>
      </c>
      <c r="AM1646" s="19">
        <f t="shared" si="3241"/>
        <v>54968.700000000004</v>
      </c>
      <c r="AN1646" s="19">
        <f t="shared" si="3281"/>
        <v>0</v>
      </c>
      <c r="AO1646" s="19">
        <f t="shared" si="3247"/>
        <v>54968.700000000004</v>
      </c>
      <c r="AP1646" s="19">
        <f t="shared" si="3242"/>
        <v>65922.700000000012</v>
      </c>
      <c r="AQ1646" s="19">
        <f t="shared" si="3281"/>
        <v>0</v>
      </c>
      <c r="AR1646" s="19">
        <f t="shared" si="3248"/>
        <v>65922.700000000012</v>
      </c>
      <c r="AS1646" s="19">
        <f t="shared" si="3243"/>
        <v>96309</v>
      </c>
      <c r="AT1646" s="19">
        <f t="shared" si="3281"/>
        <v>0</v>
      </c>
      <c r="AU1646" s="19">
        <f t="shared" si="3249"/>
        <v>96309</v>
      </c>
      <c r="AV1646" s="19">
        <f t="shared" si="3281"/>
        <v>0</v>
      </c>
      <c r="AW1646" s="32"/>
      <c r="AX1646" s="23"/>
      <c r="AY1646" s="2"/>
    </row>
    <row r="1647" spans="1:51" x14ac:dyDescent="0.3">
      <c r="A1647" s="49" t="s">
        <v>314</v>
      </c>
      <c r="B1647" s="45">
        <v>110</v>
      </c>
      <c r="C1647" s="49" t="s">
        <v>151</v>
      </c>
      <c r="D1647" s="49" t="s">
        <v>24</v>
      </c>
      <c r="E1647" s="15" t="s">
        <v>548</v>
      </c>
      <c r="F1647" s="19">
        <v>54968.700000000004</v>
      </c>
      <c r="G1647" s="19">
        <v>65922.700000000012</v>
      </c>
      <c r="H1647" s="19">
        <v>96309</v>
      </c>
      <c r="I1647" s="19"/>
      <c r="J1647" s="19"/>
      <c r="K1647" s="19"/>
      <c r="L1647" s="19">
        <f t="shared" si="3256"/>
        <v>54968.700000000004</v>
      </c>
      <c r="M1647" s="19">
        <f t="shared" si="3257"/>
        <v>65922.700000000012</v>
      </c>
      <c r="N1647" s="19">
        <f t="shared" si="3258"/>
        <v>96309</v>
      </c>
      <c r="O1647" s="19"/>
      <c r="P1647" s="19"/>
      <c r="Q1647" s="19"/>
      <c r="R1647" s="19">
        <f t="shared" si="3227"/>
        <v>54968.700000000004</v>
      </c>
      <c r="S1647" s="19">
        <f t="shared" si="3228"/>
        <v>65922.700000000012</v>
      </c>
      <c r="T1647" s="19">
        <f t="shared" si="3229"/>
        <v>96309</v>
      </c>
      <c r="U1647" s="19"/>
      <c r="V1647" s="19">
        <f t="shared" si="3231"/>
        <v>54968.700000000004</v>
      </c>
      <c r="W1647" s="19">
        <f t="shared" si="3232"/>
        <v>65922.700000000012</v>
      </c>
      <c r="X1647" s="19">
        <f t="shared" si="3233"/>
        <v>96309</v>
      </c>
      <c r="Y1647" s="19"/>
      <c r="Z1647" s="19"/>
      <c r="AA1647" s="19"/>
      <c r="AB1647" s="19">
        <f t="shared" si="3250"/>
        <v>54968.700000000004</v>
      </c>
      <c r="AC1647" s="19">
        <f t="shared" si="3251"/>
        <v>65922.700000000012</v>
      </c>
      <c r="AD1647" s="19">
        <f t="shared" si="3252"/>
        <v>96309</v>
      </c>
      <c r="AE1647" s="19"/>
      <c r="AF1647" s="19"/>
      <c r="AG1647" s="19">
        <f t="shared" si="3259"/>
        <v>54968.700000000004</v>
      </c>
      <c r="AH1647" s="19">
        <f t="shared" si="3260"/>
        <v>65922.700000000012</v>
      </c>
      <c r="AI1647" s="19">
        <f t="shared" si="3261"/>
        <v>96309</v>
      </c>
      <c r="AJ1647" s="19"/>
      <c r="AK1647" s="19"/>
      <c r="AL1647" s="19"/>
      <c r="AM1647" s="19">
        <f t="shared" si="3241"/>
        <v>54968.700000000004</v>
      </c>
      <c r="AN1647" s="19"/>
      <c r="AO1647" s="19">
        <f t="shared" si="3247"/>
        <v>54968.700000000004</v>
      </c>
      <c r="AP1647" s="19">
        <f t="shared" si="3242"/>
        <v>65922.700000000012</v>
      </c>
      <c r="AQ1647" s="19"/>
      <c r="AR1647" s="19">
        <f t="shared" si="3248"/>
        <v>65922.700000000012</v>
      </c>
      <c r="AS1647" s="19">
        <f t="shared" si="3243"/>
        <v>96309</v>
      </c>
      <c r="AT1647" s="19"/>
      <c r="AU1647" s="19">
        <f t="shared" si="3249"/>
        <v>96309</v>
      </c>
      <c r="AV1647" s="19"/>
      <c r="AW1647" s="32"/>
      <c r="AX1647" s="23"/>
      <c r="AY1647" s="2"/>
    </row>
    <row r="1648" spans="1:51" ht="31.2" x14ac:dyDescent="0.3">
      <c r="A1648" s="49" t="s">
        <v>314</v>
      </c>
      <c r="B1648" s="45">
        <v>200</v>
      </c>
      <c r="C1648" s="49"/>
      <c r="D1648" s="49"/>
      <c r="E1648" s="15" t="s">
        <v>578</v>
      </c>
      <c r="F1648" s="19">
        <f t="shared" ref="F1648:K1649" si="3282">F1649</f>
        <v>47904.1</v>
      </c>
      <c r="G1648" s="19">
        <f t="shared" si="3282"/>
        <v>82361.399999999994</v>
      </c>
      <c r="H1648" s="19">
        <f t="shared" si="3282"/>
        <v>109456.9</v>
      </c>
      <c r="I1648" s="19">
        <f t="shared" si="3282"/>
        <v>0</v>
      </c>
      <c r="J1648" s="19">
        <f t="shared" si="3282"/>
        <v>0</v>
      </c>
      <c r="K1648" s="19">
        <f t="shared" si="3282"/>
        <v>0</v>
      </c>
      <c r="L1648" s="19">
        <f t="shared" si="3256"/>
        <v>47904.1</v>
      </c>
      <c r="M1648" s="19">
        <f t="shared" si="3257"/>
        <v>82361.399999999994</v>
      </c>
      <c r="N1648" s="19">
        <f t="shared" si="3258"/>
        <v>109456.9</v>
      </c>
      <c r="O1648" s="19">
        <f t="shared" ref="O1648:Q1649" si="3283">O1649</f>
        <v>5187</v>
      </c>
      <c r="P1648" s="19">
        <f t="shared" si="3283"/>
        <v>0</v>
      </c>
      <c r="Q1648" s="19">
        <f t="shared" si="3283"/>
        <v>0</v>
      </c>
      <c r="R1648" s="19">
        <f t="shared" si="3227"/>
        <v>53091.1</v>
      </c>
      <c r="S1648" s="19">
        <f t="shared" si="3228"/>
        <v>82361.399999999994</v>
      </c>
      <c r="T1648" s="19">
        <f t="shared" si="3229"/>
        <v>109456.9</v>
      </c>
      <c r="U1648" s="19">
        <f t="shared" ref="U1648:AV1649" si="3284">U1649</f>
        <v>0</v>
      </c>
      <c r="V1648" s="19">
        <f t="shared" si="3231"/>
        <v>53091.1</v>
      </c>
      <c r="W1648" s="19">
        <f t="shared" si="3232"/>
        <v>82361.399999999994</v>
      </c>
      <c r="X1648" s="19">
        <f t="shared" si="3233"/>
        <v>109456.9</v>
      </c>
      <c r="Y1648" s="19">
        <f t="shared" si="3284"/>
        <v>0</v>
      </c>
      <c r="Z1648" s="19">
        <f t="shared" si="3284"/>
        <v>0</v>
      </c>
      <c r="AA1648" s="19">
        <f t="shared" si="3284"/>
        <v>0</v>
      </c>
      <c r="AB1648" s="19">
        <f t="shared" si="3250"/>
        <v>53091.1</v>
      </c>
      <c r="AC1648" s="19">
        <f t="shared" si="3251"/>
        <v>82361.399999999994</v>
      </c>
      <c r="AD1648" s="19">
        <f t="shared" si="3252"/>
        <v>109456.9</v>
      </c>
      <c r="AE1648" s="19">
        <f t="shared" si="3284"/>
        <v>0</v>
      </c>
      <c r="AF1648" s="19">
        <f t="shared" si="3284"/>
        <v>0</v>
      </c>
      <c r="AG1648" s="19">
        <f t="shared" si="3259"/>
        <v>53091.1</v>
      </c>
      <c r="AH1648" s="19">
        <f t="shared" si="3260"/>
        <v>82361.399999999994</v>
      </c>
      <c r="AI1648" s="19">
        <f t="shared" si="3261"/>
        <v>109456.9</v>
      </c>
      <c r="AJ1648" s="19">
        <f t="shared" si="3284"/>
        <v>16266.434999999999</v>
      </c>
      <c r="AK1648" s="19">
        <f t="shared" si="3284"/>
        <v>0</v>
      </c>
      <c r="AL1648" s="19">
        <f t="shared" si="3284"/>
        <v>0</v>
      </c>
      <c r="AM1648" s="19">
        <f t="shared" si="3241"/>
        <v>69357.535000000003</v>
      </c>
      <c r="AN1648" s="19">
        <f t="shared" si="3284"/>
        <v>-8755.2099999999991</v>
      </c>
      <c r="AO1648" s="19">
        <f t="shared" si="3247"/>
        <v>60602.325000000004</v>
      </c>
      <c r="AP1648" s="19">
        <f t="shared" si="3242"/>
        <v>82361.399999999994</v>
      </c>
      <c r="AQ1648" s="19">
        <f t="shared" si="3284"/>
        <v>0</v>
      </c>
      <c r="AR1648" s="19">
        <f t="shared" si="3248"/>
        <v>82361.399999999994</v>
      </c>
      <c r="AS1648" s="19">
        <f t="shared" si="3243"/>
        <v>109456.9</v>
      </c>
      <c r="AT1648" s="19">
        <f t="shared" si="3284"/>
        <v>0</v>
      </c>
      <c r="AU1648" s="19">
        <f t="shared" si="3249"/>
        <v>109456.9</v>
      </c>
      <c r="AV1648" s="19">
        <f t="shared" si="3284"/>
        <v>0</v>
      </c>
      <c r="AW1648" s="32"/>
      <c r="AX1648" s="23"/>
      <c r="AY1648" s="2"/>
    </row>
    <row r="1649" spans="1:51" ht="46.8" x14ac:dyDescent="0.3">
      <c r="A1649" s="49" t="s">
        <v>314</v>
      </c>
      <c r="B1649" s="45">
        <v>240</v>
      </c>
      <c r="C1649" s="49"/>
      <c r="D1649" s="49"/>
      <c r="E1649" s="15" t="s">
        <v>586</v>
      </c>
      <c r="F1649" s="19">
        <f t="shared" si="3282"/>
        <v>47904.1</v>
      </c>
      <c r="G1649" s="19">
        <f t="shared" si="3282"/>
        <v>82361.399999999994</v>
      </c>
      <c r="H1649" s="19">
        <f t="shared" si="3282"/>
        <v>109456.9</v>
      </c>
      <c r="I1649" s="19">
        <f t="shared" si="3282"/>
        <v>0</v>
      </c>
      <c r="J1649" s="19">
        <f t="shared" si="3282"/>
        <v>0</v>
      </c>
      <c r="K1649" s="19">
        <f t="shared" si="3282"/>
        <v>0</v>
      </c>
      <c r="L1649" s="19">
        <f t="shared" si="3256"/>
        <v>47904.1</v>
      </c>
      <c r="M1649" s="19">
        <f t="shared" si="3257"/>
        <v>82361.399999999994</v>
      </c>
      <c r="N1649" s="19">
        <f t="shared" si="3258"/>
        <v>109456.9</v>
      </c>
      <c r="O1649" s="19">
        <f t="shared" si="3283"/>
        <v>5187</v>
      </c>
      <c r="P1649" s="19">
        <f t="shared" si="3283"/>
        <v>0</v>
      </c>
      <c r="Q1649" s="19">
        <f t="shared" si="3283"/>
        <v>0</v>
      </c>
      <c r="R1649" s="19">
        <f t="shared" si="3227"/>
        <v>53091.1</v>
      </c>
      <c r="S1649" s="19">
        <f t="shared" si="3228"/>
        <v>82361.399999999994</v>
      </c>
      <c r="T1649" s="19">
        <f t="shared" si="3229"/>
        <v>109456.9</v>
      </c>
      <c r="U1649" s="19">
        <f t="shared" si="3284"/>
        <v>0</v>
      </c>
      <c r="V1649" s="19">
        <f t="shared" si="3231"/>
        <v>53091.1</v>
      </c>
      <c r="W1649" s="19">
        <f t="shared" si="3232"/>
        <v>82361.399999999994</v>
      </c>
      <c r="X1649" s="19">
        <f t="shared" si="3233"/>
        <v>109456.9</v>
      </c>
      <c r="Y1649" s="19">
        <f t="shared" si="3284"/>
        <v>0</v>
      </c>
      <c r="Z1649" s="19">
        <f t="shared" si="3284"/>
        <v>0</v>
      </c>
      <c r="AA1649" s="19">
        <f t="shared" si="3284"/>
        <v>0</v>
      </c>
      <c r="AB1649" s="19">
        <f t="shared" si="3250"/>
        <v>53091.1</v>
      </c>
      <c r="AC1649" s="19">
        <f t="shared" si="3251"/>
        <v>82361.399999999994</v>
      </c>
      <c r="AD1649" s="19">
        <f t="shared" si="3252"/>
        <v>109456.9</v>
      </c>
      <c r="AE1649" s="19">
        <f t="shared" si="3284"/>
        <v>0</v>
      </c>
      <c r="AF1649" s="19">
        <f t="shared" si="3284"/>
        <v>0</v>
      </c>
      <c r="AG1649" s="19">
        <f t="shared" si="3259"/>
        <v>53091.1</v>
      </c>
      <c r="AH1649" s="19">
        <f t="shared" si="3260"/>
        <v>82361.399999999994</v>
      </c>
      <c r="AI1649" s="19">
        <f t="shared" si="3261"/>
        <v>109456.9</v>
      </c>
      <c r="AJ1649" s="19">
        <f t="shared" si="3284"/>
        <v>16266.434999999999</v>
      </c>
      <c r="AK1649" s="19">
        <f t="shared" si="3284"/>
        <v>0</v>
      </c>
      <c r="AL1649" s="19">
        <f t="shared" si="3284"/>
        <v>0</v>
      </c>
      <c r="AM1649" s="19">
        <f t="shared" si="3241"/>
        <v>69357.535000000003</v>
      </c>
      <c r="AN1649" s="19">
        <f t="shared" si="3284"/>
        <v>-8755.2099999999991</v>
      </c>
      <c r="AO1649" s="19">
        <f t="shared" si="3247"/>
        <v>60602.325000000004</v>
      </c>
      <c r="AP1649" s="19">
        <f t="shared" si="3242"/>
        <v>82361.399999999994</v>
      </c>
      <c r="AQ1649" s="19">
        <f t="shared" si="3284"/>
        <v>0</v>
      </c>
      <c r="AR1649" s="19">
        <f t="shared" si="3248"/>
        <v>82361.399999999994</v>
      </c>
      <c r="AS1649" s="19">
        <f t="shared" si="3243"/>
        <v>109456.9</v>
      </c>
      <c r="AT1649" s="19">
        <f t="shared" si="3284"/>
        <v>0</v>
      </c>
      <c r="AU1649" s="19">
        <f t="shared" si="3249"/>
        <v>109456.9</v>
      </c>
      <c r="AV1649" s="19">
        <f t="shared" si="3284"/>
        <v>0</v>
      </c>
      <c r="AW1649" s="32"/>
      <c r="AX1649" s="23"/>
      <c r="AY1649" s="2"/>
    </row>
    <row r="1650" spans="1:51" x14ac:dyDescent="0.3">
      <c r="A1650" s="49" t="s">
        <v>314</v>
      </c>
      <c r="B1650" s="45">
        <v>240</v>
      </c>
      <c r="C1650" s="49" t="s">
        <v>151</v>
      </c>
      <c r="D1650" s="49" t="s">
        <v>24</v>
      </c>
      <c r="E1650" s="15" t="s">
        <v>548</v>
      </c>
      <c r="F1650" s="19">
        <v>47904.1</v>
      </c>
      <c r="G1650" s="19">
        <v>82361.399999999994</v>
      </c>
      <c r="H1650" s="19">
        <v>109456.9</v>
      </c>
      <c r="I1650" s="19"/>
      <c r="J1650" s="19"/>
      <c r="K1650" s="19"/>
      <c r="L1650" s="19">
        <f t="shared" si="3256"/>
        <v>47904.1</v>
      </c>
      <c r="M1650" s="19">
        <f t="shared" si="3257"/>
        <v>82361.399999999994</v>
      </c>
      <c r="N1650" s="19">
        <f t="shared" si="3258"/>
        <v>109456.9</v>
      </c>
      <c r="O1650" s="19">
        <v>5187</v>
      </c>
      <c r="P1650" s="19"/>
      <c r="Q1650" s="19"/>
      <c r="R1650" s="19">
        <f t="shared" si="3227"/>
        <v>53091.1</v>
      </c>
      <c r="S1650" s="19">
        <f t="shared" si="3228"/>
        <v>82361.399999999994</v>
      </c>
      <c r="T1650" s="19">
        <f t="shared" si="3229"/>
        <v>109456.9</v>
      </c>
      <c r="U1650" s="19"/>
      <c r="V1650" s="19">
        <f t="shared" si="3231"/>
        <v>53091.1</v>
      </c>
      <c r="W1650" s="19">
        <f t="shared" si="3232"/>
        <v>82361.399999999994</v>
      </c>
      <c r="X1650" s="19">
        <f t="shared" si="3233"/>
        <v>109456.9</v>
      </c>
      <c r="Y1650" s="19"/>
      <c r="Z1650" s="19"/>
      <c r="AA1650" s="19"/>
      <c r="AB1650" s="19">
        <f t="shared" si="3250"/>
        <v>53091.1</v>
      </c>
      <c r="AC1650" s="19">
        <f t="shared" si="3251"/>
        <v>82361.399999999994</v>
      </c>
      <c r="AD1650" s="19">
        <f t="shared" si="3252"/>
        <v>109456.9</v>
      </c>
      <c r="AE1650" s="19"/>
      <c r="AF1650" s="19"/>
      <c r="AG1650" s="19">
        <f t="shared" si="3259"/>
        <v>53091.1</v>
      </c>
      <c r="AH1650" s="19">
        <f t="shared" si="3260"/>
        <v>82361.399999999994</v>
      </c>
      <c r="AI1650" s="19">
        <f t="shared" si="3261"/>
        <v>109456.9</v>
      </c>
      <c r="AJ1650" s="19">
        <f>16561.66-295.225</f>
        <v>16266.434999999999</v>
      </c>
      <c r="AK1650" s="19"/>
      <c r="AL1650" s="19"/>
      <c r="AM1650" s="41">
        <f t="shared" si="3241"/>
        <v>69357.535000000003</v>
      </c>
      <c r="AN1650" s="41">
        <v>-8755.2099999999991</v>
      </c>
      <c r="AO1650" s="19">
        <f t="shared" si="3247"/>
        <v>60602.325000000004</v>
      </c>
      <c r="AP1650" s="41">
        <f t="shared" si="3242"/>
        <v>82361.399999999994</v>
      </c>
      <c r="AQ1650" s="41"/>
      <c r="AR1650" s="19">
        <f t="shared" si="3248"/>
        <v>82361.399999999994</v>
      </c>
      <c r="AS1650" s="41">
        <f t="shared" si="3243"/>
        <v>109456.9</v>
      </c>
      <c r="AT1650" s="41"/>
      <c r="AU1650" s="19">
        <f t="shared" si="3249"/>
        <v>109456.9</v>
      </c>
      <c r="AV1650" s="19"/>
      <c r="AW1650" s="32"/>
      <c r="AX1650" s="23"/>
      <c r="AY1650" s="2"/>
    </row>
    <row r="1651" spans="1:51" x14ac:dyDescent="0.3">
      <c r="A1651" s="49" t="s">
        <v>314</v>
      </c>
      <c r="B1651" s="45">
        <v>800</v>
      </c>
      <c r="C1651" s="49"/>
      <c r="D1651" s="49"/>
      <c r="E1651" s="15" t="s">
        <v>583</v>
      </c>
      <c r="F1651" s="19">
        <f t="shared" ref="F1651:K1652" si="3285">F1652</f>
        <v>10.9</v>
      </c>
      <c r="G1651" s="19">
        <f t="shared" si="3285"/>
        <v>10.9</v>
      </c>
      <c r="H1651" s="19">
        <f t="shared" si="3285"/>
        <v>10.9</v>
      </c>
      <c r="I1651" s="19">
        <f t="shared" si="3285"/>
        <v>0</v>
      </c>
      <c r="J1651" s="19">
        <f t="shared" si="3285"/>
        <v>0</v>
      </c>
      <c r="K1651" s="19">
        <f t="shared" si="3285"/>
        <v>0</v>
      </c>
      <c r="L1651" s="19">
        <f t="shared" si="3256"/>
        <v>10.9</v>
      </c>
      <c r="M1651" s="19">
        <f t="shared" si="3257"/>
        <v>10.9</v>
      </c>
      <c r="N1651" s="19">
        <f t="shared" si="3258"/>
        <v>10.9</v>
      </c>
      <c r="O1651" s="19">
        <f t="shared" ref="O1651:Q1652" si="3286">O1652</f>
        <v>0</v>
      </c>
      <c r="P1651" s="19">
        <f t="shared" si="3286"/>
        <v>0</v>
      </c>
      <c r="Q1651" s="19">
        <f t="shared" si="3286"/>
        <v>0</v>
      </c>
      <c r="R1651" s="19">
        <f t="shared" si="3227"/>
        <v>10.9</v>
      </c>
      <c r="S1651" s="19">
        <f t="shared" si="3228"/>
        <v>10.9</v>
      </c>
      <c r="T1651" s="19">
        <f t="shared" si="3229"/>
        <v>10.9</v>
      </c>
      <c r="U1651" s="19">
        <f t="shared" ref="U1651:AV1652" si="3287">U1652</f>
        <v>0</v>
      </c>
      <c r="V1651" s="19">
        <f t="shared" si="3231"/>
        <v>10.9</v>
      </c>
      <c r="W1651" s="19">
        <f t="shared" si="3232"/>
        <v>10.9</v>
      </c>
      <c r="X1651" s="19">
        <f t="shared" si="3233"/>
        <v>10.9</v>
      </c>
      <c r="Y1651" s="19">
        <f t="shared" si="3287"/>
        <v>0</v>
      </c>
      <c r="Z1651" s="19">
        <f t="shared" si="3287"/>
        <v>0</v>
      </c>
      <c r="AA1651" s="19">
        <f t="shared" si="3287"/>
        <v>0</v>
      </c>
      <c r="AB1651" s="19">
        <f t="shared" si="3250"/>
        <v>10.9</v>
      </c>
      <c r="AC1651" s="19">
        <f t="shared" si="3251"/>
        <v>10.9</v>
      </c>
      <c r="AD1651" s="19">
        <f t="shared" si="3252"/>
        <v>10.9</v>
      </c>
      <c r="AE1651" s="19">
        <f t="shared" si="3287"/>
        <v>0</v>
      </c>
      <c r="AF1651" s="19">
        <f t="shared" si="3287"/>
        <v>0</v>
      </c>
      <c r="AG1651" s="19">
        <f t="shared" si="3259"/>
        <v>10.9</v>
      </c>
      <c r="AH1651" s="19">
        <f t="shared" si="3260"/>
        <v>10.9</v>
      </c>
      <c r="AI1651" s="19">
        <f t="shared" si="3261"/>
        <v>10.9</v>
      </c>
      <c r="AJ1651" s="19">
        <f t="shared" si="3287"/>
        <v>0</v>
      </c>
      <c r="AK1651" s="19">
        <f t="shared" si="3287"/>
        <v>0</v>
      </c>
      <c r="AL1651" s="19">
        <f t="shared" si="3287"/>
        <v>0</v>
      </c>
      <c r="AM1651" s="19">
        <f t="shared" si="3241"/>
        <v>10.9</v>
      </c>
      <c r="AN1651" s="19">
        <f t="shared" si="3287"/>
        <v>0</v>
      </c>
      <c r="AO1651" s="19">
        <f t="shared" si="3247"/>
        <v>10.9</v>
      </c>
      <c r="AP1651" s="19">
        <f t="shared" si="3242"/>
        <v>10.9</v>
      </c>
      <c r="AQ1651" s="19">
        <f t="shared" si="3287"/>
        <v>0</v>
      </c>
      <c r="AR1651" s="19">
        <f t="shared" si="3248"/>
        <v>10.9</v>
      </c>
      <c r="AS1651" s="19">
        <f t="shared" si="3243"/>
        <v>10.9</v>
      </c>
      <c r="AT1651" s="19">
        <f t="shared" si="3287"/>
        <v>0</v>
      </c>
      <c r="AU1651" s="19">
        <f t="shared" si="3249"/>
        <v>10.9</v>
      </c>
      <c r="AV1651" s="19">
        <f t="shared" si="3287"/>
        <v>0</v>
      </c>
      <c r="AW1651" s="32"/>
      <c r="AX1651" s="23"/>
      <c r="AY1651" s="2"/>
    </row>
    <row r="1652" spans="1:51" x14ac:dyDescent="0.3">
      <c r="A1652" s="49" t="s">
        <v>314</v>
      </c>
      <c r="B1652" s="45">
        <v>850</v>
      </c>
      <c r="C1652" s="49"/>
      <c r="D1652" s="49"/>
      <c r="E1652" s="15" t="s">
        <v>601</v>
      </c>
      <c r="F1652" s="19">
        <f t="shared" si="3285"/>
        <v>10.9</v>
      </c>
      <c r="G1652" s="19">
        <f t="shared" si="3285"/>
        <v>10.9</v>
      </c>
      <c r="H1652" s="19">
        <f t="shared" si="3285"/>
        <v>10.9</v>
      </c>
      <c r="I1652" s="19">
        <f t="shared" si="3285"/>
        <v>0</v>
      </c>
      <c r="J1652" s="19">
        <f t="shared" si="3285"/>
        <v>0</v>
      </c>
      <c r="K1652" s="19">
        <f t="shared" si="3285"/>
        <v>0</v>
      </c>
      <c r="L1652" s="19">
        <f t="shared" si="3256"/>
        <v>10.9</v>
      </c>
      <c r="M1652" s="19">
        <f t="shared" si="3257"/>
        <v>10.9</v>
      </c>
      <c r="N1652" s="19">
        <f t="shared" si="3258"/>
        <v>10.9</v>
      </c>
      <c r="O1652" s="19">
        <f t="shared" si="3286"/>
        <v>0</v>
      </c>
      <c r="P1652" s="19">
        <f t="shared" si="3286"/>
        <v>0</v>
      </c>
      <c r="Q1652" s="19">
        <f t="shared" si="3286"/>
        <v>0</v>
      </c>
      <c r="R1652" s="19">
        <f t="shared" si="3227"/>
        <v>10.9</v>
      </c>
      <c r="S1652" s="19">
        <f t="shared" si="3228"/>
        <v>10.9</v>
      </c>
      <c r="T1652" s="19">
        <f t="shared" si="3229"/>
        <v>10.9</v>
      </c>
      <c r="U1652" s="19">
        <f t="shared" si="3287"/>
        <v>0</v>
      </c>
      <c r="V1652" s="19">
        <f t="shared" si="3231"/>
        <v>10.9</v>
      </c>
      <c r="W1652" s="19">
        <f t="shared" si="3232"/>
        <v>10.9</v>
      </c>
      <c r="X1652" s="19">
        <f t="shared" si="3233"/>
        <v>10.9</v>
      </c>
      <c r="Y1652" s="19">
        <f t="shared" si="3287"/>
        <v>0</v>
      </c>
      <c r="Z1652" s="19">
        <f t="shared" si="3287"/>
        <v>0</v>
      </c>
      <c r="AA1652" s="19">
        <f t="shared" si="3287"/>
        <v>0</v>
      </c>
      <c r="AB1652" s="19">
        <f t="shared" si="3250"/>
        <v>10.9</v>
      </c>
      <c r="AC1652" s="19">
        <f t="shared" si="3251"/>
        <v>10.9</v>
      </c>
      <c r="AD1652" s="19">
        <f t="shared" si="3252"/>
        <v>10.9</v>
      </c>
      <c r="AE1652" s="19">
        <f t="shared" si="3287"/>
        <v>0</v>
      </c>
      <c r="AF1652" s="19">
        <f t="shared" si="3287"/>
        <v>0</v>
      </c>
      <c r="AG1652" s="19">
        <f t="shared" si="3259"/>
        <v>10.9</v>
      </c>
      <c r="AH1652" s="19">
        <f t="shared" si="3260"/>
        <v>10.9</v>
      </c>
      <c r="AI1652" s="19">
        <f t="shared" si="3261"/>
        <v>10.9</v>
      </c>
      <c r="AJ1652" s="19">
        <f t="shared" si="3287"/>
        <v>0</v>
      </c>
      <c r="AK1652" s="19">
        <f t="shared" si="3287"/>
        <v>0</v>
      </c>
      <c r="AL1652" s="19">
        <f t="shared" si="3287"/>
        <v>0</v>
      </c>
      <c r="AM1652" s="19">
        <f t="shared" si="3241"/>
        <v>10.9</v>
      </c>
      <c r="AN1652" s="19">
        <f t="shared" si="3287"/>
        <v>0</v>
      </c>
      <c r="AO1652" s="19">
        <f t="shared" si="3247"/>
        <v>10.9</v>
      </c>
      <c r="AP1652" s="19">
        <f t="shared" si="3242"/>
        <v>10.9</v>
      </c>
      <c r="AQ1652" s="19">
        <f t="shared" si="3287"/>
        <v>0</v>
      </c>
      <c r="AR1652" s="19">
        <f t="shared" si="3248"/>
        <v>10.9</v>
      </c>
      <c r="AS1652" s="19">
        <f t="shared" si="3243"/>
        <v>10.9</v>
      </c>
      <c r="AT1652" s="19">
        <f t="shared" si="3287"/>
        <v>0</v>
      </c>
      <c r="AU1652" s="19">
        <f t="shared" si="3249"/>
        <v>10.9</v>
      </c>
      <c r="AV1652" s="19">
        <f t="shared" si="3287"/>
        <v>0</v>
      </c>
      <c r="AW1652" s="32"/>
      <c r="AX1652" s="23"/>
      <c r="AY1652" s="2"/>
    </row>
    <row r="1653" spans="1:51" x14ac:dyDescent="0.3">
      <c r="A1653" s="49" t="s">
        <v>314</v>
      </c>
      <c r="B1653" s="45">
        <v>850</v>
      </c>
      <c r="C1653" s="49" t="s">
        <v>151</v>
      </c>
      <c r="D1653" s="49" t="s">
        <v>24</v>
      </c>
      <c r="E1653" s="15" t="s">
        <v>548</v>
      </c>
      <c r="F1653" s="19">
        <v>10.9</v>
      </c>
      <c r="G1653" s="19">
        <v>10.9</v>
      </c>
      <c r="H1653" s="19">
        <v>10.9</v>
      </c>
      <c r="I1653" s="19"/>
      <c r="J1653" s="19"/>
      <c r="K1653" s="19"/>
      <c r="L1653" s="19">
        <f t="shared" si="3256"/>
        <v>10.9</v>
      </c>
      <c r="M1653" s="19">
        <f t="shared" si="3257"/>
        <v>10.9</v>
      </c>
      <c r="N1653" s="19">
        <f t="shared" si="3258"/>
        <v>10.9</v>
      </c>
      <c r="O1653" s="19"/>
      <c r="P1653" s="19"/>
      <c r="Q1653" s="19"/>
      <c r="R1653" s="19">
        <f t="shared" si="3227"/>
        <v>10.9</v>
      </c>
      <c r="S1653" s="19">
        <f t="shared" si="3228"/>
        <v>10.9</v>
      </c>
      <c r="T1653" s="19">
        <f t="shared" si="3229"/>
        <v>10.9</v>
      </c>
      <c r="U1653" s="19"/>
      <c r="V1653" s="19">
        <f t="shared" si="3231"/>
        <v>10.9</v>
      </c>
      <c r="W1653" s="19">
        <f t="shared" si="3232"/>
        <v>10.9</v>
      </c>
      <c r="X1653" s="19">
        <f t="shared" si="3233"/>
        <v>10.9</v>
      </c>
      <c r="Y1653" s="19"/>
      <c r="Z1653" s="19"/>
      <c r="AA1653" s="19"/>
      <c r="AB1653" s="19">
        <f t="shared" si="3250"/>
        <v>10.9</v>
      </c>
      <c r="AC1653" s="19">
        <f t="shared" si="3251"/>
        <v>10.9</v>
      </c>
      <c r="AD1653" s="19">
        <f t="shared" si="3252"/>
        <v>10.9</v>
      </c>
      <c r="AE1653" s="19"/>
      <c r="AF1653" s="19"/>
      <c r="AG1653" s="19">
        <f t="shared" si="3259"/>
        <v>10.9</v>
      </c>
      <c r="AH1653" s="19">
        <f t="shared" si="3260"/>
        <v>10.9</v>
      </c>
      <c r="AI1653" s="19">
        <f t="shared" si="3261"/>
        <v>10.9</v>
      </c>
      <c r="AJ1653" s="19"/>
      <c r="AK1653" s="19"/>
      <c r="AL1653" s="19"/>
      <c r="AM1653" s="19">
        <f t="shared" si="3241"/>
        <v>10.9</v>
      </c>
      <c r="AN1653" s="19"/>
      <c r="AO1653" s="19">
        <f t="shared" si="3247"/>
        <v>10.9</v>
      </c>
      <c r="AP1653" s="19">
        <f t="shared" si="3242"/>
        <v>10.9</v>
      </c>
      <c r="AQ1653" s="19"/>
      <c r="AR1653" s="19">
        <f t="shared" si="3248"/>
        <v>10.9</v>
      </c>
      <c r="AS1653" s="19">
        <f t="shared" si="3243"/>
        <v>10.9</v>
      </c>
      <c r="AT1653" s="19"/>
      <c r="AU1653" s="19">
        <f t="shared" si="3249"/>
        <v>10.9</v>
      </c>
      <c r="AV1653" s="19"/>
      <c r="AW1653" s="32"/>
      <c r="AX1653" s="23"/>
      <c r="AY1653" s="2"/>
    </row>
    <row r="1654" spans="1:51" ht="62.4" x14ac:dyDescent="0.3">
      <c r="A1654" s="49" t="s">
        <v>325</v>
      </c>
      <c r="B1654" s="45"/>
      <c r="C1654" s="49"/>
      <c r="D1654" s="49"/>
      <c r="E1654" s="15" t="s">
        <v>1178</v>
      </c>
      <c r="F1654" s="19">
        <f t="shared" ref="F1654:K1654" si="3288">F1655+F1659</f>
        <v>64867.100000000006</v>
      </c>
      <c r="G1654" s="19">
        <f t="shared" si="3288"/>
        <v>64867.100000000006</v>
      </c>
      <c r="H1654" s="19">
        <f t="shared" si="3288"/>
        <v>40267.100000000006</v>
      </c>
      <c r="I1654" s="19">
        <f t="shared" si="3288"/>
        <v>0</v>
      </c>
      <c r="J1654" s="19">
        <f t="shared" si="3288"/>
        <v>0</v>
      </c>
      <c r="K1654" s="19">
        <f t="shared" si="3288"/>
        <v>0</v>
      </c>
      <c r="L1654" s="19">
        <f t="shared" si="3256"/>
        <v>64867.100000000006</v>
      </c>
      <c r="M1654" s="19">
        <f t="shared" si="3257"/>
        <v>64867.100000000006</v>
      </c>
      <c r="N1654" s="19">
        <f t="shared" si="3258"/>
        <v>40267.100000000006</v>
      </c>
      <c r="O1654" s="19">
        <f t="shared" ref="O1654:Q1654" si="3289">O1655+O1659</f>
        <v>0</v>
      </c>
      <c r="P1654" s="19">
        <f t="shared" si="3289"/>
        <v>0</v>
      </c>
      <c r="Q1654" s="19">
        <f t="shared" si="3289"/>
        <v>0</v>
      </c>
      <c r="R1654" s="19">
        <f t="shared" si="3227"/>
        <v>64867.100000000006</v>
      </c>
      <c r="S1654" s="19">
        <f t="shared" si="3228"/>
        <v>64867.100000000006</v>
      </c>
      <c r="T1654" s="19">
        <f t="shared" si="3229"/>
        <v>40267.100000000006</v>
      </c>
      <c r="U1654" s="19">
        <f t="shared" ref="U1654" si="3290">U1655+U1659</f>
        <v>0</v>
      </c>
      <c r="V1654" s="19">
        <f t="shared" si="3231"/>
        <v>64867.100000000006</v>
      </c>
      <c r="W1654" s="19">
        <f t="shared" si="3232"/>
        <v>64867.100000000006</v>
      </c>
      <c r="X1654" s="19">
        <f t="shared" si="3233"/>
        <v>40267.100000000006</v>
      </c>
      <c r="Y1654" s="19">
        <f>Y1655+Y1659+Y1663</f>
        <v>73800</v>
      </c>
      <c r="Z1654" s="19">
        <f t="shared" ref="Z1654:AV1654" si="3291">Z1655+Z1659+Z1663</f>
        <v>73800</v>
      </c>
      <c r="AA1654" s="19">
        <f t="shared" si="3291"/>
        <v>0</v>
      </c>
      <c r="AB1654" s="19">
        <f t="shared" si="3250"/>
        <v>138667.1</v>
      </c>
      <c r="AC1654" s="19">
        <f t="shared" si="3251"/>
        <v>138667.1</v>
      </c>
      <c r="AD1654" s="19">
        <f t="shared" si="3252"/>
        <v>40267.100000000006</v>
      </c>
      <c r="AE1654" s="19">
        <f t="shared" ref="AE1654:AF1654" si="3292">AE1655+AE1659+AE1663</f>
        <v>0</v>
      </c>
      <c r="AF1654" s="19">
        <f t="shared" si="3292"/>
        <v>0</v>
      </c>
      <c r="AG1654" s="19">
        <f t="shared" si="3259"/>
        <v>138667.1</v>
      </c>
      <c r="AH1654" s="19">
        <f t="shared" si="3260"/>
        <v>138667.1</v>
      </c>
      <c r="AI1654" s="19">
        <f t="shared" si="3261"/>
        <v>40267.100000000006</v>
      </c>
      <c r="AJ1654" s="19">
        <f t="shared" ref="AJ1654:AL1654" si="3293">AJ1655+AJ1659+AJ1663</f>
        <v>0</v>
      </c>
      <c r="AK1654" s="19">
        <f t="shared" si="3293"/>
        <v>0</v>
      </c>
      <c r="AL1654" s="19">
        <f t="shared" si="3293"/>
        <v>0</v>
      </c>
      <c r="AM1654" s="19">
        <f t="shared" si="3241"/>
        <v>138667.1</v>
      </c>
      <c r="AN1654" s="19">
        <f t="shared" ref="AN1654" si="3294">AN1655+AN1659+AN1663</f>
        <v>0</v>
      </c>
      <c r="AO1654" s="19">
        <f t="shared" si="3247"/>
        <v>138667.1</v>
      </c>
      <c r="AP1654" s="19">
        <f t="shared" si="3242"/>
        <v>138667.1</v>
      </c>
      <c r="AQ1654" s="19">
        <f t="shared" ref="AQ1654" si="3295">AQ1655+AQ1659+AQ1663</f>
        <v>0</v>
      </c>
      <c r="AR1654" s="19">
        <f t="shared" si="3248"/>
        <v>138667.1</v>
      </c>
      <c r="AS1654" s="19">
        <f t="shared" si="3243"/>
        <v>40267.100000000006</v>
      </c>
      <c r="AT1654" s="19">
        <f t="shared" ref="AT1654" si="3296">AT1655+AT1659+AT1663</f>
        <v>0</v>
      </c>
      <c r="AU1654" s="19">
        <f t="shared" si="3249"/>
        <v>40267.100000000006</v>
      </c>
      <c r="AV1654" s="19">
        <f t="shared" si="3291"/>
        <v>0</v>
      </c>
      <c r="AW1654" s="32"/>
      <c r="AX1654" s="23"/>
      <c r="AY1654" s="2"/>
    </row>
    <row r="1655" spans="1:51" ht="46.8" x14ac:dyDescent="0.3">
      <c r="A1655" s="49" t="s">
        <v>323</v>
      </c>
      <c r="B1655" s="45"/>
      <c r="C1655" s="49"/>
      <c r="D1655" s="49"/>
      <c r="E1655" s="15" t="s">
        <v>871</v>
      </c>
      <c r="F1655" s="19">
        <f t="shared" ref="F1655:K1657" si="3297">F1656</f>
        <v>39108</v>
      </c>
      <c r="G1655" s="19">
        <f t="shared" si="3297"/>
        <v>39108</v>
      </c>
      <c r="H1655" s="19">
        <f t="shared" si="3297"/>
        <v>14508</v>
      </c>
      <c r="I1655" s="19">
        <f t="shared" si="3297"/>
        <v>0</v>
      </c>
      <c r="J1655" s="19">
        <f t="shared" si="3297"/>
        <v>0</v>
      </c>
      <c r="K1655" s="19">
        <f t="shared" si="3297"/>
        <v>0</v>
      </c>
      <c r="L1655" s="19">
        <f t="shared" si="3256"/>
        <v>39108</v>
      </c>
      <c r="M1655" s="19">
        <f t="shared" si="3257"/>
        <v>39108</v>
      </c>
      <c r="N1655" s="19">
        <f t="shared" si="3258"/>
        <v>14508</v>
      </c>
      <c r="O1655" s="19">
        <f t="shared" ref="O1655:Q1657" si="3298">O1656</f>
        <v>0</v>
      </c>
      <c r="P1655" s="19">
        <f t="shared" si="3298"/>
        <v>0</v>
      </c>
      <c r="Q1655" s="19">
        <f t="shared" si="3298"/>
        <v>0</v>
      </c>
      <c r="R1655" s="19">
        <f t="shared" si="3227"/>
        <v>39108</v>
      </c>
      <c r="S1655" s="19">
        <f t="shared" si="3228"/>
        <v>39108</v>
      </c>
      <c r="T1655" s="19">
        <f t="shared" si="3229"/>
        <v>14508</v>
      </c>
      <c r="U1655" s="19">
        <f t="shared" ref="U1655:AV1657" si="3299">U1656</f>
        <v>0</v>
      </c>
      <c r="V1655" s="19">
        <f t="shared" si="3231"/>
        <v>39108</v>
      </c>
      <c r="W1655" s="19">
        <f t="shared" si="3232"/>
        <v>39108</v>
      </c>
      <c r="X1655" s="19">
        <f t="shared" si="3233"/>
        <v>14508</v>
      </c>
      <c r="Y1655" s="19">
        <f t="shared" si="3299"/>
        <v>-32400</v>
      </c>
      <c r="Z1655" s="19">
        <f t="shared" si="3299"/>
        <v>-37400</v>
      </c>
      <c r="AA1655" s="19">
        <f t="shared" si="3299"/>
        <v>0</v>
      </c>
      <c r="AB1655" s="19">
        <f t="shared" si="3250"/>
        <v>6708</v>
      </c>
      <c r="AC1655" s="19">
        <f t="shared" si="3251"/>
        <v>1708</v>
      </c>
      <c r="AD1655" s="19">
        <f t="shared" si="3252"/>
        <v>14508</v>
      </c>
      <c r="AE1655" s="19">
        <f t="shared" si="3299"/>
        <v>0</v>
      </c>
      <c r="AF1655" s="19">
        <f t="shared" si="3299"/>
        <v>0</v>
      </c>
      <c r="AG1655" s="19">
        <f t="shared" si="3259"/>
        <v>6708</v>
      </c>
      <c r="AH1655" s="19">
        <f t="shared" si="3260"/>
        <v>1708</v>
      </c>
      <c r="AI1655" s="19">
        <f t="shared" si="3261"/>
        <v>14508</v>
      </c>
      <c r="AJ1655" s="19">
        <f t="shared" si="3299"/>
        <v>0</v>
      </c>
      <c r="AK1655" s="19">
        <f t="shared" si="3299"/>
        <v>0</v>
      </c>
      <c r="AL1655" s="19">
        <f t="shared" si="3299"/>
        <v>0</v>
      </c>
      <c r="AM1655" s="19">
        <f t="shared" si="3241"/>
        <v>6708</v>
      </c>
      <c r="AN1655" s="19">
        <f t="shared" si="3299"/>
        <v>0</v>
      </c>
      <c r="AO1655" s="19">
        <f t="shared" si="3247"/>
        <v>6708</v>
      </c>
      <c r="AP1655" s="19">
        <f t="shared" si="3242"/>
        <v>1708</v>
      </c>
      <c r="AQ1655" s="19">
        <f t="shared" si="3299"/>
        <v>0</v>
      </c>
      <c r="AR1655" s="19">
        <f t="shared" si="3248"/>
        <v>1708</v>
      </c>
      <c r="AS1655" s="19">
        <f t="shared" si="3243"/>
        <v>14508</v>
      </c>
      <c r="AT1655" s="19">
        <f t="shared" si="3299"/>
        <v>0</v>
      </c>
      <c r="AU1655" s="19">
        <f t="shared" si="3249"/>
        <v>14508</v>
      </c>
      <c r="AV1655" s="19">
        <f t="shared" si="3299"/>
        <v>0</v>
      </c>
      <c r="AW1655" s="32"/>
      <c r="AX1655" s="23"/>
      <c r="AY1655" s="2"/>
    </row>
    <row r="1656" spans="1:51" ht="31.2" x14ac:dyDescent="0.3">
      <c r="A1656" s="49" t="s">
        <v>323</v>
      </c>
      <c r="B1656" s="45">
        <v>200</v>
      </c>
      <c r="C1656" s="49"/>
      <c r="D1656" s="49"/>
      <c r="E1656" s="15" t="s">
        <v>578</v>
      </c>
      <c r="F1656" s="19">
        <f t="shared" si="3297"/>
        <v>39108</v>
      </c>
      <c r="G1656" s="19">
        <f t="shared" si="3297"/>
        <v>39108</v>
      </c>
      <c r="H1656" s="19">
        <f t="shared" si="3297"/>
        <v>14508</v>
      </c>
      <c r="I1656" s="19">
        <f t="shared" si="3297"/>
        <v>0</v>
      </c>
      <c r="J1656" s="19">
        <f t="shared" si="3297"/>
        <v>0</v>
      </c>
      <c r="K1656" s="19">
        <f t="shared" si="3297"/>
        <v>0</v>
      </c>
      <c r="L1656" s="19">
        <f t="shared" si="3256"/>
        <v>39108</v>
      </c>
      <c r="M1656" s="19">
        <f t="shared" si="3257"/>
        <v>39108</v>
      </c>
      <c r="N1656" s="19">
        <f t="shared" si="3258"/>
        <v>14508</v>
      </c>
      <c r="O1656" s="19">
        <f t="shared" si="3298"/>
        <v>0</v>
      </c>
      <c r="P1656" s="19">
        <f t="shared" si="3298"/>
        <v>0</v>
      </c>
      <c r="Q1656" s="19">
        <f t="shared" si="3298"/>
        <v>0</v>
      </c>
      <c r="R1656" s="19">
        <f t="shared" si="3227"/>
        <v>39108</v>
      </c>
      <c r="S1656" s="19">
        <f t="shared" si="3228"/>
        <v>39108</v>
      </c>
      <c r="T1656" s="19">
        <f t="shared" si="3229"/>
        <v>14508</v>
      </c>
      <c r="U1656" s="19">
        <f t="shared" si="3299"/>
        <v>0</v>
      </c>
      <c r="V1656" s="19">
        <f t="shared" si="3231"/>
        <v>39108</v>
      </c>
      <c r="W1656" s="19">
        <f t="shared" si="3232"/>
        <v>39108</v>
      </c>
      <c r="X1656" s="19">
        <f t="shared" si="3233"/>
        <v>14508</v>
      </c>
      <c r="Y1656" s="19">
        <f t="shared" si="3299"/>
        <v>-32400</v>
      </c>
      <c r="Z1656" s="19">
        <f t="shared" si="3299"/>
        <v>-37400</v>
      </c>
      <c r="AA1656" s="19">
        <f t="shared" si="3299"/>
        <v>0</v>
      </c>
      <c r="AB1656" s="19">
        <f t="shared" si="3250"/>
        <v>6708</v>
      </c>
      <c r="AC1656" s="19">
        <f t="shared" si="3251"/>
        <v>1708</v>
      </c>
      <c r="AD1656" s="19">
        <f t="shared" si="3252"/>
        <v>14508</v>
      </c>
      <c r="AE1656" s="19">
        <f t="shared" si="3299"/>
        <v>0</v>
      </c>
      <c r="AF1656" s="19">
        <f t="shared" si="3299"/>
        <v>0</v>
      </c>
      <c r="AG1656" s="19">
        <f t="shared" si="3259"/>
        <v>6708</v>
      </c>
      <c r="AH1656" s="19">
        <f t="shared" si="3260"/>
        <v>1708</v>
      </c>
      <c r="AI1656" s="19">
        <f t="shared" si="3261"/>
        <v>14508</v>
      </c>
      <c r="AJ1656" s="19">
        <f t="shared" si="3299"/>
        <v>0</v>
      </c>
      <c r="AK1656" s="19">
        <f t="shared" si="3299"/>
        <v>0</v>
      </c>
      <c r="AL1656" s="19">
        <f t="shared" si="3299"/>
        <v>0</v>
      </c>
      <c r="AM1656" s="19">
        <f t="shared" si="3241"/>
        <v>6708</v>
      </c>
      <c r="AN1656" s="19">
        <f t="shared" si="3299"/>
        <v>0</v>
      </c>
      <c r="AO1656" s="19">
        <f t="shared" si="3247"/>
        <v>6708</v>
      </c>
      <c r="AP1656" s="19">
        <f t="shared" si="3242"/>
        <v>1708</v>
      </c>
      <c r="AQ1656" s="19">
        <f t="shared" si="3299"/>
        <v>0</v>
      </c>
      <c r="AR1656" s="19">
        <f t="shared" si="3248"/>
        <v>1708</v>
      </c>
      <c r="AS1656" s="19">
        <f t="shared" si="3243"/>
        <v>14508</v>
      </c>
      <c r="AT1656" s="19">
        <f t="shared" si="3299"/>
        <v>0</v>
      </c>
      <c r="AU1656" s="19">
        <f t="shared" si="3249"/>
        <v>14508</v>
      </c>
      <c r="AV1656" s="19">
        <f t="shared" si="3299"/>
        <v>0</v>
      </c>
      <c r="AW1656" s="32"/>
      <c r="AX1656" s="23"/>
      <c r="AY1656" s="2"/>
    </row>
    <row r="1657" spans="1:51" ht="46.8" x14ac:dyDescent="0.3">
      <c r="A1657" s="49" t="s">
        <v>323</v>
      </c>
      <c r="B1657" s="45">
        <v>240</v>
      </c>
      <c r="C1657" s="49"/>
      <c r="D1657" s="49"/>
      <c r="E1657" s="15" t="s">
        <v>586</v>
      </c>
      <c r="F1657" s="19">
        <f t="shared" si="3297"/>
        <v>39108</v>
      </c>
      <c r="G1657" s="19">
        <f t="shared" si="3297"/>
        <v>39108</v>
      </c>
      <c r="H1657" s="19">
        <f t="shared" si="3297"/>
        <v>14508</v>
      </c>
      <c r="I1657" s="19">
        <f t="shared" si="3297"/>
        <v>0</v>
      </c>
      <c r="J1657" s="19">
        <f t="shared" si="3297"/>
        <v>0</v>
      </c>
      <c r="K1657" s="19">
        <f t="shared" si="3297"/>
        <v>0</v>
      </c>
      <c r="L1657" s="19">
        <f t="shared" si="3256"/>
        <v>39108</v>
      </c>
      <c r="M1657" s="19">
        <f t="shared" si="3257"/>
        <v>39108</v>
      </c>
      <c r="N1657" s="19">
        <f t="shared" si="3258"/>
        <v>14508</v>
      </c>
      <c r="O1657" s="19">
        <f t="shared" si="3298"/>
        <v>0</v>
      </c>
      <c r="P1657" s="19">
        <f t="shared" si="3298"/>
        <v>0</v>
      </c>
      <c r="Q1657" s="19">
        <f t="shared" si="3298"/>
        <v>0</v>
      </c>
      <c r="R1657" s="19">
        <f t="shared" si="3227"/>
        <v>39108</v>
      </c>
      <c r="S1657" s="19">
        <f t="shared" si="3228"/>
        <v>39108</v>
      </c>
      <c r="T1657" s="19">
        <f t="shared" si="3229"/>
        <v>14508</v>
      </c>
      <c r="U1657" s="19">
        <f t="shared" si="3299"/>
        <v>0</v>
      </c>
      <c r="V1657" s="19">
        <f t="shared" si="3231"/>
        <v>39108</v>
      </c>
      <c r="W1657" s="19">
        <f t="shared" si="3232"/>
        <v>39108</v>
      </c>
      <c r="X1657" s="19">
        <f t="shared" si="3233"/>
        <v>14508</v>
      </c>
      <c r="Y1657" s="19">
        <f t="shared" si="3299"/>
        <v>-32400</v>
      </c>
      <c r="Z1657" s="19">
        <f t="shared" si="3299"/>
        <v>-37400</v>
      </c>
      <c r="AA1657" s="19">
        <f t="shared" si="3299"/>
        <v>0</v>
      </c>
      <c r="AB1657" s="19">
        <f t="shared" si="3250"/>
        <v>6708</v>
      </c>
      <c r="AC1657" s="19">
        <f t="shared" si="3251"/>
        <v>1708</v>
      </c>
      <c r="AD1657" s="19">
        <f t="shared" si="3252"/>
        <v>14508</v>
      </c>
      <c r="AE1657" s="19">
        <f t="shared" si="3299"/>
        <v>0</v>
      </c>
      <c r="AF1657" s="19">
        <f t="shared" si="3299"/>
        <v>0</v>
      </c>
      <c r="AG1657" s="19">
        <f t="shared" si="3259"/>
        <v>6708</v>
      </c>
      <c r="AH1657" s="19">
        <f t="shared" si="3260"/>
        <v>1708</v>
      </c>
      <c r="AI1657" s="19">
        <f t="shared" si="3261"/>
        <v>14508</v>
      </c>
      <c r="AJ1657" s="19">
        <f t="shared" si="3299"/>
        <v>0</v>
      </c>
      <c r="AK1657" s="19">
        <f t="shared" si="3299"/>
        <v>0</v>
      </c>
      <c r="AL1657" s="19">
        <f t="shared" si="3299"/>
        <v>0</v>
      </c>
      <c r="AM1657" s="19">
        <f t="shared" si="3241"/>
        <v>6708</v>
      </c>
      <c r="AN1657" s="19">
        <f t="shared" si="3299"/>
        <v>0</v>
      </c>
      <c r="AO1657" s="19">
        <f t="shared" si="3247"/>
        <v>6708</v>
      </c>
      <c r="AP1657" s="19">
        <f t="shared" si="3242"/>
        <v>1708</v>
      </c>
      <c r="AQ1657" s="19">
        <f t="shared" si="3299"/>
        <v>0</v>
      </c>
      <c r="AR1657" s="19">
        <f t="shared" si="3248"/>
        <v>1708</v>
      </c>
      <c r="AS1657" s="19">
        <f t="shared" si="3243"/>
        <v>14508</v>
      </c>
      <c r="AT1657" s="19">
        <f t="shared" si="3299"/>
        <v>0</v>
      </c>
      <c r="AU1657" s="19">
        <f t="shared" si="3249"/>
        <v>14508</v>
      </c>
      <c r="AV1657" s="19">
        <f t="shared" si="3299"/>
        <v>0</v>
      </c>
      <c r="AW1657" s="32"/>
      <c r="AX1657" s="23"/>
      <c r="AY1657" s="2"/>
    </row>
    <row r="1658" spans="1:51" x14ac:dyDescent="0.3">
      <c r="A1658" s="49" t="s">
        <v>323</v>
      </c>
      <c r="B1658" s="45">
        <v>240</v>
      </c>
      <c r="C1658" s="49" t="s">
        <v>151</v>
      </c>
      <c r="D1658" s="49" t="s">
        <v>30</v>
      </c>
      <c r="E1658" s="15" t="s">
        <v>549</v>
      </c>
      <c r="F1658" s="19">
        <v>39108</v>
      </c>
      <c r="G1658" s="19">
        <v>39108</v>
      </c>
      <c r="H1658" s="19">
        <v>14508</v>
      </c>
      <c r="I1658" s="19"/>
      <c r="J1658" s="19"/>
      <c r="K1658" s="19"/>
      <c r="L1658" s="19">
        <f t="shared" si="3256"/>
        <v>39108</v>
      </c>
      <c r="M1658" s="19">
        <f t="shared" si="3257"/>
        <v>39108</v>
      </c>
      <c r="N1658" s="19">
        <f t="shared" si="3258"/>
        <v>14508</v>
      </c>
      <c r="O1658" s="19"/>
      <c r="P1658" s="19"/>
      <c r="Q1658" s="19"/>
      <c r="R1658" s="19">
        <f t="shared" si="3227"/>
        <v>39108</v>
      </c>
      <c r="S1658" s="19">
        <f t="shared" si="3228"/>
        <v>39108</v>
      </c>
      <c r="T1658" s="19">
        <f t="shared" si="3229"/>
        <v>14508</v>
      </c>
      <c r="U1658" s="19"/>
      <c r="V1658" s="19">
        <f t="shared" si="3231"/>
        <v>39108</v>
      </c>
      <c r="W1658" s="19">
        <f t="shared" si="3232"/>
        <v>39108</v>
      </c>
      <c r="X1658" s="19">
        <f t="shared" si="3233"/>
        <v>14508</v>
      </c>
      <c r="Y1658" s="19">
        <f>-1600-2230-1070-1500-1400-24600</f>
        <v>-32400</v>
      </c>
      <c r="Z1658" s="19">
        <f>-455-1755-3606-1682-2752-550-2000-24600</f>
        <v>-37400</v>
      </c>
      <c r="AA1658" s="19"/>
      <c r="AB1658" s="19">
        <f t="shared" si="3250"/>
        <v>6708</v>
      </c>
      <c r="AC1658" s="19">
        <f t="shared" si="3251"/>
        <v>1708</v>
      </c>
      <c r="AD1658" s="19">
        <f t="shared" si="3252"/>
        <v>14508</v>
      </c>
      <c r="AE1658" s="19"/>
      <c r="AF1658" s="19"/>
      <c r="AG1658" s="19">
        <f t="shared" si="3259"/>
        <v>6708</v>
      </c>
      <c r="AH1658" s="19">
        <f t="shared" si="3260"/>
        <v>1708</v>
      </c>
      <c r="AI1658" s="19">
        <f t="shared" si="3261"/>
        <v>14508</v>
      </c>
      <c r="AJ1658" s="19"/>
      <c r="AK1658" s="19"/>
      <c r="AL1658" s="19"/>
      <c r="AM1658" s="19">
        <f t="shared" si="3241"/>
        <v>6708</v>
      </c>
      <c r="AN1658" s="19"/>
      <c r="AO1658" s="19">
        <f t="shared" si="3247"/>
        <v>6708</v>
      </c>
      <c r="AP1658" s="19">
        <f t="shared" si="3242"/>
        <v>1708</v>
      </c>
      <c r="AQ1658" s="19"/>
      <c r="AR1658" s="19">
        <f t="shared" si="3248"/>
        <v>1708</v>
      </c>
      <c r="AS1658" s="19">
        <f t="shared" si="3243"/>
        <v>14508</v>
      </c>
      <c r="AT1658" s="19"/>
      <c r="AU1658" s="19">
        <f t="shared" si="3249"/>
        <v>14508</v>
      </c>
      <c r="AV1658" s="19"/>
      <c r="AW1658" s="32"/>
      <c r="AX1658" s="23"/>
      <c r="AY1658" s="2"/>
    </row>
    <row r="1659" spans="1:51" x14ac:dyDescent="0.3">
      <c r="A1659" s="49" t="s">
        <v>324</v>
      </c>
      <c r="B1659" s="45"/>
      <c r="C1659" s="49"/>
      <c r="D1659" s="49"/>
      <c r="E1659" s="15" t="s">
        <v>739</v>
      </c>
      <c r="F1659" s="19">
        <f t="shared" ref="F1659:K1661" si="3300">F1660</f>
        <v>25759.100000000002</v>
      </c>
      <c r="G1659" s="19">
        <f t="shared" si="3300"/>
        <v>25759.100000000002</v>
      </c>
      <c r="H1659" s="19">
        <f t="shared" si="3300"/>
        <v>25759.100000000002</v>
      </c>
      <c r="I1659" s="19">
        <f t="shared" si="3300"/>
        <v>0</v>
      </c>
      <c r="J1659" s="19">
        <f t="shared" si="3300"/>
        <v>0</v>
      </c>
      <c r="K1659" s="19">
        <f t="shared" si="3300"/>
        <v>0</v>
      </c>
      <c r="L1659" s="19">
        <f t="shared" si="3256"/>
        <v>25759.100000000002</v>
      </c>
      <c r="M1659" s="19">
        <f t="shared" si="3257"/>
        <v>25759.100000000002</v>
      </c>
      <c r="N1659" s="19">
        <f t="shared" si="3258"/>
        <v>25759.100000000002</v>
      </c>
      <c r="O1659" s="19">
        <f t="shared" ref="O1659:Q1661" si="3301">O1660</f>
        <v>0</v>
      </c>
      <c r="P1659" s="19">
        <f t="shared" si="3301"/>
        <v>0</v>
      </c>
      <c r="Q1659" s="19">
        <f t="shared" si="3301"/>
        <v>0</v>
      </c>
      <c r="R1659" s="19">
        <f t="shared" si="3227"/>
        <v>25759.100000000002</v>
      </c>
      <c r="S1659" s="19">
        <f t="shared" si="3228"/>
        <v>25759.100000000002</v>
      </c>
      <c r="T1659" s="19">
        <f t="shared" si="3229"/>
        <v>25759.100000000002</v>
      </c>
      <c r="U1659" s="19">
        <f t="shared" ref="U1659:AV1661" si="3302">U1660</f>
        <v>0</v>
      </c>
      <c r="V1659" s="19">
        <f t="shared" si="3231"/>
        <v>25759.100000000002</v>
      </c>
      <c r="W1659" s="19">
        <f t="shared" si="3232"/>
        <v>25759.100000000002</v>
      </c>
      <c r="X1659" s="19">
        <f t="shared" si="3233"/>
        <v>25759.100000000002</v>
      </c>
      <c r="Y1659" s="19">
        <f t="shared" si="3302"/>
        <v>7800.0000000000009</v>
      </c>
      <c r="Z1659" s="19">
        <f t="shared" si="3302"/>
        <v>12800</v>
      </c>
      <c r="AA1659" s="19">
        <f t="shared" si="3302"/>
        <v>0</v>
      </c>
      <c r="AB1659" s="19">
        <f t="shared" si="3250"/>
        <v>33559.100000000006</v>
      </c>
      <c r="AC1659" s="19">
        <f t="shared" si="3251"/>
        <v>38559.100000000006</v>
      </c>
      <c r="AD1659" s="19">
        <f t="shared" si="3252"/>
        <v>25759.100000000002</v>
      </c>
      <c r="AE1659" s="19">
        <f t="shared" si="3302"/>
        <v>0</v>
      </c>
      <c r="AF1659" s="19">
        <f t="shared" si="3302"/>
        <v>0</v>
      </c>
      <c r="AG1659" s="19">
        <f t="shared" si="3259"/>
        <v>33559.100000000006</v>
      </c>
      <c r="AH1659" s="19">
        <f t="shared" si="3260"/>
        <v>38559.100000000006</v>
      </c>
      <c r="AI1659" s="19">
        <f t="shared" si="3261"/>
        <v>25759.100000000002</v>
      </c>
      <c r="AJ1659" s="19">
        <f t="shared" si="3302"/>
        <v>0</v>
      </c>
      <c r="AK1659" s="19">
        <f t="shared" si="3302"/>
        <v>0</v>
      </c>
      <c r="AL1659" s="19">
        <f t="shared" si="3302"/>
        <v>0</v>
      </c>
      <c r="AM1659" s="19">
        <f t="shared" si="3241"/>
        <v>33559.100000000006</v>
      </c>
      <c r="AN1659" s="19">
        <f t="shared" si="3302"/>
        <v>0</v>
      </c>
      <c r="AO1659" s="19">
        <f t="shared" si="3247"/>
        <v>33559.100000000006</v>
      </c>
      <c r="AP1659" s="19">
        <f t="shared" si="3242"/>
        <v>38559.100000000006</v>
      </c>
      <c r="AQ1659" s="19">
        <f t="shared" si="3302"/>
        <v>0</v>
      </c>
      <c r="AR1659" s="19">
        <f t="shared" si="3248"/>
        <v>38559.100000000006</v>
      </c>
      <c r="AS1659" s="19">
        <f t="shared" si="3243"/>
        <v>25759.100000000002</v>
      </c>
      <c r="AT1659" s="19">
        <f t="shared" si="3302"/>
        <v>0</v>
      </c>
      <c r="AU1659" s="19">
        <f t="shared" si="3249"/>
        <v>25759.100000000002</v>
      </c>
      <c r="AV1659" s="19">
        <f t="shared" si="3302"/>
        <v>0</v>
      </c>
      <c r="AW1659" s="32"/>
      <c r="AX1659" s="23"/>
      <c r="AY1659" s="2"/>
    </row>
    <row r="1660" spans="1:51" ht="31.2" x14ac:dyDescent="0.3">
      <c r="A1660" s="49" t="s">
        <v>324</v>
      </c>
      <c r="B1660" s="45">
        <v>200</v>
      </c>
      <c r="C1660" s="49"/>
      <c r="D1660" s="49"/>
      <c r="E1660" s="15" t="s">
        <v>578</v>
      </c>
      <c r="F1660" s="19">
        <f t="shared" si="3300"/>
        <v>25759.100000000002</v>
      </c>
      <c r="G1660" s="19">
        <f t="shared" si="3300"/>
        <v>25759.100000000002</v>
      </c>
      <c r="H1660" s="19">
        <f t="shared" si="3300"/>
        <v>25759.100000000002</v>
      </c>
      <c r="I1660" s="19">
        <f t="shared" si="3300"/>
        <v>0</v>
      </c>
      <c r="J1660" s="19">
        <f t="shared" si="3300"/>
        <v>0</v>
      </c>
      <c r="K1660" s="19">
        <f t="shared" si="3300"/>
        <v>0</v>
      </c>
      <c r="L1660" s="19">
        <f t="shared" si="3256"/>
        <v>25759.100000000002</v>
      </c>
      <c r="M1660" s="19">
        <f t="shared" si="3257"/>
        <v>25759.100000000002</v>
      </c>
      <c r="N1660" s="19">
        <f t="shared" si="3258"/>
        <v>25759.100000000002</v>
      </c>
      <c r="O1660" s="19">
        <f t="shared" si="3301"/>
        <v>0</v>
      </c>
      <c r="P1660" s="19">
        <f t="shared" si="3301"/>
        <v>0</v>
      </c>
      <c r="Q1660" s="19">
        <f t="shared" si="3301"/>
        <v>0</v>
      </c>
      <c r="R1660" s="19">
        <f t="shared" si="3227"/>
        <v>25759.100000000002</v>
      </c>
      <c r="S1660" s="19">
        <f t="shared" si="3228"/>
        <v>25759.100000000002</v>
      </c>
      <c r="T1660" s="19">
        <f t="shared" si="3229"/>
        <v>25759.100000000002</v>
      </c>
      <c r="U1660" s="19">
        <f t="shared" si="3302"/>
        <v>0</v>
      </c>
      <c r="V1660" s="19">
        <f t="shared" si="3231"/>
        <v>25759.100000000002</v>
      </c>
      <c r="W1660" s="19">
        <f t="shared" si="3232"/>
        <v>25759.100000000002</v>
      </c>
      <c r="X1660" s="19">
        <f t="shared" si="3233"/>
        <v>25759.100000000002</v>
      </c>
      <c r="Y1660" s="19">
        <f t="shared" si="3302"/>
        <v>7800.0000000000009</v>
      </c>
      <c r="Z1660" s="19">
        <f t="shared" si="3302"/>
        <v>12800</v>
      </c>
      <c r="AA1660" s="19">
        <f t="shared" si="3302"/>
        <v>0</v>
      </c>
      <c r="AB1660" s="19">
        <f t="shared" si="3250"/>
        <v>33559.100000000006</v>
      </c>
      <c r="AC1660" s="19">
        <f t="shared" si="3251"/>
        <v>38559.100000000006</v>
      </c>
      <c r="AD1660" s="19">
        <f t="shared" si="3252"/>
        <v>25759.100000000002</v>
      </c>
      <c r="AE1660" s="19">
        <f t="shared" si="3302"/>
        <v>0</v>
      </c>
      <c r="AF1660" s="19">
        <f t="shared" si="3302"/>
        <v>0</v>
      </c>
      <c r="AG1660" s="19">
        <f t="shared" si="3259"/>
        <v>33559.100000000006</v>
      </c>
      <c r="AH1660" s="19">
        <f t="shared" si="3260"/>
        <v>38559.100000000006</v>
      </c>
      <c r="AI1660" s="19">
        <f t="shared" si="3261"/>
        <v>25759.100000000002</v>
      </c>
      <c r="AJ1660" s="19">
        <f t="shared" si="3302"/>
        <v>0</v>
      </c>
      <c r="AK1660" s="19">
        <f t="shared" si="3302"/>
        <v>0</v>
      </c>
      <c r="AL1660" s="19">
        <f t="shared" si="3302"/>
        <v>0</v>
      </c>
      <c r="AM1660" s="19">
        <f t="shared" si="3241"/>
        <v>33559.100000000006</v>
      </c>
      <c r="AN1660" s="19">
        <f t="shared" si="3302"/>
        <v>0</v>
      </c>
      <c r="AO1660" s="19">
        <f t="shared" si="3247"/>
        <v>33559.100000000006</v>
      </c>
      <c r="AP1660" s="19">
        <f t="shared" si="3242"/>
        <v>38559.100000000006</v>
      </c>
      <c r="AQ1660" s="19">
        <f t="shared" si="3302"/>
        <v>0</v>
      </c>
      <c r="AR1660" s="19">
        <f t="shared" si="3248"/>
        <v>38559.100000000006</v>
      </c>
      <c r="AS1660" s="19">
        <f t="shared" si="3243"/>
        <v>25759.100000000002</v>
      </c>
      <c r="AT1660" s="19">
        <f t="shared" si="3302"/>
        <v>0</v>
      </c>
      <c r="AU1660" s="19">
        <f t="shared" si="3249"/>
        <v>25759.100000000002</v>
      </c>
      <c r="AV1660" s="19">
        <f t="shared" si="3302"/>
        <v>0</v>
      </c>
      <c r="AW1660" s="32"/>
      <c r="AX1660" s="23"/>
      <c r="AY1660" s="2"/>
    </row>
    <row r="1661" spans="1:51" ht="46.8" x14ac:dyDescent="0.3">
      <c r="A1661" s="49" t="s">
        <v>324</v>
      </c>
      <c r="B1661" s="45">
        <v>240</v>
      </c>
      <c r="C1661" s="49"/>
      <c r="D1661" s="49"/>
      <c r="E1661" s="15" t="s">
        <v>586</v>
      </c>
      <c r="F1661" s="19">
        <f t="shared" si="3300"/>
        <v>25759.100000000002</v>
      </c>
      <c r="G1661" s="19">
        <f t="shared" si="3300"/>
        <v>25759.100000000002</v>
      </c>
      <c r="H1661" s="19">
        <f t="shared" si="3300"/>
        <v>25759.100000000002</v>
      </c>
      <c r="I1661" s="19">
        <f t="shared" si="3300"/>
        <v>0</v>
      </c>
      <c r="J1661" s="19">
        <f t="shared" si="3300"/>
        <v>0</v>
      </c>
      <c r="K1661" s="19">
        <f t="shared" si="3300"/>
        <v>0</v>
      </c>
      <c r="L1661" s="19">
        <f t="shared" si="3256"/>
        <v>25759.100000000002</v>
      </c>
      <c r="M1661" s="19">
        <f t="shared" si="3257"/>
        <v>25759.100000000002</v>
      </c>
      <c r="N1661" s="19">
        <f t="shared" si="3258"/>
        <v>25759.100000000002</v>
      </c>
      <c r="O1661" s="19">
        <f t="shared" si="3301"/>
        <v>0</v>
      </c>
      <c r="P1661" s="19">
        <f t="shared" si="3301"/>
        <v>0</v>
      </c>
      <c r="Q1661" s="19">
        <f t="shared" si="3301"/>
        <v>0</v>
      </c>
      <c r="R1661" s="19">
        <f t="shared" si="3227"/>
        <v>25759.100000000002</v>
      </c>
      <c r="S1661" s="19">
        <f t="shared" si="3228"/>
        <v>25759.100000000002</v>
      </c>
      <c r="T1661" s="19">
        <f t="shared" si="3229"/>
        <v>25759.100000000002</v>
      </c>
      <c r="U1661" s="19">
        <f t="shared" si="3302"/>
        <v>0</v>
      </c>
      <c r="V1661" s="19">
        <f t="shared" si="3231"/>
        <v>25759.100000000002</v>
      </c>
      <c r="W1661" s="19">
        <f t="shared" si="3232"/>
        <v>25759.100000000002</v>
      </c>
      <c r="X1661" s="19">
        <f t="shared" si="3233"/>
        <v>25759.100000000002</v>
      </c>
      <c r="Y1661" s="19">
        <f t="shared" si="3302"/>
        <v>7800.0000000000009</v>
      </c>
      <c r="Z1661" s="19">
        <f t="shared" si="3302"/>
        <v>12800</v>
      </c>
      <c r="AA1661" s="19">
        <f t="shared" si="3302"/>
        <v>0</v>
      </c>
      <c r="AB1661" s="19">
        <f t="shared" si="3250"/>
        <v>33559.100000000006</v>
      </c>
      <c r="AC1661" s="19">
        <f t="shared" si="3251"/>
        <v>38559.100000000006</v>
      </c>
      <c r="AD1661" s="19">
        <f t="shared" si="3252"/>
        <v>25759.100000000002</v>
      </c>
      <c r="AE1661" s="19">
        <f t="shared" si="3302"/>
        <v>0</v>
      </c>
      <c r="AF1661" s="19">
        <f t="shared" si="3302"/>
        <v>0</v>
      </c>
      <c r="AG1661" s="19">
        <f t="shared" si="3259"/>
        <v>33559.100000000006</v>
      </c>
      <c r="AH1661" s="19">
        <f t="shared" si="3260"/>
        <v>38559.100000000006</v>
      </c>
      <c r="AI1661" s="19">
        <f t="shared" si="3261"/>
        <v>25759.100000000002</v>
      </c>
      <c r="AJ1661" s="19">
        <f t="shared" si="3302"/>
        <v>0</v>
      </c>
      <c r="AK1661" s="19">
        <f t="shared" si="3302"/>
        <v>0</v>
      </c>
      <c r="AL1661" s="19">
        <f t="shared" si="3302"/>
        <v>0</v>
      </c>
      <c r="AM1661" s="19">
        <f t="shared" si="3241"/>
        <v>33559.100000000006</v>
      </c>
      <c r="AN1661" s="19">
        <f t="shared" si="3302"/>
        <v>0</v>
      </c>
      <c r="AO1661" s="19">
        <f t="shared" si="3247"/>
        <v>33559.100000000006</v>
      </c>
      <c r="AP1661" s="19">
        <f t="shared" si="3242"/>
        <v>38559.100000000006</v>
      </c>
      <c r="AQ1661" s="19">
        <f t="shared" si="3302"/>
        <v>0</v>
      </c>
      <c r="AR1661" s="19">
        <f t="shared" si="3248"/>
        <v>38559.100000000006</v>
      </c>
      <c r="AS1661" s="19">
        <f t="shared" si="3243"/>
        <v>25759.100000000002</v>
      </c>
      <c r="AT1661" s="19">
        <f t="shared" si="3302"/>
        <v>0</v>
      </c>
      <c r="AU1661" s="19">
        <f t="shared" si="3249"/>
        <v>25759.100000000002</v>
      </c>
      <c r="AV1661" s="19">
        <f t="shared" si="3302"/>
        <v>0</v>
      </c>
      <c r="AW1661" s="32"/>
      <c r="AX1661" s="23"/>
      <c r="AY1661" s="2"/>
    </row>
    <row r="1662" spans="1:51" x14ac:dyDescent="0.3">
      <c r="A1662" s="49" t="s">
        <v>324</v>
      </c>
      <c r="B1662" s="45">
        <v>240</v>
      </c>
      <c r="C1662" s="49" t="s">
        <v>151</v>
      </c>
      <c r="D1662" s="49" t="s">
        <v>30</v>
      </c>
      <c r="E1662" s="15" t="s">
        <v>549</v>
      </c>
      <c r="F1662" s="19">
        <v>25759.100000000002</v>
      </c>
      <c r="G1662" s="19">
        <v>25759.100000000002</v>
      </c>
      <c r="H1662" s="19">
        <v>25759.100000000002</v>
      </c>
      <c r="I1662" s="19"/>
      <c r="J1662" s="19"/>
      <c r="K1662" s="19"/>
      <c r="L1662" s="19">
        <f t="shared" si="3256"/>
        <v>25759.100000000002</v>
      </c>
      <c r="M1662" s="19">
        <f t="shared" si="3257"/>
        <v>25759.100000000002</v>
      </c>
      <c r="N1662" s="19">
        <f t="shared" si="3258"/>
        <v>25759.100000000002</v>
      </c>
      <c r="O1662" s="19"/>
      <c r="P1662" s="19"/>
      <c r="Q1662" s="19"/>
      <c r="R1662" s="19">
        <f t="shared" si="3227"/>
        <v>25759.100000000002</v>
      </c>
      <c r="S1662" s="19">
        <f t="shared" si="3228"/>
        <v>25759.100000000002</v>
      </c>
      <c r="T1662" s="19">
        <f t="shared" si="3229"/>
        <v>25759.100000000002</v>
      </c>
      <c r="U1662" s="19"/>
      <c r="V1662" s="19">
        <f t="shared" si="3231"/>
        <v>25759.100000000002</v>
      </c>
      <c r="W1662" s="19">
        <f t="shared" si="3232"/>
        <v>25759.100000000002</v>
      </c>
      <c r="X1662" s="19">
        <f t="shared" si="3233"/>
        <v>25759.100000000002</v>
      </c>
      <c r="Y1662" s="19">
        <f>-1096.087-1819.016-789.519-402.639-490.258-1194.673-30.428+13622.62</f>
        <v>7800.0000000000009</v>
      </c>
      <c r="Z1662" s="19">
        <f>-470.8-1450.2-514.8-47.9-67.8-984-33.194+16368.694</f>
        <v>12800</v>
      </c>
      <c r="AA1662" s="19"/>
      <c r="AB1662" s="19">
        <f t="shared" si="3250"/>
        <v>33559.100000000006</v>
      </c>
      <c r="AC1662" s="19">
        <f t="shared" si="3251"/>
        <v>38559.100000000006</v>
      </c>
      <c r="AD1662" s="19">
        <f t="shared" si="3252"/>
        <v>25759.100000000002</v>
      </c>
      <c r="AE1662" s="19"/>
      <c r="AF1662" s="19"/>
      <c r="AG1662" s="19">
        <f t="shared" si="3259"/>
        <v>33559.100000000006</v>
      </c>
      <c r="AH1662" s="19">
        <f t="shared" si="3260"/>
        <v>38559.100000000006</v>
      </c>
      <c r="AI1662" s="19">
        <f t="shared" si="3261"/>
        <v>25759.100000000002</v>
      </c>
      <c r="AJ1662" s="19"/>
      <c r="AK1662" s="19"/>
      <c r="AL1662" s="19"/>
      <c r="AM1662" s="19">
        <f t="shared" si="3241"/>
        <v>33559.100000000006</v>
      </c>
      <c r="AN1662" s="19"/>
      <c r="AO1662" s="19">
        <f t="shared" si="3247"/>
        <v>33559.100000000006</v>
      </c>
      <c r="AP1662" s="19">
        <f t="shared" si="3242"/>
        <v>38559.100000000006</v>
      </c>
      <c r="AQ1662" s="19"/>
      <c r="AR1662" s="19">
        <f t="shared" si="3248"/>
        <v>38559.100000000006</v>
      </c>
      <c r="AS1662" s="19">
        <f t="shared" si="3243"/>
        <v>25759.100000000002</v>
      </c>
      <c r="AT1662" s="19"/>
      <c r="AU1662" s="19">
        <f t="shared" si="3249"/>
        <v>25759.100000000002</v>
      </c>
      <c r="AV1662" s="19"/>
      <c r="AW1662" s="32"/>
      <c r="AX1662" s="23"/>
      <c r="AY1662" s="2"/>
    </row>
    <row r="1663" spans="1:51" ht="78" x14ac:dyDescent="0.3">
      <c r="A1663" s="49" t="s">
        <v>1421</v>
      </c>
      <c r="B1663" s="45"/>
      <c r="C1663" s="49"/>
      <c r="D1663" s="49"/>
      <c r="E1663" s="15" t="s">
        <v>720</v>
      </c>
      <c r="F1663" s="19"/>
      <c r="G1663" s="19"/>
      <c r="H1663" s="19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9"/>
      <c r="T1663" s="19"/>
      <c r="U1663" s="19"/>
      <c r="V1663" s="19">
        <f>V1664</f>
        <v>0</v>
      </c>
      <c r="W1663" s="19">
        <f t="shared" ref="W1663:AV1665" si="3303">W1664</f>
        <v>0</v>
      </c>
      <c r="X1663" s="19">
        <f t="shared" si="3303"/>
        <v>0</v>
      </c>
      <c r="Y1663" s="19">
        <f t="shared" si="3303"/>
        <v>98400</v>
      </c>
      <c r="Z1663" s="19">
        <f t="shared" si="3303"/>
        <v>98400</v>
      </c>
      <c r="AA1663" s="19">
        <f t="shared" si="3303"/>
        <v>0</v>
      </c>
      <c r="AB1663" s="19">
        <f t="shared" si="3250"/>
        <v>98400</v>
      </c>
      <c r="AC1663" s="19">
        <f t="shared" si="3251"/>
        <v>98400</v>
      </c>
      <c r="AD1663" s="19">
        <f t="shared" si="3252"/>
        <v>0</v>
      </c>
      <c r="AE1663" s="19">
        <f t="shared" si="3303"/>
        <v>0</v>
      </c>
      <c r="AF1663" s="19">
        <f t="shared" si="3303"/>
        <v>0</v>
      </c>
      <c r="AG1663" s="19">
        <f t="shared" si="3259"/>
        <v>98400</v>
      </c>
      <c r="AH1663" s="19">
        <f t="shared" si="3260"/>
        <v>98400</v>
      </c>
      <c r="AI1663" s="19">
        <f t="shared" si="3261"/>
        <v>0</v>
      </c>
      <c r="AJ1663" s="19">
        <f t="shared" si="3303"/>
        <v>0</v>
      </c>
      <c r="AK1663" s="19">
        <f t="shared" si="3303"/>
        <v>0</v>
      </c>
      <c r="AL1663" s="19">
        <f t="shared" si="3303"/>
        <v>0</v>
      </c>
      <c r="AM1663" s="19">
        <f t="shared" si="3241"/>
        <v>98400</v>
      </c>
      <c r="AN1663" s="19">
        <f t="shared" si="3303"/>
        <v>0</v>
      </c>
      <c r="AO1663" s="19">
        <f t="shared" si="3247"/>
        <v>98400</v>
      </c>
      <c r="AP1663" s="19">
        <f t="shared" si="3242"/>
        <v>98400</v>
      </c>
      <c r="AQ1663" s="19">
        <f t="shared" si="3303"/>
        <v>0</v>
      </c>
      <c r="AR1663" s="19">
        <f t="shared" si="3248"/>
        <v>98400</v>
      </c>
      <c r="AS1663" s="19">
        <f t="shared" si="3243"/>
        <v>0</v>
      </c>
      <c r="AT1663" s="19">
        <f t="shared" si="3303"/>
        <v>0</v>
      </c>
      <c r="AU1663" s="19">
        <f t="shared" si="3249"/>
        <v>0</v>
      </c>
      <c r="AV1663" s="19">
        <f t="shared" si="3303"/>
        <v>0</v>
      </c>
      <c r="AW1663" s="32"/>
      <c r="AX1663" s="23"/>
      <c r="AY1663" s="2"/>
    </row>
    <row r="1664" spans="1:51" ht="31.2" x14ac:dyDescent="0.3">
      <c r="A1664" s="49" t="s">
        <v>1421</v>
      </c>
      <c r="B1664" s="45">
        <v>200</v>
      </c>
      <c r="C1664" s="49"/>
      <c r="D1664" s="49"/>
      <c r="E1664" s="15" t="s">
        <v>578</v>
      </c>
      <c r="F1664" s="19"/>
      <c r="G1664" s="19"/>
      <c r="H1664" s="19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9"/>
      <c r="T1664" s="19"/>
      <c r="U1664" s="19"/>
      <c r="V1664" s="19">
        <f>V1665</f>
        <v>0</v>
      </c>
      <c r="W1664" s="19">
        <f t="shared" si="3303"/>
        <v>0</v>
      </c>
      <c r="X1664" s="19">
        <f t="shared" si="3303"/>
        <v>0</v>
      </c>
      <c r="Y1664" s="19">
        <f t="shared" si="3303"/>
        <v>98400</v>
      </c>
      <c r="Z1664" s="19">
        <f t="shared" si="3303"/>
        <v>98400</v>
      </c>
      <c r="AA1664" s="19">
        <f t="shared" si="3303"/>
        <v>0</v>
      </c>
      <c r="AB1664" s="19">
        <f t="shared" si="3250"/>
        <v>98400</v>
      </c>
      <c r="AC1664" s="19">
        <f t="shared" si="3251"/>
        <v>98400</v>
      </c>
      <c r="AD1664" s="19">
        <f t="shared" si="3252"/>
        <v>0</v>
      </c>
      <c r="AE1664" s="19">
        <f t="shared" si="3303"/>
        <v>0</v>
      </c>
      <c r="AF1664" s="19">
        <f t="shared" si="3303"/>
        <v>0</v>
      </c>
      <c r="AG1664" s="19">
        <f t="shared" si="3259"/>
        <v>98400</v>
      </c>
      <c r="AH1664" s="19">
        <f t="shared" si="3260"/>
        <v>98400</v>
      </c>
      <c r="AI1664" s="19">
        <f t="shared" si="3261"/>
        <v>0</v>
      </c>
      <c r="AJ1664" s="19">
        <f t="shared" si="3303"/>
        <v>0</v>
      </c>
      <c r="AK1664" s="19">
        <f t="shared" si="3303"/>
        <v>0</v>
      </c>
      <c r="AL1664" s="19">
        <f t="shared" si="3303"/>
        <v>0</v>
      </c>
      <c r="AM1664" s="19">
        <f t="shared" si="3241"/>
        <v>98400</v>
      </c>
      <c r="AN1664" s="19">
        <f t="shared" si="3303"/>
        <v>0</v>
      </c>
      <c r="AO1664" s="19">
        <f t="shared" si="3247"/>
        <v>98400</v>
      </c>
      <c r="AP1664" s="19">
        <f t="shared" si="3242"/>
        <v>98400</v>
      </c>
      <c r="AQ1664" s="19">
        <f t="shared" si="3303"/>
        <v>0</v>
      </c>
      <c r="AR1664" s="19">
        <f t="shared" si="3248"/>
        <v>98400</v>
      </c>
      <c r="AS1664" s="19">
        <f t="shared" si="3243"/>
        <v>0</v>
      </c>
      <c r="AT1664" s="19">
        <f t="shared" si="3303"/>
        <v>0</v>
      </c>
      <c r="AU1664" s="19">
        <f t="shared" si="3249"/>
        <v>0</v>
      </c>
      <c r="AV1664" s="19">
        <f t="shared" si="3303"/>
        <v>0</v>
      </c>
      <c r="AW1664" s="32"/>
      <c r="AX1664" s="23"/>
      <c r="AY1664" s="2"/>
    </row>
    <row r="1665" spans="1:51" ht="46.8" x14ac:dyDescent="0.3">
      <c r="A1665" s="49" t="s">
        <v>1421</v>
      </c>
      <c r="B1665" s="45">
        <v>240</v>
      </c>
      <c r="C1665" s="49"/>
      <c r="D1665" s="49"/>
      <c r="E1665" s="15" t="s">
        <v>586</v>
      </c>
      <c r="F1665" s="19"/>
      <c r="G1665" s="19"/>
      <c r="H1665" s="19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9"/>
      <c r="T1665" s="19"/>
      <c r="U1665" s="19"/>
      <c r="V1665" s="19">
        <f>V1666</f>
        <v>0</v>
      </c>
      <c r="W1665" s="19">
        <f t="shared" si="3303"/>
        <v>0</v>
      </c>
      <c r="X1665" s="19">
        <f t="shared" si="3303"/>
        <v>0</v>
      </c>
      <c r="Y1665" s="19">
        <f t="shared" si="3303"/>
        <v>98400</v>
      </c>
      <c r="Z1665" s="19">
        <f t="shared" si="3303"/>
        <v>98400</v>
      </c>
      <c r="AA1665" s="19">
        <f t="shared" si="3303"/>
        <v>0</v>
      </c>
      <c r="AB1665" s="19">
        <f t="shared" si="3250"/>
        <v>98400</v>
      </c>
      <c r="AC1665" s="19">
        <f t="shared" si="3251"/>
        <v>98400</v>
      </c>
      <c r="AD1665" s="19">
        <f t="shared" si="3252"/>
        <v>0</v>
      </c>
      <c r="AE1665" s="19">
        <f t="shared" si="3303"/>
        <v>0</v>
      </c>
      <c r="AF1665" s="19">
        <f t="shared" si="3303"/>
        <v>0</v>
      </c>
      <c r="AG1665" s="19">
        <f t="shared" si="3259"/>
        <v>98400</v>
      </c>
      <c r="AH1665" s="19">
        <f t="shared" si="3260"/>
        <v>98400</v>
      </c>
      <c r="AI1665" s="19">
        <f t="shared" si="3261"/>
        <v>0</v>
      </c>
      <c r="AJ1665" s="19">
        <f t="shared" si="3303"/>
        <v>0</v>
      </c>
      <c r="AK1665" s="19">
        <f t="shared" si="3303"/>
        <v>0</v>
      </c>
      <c r="AL1665" s="19">
        <f t="shared" si="3303"/>
        <v>0</v>
      </c>
      <c r="AM1665" s="19">
        <f t="shared" si="3241"/>
        <v>98400</v>
      </c>
      <c r="AN1665" s="19">
        <f t="shared" si="3303"/>
        <v>0</v>
      </c>
      <c r="AO1665" s="19">
        <f t="shared" si="3247"/>
        <v>98400</v>
      </c>
      <c r="AP1665" s="19">
        <f t="shared" si="3242"/>
        <v>98400</v>
      </c>
      <c r="AQ1665" s="19">
        <f t="shared" si="3303"/>
        <v>0</v>
      </c>
      <c r="AR1665" s="19">
        <f t="shared" si="3248"/>
        <v>98400</v>
      </c>
      <c r="AS1665" s="19">
        <f t="shared" si="3243"/>
        <v>0</v>
      </c>
      <c r="AT1665" s="19">
        <f t="shared" si="3303"/>
        <v>0</v>
      </c>
      <c r="AU1665" s="19">
        <f t="shared" si="3249"/>
        <v>0</v>
      </c>
      <c r="AV1665" s="19">
        <f t="shared" si="3303"/>
        <v>0</v>
      </c>
      <c r="AW1665" s="32"/>
      <c r="AX1665" s="23"/>
      <c r="AY1665" s="2"/>
    </row>
    <row r="1666" spans="1:51" x14ac:dyDescent="0.3">
      <c r="A1666" s="49" t="s">
        <v>1421</v>
      </c>
      <c r="B1666" s="45">
        <v>240</v>
      </c>
      <c r="C1666" s="49" t="s">
        <v>151</v>
      </c>
      <c r="D1666" s="49" t="s">
        <v>30</v>
      </c>
      <c r="E1666" s="15" t="s">
        <v>549</v>
      </c>
      <c r="F1666" s="19"/>
      <c r="G1666" s="19"/>
      <c r="H1666" s="19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9"/>
      <c r="T1666" s="19"/>
      <c r="U1666" s="19"/>
      <c r="V1666" s="19">
        <v>0</v>
      </c>
      <c r="W1666" s="19">
        <v>0</v>
      </c>
      <c r="X1666" s="19">
        <v>0</v>
      </c>
      <c r="Y1666" s="19">
        <f>73800+24600</f>
        <v>98400</v>
      </c>
      <c r="Z1666" s="19">
        <f>73800+24600</f>
        <v>98400</v>
      </c>
      <c r="AA1666" s="19"/>
      <c r="AB1666" s="19">
        <f t="shared" si="3250"/>
        <v>98400</v>
      </c>
      <c r="AC1666" s="19">
        <f t="shared" si="3251"/>
        <v>98400</v>
      </c>
      <c r="AD1666" s="19">
        <f t="shared" si="3252"/>
        <v>0</v>
      </c>
      <c r="AE1666" s="19"/>
      <c r="AF1666" s="19"/>
      <c r="AG1666" s="19">
        <f t="shared" si="3259"/>
        <v>98400</v>
      </c>
      <c r="AH1666" s="19">
        <f t="shared" si="3260"/>
        <v>98400</v>
      </c>
      <c r="AI1666" s="19">
        <f t="shared" si="3261"/>
        <v>0</v>
      </c>
      <c r="AJ1666" s="19"/>
      <c r="AK1666" s="19"/>
      <c r="AL1666" s="19"/>
      <c r="AM1666" s="19">
        <f t="shared" si="3241"/>
        <v>98400</v>
      </c>
      <c r="AN1666" s="19"/>
      <c r="AO1666" s="19">
        <f t="shared" si="3247"/>
        <v>98400</v>
      </c>
      <c r="AP1666" s="19">
        <f t="shared" si="3242"/>
        <v>98400</v>
      </c>
      <c r="AQ1666" s="19"/>
      <c r="AR1666" s="19">
        <f t="shared" si="3248"/>
        <v>98400</v>
      </c>
      <c r="AS1666" s="19">
        <f t="shared" si="3243"/>
        <v>0</v>
      </c>
      <c r="AT1666" s="19"/>
      <c r="AU1666" s="19">
        <f t="shared" si="3249"/>
        <v>0</v>
      </c>
      <c r="AV1666" s="19"/>
      <c r="AW1666" s="32"/>
      <c r="AX1666" s="23"/>
      <c r="AY1666" s="2"/>
    </row>
    <row r="1667" spans="1:51" ht="46.8" x14ac:dyDescent="0.3">
      <c r="A1667" s="49" t="s">
        <v>326</v>
      </c>
      <c r="B1667" s="45"/>
      <c r="C1667" s="49"/>
      <c r="D1667" s="49"/>
      <c r="E1667" s="15" t="s">
        <v>1179</v>
      </c>
      <c r="F1667" s="19">
        <f>F1668+F1672</f>
        <v>467000</v>
      </c>
      <c r="G1667" s="19">
        <f t="shared" ref="G1667:AV1667" si="3304">G1668+G1672</f>
        <v>467000</v>
      </c>
      <c r="H1667" s="19">
        <f t="shared" si="3304"/>
        <v>0</v>
      </c>
      <c r="I1667" s="19">
        <f t="shared" ref="I1667:K1667" si="3305">I1668+I1672</f>
        <v>0</v>
      </c>
      <c r="J1667" s="19">
        <f t="shared" si="3305"/>
        <v>0</v>
      </c>
      <c r="K1667" s="19">
        <f t="shared" si="3305"/>
        <v>0</v>
      </c>
      <c r="L1667" s="19">
        <f t="shared" si="3256"/>
        <v>467000</v>
      </c>
      <c r="M1667" s="19">
        <f t="shared" si="3257"/>
        <v>467000</v>
      </c>
      <c r="N1667" s="19">
        <f t="shared" si="3258"/>
        <v>0</v>
      </c>
      <c r="O1667" s="19">
        <f t="shared" ref="O1667:Q1667" si="3306">O1668+O1672</f>
        <v>63708.334000000003</v>
      </c>
      <c r="P1667" s="19">
        <f t="shared" si="3306"/>
        <v>0</v>
      </c>
      <c r="Q1667" s="19">
        <f t="shared" si="3306"/>
        <v>0</v>
      </c>
      <c r="R1667" s="19">
        <f t="shared" si="3227"/>
        <v>530708.33400000003</v>
      </c>
      <c r="S1667" s="19">
        <f t="shared" si="3228"/>
        <v>467000</v>
      </c>
      <c r="T1667" s="19">
        <f t="shared" si="3229"/>
        <v>0</v>
      </c>
      <c r="U1667" s="19">
        <f t="shared" ref="U1667" si="3307">U1668+U1672</f>
        <v>0</v>
      </c>
      <c r="V1667" s="19">
        <f t="shared" si="3231"/>
        <v>530708.33400000003</v>
      </c>
      <c r="W1667" s="19">
        <f t="shared" si="3232"/>
        <v>467000</v>
      </c>
      <c r="X1667" s="19">
        <f t="shared" si="3233"/>
        <v>0</v>
      </c>
      <c r="Y1667" s="19">
        <f t="shared" ref="Y1667:AA1667" si="3308">Y1668+Y1672</f>
        <v>742722.85700000008</v>
      </c>
      <c r="Z1667" s="19">
        <f t="shared" si="3308"/>
        <v>0</v>
      </c>
      <c r="AA1667" s="19">
        <f t="shared" si="3308"/>
        <v>501657.61</v>
      </c>
      <c r="AB1667" s="19">
        <f t="shared" si="3250"/>
        <v>1273431.1910000001</v>
      </c>
      <c r="AC1667" s="19">
        <f t="shared" si="3251"/>
        <v>467000</v>
      </c>
      <c r="AD1667" s="19">
        <f t="shared" si="3252"/>
        <v>501657.61</v>
      </c>
      <c r="AE1667" s="19">
        <f t="shared" ref="AE1667:AF1667" si="3309">AE1668+AE1672</f>
        <v>0</v>
      </c>
      <c r="AF1667" s="19">
        <f t="shared" si="3309"/>
        <v>0</v>
      </c>
      <c r="AG1667" s="19">
        <f t="shared" si="3259"/>
        <v>1273431.1910000001</v>
      </c>
      <c r="AH1667" s="19">
        <f t="shared" si="3260"/>
        <v>467000</v>
      </c>
      <c r="AI1667" s="19">
        <f t="shared" si="3261"/>
        <v>501657.61</v>
      </c>
      <c r="AJ1667" s="19">
        <f t="shared" ref="AJ1667:AL1667" si="3310">AJ1668+AJ1672</f>
        <v>0</v>
      </c>
      <c r="AK1667" s="19">
        <f t="shared" si="3310"/>
        <v>0</v>
      </c>
      <c r="AL1667" s="19">
        <f t="shared" si="3310"/>
        <v>0</v>
      </c>
      <c r="AM1667" s="19">
        <f t="shared" si="3241"/>
        <v>1273431.1910000001</v>
      </c>
      <c r="AN1667" s="19">
        <f t="shared" ref="AN1667" si="3311">AN1668+AN1672</f>
        <v>0</v>
      </c>
      <c r="AO1667" s="19">
        <f t="shared" si="3247"/>
        <v>1273431.1910000001</v>
      </c>
      <c r="AP1667" s="19">
        <f t="shared" si="3242"/>
        <v>467000</v>
      </c>
      <c r="AQ1667" s="19">
        <f t="shared" ref="AQ1667" si="3312">AQ1668+AQ1672</f>
        <v>0</v>
      </c>
      <c r="AR1667" s="19">
        <f t="shared" si="3248"/>
        <v>467000</v>
      </c>
      <c r="AS1667" s="19">
        <f t="shared" si="3243"/>
        <v>501657.61</v>
      </c>
      <c r="AT1667" s="19">
        <f t="shared" ref="AT1667" si="3313">AT1668+AT1672</f>
        <v>0</v>
      </c>
      <c r="AU1667" s="19">
        <f t="shared" si="3249"/>
        <v>501657.61</v>
      </c>
      <c r="AV1667" s="19">
        <f t="shared" si="3304"/>
        <v>0</v>
      </c>
      <c r="AW1667" s="32"/>
      <c r="AX1667" s="23"/>
      <c r="AY1667" s="2"/>
    </row>
    <row r="1668" spans="1:51" ht="62.4" hidden="1" x14ac:dyDescent="0.3">
      <c r="A1668" s="36" t="s">
        <v>948</v>
      </c>
      <c r="B1668" s="33"/>
      <c r="C1668" s="36"/>
      <c r="D1668" s="36"/>
      <c r="E1668" s="15" t="s">
        <v>740</v>
      </c>
      <c r="F1668" s="19">
        <f t="shared" ref="F1668:K1670" si="3314">F1669</f>
        <v>233500</v>
      </c>
      <c r="G1668" s="19">
        <f t="shared" si="3314"/>
        <v>233500</v>
      </c>
      <c r="H1668" s="19">
        <f t="shared" si="3314"/>
        <v>0</v>
      </c>
      <c r="I1668" s="19">
        <f t="shared" si="3314"/>
        <v>-233500</v>
      </c>
      <c r="J1668" s="19">
        <f t="shared" si="3314"/>
        <v>-233500</v>
      </c>
      <c r="K1668" s="19">
        <f t="shared" si="3314"/>
        <v>0</v>
      </c>
      <c r="L1668" s="19">
        <f t="shared" si="3256"/>
        <v>0</v>
      </c>
      <c r="M1668" s="19">
        <f t="shared" si="3257"/>
        <v>0</v>
      </c>
      <c r="N1668" s="19">
        <f t="shared" si="3258"/>
        <v>0</v>
      </c>
      <c r="O1668" s="19">
        <f t="shared" ref="O1668:Q1670" si="3315">O1669</f>
        <v>0</v>
      </c>
      <c r="P1668" s="19">
        <f t="shared" si="3315"/>
        <v>0</v>
      </c>
      <c r="Q1668" s="19">
        <f t="shared" si="3315"/>
        <v>0</v>
      </c>
      <c r="R1668" s="19">
        <f t="shared" si="3227"/>
        <v>0</v>
      </c>
      <c r="S1668" s="19">
        <f t="shared" si="3228"/>
        <v>0</v>
      </c>
      <c r="T1668" s="19">
        <f t="shared" si="3229"/>
        <v>0</v>
      </c>
      <c r="U1668" s="19">
        <f t="shared" ref="U1668:AV1670" si="3316">U1669</f>
        <v>0</v>
      </c>
      <c r="V1668" s="19">
        <f t="shared" si="3231"/>
        <v>0</v>
      </c>
      <c r="W1668" s="19">
        <f t="shared" si="3232"/>
        <v>0</v>
      </c>
      <c r="X1668" s="19">
        <f t="shared" si="3233"/>
        <v>0</v>
      </c>
      <c r="Y1668" s="19">
        <f t="shared" si="3316"/>
        <v>0</v>
      </c>
      <c r="Z1668" s="19">
        <f t="shared" si="3316"/>
        <v>0</v>
      </c>
      <c r="AA1668" s="19">
        <f t="shared" si="3316"/>
        <v>0</v>
      </c>
      <c r="AB1668" s="19">
        <f t="shared" si="3250"/>
        <v>0</v>
      </c>
      <c r="AC1668" s="19">
        <f t="shared" si="3251"/>
        <v>0</v>
      </c>
      <c r="AD1668" s="19">
        <f t="shared" si="3252"/>
        <v>0</v>
      </c>
      <c r="AE1668" s="19">
        <f t="shared" si="3316"/>
        <v>0</v>
      </c>
      <c r="AF1668" s="19">
        <f t="shared" si="3316"/>
        <v>0</v>
      </c>
      <c r="AG1668" s="19">
        <f t="shared" si="3259"/>
        <v>0</v>
      </c>
      <c r="AH1668" s="19">
        <f t="shared" si="3260"/>
        <v>0</v>
      </c>
      <c r="AI1668" s="19">
        <f t="shared" si="3261"/>
        <v>0</v>
      </c>
      <c r="AJ1668" s="19">
        <f t="shared" si="3316"/>
        <v>0</v>
      </c>
      <c r="AK1668" s="19">
        <f t="shared" si="3316"/>
        <v>0</v>
      </c>
      <c r="AL1668" s="19">
        <f t="shared" si="3316"/>
        <v>0</v>
      </c>
      <c r="AM1668" s="19">
        <f t="shared" si="3241"/>
        <v>0</v>
      </c>
      <c r="AN1668" s="19">
        <f t="shared" si="3316"/>
        <v>0</v>
      </c>
      <c r="AO1668" s="19"/>
      <c r="AP1668" s="19">
        <f t="shared" si="3242"/>
        <v>0</v>
      </c>
      <c r="AQ1668" s="19">
        <f t="shared" si="3316"/>
        <v>0</v>
      </c>
      <c r="AR1668" s="19"/>
      <c r="AS1668" s="19">
        <f t="shared" si="3243"/>
        <v>0</v>
      </c>
      <c r="AT1668" s="19">
        <f t="shared" si="3316"/>
        <v>0</v>
      </c>
      <c r="AU1668" s="19"/>
      <c r="AV1668" s="19">
        <f t="shared" si="3316"/>
        <v>0</v>
      </c>
      <c r="AW1668" s="32">
        <v>0</v>
      </c>
      <c r="AX1668" s="23"/>
      <c r="AY1668" s="2"/>
    </row>
    <row r="1669" spans="1:51" ht="31.2" hidden="1" x14ac:dyDescent="0.3">
      <c r="A1669" s="36" t="s">
        <v>948</v>
      </c>
      <c r="B1669" s="33">
        <v>200</v>
      </c>
      <c r="C1669" s="36"/>
      <c r="D1669" s="36"/>
      <c r="E1669" s="15" t="s">
        <v>578</v>
      </c>
      <c r="F1669" s="19">
        <f t="shared" si="3314"/>
        <v>233500</v>
      </c>
      <c r="G1669" s="19">
        <f t="shared" si="3314"/>
        <v>233500</v>
      </c>
      <c r="H1669" s="19">
        <f t="shared" si="3314"/>
        <v>0</v>
      </c>
      <c r="I1669" s="19">
        <f t="shared" si="3314"/>
        <v>-233500</v>
      </c>
      <c r="J1669" s="19">
        <f t="shared" si="3314"/>
        <v>-233500</v>
      </c>
      <c r="K1669" s="19">
        <f t="shared" si="3314"/>
        <v>0</v>
      </c>
      <c r="L1669" s="19">
        <f t="shared" si="3256"/>
        <v>0</v>
      </c>
      <c r="M1669" s="19">
        <f t="shared" si="3257"/>
        <v>0</v>
      </c>
      <c r="N1669" s="19">
        <f t="shared" si="3258"/>
        <v>0</v>
      </c>
      <c r="O1669" s="19">
        <f t="shared" si="3315"/>
        <v>0</v>
      </c>
      <c r="P1669" s="19">
        <f t="shared" si="3315"/>
        <v>0</v>
      </c>
      <c r="Q1669" s="19">
        <f t="shared" si="3315"/>
        <v>0</v>
      </c>
      <c r="R1669" s="19">
        <f t="shared" si="3227"/>
        <v>0</v>
      </c>
      <c r="S1669" s="19">
        <f t="shared" si="3228"/>
        <v>0</v>
      </c>
      <c r="T1669" s="19">
        <f t="shared" si="3229"/>
        <v>0</v>
      </c>
      <c r="U1669" s="19">
        <f t="shared" si="3316"/>
        <v>0</v>
      </c>
      <c r="V1669" s="19">
        <f t="shared" si="3231"/>
        <v>0</v>
      </c>
      <c r="W1669" s="19">
        <f t="shared" si="3232"/>
        <v>0</v>
      </c>
      <c r="X1669" s="19">
        <f t="shared" si="3233"/>
        <v>0</v>
      </c>
      <c r="Y1669" s="19">
        <f t="shared" si="3316"/>
        <v>0</v>
      </c>
      <c r="Z1669" s="19">
        <f t="shared" si="3316"/>
        <v>0</v>
      </c>
      <c r="AA1669" s="19">
        <f t="shared" si="3316"/>
        <v>0</v>
      </c>
      <c r="AB1669" s="19">
        <f t="shared" si="3250"/>
        <v>0</v>
      </c>
      <c r="AC1669" s="19">
        <f t="shared" si="3251"/>
        <v>0</v>
      </c>
      <c r="AD1669" s="19">
        <f t="shared" si="3252"/>
        <v>0</v>
      </c>
      <c r="AE1669" s="19">
        <f t="shared" si="3316"/>
        <v>0</v>
      </c>
      <c r="AF1669" s="19">
        <f t="shared" si="3316"/>
        <v>0</v>
      </c>
      <c r="AG1669" s="19">
        <f t="shared" si="3259"/>
        <v>0</v>
      </c>
      <c r="AH1669" s="19">
        <f t="shared" si="3260"/>
        <v>0</v>
      </c>
      <c r="AI1669" s="19">
        <f t="shared" si="3261"/>
        <v>0</v>
      </c>
      <c r="AJ1669" s="19">
        <f t="shared" si="3316"/>
        <v>0</v>
      </c>
      <c r="AK1669" s="19">
        <f t="shared" si="3316"/>
        <v>0</v>
      </c>
      <c r="AL1669" s="19">
        <f t="shared" si="3316"/>
        <v>0</v>
      </c>
      <c r="AM1669" s="19">
        <f t="shared" si="3241"/>
        <v>0</v>
      </c>
      <c r="AN1669" s="19">
        <f t="shared" si="3316"/>
        <v>0</v>
      </c>
      <c r="AO1669" s="19"/>
      <c r="AP1669" s="19">
        <f t="shared" si="3242"/>
        <v>0</v>
      </c>
      <c r="AQ1669" s="19">
        <f t="shared" si="3316"/>
        <v>0</v>
      </c>
      <c r="AR1669" s="19"/>
      <c r="AS1669" s="19">
        <f t="shared" si="3243"/>
        <v>0</v>
      </c>
      <c r="AT1669" s="19">
        <f t="shared" si="3316"/>
        <v>0</v>
      </c>
      <c r="AU1669" s="19"/>
      <c r="AV1669" s="19">
        <f t="shared" si="3316"/>
        <v>0</v>
      </c>
      <c r="AW1669" s="32">
        <v>0</v>
      </c>
      <c r="AX1669" s="23"/>
      <c r="AY1669" s="2"/>
    </row>
    <row r="1670" spans="1:51" ht="46.8" hidden="1" x14ac:dyDescent="0.3">
      <c r="A1670" s="36" t="s">
        <v>948</v>
      </c>
      <c r="B1670" s="33">
        <v>240</v>
      </c>
      <c r="C1670" s="36"/>
      <c r="D1670" s="36"/>
      <c r="E1670" s="15" t="s">
        <v>586</v>
      </c>
      <c r="F1670" s="19">
        <f t="shared" si="3314"/>
        <v>233500</v>
      </c>
      <c r="G1670" s="19">
        <f t="shared" si="3314"/>
        <v>233500</v>
      </c>
      <c r="H1670" s="19">
        <f t="shared" si="3314"/>
        <v>0</v>
      </c>
      <c r="I1670" s="19">
        <f t="shared" si="3314"/>
        <v>-233500</v>
      </c>
      <c r="J1670" s="19">
        <f t="shared" si="3314"/>
        <v>-233500</v>
      </c>
      <c r="K1670" s="19">
        <f t="shared" si="3314"/>
        <v>0</v>
      </c>
      <c r="L1670" s="19">
        <f t="shared" si="3256"/>
        <v>0</v>
      </c>
      <c r="M1670" s="19">
        <f t="shared" si="3257"/>
        <v>0</v>
      </c>
      <c r="N1670" s="19">
        <f t="shared" si="3258"/>
        <v>0</v>
      </c>
      <c r="O1670" s="19">
        <f t="shared" si="3315"/>
        <v>0</v>
      </c>
      <c r="P1670" s="19">
        <f t="shared" si="3315"/>
        <v>0</v>
      </c>
      <c r="Q1670" s="19">
        <f t="shared" si="3315"/>
        <v>0</v>
      </c>
      <c r="R1670" s="19">
        <f t="shared" si="3227"/>
        <v>0</v>
      </c>
      <c r="S1670" s="19">
        <f t="shared" si="3228"/>
        <v>0</v>
      </c>
      <c r="T1670" s="19">
        <f t="shared" si="3229"/>
        <v>0</v>
      </c>
      <c r="U1670" s="19">
        <f t="shared" si="3316"/>
        <v>0</v>
      </c>
      <c r="V1670" s="19">
        <f t="shared" si="3231"/>
        <v>0</v>
      </c>
      <c r="W1670" s="19">
        <f t="shared" si="3232"/>
        <v>0</v>
      </c>
      <c r="X1670" s="19">
        <f t="shared" si="3233"/>
        <v>0</v>
      </c>
      <c r="Y1670" s="19">
        <f t="shared" si="3316"/>
        <v>0</v>
      </c>
      <c r="Z1670" s="19">
        <f t="shared" si="3316"/>
        <v>0</v>
      </c>
      <c r="AA1670" s="19">
        <f t="shared" si="3316"/>
        <v>0</v>
      </c>
      <c r="AB1670" s="19">
        <f t="shared" si="3250"/>
        <v>0</v>
      </c>
      <c r="AC1670" s="19">
        <f t="shared" si="3251"/>
        <v>0</v>
      </c>
      <c r="AD1670" s="19">
        <f t="shared" si="3252"/>
        <v>0</v>
      </c>
      <c r="AE1670" s="19">
        <f t="shared" si="3316"/>
        <v>0</v>
      </c>
      <c r="AF1670" s="19">
        <f t="shared" si="3316"/>
        <v>0</v>
      </c>
      <c r="AG1670" s="19">
        <f t="shared" si="3259"/>
        <v>0</v>
      </c>
      <c r="AH1670" s="19">
        <f t="shared" si="3260"/>
        <v>0</v>
      </c>
      <c r="AI1670" s="19">
        <f t="shared" si="3261"/>
        <v>0</v>
      </c>
      <c r="AJ1670" s="19">
        <f t="shared" si="3316"/>
        <v>0</v>
      </c>
      <c r="AK1670" s="19">
        <f t="shared" si="3316"/>
        <v>0</v>
      </c>
      <c r="AL1670" s="19">
        <f t="shared" si="3316"/>
        <v>0</v>
      </c>
      <c r="AM1670" s="19">
        <f t="shared" si="3241"/>
        <v>0</v>
      </c>
      <c r="AN1670" s="19">
        <f t="shared" si="3316"/>
        <v>0</v>
      </c>
      <c r="AO1670" s="19"/>
      <c r="AP1670" s="19">
        <f t="shared" si="3242"/>
        <v>0</v>
      </c>
      <c r="AQ1670" s="19">
        <f t="shared" si="3316"/>
        <v>0</v>
      </c>
      <c r="AR1670" s="19"/>
      <c r="AS1670" s="19">
        <f t="shared" si="3243"/>
        <v>0</v>
      </c>
      <c r="AT1670" s="19">
        <f t="shared" si="3316"/>
        <v>0</v>
      </c>
      <c r="AU1670" s="19"/>
      <c r="AV1670" s="19">
        <f t="shared" si="3316"/>
        <v>0</v>
      </c>
      <c r="AW1670" s="32">
        <v>0</v>
      </c>
      <c r="AX1670" s="23"/>
      <c r="AY1670" s="2"/>
    </row>
    <row r="1671" spans="1:51" hidden="1" x14ac:dyDescent="0.3">
      <c r="A1671" s="36" t="s">
        <v>948</v>
      </c>
      <c r="B1671" s="33">
        <v>240</v>
      </c>
      <c r="C1671" s="36" t="s">
        <v>151</v>
      </c>
      <c r="D1671" s="36" t="s">
        <v>24</v>
      </c>
      <c r="E1671" s="15" t="s">
        <v>548</v>
      </c>
      <c r="F1671" s="19">
        <v>233500</v>
      </c>
      <c r="G1671" s="19">
        <v>233500</v>
      </c>
      <c r="H1671" s="19">
        <v>0</v>
      </c>
      <c r="I1671" s="19">
        <v>-233500</v>
      </c>
      <c r="J1671" s="19">
        <v>-233500</v>
      </c>
      <c r="K1671" s="19"/>
      <c r="L1671" s="19">
        <f t="shared" si="3256"/>
        <v>0</v>
      </c>
      <c r="M1671" s="19">
        <f t="shared" si="3257"/>
        <v>0</v>
      </c>
      <c r="N1671" s="19">
        <f t="shared" si="3258"/>
        <v>0</v>
      </c>
      <c r="O1671" s="19"/>
      <c r="P1671" s="19"/>
      <c r="Q1671" s="19"/>
      <c r="R1671" s="19">
        <f t="shared" si="3227"/>
        <v>0</v>
      </c>
      <c r="S1671" s="19">
        <f t="shared" si="3228"/>
        <v>0</v>
      </c>
      <c r="T1671" s="19">
        <f t="shared" si="3229"/>
        <v>0</v>
      </c>
      <c r="U1671" s="19"/>
      <c r="V1671" s="19">
        <f t="shared" si="3231"/>
        <v>0</v>
      </c>
      <c r="W1671" s="19">
        <f t="shared" si="3232"/>
        <v>0</v>
      </c>
      <c r="X1671" s="19">
        <f t="shared" si="3233"/>
        <v>0</v>
      </c>
      <c r="Y1671" s="19"/>
      <c r="Z1671" s="19"/>
      <c r="AA1671" s="19"/>
      <c r="AB1671" s="19">
        <f t="shared" si="3250"/>
        <v>0</v>
      </c>
      <c r="AC1671" s="19">
        <f t="shared" si="3251"/>
        <v>0</v>
      </c>
      <c r="AD1671" s="19">
        <f t="shared" si="3252"/>
        <v>0</v>
      </c>
      <c r="AE1671" s="19"/>
      <c r="AF1671" s="19"/>
      <c r="AG1671" s="19">
        <f t="shared" si="3259"/>
        <v>0</v>
      </c>
      <c r="AH1671" s="19">
        <f t="shared" si="3260"/>
        <v>0</v>
      </c>
      <c r="AI1671" s="19">
        <f t="shared" si="3261"/>
        <v>0</v>
      </c>
      <c r="AJ1671" s="19"/>
      <c r="AK1671" s="19"/>
      <c r="AL1671" s="19"/>
      <c r="AM1671" s="19">
        <f t="shared" si="3241"/>
        <v>0</v>
      </c>
      <c r="AN1671" s="19"/>
      <c r="AO1671" s="19"/>
      <c r="AP1671" s="19">
        <f t="shared" si="3242"/>
        <v>0</v>
      </c>
      <c r="AQ1671" s="19"/>
      <c r="AR1671" s="19"/>
      <c r="AS1671" s="19">
        <f t="shared" si="3243"/>
        <v>0</v>
      </c>
      <c r="AT1671" s="19"/>
      <c r="AU1671" s="19"/>
      <c r="AV1671" s="19"/>
      <c r="AW1671" s="32">
        <v>0</v>
      </c>
      <c r="AX1671" s="23" t="s">
        <v>1332</v>
      </c>
      <c r="AY1671" s="2"/>
    </row>
    <row r="1672" spans="1:51" ht="124.8" x14ac:dyDescent="0.3">
      <c r="A1672" s="20" t="s">
        <v>1014</v>
      </c>
      <c r="B1672" s="45"/>
      <c r="C1672" s="49"/>
      <c r="D1672" s="49"/>
      <c r="E1672" s="15" t="s">
        <v>1367</v>
      </c>
      <c r="F1672" s="19">
        <f>F1673</f>
        <v>233500</v>
      </c>
      <c r="G1672" s="19">
        <f t="shared" ref="G1672:AV1674" si="3317">G1673</f>
        <v>233500</v>
      </c>
      <c r="H1672" s="19">
        <f t="shared" si="3317"/>
        <v>0</v>
      </c>
      <c r="I1672" s="19">
        <f t="shared" si="3317"/>
        <v>233500</v>
      </c>
      <c r="J1672" s="19">
        <f t="shared" si="3317"/>
        <v>233500</v>
      </c>
      <c r="K1672" s="19">
        <f t="shared" si="3317"/>
        <v>0</v>
      </c>
      <c r="L1672" s="19">
        <f t="shared" si="3256"/>
        <v>467000</v>
      </c>
      <c r="M1672" s="19">
        <f t="shared" si="3257"/>
        <v>467000</v>
      </c>
      <c r="N1672" s="19">
        <f t="shared" si="3258"/>
        <v>0</v>
      </c>
      <c r="O1672" s="19">
        <f t="shared" si="3317"/>
        <v>63708.334000000003</v>
      </c>
      <c r="P1672" s="19">
        <f t="shared" si="3317"/>
        <v>0</v>
      </c>
      <c r="Q1672" s="19">
        <f t="shared" si="3317"/>
        <v>0</v>
      </c>
      <c r="R1672" s="19">
        <f t="shared" si="3227"/>
        <v>530708.33400000003</v>
      </c>
      <c r="S1672" s="19">
        <f t="shared" si="3228"/>
        <v>467000</v>
      </c>
      <c r="T1672" s="19">
        <f t="shared" si="3229"/>
        <v>0</v>
      </c>
      <c r="U1672" s="19">
        <f t="shared" si="3317"/>
        <v>0</v>
      </c>
      <c r="V1672" s="19">
        <f t="shared" si="3231"/>
        <v>530708.33400000003</v>
      </c>
      <c r="W1672" s="19">
        <f t="shared" si="3232"/>
        <v>467000</v>
      </c>
      <c r="X1672" s="19">
        <f t="shared" si="3233"/>
        <v>0</v>
      </c>
      <c r="Y1672" s="19">
        <f t="shared" si="3317"/>
        <v>742722.85700000008</v>
      </c>
      <c r="Z1672" s="19">
        <f t="shared" si="3317"/>
        <v>0</v>
      </c>
      <c r="AA1672" s="19">
        <f t="shared" si="3317"/>
        <v>501657.61</v>
      </c>
      <c r="AB1672" s="19">
        <f t="shared" si="3250"/>
        <v>1273431.1910000001</v>
      </c>
      <c r="AC1672" s="19">
        <f t="shared" si="3251"/>
        <v>467000</v>
      </c>
      <c r="AD1672" s="19">
        <f t="shared" si="3252"/>
        <v>501657.61</v>
      </c>
      <c r="AE1672" s="19">
        <f t="shared" si="3317"/>
        <v>0</v>
      </c>
      <c r="AF1672" s="19">
        <f t="shared" si="3317"/>
        <v>0</v>
      </c>
      <c r="AG1672" s="19">
        <f t="shared" si="3259"/>
        <v>1273431.1910000001</v>
      </c>
      <c r="AH1672" s="19">
        <f t="shared" si="3260"/>
        <v>467000</v>
      </c>
      <c r="AI1672" s="19">
        <f t="shared" si="3261"/>
        <v>501657.61</v>
      </c>
      <c r="AJ1672" s="19">
        <f>AJ1673+AJ1676</f>
        <v>0</v>
      </c>
      <c r="AK1672" s="19">
        <f t="shared" ref="AK1672:AV1672" si="3318">AK1673+AK1676</f>
        <v>0</v>
      </c>
      <c r="AL1672" s="19">
        <f t="shared" si="3318"/>
        <v>0</v>
      </c>
      <c r="AM1672" s="19">
        <f t="shared" si="3241"/>
        <v>1273431.1910000001</v>
      </c>
      <c r="AN1672" s="19">
        <f t="shared" ref="AN1672" si="3319">AN1673+AN1676</f>
        <v>0</v>
      </c>
      <c r="AO1672" s="19">
        <f t="shared" ref="AO1672:AO1680" si="3320">AM1672+AN1672</f>
        <v>1273431.1910000001</v>
      </c>
      <c r="AP1672" s="19">
        <f t="shared" si="3242"/>
        <v>467000</v>
      </c>
      <c r="AQ1672" s="19">
        <f t="shared" ref="AQ1672" si="3321">AQ1673+AQ1676</f>
        <v>0</v>
      </c>
      <c r="AR1672" s="19">
        <f t="shared" ref="AR1672:AR1680" si="3322">AP1672+AQ1672</f>
        <v>467000</v>
      </c>
      <c r="AS1672" s="19">
        <f t="shared" si="3243"/>
        <v>501657.61</v>
      </c>
      <c r="AT1672" s="19">
        <f t="shared" ref="AT1672" si="3323">AT1673+AT1676</f>
        <v>0</v>
      </c>
      <c r="AU1672" s="19">
        <f t="shared" ref="AU1672:AU1680" si="3324">AS1672+AT1672</f>
        <v>501657.61</v>
      </c>
      <c r="AV1672" s="19">
        <f t="shared" si="3318"/>
        <v>0</v>
      </c>
      <c r="AW1672" s="32"/>
      <c r="AX1672" s="23"/>
      <c r="AY1672" s="2"/>
    </row>
    <row r="1673" spans="1:51" ht="31.2" x14ac:dyDescent="0.3">
      <c r="A1673" s="20" t="s">
        <v>1014</v>
      </c>
      <c r="B1673" s="45">
        <v>200</v>
      </c>
      <c r="C1673" s="49"/>
      <c r="D1673" s="49"/>
      <c r="E1673" s="15" t="s">
        <v>578</v>
      </c>
      <c r="F1673" s="19">
        <f>F1674</f>
        <v>233500</v>
      </c>
      <c r="G1673" s="19">
        <f t="shared" si="3317"/>
        <v>233500</v>
      </c>
      <c r="H1673" s="19">
        <f t="shared" si="3317"/>
        <v>0</v>
      </c>
      <c r="I1673" s="19">
        <f t="shared" si="3317"/>
        <v>233500</v>
      </c>
      <c r="J1673" s="19">
        <f t="shared" si="3317"/>
        <v>233500</v>
      </c>
      <c r="K1673" s="19">
        <f t="shared" si="3317"/>
        <v>0</v>
      </c>
      <c r="L1673" s="19">
        <f t="shared" si="3256"/>
        <v>467000</v>
      </c>
      <c r="M1673" s="19">
        <f t="shared" si="3257"/>
        <v>467000</v>
      </c>
      <c r="N1673" s="19">
        <f t="shared" si="3258"/>
        <v>0</v>
      </c>
      <c r="O1673" s="19">
        <f t="shared" si="3317"/>
        <v>63708.334000000003</v>
      </c>
      <c r="P1673" s="19">
        <f t="shared" si="3317"/>
        <v>0</v>
      </c>
      <c r="Q1673" s="19">
        <f t="shared" si="3317"/>
        <v>0</v>
      </c>
      <c r="R1673" s="19">
        <f t="shared" si="3227"/>
        <v>530708.33400000003</v>
      </c>
      <c r="S1673" s="19">
        <f t="shared" si="3228"/>
        <v>467000</v>
      </c>
      <c r="T1673" s="19">
        <f t="shared" si="3229"/>
        <v>0</v>
      </c>
      <c r="U1673" s="19">
        <f t="shared" si="3317"/>
        <v>0</v>
      </c>
      <c r="V1673" s="19">
        <f t="shared" si="3231"/>
        <v>530708.33400000003</v>
      </c>
      <c r="W1673" s="19">
        <f t="shared" si="3232"/>
        <v>467000</v>
      </c>
      <c r="X1673" s="19">
        <f t="shared" si="3233"/>
        <v>0</v>
      </c>
      <c r="Y1673" s="19">
        <f t="shared" si="3317"/>
        <v>742722.85700000008</v>
      </c>
      <c r="Z1673" s="19">
        <f t="shared" si="3317"/>
        <v>0</v>
      </c>
      <c r="AA1673" s="19">
        <f t="shared" si="3317"/>
        <v>501657.61</v>
      </c>
      <c r="AB1673" s="19">
        <f t="shared" si="3250"/>
        <v>1273431.1910000001</v>
      </c>
      <c r="AC1673" s="19">
        <f t="shared" si="3251"/>
        <v>467000</v>
      </c>
      <c r="AD1673" s="19">
        <f t="shared" si="3252"/>
        <v>501657.61</v>
      </c>
      <c r="AE1673" s="19">
        <f t="shared" si="3317"/>
        <v>0</v>
      </c>
      <c r="AF1673" s="19">
        <f t="shared" si="3317"/>
        <v>0</v>
      </c>
      <c r="AG1673" s="19">
        <f t="shared" si="3259"/>
        <v>1273431.1910000001</v>
      </c>
      <c r="AH1673" s="19">
        <f t="shared" si="3260"/>
        <v>467000</v>
      </c>
      <c r="AI1673" s="19">
        <f t="shared" si="3261"/>
        <v>501657.61</v>
      </c>
      <c r="AJ1673" s="19">
        <f t="shared" si="3317"/>
        <v>-820765</v>
      </c>
      <c r="AK1673" s="19">
        <f t="shared" si="3317"/>
        <v>-467000</v>
      </c>
      <c r="AL1673" s="19">
        <f t="shared" si="3317"/>
        <v>-501657.59999999998</v>
      </c>
      <c r="AM1673" s="19">
        <f t="shared" si="3241"/>
        <v>452666.19100000011</v>
      </c>
      <c r="AN1673" s="19">
        <f t="shared" si="3317"/>
        <v>820765</v>
      </c>
      <c r="AO1673" s="19">
        <f t="shared" si="3320"/>
        <v>1273431.1910000001</v>
      </c>
      <c r="AP1673" s="19">
        <f t="shared" si="3242"/>
        <v>0</v>
      </c>
      <c r="AQ1673" s="19">
        <f t="shared" si="3317"/>
        <v>467000</v>
      </c>
      <c r="AR1673" s="19">
        <f t="shared" si="3322"/>
        <v>467000</v>
      </c>
      <c r="AS1673" s="19">
        <f t="shared" si="3243"/>
        <v>1.0000000009313226E-2</v>
      </c>
      <c r="AT1673" s="19">
        <f t="shared" si="3317"/>
        <v>501657.59999999998</v>
      </c>
      <c r="AU1673" s="19">
        <f t="shared" si="3324"/>
        <v>501657.61</v>
      </c>
      <c r="AV1673" s="19">
        <f t="shared" si="3317"/>
        <v>0</v>
      </c>
      <c r="AW1673" s="32"/>
      <c r="AX1673" s="23"/>
      <c r="AY1673" s="2"/>
    </row>
    <row r="1674" spans="1:51" ht="46.8" x14ac:dyDescent="0.3">
      <c r="A1674" s="20" t="s">
        <v>1014</v>
      </c>
      <c r="B1674" s="45">
        <v>240</v>
      </c>
      <c r="C1674" s="49"/>
      <c r="D1674" s="49"/>
      <c r="E1674" s="15" t="s">
        <v>586</v>
      </c>
      <c r="F1674" s="19">
        <f>F1675</f>
        <v>233500</v>
      </c>
      <c r="G1674" s="19">
        <f t="shared" si="3317"/>
        <v>233500</v>
      </c>
      <c r="H1674" s="19">
        <f t="shared" si="3317"/>
        <v>0</v>
      </c>
      <c r="I1674" s="19">
        <f t="shared" si="3317"/>
        <v>233500</v>
      </c>
      <c r="J1674" s="19">
        <f t="shared" si="3317"/>
        <v>233500</v>
      </c>
      <c r="K1674" s="19">
        <f t="shared" si="3317"/>
        <v>0</v>
      </c>
      <c r="L1674" s="19">
        <f t="shared" si="3256"/>
        <v>467000</v>
      </c>
      <c r="M1674" s="19">
        <f t="shared" si="3257"/>
        <v>467000</v>
      </c>
      <c r="N1674" s="19">
        <f t="shared" si="3258"/>
        <v>0</v>
      </c>
      <c r="O1674" s="19">
        <f t="shared" si="3317"/>
        <v>63708.334000000003</v>
      </c>
      <c r="P1674" s="19">
        <f t="shared" si="3317"/>
        <v>0</v>
      </c>
      <c r="Q1674" s="19">
        <f t="shared" si="3317"/>
        <v>0</v>
      </c>
      <c r="R1674" s="19">
        <f t="shared" si="3227"/>
        <v>530708.33400000003</v>
      </c>
      <c r="S1674" s="19">
        <f t="shared" si="3228"/>
        <v>467000</v>
      </c>
      <c r="T1674" s="19">
        <f t="shared" si="3229"/>
        <v>0</v>
      </c>
      <c r="U1674" s="19">
        <f t="shared" si="3317"/>
        <v>0</v>
      </c>
      <c r="V1674" s="19">
        <f t="shared" si="3231"/>
        <v>530708.33400000003</v>
      </c>
      <c r="W1674" s="19">
        <f t="shared" si="3232"/>
        <v>467000</v>
      </c>
      <c r="X1674" s="19">
        <f t="shared" si="3233"/>
        <v>0</v>
      </c>
      <c r="Y1674" s="19">
        <f t="shared" si="3317"/>
        <v>742722.85700000008</v>
      </c>
      <c r="Z1674" s="19">
        <f t="shared" si="3317"/>
        <v>0</v>
      </c>
      <c r="AA1674" s="19">
        <f t="shared" si="3317"/>
        <v>501657.61</v>
      </c>
      <c r="AB1674" s="19">
        <f t="shared" si="3250"/>
        <v>1273431.1910000001</v>
      </c>
      <c r="AC1674" s="19">
        <f t="shared" si="3251"/>
        <v>467000</v>
      </c>
      <c r="AD1674" s="19">
        <f t="shared" si="3252"/>
        <v>501657.61</v>
      </c>
      <c r="AE1674" s="19">
        <f t="shared" si="3317"/>
        <v>0</v>
      </c>
      <c r="AF1674" s="19">
        <f t="shared" si="3317"/>
        <v>0</v>
      </c>
      <c r="AG1674" s="19">
        <f t="shared" si="3259"/>
        <v>1273431.1910000001</v>
      </c>
      <c r="AH1674" s="19">
        <f t="shared" si="3260"/>
        <v>467000</v>
      </c>
      <c r="AI1674" s="19">
        <f t="shared" si="3261"/>
        <v>501657.61</v>
      </c>
      <c r="AJ1674" s="19">
        <f t="shared" si="3317"/>
        <v>-820765</v>
      </c>
      <c r="AK1674" s="19">
        <f t="shared" si="3317"/>
        <v>-467000</v>
      </c>
      <c r="AL1674" s="19">
        <f t="shared" si="3317"/>
        <v>-501657.59999999998</v>
      </c>
      <c r="AM1674" s="19">
        <f t="shared" si="3241"/>
        <v>452666.19100000011</v>
      </c>
      <c r="AN1674" s="19">
        <f t="shared" si="3317"/>
        <v>820765</v>
      </c>
      <c r="AO1674" s="19">
        <f t="shared" si="3320"/>
        <v>1273431.1910000001</v>
      </c>
      <c r="AP1674" s="19">
        <f t="shared" si="3242"/>
        <v>0</v>
      </c>
      <c r="AQ1674" s="19">
        <f t="shared" si="3317"/>
        <v>467000</v>
      </c>
      <c r="AR1674" s="19">
        <f t="shared" si="3322"/>
        <v>467000</v>
      </c>
      <c r="AS1674" s="19">
        <f t="shared" si="3243"/>
        <v>1.0000000009313226E-2</v>
      </c>
      <c r="AT1674" s="19">
        <f t="shared" si="3317"/>
        <v>501657.59999999998</v>
      </c>
      <c r="AU1674" s="19">
        <f t="shared" si="3324"/>
        <v>501657.61</v>
      </c>
      <c r="AV1674" s="19">
        <f t="shared" si="3317"/>
        <v>0</v>
      </c>
      <c r="AW1674" s="32"/>
      <c r="AX1674" s="23"/>
      <c r="AY1674" s="2"/>
    </row>
    <row r="1675" spans="1:51" x14ac:dyDescent="0.3">
      <c r="A1675" s="20" t="s">
        <v>1014</v>
      </c>
      <c r="B1675" s="45">
        <v>240</v>
      </c>
      <c r="C1675" s="49" t="s">
        <v>151</v>
      </c>
      <c r="D1675" s="49" t="s">
        <v>24</v>
      </c>
      <c r="E1675" s="15" t="s">
        <v>548</v>
      </c>
      <c r="F1675" s="19">
        <v>233500</v>
      </c>
      <c r="G1675" s="19">
        <v>233500</v>
      </c>
      <c r="H1675" s="19">
        <v>0</v>
      </c>
      <c r="I1675" s="19">
        <v>233500</v>
      </c>
      <c r="J1675" s="19">
        <v>233500</v>
      </c>
      <c r="K1675" s="19"/>
      <c r="L1675" s="19">
        <f t="shared" si="3256"/>
        <v>467000</v>
      </c>
      <c r="M1675" s="19">
        <f t="shared" si="3257"/>
        <v>467000</v>
      </c>
      <c r="N1675" s="19">
        <f t="shared" si="3258"/>
        <v>0</v>
      </c>
      <c r="O1675" s="19">
        <v>63708.334000000003</v>
      </c>
      <c r="P1675" s="19"/>
      <c r="Q1675" s="19"/>
      <c r="R1675" s="19">
        <f t="shared" si="3227"/>
        <v>530708.33400000003</v>
      </c>
      <c r="S1675" s="19">
        <f t="shared" si="3228"/>
        <v>467000</v>
      </c>
      <c r="T1675" s="19">
        <f t="shared" si="3229"/>
        <v>0</v>
      </c>
      <c r="U1675" s="19"/>
      <c r="V1675" s="19">
        <f t="shared" si="3231"/>
        <v>530708.33400000003</v>
      </c>
      <c r="W1675" s="19">
        <f t="shared" si="3232"/>
        <v>467000</v>
      </c>
      <c r="X1675" s="19">
        <f t="shared" si="3233"/>
        <v>0</v>
      </c>
      <c r="Y1675" s="19">
        <f>35610.467+353556.2+353556.19</f>
        <v>742722.85700000008</v>
      </c>
      <c r="Z1675" s="19"/>
      <c r="AA1675" s="19">
        <f>250828.8+250828.81</f>
        <v>501657.61</v>
      </c>
      <c r="AB1675" s="19">
        <f t="shared" si="3250"/>
        <v>1273431.1910000001</v>
      </c>
      <c r="AC1675" s="19">
        <f t="shared" si="3251"/>
        <v>467000</v>
      </c>
      <c r="AD1675" s="19">
        <f t="shared" si="3252"/>
        <v>501657.61</v>
      </c>
      <c r="AE1675" s="19"/>
      <c r="AF1675" s="19"/>
      <c r="AG1675" s="19">
        <f t="shared" si="3259"/>
        <v>1273431.1910000001</v>
      </c>
      <c r="AH1675" s="19">
        <f t="shared" si="3260"/>
        <v>467000</v>
      </c>
      <c r="AI1675" s="19">
        <f t="shared" si="3261"/>
        <v>501657.61</v>
      </c>
      <c r="AJ1675" s="19">
        <f>-410382.5-410382.5</f>
        <v>-820765</v>
      </c>
      <c r="AK1675" s="19">
        <f>-233500-233500</f>
        <v>-467000</v>
      </c>
      <c r="AL1675" s="19">
        <f>-250828.8-250828.8</f>
        <v>-501657.59999999998</v>
      </c>
      <c r="AM1675" s="41">
        <f t="shared" si="3241"/>
        <v>452666.19100000011</v>
      </c>
      <c r="AN1675" s="41">
        <v>820765</v>
      </c>
      <c r="AO1675" s="19">
        <f t="shared" si="3320"/>
        <v>1273431.1910000001</v>
      </c>
      <c r="AP1675" s="41">
        <f t="shared" si="3242"/>
        <v>0</v>
      </c>
      <c r="AQ1675" s="41">
        <v>467000</v>
      </c>
      <c r="AR1675" s="19">
        <f t="shared" si="3322"/>
        <v>467000</v>
      </c>
      <c r="AS1675" s="41">
        <f t="shared" si="3243"/>
        <v>1.0000000009313226E-2</v>
      </c>
      <c r="AT1675" s="41">
        <v>501657.59999999998</v>
      </c>
      <c r="AU1675" s="19">
        <f t="shared" si="3324"/>
        <v>501657.61</v>
      </c>
      <c r="AV1675" s="19"/>
      <c r="AW1675" s="32"/>
      <c r="AX1675" s="23" t="s">
        <v>1332</v>
      </c>
      <c r="AY1675" s="2"/>
    </row>
    <row r="1676" spans="1:51" hidden="1" x14ac:dyDescent="0.3">
      <c r="A1676" s="20" t="s">
        <v>1014</v>
      </c>
      <c r="B1676" s="33">
        <v>800</v>
      </c>
      <c r="C1676" s="36"/>
      <c r="D1676" s="36"/>
      <c r="E1676" s="15" t="s">
        <v>583</v>
      </c>
      <c r="F1676" s="19"/>
      <c r="G1676" s="19"/>
      <c r="H1676" s="19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19"/>
      <c r="AF1676" s="19"/>
      <c r="AG1676" s="19">
        <f>AG1677</f>
        <v>0</v>
      </c>
      <c r="AH1676" s="19">
        <f t="shared" ref="AH1676:AV1677" si="3325">AH1677</f>
        <v>0</v>
      </c>
      <c r="AI1676" s="19">
        <f t="shared" si="3325"/>
        <v>0</v>
      </c>
      <c r="AJ1676" s="19">
        <f t="shared" si="3325"/>
        <v>820765</v>
      </c>
      <c r="AK1676" s="19">
        <f t="shared" si="3325"/>
        <v>467000</v>
      </c>
      <c r="AL1676" s="19">
        <f t="shared" si="3325"/>
        <v>501657.59999999998</v>
      </c>
      <c r="AM1676" s="19">
        <f t="shared" si="3241"/>
        <v>820765</v>
      </c>
      <c r="AN1676" s="19">
        <f t="shared" si="3325"/>
        <v>-820765</v>
      </c>
      <c r="AO1676" s="44">
        <f t="shared" si="3320"/>
        <v>0</v>
      </c>
      <c r="AP1676" s="19">
        <f t="shared" si="3242"/>
        <v>467000</v>
      </c>
      <c r="AQ1676" s="19">
        <f t="shared" si="3325"/>
        <v>-467000</v>
      </c>
      <c r="AR1676" s="44">
        <f t="shared" si="3322"/>
        <v>0</v>
      </c>
      <c r="AS1676" s="19">
        <f t="shared" si="3243"/>
        <v>501657.59999999998</v>
      </c>
      <c r="AT1676" s="19">
        <f t="shared" si="3325"/>
        <v>-501657.59999999998</v>
      </c>
      <c r="AU1676" s="44">
        <f t="shared" si="3324"/>
        <v>0</v>
      </c>
      <c r="AV1676" s="19">
        <f t="shared" si="3325"/>
        <v>0</v>
      </c>
      <c r="AW1676" s="32">
        <v>0</v>
      </c>
      <c r="AX1676" s="23"/>
      <c r="AY1676" s="2"/>
    </row>
    <row r="1677" spans="1:51" ht="78" hidden="1" x14ac:dyDescent="0.3">
      <c r="A1677" s="20" t="s">
        <v>1014</v>
      </c>
      <c r="B1677" s="33">
        <v>810</v>
      </c>
      <c r="C1677" s="36"/>
      <c r="D1677" s="36"/>
      <c r="E1677" s="15" t="s">
        <v>599</v>
      </c>
      <c r="F1677" s="19"/>
      <c r="G1677" s="19"/>
      <c r="H1677" s="19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19"/>
      <c r="AG1677" s="19">
        <f>AG1678</f>
        <v>0</v>
      </c>
      <c r="AH1677" s="19">
        <f t="shared" si="3325"/>
        <v>0</v>
      </c>
      <c r="AI1677" s="19">
        <f t="shared" si="3325"/>
        <v>0</v>
      </c>
      <c r="AJ1677" s="19">
        <f t="shared" si="3325"/>
        <v>820765</v>
      </c>
      <c r="AK1677" s="19">
        <f t="shared" si="3325"/>
        <v>467000</v>
      </c>
      <c r="AL1677" s="19">
        <f t="shared" si="3325"/>
        <v>501657.59999999998</v>
      </c>
      <c r="AM1677" s="19">
        <f t="shared" si="3241"/>
        <v>820765</v>
      </c>
      <c r="AN1677" s="19">
        <f t="shared" si="3325"/>
        <v>-820765</v>
      </c>
      <c r="AO1677" s="44">
        <f t="shared" si="3320"/>
        <v>0</v>
      </c>
      <c r="AP1677" s="19">
        <f t="shared" si="3242"/>
        <v>467000</v>
      </c>
      <c r="AQ1677" s="19">
        <f t="shared" si="3325"/>
        <v>-467000</v>
      </c>
      <c r="AR1677" s="44">
        <f t="shared" si="3322"/>
        <v>0</v>
      </c>
      <c r="AS1677" s="19">
        <f t="shared" si="3243"/>
        <v>501657.59999999998</v>
      </c>
      <c r="AT1677" s="19">
        <f t="shared" si="3325"/>
        <v>-501657.59999999998</v>
      </c>
      <c r="AU1677" s="44">
        <f t="shared" si="3324"/>
        <v>0</v>
      </c>
      <c r="AV1677" s="19">
        <f t="shared" si="3325"/>
        <v>0</v>
      </c>
      <c r="AW1677" s="32">
        <v>0</v>
      </c>
      <c r="AX1677" s="23"/>
      <c r="AY1677" s="2"/>
    </row>
    <row r="1678" spans="1:51" s="42" customFormat="1" hidden="1" x14ac:dyDescent="0.3">
      <c r="A1678" s="43" t="s">
        <v>1014</v>
      </c>
      <c r="B1678" s="39">
        <v>810</v>
      </c>
      <c r="C1678" s="38" t="s">
        <v>151</v>
      </c>
      <c r="D1678" s="38" t="s">
        <v>24</v>
      </c>
      <c r="E1678" s="40" t="s">
        <v>548</v>
      </c>
      <c r="F1678" s="19"/>
      <c r="G1678" s="19"/>
      <c r="H1678" s="19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19"/>
      <c r="AG1678" s="19">
        <v>0</v>
      </c>
      <c r="AH1678" s="19">
        <v>0</v>
      </c>
      <c r="AI1678" s="19">
        <v>0</v>
      </c>
      <c r="AJ1678" s="19">
        <f>410382.5+410382.5</f>
        <v>820765</v>
      </c>
      <c r="AK1678" s="19">
        <f>233500+233500</f>
        <v>467000</v>
      </c>
      <c r="AL1678" s="19">
        <f>250828.8+250828.8</f>
        <v>501657.59999999998</v>
      </c>
      <c r="AM1678" s="41">
        <f t="shared" si="3241"/>
        <v>820765</v>
      </c>
      <c r="AN1678" s="41">
        <v>-820765</v>
      </c>
      <c r="AO1678" s="44">
        <f t="shared" si="3320"/>
        <v>0</v>
      </c>
      <c r="AP1678" s="41">
        <f t="shared" si="3242"/>
        <v>467000</v>
      </c>
      <c r="AQ1678" s="41">
        <v>-467000</v>
      </c>
      <c r="AR1678" s="44">
        <f t="shared" si="3322"/>
        <v>0</v>
      </c>
      <c r="AS1678" s="41">
        <f t="shared" si="3243"/>
        <v>501657.59999999998</v>
      </c>
      <c r="AT1678" s="41">
        <v>-501657.59999999998</v>
      </c>
      <c r="AU1678" s="44">
        <f t="shared" si="3324"/>
        <v>0</v>
      </c>
      <c r="AV1678" s="19"/>
      <c r="AW1678" s="32">
        <v>0</v>
      </c>
      <c r="AX1678" s="23"/>
      <c r="AY1678" s="2"/>
    </row>
    <row r="1679" spans="1:51" s="9" customFormat="1" ht="31.2" x14ac:dyDescent="0.3">
      <c r="A1679" s="8" t="s">
        <v>327</v>
      </c>
      <c r="B1679" s="14"/>
      <c r="C1679" s="8"/>
      <c r="D1679" s="8"/>
      <c r="E1679" s="48" t="s">
        <v>1180</v>
      </c>
      <c r="F1679" s="12">
        <f>F1680+F1691</f>
        <v>443830.10000000003</v>
      </c>
      <c r="G1679" s="12">
        <f>G1680+G1691</f>
        <v>150875.4</v>
      </c>
      <c r="H1679" s="12">
        <f>H1680+H1691</f>
        <v>20000</v>
      </c>
      <c r="I1679" s="12">
        <f t="shared" ref="I1679:K1679" si="3326">I1680+I1691</f>
        <v>0</v>
      </c>
      <c r="J1679" s="12">
        <f t="shared" si="3326"/>
        <v>0</v>
      </c>
      <c r="K1679" s="12">
        <f t="shared" si="3326"/>
        <v>0</v>
      </c>
      <c r="L1679" s="12">
        <f t="shared" si="3256"/>
        <v>443830.10000000003</v>
      </c>
      <c r="M1679" s="12">
        <f t="shared" si="3257"/>
        <v>150875.4</v>
      </c>
      <c r="N1679" s="12">
        <f t="shared" si="3258"/>
        <v>20000</v>
      </c>
      <c r="O1679" s="12">
        <f t="shared" ref="O1679:Q1679" si="3327">O1680+O1691</f>
        <v>308931.18200000003</v>
      </c>
      <c r="P1679" s="12">
        <f t="shared" si="3327"/>
        <v>425388.69999999995</v>
      </c>
      <c r="Q1679" s="12">
        <f t="shared" si="3327"/>
        <v>528780.80000000005</v>
      </c>
      <c r="R1679" s="12">
        <f t="shared" si="3227"/>
        <v>752761.28200000012</v>
      </c>
      <c r="S1679" s="12">
        <f t="shared" si="3228"/>
        <v>576264.1</v>
      </c>
      <c r="T1679" s="12">
        <f t="shared" si="3229"/>
        <v>548780.80000000005</v>
      </c>
      <c r="U1679" s="12">
        <f>U1680+U1691</f>
        <v>0</v>
      </c>
      <c r="V1679" s="12">
        <f t="shared" si="3231"/>
        <v>752761.28200000012</v>
      </c>
      <c r="W1679" s="12">
        <f t="shared" si="3232"/>
        <v>576264.1</v>
      </c>
      <c r="X1679" s="12">
        <f t="shared" si="3233"/>
        <v>548780.80000000005</v>
      </c>
      <c r="Y1679" s="12">
        <f t="shared" ref="Y1679:AA1679" si="3328">Y1680+Y1691</f>
        <v>0</v>
      </c>
      <c r="Z1679" s="12">
        <f t="shared" si="3328"/>
        <v>0</v>
      </c>
      <c r="AA1679" s="12">
        <f t="shared" si="3328"/>
        <v>0</v>
      </c>
      <c r="AB1679" s="12">
        <f t="shared" si="3250"/>
        <v>752761.28200000012</v>
      </c>
      <c r="AC1679" s="12">
        <f t="shared" si="3251"/>
        <v>576264.1</v>
      </c>
      <c r="AD1679" s="12">
        <f t="shared" si="3252"/>
        <v>548780.80000000005</v>
      </c>
      <c r="AE1679" s="12">
        <f t="shared" ref="AE1679:AF1679" si="3329">AE1680+AE1691</f>
        <v>0</v>
      </c>
      <c r="AF1679" s="12">
        <f t="shared" si="3329"/>
        <v>0</v>
      </c>
      <c r="AG1679" s="12">
        <f t="shared" si="3259"/>
        <v>752761.28200000012</v>
      </c>
      <c r="AH1679" s="12">
        <f t="shared" si="3260"/>
        <v>576264.1</v>
      </c>
      <c r="AI1679" s="12">
        <f t="shared" si="3261"/>
        <v>548780.80000000005</v>
      </c>
      <c r="AJ1679" s="12">
        <f>AJ1680+AJ1691</f>
        <v>5599.5060000000003</v>
      </c>
      <c r="AK1679" s="12">
        <f>AK1680+AK1691</f>
        <v>0</v>
      </c>
      <c r="AL1679" s="12">
        <f>AL1680+AL1691</f>
        <v>0</v>
      </c>
      <c r="AM1679" s="12">
        <f t="shared" si="3241"/>
        <v>758360.78800000018</v>
      </c>
      <c r="AN1679" s="12">
        <f>AN1680+AN1691</f>
        <v>0</v>
      </c>
      <c r="AO1679" s="12">
        <f t="shared" si="3320"/>
        <v>758360.78800000018</v>
      </c>
      <c r="AP1679" s="12">
        <f t="shared" si="3242"/>
        <v>576264.1</v>
      </c>
      <c r="AQ1679" s="12">
        <f>AQ1680+AQ1691</f>
        <v>0</v>
      </c>
      <c r="AR1679" s="12">
        <f t="shared" si="3322"/>
        <v>576264.1</v>
      </c>
      <c r="AS1679" s="12">
        <f t="shared" si="3243"/>
        <v>548780.80000000005</v>
      </c>
      <c r="AT1679" s="12">
        <f>AT1680+AT1691</f>
        <v>0</v>
      </c>
      <c r="AU1679" s="12">
        <f t="shared" si="3324"/>
        <v>548780.80000000005</v>
      </c>
      <c r="AV1679" s="12">
        <f>AV1680+AV1691</f>
        <v>0</v>
      </c>
      <c r="AW1679" s="22"/>
      <c r="AX1679" s="25"/>
    </row>
    <row r="1680" spans="1:51" s="11" customFormat="1" ht="62.4" x14ac:dyDescent="0.3">
      <c r="A1680" s="10" t="s">
        <v>328</v>
      </c>
      <c r="B1680" s="17"/>
      <c r="C1680" s="10"/>
      <c r="D1680" s="10"/>
      <c r="E1680" s="16" t="s">
        <v>1181</v>
      </c>
      <c r="F1680" s="18">
        <f t="shared" ref="F1680:K1680" si="3330">F1686</f>
        <v>20000</v>
      </c>
      <c r="G1680" s="18">
        <f t="shared" si="3330"/>
        <v>20000</v>
      </c>
      <c r="H1680" s="18">
        <f t="shared" si="3330"/>
        <v>20000</v>
      </c>
      <c r="I1680" s="18">
        <f t="shared" si="3330"/>
        <v>0</v>
      </c>
      <c r="J1680" s="18">
        <f t="shared" si="3330"/>
        <v>0</v>
      </c>
      <c r="K1680" s="18">
        <f t="shared" si="3330"/>
        <v>0</v>
      </c>
      <c r="L1680" s="18">
        <f t="shared" si="3256"/>
        <v>20000</v>
      </c>
      <c r="M1680" s="18">
        <f t="shared" si="3257"/>
        <v>20000</v>
      </c>
      <c r="N1680" s="18">
        <f t="shared" si="3258"/>
        <v>20000</v>
      </c>
      <c r="O1680" s="18">
        <f>O1686+O1681</f>
        <v>269854.375</v>
      </c>
      <c r="P1680" s="18">
        <f t="shared" ref="P1680:AV1680" si="3331">P1686+P1681</f>
        <v>246010.4</v>
      </c>
      <c r="Q1680" s="18">
        <f t="shared" si="3331"/>
        <v>256895.7</v>
      </c>
      <c r="R1680" s="18">
        <f t="shared" si="3227"/>
        <v>289854.375</v>
      </c>
      <c r="S1680" s="18">
        <f t="shared" si="3228"/>
        <v>266010.40000000002</v>
      </c>
      <c r="T1680" s="18">
        <f t="shared" si="3229"/>
        <v>276895.7</v>
      </c>
      <c r="U1680" s="18">
        <f t="shared" ref="U1680" si="3332">U1686+U1681</f>
        <v>0</v>
      </c>
      <c r="V1680" s="18">
        <f t="shared" si="3231"/>
        <v>289854.375</v>
      </c>
      <c r="W1680" s="18">
        <f t="shared" si="3232"/>
        <v>266010.40000000002</v>
      </c>
      <c r="X1680" s="18">
        <f t="shared" si="3233"/>
        <v>276895.7</v>
      </c>
      <c r="Y1680" s="18">
        <f t="shared" ref="Y1680:AA1680" si="3333">Y1686+Y1681</f>
        <v>0</v>
      </c>
      <c r="Z1680" s="18">
        <f t="shared" si="3333"/>
        <v>0</v>
      </c>
      <c r="AA1680" s="18">
        <f t="shared" si="3333"/>
        <v>0</v>
      </c>
      <c r="AB1680" s="18">
        <f t="shared" si="3250"/>
        <v>289854.375</v>
      </c>
      <c r="AC1680" s="18">
        <f t="shared" si="3251"/>
        <v>266010.40000000002</v>
      </c>
      <c r="AD1680" s="18">
        <f t="shared" si="3252"/>
        <v>276895.7</v>
      </c>
      <c r="AE1680" s="18">
        <f t="shared" ref="AE1680:AF1680" si="3334">AE1686+AE1681</f>
        <v>0</v>
      </c>
      <c r="AF1680" s="18">
        <f t="shared" si="3334"/>
        <v>0</v>
      </c>
      <c r="AG1680" s="18">
        <f t="shared" si="3259"/>
        <v>289854.375</v>
      </c>
      <c r="AH1680" s="18">
        <f t="shared" si="3260"/>
        <v>266010.40000000002</v>
      </c>
      <c r="AI1680" s="18">
        <f t="shared" si="3261"/>
        <v>276895.7</v>
      </c>
      <c r="AJ1680" s="18">
        <f t="shared" ref="AJ1680:AL1680" si="3335">AJ1686+AJ1681</f>
        <v>0</v>
      </c>
      <c r="AK1680" s="18">
        <f t="shared" si="3335"/>
        <v>0</v>
      </c>
      <c r="AL1680" s="18">
        <f t="shared" si="3335"/>
        <v>0</v>
      </c>
      <c r="AM1680" s="18">
        <f t="shared" si="3241"/>
        <v>289854.375</v>
      </c>
      <c r="AN1680" s="18">
        <f t="shared" ref="AN1680" si="3336">AN1686+AN1681</f>
        <v>0</v>
      </c>
      <c r="AO1680" s="18">
        <f t="shared" si="3320"/>
        <v>289854.375</v>
      </c>
      <c r="AP1680" s="18">
        <f t="shared" si="3242"/>
        <v>266010.40000000002</v>
      </c>
      <c r="AQ1680" s="18">
        <f t="shared" ref="AQ1680" si="3337">AQ1686+AQ1681</f>
        <v>0</v>
      </c>
      <c r="AR1680" s="18">
        <f t="shared" si="3322"/>
        <v>266010.40000000002</v>
      </c>
      <c r="AS1680" s="18">
        <f t="shared" si="3243"/>
        <v>276895.7</v>
      </c>
      <c r="AT1680" s="18">
        <f t="shared" ref="AT1680" si="3338">AT1686+AT1681</f>
        <v>0</v>
      </c>
      <c r="AU1680" s="18">
        <f t="shared" si="3324"/>
        <v>276895.7</v>
      </c>
      <c r="AV1680" s="18">
        <f t="shared" si="3331"/>
        <v>0</v>
      </c>
      <c r="AW1680" s="31"/>
      <c r="AX1680" s="26"/>
    </row>
    <row r="1681" spans="1:51" ht="46.8" hidden="1" x14ac:dyDescent="0.3">
      <c r="A1681" s="20" t="s">
        <v>1365</v>
      </c>
      <c r="B1681" s="33"/>
      <c r="C1681" s="36"/>
      <c r="D1681" s="36"/>
      <c r="E1681" s="15" t="s">
        <v>1363</v>
      </c>
      <c r="F1681" s="19"/>
      <c r="G1681" s="19"/>
      <c r="H1681" s="19"/>
      <c r="I1681" s="19"/>
      <c r="J1681" s="19"/>
      <c r="K1681" s="19"/>
      <c r="L1681" s="19"/>
      <c r="M1681" s="19"/>
      <c r="N1681" s="19"/>
      <c r="O1681" s="19">
        <f>O1682</f>
        <v>0</v>
      </c>
      <c r="P1681" s="19">
        <f t="shared" ref="P1681:AV1684" si="3339">P1682</f>
        <v>0</v>
      </c>
      <c r="Q1681" s="19">
        <f t="shared" si="3339"/>
        <v>0</v>
      </c>
      <c r="R1681" s="19">
        <f t="shared" si="3227"/>
        <v>0</v>
      </c>
      <c r="S1681" s="19">
        <f t="shared" si="3228"/>
        <v>0</v>
      </c>
      <c r="T1681" s="19">
        <f t="shared" si="3229"/>
        <v>0</v>
      </c>
      <c r="U1681" s="19">
        <f t="shared" si="3339"/>
        <v>0</v>
      </c>
      <c r="V1681" s="19">
        <f t="shared" si="3231"/>
        <v>0</v>
      </c>
      <c r="W1681" s="19">
        <f t="shared" si="3232"/>
        <v>0</v>
      </c>
      <c r="X1681" s="19">
        <f t="shared" si="3233"/>
        <v>0</v>
      </c>
      <c r="Y1681" s="19">
        <f t="shared" si="3339"/>
        <v>0</v>
      </c>
      <c r="Z1681" s="19">
        <f t="shared" si="3339"/>
        <v>0</v>
      </c>
      <c r="AA1681" s="19">
        <f t="shared" si="3339"/>
        <v>0</v>
      </c>
      <c r="AB1681" s="19">
        <f t="shared" si="3250"/>
        <v>0</v>
      </c>
      <c r="AC1681" s="19">
        <f t="shared" si="3251"/>
        <v>0</v>
      </c>
      <c r="AD1681" s="19">
        <f t="shared" si="3252"/>
        <v>0</v>
      </c>
      <c r="AE1681" s="19">
        <f t="shared" si="3339"/>
        <v>0</v>
      </c>
      <c r="AF1681" s="19">
        <f t="shared" si="3339"/>
        <v>0</v>
      </c>
      <c r="AG1681" s="19">
        <f t="shared" si="3259"/>
        <v>0</v>
      </c>
      <c r="AH1681" s="19">
        <f t="shared" si="3260"/>
        <v>0</v>
      </c>
      <c r="AI1681" s="19">
        <f t="shared" si="3261"/>
        <v>0</v>
      </c>
      <c r="AJ1681" s="19">
        <f t="shared" si="3339"/>
        <v>0</v>
      </c>
      <c r="AK1681" s="19">
        <f t="shared" si="3339"/>
        <v>0</v>
      </c>
      <c r="AL1681" s="19">
        <f t="shared" si="3339"/>
        <v>0</v>
      </c>
      <c r="AM1681" s="19">
        <f t="shared" si="3241"/>
        <v>0</v>
      </c>
      <c r="AN1681" s="19">
        <f t="shared" si="3339"/>
        <v>0</v>
      </c>
      <c r="AO1681" s="19"/>
      <c r="AP1681" s="19">
        <f t="shared" si="3242"/>
        <v>0</v>
      </c>
      <c r="AQ1681" s="19">
        <f t="shared" si="3339"/>
        <v>0</v>
      </c>
      <c r="AR1681" s="19"/>
      <c r="AS1681" s="19">
        <f t="shared" si="3243"/>
        <v>0</v>
      </c>
      <c r="AT1681" s="19">
        <f t="shared" si="3339"/>
        <v>0</v>
      </c>
      <c r="AU1681" s="19"/>
      <c r="AV1681" s="19">
        <f t="shared" si="3339"/>
        <v>0</v>
      </c>
      <c r="AW1681" s="32">
        <v>0</v>
      </c>
      <c r="AX1681" s="23"/>
      <c r="AY1681" s="2"/>
    </row>
    <row r="1682" spans="1:51" ht="62.4" hidden="1" x14ac:dyDescent="0.3">
      <c r="A1682" s="20" t="s">
        <v>1366</v>
      </c>
      <c r="B1682" s="33"/>
      <c r="C1682" s="36"/>
      <c r="D1682" s="36"/>
      <c r="E1682" s="15" t="s">
        <v>1364</v>
      </c>
      <c r="F1682" s="19"/>
      <c r="G1682" s="19"/>
      <c r="H1682" s="19"/>
      <c r="I1682" s="19"/>
      <c r="J1682" s="19"/>
      <c r="K1682" s="19"/>
      <c r="L1682" s="19"/>
      <c r="M1682" s="19"/>
      <c r="N1682" s="19"/>
      <c r="O1682" s="19">
        <f>O1683</f>
        <v>0</v>
      </c>
      <c r="P1682" s="19">
        <f t="shared" si="3339"/>
        <v>0</v>
      </c>
      <c r="Q1682" s="19">
        <f t="shared" si="3339"/>
        <v>0</v>
      </c>
      <c r="R1682" s="19">
        <f t="shared" ref="R1682:R1745" si="3340">L1682+O1682</f>
        <v>0</v>
      </c>
      <c r="S1682" s="19">
        <f t="shared" ref="S1682:S1745" si="3341">M1682+P1682</f>
        <v>0</v>
      </c>
      <c r="T1682" s="19">
        <f t="shared" ref="T1682:T1745" si="3342">N1682+Q1682</f>
        <v>0</v>
      </c>
      <c r="U1682" s="19">
        <f t="shared" si="3339"/>
        <v>0</v>
      </c>
      <c r="V1682" s="19">
        <f t="shared" ref="V1682:V1745" si="3343">R1682+U1682</f>
        <v>0</v>
      </c>
      <c r="W1682" s="19">
        <f t="shared" ref="W1682:W1745" si="3344">S1682</f>
        <v>0</v>
      </c>
      <c r="X1682" s="19">
        <f t="shared" ref="X1682:X1745" si="3345">T1682</f>
        <v>0</v>
      </c>
      <c r="Y1682" s="19">
        <f t="shared" si="3339"/>
        <v>0</v>
      </c>
      <c r="Z1682" s="19">
        <f t="shared" si="3339"/>
        <v>0</v>
      </c>
      <c r="AA1682" s="19">
        <f t="shared" si="3339"/>
        <v>0</v>
      </c>
      <c r="AB1682" s="19">
        <f t="shared" si="3250"/>
        <v>0</v>
      </c>
      <c r="AC1682" s="19">
        <f t="shared" si="3251"/>
        <v>0</v>
      </c>
      <c r="AD1682" s="19">
        <f t="shared" si="3252"/>
        <v>0</v>
      </c>
      <c r="AE1682" s="19">
        <f t="shared" si="3339"/>
        <v>0</v>
      </c>
      <c r="AF1682" s="19">
        <f t="shared" si="3339"/>
        <v>0</v>
      </c>
      <c r="AG1682" s="19">
        <f t="shared" si="3259"/>
        <v>0</v>
      </c>
      <c r="AH1682" s="19">
        <f t="shared" si="3260"/>
        <v>0</v>
      </c>
      <c r="AI1682" s="19">
        <f t="shared" si="3261"/>
        <v>0</v>
      </c>
      <c r="AJ1682" s="19">
        <f t="shared" si="3339"/>
        <v>0</v>
      </c>
      <c r="AK1682" s="19">
        <f t="shared" si="3339"/>
        <v>0</v>
      </c>
      <c r="AL1682" s="19">
        <f t="shared" si="3339"/>
        <v>0</v>
      </c>
      <c r="AM1682" s="19">
        <f t="shared" si="3241"/>
        <v>0</v>
      </c>
      <c r="AN1682" s="19">
        <f t="shared" si="3339"/>
        <v>0</v>
      </c>
      <c r="AO1682" s="19"/>
      <c r="AP1682" s="19">
        <f t="shared" si="3242"/>
        <v>0</v>
      </c>
      <c r="AQ1682" s="19">
        <f t="shared" si="3339"/>
        <v>0</v>
      </c>
      <c r="AR1682" s="19"/>
      <c r="AS1682" s="19">
        <f t="shared" si="3243"/>
        <v>0</v>
      </c>
      <c r="AT1682" s="19">
        <f t="shared" si="3339"/>
        <v>0</v>
      </c>
      <c r="AU1682" s="19"/>
      <c r="AV1682" s="19">
        <f t="shared" si="3339"/>
        <v>0</v>
      </c>
      <c r="AW1682" s="32">
        <v>0</v>
      </c>
      <c r="AX1682" s="23"/>
      <c r="AY1682" s="2"/>
    </row>
    <row r="1683" spans="1:51" hidden="1" x14ac:dyDescent="0.3">
      <c r="A1683" s="20" t="s">
        <v>1366</v>
      </c>
      <c r="B1683" s="33">
        <v>800</v>
      </c>
      <c r="C1683" s="36"/>
      <c r="D1683" s="36"/>
      <c r="E1683" s="15" t="s">
        <v>583</v>
      </c>
      <c r="F1683" s="19"/>
      <c r="G1683" s="19"/>
      <c r="H1683" s="19"/>
      <c r="I1683" s="19"/>
      <c r="J1683" s="19"/>
      <c r="K1683" s="19"/>
      <c r="L1683" s="19"/>
      <c r="M1683" s="19"/>
      <c r="N1683" s="19"/>
      <c r="O1683" s="19">
        <f>O1684</f>
        <v>0</v>
      </c>
      <c r="P1683" s="19">
        <f t="shared" si="3339"/>
        <v>0</v>
      </c>
      <c r="Q1683" s="19">
        <f t="shared" si="3339"/>
        <v>0</v>
      </c>
      <c r="R1683" s="19">
        <f t="shared" si="3340"/>
        <v>0</v>
      </c>
      <c r="S1683" s="19">
        <f t="shared" si="3341"/>
        <v>0</v>
      </c>
      <c r="T1683" s="19">
        <f t="shared" si="3342"/>
        <v>0</v>
      </c>
      <c r="U1683" s="19">
        <f t="shared" si="3339"/>
        <v>0</v>
      </c>
      <c r="V1683" s="19">
        <f t="shared" si="3343"/>
        <v>0</v>
      </c>
      <c r="W1683" s="19">
        <f t="shared" si="3344"/>
        <v>0</v>
      </c>
      <c r="X1683" s="19">
        <f t="shared" si="3345"/>
        <v>0</v>
      </c>
      <c r="Y1683" s="19">
        <f t="shared" si="3339"/>
        <v>0</v>
      </c>
      <c r="Z1683" s="19">
        <f t="shared" si="3339"/>
        <v>0</v>
      </c>
      <c r="AA1683" s="19">
        <f t="shared" si="3339"/>
        <v>0</v>
      </c>
      <c r="AB1683" s="19">
        <f t="shared" si="3250"/>
        <v>0</v>
      </c>
      <c r="AC1683" s="19">
        <f t="shared" si="3251"/>
        <v>0</v>
      </c>
      <c r="AD1683" s="19">
        <f t="shared" si="3252"/>
        <v>0</v>
      </c>
      <c r="AE1683" s="19">
        <f t="shared" si="3339"/>
        <v>0</v>
      </c>
      <c r="AF1683" s="19">
        <f t="shared" si="3339"/>
        <v>0</v>
      </c>
      <c r="AG1683" s="19">
        <f t="shared" si="3259"/>
        <v>0</v>
      </c>
      <c r="AH1683" s="19">
        <f t="shared" si="3260"/>
        <v>0</v>
      </c>
      <c r="AI1683" s="19">
        <f t="shared" si="3261"/>
        <v>0</v>
      </c>
      <c r="AJ1683" s="19">
        <f t="shared" si="3339"/>
        <v>0</v>
      </c>
      <c r="AK1683" s="19">
        <f t="shared" si="3339"/>
        <v>0</v>
      </c>
      <c r="AL1683" s="19">
        <f t="shared" si="3339"/>
        <v>0</v>
      </c>
      <c r="AM1683" s="19">
        <f t="shared" si="3241"/>
        <v>0</v>
      </c>
      <c r="AN1683" s="19">
        <f t="shared" si="3339"/>
        <v>0</v>
      </c>
      <c r="AO1683" s="19"/>
      <c r="AP1683" s="19">
        <f t="shared" si="3242"/>
        <v>0</v>
      </c>
      <c r="AQ1683" s="19">
        <f t="shared" si="3339"/>
        <v>0</v>
      </c>
      <c r="AR1683" s="19"/>
      <c r="AS1683" s="19">
        <f t="shared" si="3243"/>
        <v>0</v>
      </c>
      <c r="AT1683" s="19">
        <f t="shared" si="3339"/>
        <v>0</v>
      </c>
      <c r="AU1683" s="19"/>
      <c r="AV1683" s="19">
        <f t="shared" si="3339"/>
        <v>0</v>
      </c>
      <c r="AW1683" s="32">
        <v>0</v>
      </c>
      <c r="AX1683" s="23"/>
      <c r="AY1683" s="2"/>
    </row>
    <row r="1684" spans="1:51" ht="78" hidden="1" x14ac:dyDescent="0.3">
      <c r="A1684" s="20" t="s">
        <v>1366</v>
      </c>
      <c r="B1684" s="33">
        <v>810</v>
      </c>
      <c r="C1684" s="36"/>
      <c r="D1684" s="36"/>
      <c r="E1684" s="15" t="s">
        <v>599</v>
      </c>
      <c r="F1684" s="19"/>
      <c r="G1684" s="19"/>
      <c r="H1684" s="19"/>
      <c r="I1684" s="19"/>
      <c r="J1684" s="19"/>
      <c r="K1684" s="19"/>
      <c r="L1684" s="19"/>
      <c r="M1684" s="19"/>
      <c r="N1684" s="19"/>
      <c r="O1684" s="19">
        <f>O1685</f>
        <v>0</v>
      </c>
      <c r="P1684" s="19">
        <f t="shared" si="3339"/>
        <v>0</v>
      </c>
      <c r="Q1684" s="19">
        <f t="shared" si="3339"/>
        <v>0</v>
      </c>
      <c r="R1684" s="19">
        <f t="shared" si="3340"/>
        <v>0</v>
      </c>
      <c r="S1684" s="19">
        <f t="shared" si="3341"/>
        <v>0</v>
      </c>
      <c r="T1684" s="19">
        <f t="shared" si="3342"/>
        <v>0</v>
      </c>
      <c r="U1684" s="19">
        <f t="shared" si="3339"/>
        <v>0</v>
      </c>
      <c r="V1684" s="19">
        <f t="shared" si="3343"/>
        <v>0</v>
      </c>
      <c r="W1684" s="19">
        <f t="shared" si="3344"/>
        <v>0</v>
      </c>
      <c r="X1684" s="19">
        <f t="shared" si="3345"/>
        <v>0</v>
      </c>
      <c r="Y1684" s="19">
        <f t="shared" si="3339"/>
        <v>0</v>
      </c>
      <c r="Z1684" s="19">
        <f t="shared" si="3339"/>
        <v>0</v>
      </c>
      <c r="AA1684" s="19">
        <f t="shared" si="3339"/>
        <v>0</v>
      </c>
      <c r="AB1684" s="19">
        <f t="shared" si="3250"/>
        <v>0</v>
      </c>
      <c r="AC1684" s="19">
        <f t="shared" si="3251"/>
        <v>0</v>
      </c>
      <c r="AD1684" s="19">
        <f t="shared" si="3252"/>
        <v>0</v>
      </c>
      <c r="AE1684" s="19">
        <f t="shared" si="3339"/>
        <v>0</v>
      </c>
      <c r="AF1684" s="19">
        <f t="shared" si="3339"/>
        <v>0</v>
      </c>
      <c r="AG1684" s="19">
        <f t="shared" si="3259"/>
        <v>0</v>
      </c>
      <c r="AH1684" s="19">
        <f t="shared" si="3260"/>
        <v>0</v>
      </c>
      <c r="AI1684" s="19">
        <f t="shared" si="3261"/>
        <v>0</v>
      </c>
      <c r="AJ1684" s="19">
        <f t="shared" si="3339"/>
        <v>0</v>
      </c>
      <c r="AK1684" s="19">
        <f t="shared" si="3339"/>
        <v>0</v>
      </c>
      <c r="AL1684" s="19">
        <f t="shared" si="3339"/>
        <v>0</v>
      </c>
      <c r="AM1684" s="19">
        <f t="shared" si="3241"/>
        <v>0</v>
      </c>
      <c r="AN1684" s="19">
        <f t="shared" si="3339"/>
        <v>0</v>
      </c>
      <c r="AO1684" s="19"/>
      <c r="AP1684" s="19">
        <f t="shared" si="3242"/>
        <v>0</v>
      </c>
      <c r="AQ1684" s="19">
        <f t="shared" si="3339"/>
        <v>0</v>
      </c>
      <c r="AR1684" s="19"/>
      <c r="AS1684" s="19">
        <f t="shared" si="3243"/>
        <v>0</v>
      </c>
      <c r="AT1684" s="19">
        <f t="shared" si="3339"/>
        <v>0</v>
      </c>
      <c r="AU1684" s="19"/>
      <c r="AV1684" s="19">
        <f t="shared" si="3339"/>
        <v>0</v>
      </c>
      <c r="AW1684" s="32">
        <v>0</v>
      </c>
      <c r="AX1684" s="23"/>
      <c r="AY1684" s="2"/>
    </row>
    <row r="1685" spans="1:51" hidden="1" x14ac:dyDescent="0.3">
      <c r="A1685" s="20" t="s">
        <v>1366</v>
      </c>
      <c r="B1685" s="33">
        <v>810</v>
      </c>
      <c r="C1685" s="36" t="s">
        <v>200</v>
      </c>
      <c r="D1685" s="36" t="s">
        <v>20</v>
      </c>
      <c r="E1685" s="15" t="s">
        <v>553</v>
      </c>
      <c r="F1685" s="19"/>
      <c r="G1685" s="19"/>
      <c r="H1685" s="19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>
        <f t="shared" si="3340"/>
        <v>0</v>
      </c>
      <c r="S1685" s="19">
        <f t="shared" si="3341"/>
        <v>0</v>
      </c>
      <c r="T1685" s="19">
        <f t="shared" si="3342"/>
        <v>0</v>
      </c>
      <c r="U1685" s="19"/>
      <c r="V1685" s="19">
        <f t="shared" si="3343"/>
        <v>0</v>
      </c>
      <c r="W1685" s="19">
        <f t="shared" si="3344"/>
        <v>0</v>
      </c>
      <c r="X1685" s="19">
        <f t="shared" si="3345"/>
        <v>0</v>
      </c>
      <c r="Y1685" s="19"/>
      <c r="Z1685" s="19"/>
      <c r="AA1685" s="19"/>
      <c r="AB1685" s="19">
        <f t="shared" si="3250"/>
        <v>0</v>
      </c>
      <c r="AC1685" s="19">
        <f t="shared" si="3251"/>
        <v>0</v>
      </c>
      <c r="AD1685" s="19">
        <f t="shared" si="3252"/>
        <v>0</v>
      </c>
      <c r="AE1685" s="19"/>
      <c r="AF1685" s="19"/>
      <c r="AG1685" s="19">
        <f t="shared" si="3259"/>
        <v>0</v>
      </c>
      <c r="AH1685" s="19">
        <f t="shared" si="3260"/>
        <v>0</v>
      </c>
      <c r="AI1685" s="19">
        <f t="shared" si="3261"/>
        <v>0</v>
      </c>
      <c r="AJ1685" s="19"/>
      <c r="AK1685" s="19"/>
      <c r="AL1685" s="19"/>
      <c r="AM1685" s="19">
        <f t="shared" si="3241"/>
        <v>0</v>
      </c>
      <c r="AN1685" s="19"/>
      <c r="AO1685" s="19"/>
      <c r="AP1685" s="19">
        <f t="shared" si="3242"/>
        <v>0</v>
      </c>
      <c r="AQ1685" s="19"/>
      <c r="AR1685" s="19"/>
      <c r="AS1685" s="19">
        <f t="shared" si="3243"/>
        <v>0</v>
      </c>
      <c r="AT1685" s="19"/>
      <c r="AU1685" s="19"/>
      <c r="AV1685" s="19"/>
      <c r="AW1685" s="32">
        <v>0</v>
      </c>
      <c r="AX1685" s="23"/>
      <c r="AY1685" s="2"/>
    </row>
    <row r="1686" spans="1:51" ht="31.2" x14ac:dyDescent="0.3">
      <c r="A1686" s="20" t="s">
        <v>920</v>
      </c>
      <c r="B1686" s="45"/>
      <c r="C1686" s="49"/>
      <c r="D1686" s="49"/>
      <c r="E1686" s="15" t="s">
        <v>922</v>
      </c>
      <c r="F1686" s="19">
        <f t="shared" ref="F1686:H1689" si="3346">F1687</f>
        <v>20000</v>
      </c>
      <c r="G1686" s="19">
        <f t="shared" si="3346"/>
        <v>20000</v>
      </c>
      <c r="H1686" s="19">
        <f t="shared" si="3346"/>
        <v>20000</v>
      </c>
      <c r="I1686" s="19">
        <f t="shared" ref="I1686:Q1689" si="3347">I1687</f>
        <v>0</v>
      </c>
      <c r="J1686" s="19">
        <f t="shared" si="3347"/>
        <v>0</v>
      </c>
      <c r="K1686" s="19">
        <f t="shared" si="3347"/>
        <v>0</v>
      </c>
      <c r="L1686" s="19">
        <f t="shared" si="3256"/>
        <v>20000</v>
      </c>
      <c r="M1686" s="19">
        <f t="shared" si="3257"/>
        <v>20000</v>
      </c>
      <c r="N1686" s="19">
        <f t="shared" si="3258"/>
        <v>20000</v>
      </c>
      <c r="O1686" s="19">
        <f t="shared" si="3347"/>
        <v>269854.375</v>
      </c>
      <c r="P1686" s="19">
        <f t="shared" si="3347"/>
        <v>246010.4</v>
      </c>
      <c r="Q1686" s="19">
        <f t="shared" si="3347"/>
        <v>256895.7</v>
      </c>
      <c r="R1686" s="19">
        <f t="shared" si="3340"/>
        <v>289854.375</v>
      </c>
      <c r="S1686" s="19">
        <f t="shared" si="3341"/>
        <v>266010.40000000002</v>
      </c>
      <c r="T1686" s="19">
        <f t="shared" si="3342"/>
        <v>276895.7</v>
      </c>
      <c r="U1686" s="19">
        <f t="shared" ref="U1686:AV1689" si="3348">U1687</f>
        <v>0</v>
      </c>
      <c r="V1686" s="19">
        <f t="shared" si="3343"/>
        <v>289854.375</v>
      </c>
      <c r="W1686" s="19">
        <f t="shared" si="3344"/>
        <v>266010.40000000002</v>
      </c>
      <c r="X1686" s="19">
        <f t="shared" si="3345"/>
        <v>276895.7</v>
      </c>
      <c r="Y1686" s="19">
        <f t="shared" si="3348"/>
        <v>0</v>
      </c>
      <c r="Z1686" s="19">
        <f t="shared" si="3348"/>
        <v>0</v>
      </c>
      <c r="AA1686" s="19">
        <f t="shared" si="3348"/>
        <v>0</v>
      </c>
      <c r="AB1686" s="19">
        <f t="shared" si="3250"/>
        <v>289854.375</v>
      </c>
      <c r="AC1686" s="19">
        <f t="shared" si="3251"/>
        <v>266010.40000000002</v>
      </c>
      <c r="AD1686" s="19">
        <f t="shared" si="3252"/>
        <v>276895.7</v>
      </c>
      <c r="AE1686" s="19">
        <f t="shared" si="3348"/>
        <v>0</v>
      </c>
      <c r="AF1686" s="19">
        <f t="shared" si="3348"/>
        <v>0</v>
      </c>
      <c r="AG1686" s="19">
        <f t="shared" si="3259"/>
        <v>289854.375</v>
      </c>
      <c r="AH1686" s="19">
        <f t="shared" si="3260"/>
        <v>266010.40000000002</v>
      </c>
      <c r="AI1686" s="19">
        <f t="shared" si="3261"/>
        <v>276895.7</v>
      </c>
      <c r="AJ1686" s="19">
        <f t="shared" si="3348"/>
        <v>0</v>
      </c>
      <c r="AK1686" s="19">
        <f t="shared" si="3348"/>
        <v>0</v>
      </c>
      <c r="AL1686" s="19">
        <f t="shared" si="3348"/>
        <v>0</v>
      </c>
      <c r="AM1686" s="19">
        <f t="shared" ref="AM1686:AM1749" si="3349">AG1686+AJ1686</f>
        <v>289854.375</v>
      </c>
      <c r="AN1686" s="19">
        <f t="shared" si="3348"/>
        <v>0</v>
      </c>
      <c r="AO1686" s="19">
        <f t="shared" ref="AO1686:AO1749" si="3350">AM1686+AN1686</f>
        <v>289854.375</v>
      </c>
      <c r="AP1686" s="19">
        <f t="shared" ref="AP1686:AP1749" si="3351">AH1686+AK1686</f>
        <v>266010.40000000002</v>
      </c>
      <c r="AQ1686" s="19">
        <f t="shared" si="3348"/>
        <v>0</v>
      </c>
      <c r="AR1686" s="19">
        <f t="shared" ref="AR1686:AR1749" si="3352">AP1686+AQ1686</f>
        <v>266010.40000000002</v>
      </c>
      <c r="AS1686" s="19">
        <f t="shared" ref="AS1686:AS1749" si="3353">AI1686+AL1686</f>
        <v>276895.7</v>
      </c>
      <c r="AT1686" s="19">
        <f t="shared" si="3348"/>
        <v>0</v>
      </c>
      <c r="AU1686" s="19">
        <f t="shared" ref="AU1686:AU1749" si="3354">AS1686+AT1686</f>
        <v>276895.7</v>
      </c>
      <c r="AV1686" s="19">
        <f t="shared" si="3348"/>
        <v>0</v>
      </c>
      <c r="AW1686" s="32"/>
      <c r="AX1686" s="23"/>
      <c r="AY1686" s="2"/>
    </row>
    <row r="1687" spans="1:51" ht="31.2" x14ac:dyDescent="0.3">
      <c r="A1687" s="20" t="s">
        <v>921</v>
      </c>
      <c r="B1687" s="45"/>
      <c r="C1687" s="49"/>
      <c r="D1687" s="49"/>
      <c r="E1687" s="15" t="s">
        <v>923</v>
      </c>
      <c r="F1687" s="19">
        <f t="shared" si="3346"/>
        <v>20000</v>
      </c>
      <c r="G1687" s="19">
        <f t="shared" si="3346"/>
        <v>20000</v>
      </c>
      <c r="H1687" s="19">
        <f t="shared" si="3346"/>
        <v>20000</v>
      </c>
      <c r="I1687" s="19">
        <f t="shared" si="3347"/>
        <v>0</v>
      </c>
      <c r="J1687" s="19">
        <f t="shared" si="3347"/>
        <v>0</v>
      </c>
      <c r="K1687" s="19">
        <f t="shared" si="3347"/>
        <v>0</v>
      </c>
      <c r="L1687" s="19">
        <f t="shared" si="3256"/>
        <v>20000</v>
      </c>
      <c r="M1687" s="19">
        <f t="shared" si="3257"/>
        <v>20000</v>
      </c>
      <c r="N1687" s="19">
        <f t="shared" si="3258"/>
        <v>20000</v>
      </c>
      <c r="O1687" s="19">
        <f t="shared" si="3347"/>
        <v>269854.375</v>
      </c>
      <c r="P1687" s="19">
        <f t="shared" si="3347"/>
        <v>246010.4</v>
      </c>
      <c r="Q1687" s="19">
        <f t="shared" si="3347"/>
        <v>256895.7</v>
      </c>
      <c r="R1687" s="19">
        <f t="shared" si="3340"/>
        <v>289854.375</v>
      </c>
      <c r="S1687" s="19">
        <f t="shared" si="3341"/>
        <v>266010.40000000002</v>
      </c>
      <c r="T1687" s="19">
        <f t="shared" si="3342"/>
        <v>276895.7</v>
      </c>
      <c r="U1687" s="19">
        <f t="shared" si="3348"/>
        <v>0</v>
      </c>
      <c r="V1687" s="19">
        <f t="shared" si="3343"/>
        <v>289854.375</v>
      </c>
      <c r="W1687" s="19">
        <f t="shared" si="3344"/>
        <v>266010.40000000002</v>
      </c>
      <c r="X1687" s="19">
        <f t="shared" si="3345"/>
        <v>276895.7</v>
      </c>
      <c r="Y1687" s="19">
        <f t="shared" si="3348"/>
        <v>0</v>
      </c>
      <c r="Z1687" s="19">
        <f t="shared" si="3348"/>
        <v>0</v>
      </c>
      <c r="AA1687" s="19">
        <f t="shared" si="3348"/>
        <v>0</v>
      </c>
      <c r="AB1687" s="19">
        <f t="shared" si="3250"/>
        <v>289854.375</v>
      </c>
      <c r="AC1687" s="19">
        <f t="shared" si="3251"/>
        <v>266010.40000000002</v>
      </c>
      <c r="AD1687" s="19">
        <f t="shared" si="3252"/>
        <v>276895.7</v>
      </c>
      <c r="AE1687" s="19">
        <f t="shared" si="3348"/>
        <v>0</v>
      </c>
      <c r="AF1687" s="19">
        <f t="shared" si="3348"/>
        <v>0</v>
      </c>
      <c r="AG1687" s="19">
        <f t="shared" si="3259"/>
        <v>289854.375</v>
      </c>
      <c r="AH1687" s="19">
        <f t="shared" si="3260"/>
        <v>266010.40000000002</v>
      </c>
      <c r="AI1687" s="19">
        <f t="shared" si="3261"/>
        <v>276895.7</v>
      </c>
      <c r="AJ1687" s="19">
        <f t="shared" si="3348"/>
        <v>0</v>
      </c>
      <c r="AK1687" s="19">
        <f t="shared" si="3348"/>
        <v>0</v>
      </c>
      <c r="AL1687" s="19">
        <f t="shared" si="3348"/>
        <v>0</v>
      </c>
      <c r="AM1687" s="19">
        <f t="shared" si="3349"/>
        <v>289854.375</v>
      </c>
      <c r="AN1687" s="19">
        <f t="shared" si="3348"/>
        <v>0</v>
      </c>
      <c r="AO1687" s="19">
        <f t="shared" si="3350"/>
        <v>289854.375</v>
      </c>
      <c r="AP1687" s="19">
        <f t="shared" si="3351"/>
        <v>266010.40000000002</v>
      </c>
      <c r="AQ1687" s="19">
        <f t="shared" si="3348"/>
        <v>0</v>
      </c>
      <c r="AR1687" s="19">
        <f t="shared" si="3352"/>
        <v>266010.40000000002</v>
      </c>
      <c r="AS1687" s="19">
        <f t="shared" si="3353"/>
        <v>276895.7</v>
      </c>
      <c r="AT1687" s="19">
        <f t="shared" si="3348"/>
        <v>0</v>
      </c>
      <c r="AU1687" s="19">
        <f t="shared" si="3354"/>
        <v>276895.7</v>
      </c>
      <c r="AV1687" s="19">
        <f t="shared" si="3348"/>
        <v>0</v>
      </c>
      <c r="AW1687" s="32"/>
      <c r="AX1687" s="23"/>
      <c r="AY1687" s="2"/>
    </row>
    <row r="1688" spans="1:51" x14ac:dyDescent="0.3">
      <c r="A1688" s="20" t="s">
        <v>921</v>
      </c>
      <c r="B1688" s="45">
        <v>800</v>
      </c>
      <c r="C1688" s="49"/>
      <c r="D1688" s="49"/>
      <c r="E1688" s="15" t="s">
        <v>583</v>
      </c>
      <c r="F1688" s="19">
        <f t="shared" si="3346"/>
        <v>20000</v>
      </c>
      <c r="G1688" s="19">
        <f t="shared" si="3346"/>
        <v>20000</v>
      </c>
      <c r="H1688" s="19">
        <f t="shared" si="3346"/>
        <v>20000</v>
      </c>
      <c r="I1688" s="19">
        <f t="shared" si="3347"/>
        <v>0</v>
      </c>
      <c r="J1688" s="19">
        <f t="shared" si="3347"/>
        <v>0</v>
      </c>
      <c r="K1688" s="19">
        <f t="shared" si="3347"/>
        <v>0</v>
      </c>
      <c r="L1688" s="19">
        <f t="shared" si="3256"/>
        <v>20000</v>
      </c>
      <c r="M1688" s="19">
        <f t="shared" si="3257"/>
        <v>20000</v>
      </c>
      <c r="N1688" s="19">
        <f t="shared" si="3258"/>
        <v>20000</v>
      </c>
      <c r="O1688" s="19">
        <f t="shared" si="3347"/>
        <v>269854.375</v>
      </c>
      <c r="P1688" s="19">
        <f t="shared" si="3347"/>
        <v>246010.4</v>
      </c>
      <c r="Q1688" s="19">
        <f t="shared" si="3347"/>
        <v>256895.7</v>
      </c>
      <c r="R1688" s="19">
        <f t="shared" si="3340"/>
        <v>289854.375</v>
      </c>
      <c r="S1688" s="19">
        <f t="shared" si="3341"/>
        <v>266010.40000000002</v>
      </c>
      <c r="T1688" s="19">
        <f t="shared" si="3342"/>
        <v>276895.7</v>
      </c>
      <c r="U1688" s="19">
        <f t="shared" si="3348"/>
        <v>0</v>
      </c>
      <c r="V1688" s="19">
        <f t="shared" si="3343"/>
        <v>289854.375</v>
      </c>
      <c r="W1688" s="19">
        <f t="shared" si="3344"/>
        <v>266010.40000000002</v>
      </c>
      <c r="X1688" s="19">
        <f t="shared" si="3345"/>
        <v>276895.7</v>
      </c>
      <c r="Y1688" s="19">
        <f t="shared" si="3348"/>
        <v>0</v>
      </c>
      <c r="Z1688" s="19">
        <f t="shared" si="3348"/>
        <v>0</v>
      </c>
      <c r="AA1688" s="19">
        <f t="shared" si="3348"/>
        <v>0</v>
      </c>
      <c r="AB1688" s="19">
        <f t="shared" si="3250"/>
        <v>289854.375</v>
      </c>
      <c r="AC1688" s="19">
        <f t="shared" si="3251"/>
        <v>266010.40000000002</v>
      </c>
      <c r="AD1688" s="19">
        <f t="shared" si="3252"/>
        <v>276895.7</v>
      </c>
      <c r="AE1688" s="19">
        <f t="shared" si="3348"/>
        <v>0</v>
      </c>
      <c r="AF1688" s="19">
        <f t="shared" si="3348"/>
        <v>0</v>
      </c>
      <c r="AG1688" s="19">
        <f t="shared" si="3259"/>
        <v>289854.375</v>
      </c>
      <c r="AH1688" s="19">
        <f t="shared" si="3260"/>
        <v>266010.40000000002</v>
      </c>
      <c r="AI1688" s="19">
        <f t="shared" si="3261"/>
        <v>276895.7</v>
      </c>
      <c r="AJ1688" s="19">
        <f t="shared" si="3348"/>
        <v>0</v>
      </c>
      <c r="AK1688" s="19">
        <f t="shared" si="3348"/>
        <v>0</v>
      </c>
      <c r="AL1688" s="19">
        <f t="shared" si="3348"/>
        <v>0</v>
      </c>
      <c r="AM1688" s="19">
        <f t="shared" si="3349"/>
        <v>289854.375</v>
      </c>
      <c r="AN1688" s="19">
        <f t="shared" si="3348"/>
        <v>0</v>
      </c>
      <c r="AO1688" s="19">
        <f t="shared" si="3350"/>
        <v>289854.375</v>
      </c>
      <c r="AP1688" s="19">
        <f t="shared" si="3351"/>
        <v>266010.40000000002</v>
      </c>
      <c r="AQ1688" s="19">
        <f t="shared" si="3348"/>
        <v>0</v>
      </c>
      <c r="AR1688" s="19">
        <f t="shared" si="3352"/>
        <v>266010.40000000002</v>
      </c>
      <c r="AS1688" s="19">
        <f t="shared" si="3353"/>
        <v>276895.7</v>
      </c>
      <c r="AT1688" s="19">
        <f t="shared" si="3348"/>
        <v>0</v>
      </c>
      <c r="AU1688" s="19">
        <f t="shared" si="3354"/>
        <v>276895.7</v>
      </c>
      <c r="AV1688" s="19">
        <f t="shared" si="3348"/>
        <v>0</v>
      </c>
      <c r="AW1688" s="32"/>
      <c r="AX1688" s="23"/>
      <c r="AY1688" s="2"/>
    </row>
    <row r="1689" spans="1:51" ht="78" x14ac:dyDescent="0.3">
      <c r="A1689" s="20" t="s">
        <v>921</v>
      </c>
      <c r="B1689" s="45">
        <v>810</v>
      </c>
      <c r="C1689" s="49"/>
      <c r="D1689" s="49"/>
      <c r="E1689" s="15" t="s">
        <v>599</v>
      </c>
      <c r="F1689" s="19">
        <f t="shared" si="3346"/>
        <v>20000</v>
      </c>
      <c r="G1689" s="19">
        <f t="shared" si="3346"/>
        <v>20000</v>
      </c>
      <c r="H1689" s="19">
        <f t="shared" si="3346"/>
        <v>20000</v>
      </c>
      <c r="I1689" s="19">
        <f t="shared" si="3347"/>
        <v>0</v>
      </c>
      <c r="J1689" s="19">
        <f t="shared" si="3347"/>
        <v>0</v>
      </c>
      <c r="K1689" s="19">
        <f t="shared" si="3347"/>
        <v>0</v>
      </c>
      <c r="L1689" s="19">
        <f t="shared" si="3256"/>
        <v>20000</v>
      </c>
      <c r="M1689" s="19">
        <f t="shared" si="3257"/>
        <v>20000</v>
      </c>
      <c r="N1689" s="19">
        <f t="shared" si="3258"/>
        <v>20000</v>
      </c>
      <c r="O1689" s="19">
        <f t="shared" si="3347"/>
        <v>269854.375</v>
      </c>
      <c r="P1689" s="19">
        <f t="shared" si="3347"/>
        <v>246010.4</v>
      </c>
      <c r="Q1689" s="19">
        <f t="shared" si="3347"/>
        <v>256895.7</v>
      </c>
      <c r="R1689" s="19">
        <f t="shared" si="3340"/>
        <v>289854.375</v>
      </c>
      <c r="S1689" s="19">
        <f t="shared" si="3341"/>
        <v>266010.40000000002</v>
      </c>
      <c r="T1689" s="19">
        <f t="shared" si="3342"/>
        <v>276895.7</v>
      </c>
      <c r="U1689" s="19">
        <f t="shared" si="3348"/>
        <v>0</v>
      </c>
      <c r="V1689" s="19">
        <f t="shared" si="3343"/>
        <v>289854.375</v>
      </c>
      <c r="W1689" s="19">
        <f t="shared" si="3344"/>
        <v>266010.40000000002</v>
      </c>
      <c r="X1689" s="19">
        <f t="shared" si="3345"/>
        <v>276895.7</v>
      </c>
      <c r="Y1689" s="19">
        <f t="shared" si="3348"/>
        <v>0</v>
      </c>
      <c r="Z1689" s="19">
        <f t="shared" si="3348"/>
        <v>0</v>
      </c>
      <c r="AA1689" s="19">
        <f t="shared" si="3348"/>
        <v>0</v>
      </c>
      <c r="AB1689" s="19">
        <f t="shared" si="3250"/>
        <v>289854.375</v>
      </c>
      <c r="AC1689" s="19">
        <f t="shared" si="3251"/>
        <v>266010.40000000002</v>
      </c>
      <c r="AD1689" s="19">
        <f t="shared" si="3252"/>
        <v>276895.7</v>
      </c>
      <c r="AE1689" s="19">
        <f t="shared" si="3348"/>
        <v>0</v>
      </c>
      <c r="AF1689" s="19">
        <f t="shared" si="3348"/>
        <v>0</v>
      </c>
      <c r="AG1689" s="19">
        <f t="shared" si="3259"/>
        <v>289854.375</v>
      </c>
      <c r="AH1689" s="19">
        <f t="shared" si="3260"/>
        <v>266010.40000000002</v>
      </c>
      <c r="AI1689" s="19">
        <f t="shared" si="3261"/>
        <v>276895.7</v>
      </c>
      <c r="AJ1689" s="19">
        <f t="shared" si="3348"/>
        <v>0</v>
      </c>
      <c r="AK1689" s="19">
        <f t="shared" si="3348"/>
        <v>0</v>
      </c>
      <c r="AL1689" s="19">
        <f t="shared" si="3348"/>
        <v>0</v>
      </c>
      <c r="AM1689" s="19">
        <f t="shared" si="3349"/>
        <v>289854.375</v>
      </c>
      <c r="AN1689" s="19">
        <f t="shared" si="3348"/>
        <v>0</v>
      </c>
      <c r="AO1689" s="19">
        <f t="shared" si="3350"/>
        <v>289854.375</v>
      </c>
      <c r="AP1689" s="19">
        <f t="shared" si="3351"/>
        <v>266010.40000000002</v>
      </c>
      <c r="AQ1689" s="19">
        <f t="shared" si="3348"/>
        <v>0</v>
      </c>
      <c r="AR1689" s="19">
        <f t="shared" si="3352"/>
        <v>266010.40000000002</v>
      </c>
      <c r="AS1689" s="19">
        <f t="shared" si="3353"/>
        <v>276895.7</v>
      </c>
      <c r="AT1689" s="19">
        <f t="shared" si="3348"/>
        <v>0</v>
      </c>
      <c r="AU1689" s="19">
        <f t="shared" si="3354"/>
        <v>276895.7</v>
      </c>
      <c r="AV1689" s="19">
        <f t="shared" si="3348"/>
        <v>0</v>
      </c>
      <c r="AW1689" s="32"/>
      <c r="AX1689" s="23"/>
      <c r="AY1689" s="2"/>
    </row>
    <row r="1690" spans="1:51" x14ac:dyDescent="0.3">
      <c r="A1690" s="20" t="s">
        <v>921</v>
      </c>
      <c r="B1690" s="45">
        <v>810</v>
      </c>
      <c r="C1690" s="49" t="s">
        <v>200</v>
      </c>
      <c r="D1690" s="49" t="s">
        <v>20</v>
      </c>
      <c r="E1690" s="15" t="s">
        <v>553</v>
      </c>
      <c r="F1690" s="19">
        <v>20000</v>
      </c>
      <c r="G1690" s="19">
        <v>20000</v>
      </c>
      <c r="H1690" s="19">
        <v>20000</v>
      </c>
      <c r="I1690" s="19"/>
      <c r="J1690" s="19"/>
      <c r="K1690" s="19"/>
      <c r="L1690" s="19">
        <f t="shared" si="3256"/>
        <v>20000</v>
      </c>
      <c r="M1690" s="19">
        <f t="shared" si="3257"/>
        <v>20000</v>
      </c>
      <c r="N1690" s="19">
        <f t="shared" si="3258"/>
        <v>20000</v>
      </c>
      <c r="O1690" s="19">
        <v>269854.375</v>
      </c>
      <c r="P1690" s="19">
        <f>217049.3+28961.1</f>
        <v>246010.4</v>
      </c>
      <c r="Q1690" s="19">
        <f>226634.1+30261.6</f>
        <v>256895.7</v>
      </c>
      <c r="R1690" s="19">
        <f t="shared" si="3340"/>
        <v>289854.375</v>
      </c>
      <c r="S1690" s="19">
        <f t="shared" si="3341"/>
        <v>266010.40000000002</v>
      </c>
      <c r="T1690" s="19">
        <f t="shared" si="3342"/>
        <v>276895.7</v>
      </c>
      <c r="U1690" s="19"/>
      <c r="V1690" s="19">
        <f t="shared" si="3343"/>
        <v>289854.375</v>
      </c>
      <c r="W1690" s="19">
        <f t="shared" si="3344"/>
        <v>266010.40000000002</v>
      </c>
      <c r="X1690" s="19">
        <f t="shared" si="3345"/>
        <v>276895.7</v>
      </c>
      <c r="Y1690" s="19"/>
      <c r="Z1690" s="19"/>
      <c r="AA1690" s="19"/>
      <c r="AB1690" s="19">
        <f t="shared" si="3250"/>
        <v>289854.375</v>
      </c>
      <c r="AC1690" s="19">
        <f t="shared" si="3251"/>
        <v>266010.40000000002</v>
      </c>
      <c r="AD1690" s="19">
        <f t="shared" si="3252"/>
        <v>276895.7</v>
      </c>
      <c r="AE1690" s="19"/>
      <c r="AF1690" s="19"/>
      <c r="AG1690" s="19">
        <f t="shared" si="3259"/>
        <v>289854.375</v>
      </c>
      <c r="AH1690" s="19">
        <f t="shared" si="3260"/>
        <v>266010.40000000002</v>
      </c>
      <c r="AI1690" s="19">
        <f t="shared" si="3261"/>
        <v>276895.7</v>
      </c>
      <c r="AJ1690" s="19"/>
      <c r="AK1690" s="19"/>
      <c r="AL1690" s="19"/>
      <c r="AM1690" s="19">
        <f t="shared" si="3349"/>
        <v>289854.375</v>
      </c>
      <c r="AN1690" s="19"/>
      <c r="AO1690" s="19">
        <f t="shared" si="3350"/>
        <v>289854.375</v>
      </c>
      <c r="AP1690" s="19">
        <f t="shared" si="3351"/>
        <v>266010.40000000002</v>
      </c>
      <c r="AQ1690" s="19"/>
      <c r="AR1690" s="19">
        <f t="shared" si="3352"/>
        <v>266010.40000000002</v>
      </c>
      <c r="AS1690" s="19">
        <f t="shared" si="3353"/>
        <v>276895.7</v>
      </c>
      <c r="AT1690" s="19"/>
      <c r="AU1690" s="19">
        <f t="shared" si="3354"/>
        <v>276895.7</v>
      </c>
      <c r="AV1690" s="19"/>
      <c r="AW1690" s="32"/>
      <c r="AX1690" s="23"/>
      <c r="AY1690" s="2"/>
    </row>
    <row r="1691" spans="1:51" s="11" customFormat="1" ht="46.8" x14ac:dyDescent="0.3">
      <c r="A1691" s="10" t="s">
        <v>330</v>
      </c>
      <c r="B1691" s="17"/>
      <c r="C1691" s="10"/>
      <c r="D1691" s="10"/>
      <c r="E1691" s="16" t="s">
        <v>1182</v>
      </c>
      <c r="F1691" s="18">
        <f t="shared" ref="F1691:K1691" si="3355">F1692+F1701</f>
        <v>423830.10000000003</v>
      </c>
      <c r="G1691" s="18">
        <f t="shared" si="3355"/>
        <v>130875.4</v>
      </c>
      <c r="H1691" s="18">
        <f t="shared" si="3355"/>
        <v>0</v>
      </c>
      <c r="I1691" s="18">
        <f t="shared" si="3355"/>
        <v>0</v>
      </c>
      <c r="J1691" s="18">
        <f t="shared" si="3355"/>
        <v>0</v>
      </c>
      <c r="K1691" s="18">
        <f t="shared" si="3355"/>
        <v>0</v>
      </c>
      <c r="L1691" s="18">
        <f t="shared" si="3256"/>
        <v>423830.10000000003</v>
      </c>
      <c r="M1691" s="18">
        <f t="shared" si="3257"/>
        <v>130875.4</v>
      </c>
      <c r="N1691" s="18">
        <f t="shared" si="3258"/>
        <v>0</v>
      </c>
      <c r="O1691" s="18">
        <f t="shared" ref="O1691:Q1691" si="3356">O1692+O1701</f>
        <v>39076.807000000001</v>
      </c>
      <c r="P1691" s="18">
        <f t="shared" si="3356"/>
        <v>179378.3</v>
      </c>
      <c r="Q1691" s="18">
        <f t="shared" si="3356"/>
        <v>271885.09999999998</v>
      </c>
      <c r="R1691" s="18">
        <f t="shared" si="3340"/>
        <v>462906.90700000001</v>
      </c>
      <c r="S1691" s="18">
        <f t="shared" si="3341"/>
        <v>310253.69999999995</v>
      </c>
      <c r="T1691" s="18">
        <f t="shared" si="3342"/>
        <v>271885.09999999998</v>
      </c>
      <c r="U1691" s="18">
        <f t="shared" ref="U1691:AV1691" si="3357">U1692+U1701</f>
        <v>0</v>
      </c>
      <c r="V1691" s="18">
        <f t="shared" si="3343"/>
        <v>462906.90700000001</v>
      </c>
      <c r="W1691" s="18">
        <f t="shared" si="3344"/>
        <v>310253.69999999995</v>
      </c>
      <c r="X1691" s="18">
        <f t="shared" si="3345"/>
        <v>271885.09999999998</v>
      </c>
      <c r="Y1691" s="18">
        <f t="shared" ref="Y1691:AA1691" si="3358">Y1692+Y1701</f>
        <v>0</v>
      </c>
      <c r="Z1691" s="18">
        <f t="shared" si="3358"/>
        <v>0</v>
      </c>
      <c r="AA1691" s="18">
        <f t="shared" si="3358"/>
        <v>0</v>
      </c>
      <c r="AB1691" s="18">
        <f t="shared" si="3250"/>
        <v>462906.90700000001</v>
      </c>
      <c r="AC1691" s="18">
        <f t="shared" si="3251"/>
        <v>310253.69999999995</v>
      </c>
      <c r="AD1691" s="18">
        <f t="shared" si="3252"/>
        <v>271885.09999999998</v>
      </c>
      <c r="AE1691" s="18">
        <f t="shared" ref="AE1691:AF1691" si="3359">AE1692+AE1701</f>
        <v>0</v>
      </c>
      <c r="AF1691" s="18">
        <f t="shared" si="3359"/>
        <v>0</v>
      </c>
      <c r="AG1691" s="18">
        <f t="shared" si="3259"/>
        <v>462906.90700000001</v>
      </c>
      <c r="AH1691" s="18">
        <f t="shared" si="3260"/>
        <v>310253.69999999995</v>
      </c>
      <c r="AI1691" s="18">
        <f t="shared" si="3261"/>
        <v>271885.09999999998</v>
      </c>
      <c r="AJ1691" s="18">
        <f t="shared" ref="AJ1691:AL1691" si="3360">AJ1692+AJ1701</f>
        <v>5599.5060000000003</v>
      </c>
      <c r="AK1691" s="18">
        <f t="shared" si="3360"/>
        <v>0</v>
      </c>
      <c r="AL1691" s="18">
        <f t="shared" si="3360"/>
        <v>0</v>
      </c>
      <c r="AM1691" s="18">
        <f t="shared" si="3349"/>
        <v>468506.413</v>
      </c>
      <c r="AN1691" s="18">
        <f t="shared" ref="AN1691" si="3361">AN1692+AN1701</f>
        <v>0</v>
      </c>
      <c r="AO1691" s="18">
        <f t="shared" si="3350"/>
        <v>468506.413</v>
      </c>
      <c r="AP1691" s="18">
        <f t="shared" si="3351"/>
        <v>310253.69999999995</v>
      </c>
      <c r="AQ1691" s="18">
        <f t="shared" ref="AQ1691" si="3362">AQ1692+AQ1701</f>
        <v>0</v>
      </c>
      <c r="AR1691" s="18">
        <f t="shared" si="3352"/>
        <v>310253.69999999995</v>
      </c>
      <c r="AS1691" s="18">
        <f t="shared" si="3353"/>
        <v>271885.09999999998</v>
      </c>
      <c r="AT1691" s="18">
        <f t="shared" ref="AT1691" si="3363">AT1692+AT1701</f>
        <v>0</v>
      </c>
      <c r="AU1691" s="18">
        <f t="shared" si="3354"/>
        <v>271885.09999999998</v>
      </c>
      <c r="AV1691" s="18">
        <f t="shared" si="3357"/>
        <v>0</v>
      </c>
      <c r="AW1691" s="31"/>
      <c r="AX1691" s="26"/>
    </row>
    <row r="1692" spans="1:51" ht="46.8" x14ac:dyDescent="0.3">
      <c r="A1692" s="49" t="s">
        <v>331</v>
      </c>
      <c r="B1692" s="45"/>
      <c r="C1692" s="49"/>
      <c r="D1692" s="49"/>
      <c r="E1692" s="15" t="s">
        <v>1183</v>
      </c>
      <c r="F1692" s="19">
        <f t="shared" ref="F1692:K1695" si="3364">F1693</f>
        <v>86649.400000000009</v>
      </c>
      <c r="G1692" s="19">
        <f t="shared" si="3364"/>
        <v>130875.4</v>
      </c>
      <c r="H1692" s="19">
        <f t="shared" si="3364"/>
        <v>0</v>
      </c>
      <c r="I1692" s="19">
        <f t="shared" si="3364"/>
        <v>0</v>
      </c>
      <c r="J1692" s="19">
        <f t="shared" si="3364"/>
        <v>0</v>
      </c>
      <c r="K1692" s="19">
        <f t="shared" si="3364"/>
        <v>0</v>
      </c>
      <c r="L1692" s="19">
        <f t="shared" si="3256"/>
        <v>86649.400000000009</v>
      </c>
      <c r="M1692" s="19">
        <f t="shared" si="3257"/>
        <v>130875.4</v>
      </c>
      <c r="N1692" s="19">
        <f t="shared" si="3258"/>
        <v>0</v>
      </c>
      <c r="O1692" s="19">
        <f>O1693+O1697</f>
        <v>39076.807000000001</v>
      </c>
      <c r="P1692" s="19">
        <f t="shared" ref="P1692:AV1692" si="3365">P1693+P1697</f>
        <v>179378.3</v>
      </c>
      <c r="Q1692" s="19">
        <f t="shared" si="3365"/>
        <v>271885.09999999998</v>
      </c>
      <c r="R1692" s="19">
        <f t="shared" si="3340"/>
        <v>125726.20700000001</v>
      </c>
      <c r="S1692" s="19">
        <f t="shared" si="3341"/>
        <v>310253.69999999995</v>
      </c>
      <c r="T1692" s="19">
        <f t="shared" si="3342"/>
        <v>271885.09999999998</v>
      </c>
      <c r="U1692" s="19">
        <f t="shared" ref="U1692" si="3366">U1693+U1697</f>
        <v>0</v>
      </c>
      <c r="V1692" s="19">
        <f t="shared" si="3343"/>
        <v>125726.20700000001</v>
      </c>
      <c r="W1692" s="19">
        <f t="shared" si="3344"/>
        <v>310253.69999999995</v>
      </c>
      <c r="X1692" s="19">
        <f t="shared" si="3345"/>
        <v>271885.09999999998</v>
      </c>
      <c r="Y1692" s="19">
        <f t="shared" ref="Y1692:AA1692" si="3367">Y1693+Y1697</f>
        <v>0</v>
      </c>
      <c r="Z1692" s="19">
        <f t="shared" si="3367"/>
        <v>0</v>
      </c>
      <c r="AA1692" s="19">
        <f t="shared" si="3367"/>
        <v>0</v>
      </c>
      <c r="AB1692" s="19">
        <f t="shared" si="3250"/>
        <v>125726.20700000001</v>
      </c>
      <c r="AC1692" s="19">
        <f t="shared" si="3251"/>
        <v>310253.69999999995</v>
      </c>
      <c r="AD1692" s="19">
        <f t="shared" si="3252"/>
        <v>271885.09999999998</v>
      </c>
      <c r="AE1692" s="19">
        <f t="shared" ref="AE1692:AF1692" si="3368">AE1693+AE1697</f>
        <v>0</v>
      </c>
      <c r="AF1692" s="19">
        <f t="shared" si="3368"/>
        <v>0</v>
      </c>
      <c r="AG1692" s="19">
        <f t="shared" si="3259"/>
        <v>125726.20700000001</v>
      </c>
      <c r="AH1692" s="19">
        <f t="shared" si="3260"/>
        <v>310253.69999999995</v>
      </c>
      <c r="AI1692" s="19">
        <f t="shared" si="3261"/>
        <v>271885.09999999998</v>
      </c>
      <c r="AJ1692" s="19">
        <f t="shared" ref="AJ1692:AL1692" si="3369">AJ1693+AJ1697</f>
        <v>5599.5060000000003</v>
      </c>
      <c r="AK1692" s="19">
        <f t="shared" si="3369"/>
        <v>0</v>
      </c>
      <c r="AL1692" s="19">
        <f t="shared" si="3369"/>
        <v>0</v>
      </c>
      <c r="AM1692" s="19">
        <f t="shared" si="3349"/>
        <v>131325.71300000002</v>
      </c>
      <c r="AN1692" s="19">
        <f t="shared" ref="AN1692" si="3370">AN1693+AN1697</f>
        <v>0</v>
      </c>
      <c r="AO1692" s="19">
        <f t="shared" si="3350"/>
        <v>131325.71300000002</v>
      </c>
      <c r="AP1692" s="19">
        <f t="shared" si="3351"/>
        <v>310253.69999999995</v>
      </c>
      <c r="AQ1692" s="19">
        <f t="shared" ref="AQ1692" si="3371">AQ1693+AQ1697</f>
        <v>0</v>
      </c>
      <c r="AR1692" s="19">
        <f t="shared" si="3352"/>
        <v>310253.69999999995</v>
      </c>
      <c r="AS1692" s="19">
        <f t="shared" si="3353"/>
        <v>271885.09999999998</v>
      </c>
      <c r="AT1692" s="19">
        <f t="shared" ref="AT1692" si="3372">AT1693+AT1697</f>
        <v>0</v>
      </c>
      <c r="AU1692" s="19">
        <f t="shared" si="3354"/>
        <v>271885.09999999998</v>
      </c>
      <c r="AV1692" s="19">
        <f t="shared" si="3365"/>
        <v>0</v>
      </c>
      <c r="AW1692" s="32"/>
      <c r="AX1692" s="23"/>
      <c r="AY1692" s="2"/>
    </row>
    <row r="1693" spans="1:51" ht="31.2" x14ac:dyDescent="0.3">
      <c r="A1693" s="49" t="s">
        <v>329</v>
      </c>
      <c r="B1693" s="45"/>
      <c r="C1693" s="49"/>
      <c r="D1693" s="49"/>
      <c r="E1693" s="15" t="s">
        <v>742</v>
      </c>
      <c r="F1693" s="19">
        <f t="shared" si="3364"/>
        <v>86649.400000000009</v>
      </c>
      <c r="G1693" s="19">
        <f t="shared" si="3364"/>
        <v>130875.4</v>
      </c>
      <c r="H1693" s="19">
        <f t="shared" si="3364"/>
        <v>0</v>
      </c>
      <c r="I1693" s="19">
        <f t="shared" si="3364"/>
        <v>0</v>
      </c>
      <c r="J1693" s="19">
        <f t="shared" si="3364"/>
        <v>0</v>
      </c>
      <c r="K1693" s="19">
        <f t="shared" si="3364"/>
        <v>0</v>
      </c>
      <c r="L1693" s="19">
        <f t="shared" si="3256"/>
        <v>86649.400000000009</v>
      </c>
      <c r="M1693" s="19">
        <f t="shared" si="3257"/>
        <v>130875.4</v>
      </c>
      <c r="N1693" s="19">
        <f t="shared" si="3258"/>
        <v>0</v>
      </c>
      <c r="O1693" s="19">
        <f t="shared" ref="O1693:Q1695" si="3373">O1694</f>
        <v>-73624.941999999995</v>
      </c>
      <c r="P1693" s="19">
        <f t="shared" si="3373"/>
        <v>-30282.876000000004</v>
      </c>
      <c r="Q1693" s="19">
        <f t="shared" si="3373"/>
        <v>144201.72500000001</v>
      </c>
      <c r="R1693" s="19">
        <f t="shared" si="3340"/>
        <v>13024.458000000013</v>
      </c>
      <c r="S1693" s="19">
        <f t="shared" si="3341"/>
        <v>100592.52399999999</v>
      </c>
      <c r="T1693" s="19">
        <f t="shared" si="3342"/>
        <v>144201.72500000001</v>
      </c>
      <c r="U1693" s="19">
        <f t="shared" ref="U1693:AV1695" si="3374">U1694</f>
        <v>0</v>
      </c>
      <c r="V1693" s="19">
        <f t="shared" si="3343"/>
        <v>13024.458000000013</v>
      </c>
      <c r="W1693" s="19">
        <f t="shared" si="3344"/>
        <v>100592.52399999999</v>
      </c>
      <c r="X1693" s="19">
        <f t="shared" si="3345"/>
        <v>144201.72500000001</v>
      </c>
      <c r="Y1693" s="19">
        <f t="shared" si="3374"/>
        <v>0</v>
      </c>
      <c r="Z1693" s="19">
        <f t="shared" si="3374"/>
        <v>0</v>
      </c>
      <c r="AA1693" s="19">
        <f t="shared" si="3374"/>
        <v>0</v>
      </c>
      <c r="AB1693" s="19">
        <f t="shared" si="3250"/>
        <v>13024.458000000013</v>
      </c>
      <c r="AC1693" s="19">
        <f t="shared" si="3251"/>
        <v>100592.52399999999</v>
      </c>
      <c r="AD1693" s="19">
        <f t="shared" si="3252"/>
        <v>144201.72500000001</v>
      </c>
      <c r="AE1693" s="19">
        <f t="shared" si="3374"/>
        <v>0</v>
      </c>
      <c r="AF1693" s="19">
        <f t="shared" si="3374"/>
        <v>0</v>
      </c>
      <c r="AG1693" s="19">
        <f t="shared" si="3259"/>
        <v>13024.458000000013</v>
      </c>
      <c r="AH1693" s="19">
        <f t="shared" si="3260"/>
        <v>100592.52399999999</v>
      </c>
      <c r="AI1693" s="19">
        <f t="shared" si="3261"/>
        <v>144201.72500000001</v>
      </c>
      <c r="AJ1693" s="19">
        <f t="shared" si="3374"/>
        <v>5599.5060000000003</v>
      </c>
      <c r="AK1693" s="19">
        <f t="shared" si="3374"/>
        <v>0</v>
      </c>
      <c r="AL1693" s="19">
        <f t="shared" si="3374"/>
        <v>0</v>
      </c>
      <c r="AM1693" s="19">
        <f t="shared" si="3349"/>
        <v>18623.964000000014</v>
      </c>
      <c r="AN1693" s="19">
        <f t="shared" si="3374"/>
        <v>0</v>
      </c>
      <c r="AO1693" s="19">
        <f t="shared" si="3350"/>
        <v>18623.964000000014</v>
      </c>
      <c r="AP1693" s="19">
        <f t="shared" si="3351"/>
        <v>100592.52399999999</v>
      </c>
      <c r="AQ1693" s="19">
        <f t="shared" si="3374"/>
        <v>0</v>
      </c>
      <c r="AR1693" s="19">
        <f t="shared" si="3352"/>
        <v>100592.52399999999</v>
      </c>
      <c r="AS1693" s="19">
        <f t="shared" si="3353"/>
        <v>144201.72500000001</v>
      </c>
      <c r="AT1693" s="19">
        <f t="shared" si="3374"/>
        <v>0</v>
      </c>
      <c r="AU1693" s="19">
        <f t="shared" si="3354"/>
        <v>144201.72500000001</v>
      </c>
      <c r="AV1693" s="19">
        <f t="shared" si="3374"/>
        <v>0</v>
      </c>
      <c r="AW1693" s="32"/>
      <c r="AX1693" s="23"/>
      <c r="AY1693" s="2"/>
    </row>
    <row r="1694" spans="1:51" ht="31.2" x14ac:dyDescent="0.3">
      <c r="A1694" s="49" t="s">
        <v>329</v>
      </c>
      <c r="B1694" s="45">
        <v>200</v>
      </c>
      <c r="C1694" s="49"/>
      <c r="D1694" s="49"/>
      <c r="E1694" s="15" t="s">
        <v>578</v>
      </c>
      <c r="F1694" s="19">
        <f t="shared" si="3364"/>
        <v>86649.400000000009</v>
      </c>
      <c r="G1694" s="19">
        <f t="shared" si="3364"/>
        <v>130875.4</v>
      </c>
      <c r="H1694" s="19">
        <f t="shared" si="3364"/>
        <v>0</v>
      </c>
      <c r="I1694" s="19">
        <f t="shared" si="3364"/>
        <v>0</v>
      </c>
      <c r="J1694" s="19">
        <f t="shared" si="3364"/>
        <v>0</v>
      </c>
      <c r="K1694" s="19">
        <f t="shared" si="3364"/>
        <v>0</v>
      </c>
      <c r="L1694" s="19">
        <f t="shared" si="3256"/>
        <v>86649.400000000009</v>
      </c>
      <c r="M1694" s="19">
        <f t="shared" si="3257"/>
        <v>130875.4</v>
      </c>
      <c r="N1694" s="19">
        <f t="shared" si="3258"/>
        <v>0</v>
      </c>
      <c r="O1694" s="19">
        <f t="shared" si="3373"/>
        <v>-73624.941999999995</v>
      </c>
      <c r="P1694" s="19">
        <f t="shared" si="3373"/>
        <v>-30282.876000000004</v>
      </c>
      <c r="Q1694" s="19">
        <f t="shared" si="3373"/>
        <v>144201.72500000001</v>
      </c>
      <c r="R1694" s="19">
        <f t="shared" si="3340"/>
        <v>13024.458000000013</v>
      </c>
      <c r="S1694" s="19">
        <f t="shared" si="3341"/>
        <v>100592.52399999999</v>
      </c>
      <c r="T1694" s="19">
        <f t="shared" si="3342"/>
        <v>144201.72500000001</v>
      </c>
      <c r="U1694" s="19">
        <f t="shared" si="3374"/>
        <v>0</v>
      </c>
      <c r="V1694" s="19">
        <f t="shared" si="3343"/>
        <v>13024.458000000013</v>
      </c>
      <c r="W1694" s="19">
        <f t="shared" si="3344"/>
        <v>100592.52399999999</v>
      </c>
      <c r="X1694" s="19">
        <f t="shared" si="3345"/>
        <v>144201.72500000001</v>
      </c>
      <c r="Y1694" s="19">
        <f t="shared" si="3374"/>
        <v>0</v>
      </c>
      <c r="Z1694" s="19">
        <f t="shared" si="3374"/>
        <v>0</v>
      </c>
      <c r="AA1694" s="19">
        <f t="shared" si="3374"/>
        <v>0</v>
      </c>
      <c r="AB1694" s="19">
        <f t="shared" si="3250"/>
        <v>13024.458000000013</v>
      </c>
      <c r="AC1694" s="19">
        <f t="shared" si="3251"/>
        <v>100592.52399999999</v>
      </c>
      <c r="AD1694" s="19">
        <f t="shared" si="3252"/>
        <v>144201.72500000001</v>
      </c>
      <c r="AE1694" s="19">
        <f t="shared" si="3374"/>
        <v>0</v>
      </c>
      <c r="AF1694" s="19">
        <f t="shared" si="3374"/>
        <v>0</v>
      </c>
      <c r="AG1694" s="19">
        <f t="shared" si="3259"/>
        <v>13024.458000000013</v>
      </c>
      <c r="AH1694" s="19">
        <f t="shared" si="3260"/>
        <v>100592.52399999999</v>
      </c>
      <c r="AI1694" s="19">
        <f t="shared" si="3261"/>
        <v>144201.72500000001</v>
      </c>
      <c r="AJ1694" s="19">
        <f t="shared" si="3374"/>
        <v>5599.5060000000003</v>
      </c>
      <c r="AK1694" s="19">
        <f t="shared" si="3374"/>
        <v>0</v>
      </c>
      <c r="AL1694" s="19">
        <f t="shared" si="3374"/>
        <v>0</v>
      </c>
      <c r="AM1694" s="19">
        <f t="shared" si="3349"/>
        <v>18623.964000000014</v>
      </c>
      <c r="AN1694" s="19">
        <f t="shared" si="3374"/>
        <v>0</v>
      </c>
      <c r="AO1694" s="19">
        <f t="shared" si="3350"/>
        <v>18623.964000000014</v>
      </c>
      <c r="AP1694" s="19">
        <f t="shared" si="3351"/>
        <v>100592.52399999999</v>
      </c>
      <c r="AQ1694" s="19">
        <f t="shared" si="3374"/>
        <v>0</v>
      </c>
      <c r="AR1694" s="19">
        <f t="shared" si="3352"/>
        <v>100592.52399999999</v>
      </c>
      <c r="AS1694" s="19">
        <f t="shared" si="3353"/>
        <v>144201.72500000001</v>
      </c>
      <c r="AT1694" s="19">
        <f t="shared" si="3374"/>
        <v>0</v>
      </c>
      <c r="AU1694" s="19">
        <f t="shared" si="3354"/>
        <v>144201.72500000001</v>
      </c>
      <c r="AV1694" s="19">
        <f t="shared" si="3374"/>
        <v>0</v>
      </c>
      <c r="AW1694" s="32"/>
      <c r="AX1694" s="23"/>
      <c r="AY1694" s="2"/>
    </row>
    <row r="1695" spans="1:51" ht="46.8" x14ac:dyDescent="0.3">
      <c r="A1695" s="49" t="s">
        <v>329</v>
      </c>
      <c r="B1695" s="45">
        <v>240</v>
      </c>
      <c r="C1695" s="49"/>
      <c r="D1695" s="49"/>
      <c r="E1695" s="15" t="s">
        <v>586</v>
      </c>
      <c r="F1695" s="19">
        <f t="shared" si="3364"/>
        <v>86649.400000000009</v>
      </c>
      <c r="G1695" s="19">
        <f t="shared" si="3364"/>
        <v>130875.4</v>
      </c>
      <c r="H1695" s="19">
        <f t="shared" si="3364"/>
        <v>0</v>
      </c>
      <c r="I1695" s="19">
        <f t="shared" si="3364"/>
        <v>0</v>
      </c>
      <c r="J1695" s="19">
        <f t="shared" si="3364"/>
        <v>0</v>
      </c>
      <c r="K1695" s="19">
        <f t="shared" si="3364"/>
        <v>0</v>
      </c>
      <c r="L1695" s="19">
        <f t="shared" si="3256"/>
        <v>86649.400000000009</v>
      </c>
      <c r="M1695" s="19">
        <f t="shared" si="3257"/>
        <v>130875.4</v>
      </c>
      <c r="N1695" s="19">
        <f t="shared" si="3258"/>
        <v>0</v>
      </c>
      <c r="O1695" s="19">
        <f t="shared" si="3373"/>
        <v>-73624.941999999995</v>
      </c>
      <c r="P1695" s="19">
        <f t="shared" si="3373"/>
        <v>-30282.876000000004</v>
      </c>
      <c r="Q1695" s="19">
        <f t="shared" si="3373"/>
        <v>144201.72500000001</v>
      </c>
      <c r="R1695" s="19">
        <f t="shared" si="3340"/>
        <v>13024.458000000013</v>
      </c>
      <c r="S1695" s="19">
        <f t="shared" si="3341"/>
        <v>100592.52399999999</v>
      </c>
      <c r="T1695" s="19">
        <f t="shared" si="3342"/>
        <v>144201.72500000001</v>
      </c>
      <c r="U1695" s="19">
        <f t="shared" si="3374"/>
        <v>0</v>
      </c>
      <c r="V1695" s="19">
        <f t="shared" si="3343"/>
        <v>13024.458000000013</v>
      </c>
      <c r="W1695" s="19">
        <f t="shared" si="3344"/>
        <v>100592.52399999999</v>
      </c>
      <c r="X1695" s="19">
        <f t="shared" si="3345"/>
        <v>144201.72500000001</v>
      </c>
      <c r="Y1695" s="19">
        <f t="shared" si="3374"/>
        <v>0</v>
      </c>
      <c r="Z1695" s="19">
        <f t="shared" si="3374"/>
        <v>0</v>
      </c>
      <c r="AA1695" s="19">
        <f t="shared" si="3374"/>
        <v>0</v>
      </c>
      <c r="AB1695" s="19">
        <f t="shared" si="3250"/>
        <v>13024.458000000013</v>
      </c>
      <c r="AC1695" s="19">
        <f t="shared" si="3251"/>
        <v>100592.52399999999</v>
      </c>
      <c r="AD1695" s="19">
        <f t="shared" si="3252"/>
        <v>144201.72500000001</v>
      </c>
      <c r="AE1695" s="19">
        <f t="shared" si="3374"/>
        <v>0</v>
      </c>
      <c r="AF1695" s="19">
        <f t="shared" si="3374"/>
        <v>0</v>
      </c>
      <c r="AG1695" s="19">
        <f t="shared" si="3259"/>
        <v>13024.458000000013</v>
      </c>
      <c r="AH1695" s="19">
        <f t="shared" si="3260"/>
        <v>100592.52399999999</v>
      </c>
      <c r="AI1695" s="19">
        <f t="shared" si="3261"/>
        <v>144201.72500000001</v>
      </c>
      <c r="AJ1695" s="19">
        <f t="shared" si="3374"/>
        <v>5599.5060000000003</v>
      </c>
      <c r="AK1695" s="19">
        <f t="shared" si="3374"/>
        <v>0</v>
      </c>
      <c r="AL1695" s="19">
        <f t="shared" si="3374"/>
        <v>0</v>
      </c>
      <c r="AM1695" s="19">
        <f t="shared" si="3349"/>
        <v>18623.964000000014</v>
      </c>
      <c r="AN1695" s="19">
        <f t="shared" si="3374"/>
        <v>0</v>
      </c>
      <c r="AO1695" s="19">
        <f t="shared" si="3350"/>
        <v>18623.964000000014</v>
      </c>
      <c r="AP1695" s="19">
        <f t="shared" si="3351"/>
        <v>100592.52399999999</v>
      </c>
      <c r="AQ1695" s="19">
        <f t="shared" si="3374"/>
        <v>0</v>
      </c>
      <c r="AR1695" s="19">
        <f t="shared" si="3352"/>
        <v>100592.52399999999</v>
      </c>
      <c r="AS1695" s="19">
        <f t="shared" si="3353"/>
        <v>144201.72500000001</v>
      </c>
      <c r="AT1695" s="19">
        <f t="shared" si="3374"/>
        <v>0</v>
      </c>
      <c r="AU1695" s="19">
        <f t="shared" si="3354"/>
        <v>144201.72500000001</v>
      </c>
      <c r="AV1695" s="19">
        <f t="shared" si="3374"/>
        <v>0</v>
      </c>
      <c r="AW1695" s="32"/>
      <c r="AX1695" s="23"/>
      <c r="AY1695" s="2"/>
    </row>
    <row r="1696" spans="1:51" x14ac:dyDescent="0.3">
      <c r="A1696" s="49" t="s">
        <v>329</v>
      </c>
      <c r="B1696" s="45">
        <v>240</v>
      </c>
      <c r="C1696" s="49" t="s">
        <v>200</v>
      </c>
      <c r="D1696" s="49" t="s">
        <v>20</v>
      </c>
      <c r="E1696" s="15" t="s">
        <v>553</v>
      </c>
      <c r="F1696" s="19">
        <v>86649.400000000009</v>
      </c>
      <c r="G1696" s="19">
        <v>130875.4</v>
      </c>
      <c r="H1696" s="19">
        <v>0</v>
      </c>
      <c r="I1696" s="19"/>
      <c r="J1696" s="19"/>
      <c r="K1696" s="19"/>
      <c r="L1696" s="19">
        <f t="shared" si="3256"/>
        <v>86649.400000000009</v>
      </c>
      <c r="M1696" s="19">
        <f t="shared" si="3257"/>
        <v>130875.4</v>
      </c>
      <c r="N1696" s="19">
        <f t="shared" si="3258"/>
        <v>0</v>
      </c>
      <c r="O1696" s="19">
        <f>273.719+12750.739-22540.349-64109.051</f>
        <v>-73624.941999999995</v>
      </c>
      <c r="P1696" s="19">
        <f>140610.5-41932.276-128961.1</f>
        <v>-30282.876000000004</v>
      </c>
      <c r="Q1696" s="19">
        <f>200000-25536.675-30261.6</f>
        <v>144201.72500000001</v>
      </c>
      <c r="R1696" s="19">
        <f t="shared" si="3340"/>
        <v>13024.458000000013</v>
      </c>
      <c r="S1696" s="19">
        <f t="shared" si="3341"/>
        <v>100592.52399999999</v>
      </c>
      <c r="T1696" s="19">
        <f t="shared" si="3342"/>
        <v>144201.72500000001</v>
      </c>
      <c r="U1696" s="19"/>
      <c r="V1696" s="19">
        <f t="shared" si="3343"/>
        <v>13024.458000000013</v>
      </c>
      <c r="W1696" s="19">
        <f t="shared" si="3344"/>
        <v>100592.52399999999</v>
      </c>
      <c r="X1696" s="19">
        <f t="shared" si="3345"/>
        <v>144201.72500000001</v>
      </c>
      <c r="Y1696" s="19"/>
      <c r="Z1696" s="19"/>
      <c r="AA1696" s="19"/>
      <c r="AB1696" s="19">
        <f t="shared" si="3250"/>
        <v>13024.458000000013</v>
      </c>
      <c r="AC1696" s="19">
        <f t="shared" si="3251"/>
        <v>100592.52399999999</v>
      </c>
      <c r="AD1696" s="19">
        <f t="shared" si="3252"/>
        <v>144201.72500000001</v>
      </c>
      <c r="AE1696" s="19"/>
      <c r="AF1696" s="19"/>
      <c r="AG1696" s="19">
        <f t="shared" si="3259"/>
        <v>13024.458000000013</v>
      </c>
      <c r="AH1696" s="19">
        <f t="shared" si="3260"/>
        <v>100592.52399999999</v>
      </c>
      <c r="AI1696" s="19">
        <f t="shared" si="3261"/>
        <v>144201.72500000001</v>
      </c>
      <c r="AJ1696" s="19">
        <v>5599.5060000000003</v>
      </c>
      <c r="AK1696" s="19"/>
      <c r="AL1696" s="19"/>
      <c r="AM1696" s="19">
        <f t="shared" si="3349"/>
        <v>18623.964000000014</v>
      </c>
      <c r="AN1696" s="19"/>
      <c r="AO1696" s="19">
        <f t="shared" si="3350"/>
        <v>18623.964000000014</v>
      </c>
      <c r="AP1696" s="19">
        <f t="shared" si="3351"/>
        <v>100592.52399999999</v>
      </c>
      <c r="AQ1696" s="19"/>
      <c r="AR1696" s="19">
        <f t="shared" si="3352"/>
        <v>100592.52399999999</v>
      </c>
      <c r="AS1696" s="19">
        <f t="shared" si="3353"/>
        <v>144201.72500000001</v>
      </c>
      <c r="AT1696" s="19"/>
      <c r="AU1696" s="19">
        <f t="shared" si="3354"/>
        <v>144201.72500000001</v>
      </c>
      <c r="AV1696" s="19"/>
      <c r="AW1696" s="32"/>
      <c r="AX1696" s="23"/>
      <c r="AY1696" s="2"/>
    </row>
    <row r="1697" spans="1:51" ht="62.4" x14ac:dyDescent="0.3">
      <c r="A1697" s="20" t="s">
        <v>1413</v>
      </c>
      <c r="B1697" s="45"/>
      <c r="C1697" s="49"/>
      <c r="D1697" s="49"/>
      <c r="E1697" s="15" t="s">
        <v>1364</v>
      </c>
      <c r="F1697" s="19"/>
      <c r="G1697" s="19"/>
      <c r="H1697" s="19"/>
      <c r="I1697" s="19"/>
      <c r="J1697" s="19"/>
      <c r="K1697" s="19"/>
      <c r="L1697" s="19"/>
      <c r="M1697" s="19"/>
      <c r="N1697" s="19"/>
      <c r="O1697" s="19">
        <f>O1698</f>
        <v>112701.749</v>
      </c>
      <c r="P1697" s="19">
        <f t="shared" ref="P1697:AV1699" si="3375">P1698</f>
        <v>209661.17599999998</v>
      </c>
      <c r="Q1697" s="19">
        <f t="shared" si="3375"/>
        <v>127683.375</v>
      </c>
      <c r="R1697" s="19">
        <f t="shared" si="3340"/>
        <v>112701.749</v>
      </c>
      <c r="S1697" s="19">
        <f t="shared" si="3341"/>
        <v>209661.17599999998</v>
      </c>
      <c r="T1697" s="19">
        <f t="shared" si="3342"/>
        <v>127683.375</v>
      </c>
      <c r="U1697" s="19">
        <f t="shared" si="3375"/>
        <v>0</v>
      </c>
      <c r="V1697" s="19">
        <f t="shared" si="3343"/>
        <v>112701.749</v>
      </c>
      <c r="W1697" s="19">
        <f t="shared" si="3344"/>
        <v>209661.17599999998</v>
      </c>
      <c r="X1697" s="19">
        <f t="shared" si="3345"/>
        <v>127683.375</v>
      </c>
      <c r="Y1697" s="19">
        <f t="shared" si="3375"/>
        <v>0</v>
      </c>
      <c r="Z1697" s="19">
        <f t="shared" si="3375"/>
        <v>0</v>
      </c>
      <c r="AA1697" s="19">
        <f t="shared" si="3375"/>
        <v>0</v>
      </c>
      <c r="AB1697" s="19">
        <f t="shared" ref="AB1697:AB1760" si="3376">V1697+Y1697</f>
        <v>112701.749</v>
      </c>
      <c r="AC1697" s="19">
        <f t="shared" ref="AC1697:AC1760" si="3377">W1697+Z1697</f>
        <v>209661.17599999998</v>
      </c>
      <c r="AD1697" s="19">
        <f t="shared" ref="AD1697:AD1760" si="3378">X1697+AA1697</f>
        <v>127683.375</v>
      </c>
      <c r="AE1697" s="19">
        <f t="shared" si="3375"/>
        <v>0</v>
      </c>
      <c r="AF1697" s="19">
        <f t="shared" si="3375"/>
        <v>0</v>
      </c>
      <c r="AG1697" s="19">
        <f t="shared" si="3259"/>
        <v>112701.749</v>
      </c>
      <c r="AH1697" s="19">
        <f t="shared" si="3260"/>
        <v>209661.17599999998</v>
      </c>
      <c r="AI1697" s="19">
        <f t="shared" si="3261"/>
        <v>127683.375</v>
      </c>
      <c r="AJ1697" s="19">
        <f t="shared" si="3375"/>
        <v>0</v>
      </c>
      <c r="AK1697" s="19">
        <f t="shared" si="3375"/>
        <v>0</v>
      </c>
      <c r="AL1697" s="19">
        <f t="shared" si="3375"/>
        <v>0</v>
      </c>
      <c r="AM1697" s="19">
        <f t="shared" si="3349"/>
        <v>112701.749</v>
      </c>
      <c r="AN1697" s="19">
        <f t="shared" si="3375"/>
        <v>0</v>
      </c>
      <c r="AO1697" s="19">
        <f t="shared" si="3350"/>
        <v>112701.749</v>
      </c>
      <c r="AP1697" s="19">
        <f t="shared" si="3351"/>
        <v>209661.17599999998</v>
      </c>
      <c r="AQ1697" s="19">
        <f t="shared" si="3375"/>
        <v>0</v>
      </c>
      <c r="AR1697" s="19">
        <f t="shared" si="3352"/>
        <v>209661.17599999998</v>
      </c>
      <c r="AS1697" s="19">
        <f t="shared" si="3353"/>
        <v>127683.375</v>
      </c>
      <c r="AT1697" s="19">
        <f t="shared" si="3375"/>
        <v>0</v>
      </c>
      <c r="AU1697" s="19">
        <f t="shared" si="3354"/>
        <v>127683.375</v>
      </c>
      <c r="AV1697" s="19">
        <f t="shared" si="3375"/>
        <v>0</v>
      </c>
      <c r="AW1697" s="32"/>
      <c r="AX1697" s="23"/>
      <c r="AY1697" s="2"/>
    </row>
    <row r="1698" spans="1:51" ht="31.2" x14ac:dyDescent="0.3">
      <c r="A1698" s="20" t="s">
        <v>1413</v>
      </c>
      <c r="B1698" s="45">
        <v>200</v>
      </c>
      <c r="C1698" s="49"/>
      <c r="D1698" s="49"/>
      <c r="E1698" s="15" t="s">
        <v>578</v>
      </c>
      <c r="F1698" s="19"/>
      <c r="G1698" s="19"/>
      <c r="H1698" s="19"/>
      <c r="I1698" s="19"/>
      <c r="J1698" s="19"/>
      <c r="K1698" s="19"/>
      <c r="L1698" s="19"/>
      <c r="M1698" s="19"/>
      <c r="N1698" s="19"/>
      <c r="O1698" s="19">
        <f>O1699</f>
        <v>112701.749</v>
      </c>
      <c r="P1698" s="19">
        <f t="shared" si="3375"/>
        <v>209661.17599999998</v>
      </c>
      <c r="Q1698" s="19">
        <f t="shared" si="3375"/>
        <v>127683.375</v>
      </c>
      <c r="R1698" s="19">
        <f t="shared" si="3340"/>
        <v>112701.749</v>
      </c>
      <c r="S1698" s="19">
        <f t="shared" si="3341"/>
        <v>209661.17599999998</v>
      </c>
      <c r="T1698" s="19">
        <f t="shared" si="3342"/>
        <v>127683.375</v>
      </c>
      <c r="U1698" s="19">
        <f t="shared" si="3375"/>
        <v>0</v>
      </c>
      <c r="V1698" s="19">
        <f t="shared" si="3343"/>
        <v>112701.749</v>
      </c>
      <c r="W1698" s="19">
        <f t="shared" si="3344"/>
        <v>209661.17599999998</v>
      </c>
      <c r="X1698" s="19">
        <f t="shared" si="3345"/>
        <v>127683.375</v>
      </c>
      <c r="Y1698" s="19">
        <f t="shared" si="3375"/>
        <v>0</v>
      </c>
      <c r="Z1698" s="19">
        <f t="shared" si="3375"/>
        <v>0</v>
      </c>
      <c r="AA1698" s="19">
        <f t="shared" si="3375"/>
        <v>0</v>
      </c>
      <c r="AB1698" s="19">
        <f t="shared" si="3376"/>
        <v>112701.749</v>
      </c>
      <c r="AC1698" s="19">
        <f t="shared" si="3377"/>
        <v>209661.17599999998</v>
      </c>
      <c r="AD1698" s="19">
        <f t="shared" si="3378"/>
        <v>127683.375</v>
      </c>
      <c r="AE1698" s="19">
        <f t="shared" si="3375"/>
        <v>0</v>
      </c>
      <c r="AF1698" s="19">
        <f t="shared" si="3375"/>
        <v>0</v>
      </c>
      <c r="AG1698" s="19">
        <f t="shared" si="3259"/>
        <v>112701.749</v>
      </c>
      <c r="AH1698" s="19">
        <f t="shared" si="3260"/>
        <v>209661.17599999998</v>
      </c>
      <c r="AI1698" s="19">
        <f t="shared" si="3261"/>
        <v>127683.375</v>
      </c>
      <c r="AJ1698" s="19">
        <f t="shared" si="3375"/>
        <v>0</v>
      </c>
      <c r="AK1698" s="19">
        <f t="shared" si="3375"/>
        <v>0</v>
      </c>
      <c r="AL1698" s="19">
        <f t="shared" si="3375"/>
        <v>0</v>
      </c>
      <c r="AM1698" s="19">
        <f t="shared" si="3349"/>
        <v>112701.749</v>
      </c>
      <c r="AN1698" s="19">
        <f t="shared" si="3375"/>
        <v>0</v>
      </c>
      <c r="AO1698" s="19">
        <f t="shared" si="3350"/>
        <v>112701.749</v>
      </c>
      <c r="AP1698" s="19">
        <f t="shared" si="3351"/>
        <v>209661.17599999998</v>
      </c>
      <c r="AQ1698" s="19">
        <f t="shared" si="3375"/>
        <v>0</v>
      </c>
      <c r="AR1698" s="19">
        <f t="shared" si="3352"/>
        <v>209661.17599999998</v>
      </c>
      <c r="AS1698" s="19">
        <f t="shared" si="3353"/>
        <v>127683.375</v>
      </c>
      <c r="AT1698" s="19">
        <f t="shared" si="3375"/>
        <v>0</v>
      </c>
      <c r="AU1698" s="19">
        <f t="shared" si="3354"/>
        <v>127683.375</v>
      </c>
      <c r="AV1698" s="19">
        <f t="shared" si="3375"/>
        <v>0</v>
      </c>
      <c r="AW1698" s="32"/>
      <c r="AX1698" s="23"/>
      <c r="AY1698" s="2"/>
    </row>
    <row r="1699" spans="1:51" ht="46.8" x14ac:dyDescent="0.3">
      <c r="A1699" s="20" t="s">
        <v>1413</v>
      </c>
      <c r="B1699" s="45">
        <v>240</v>
      </c>
      <c r="C1699" s="49"/>
      <c r="D1699" s="49"/>
      <c r="E1699" s="15" t="s">
        <v>586</v>
      </c>
      <c r="F1699" s="19"/>
      <c r="G1699" s="19"/>
      <c r="H1699" s="19"/>
      <c r="I1699" s="19"/>
      <c r="J1699" s="19"/>
      <c r="K1699" s="19"/>
      <c r="L1699" s="19"/>
      <c r="M1699" s="19"/>
      <c r="N1699" s="19"/>
      <c r="O1699" s="19">
        <f>O1700</f>
        <v>112701.749</v>
      </c>
      <c r="P1699" s="19">
        <f t="shared" si="3375"/>
        <v>209661.17599999998</v>
      </c>
      <c r="Q1699" s="19">
        <f t="shared" si="3375"/>
        <v>127683.375</v>
      </c>
      <c r="R1699" s="19">
        <f t="shared" si="3340"/>
        <v>112701.749</v>
      </c>
      <c r="S1699" s="19">
        <f t="shared" si="3341"/>
        <v>209661.17599999998</v>
      </c>
      <c r="T1699" s="19">
        <f t="shared" si="3342"/>
        <v>127683.375</v>
      </c>
      <c r="U1699" s="19">
        <f t="shared" si="3375"/>
        <v>0</v>
      </c>
      <c r="V1699" s="19">
        <f t="shared" si="3343"/>
        <v>112701.749</v>
      </c>
      <c r="W1699" s="19">
        <f t="shared" si="3344"/>
        <v>209661.17599999998</v>
      </c>
      <c r="X1699" s="19">
        <f t="shared" si="3345"/>
        <v>127683.375</v>
      </c>
      <c r="Y1699" s="19">
        <f t="shared" si="3375"/>
        <v>0</v>
      </c>
      <c r="Z1699" s="19">
        <f t="shared" si="3375"/>
        <v>0</v>
      </c>
      <c r="AA1699" s="19">
        <f t="shared" si="3375"/>
        <v>0</v>
      </c>
      <c r="AB1699" s="19">
        <f t="shared" si="3376"/>
        <v>112701.749</v>
      </c>
      <c r="AC1699" s="19">
        <f t="shared" si="3377"/>
        <v>209661.17599999998</v>
      </c>
      <c r="AD1699" s="19">
        <f t="shared" si="3378"/>
        <v>127683.375</v>
      </c>
      <c r="AE1699" s="19">
        <f t="shared" si="3375"/>
        <v>0</v>
      </c>
      <c r="AF1699" s="19">
        <f t="shared" si="3375"/>
        <v>0</v>
      </c>
      <c r="AG1699" s="19">
        <f t="shared" si="3259"/>
        <v>112701.749</v>
      </c>
      <c r="AH1699" s="19">
        <f t="shared" si="3260"/>
        <v>209661.17599999998</v>
      </c>
      <c r="AI1699" s="19">
        <f t="shared" si="3261"/>
        <v>127683.375</v>
      </c>
      <c r="AJ1699" s="19">
        <f t="shared" si="3375"/>
        <v>0</v>
      </c>
      <c r="AK1699" s="19">
        <f t="shared" si="3375"/>
        <v>0</v>
      </c>
      <c r="AL1699" s="19">
        <f t="shared" si="3375"/>
        <v>0</v>
      </c>
      <c r="AM1699" s="19">
        <f t="shared" si="3349"/>
        <v>112701.749</v>
      </c>
      <c r="AN1699" s="19">
        <f t="shared" si="3375"/>
        <v>0</v>
      </c>
      <c r="AO1699" s="19">
        <f t="shared" si="3350"/>
        <v>112701.749</v>
      </c>
      <c r="AP1699" s="19">
        <f t="shared" si="3351"/>
        <v>209661.17599999998</v>
      </c>
      <c r="AQ1699" s="19">
        <f t="shared" si="3375"/>
        <v>0</v>
      </c>
      <c r="AR1699" s="19">
        <f t="shared" si="3352"/>
        <v>209661.17599999998</v>
      </c>
      <c r="AS1699" s="19">
        <f t="shared" si="3353"/>
        <v>127683.375</v>
      </c>
      <c r="AT1699" s="19">
        <f t="shared" si="3375"/>
        <v>0</v>
      </c>
      <c r="AU1699" s="19">
        <f t="shared" si="3354"/>
        <v>127683.375</v>
      </c>
      <c r="AV1699" s="19">
        <f t="shared" si="3375"/>
        <v>0</v>
      </c>
      <c r="AW1699" s="32"/>
      <c r="AX1699" s="23"/>
      <c r="AY1699" s="2"/>
    </row>
    <row r="1700" spans="1:51" x14ac:dyDescent="0.3">
      <c r="A1700" s="20" t="s">
        <v>1413</v>
      </c>
      <c r="B1700" s="45">
        <v>240</v>
      </c>
      <c r="C1700" s="49" t="s">
        <v>200</v>
      </c>
      <c r="D1700" s="49" t="s">
        <v>20</v>
      </c>
      <c r="E1700" s="15" t="s">
        <v>553</v>
      </c>
      <c r="F1700" s="19"/>
      <c r="G1700" s="19"/>
      <c r="H1700" s="19"/>
      <c r="I1700" s="19"/>
      <c r="J1700" s="19"/>
      <c r="K1700" s="19"/>
      <c r="L1700" s="19"/>
      <c r="M1700" s="19"/>
      <c r="N1700" s="19"/>
      <c r="O1700" s="19">
        <f>90161.4+22540.349</f>
        <v>112701.749</v>
      </c>
      <c r="P1700" s="19">
        <f>167728.9+41932.276</f>
        <v>209661.17599999998</v>
      </c>
      <c r="Q1700" s="19">
        <f>102146.7+25536.675</f>
        <v>127683.375</v>
      </c>
      <c r="R1700" s="19">
        <f t="shared" si="3340"/>
        <v>112701.749</v>
      </c>
      <c r="S1700" s="19">
        <f t="shared" si="3341"/>
        <v>209661.17599999998</v>
      </c>
      <c r="T1700" s="19">
        <f t="shared" si="3342"/>
        <v>127683.375</v>
      </c>
      <c r="U1700" s="19"/>
      <c r="V1700" s="19">
        <f t="shared" si="3343"/>
        <v>112701.749</v>
      </c>
      <c r="W1700" s="19">
        <f t="shared" si="3344"/>
        <v>209661.17599999998</v>
      </c>
      <c r="X1700" s="19">
        <f t="shared" si="3345"/>
        <v>127683.375</v>
      </c>
      <c r="Y1700" s="19"/>
      <c r="Z1700" s="19"/>
      <c r="AA1700" s="19"/>
      <c r="AB1700" s="19">
        <f t="shared" si="3376"/>
        <v>112701.749</v>
      </c>
      <c r="AC1700" s="19">
        <f t="shared" si="3377"/>
        <v>209661.17599999998</v>
      </c>
      <c r="AD1700" s="19">
        <f t="shared" si="3378"/>
        <v>127683.375</v>
      </c>
      <c r="AE1700" s="19"/>
      <c r="AF1700" s="19"/>
      <c r="AG1700" s="19">
        <f t="shared" si="3259"/>
        <v>112701.749</v>
      </c>
      <c r="AH1700" s="19">
        <f t="shared" si="3260"/>
        <v>209661.17599999998</v>
      </c>
      <c r="AI1700" s="19">
        <f t="shared" si="3261"/>
        <v>127683.375</v>
      </c>
      <c r="AJ1700" s="19"/>
      <c r="AK1700" s="19"/>
      <c r="AL1700" s="19"/>
      <c r="AM1700" s="19">
        <f t="shared" si="3349"/>
        <v>112701.749</v>
      </c>
      <c r="AN1700" s="19"/>
      <c r="AO1700" s="19">
        <f t="shared" si="3350"/>
        <v>112701.749</v>
      </c>
      <c r="AP1700" s="19">
        <f t="shared" si="3351"/>
        <v>209661.17599999998</v>
      </c>
      <c r="AQ1700" s="19"/>
      <c r="AR1700" s="19">
        <f t="shared" si="3352"/>
        <v>209661.17599999998</v>
      </c>
      <c r="AS1700" s="19">
        <f t="shared" si="3353"/>
        <v>127683.375</v>
      </c>
      <c r="AT1700" s="19"/>
      <c r="AU1700" s="19">
        <f t="shared" si="3354"/>
        <v>127683.375</v>
      </c>
      <c r="AV1700" s="19"/>
      <c r="AW1700" s="32"/>
      <c r="AX1700" s="23"/>
      <c r="AY1700" s="2"/>
    </row>
    <row r="1701" spans="1:51" ht="46.8" x14ac:dyDescent="0.3">
      <c r="A1701" s="49" t="s">
        <v>333</v>
      </c>
      <c r="B1701" s="45"/>
      <c r="C1701" s="49"/>
      <c r="D1701" s="49"/>
      <c r="E1701" s="15" t="s">
        <v>1184</v>
      </c>
      <c r="F1701" s="19">
        <f>F1702+F1706</f>
        <v>337180.7</v>
      </c>
      <c r="G1701" s="19">
        <f t="shared" ref="G1701:AV1701" si="3379">G1702+G1706</f>
        <v>0</v>
      </c>
      <c r="H1701" s="19">
        <f t="shared" si="3379"/>
        <v>0</v>
      </c>
      <c r="I1701" s="19">
        <f t="shared" ref="I1701:K1701" si="3380">I1702+I1706</f>
        <v>0</v>
      </c>
      <c r="J1701" s="19">
        <f t="shared" si="3380"/>
        <v>0</v>
      </c>
      <c r="K1701" s="19">
        <f t="shared" si="3380"/>
        <v>0</v>
      </c>
      <c r="L1701" s="19">
        <f t="shared" si="3256"/>
        <v>337180.7</v>
      </c>
      <c r="M1701" s="19">
        <f t="shared" si="3257"/>
        <v>0</v>
      </c>
      <c r="N1701" s="19">
        <f t="shared" si="3258"/>
        <v>0</v>
      </c>
      <c r="O1701" s="19">
        <f t="shared" ref="O1701:Q1701" si="3381">O1702+O1706</f>
        <v>0</v>
      </c>
      <c r="P1701" s="19">
        <f t="shared" si="3381"/>
        <v>0</v>
      </c>
      <c r="Q1701" s="19">
        <f t="shared" si="3381"/>
        <v>0</v>
      </c>
      <c r="R1701" s="19">
        <f t="shared" si="3340"/>
        <v>337180.7</v>
      </c>
      <c r="S1701" s="19">
        <f t="shared" si="3341"/>
        <v>0</v>
      </c>
      <c r="T1701" s="19">
        <f t="shared" si="3342"/>
        <v>0</v>
      </c>
      <c r="U1701" s="19">
        <f t="shared" ref="U1701" si="3382">U1702+U1706</f>
        <v>0</v>
      </c>
      <c r="V1701" s="19">
        <f t="shared" si="3343"/>
        <v>337180.7</v>
      </c>
      <c r="W1701" s="19">
        <f t="shared" si="3344"/>
        <v>0</v>
      </c>
      <c r="X1701" s="19">
        <f t="shared" si="3345"/>
        <v>0</v>
      </c>
      <c r="Y1701" s="19">
        <f t="shared" ref="Y1701:AA1701" si="3383">Y1702+Y1706</f>
        <v>0</v>
      </c>
      <c r="Z1701" s="19">
        <f t="shared" si="3383"/>
        <v>0</v>
      </c>
      <c r="AA1701" s="19">
        <f t="shared" si="3383"/>
        <v>0</v>
      </c>
      <c r="AB1701" s="19">
        <f t="shared" si="3376"/>
        <v>337180.7</v>
      </c>
      <c r="AC1701" s="19">
        <f t="shared" si="3377"/>
        <v>0</v>
      </c>
      <c r="AD1701" s="19">
        <f t="shared" si="3378"/>
        <v>0</v>
      </c>
      <c r="AE1701" s="19">
        <f t="shared" ref="AE1701:AF1701" si="3384">AE1702+AE1706</f>
        <v>0</v>
      </c>
      <c r="AF1701" s="19">
        <f t="shared" si="3384"/>
        <v>0</v>
      </c>
      <c r="AG1701" s="19">
        <f t="shared" ref="AG1701:AG1764" si="3385">AB1701+AE1701</f>
        <v>337180.7</v>
      </c>
      <c r="AH1701" s="19">
        <f t="shared" ref="AH1701:AH1764" si="3386">AC1701+AF1701</f>
        <v>0</v>
      </c>
      <c r="AI1701" s="19">
        <f t="shared" ref="AI1701:AI1764" si="3387">AD1701</f>
        <v>0</v>
      </c>
      <c r="AJ1701" s="19">
        <f t="shared" ref="AJ1701:AL1701" si="3388">AJ1702+AJ1706</f>
        <v>0</v>
      </c>
      <c r="AK1701" s="19">
        <f t="shared" si="3388"/>
        <v>0</v>
      </c>
      <c r="AL1701" s="19">
        <f t="shared" si="3388"/>
        <v>0</v>
      </c>
      <c r="AM1701" s="19">
        <f t="shared" si="3349"/>
        <v>337180.7</v>
      </c>
      <c r="AN1701" s="19">
        <f t="shared" ref="AN1701" si="3389">AN1702+AN1706</f>
        <v>0</v>
      </c>
      <c r="AO1701" s="19">
        <f t="shared" si="3350"/>
        <v>337180.7</v>
      </c>
      <c r="AP1701" s="19">
        <f t="shared" si="3351"/>
        <v>0</v>
      </c>
      <c r="AQ1701" s="19">
        <f t="shared" ref="AQ1701" si="3390">AQ1702+AQ1706</f>
        <v>0</v>
      </c>
      <c r="AR1701" s="19">
        <f t="shared" si="3352"/>
        <v>0</v>
      </c>
      <c r="AS1701" s="19">
        <f t="shared" si="3353"/>
        <v>0</v>
      </c>
      <c r="AT1701" s="19">
        <f t="shared" ref="AT1701" si="3391">AT1702+AT1706</f>
        <v>0</v>
      </c>
      <c r="AU1701" s="19">
        <f t="shared" si="3354"/>
        <v>0</v>
      </c>
      <c r="AV1701" s="19">
        <f t="shared" si="3379"/>
        <v>0</v>
      </c>
      <c r="AW1701" s="32"/>
      <c r="AX1701" s="23"/>
      <c r="AY1701" s="2"/>
    </row>
    <row r="1702" spans="1:51" x14ac:dyDescent="0.3">
      <c r="A1702" s="49" t="s">
        <v>332</v>
      </c>
      <c r="B1702" s="45"/>
      <c r="C1702" s="49"/>
      <c r="D1702" s="49"/>
      <c r="E1702" s="15" t="s">
        <v>743</v>
      </c>
      <c r="F1702" s="19">
        <f t="shared" ref="F1702:K1704" si="3392">F1703</f>
        <v>194984.1</v>
      </c>
      <c r="G1702" s="19">
        <f t="shared" si="3392"/>
        <v>0</v>
      </c>
      <c r="H1702" s="19">
        <f t="shared" si="3392"/>
        <v>0</v>
      </c>
      <c r="I1702" s="19">
        <f t="shared" si="3392"/>
        <v>0</v>
      </c>
      <c r="J1702" s="19">
        <f t="shared" si="3392"/>
        <v>0</v>
      </c>
      <c r="K1702" s="19">
        <f t="shared" si="3392"/>
        <v>0</v>
      </c>
      <c r="L1702" s="19">
        <f t="shared" si="3256"/>
        <v>194984.1</v>
      </c>
      <c r="M1702" s="19">
        <f t="shared" si="3257"/>
        <v>0</v>
      </c>
      <c r="N1702" s="19">
        <f t="shared" si="3258"/>
        <v>0</v>
      </c>
      <c r="O1702" s="19">
        <f t="shared" ref="O1702:Q1704" si="3393">O1703</f>
        <v>0</v>
      </c>
      <c r="P1702" s="19">
        <f t="shared" si="3393"/>
        <v>0</v>
      </c>
      <c r="Q1702" s="19">
        <f t="shared" si="3393"/>
        <v>0</v>
      </c>
      <c r="R1702" s="19">
        <f t="shared" si="3340"/>
        <v>194984.1</v>
      </c>
      <c r="S1702" s="19">
        <f t="shared" si="3341"/>
        <v>0</v>
      </c>
      <c r="T1702" s="19">
        <f t="shared" si="3342"/>
        <v>0</v>
      </c>
      <c r="U1702" s="19">
        <f t="shared" ref="U1702:AV1704" si="3394">U1703</f>
        <v>0</v>
      </c>
      <c r="V1702" s="19">
        <f t="shared" si="3343"/>
        <v>194984.1</v>
      </c>
      <c r="W1702" s="19">
        <f t="shared" si="3344"/>
        <v>0</v>
      </c>
      <c r="X1702" s="19">
        <f t="shared" si="3345"/>
        <v>0</v>
      </c>
      <c r="Y1702" s="19">
        <f t="shared" si="3394"/>
        <v>0</v>
      </c>
      <c r="Z1702" s="19">
        <f t="shared" si="3394"/>
        <v>0</v>
      </c>
      <c r="AA1702" s="19">
        <f t="shared" si="3394"/>
        <v>0</v>
      </c>
      <c r="AB1702" s="19">
        <f t="shared" si="3376"/>
        <v>194984.1</v>
      </c>
      <c r="AC1702" s="19">
        <f t="shared" si="3377"/>
        <v>0</v>
      </c>
      <c r="AD1702" s="19">
        <f t="shared" si="3378"/>
        <v>0</v>
      </c>
      <c r="AE1702" s="19">
        <f t="shared" si="3394"/>
        <v>0</v>
      </c>
      <c r="AF1702" s="19">
        <f t="shared" si="3394"/>
        <v>0</v>
      </c>
      <c r="AG1702" s="19">
        <f t="shared" si="3385"/>
        <v>194984.1</v>
      </c>
      <c r="AH1702" s="19">
        <f t="shared" si="3386"/>
        <v>0</v>
      </c>
      <c r="AI1702" s="19">
        <f t="shared" si="3387"/>
        <v>0</v>
      </c>
      <c r="AJ1702" s="19">
        <f t="shared" si="3394"/>
        <v>0</v>
      </c>
      <c r="AK1702" s="19">
        <f t="shared" si="3394"/>
        <v>0</v>
      </c>
      <c r="AL1702" s="19">
        <f t="shared" si="3394"/>
        <v>0</v>
      </c>
      <c r="AM1702" s="19">
        <f t="shared" si="3349"/>
        <v>194984.1</v>
      </c>
      <c r="AN1702" s="19">
        <f t="shared" si="3394"/>
        <v>0</v>
      </c>
      <c r="AO1702" s="19">
        <f t="shared" si="3350"/>
        <v>194984.1</v>
      </c>
      <c r="AP1702" s="19">
        <f t="shared" si="3351"/>
        <v>0</v>
      </c>
      <c r="AQ1702" s="19">
        <f t="shared" si="3394"/>
        <v>0</v>
      </c>
      <c r="AR1702" s="19">
        <f t="shared" si="3352"/>
        <v>0</v>
      </c>
      <c r="AS1702" s="19">
        <f t="shared" si="3353"/>
        <v>0</v>
      </c>
      <c r="AT1702" s="19">
        <f t="shared" si="3394"/>
        <v>0</v>
      </c>
      <c r="AU1702" s="19">
        <f t="shared" si="3354"/>
        <v>0</v>
      </c>
      <c r="AV1702" s="19">
        <f t="shared" si="3394"/>
        <v>0</v>
      </c>
      <c r="AW1702" s="32"/>
      <c r="AX1702" s="23"/>
      <c r="AY1702" s="2"/>
    </row>
    <row r="1703" spans="1:51" ht="46.8" x14ac:dyDescent="0.3">
      <c r="A1703" s="49" t="s">
        <v>332</v>
      </c>
      <c r="B1703" s="45">
        <v>400</v>
      </c>
      <c r="C1703" s="49"/>
      <c r="D1703" s="49"/>
      <c r="E1703" s="15" t="s">
        <v>580</v>
      </c>
      <c r="F1703" s="19">
        <f t="shared" si="3392"/>
        <v>194984.1</v>
      </c>
      <c r="G1703" s="19">
        <f t="shared" si="3392"/>
        <v>0</v>
      </c>
      <c r="H1703" s="19">
        <f t="shared" si="3392"/>
        <v>0</v>
      </c>
      <c r="I1703" s="19">
        <f t="shared" si="3392"/>
        <v>0</v>
      </c>
      <c r="J1703" s="19">
        <f t="shared" si="3392"/>
        <v>0</v>
      </c>
      <c r="K1703" s="19">
        <f t="shared" si="3392"/>
        <v>0</v>
      </c>
      <c r="L1703" s="19">
        <f t="shared" si="3256"/>
        <v>194984.1</v>
      </c>
      <c r="M1703" s="19">
        <f t="shared" si="3257"/>
        <v>0</v>
      </c>
      <c r="N1703" s="19">
        <f t="shared" si="3258"/>
        <v>0</v>
      </c>
      <c r="O1703" s="19">
        <f t="shared" si="3393"/>
        <v>0</v>
      </c>
      <c r="P1703" s="19">
        <f t="shared" si="3393"/>
        <v>0</v>
      </c>
      <c r="Q1703" s="19">
        <f t="shared" si="3393"/>
        <v>0</v>
      </c>
      <c r="R1703" s="19">
        <f t="shared" si="3340"/>
        <v>194984.1</v>
      </c>
      <c r="S1703" s="19">
        <f t="shared" si="3341"/>
        <v>0</v>
      </c>
      <c r="T1703" s="19">
        <f t="shared" si="3342"/>
        <v>0</v>
      </c>
      <c r="U1703" s="19">
        <f t="shared" si="3394"/>
        <v>0</v>
      </c>
      <c r="V1703" s="19">
        <f t="shared" si="3343"/>
        <v>194984.1</v>
      </c>
      <c r="W1703" s="19">
        <f t="shared" si="3344"/>
        <v>0</v>
      </c>
      <c r="X1703" s="19">
        <f t="shared" si="3345"/>
        <v>0</v>
      </c>
      <c r="Y1703" s="19">
        <f t="shared" si="3394"/>
        <v>0</v>
      </c>
      <c r="Z1703" s="19">
        <f t="shared" si="3394"/>
        <v>0</v>
      </c>
      <c r="AA1703" s="19">
        <f t="shared" si="3394"/>
        <v>0</v>
      </c>
      <c r="AB1703" s="19">
        <f t="shared" si="3376"/>
        <v>194984.1</v>
      </c>
      <c r="AC1703" s="19">
        <f t="shared" si="3377"/>
        <v>0</v>
      </c>
      <c r="AD1703" s="19">
        <f t="shared" si="3378"/>
        <v>0</v>
      </c>
      <c r="AE1703" s="19">
        <f t="shared" si="3394"/>
        <v>0</v>
      </c>
      <c r="AF1703" s="19">
        <f t="shared" si="3394"/>
        <v>0</v>
      </c>
      <c r="AG1703" s="19">
        <f t="shared" si="3385"/>
        <v>194984.1</v>
      </c>
      <c r="AH1703" s="19">
        <f t="shared" si="3386"/>
        <v>0</v>
      </c>
      <c r="AI1703" s="19">
        <f t="shared" si="3387"/>
        <v>0</v>
      </c>
      <c r="AJ1703" s="19">
        <f t="shared" si="3394"/>
        <v>0</v>
      </c>
      <c r="AK1703" s="19">
        <f t="shared" si="3394"/>
        <v>0</v>
      </c>
      <c r="AL1703" s="19">
        <f t="shared" si="3394"/>
        <v>0</v>
      </c>
      <c r="AM1703" s="19">
        <f t="shared" si="3349"/>
        <v>194984.1</v>
      </c>
      <c r="AN1703" s="19">
        <f t="shared" si="3394"/>
        <v>0</v>
      </c>
      <c r="AO1703" s="19">
        <f t="shared" si="3350"/>
        <v>194984.1</v>
      </c>
      <c r="AP1703" s="19">
        <f t="shared" si="3351"/>
        <v>0</v>
      </c>
      <c r="AQ1703" s="19">
        <f t="shared" si="3394"/>
        <v>0</v>
      </c>
      <c r="AR1703" s="19">
        <f t="shared" si="3352"/>
        <v>0</v>
      </c>
      <c r="AS1703" s="19">
        <f t="shared" si="3353"/>
        <v>0</v>
      </c>
      <c r="AT1703" s="19">
        <f t="shared" si="3394"/>
        <v>0</v>
      </c>
      <c r="AU1703" s="19">
        <f t="shared" si="3354"/>
        <v>0</v>
      </c>
      <c r="AV1703" s="19">
        <f t="shared" si="3394"/>
        <v>0</v>
      </c>
      <c r="AW1703" s="32"/>
      <c r="AX1703" s="23"/>
      <c r="AY1703" s="2"/>
    </row>
    <row r="1704" spans="1:51" x14ac:dyDescent="0.3">
      <c r="A1704" s="49" t="s">
        <v>332</v>
      </c>
      <c r="B1704" s="45">
        <v>410</v>
      </c>
      <c r="C1704" s="49"/>
      <c r="D1704" s="49"/>
      <c r="E1704" s="15" t="s">
        <v>593</v>
      </c>
      <c r="F1704" s="19">
        <f t="shared" si="3392"/>
        <v>194984.1</v>
      </c>
      <c r="G1704" s="19">
        <f t="shared" si="3392"/>
        <v>0</v>
      </c>
      <c r="H1704" s="19">
        <f t="shared" si="3392"/>
        <v>0</v>
      </c>
      <c r="I1704" s="19">
        <f t="shared" si="3392"/>
        <v>0</v>
      </c>
      <c r="J1704" s="19">
        <f t="shared" si="3392"/>
        <v>0</v>
      </c>
      <c r="K1704" s="19">
        <f t="shared" si="3392"/>
        <v>0</v>
      </c>
      <c r="L1704" s="19">
        <f t="shared" si="3256"/>
        <v>194984.1</v>
      </c>
      <c r="M1704" s="19">
        <f t="shared" si="3257"/>
        <v>0</v>
      </c>
      <c r="N1704" s="19">
        <f t="shared" si="3258"/>
        <v>0</v>
      </c>
      <c r="O1704" s="19">
        <f t="shared" si="3393"/>
        <v>0</v>
      </c>
      <c r="P1704" s="19">
        <f t="shared" si="3393"/>
        <v>0</v>
      </c>
      <c r="Q1704" s="19">
        <f t="shared" si="3393"/>
        <v>0</v>
      </c>
      <c r="R1704" s="19">
        <f t="shared" si="3340"/>
        <v>194984.1</v>
      </c>
      <c r="S1704" s="19">
        <f t="shared" si="3341"/>
        <v>0</v>
      </c>
      <c r="T1704" s="19">
        <f t="shared" si="3342"/>
        <v>0</v>
      </c>
      <c r="U1704" s="19">
        <f t="shared" si="3394"/>
        <v>0</v>
      </c>
      <c r="V1704" s="19">
        <f t="shared" si="3343"/>
        <v>194984.1</v>
      </c>
      <c r="W1704" s="19">
        <f t="shared" si="3344"/>
        <v>0</v>
      </c>
      <c r="X1704" s="19">
        <f t="shared" si="3345"/>
        <v>0</v>
      </c>
      <c r="Y1704" s="19">
        <f t="shared" si="3394"/>
        <v>0</v>
      </c>
      <c r="Z1704" s="19">
        <f t="shared" si="3394"/>
        <v>0</v>
      </c>
      <c r="AA1704" s="19">
        <f t="shared" si="3394"/>
        <v>0</v>
      </c>
      <c r="AB1704" s="19">
        <f t="shared" si="3376"/>
        <v>194984.1</v>
      </c>
      <c r="AC1704" s="19">
        <f t="shared" si="3377"/>
        <v>0</v>
      </c>
      <c r="AD1704" s="19">
        <f t="shared" si="3378"/>
        <v>0</v>
      </c>
      <c r="AE1704" s="19">
        <f t="shared" si="3394"/>
        <v>0</v>
      </c>
      <c r="AF1704" s="19">
        <f t="shared" si="3394"/>
        <v>0</v>
      </c>
      <c r="AG1704" s="19">
        <f t="shared" si="3385"/>
        <v>194984.1</v>
      </c>
      <c r="AH1704" s="19">
        <f t="shared" si="3386"/>
        <v>0</v>
      </c>
      <c r="AI1704" s="19">
        <f t="shared" si="3387"/>
        <v>0</v>
      </c>
      <c r="AJ1704" s="19">
        <f t="shared" si="3394"/>
        <v>0</v>
      </c>
      <c r="AK1704" s="19">
        <f t="shared" si="3394"/>
        <v>0</v>
      </c>
      <c r="AL1704" s="19">
        <f t="shared" si="3394"/>
        <v>0</v>
      </c>
      <c r="AM1704" s="19">
        <f t="shared" si="3349"/>
        <v>194984.1</v>
      </c>
      <c r="AN1704" s="19">
        <f t="shared" si="3394"/>
        <v>0</v>
      </c>
      <c r="AO1704" s="19">
        <f t="shared" si="3350"/>
        <v>194984.1</v>
      </c>
      <c r="AP1704" s="19">
        <f t="shared" si="3351"/>
        <v>0</v>
      </c>
      <c r="AQ1704" s="19">
        <f t="shared" si="3394"/>
        <v>0</v>
      </c>
      <c r="AR1704" s="19">
        <f t="shared" si="3352"/>
        <v>0</v>
      </c>
      <c r="AS1704" s="19">
        <f t="shared" si="3353"/>
        <v>0</v>
      </c>
      <c r="AT1704" s="19">
        <f t="shared" si="3394"/>
        <v>0</v>
      </c>
      <c r="AU1704" s="19">
        <f t="shared" si="3354"/>
        <v>0</v>
      </c>
      <c r="AV1704" s="19">
        <f t="shared" si="3394"/>
        <v>0</v>
      </c>
      <c r="AW1704" s="32"/>
      <c r="AX1704" s="23"/>
      <c r="AY1704" s="2"/>
    </row>
    <row r="1705" spans="1:51" x14ac:dyDescent="0.3">
      <c r="A1705" s="49" t="s">
        <v>332</v>
      </c>
      <c r="B1705" s="45">
        <v>410</v>
      </c>
      <c r="C1705" s="49" t="s">
        <v>200</v>
      </c>
      <c r="D1705" s="49" t="s">
        <v>20</v>
      </c>
      <c r="E1705" s="15" t="s">
        <v>553</v>
      </c>
      <c r="F1705" s="19">
        <v>194984.1</v>
      </c>
      <c r="G1705" s="19">
        <v>0</v>
      </c>
      <c r="H1705" s="19">
        <v>0</v>
      </c>
      <c r="I1705" s="19"/>
      <c r="J1705" s="19"/>
      <c r="K1705" s="19"/>
      <c r="L1705" s="19">
        <f t="shared" si="3256"/>
        <v>194984.1</v>
      </c>
      <c r="M1705" s="19">
        <f t="shared" si="3257"/>
        <v>0</v>
      </c>
      <c r="N1705" s="19">
        <f t="shared" si="3258"/>
        <v>0</v>
      </c>
      <c r="O1705" s="19"/>
      <c r="P1705" s="19"/>
      <c r="Q1705" s="19"/>
      <c r="R1705" s="19">
        <f t="shared" si="3340"/>
        <v>194984.1</v>
      </c>
      <c r="S1705" s="19">
        <f t="shared" si="3341"/>
        <v>0</v>
      </c>
      <c r="T1705" s="19">
        <f t="shared" si="3342"/>
        <v>0</v>
      </c>
      <c r="U1705" s="19"/>
      <c r="V1705" s="19">
        <f t="shared" si="3343"/>
        <v>194984.1</v>
      </c>
      <c r="W1705" s="19">
        <f t="shared" si="3344"/>
        <v>0</v>
      </c>
      <c r="X1705" s="19">
        <f t="shared" si="3345"/>
        <v>0</v>
      </c>
      <c r="Y1705" s="19"/>
      <c r="Z1705" s="19"/>
      <c r="AA1705" s="19"/>
      <c r="AB1705" s="19">
        <f t="shared" si="3376"/>
        <v>194984.1</v>
      </c>
      <c r="AC1705" s="19">
        <f t="shared" si="3377"/>
        <v>0</v>
      </c>
      <c r="AD1705" s="19">
        <f t="shared" si="3378"/>
        <v>0</v>
      </c>
      <c r="AE1705" s="19"/>
      <c r="AF1705" s="19"/>
      <c r="AG1705" s="19">
        <f t="shared" si="3385"/>
        <v>194984.1</v>
      </c>
      <c r="AH1705" s="19">
        <f t="shared" si="3386"/>
        <v>0</v>
      </c>
      <c r="AI1705" s="19">
        <f t="shared" si="3387"/>
        <v>0</v>
      </c>
      <c r="AJ1705" s="19"/>
      <c r="AK1705" s="19"/>
      <c r="AL1705" s="19"/>
      <c r="AM1705" s="19">
        <f t="shared" si="3349"/>
        <v>194984.1</v>
      </c>
      <c r="AN1705" s="19"/>
      <c r="AO1705" s="19">
        <f t="shared" si="3350"/>
        <v>194984.1</v>
      </c>
      <c r="AP1705" s="19">
        <f t="shared" si="3351"/>
        <v>0</v>
      </c>
      <c r="AQ1705" s="19"/>
      <c r="AR1705" s="19">
        <f t="shared" si="3352"/>
        <v>0</v>
      </c>
      <c r="AS1705" s="19">
        <f t="shared" si="3353"/>
        <v>0</v>
      </c>
      <c r="AT1705" s="19"/>
      <c r="AU1705" s="19">
        <f t="shared" si="3354"/>
        <v>0</v>
      </c>
      <c r="AV1705" s="19"/>
      <c r="AW1705" s="32"/>
      <c r="AX1705" s="23"/>
      <c r="AY1705" s="2"/>
    </row>
    <row r="1706" spans="1:51" ht="31.2" x14ac:dyDescent="0.3">
      <c r="A1706" s="49" t="s">
        <v>861</v>
      </c>
      <c r="B1706" s="45"/>
      <c r="C1706" s="49"/>
      <c r="D1706" s="49"/>
      <c r="E1706" s="15" t="s">
        <v>869</v>
      </c>
      <c r="F1706" s="19">
        <f t="shared" ref="F1706:K1708" si="3395">F1707</f>
        <v>142196.6</v>
      </c>
      <c r="G1706" s="19">
        <f t="shared" si="3395"/>
        <v>0</v>
      </c>
      <c r="H1706" s="19">
        <f t="shared" si="3395"/>
        <v>0</v>
      </c>
      <c r="I1706" s="19">
        <f t="shared" si="3395"/>
        <v>0</v>
      </c>
      <c r="J1706" s="19">
        <f t="shared" si="3395"/>
        <v>0</v>
      </c>
      <c r="K1706" s="19">
        <f t="shared" si="3395"/>
        <v>0</v>
      </c>
      <c r="L1706" s="19">
        <f t="shared" si="3256"/>
        <v>142196.6</v>
      </c>
      <c r="M1706" s="19">
        <f t="shared" si="3257"/>
        <v>0</v>
      </c>
      <c r="N1706" s="19">
        <f t="shared" si="3258"/>
        <v>0</v>
      </c>
      <c r="O1706" s="19">
        <f t="shared" ref="O1706:Q1708" si="3396">O1707</f>
        <v>0</v>
      </c>
      <c r="P1706" s="19">
        <f t="shared" si="3396"/>
        <v>0</v>
      </c>
      <c r="Q1706" s="19">
        <f t="shared" si="3396"/>
        <v>0</v>
      </c>
      <c r="R1706" s="19">
        <f t="shared" si="3340"/>
        <v>142196.6</v>
      </c>
      <c r="S1706" s="19">
        <f t="shared" si="3341"/>
        <v>0</v>
      </c>
      <c r="T1706" s="19">
        <f t="shared" si="3342"/>
        <v>0</v>
      </c>
      <c r="U1706" s="19">
        <f t="shared" ref="U1706:AV1708" si="3397">U1707</f>
        <v>0</v>
      </c>
      <c r="V1706" s="19">
        <f t="shared" si="3343"/>
        <v>142196.6</v>
      </c>
      <c r="W1706" s="19">
        <f t="shared" si="3344"/>
        <v>0</v>
      </c>
      <c r="X1706" s="19">
        <f t="shared" si="3345"/>
        <v>0</v>
      </c>
      <c r="Y1706" s="19">
        <f t="shared" si="3397"/>
        <v>0</v>
      </c>
      <c r="Z1706" s="19">
        <f t="shared" si="3397"/>
        <v>0</v>
      </c>
      <c r="AA1706" s="19">
        <f t="shared" si="3397"/>
        <v>0</v>
      </c>
      <c r="AB1706" s="19">
        <f t="shared" si="3376"/>
        <v>142196.6</v>
      </c>
      <c r="AC1706" s="19">
        <f t="shared" si="3377"/>
        <v>0</v>
      </c>
      <c r="AD1706" s="19">
        <f t="shared" si="3378"/>
        <v>0</v>
      </c>
      <c r="AE1706" s="19">
        <f t="shared" si="3397"/>
        <v>0</v>
      </c>
      <c r="AF1706" s="19">
        <f t="shared" si="3397"/>
        <v>0</v>
      </c>
      <c r="AG1706" s="19">
        <f t="shared" si="3385"/>
        <v>142196.6</v>
      </c>
      <c r="AH1706" s="19">
        <f t="shared" si="3386"/>
        <v>0</v>
      </c>
      <c r="AI1706" s="19">
        <f t="shared" si="3387"/>
        <v>0</v>
      </c>
      <c r="AJ1706" s="19">
        <f t="shared" si="3397"/>
        <v>0</v>
      </c>
      <c r="AK1706" s="19">
        <f t="shared" si="3397"/>
        <v>0</v>
      </c>
      <c r="AL1706" s="19">
        <f t="shared" si="3397"/>
        <v>0</v>
      </c>
      <c r="AM1706" s="19">
        <f t="shared" si="3349"/>
        <v>142196.6</v>
      </c>
      <c r="AN1706" s="19">
        <f t="shared" si="3397"/>
        <v>0</v>
      </c>
      <c r="AO1706" s="19">
        <f t="shared" si="3350"/>
        <v>142196.6</v>
      </c>
      <c r="AP1706" s="19">
        <f t="shared" si="3351"/>
        <v>0</v>
      </c>
      <c r="AQ1706" s="19">
        <f t="shared" si="3397"/>
        <v>0</v>
      </c>
      <c r="AR1706" s="19">
        <f t="shared" si="3352"/>
        <v>0</v>
      </c>
      <c r="AS1706" s="19">
        <f t="shared" si="3353"/>
        <v>0</v>
      </c>
      <c r="AT1706" s="19">
        <f t="shared" si="3397"/>
        <v>0</v>
      </c>
      <c r="AU1706" s="19">
        <f t="shared" si="3354"/>
        <v>0</v>
      </c>
      <c r="AV1706" s="19">
        <f t="shared" si="3397"/>
        <v>0</v>
      </c>
      <c r="AW1706" s="32"/>
      <c r="AX1706" s="23"/>
      <c r="AY1706" s="2"/>
    </row>
    <row r="1707" spans="1:51" ht="46.8" x14ac:dyDescent="0.3">
      <c r="A1707" s="49" t="s">
        <v>861</v>
      </c>
      <c r="B1707" s="45">
        <v>400</v>
      </c>
      <c r="C1707" s="49"/>
      <c r="D1707" s="49"/>
      <c r="E1707" s="15" t="s">
        <v>580</v>
      </c>
      <c r="F1707" s="19">
        <f t="shared" si="3395"/>
        <v>142196.6</v>
      </c>
      <c r="G1707" s="19">
        <f t="shared" si="3395"/>
        <v>0</v>
      </c>
      <c r="H1707" s="19">
        <f t="shared" si="3395"/>
        <v>0</v>
      </c>
      <c r="I1707" s="19">
        <f t="shared" si="3395"/>
        <v>0</v>
      </c>
      <c r="J1707" s="19">
        <f t="shared" si="3395"/>
        <v>0</v>
      </c>
      <c r="K1707" s="19">
        <f t="shared" si="3395"/>
        <v>0</v>
      </c>
      <c r="L1707" s="19">
        <f t="shared" si="3256"/>
        <v>142196.6</v>
      </c>
      <c r="M1707" s="19">
        <f t="shared" si="3257"/>
        <v>0</v>
      </c>
      <c r="N1707" s="19">
        <f t="shared" si="3258"/>
        <v>0</v>
      </c>
      <c r="O1707" s="19">
        <f t="shared" si="3396"/>
        <v>0</v>
      </c>
      <c r="P1707" s="19">
        <f t="shared" si="3396"/>
        <v>0</v>
      </c>
      <c r="Q1707" s="19">
        <f t="shared" si="3396"/>
        <v>0</v>
      </c>
      <c r="R1707" s="19">
        <f t="shared" si="3340"/>
        <v>142196.6</v>
      </c>
      <c r="S1707" s="19">
        <f t="shared" si="3341"/>
        <v>0</v>
      </c>
      <c r="T1707" s="19">
        <f t="shared" si="3342"/>
        <v>0</v>
      </c>
      <c r="U1707" s="19">
        <f t="shared" si="3397"/>
        <v>0</v>
      </c>
      <c r="V1707" s="19">
        <f t="shared" si="3343"/>
        <v>142196.6</v>
      </c>
      <c r="W1707" s="19">
        <f t="shared" si="3344"/>
        <v>0</v>
      </c>
      <c r="X1707" s="19">
        <f t="shared" si="3345"/>
        <v>0</v>
      </c>
      <c r="Y1707" s="19">
        <f t="shared" si="3397"/>
        <v>0</v>
      </c>
      <c r="Z1707" s="19">
        <f t="shared" si="3397"/>
        <v>0</v>
      </c>
      <c r="AA1707" s="19">
        <f t="shared" si="3397"/>
        <v>0</v>
      </c>
      <c r="AB1707" s="19">
        <f t="shared" si="3376"/>
        <v>142196.6</v>
      </c>
      <c r="AC1707" s="19">
        <f t="shared" si="3377"/>
        <v>0</v>
      </c>
      <c r="AD1707" s="19">
        <f t="shared" si="3378"/>
        <v>0</v>
      </c>
      <c r="AE1707" s="19">
        <f t="shared" si="3397"/>
        <v>0</v>
      </c>
      <c r="AF1707" s="19">
        <f t="shared" si="3397"/>
        <v>0</v>
      </c>
      <c r="AG1707" s="19">
        <f t="shared" si="3385"/>
        <v>142196.6</v>
      </c>
      <c r="AH1707" s="19">
        <f t="shared" si="3386"/>
        <v>0</v>
      </c>
      <c r="AI1707" s="19">
        <f t="shared" si="3387"/>
        <v>0</v>
      </c>
      <c r="AJ1707" s="19">
        <f t="shared" si="3397"/>
        <v>0</v>
      </c>
      <c r="AK1707" s="19">
        <f t="shared" si="3397"/>
        <v>0</v>
      </c>
      <c r="AL1707" s="19">
        <f t="shared" si="3397"/>
        <v>0</v>
      </c>
      <c r="AM1707" s="19">
        <f t="shared" si="3349"/>
        <v>142196.6</v>
      </c>
      <c r="AN1707" s="19">
        <f t="shared" si="3397"/>
        <v>0</v>
      </c>
      <c r="AO1707" s="19">
        <f t="shared" si="3350"/>
        <v>142196.6</v>
      </c>
      <c r="AP1707" s="19">
        <f t="shared" si="3351"/>
        <v>0</v>
      </c>
      <c r="AQ1707" s="19">
        <f t="shared" si="3397"/>
        <v>0</v>
      </c>
      <c r="AR1707" s="19">
        <f t="shared" si="3352"/>
        <v>0</v>
      </c>
      <c r="AS1707" s="19">
        <f t="shared" si="3353"/>
        <v>0</v>
      </c>
      <c r="AT1707" s="19">
        <f t="shared" si="3397"/>
        <v>0</v>
      </c>
      <c r="AU1707" s="19">
        <f t="shared" si="3354"/>
        <v>0</v>
      </c>
      <c r="AV1707" s="19">
        <f t="shared" si="3397"/>
        <v>0</v>
      </c>
      <c r="AW1707" s="32"/>
      <c r="AX1707" s="23"/>
      <c r="AY1707" s="2"/>
    </row>
    <row r="1708" spans="1:51" x14ac:dyDescent="0.3">
      <c r="A1708" s="49" t="s">
        <v>861</v>
      </c>
      <c r="B1708" s="45">
        <v>410</v>
      </c>
      <c r="C1708" s="49"/>
      <c r="D1708" s="49"/>
      <c r="E1708" s="15" t="s">
        <v>593</v>
      </c>
      <c r="F1708" s="19">
        <f t="shared" si="3395"/>
        <v>142196.6</v>
      </c>
      <c r="G1708" s="19">
        <f t="shared" si="3395"/>
        <v>0</v>
      </c>
      <c r="H1708" s="19">
        <f t="shared" si="3395"/>
        <v>0</v>
      </c>
      <c r="I1708" s="19">
        <f t="shared" si="3395"/>
        <v>0</v>
      </c>
      <c r="J1708" s="19">
        <f t="shared" si="3395"/>
        <v>0</v>
      </c>
      <c r="K1708" s="19">
        <f t="shared" si="3395"/>
        <v>0</v>
      </c>
      <c r="L1708" s="19">
        <f t="shared" si="3256"/>
        <v>142196.6</v>
      </c>
      <c r="M1708" s="19">
        <f t="shared" si="3257"/>
        <v>0</v>
      </c>
      <c r="N1708" s="19">
        <f t="shared" si="3258"/>
        <v>0</v>
      </c>
      <c r="O1708" s="19">
        <f t="shared" si="3396"/>
        <v>0</v>
      </c>
      <c r="P1708" s="19">
        <f t="shared" si="3396"/>
        <v>0</v>
      </c>
      <c r="Q1708" s="19">
        <f t="shared" si="3396"/>
        <v>0</v>
      </c>
      <c r="R1708" s="19">
        <f t="shared" si="3340"/>
        <v>142196.6</v>
      </c>
      <c r="S1708" s="19">
        <f t="shared" si="3341"/>
        <v>0</v>
      </c>
      <c r="T1708" s="19">
        <f t="shared" si="3342"/>
        <v>0</v>
      </c>
      <c r="U1708" s="19">
        <f t="shared" si="3397"/>
        <v>0</v>
      </c>
      <c r="V1708" s="19">
        <f t="shared" si="3343"/>
        <v>142196.6</v>
      </c>
      <c r="W1708" s="19">
        <f t="shared" si="3344"/>
        <v>0</v>
      </c>
      <c r="X1708" s="19">
        <f t="shared" si="3345"/>
        <v>0</v>
      </c>
      <c r="Y1708" s="19">
        <f t="shared" si="3397"/>
        <v>0</v>
      </c>
      <c r="Z1708" s="19">
        <f t="shared" si="3397"/>
        <v>0</v>
      </c>
      <c r="AA1708" s="19">
        <f t="shared" si="3397"/>
        <v>0</v>
      </c>
      <c r="AB1708" s="19">
        <f t="shared" si="3376"/>
        <v>142196.6</v>
      </c>
      <c r="AC1708" s="19">
        <f t="shared" si="3377"/>
        <v>0</v>
      </c>
      <c r="AD1708" s="19">
        <f t="shared" si="3378"/>
        <v>0</v>
      </c>
      <c r="AE1708" s="19">
        <f t="shared" si="3397"/>
        <v>0</v>
      </c>
      <c r="AF1708" s="19">
        <f t="shared" si="3397"/>
        <v>0</v>
      </c>
      <c r="AG1708" s="19">
        <f t="shared" si="3385"/>
        <v>142196.6</v>
      </c>
      <c r="AH1708" s="19">
        <f t="shared" si="3386"/>
        <v>0</v>
      </c>
      <c r="AI1708" s="19">
        <f t="shared" si="3387"/>
        <v>0</v>
      </c>
      <c r="AJ1708" s="19">
        <f t="shared" si="3397"/>
        <v>0</v>
      </c>
      <c r="AK1708" s="19">
        <f t="shared" si="3397"/>
        <v>0</v>
      </c>
      <c r="AL1708" s="19">
        <f t="shared" si="3397"/>
        <v>0</v>
      </c>
      <c r="AM1708" s="19">
        <f t="shared" si="3349"/>
        <v>142196.6</v>
      </c>
      <c r="AN1708" s="19">
        <f t="shared" si="3397"/>
        <v>0</v>
      </c>
      <c r="AO1708" s="19">
        <f t="shared" si="3350"/>
        <v>142196.6</v>
      </c>
      <c r="AP1708" s="19">
        <f t="shared" si="3351"/>
        <v>0</v>
      </c>
      <c r="AQ1708" s="19">
        <f t="shared" si="3397"/>
        <v>0</v>
      </c>
      <c r="AR1708" s="19">
        <f t="shared" si="3352"/>
        <v>0</v>
      </c>
      <c r="AS1708" s="19">
        <f t="shared" si="3353"/>
        <v>0</v>
      </c>
      <c r="AT1708" s="19">
        <f t="shared" si="3397"/>
        <v>0</v>
      </c>
      <c r="AU1708" s="19">
        <f t="shared" si="3354"/>
        <v>0</v>
      </c>
      <c r="AV1708" s="19">
        <f t="shared" si="3397"/>
        <v>0</v>
      </c>
      <c r="AW1708" s="32"/>
      <c r="AX1708" s="23"/>
      <c r="AY1708" s="2"/>
    </row>
    <row r="1709" spans="1:51" x14ac:dyDescent="0.3">
      <c r="A1709" s="49" t="s">
        <v>861</v>
      </c>
      <c r="B1709" s="45">
        <v>410</v>
      </c>
      <c r="C1709" s="49" t="s">
        <v>200</v>
      </c>
      <c r="D1709" s="49" t="s">
        <v>20</v>
      </c>
      <c r="E1709" s="15" t="s">
        <v>553</v>
      </c>
      <c r="F1709" s="19">
        <v>142196.6</v>
      </c>
      <c r="G1709" s="19">
        <v>0</v>
      </c>
      <c r="H1709" s="19">
        <v>0</v>
      </c>
      <c r="I1709" s="19"/>
      <c r="J1709" s="19"/>
      <c r="K1709" s="19"/>
      <c r="L1709" s="19">
        <f t="shared" si="3256"/>
        <v>142196.6</v>
      </c>
      <c r="M1709" s="19">
        <f t="shared" si="3257"/>
        <v>0</v>
      </c>
      <c r="N1709" s="19">
        <f t="shared" si="3258"/>
        <v>0</v>
      </c>
      <c r="O1709" s="19"/>
      <c r="P1709" s="19"/>
      <c r="Q1709" s="19"/>
      <c r="R1709" s="19">
        <f t="shared" si="3340"/>
        <v>142196.6</v>
      </c>
      <c r="S1709" s="19">
        <f t="shared" si="3341"/>
        <v>0</v>
      </c>
      <c r="T1709" s="19">
        <f t="shared" si="3342"/>
        <v>0</v>
      </c>
      <c r="U1709" s="19"/>
      <c r="V1709" s="19">
        <f t="shared" si="3343"/>
        <v>142196.6</v>
      </c>
      <c r="W1709" s="19">
        <f t="shared" si="3344"/>
        <v>0</v>
      </c>
      <c r="X1709" s="19">
        <f t="shared" si="3345"/>
        <v>0</v>
      </c>
      <c r="Y1709" s="19"/>
      <c r="Z1709" s="19"/>
      <c r="AA1709" s="19"/>
      <c r="AB1709" s="19">
        <f t="shared" si="3376"/>
        <v>142196.6</v>
      </c>
      <c r="AC1709" s="19">
        <f t="shared" si="3377"/>
        <v>0</v>
      </c>
      <c r="AD1709" s="19">
        <f t="shared" si="3378"/>
        <v>0</v>
      </c>
      <c r="AE1709" s="19"/>
      <c r="AF1709" s="19"/>
      <c r="AG1709" s="19">
        <f t="shared" si="3385"/>
        <v>142196.6</v>
      </c>
      <c r="AH1709" s="19">
        <f t="shared" si="3386"/>
        <v>0</v>
      </c>
      <c r="AI1709" s="19">
        <f t="shared" si="3387"/>
        <v>0</v>
      </c>
      <c r="AJ1709" s="19"/>
      <c r="AK1709" s="19"/>
      <c r="AL1709" s="19"/>
      <c r="AM1709" s="19">
        <f t="shared" si="3349"/>
        <v>142196.6</v>
      </c>
      <c r="AN1709" s="19"/>
      <c r="AO1709" s="19">
        <f t="shared" si="3350"/>
        <v>142196.6</v>
      </c>
      <c r="AP1709" s="19">
        <f t="shared" si="3351"/>
        <v>0</v>
      </c>
      <c r="AQ1709" s="19"/>
      <c r="AR1709" s="19">
        <f t="shared" si="3352"/>
        <v>0</v>
      </c>
      <c r="AS1709" s="19">
        <f t="shared" si="3353"/>
        <v>0</v>
      </c>
      <c r="AT1709" s="19"/>
      <c r="AU1709" s="19">
        <f t="shared" si="3354"/>
        <v>0</v>
      </c>
      <c r="AV1709" s="19"/>
      <c r="AW1709" s="32"/>
      <c r="AX1709" s="23"/>
      <c r="AY1709" s="2"/>
    </row>
    <row r="1710" spans="1:51" s="9" customFormat="1" ht="31.2" x14ac:dyDescent="0.3">
      <c r="A1710" s="8" t="s">
        <v>336</v>
      </c>
      <c r="B1710" s="14"/>
      <c r="C1710" s="8"/>
      <c r="D1710" s="8"/>
      <c r="E1710" s="48" t="s">
        <v>1185</v>
      </c>
      <c r="F1710" s="12">
        <f>F1711+F1741</f>
        <v>72200.100000000006</v>
      </c>
      <c r="G1710" s="12">
        <f>G1711+G1741</f>
        <v>59976.600000000006</v>
      </c>
      <c r="H1710" s="12">
        <f>H1711+H1741</f>
        <v>59906.600000000006</v>
      </c>
      <c r="I1710" s="12">
        <f t="shared" ref="I1710:K1710" si="3398">I1711+I1741</f>
        <v>-5734.4</v>
      </c>
      <c r="J1710" s="12">
        <f t="shared" si="3398"/>
        <v>2392.8000000000002</v>
      </c>
      <c r="K1710" s="12">
        <f t="shared" si="3398"/>
        <v>0</v>
      </c>
      <c r="L1710" s="12">
        <f t="shared" si="3256"/>
        <v>66465.700000000012</v>
      </c>
      <c r="M1710" s="12">
        <f t="shared" si="3257"/>
        <v>62369.400000000009</v>
      </c>
      <c r="N1710" s="12">
        <f t="shared" si="3258"/>
        <v>59906.600000000006</v>
      </c>
      <c r="O1710" s="12">
        <f t="shared" ref="O1710:Q1710" si="3399">O1711+O1741</f>
        <v>0</v>
      </c>
      <c r="P1710" s="12">
        <f t="shared" si="3399"/>
        <v>0</v>
      </c>
      <c r="Q1710" s="12">
        <f t="shared" si="3399"/>
        <v>0</v>
      </c>
      <c r="R1710" s="12">
        <f t="shared" si="3340"/>
        <v>66465.700000000012</v>
      </c>
      <c r="S1710" s="12">
        <f t="shared" si="3341"/>
        <v>62369.400000000009</v>
      </c>
      <c r="T1710" s="12">
        <f t="shared" si="3342"/>
        <v>59906.600000000006</v>
      </c>
      <c r="U1710" s="12">
        <f>U1711+U1741</f>
        <v>0</v>
      </c>
      <c r="V1710" s="12">
        <f t="shared" si="3343"/>
        <v>66465.700000000012</v>
      </c>
      <c r="W1710" s="12">
        <f t="shared" si="3344"/>
        <v>62369.400000000009</v>
      </c>
      <c r="X1710" s="12">
        <f t="shared" si="3345"/>
        <v>59906.600000000006</v>
      </c>
      <c r="Y1710" s="12">
        <f t="shared" ref="Y1710:AA1710" si="3400">Y1711+Y1741</f>
        <v>0</v>
      </c>
      <c r="Z1710" s="12">
        <f t="shared" si="3400"/>
        <v>0</v>
      </c>
      <c r="AA1710" s="12">
        <f t="shared" si="3400"/>
        <v>0</v>
      </c>
      <c r="AB1710" s="12">
        <f t="shared" si="3376"/>
        <v>66465.700000000012</v>
      </c>
      <c r="AC1710" s="12">
        <f t="shared" si="3377"/>
        <v>62369.400000000009</v>
      </c>
      <c r="AD1710" s="12">
        <f t="shared" si="3378"/>
        <v>59906.600000000006</v>
      </c>
      <c r="AE1710" s="12">
        <f t="shared" ref="AE1710:AF1710" si="3401">AE1711+AE1741</f>
        <v>0</v>
      </c>
      <c r="AF1710" s="12">
        <f t="shared" si="3401"/>
        <v>0</v>
      </c>
      <c r="AG1710" s="12">
        <f t="shared" si="3385"/>
        <v>66465.700000000012</v>
      </c>
      <c r="AH1710" s="12">
        <f t="shared" si="3386"/>
        <v>62369.400000000009</v>
      </c>
      <c r="AI1710" s="12">
        <f t="shared" si="3387"/>
        <v>59906.600000000006</v>
      </c>
      <c r="AJ1710" s="12">
        <f>AJ1711+AJ1741</f>
        <v>-642.67200000000003</v>
      </c>
      <c r="AK1710" s="12">
        <f>AK1711+AK1741</f>
        <v>0</v>
      </c>
      <c r="AL1710" s="12">
        <f>AL1711+AL1741</f>
        <v>0</v>
      </c>
      <c r="AM1710" s="12">
        <f t="shared" si="3349"/>
        <v>65823.028000000006</v>
      </c>
      <c r="AN1710" s="12">
        <f>AN1711+AN1741</f>
        <v>0</v>
      </c>
      <c r="AO1710" s="12">
        <f t="shared" si="3350"/>
        <v>65823.028000000006</v>
      </c>
      <c r="AP1710" s="12">
        <f t="shared" si="3351"/>
        <v>62369.400000000009</v>
      </c>
      <c r="AQ1710" s="12">
        <f>AQ1711+AQ1741</f>
        <v>0</v>
      </c>
      <c r="AR1710" s="12">
        <f t="shared" si="3352"/>
        <v>62369.400000000009</v>
      </c>
      <c r="AS1710" s="12">
        <f t="shared" si="3353"/>
        <v>59906.600000000006</v>
      </c>
      <c r="AT1710" s="12">
        <f>AT1711+AT1741</f>
        <v>0</v>
      </c>
      <c r="AU1710" s="12">
        <f t="shared" si="3354"/>
        <v>59906.600000000006</v>
      </c>
      <c r="AV1710" s="12">
        <f>AV1711+AV1741</f>
        <v>0</v>
      </c>
      <c r="AW1710" s="22"/>
      <c r="AX1710" s="25"/>
    </row>
    <row r="1711" spans="1:51" s="11" customFormat="1" ht="31.2" x14ac:dyDescent="0.3">
      <c r="A1711" s="10" t="s">
        <v>337</v>
      </c>
      <c r="B1711" s="17"/>
      <c r="C1711" s="10"/>
      <c r="D1711" s="10"/>
      <c r="E1711" s="16" t="s">
        <v>1186</v>
      </c>
      <c r="F1711" s="18">
        <f>F1712+F1721+F1726+F1731+F1736</f>
        <v>22802.400000000001</v>
      </c>
      <c r="G1711" s="18">
        <f t="shared" ref="G1711:AV1711" si="3402">G1712+G1721+G1726+G1731+G1736</f>
        <v>19916.8</v>
      </c>
      <c r="H1711" s="18">
        <f t="shared" si="3402"/>
        <v>19846.8</v>
      </c>
      <c r="I1711" s="18">
        <f t="shared" ref="I1711:K1711" si="3403">I1712+I1721+I1726+I1731+I1736</f>
        <v>-2392.8000000000002</v>
      </c>
      <c r="J1711" s="18">
        <f t="shared" si="3403"/>
        <v>2392.8000000000002</v>
      </c>
      <c r="K1711" s="18">
        <f t="shared" si="3403"/>
        <v>0</v>
      </c>
      <c r="L1711" s="18">
        <f t="shared" si="3256"/>
        <v>20409.600000000002</v>
      </c>
      <c r="M1711" s="18">
        <f t="shared" si="3257"/>
        <v>22309.599999999999</v>
      </c>
      <c r="N1711" s="18">
        <f t="shared" si="3258"/>
        <v>19846.8</v>
      </c>
      <c r="O1711" s="18">
        <f t="shared" ref="O1711:Q1711" si="3404">O1712+O1721+O1726+O1731+O1736</f>
        <v>0</v>
      </c>
      <c r="P1711" s="18">
        <f t="shared" si="3404"/>
        <v>0</v>
      </c>
      <c r="Q1711" s="18">
        <f t="shared" si="3404"/>
        <v>0</v>
      </c>
      <c r="R1711" s="18">
        <f t="shared" si="3340"/>
        <v>20409.600000000002</v>
      </c>
      <c r="S1711" s="18">
        <f t="shared" si="3341"/>
        <v>22309.599999999999</v>
      </c>
      <c r="T1711" s="18">
        <f t="shared" si="3342"/>
        <v>19846.8</v>
      </c>
      <c r="U1711" s="18">
        <f t="shared" ref="U1711" si="3405">U1712+U1721+U1726+U1731+U1736</f>
        <v>0</v>
      </c>
      <c r="V1711" s="18">
        <f t="shared" si="3343"/>
        <v>20409.600000000002</v>
      </c>
      <c r="W1711" s="18">
        <f t="shared" si="3344"/>
        <v>22309.599999999999</v>
      </c>
      <c r="X1711" s="18">
        <f t="shared" si="3345"/>
        <v>19846.8</v>
      </c>
      <c r="Y1711" s="18">
        <f t="shared" ref="Y1711:AA1711" si="3406">Y1712+Y1721+Y1726+Y1731+Y1736</f>
        <v>0</v>
      </c>
      <c r="Z1711" s="18">
        <f t="shared" si="3406"/>
        <v>0</v>
      </c>
      <c r="AA1711" s="18">
        <f t="shared" si="3406"/>
        <v>0</v>
      </c>
      <c r="AB1711" s="18">
        <f t="shared" si="3376"/>
        <v>20409.600000000002</v>
      </c>
      <c r="AC1711" s="18">
        <f t="shared" si="3377"/>
        <v>22309.599999999999</v>
      </c>
      <c r="AD1711" s="18">
        <f t="shared" si="3378"/>
        <v>19846.8</v>
      </c>
      <c r="AE1711" s="18">
        <f t="shared" ref="AE1711:AF1711" si="3407">AE1712+AE1721+AE1726+AE1731+AE1736</f>
        <v>0</v>
      </c>
      <c r="AF1711" s="18">
        <f t="shared" si="3407"/>
        <v>0</v>
      </c>
      <c r="AG1711" s="18">
        <f t="shared" si="3385"/>
        <v>20409.600000000002</v>
      </c>
      <c r="AH1711" s="18">
        <f t="shared" si="3386"/>
        <v>22309.599999999999</v>
      </c>
      <c r="AI1711" s="18">
        <f t="shared" si="3387"/>
        <v>19846.8</v>
      </c>
      <c r="AJ1711" s="18">
        <f t="shared" ref="AJ1711:AL1711" si="3408">AJ1712+AJ1721+AJ1726+AJ1731+AJ1736</f>
        <v>-229.4</v>
      </c>
      <c r="AK1711" s="18">
        <f t="shared" si="3408"/>
        <v>0</v>
      </c>
      <c r="AL1711" s="18">
        <f t="shared" si="3408"/>
        <v>0</v>
      </c>
      <c r="AM1711" s="18">
        <f t="shared" si="3349"/>
        <v>20180.2</v>
      </c>
      <c r="AN1711" s="18">
        <f t="shared" ref="AN1711" si="3409">AN1712+AN1721+AN1726+AN1731+AN1736</f>
        <v>0</v>
      </c>
      <c r="AO1711" s="18">
        <f t="shared" si="3350"/>
        <v>20180.2</v>
      </c>
      <c r="AP1711" s="18">
        <f t="shared" si="3351"/>
        <v>22309.599999999999</v>
      </c>
      <c r="AQ1711" s="18">
        <f t="shared" ref="AQ1711" si="3410">AQ1712+AQ1721+AQ1726+AQ1731+AQ1736</f>
        <v>0</v>
      </c>
      <c r="AR1711" s="18">
        <f t="shared" si="3352"/>
        <v>22309.599999999999</v>
      </c>
      <c r="AS1711" s="18">
        <f t="shared" si="3353"/>
        <v>19846.8</v>
      </c>
      <c r="AT1711" s="18">
        <f t="shared" ref="AT1711" si="3411">AT1712+AT1721+AT1726+AT1731+AT1736</f>
        <v>0</v>
      </c>
      <c r="AU1711" s="18">
        <f t="shared" si="3354"/>
        <v>19846.8</v>
      </c>
      <c r="AV1711" s="18">
        <f t="shared" si="3402"/>
        <v>0</v>
      </c>
      <c r="AW1711" s="31"/>
      <c r="AX1711" s="26"/>
    </row>
    <row r="1712" spans="1:51" ht="46.8" x14ac:dyDescent="0.3">
      <c r="A1712" s="49" t="s">
        <v>338</v>
      </c>
      <c r="B1712" s="45"/>
      <c r="C1712" s="49"/>
      <c r="D1712" s="49"/>
      <c r="E1712" s="15" t="s">
        <v>1187</v>
      </c>
      <c r="F1712" s="19">
        <f t="shared" ref="F1712:K1712" si="3412">F1713+F1717</f>
        <v>7673.5</v>
      </c>
      <c r="G1712" s="19">
        <f t="shared" si="3412"/>
        <v>7673.5</v>
      </c>
      <c r="H1712" s="19">
        <f t="shared" si="3412"/>
        <v>7673.5</v>
      </c>
      <c r="I1712" s="19">
        <f t="shared" si="3412"/>
        <v>0</v>
      </c>
      <c r="J1712" s="19">
        <f t="shared" si="3412"/>
        <v>0</v>
      </c>
      <c r="K1712" s="19">
        <f t="shared" si="3412"/>
        <v>0</v>
      </c>
      <c r="L1712" s="19">
        <f t="shared" ref="L1712:L1775" si="3413">F1712+I1712</f>
        <v>7673.5</v>
      </c>
      <c r="M1712" s="19">
        <f t="shared" ref="M1712:M1775" si="3414">G1712+J1712</f>
        <v>7673.5</v>
      </c>
      <c r="N1712" s="19">
        <f t="shared" ref="N1712:N1775" si="3415">H1712+K1712</f>
        <v>7673.5</v>
      </c>
      <c r="O1712" s="19">
        <f t="shared" ref="O1712:Q1712" si="3416">O1713+O1717</f>
        <v>0</v>
      </c>
      <c r="P1712" s="19">
        <f t="shared" si="3416"/>
        <v>0</v>
      </c>
      <c r="Q1712" s="19">
        <f t="shared" si="3416"/>
        <v>0</v>
      </c>
      <c r="R1712" s="19">
        <f t="shared" si="3340"/>
        <v>7673.5</v>
      </c>
      <c r="S1712" s="19">
        <f t="shared" si="3341"/>
        <v>7673.5</v>
      </c>
      <c r="T1712" s="19">
        <f t="shared" si="3342"/>
        <v>7673.5</v>
      </c>
      <c r="U1712" s="19">
        <f t="shared" ref="U1712:AV1712" si="3417">U1713+U1717</f>
        <v>0</v>
      </c>
      <c r="V1712" s="19">
        <f t="shared" si="3343"/>
        <v>7673.5</v>
      </c>
      <c r="W1712" s="19">
        <f t="shared" si="3344"/>
        <v>7673.5</v>
      </c>
      <c r="X1712" s="19">
        <f t="shared" si="3345"/>
        <v>7673.5</v>
      </c>
      <c r="Y1712" s="19">
        <f t="shared" ref="Y1712:AA1712" si="3418">Y1713+Y1717</f>
        <v>0</v>
      </c>
      <c r="Z1712" s="19">
        <f t="shared" si="3418"/>
        <v>0</v>
      </c>
      <c r="AA1712" s="19">
        <f t="shared" si="3418"/>
        <v>0</v>
      </c>
      <c r="AB1712" s="19">
        <f t="shared" si="3376"/>
        <v>7673.5</v>
      </c>
      <c r="AC1712" s="19">
        <f t="shared" si="3377"/>
        <v>7673.5</v>
      </c>
      <c r="AD1712" s="19">
        <f t="shared" si="3378"/>
        <v>7673.5</v>
      </c>
      <c r="AE1712" s="19">
        <f t="shared" ref="AE1712:AF1712" si="3419">AE1713+AE1717</f>
        <v>0</v>
      </c>
      <c r="AF1712" s="19">
        <f t="shared" si="3419"/>
        <v>0</v>
      </c>
      <c r="AG1712" s="19">
        <f t="shared" si="3385"/>
        <v>7673.5</v>
      </c>
      <c r="AH1712" s="19">
        <f t="shared" si="3386"/>
        <v>7673.5</v>
      </c>
      <c r="AI1712" s="19">
        <f t="shared" si="3387"/>
        <v>7673.5</v>
      </c>
      <c r="AJ1712" s="19">
        <f t="shared" ref="AJ1712:AL1712" si="3420">AJ1713+AJ1717</f>
        <v>0</v>
      </c>
      <c r="AK1712" s="19">
        <f t="shared" si="3420"/>
        <v>0</v>
      </c>
      <c r="AL1712" s="19">
        <f t="shared" si="3420"/>
        <v>0</v>
      </c>
      <c r="AM1712" s="19">
        <f t="shared" si="3349"/>
        <v>7673.5</v>
      </c>
      <c r="AN1712" s="19">
        <f t="shared" ref="AN1712" si="3421">AN1713+AN1717</f>
        <v>0</v>
      </c>
      <c r="AO1712" s="19">
        <f t="shared" si="3350"/>
        <v>7673.5</v>
      </c>
      <c r="AP1712" s="19">
        <f t="shared" si="3351"/>
        <v>7673.5</v>
      </c>
      <c r="AQ1712" s="19">
        <f t="shared" ref="AQ1712" si="3422">AQ1713+AQ1717</f>
        <v>0</v>
      </c>
      <c r="AR1712" s="19">
        <f t="shared" si="3352"/>
        <v>7673.5</v>
      </c>
      <c r="AS1712" s="19">
        <f t="shared" si="3353"/>
        <v>7673.5</v>
      </c>
      <c r="AT1712" s="19">
        <f t="shared" ref="AT1712" si="3423">AT1713+AT1717</f>
        <v>0</v>
      </c>
      <c r="AU1712" s="19">
        <f t="shared" si="3354"/>
        <v>7673.5</v>
      </c>
      <c r="AV1712" s="19">
        <f t="shared" si="3417"/>
        <v>0</v>
      </c>
      <c r="AW1712" s="32"/>
      <c r="AX1712" s="23"/>
      <c r="AY1712" s="2"/>
    </row>
    <row r="1713" spans="1:51" ht="31.2" x14ac:dyDescent="0.3">
      <c r="A1713" s="49" t="s">
        <v>334</v>
      </c>
      <c r="B1713" s="45"/>
      <c r="C1713" s="49"/>
      <c r="D1713" s="49"/>
      <c r="E1713" s="15" t="s">
        <v>744</v>
      </c>
      <c r="F1713" s="19">
        <f t="shared" ref="F1713:K1715" si="3424">F1714</f>
        <v>6920</v>
      </c>
      <c r="G1713" s="19">
        <f t="shared" si="3424"/>
        <v>6920</v>
      </c>
      <c r="H1713" s="19">
        <f t="shared" si="3424"/>
        <v>6920</v>
      </c>
      <c r="I1713" s="19">
        <f t="shared" si="3424"/>
        <v>0</v>
      </c>
      <c r="J1713" s="19">
        <f t="shared" si="3424"/>
        <v>0</v>
      </c>
      <c r="K1713" s="19">
        <f t="shared" si="3424"/>
        <v>0</v>
      </c>
      <c r="L1713" s="19">
        <f t="shared" si="3413"/>
        <v>6920</v>
      </c>
      <c r="M1713" s="19">
        <f t="shared" si="3414"/>
        <v>6920</v>
      </c>
      <c r="N1713" s="19">
        <f t="shared" si="3415"/>
        <v>6920</v>
      </c>
      <c r="O1713" s="19">
        <f t="shared" ref="O1713:Q1715" si="3425">O1714</f>
        <v>0</v>
      </c>
      <c r="P1713" s="19">
        <f t="shared" si="3425"/>
        <v>0</v>
      </c>
      <c r="Q1713" s="19">
        <f t="shared" si="3425"/>
        <v>0</v>
      </c>
      <c r="R1713" s="19">
        <f t="shared" si="3340"/>
        <v>6920</v>
      </c>
      <c r="S1713" s="19">
        <f t="shared" si="3341"/>
        <v>6920</v>
      </c>
      <c r="T1713" s="19">
        <f t="shared" si="3342"/>
        <v>6920</v>
      </c>
      <c r="U1713" s="19">
        <f t="shared" ref="U1713:AV1715" si="3426">U1714</f>
        <v>0</v>
      </c>
      <c r="V1713" s="19">
        <f t="shared" si="3343"/>
        <v>6920</v>
      </c>
      <c r="W1713" s="19">
        <f t="shared" si="3344"/>
        <v>6920</v>
      </c>
      <c r="X1713" s="19">
        <f t="shared" si="3345"/>
        <v>6920</v>
      </c>
      <c r="Y1713" s="19">
        <f t="shared" si="3426"/>
        <v>0</v>
      </c>
      <c r="Z1713" s="19">
        <f t="shared" si="3426"/>
        <v>0</v>
      </c>
      <c r="AA1713" s="19">
        <f t="shared" si="3426"/>
        <v>0</v>
      </c>
      <c r="AB1713" s="19">
        <f t="shared" si="3376"/>
        <v>6920</v>
      </c>
      <c r="AC1713" s="19">
        <f t="shared" si="3377"/>
        <v>6920</v>
      </c>
      <c r="AD1713" s="19">
        <f t="shared" si="3378"/>
        <v>6920</v>
      </c>
      <c r="AE1713" s="19">
        <f t="shared" si="3426"/>
        <v>0</v>
      </c>
      <c r="AF1713" s="19">
        <f t="shared" si="3426"/>
        <v>0</v>
      </c>
      <c r="AG1713" s="19">
        <f t="shared" si="3385"/>
        <v>6920</v>
      </c>
      <c r="AH1713" s="19">
        <f t="shared" si="3386"/>
        <v>6920</v>
      </c>
      <c r="AI1713" s="19">
        <f t="shared" si="3387"/>
        <v>6920</v>
      </c>
      <c r="AJ1713" s="19">
        <f t="shared" si="3426"/>
        <v>0</v>
      </c>
      <c r="AK1713" s="19">
        <f t="shared" si="3426"/>
        <v>0</v>
      </c>
      <c r="AL1713" s="19">
        <f t="shared" si="3426"/>
        <v>0</v>
      </c>
      <c r="AM1713" s="19">
        <f t="shared" si="3349"/>
        <v>6920</v>
      </c>
      <c r="AN1713" s="19">
        <f t="shared" si="3426"/>
        <v>0</v>
      </c>
      <c r="AO1713" s="19">
        <f t="shared" si="3350"/>
        <v>6920</v>
      </c>
      <c r="AP1713" s="19">
        <f t="shared" si="3351"/>
        <v>6920</v>
      </c>
      <c r="AQ1713" s="19">
        <f t="shared" si="3426"/>
        <v>0</v>
      </c>
      <c r="AR1713" s="19">
        <f t="shared" si="3352"/>
        <v>6920</v>
      </c>
      <c r="AS1713" s="19">
        <f t="shared" si="3353"/>
        <v>6920</v>
      </c>
      <c r="AT1713" s="19">
        <f t="shared" si="3426"/>
        <v>0</v>
      </c>
      <c r="AU1713" s="19">
        <f t="shared" si="3354"/>
        <v>6920</v>
      </c>
      <c r="AV1713" s="19">
        <f t="shared" si="3426"/>
        <v>0</v>
      </c>
      <c r="AW1713" s="32"/>
      <c r="AX1713" s="23"/>
      <c r="AY1713" s="2"/>
    </row>
    <row r="1714" spans="1:51" ht="31.2" x14ac:dyDescent="0.3">
      <c r="A1714" s="49" t="s">
        <v>334</v>
      </c>
      <c r="B1714" s="45">
        <v>200</v>
      </c>
      <c r="C1714" s="49"/>
      <c r="D1714" s="49"/>
      <c r="E1714" s="15" t="s">
        <v>578</v>
      </c>
      <c r="F1714" s="19">
        <f t="shared" si="3424"/>
        <v>6920</v>
      </c>
      <c r="G1714" s="19">
        <f t="shared" si="3424"/>
        <v>6920</v>
      </c>
      <c r="H1714" s="19">
        <f t="shared" si="3424"/>
        <v>6920</v>
      </c>
      <c r="I1714" s="19">
        <f t="shared" si="3424"/>
        <v>0</v>
      </c>
      <c r="J1714" s="19">
        <f t="shared" si="3424"/>
        <v>0</v>
      </c>
      <c r="K1714" s="19">
        <f t="shared" si="3424"/>
        <v>0</v>
      </c>
      <c r="L1714" s="19">
        <f t="shared" si="3413"/>
        <v>6920</v>
      </c>
      <c r="M1714" s="19">
        <f t="shared" si="3414"/>
        <v>6920</v>
      </c>
      <c r="N1714" s="19">
        <f t="shared" si="3415"/>
        <v>6920</v>
      </c>
      <c r="O1714" s="19">
        <f t="shared" si="3425"/>
        <v>0</v>
      </c>
      <c r="P1714" s="19">
        <f t="shared" si="3425"/>
        <v>0</v>
      </c>
      <c r="Q1714" s="19">
        <f t="shared" si="3425"/>
        <v>0</v>
      </c>
      <c r="R1714" s="19">
        <f t="shared" si="3340"/>
        <v>6920</v>
      </c>
      <c r="S1714" s="19">
        <f t="shared" si="3341"/>
        <v>6920</v>
      </c>
      <c r="T1714" s="19">
        <f t="shared" si="3342"/>
        <v>6920</v>
      </c>
      <c r="U1714" s="19">
        <f t="shared" si="3426"/>
        <v>0</v>
      </c>
      <c r="V1714" s="19">
        <f t="shared" si="3343"/>
        <v>6920</v>
      </c>
      <c r="W1714" s="19">
        <f t="shared" si="3344"/>
        <v>6920</v>
      </c>
      <c r="X1714" s="19">
        <f t="shared" si="3345"/>
        <v>6920</v>
      </c>
      <c r="Y1714" s="19">
        <f t="shared" si="3426"/>
        <v>0</v>
      </c>
      <c r="Z1714" s="19">
        <f t="shared" si="3426"/>
        <v>0</v>
      </c>
      <c r="AA1714" s="19">
        <f t="shared" si="3426"/>
        <v>0</v>
      </c>
      <c r="AB1714" s="19">
        <f t="shared" si="3376"/>
        <v>6920</v>
      </c>
      <c r="AC1714" s="19">
        <f t="shared" si="3377"/>
        <v>6920</v>
      </c>
      <c r="AD1714" s="19">
        <f t="shared" si="3378"/>
        <v>6920</v>
      </c>
      <c r="AE1714" s="19">
        <f t="shared" si="3426"/>
        <v>0</v>
      </c>
      <c r="AF1714" s="19">
        <f t="shared" si="3426"/>
        <v>0</v>
      </c>
      <c r="AG1714" s="19">
        <f t="shared" si="3385"/>
        <v>6920</v>
      </c>
      <c r="AH1714" s="19">
        <f t="shared" si="3386"/>
        <v>6920</v>
      </c>
      <c r="AI1714" s="19">
        <f t="shared" si="3387"/>
        <v>6920</v>
      </c>
      <c r="AJ1714" s="19">
        <f t="shared" si="3426"/>
        <v>0</v>
      </c>
      <c r="AK1714" s="19">
        <f t="shared" si="3426"/>
        <v>0</v>
      </c>
      <c r="AL1714" s="19">
        <f t="shared" si="3426"/>
        <v>0</v>
      </c>
      <c r="AM1714" s="19">
        <f t="shared" si="3349"/>
        <v>6920</v>
      </c>
      <c r="AN1714" s="19">
        <f t="shared" si="3426"/>
        <v>0</v>
      </c>
      <c r="AO1714" s="19">
        <f t="shared" si="3350"/>
        <v>6920</v>
      </c>
      <c r="AP1714" s="19">
        <f t="shared" si="3351"/>
        <v>6920</v>
      </c>
      <c r="AQ1714" s="19">
        <f t="shared" si="3426"/>
        <v>0</v>
      </c>
      <c r="AR1714" s="19">
        <f t="shared" si="3352"/>
        <v>6920</v>
      </c>
      <c r="AS1714" s="19">
        <f t="shared" si="3353"/>
        <v>6920</v>
      </c>
      <c r="AT1714" s="19">
        <f t="shared" si="3426"/>
        <v>0</v>
      </c>
      <c r="AU1714" s="19">
        <f t="shared" si="3354"/>
        <v>6920</v>
      </c>
      <c r="AV1714" s="19">
        <f t="shared" si="3426"/>
        <v>0</v>
      </c>
      <c r="AW1714" s="32"/>
      <c r="AX1714" s="23"/>
      <c r="AY1714" s="2"/>
    </row>
    <row r="1715" spans="1:51" ht="46.8" x14ac:dyDescent="0.3">
      <c r="A1715" s="49" t="s">
        <v>334</v>
      </c>
      <c r="B1715" s="45">
        <v>240</v>
      </c>
      <c r="C1715" s="49"/>
      <c r="D1715" s="49"/>
      <c r="E1715" s="15" t="s">
        <v>586</v>
      </c>
      <c r="F1715" s="19">
        <f t="shared" si="3424"/>
        <v>6920</v>
      </c>
      <c r="G1715" s="19">
        <f t="shared" si="3424"/>
        <v>6920</v>
      </c>
      <c r="H1715" s="19">
        <f t="shared" si="3424"/>
        <v>6920</v>
      </c>
      <c r="I1715" s="19">
        <f t="shared" si="3424"/>
        <v>0</v>
      </c>
      <c r="J1715" s="19">
        <f t="shared" si="3424"/>
        <v>0</v>
      </c>
      <c r="K1715" s="19">
        <f t="shared" si="3424"/>
        <v>0</v>
      </c>
      <c r="L1715" s="19">
        <f t="shared" si="3413"/>
        <v>6920</v>
      </c>
      <c r="M1715" s="19">
        <f t="shared" si="3414"/>
        <v>6920</v>
      </c>
      <c r="N1715" s="19">
        <f t="shared" si="3415"/>
        <v>6920</v>
      </c>
      <c r="O1715" s="19">
        <f t="shared" si="3425"/>
        <v>0</v>
      </c>
      <c r="P1715" s="19">
        <f t="shared" si="3425"/>
        <v>0</v>
      </c>
      <c r="Q1715" s="19">
        <f t="shared" si="3425"/>
        <v>0</v>
      </c>
      <c r="R1715" s="19">
        <f t="shared" si="3340"/>
        <v>6920</v>
      </c>
      <c r="S1715" s="19">
        <f t="shared" si="3341"/>
        <v>6920</v>
      </c>
      <c r="T1715" s="19">
        <f t="shared" si="3342"/>
        <v>6920</v>
      </c>
      <c r="U1715" s="19">
        <f t="shared" si="3426"/>
        <v>0</v>
      </c>
      <c r="V1715" s="19">
        <f t="shared" si="3343"/>
        <v>6920</v>
      </c>
      <c r="W1715" s="19">
        <f t="shared" si="3344"/>
        <v>6920</v>
      </c>
      <c r="X1715" s="19">
        <f t="shared" si="3345"/>
        <v>6920</v>
      </c>
      <c r="Y1715" s="19">
        <f t="shared" si="3426"/>
        <v>0</v>
      </c>
      <c r="Z1715" s="19">
        <f t="shared" si="3426"/>
        <v>0</v>
      </c>
      <c r="AA1715" s="19">
        <f t="shared" si="3426"/>
        <v>0</v>
      </c>
      <c r="AB1715" s="19">
        <f t="shared" si="3376"/>
        <v>6920</v>
      </c>
      <c r="AC1715" s="19">
        <f t="shared" si="3377"/>
        <v>6920</v>
      </c>
      <c r="AD1715" s="19">
        <f t="shared" si="3378"/>
        <v>6920</v>
      </c>
      <c r="AE1715" s="19">
        <f t="shared" si="3426"/>
        <v>0</v>
      </c>
      <c r="AF1715" s="19">
        <f t="shared" si="3426"/>
        <v>0</v>
      </c>
      <c r="AG1715" s="19">
        <f t="shared" si="3385"/>
        <v>6920</v>
      </c>
      <c r="AH1715" s="19">
        <f t="shared" si="3386"/>
        <v>6920</v>
      </c>
      <c r="AI1715" s="19">
        <f t="shared" si="3387"/>
        <v>6920</v>
      </c>
      <c r="AJ1715" s="19">
        <f t="shared" si="3426"/>
        <v>0</v>
      </c>
      <c r="AK1715" s="19">
        <f t="shared" si="3426"/>
        <v>0</v>
      </c>
      <c r="AL1715" s="19">
        <f t="shared" si="3426"/>
        <v>0</v>
      </c>
      <c r="AM1715" s="19">
        <f t="shared" si="3349"/>
        <v>6920</v>
      </c>
      <c r="AN1715" s="19">
        <f t="shared" si="3426"/>
        <v>0</v>
      </c>
      <c r="AO1715" s="19">
        <f t="shared" si="3350"/>
        <v>6920</v>
      </c>
      <c r="AP1715" s="19">
        <f t="shared" si="3351"/>
        <v>6920</v>
      </c>
      <c r="AQ1715" s="19">
        <f t="shared" si="3426"/>
        <v>0</v>
      </c>
      <c r="AR1715" s="19">
        <f t="shared" si="3352"/>
        <v>6920</v>
      </c>
      <c r="AS1715" s="19">
        <f t="shared" si="3353"/>
        <v>6920</v>
      </c>
      <c r="AT1715" s="19">
        <f t="shared" si="3426"/>
        <v>0</v>
      </c>
      <c r="AU1715" s="19">
        <f t="shared" si="3354"/>
        <v>6920</v>
      </c>
      <c r="AV1715" s="19">
        <f t="shared" si="3426"/>
        <v>0</v>
      </c>
      <c r="AW1715" s="32"/>
      <c r="AX1715" s="23"/>
      <c r="AY1715" s="2"/>
    </row>
    <row r="1716" spans="1:51" ht="31.2" x14ac:dyDescent="0.3">
      <c r="A1716" s="49" t="s">
        <v>334</v>
      </c>
      <c r="B1716" s="45">
        <v>240</v>
      </c>
      <c r="C1716" s="49" t="s">
        <v>142</v>
      </c>
      <c r="D1716" s="49" t="s">
        <v>20</v>
      </c>
      <c r="E1716" s="15" t="s">
        <v>555</v>
      </c>
      <c r="F1716" s="19">
        <v>6920</v>
      </c>
      <c r="G1716" s="19">
        <v>6920</v>
      </c>
      <c r="H1716" s="19">
        <v>6920</v>
      </c>
      <c r="I1716" s="19"/>
      <c r="J1716" s="19"/>
      <c r="K1716" s="19"/>
      <c r="L1716" s="19">
        <f t="shared" si="3413"/>
        <v>6920</v>
      </c>
      <c r="M1716" s="19">
        <f t="shared" si="3414"/>
        <v>6920</v>
      </c>
      <c r="N1716" s="19">
        <f t="shared" si="3415"/>
        <v>6920</v>
      </c>
      <c r="O1716" s="19"/>
      <c r="P1716" s="19"/>
      <c r="Q1716" s="19"/>
      <c r="R1716" s="19">
        <f t="shared" si="3340"/>
        <v>6920</v>
      </c>
      <c r="S1716" s="19">
        <f t="shared" si="3341"/>
        <v>6920</v>
      </c>
      <c r="T1716" s="19">
        <f t="shared" si="3342"/>
        <v>6920</v>
      </c>
      <c r="U1716" s="19"/>
      <c r="V1716" s="19">
        <f t="shared" si="3343"/>
        <v>6920</v>
      </c>
      <c r="W1716" s="19">
        <f t="shared" si="3344"/>
        <v>6920</v>
      </c>
      <c r="X1716" s="19">
        <f t="shared" si="3345"/>
        <v>6920</v>
      </c>
      <c r="Y1716" s="19"/>
      <c r="Z1716" s="19"/>
      <c r="AA1716" s="19"/>
      <c r="AB1716" s="19">
        <f t="shared" si="3376"/>
        <v>6920</v>
      </c>
      <c r="AC1716" s="19">
        <f t="shared" si="3377"/>
        <v>6920</v>
      </c>
      <c r="AD1716" s="19">
        <f t="shared" si="3378"/>
        <v>6920</v>
      </c>
      <c r="AE1716" s="19"/>
      <c r="AF1716" s="19"/>
      <c r="AG1716" s="19">
        <f t="shared" si="3385"/>
        <v>6920</v>
      </c>
      <c r="AH1716" s="19">
        <f t="shared" si="3386"/>
        <v>6920</v>
      </c>
      <c r="AI1716" s="19">
        <f t="shared" si="3387"/>
        <v>6920</v>
      </c>
      <c r="AJ1716" s="19"/>
      <c r="AK1716" s="19"/>
      <c r="AL1716" s="19"/>
      <c r="AM1716" s="19">
        <f t="shared" si="3349"/>
        <v>6920</v>
      </c>
      <c r="AN1716" s="19"/>
      <c r="AO1716" s="19">
        <f t="shared" si="3350"/>
        <v>6920</v>
      </c>
      <c r="AP1716" s="19">
        <f t="shared" si="3351"/>
        <v>6920</v>
      </c>
      <c r="AQ1716" s="19"/>
      <c r="AR1716" s="19">
        <f t="shared" si="3352"/>
        <v>6920</v>
      </c>
      <c r="AS1716" s="19">
        <f t="shared" si="3353"/>
        <v>6920</v>
      </c>
      <c r="AT1716" s="19"/>
      <c r="AU1716" s="19">
        <f t="shared" si="3354"/>
        <v>6920</v>
      </c>
      <c r="AV1716" s="19"/>
      <c r="AW1716" s="32"/>
      <c r="AX1716" s="23"/>
      <c r="AY1716" s="2"/>
    </row>
    <row r="1717" spans="1:51" ht="31.2" x14ac:dyDescent="0.3">
      <c r="A1717" s="49" t="s">
        <v>335</v>
      </c>
      <c r="B1717" s="45"/>
      <c r="C1717" s="49"/>
      <c r="D1717" s="49"/>
      <c r="E1717" s="15" t="s">
        <v>745</v>
      </c>
      <c r="F1717" s="19">
        <f t="shared" ref="F1717:K1719" si="3427">F1718</f>
        <v>753.5</v>
      </c>
      <c r="G1717" s="19">
        <f t="shared" si="3427"/>
        <v>753.5</v>
      </c>
      <c r="H1717" s="19">
        <f t="shared" si="3427"/>
        <v>753.5</v>
      </c>
      <c r="I1717" s="19">
        <f t="shared" si="3427"/>
        <v>0</v>
      </c>
      <c r="J1717" s="19">
        <f t="shared" si="3427"/>
        <v>0</v>
      </c>
      <c r="K1717" s="19">
        <f t="shared" si="3427"/>
        <v>0</v>
      </c>
      <c r="L1717" s="19">
        <f t="shared" si="3413"/>
        <v>753.5</v>
      </c>
      <c r="M1717" s="19">
        <f t="shared" si="3414"/>
        <v>753.5</v>
      </c>
      <c r="N1717" s="19">
        <f t="shared" si="3415"/>
        <v>753.5</v>
      </c>
      <c r="O1717" s="19">
        <f t="shared" ref="O1717:Q1719" si="3428">O1718</f>
        <v>0</v>
      </c>
      <c r="P1717" s="19">
        <f t="shared" si="3428"/>
        <v>0</v>
      </c>
      <c r="Q1717" s="19">
        <f t="shared" si="3428"/>
        <v>0</v>
      </c>
      <c r="R1717" s="19">
        <f t="shared" si="3340"/>
        <v>753.5</v>
      </c>
      <c r="S1717" s="19">
        <f t="shared" si="3341"/>
        <v>753.5</v>
      </c>
      <c r="T1717" s="19">
        <f t="shared" si="3342"/>
        <v>753.5</v>
      </c>
      <c r="U1717" s="19">
        <f t="shared" ref="U1717:AV1719" si="3429">U1718</f>
        <v>0</v>
      </c>
      <c r="V1717" s="19">
        <f t="shared" si="3343"/>
        <v>753.5</v>
      </c>
      <c r="W1717" s="19">
        <f t="shared" si="3344"/>
        <v>753.5</v>
      </c>
      <c r="X1717" s="19">
        <f t="shared" si="3345"/>
        <v>753.5</v>
      </c>
      <c r="Y1717" s="19">
        <f t="shared" si="3429"/>
        <v>0</v>
      </c>
      <c r="Z1717" s="19">
        <f t="shared" si="3429"/>
        <v>0</v>
      </c>
      <c r="AA1717" s="19">
        <f t="shared" si="3429"/>
        <v>0</v>
      </c>
      <c r="AB1717" s="19">
        <f t="shared" si="3376"/>
        <v>753.5</v>
      </c>
      <c r="AC1717" s="19">
        <f t="shared" si="3377"/>
        <v>753.5</v>
      </c>
      <c r="AD1717" s="19">
        <f t="shared" si="3378"/>
        <v>753.5</v>
      </c>
      <c r="AE1717" s="19">
        <f t="shared" si="3429"/>
        <v>0</v>
      </c>
      <c r="AF1717" s="19">
        <f t="shared" si="3429"/>
        <v>0</v>
      </c>
      <c r="AG1717" s="19">
        <f t="shared" si="3385"/>
        <v>753.5</v>
      </c>
      <c r="AH1717" s="19">
        <f t="shared" si="3386"/>
        <v>753.5</v>
      </c>
      <c r="AI1717" s="19">
        <f t="shared" si="3387"/>
        <v>753.5</v>
      </c>
      <c r="AJ1717" s="19">
        <f t="shared" si="3429"/>
        <v>0</v>
      </c>
      <c r="AK1717" s="19">
        <f t="shared" si="3429"/>
        <v>0</v>
      </c>
      <c r="AL1717" s="19">
        <f t="shared" si="3429"/>
        <v>0</v>
      </c>
      <c r="AM1717" s="19">
        <f t="shared" si="3349"/>
        <v>753.5</v>
      </c>
      <c r="AN1717" s="19">
        <f t="shared" si="3429"/>
        <v>0</v>
      </c>
      <c r="AO1717" s="19">
        <f t="shared" si="3350"/>
        <v>753.5</v>
      </c>
      <c r="AP1717" s="19">
        <f t="shared" si="3351"/>
        <v>753.5</v>
      </c>
      <c r="AQ1717" s="19">
        <f t="shared" si="3429"/>
        <v>0</v>
      </c>
      <c r="AR1717" s="19">
        <f t="shared" si="3352"/>
        <v>753.5</v>
      </c>
      <c r="AS1717" s="19">
        <f t="shared" si="3353"/>
        <v>753.5</v>
      </c>
      <c r="AT1717" s="19">
        <f t="shared" si="3429"/>
        <v>0</v>
      </c>
      <c r="AU1717" s="19">
        <f t="shared" si="3354"/>
        <v>753.5</v>
      </c>
      <c r="AV1717" s="19">
        <f t="shared" si="3429"/>
        <v>0</v>
      </c>
      <c r="AW1717" s="32"/>
      <c r="AX1717" s="23"/>
      <c r="AY1717" s="2"/>
    </row>
    <row r="1718" spans="1:51" ht="31.2" x14ac:dyDescent="0.3">
      <c r="A1718" s="49" t="s">
        <v>335</v>
      </c>
      <c r="B1718" s="45">
        <v>200</v>
      </c>
      <c r="C1718" s="49"/>
      <c r="D1718" s="49"/>
      <c r="E1718" s="15" t="s">
        <v>578</v>
      </c>
      <c r="F1718" s="19">
        <f t="shared" si="3427"/>
        <v>753.5</v>
      </c>
      <c r="G1718" s="19">
        <f t="shared" si="3427"/>
        <v>753.5</v>
      </c>
      <c r="H1718" s="19">
        <f t="shared" si="3427"/>
        <v>753.5</v>
      </c>
      <c r="I1718" s="19">
        <f t="shared" si="3427"/>
        <v>0</v>
      </c>
      <c r="J1718" s="19">
        <f t="shared" si="3427"/>
        <v>0</v>
      </c>
      <c r="K1718" s="19">
        <f t="shared" si="3427"/>
        <v>0</v>
      </c>
      <c r="L1718" s="19">
        <f t="shared" si="3413"/>
        <v>753.5</v>
      </c>
      <c r="M1718" s="19">
        <f t="shared" si="3414"/>
        <v>753.5</v>
      </c>
      <c r="N1718" s="19">
        <f t="shared" si="3415"/>
        <v>753.5</v>
      </c>
      <c r="O1718" s="19">
        <f t="shared" si="3428"/>
        <v>0</v>
      </c>
      <c r="P1718" s="19">
        <f t="shared" si="3428"/>
        <v>0</v>
      </c>
      <c r="Q1718" s="19">
        <f t="shared" si="3428"/>
        <v>0</v>
      </c>
      <c r="R1718" s="19">
        <f t="shared" si="3340"/>
        <v>753.5</v>
      </c>
      <c r="S1718" s="19">
        <f t="shared" si="3341"/>
        <v>753.5</v>
      </c>
      <c r="T1718" s="19">
        <f t="shared" si="3342"/>
        <v>753.5</v>
      </c>
      <c r="U1718" s="19">
        <f t="shared" si="3429"/>
        <v>0</v>
      </c>
      <c r="V1718" s="19">
        <f t="shared" si="3343"/>
        <v>753.5</v>
      </c>
      <c r="W1718" s="19">
        <f t="shared" si="3344"/>
        <v>753.5</v>
      </c>
      <c r="X1718" s="19">
        <f t="shared" si="3345"/>
        <v>753.5</v>
      </c>
      <c r="Y1718" s="19">
        <f t="shared" si="3429"/>
        <v>0</v>
      </c>
      <c r="Z1718" s="19">
        <f t="shared" si="3429"/>
        <v>0</v>
      </c>
      <c r="AA1718" s="19">
        <f t="shared" si="3429"/>
        <v>0</v>
      </c>
      <c r="AB1718" s="19">
        <f t="shared" si="3376"/>
        <v>753.5</v>
      </c>
      <c r="AC1718" s="19">
        <f t="shared" si="3377"/>
        <v>753.5</v>
      </c>
      <c r="AD1718" s="19">
        <f t="shared" si="3378"/>
        <v>753.5</v>
      </c>
      <c r="AE1718" s="19">
        <f t="shared" si="3429"/>
        <v>0</v>
      </c>
      <c r="AF1718" s="19">
        <f t="shared" si="3429"/>
        <v>0</v>
      </c>
      <c r="AG1718" s="19">
        <f t="shared" si="3385"/>
        <v>753.5</v>
      </c>
      <c r="AH1718" s="19">
        <f t="shared" si="3386"/>
        <v>753.5</v>
      </c>
      <c r="AI1718" s="19">
        <f t="shared" si="3387"/>
        <v>753.5</v>
      </c>
      <c r="AJ1718" s="19">
        <f t="shared" si="3429"/>
        <v>0</v>
      </c>
      <c r="AK1718" s="19">
        <f t="shared" si="3429"/>
        <v>0</v>
      </c>
      <c r="AL1718" s="19">
        <f t="shared" si="3429"/>
        <v>0</v>
      </c>
      <c r="AM1718" s="19">
        <f t="shared" si="3349"/>
        <v>753.5</v>
      </c>
      <c r="AN1718" s="19">
        <f t="shared" si="3429"/>
        <v>0</v>
      </c>
      <c r="AO1718" s="19">
        <f t="shared" si="3350"/>
        <v>753.5</v>
      </c>
      <c r="AP1718" s="19">
        <f t="shared" si="3351"/>
        <v>753.5</v>
      </c>
      <c r="AQ1718" s="19">
        <f t="shared" si="3429"/>
        <v>0</v>
      </c>
      <c r="AR1718" s="19">
        <f t="shared" si="3352"/>
        <v>753.5</v>
      </c>
      <c r="AS1718" s="19">
        <f t="shared" si="3353"/>
        <v>753.5</v>
      </c>
      <c r="AT1718" s="19">
        <f t="shared" si="3429"/>
        <v>0</v>
      </c>
      <c r="AU1718" s="19">
        <f t="shared" si="3354"/>
        <v>753.5</v>
      </c>
      <c r="AV1718" s="19">
        <f t="shared" si="3429"/>
        <v>0</v>
      </c>
      <c r="AW1718" s="32"/>
      <c r="AX1718" s="23"/>
      <c r="AY1718" s="2"/>
    </row>
    <row r="1719" spans="1:51" ht="46.8" x14ac:dyDescent="0.3">
      <c r="A1719" s="49" t="s">
        <v>335</v>
      </c>
      <c r="B1719" s="45">
        <v>240</v>
      </c>
      <c r="C1719" s="49"/>
      <c r="D1719" s="49"/>
      <c r="E1719" s="15" t="s">
        <v>586</v>
      </c>
      <c r="F1719" s="19">
        <f t="shared" si="3427"/>
        <v>753.5</v>
      </c>
      <c r="G1719" s="19">
        <f t="shared" si="3427"/>
        <v>753.5</v>
      </c>
      <c r="H1719" s="19">
        <f t="shared" si="3427"/>
        <v>753.5</v>
      </c>
      <c r="I1719" s="19">
        <f t="shared" si="3427"/>
        <v>0</v>
      </c>
      <c r="J1719" s="19">
        <f t="shared" si="3427"/>
        <v>0</v>
      </c>
      <c r="K1719" s="19">
        <f t="shared" si="3427"/>
        <v>0</v>
      </c>
      <c r="L1719" s="19">
        <f t="shared" si="3413"/>
        <v>753.5</v>
      </c>
      <c r="M1719" s="19">
        <f t="shared" si="3414"/>
        <v>753.5</v>
      </c>
      <c r="N1719" s="19">
        <f t="shared" si="3415"/>
        <v>753.5</v>
      </c>
      <c r="O1719" s="19">
        <f t="shared" si="3428"/>
        <v>0</v>
      </c>
      <c r="P1719" s="19">
        <f t="shared" si="3428"/>
        <v>0</v>
      </c>
      <c r="Q1719" s="19">
        <f t="shared" si="3428"/>
        <v>0</v>
      </c>
      <c r="R1719" s="19">
        <f t="shared" si="3340"/>
        <v>753.5</v>
      </c>
      <c r="S1719" s="19">
        <f t="shared" si="3341"/>
        <v>753.5</v>
      </c>
      <c r="T1719" s="19">
        <f t="shared" si="3342"/>
        <v>753.5</v>
      </c>
      <c r="U1719" s="19">
        <f t="shared" si="3429"/>
        <v>0</v>
      </c>
      <c r="V1719" s="19">
        <f t="shared" si="3343"/>
        <v>753.5</v>
      </c>
      <c r="W1719" s="19">
        <f t="shared" si="3344"/>
        <v>753.5</v>
      </c>
      <c r="X1719" s="19">
        <f t="shared" si="3345"/>
        <v>753.5</v>
      </c>
      <c r="Y1719" s="19">
        <f t="shared" si="3429"/>
        <v>0</v>
      </c>
      <c r="Z1719" s="19">
        <f t="shared" si="3429"/>
        <v>0</v>
      </c>
      <c r="AA1719" s="19">
        <f t="shared" si="3429"/>
        <v>0</v>
      </c>
      <c r="AB1719" s="19">
        <f t="shared" si="3376"/>
        <v>753.5</v>
      </c>
      <c r="AC1719" s="19">
        <f t="shared" si="3377"/>
        <v>753.5</v>
      </c>
      <c r="AD1719" s="19">
        <f t="shared" si="3378"/>
        <v>753.5</v>
      </c>
      <c r="AE1719" s="19">
        <f t="shared" si="3429"/>
        <v>0</v>
      </c>
      <c r="AF1719" s="19">
        <f t="shared" si="3429"/>
        <v>0</v>
      </c>
      <c r="AG1719" s="19">
        <f t="shared" si="3385"/>
        <v>753.5</v>
      </c>
      <c r="AH1719" s="19">
        <f t="shared" si="3386"/>
        <v>753.5</v>
      </c>
      <c r="AI1719" s="19">
        <f t="shared" si="3387"/>
        <v>753.5</v>
      </c>
      <c r="AJ1719" s="19">
        <f t="shared" si="3429"/>
        <v>0</v>
      </c>
      <c r="AK1719" s="19">
        <f t="shared" si="3429"/>
        <v>0</v>
      </c>
      <c r="AL1719" s="19">
        <f t="shared" si="3429"/>
        <v>0</v>
      </c>
      <c r="AM1719" s="19">
        <f t="shared" si="3349"/>
        <v>753.5</v>
      </c>
      <c r="AN1719" s="19">
        <f t="shared" si="3429"/>
        <v>0</v>
      </c>
      <c r="AO1719" s="19">
        <f t="shared" si="3350"/>
        <v>753.5</v>
      </c>
      <c r="AP1719" s="19">
        <f t="shared" si="3351"/>
        <v>753.5</v>
      </c>
      <c r="AQ1719" s="19">
        <f t="shared" si="3429"/>
        <v>0</v>
      </c>
      <c r="AR1719" s="19">
        <f t="shared" si="3352"/>
        <v>753.5</v>
      </c>
      <c r="AS1719" s="19">
        <f t="shared" si="3353"/>
        <v>753.5</v>
      </c>
      <c r="AT1719" s="19">
        <f t="shared" si="3429"/>
        <v>0</v>
      </c>
      <c r="AU1719" s="19">
        <f t="shared" si="3354"/>
        <v>753.5</v>
      </c>
      <c r="AV1719" s="19">
        <f t="shared" si="3429"/>
        <v>0</v>
      </c>
      <c r="AW1719" s="32"/>
      <c r="AX1719" s="23"/>
      <c r="AY1719" s="2"/>
    </row>
    <row r="1720" spans="1:51" x14ac:dyDescent="0.3">
      <c r="A1720" s="49" t="s">
        <v>335</v>
      </c>
      <c r="B1720" s="45">
        <v>240</v>
      </c>
      <c r="C1720" s="49" t="s">
        <v>151</v>
      </c>
      <c r="D1720" s="49" t="s">
        <v>28</v>
      </c>
      <c r="E1720" s="15" t="s">
        <v>547</v>
      </c>
      <c r="F1720" s="19">
        <v>753.5</v>
      </c>
      <c r="G1720" s="19">
        <v>753.5</v>
      </c>
      <c r="H1720" s="19">
        <v>753.5</v>
      </c>
      <c r="I1720" s="19"/>
      <c r="J1720" s="19"/>
      <c r="K1720" s="19"/>
      <c r="L1720" s="19">
        <f t="shared" si="3413"/>
        <v>753.5</v>
      </c>
      <c r="M1720" s="19">
        <f t="shared" si="3414"/>
        <v>753.5</v>
      </c>
      <c r="N1720" s="19">
        <f t="shared" si="3415"/>
        <v>753.5</v>
      </c>
      <c r="O1720" s="19"/>
      <c r="P1720" s="19"/>
      <c r="Q1720" s="19"/>
      <c r="R1720" s="19">
        <f t="shared" si="3340"/>
        <v>753.5</v>
      </c>
      <c r="S1720" s="19">
        <f t="shared" si="3341"/>
        <v>753.5</v>
      </c>
      <c r="T1720" s="19">
        <f t="shared" si="3342"/>
        <v>753.5</v>
      </c>
      <c r="U1720" s="19"/>
      <c r="V1720" s="19">
        <f t="shared" si="3343"/>
        <v>753.5</v>
      </c>
      <c r="W1720" s="19">
        <f t="shared" si="3344"/>
        <v>753.5</v>
      </c>
      <c r="X1720" s="19">
        <f t="shared" si="3345"/>
        <v>753.5</v>
      </c>
      <c r="Y1720" s="19"/>
      <c r="Z1720" s="19"/>
      <c r="AA1720" s="19"/>
      <c r="AB1720" s="19">
        <f t="shared" si="3376"/>
        <v>753.5</v>
      </c>
      <c r="AC1720" s="19">
        <f t="shared" si="3377"/>
        <v>753.5</v>
      </c>
      <c r="AD1720" s="19">
        <f t="shared" si="3378"/>
        <v>753.5</v>
      </c>
      <c r="AE1720" s="19"/>
      <c r="AF1720" s="19"/>
      <c r="AG1720" s="19">
        <f t="shared" si="3385"/>
        <v>753.5</v>
      </c>
      <c r="AH1720" s="19">
        <f t="shared" si="3386"/>
        <v>753.5</v>
      </c>
      <c r="AI1720" s="19">
        <f t="shared" si="3387"/>
        <v>753.5</v>
      </c>
      <c r="AJ1720" s="19"/>
      <c r="AK1720" s="19"/>
      <c r="AL1720" s="19"/>
      <c r="AM1720" s="19">
        <f t="shared" si="3349"/>
        <v>753.5</v>
      </c>
      <c r="AN1720" s="19"/>
      <c r="AO1720" s="19">
        <f t="shared" si="3350"/>
        <v>753.5</v>
      </c>
      <c r="AP1720" s="19">
        <f t="shared" si="3351"/>
        <v>753.5</v>
      </c>
      <c r="AQ1720" s="19"/>
      <c r="AR1720" s="19">
        <f t="shared" si="3352"/>
        <v>753.5</v>
      </c>
      <c r="AS1720" s="19">
        <f t="shared" si="3353"/>
        <v>753.5</v>
      </c>
      <c r="AT1720" s="19"/>
      <c r="AU1720" s="19">
        <f t="shared" si="3354"/>
        <v>753.5</v>
      </c>
      <c r="AV1720" s="19"/>
      <c r="AW1720" s="32"/>
      <c r="AX1720" s="23"/>
      <c r="AY1720" s="2"/>
    </row>
    <row r="1721" spans="1:51" ht="31.2" x14ac:dyDescent="0.3">
      <c r="A1721" s="49" t="s">
        <v>340</v>
      </c>
      <c r="B1721" s="45"/>
      <c r="C1721" s="49"/>
      <c r="D1721" s="49"/>
      <c r="E1721" s="15" t="s">
        <v>1188</v>
      </c>
      <c r="F1721" s="19">
        <f t="shared" ref="F1721:K1724" si="3430">F1722</f>
        <v>1047.8</v>
      </c>
      <c r="G1721" s="19">
        <f t="shared" si="3430"/>
        <v>1047.8</v>
      </c>
      <c r="H1721" s="19">
        <f t="shared" si="3430"/>
        <v>1047.8</v>
      </c>
      <c r="I1721" s="19">
        <f t="shared" si="3430"/>
        <v>0</v>
      </c>
      <c r="J1721" s="19">
        <f t="shared" si="3430"/>
        <v>0</v>
      </c>
      <c r="K1721" s="19">
        <f t="shared" si="3430"/>
        <v>0</v>
      </c>
      <c r="L1721" s="19">
        <f t="shared" si="3413"/>
        <v>1047.8</v>
      </c>
      <c r="M1721" s="19">
        <f t="shared" si="3414"/>
        <v>1047.8</v>
      </c>
      <c r="N1721" s="19">
        <f t="shared" si="3415"/>
        <v>1047.8</v>
      </c>
      <c r="O1721" s="19">
        <f t="shared" ref="O1721:Q1724" si="3431">O1722</f>
        <v>0</v>
      </c>
      <c r="P1721" s="19">
        <f t="shared" si="3431"/>
        <v>0</v>
      </c>
      <c r="Q1721" s="19">
        <f t="shared" si="3431"/>
        <v>0</v>
      </c>
      <c r="R1721" s="19">
        <f t="shared" si="3340"/>
        <v>1047.8</v>
      </c>
      <c r="S1721" s="19">
        <f t="shared" si="3341"/>
        <v>1047.8</v>
      </c>
      <c r="T1721" s="19">
        <f t="shared" si="3342"/>
        <v>1047.8</v>
      </c>
      <c r="U1721" s="19">
        <f t="shared" ref="U1721:AV1721" si="3432">U1722</f>
        <v>0</v>
      </c>
      <c r="V1721" s="19">
        <f t="shared" si="3343"/>
        <v>1047.8</v>
      </c>
      <c r="W1721" s="19">
        <f t="shared" si="3344"/>
        <v>1047.8</v>
      </c>
      <c r="X1721" s="19">
        <f t="shared" si="3345"/>
        <v>1047.8</v>
      </c>
      <c r="Y1721" s="19">
        <f t="shared" si="3432"/>
        <v>0</v>
      </c>
      <c r="Z1721" s="19">
        <f t="shared" si="3432"/>
        <v>0</v>
      </c>
      <c r="AA1721" s="19">
        <f t="shared" si="3432"/>
        <v>0</v>
      </c>
      <c r="AB1721" s="19">
        <f t="shared" si="3376"/>
        <v>1047.8</v>
      </c>
      <c r="AC1721" s="19">
        <f t="shared" si="3377"/>
        <v>1047.8</v>
      </c>
      <c r="AD1721" s="19">
        <f t="shared" si="3378"/>
        <v>1047.8</v>
      </c>
      <c r="AE1721" s="19">
        <f t="shared" si="3432"/>
        <v>0</v>
      </c>
      <c r="AF1721" s="19">
        <f t="shared" si="3432"/>
        <v>0</v>
      </c>
      <c r="AG1721" s="19">
        <f t="shared" si="3385"/>
        <v>1047.8</v>
      </c>
      <c r="AH1721" s="19">
        <f t="shared" si="3386"/>
        <v>1047.8</v>
      </c>
      <c r="AI1721" s="19">
        <f t="shared" si="3387"/>
        <v>1047.8</v>
      </c>
      <c r="AJ1721" s="19">
        <f t="shared" si="3432"/>
        <v>0</v>
      </c>
      <c r="AK1721" s="19">
        <f t="shared" si="3432"/>
        <v>0</v>
      </c>
      <c r="AL1721" s="19">
        <f t="shared" si="3432"/>
        <v>0</v>
      </c>
      <c r="AM1721" s="19">
        <f t="shared" si="3349"/>
        <v>1047.8</v>
      </c>
      <c r="AN1721" s="19">
        <f t="shared" si="3432"/>
        <v>0</v>
      </c>
      <c r="AO1721" s="19">
        <f t="shared" si="3350"/>
        <v>1047.8</v>
      </c>
      <c r="AP1721" s="19">
        <f t="shared" si="3351"/>
        <v>1047.8</v>
      </c>
      <c r="AQ1721" s="19">
        <f t="shared" si="3432"/>
        <v>0</v>
      </c>
      <c r="AR1721" s="19">
        <f t="shared" si="3352"/>
        <v>1047.8</v>
      </c>
      <c r="AS1721" s="19">
        <f t="shared" si="3353"/>
        <v>1047.8</v>
      </c>
      <c r="AT1721" s="19">
        <f t="shared" si="3432"/>
        <v>0</v>
      </c>
      <c r="AU1721" s="19">
        <f t="shared" si="3354"/>
        <v>1047.8</v>
      </c>
      <c r="AV1721" s="19">
        <f t="shared" si="3432"/>
        <v>0</v>
      </c>
      <c r="AW1721" s="32"/>
      <c r="AX1721" s="23"/>
      <c r="AY1721" s="2"/>
    </row>
    <row r="1722" spans="1:51" x14ac:dyDescent="0.3">
      <c r="A1722" s="49" t="s">
        <v>339</v>
      </c>
      <c r="B1722" s="45"/>
      <c r="C1722" s="49"/>
      <c r="D1722" s="49"/>
      <c r="E1722" s="15" t="s">
        <v>746</v>
      </c>
      <c r="F1722" s="19">
        <f t="shared" si="3430"/>
        <v>1047.8</v>
      </c>
      <c r="G1722" s="19">
        <f t="shared" si="3430"/>
        <v>1047.8</v>
      </c>
      <c r="H1722" s="19">
        <f t="shared" si="3430"/>
        <v>1047.8</v>
      </c>
      <c r="I1722" s="19">
        <f t="shared" si="3430"/>
        <v>0</v>
      </c>
      <c r="J1722" s="19">
        <f t="shared" si="3430"/>
        <v>0</v>
      </c>
      <c r="K1722" s="19">
        <f t="shared" si="3430"/>
        <v>0</v>
      </c>
      <c r="L1722" s="19">
        <f t="shared" si="3413"/>
        <v>1047.8</v>
      </c>
      <c r="M1722" s="19">
        <f t="shared" si="3414"/>
        <v>1047.8</v>
      </c>
      <c r="N1722" s="19">
        <f t="shared" si="3415"/>
        <v>1047.8</v>
      </c>
      <c r="O1722" s="19">
        <f t="shared" si="3431"/>
        <v>0</v>
      </c>
      <c r="P1722" s="19">
        <f t="shared" si="3431"/>
        <v>0</v>
      </c>
      <c r="Q1722" s="19">
        <f t="shared" si="3431"/>
        <v>0</v>
      </c>
      <c r="R1722" s="19">
        <f t="shared" si="3340"/>
        <v>1047.8</v>
      </c>
      <c r="S1722" s="19">
        <f t="shared" si="3341"/>
        <v>1047.8</v>
      </c>
      <c r="T1722" s="19">
        <f t="shared" si="3342"/>
        <v>1047.8</v>
      </c>
      <c r="U1722" s="19">
        <f t="shared" ref="U1722:AV1724" si="3433">U1723</f>
        <v>0</v>
      </c>
      <c r="V1722" s="19">
        <f t="shared" si="3343"/>
        <v>1047.8</v>
      </c>
      <c r="W1722" s="19">
        <f t="shared" si="3344"/>
        <v>1047.8</v>
      </c>
      <c r="X1722" s="19">
        <f t="shared" si="3345"/>
        <v>1047.8</v>
      </c>
      <c r="Y1722" s="19">
        <f t="shared" si="3433"/>
        <v>0</v>
      </c>
      <c r="Z1722" s="19">
        <f t="shared" si="3433"/>
        <v>0</v>
      </c>
      <c r="AA1722" s="19">
        <f t="shared" si="3433"/>
        <v>0</v>
      </c>
      <c r="AB1722" s="19">
        <f t="shared" si="3376"/>
        <v>1047.8</v>
      </c>
      <c r="AC1722" s="19">
        <f t="shared" si="3377"/>
        <v>1047.8</v>
      </c>
      <c r="AD1722" s="19">
        <f t="shared" si="3378"/>
        <v>1047.8</v>
      </c>
      <c r="AE1722" s="19">
        <f t="shared" si="3433"/>
        <v>0</v>
      </c>
      <c r="AF1722" s="19">
        <f t="shared" si="3433"/>
        <v>0</v>
      </c>
      <c r="AG1722" s="19">
        <f t="shared" si="3385"/>
        <v>1047.8</v>
      </c>
      <c r="AH1722" s="19">
        <f t="shared" si="3386"/>
        <v>1047.8</v>
      </c>
      <c r="AI1722" s="19">
        <f t="shared" si="3387"/>
        <v>1047.8</v>
      </c>
      <c r="AJ1722" s="19">
        <f t="shared" si="3433"/>
        <v>0</v>
      </c>
      <c r="AK1722" s="19">
        <f t="shared" si="3433"/>
        <v>0</v>
      </c>
      <c r="AL1722" s="19">
        <f t="shared" si="3433"/>
        <v>0</v>
      </c>
      <c r="AM1722" s="19">
        <f t="shared" si="3349"/>
        <v>1047.8</v>
      </c>
      <c r="AN1722" s="19">
        <f t="shared" si="3433"/>
        <v>0</v>
      </c>
      <c r="AO1722" s="19">
        <f t="shared" si="3350"/>
        <v>1047.8</v>
      </c>
      <c r="AP1722" s="19">
        <f t="shared" si="3351"/>
        <v>1047.8</v>
      </c>
      <c r="AQ1722" s="19">
        <f t="shared" si="3433"/>
        <v>0</v>
      </c>
      <c r="AR1722" s="19">
        <f t="shared" si="3352"/>
        <v>1047.8</v>
      </c>
      <c r="AS1722" s="19">
        <f t="shared" si="3353"/>
        <v>1047.8</v>
      </c>
      <c r="AT1722" s="19">
        <f t="shared" si="3433"/>
        <v>0</v>
      </c>
      <c r="AU1722" s="19">
        <f t="shared" si="3354"/>
        <v>1047.8</v>
      </c>
      <c r="AV1722" s="19">
        <f t="shared" si="3433"/>
        <v>0</v>
      </c>
      <c r="AW1722" s="32"/>
      <c r="AX1722" s="23"/>
      <c r="AY1722" s="2"/>
    </row>
    <row r="1723" spans="1:51" ht="31.2" x14ac:dyDescent="0.3">
      <c r="A1723" s="49" t="s">
        <v>339</v>
      </c>
      <c r="B1723" s="45">
        <v>200</v>
      </c>
      <c r="C1723" s="49"/>
      <c r="D1723" s="49"/>
      <c r="E1723" s="15" t="s">
        <v>578</v>
      </c>
      <c r="F1723" s="19">
        <f t="shared" si="3430"/>
        <v>1047.8</v>
      </c>
      <c r="G1723" s="19">
        <f t="shared" si="3430"/>
        <v>1047.8</v>
      </c>
      <c r="H1723" s="19">
        <f t="shared" si="3430"/>
        <v>1047.8</v>
      </c>
      <c r="I1723" s="19">
        <f t="shared" si="3430"/>
        <v>0</v>
      </c>
      <c r="J1723" s="19">
        <f t="shared" si="3430"/>
        <v>0</v>
      </c>
      <c r="K1723" s="19">
        <f t="shared" si="3430"/>
        <v>0</v>
      </c>
      <c r="L1723" s="19">
        <f t="shared" si="3413"/>
        <v>1047.8</v>
      </c>
      <c r="M1723" s="19">
        <f t="shared" si="3414"/>
        <v>1047.8</v>
      </c>
      <c r="N1723" s="19">
        <f t="shared" si="3415"/>
        <v>1047.8</v>
      </c>
      <c r="O1723" s="19">
        <f t="shared" si="3431"/>
        <v>0</v>
      </c>
      <c r="P1723" s="19">
        <f t="shared" si="3431"/>
        <v>0</v>
      </c>
      <c r="Q1723" s="19">
        <f t="shared" si="3431"/>
        <v>0</v>
      </c>
      <c r="R1723" s="19">
        <f t="shared" si="3340"/>
        <v>1047.8</v>
      </c>
      <c r="S1723" s="19">
        <f t="shared" si="3341"/>
        <v>1047.8</v>
      </c>
      <c r="T1723" s="19">
        <f t="shared" si="3342"/>
        <v>1047.8</v>
      </c>
      <c r="U1723" s="19">
        <f t="shared" si="3433"/>
        <v>0</v>
      </c>
      <c r="V1723" s="19">
        <f t="shared" si="3343"/>
        <v>1047.8</v>
      </c>
      <c r="W1723" s="19">
        <f t="shared" si="3344"/>
        <v>1047.8</v>
      </c>
      <c r="X1723" s="19">
        <f t="shared" si="3345"/>
        <v>1047.8</v>
      </c>
      <c r="Y1723" s="19">
        <f t="shared" si="3433"/>
        <v>0</v>
      </c>
      <c r="Z1723" s="19">
        <f t="shared" si="3433"/>
        <v>0</v>
      </c>
      <c r="AA1723" s="19">
        <f t="shared" si="3433"/>
        <v>0</v>
      </c>
      <c r="AB1723" s="19">
        <f t="shared" si="3376"/>
        <v>1047.8</v>
      </c>
      <c r="AC1723" s="19">
        <f t="shared" si="3377"/>
        <v>1047.8</v>
      </c>
      <c r="AD1723" s="19">
        <f t="shared" si="3378"/>
        <v>1047.8</v>
      </c>
      <c r="AE1723" s="19">
        <f t="shared" si="3433"/>
        <v>0</v>
      </c>
      <c r="AF1723" s="19">
        <f t="shared" si="3433"/>
        <v>0</v>
      </c>
      <c r="AG1723" s="19">
        <f t="shared" si="3385"/>
        <v>1047.8</v>
      </c>
      <c r="AH1723" s="19">
        <f t="shared" si="3386"/>
        <v>1047.8</v>
      </c>
      <c r="AI1723" s="19">
        <f t="shared" si="3387"/>
        <v>1047.8</v>
      </c>
      <c r="AJ1723" s="19">
        <f t="shared" si="3433"/>
        <v>0</v>
      </c>
      <c r="AK1723" s="19">
        <f t="shared" si="3433"/>
        <v>0</v>
      </c>
      <c r="AL1723" s="19">
        <f t="shared" si="3433"/>
        <v>0</v>
      </c>
      <c r="AM1723" s="19">
        <f t="shared" si="3349"/>
        <v>1047.8</v>
      </c>
      <c r="AN1723" s="19">
        <f t="shared" si="3433"/>
        <v>0</v>
      </c>
      <c r="AO1723" s="19">
        <f t="shared" si="3350"/>
        <v>1047.8</v>
      </c>
      <c r="AP1723" s="19">
        <f t="shared" si="3351"/>
        <v>1047.8</v>
      </c>
      <c r="AQ1723" s="19">
        <f t="shared" si="3433"/>
        <v>0</v>
      </c>
      <c r="AR1723" s="19">
        <f t="shared" si="3352"/>
        <v>1047.8</v>
      </c>
      <c r="AS1723" s="19">
        <f t="shared" si="3353"/>
        <v>1047.8</v>
      </c>
      <c r="AT1723" s="19">
        <f t="shared" si="3433"/>
        <v>0</v>
      </c>
      <c r="AU1723" s="19">
        <f t="shared" si="3354"/>
        <v>1047.8</v>
      </c>
      <c r="AV1723" s="19">
        <f t="shared" si="3433"/>
        <v>0</v>
      </c>
      <c r="AW1723" s="32"/>
      <c r="AX1723" s="23"/>
      <c r="AY1723" s="2"/>
    </row>
    <row r="1724" spans="1:51" ht="46.8" x14ac:dyDescent="0.3">
      <c r="A1724" s="49" t="s">
        <v>339</v>
      </c>
      <c r="B1724" s="45">
        <v>240</v>
      </c>
      <c r="C1724" s="49"/>
      <c r="D1724" s="49"/>
      <c r="E1724" s="15" t="s">
        <v>586</v>
      </c>
      <c r="F1724" s="19">
        <f t="shared" si="3430"/>
        <v>1047.8</v>
      </c>
      <c r="G1724" s="19">
        <f t="shared" si="3430"/>
        <v>1047.8</v>
      </c>
      <c r="H1724" s="19">
        <f t="shared" si="3430"/>
        <v>1047.8</v>
      </c>
      <c r="I1724" s="19">
        <f t="shared" si="3430"/>
        <v>0</v>
      </c>
      <c r="J1724" s="19">
        <f t="shared" si="3430"/>
        <v>0</v>
      </c>
      <c r="K1724" s="19">
        <f t="shared" si="3430"/>
        <v>0</v>
      </c>
      <c r="L1724" s="19">
        <f t="shared" si="3413"/>
        <v>1047.8</v>
      </c>
      <c r="M1724" s="19">
        <f t="shared" si="3414"/>
        <v>1047.8</v>
      </c>
      <c r="N1724" s="19">
        <f t="shared" si="3415"/>
        <v>1047.8</v>
      </c>
      <c r="O1724" s="19">
        <f t="shared" si="3431"/>
        <v>0</v>
      </c>
      <c r="P1724" s="19">
        <f t="shared" si="3431"/>
        <v>0</v>
      </c>
      <c r="Q1724" s="19">
        <f t="shared" si="3431"/>
        <v>0</v>
      </c>
      <c r="R1724" s="19">
        <f t="shared" si="3340"/>
        <v>1047.8</v>
      </c>
      <c r="S1724" s="19">
        <f t="shared" si="3341"/>
        <v>1047.8</v>
      </c>
      <c r="T1724" s="19">
        <f t="shared" si="3342"/>
        <v>1047.8</v>
      </c>
      <c r="U1724" s="19">
        <f t="shared" si="3433"/>
        <v>0</v>
      </c>
      <c r="V1724" s="19">
        <f t="shared" si="3343"/>
        <v>1047.8</v>
      </c>
      <c r="W1724" s="19">
        <f t="shared" si="3344"/>
        <v>1047.8</v>
      </c>
      <c r="X1724" s="19">
        <f t="shared" si="3345"/>
        <v>1047.8</v>
      </c>
      <c r="Y1724" s="19">
        <f t="shared" si="3433"/>
        <v>0</v>
      </c>
      <c r="Z1724" s="19">
        <f t="shared" si="3433"/>
        <v>0</v>
      </c>
      <c r="AA1724" s="19">
        <f t="shared" si="3433"/>
        <v>0</v>
      </c>
      <c r="AB1724" s="19">
        <f t="shared" si="3376"/>
        <v>1047.8</v>
      </c>
      <c r="AC1724" s="19">
        <f t="shared" si="3377"/>
        <v>1047.8</v>
      </c>
      <c r="AD1724" s="19">
        <f t="shared" si="3378"/>
        <v>1047.8</v>
      </c>
      <c r="AE1724" s="19">
        <f t="shared" si="3433"/>
        <v>0</v>
      </c>
      <c r="AF1724" s="19">
        <f t="shared" si="3433"/>
        <v>0</v>
      </c>
      <c r="AG1724" s="19">
        <f t="shared" si="3385"/>
        <v>1047.8</v>
      </c>
      <c r="AH1724" s="19">
        <f t="shared" si="3386"/>
        <v>1047.8</v>
      </c>
      <c r="AI1724" s="19">
        <f t="shared" si="3387"/>
        <v>1047.8</v>
      </c>
      <c r="AJ1724" s="19">
        <f t="shared" si="3433"/>
        <v>0</v>
      </c>
      <c r="AK1724" s="19">
        <f t="shared" si="3433"/>
        <v>0</v>
      </c>
      <c r="AL1724" s="19">
        <f t="shared" si="3433"/>
        <v>0</v>
      </c>
      <c r="AM1724" s="19">
        <f t="shared" si="3349"/>
        <v>1047.8</v>
      </c>
      <c r="AN1724" s="19">
        <f t="shared" si="3433"/>
        <v>0</v>
      </c>
      <c r="AO1724" s="19">
        <f t="shared" si="3350"/>
        <v>1047.8</v>
      </c>
      <c r="AP1724" s="19">
        <f t="shared" si="3351"/>
        <v>1047.8</v>
      </c>
      <c r="AQ1724" s="19">
        <f t="shared" si="3433"/>
        <v>0</v>
      </c>
      <c r="AR1724" s="19">
        <f t="shared" si="3352"/>
        <v>1047.8</v>
      </c>
      <c r="AS1724" s="19">
        <f t="shared" si="3353"/>
        <v>1047.8</v>
      </c>
      <c r="AT1724" s="19">
        <f t="shared" si="3433"/>
        <v>0</v>
      </c>
      <c r="AU1724" s="19">
        <f t="shared" si="3354"/>
        <v>1047.8</v>
      </c>
      <c r="AV1724" s="19">
        <f t="shared" si="3433"/>
        <v>0</v>
      </c>
      <c r="AW1724" s="32"/>
      <c r="AX1724" s="23"/>
      <c r="AY1724" s="2"/>
    </row>
    <row r="1725" spans="1:51" ht="31.2" x14ac:dyDescent="0.3">
      <c r="A1725" s="49" t="s">
        <v>339</v>
      </c>
      <c r="B1725" s="45">
        <v>240</v>
      </c>
      <c r="C1725" s="49" t="s">
        <v>142</v>
      </c>
      <c r="D1725" s="49" t="s">
        <v>20</v>
      </c>
      <c r="E1725" s="15" t="s">
        <v>555</v>
      </c>
      <c r="F1725" s="19">
        <v>1047.8</v>
      </c>
      <c r="G1725" s="19">
        <v>1047.8</v>
      </c>
      <c r="H1725" s="19">
        <v>1047.8</v>
      </c>
      <c r="I1725" s="19"/>
      <c r="J1725" s="19"/>
      <c r="K1725" s="19"/>
      <c r="L1725" s="19">
        <f t="shared" si="3413"/>
        <v>1047.8</v>
      </c>
      <c r="M1725" s="19">
        <f t="shared" si="3414"/>
        <v>1047.8</v>
      </c>
      <c r="N1725" s="19">
        <f t="shared" si="3415"/>
        <v>1047.8</v>
      </c>
      <c r="O1725" s="19"/>
      <c r="P1725" s="19"/>
      <c r="Q1725" s="19"/>
      <c r="R1725" s="19">
        <f t="shared" si="3340"/>
        <v>1047.8</v>
      </c>
      <c r="S1725" s="19">
        <f t="shared" si="3341"/>
        <v>1047.8</v>
      </c>
      <c r="T1725" s="19">
        <f t="shared" si="3342"/>
        <v>1047.8</v>
      </c>
      <c r="U1725" s="19"/>
      <c r="V1725" s="19">
        <f t="shared" si="3343"/>
        <v>1047.8</v>
      </c>
      <c r="W1725" s="19">
        <f t="shared" si="3344"/>
        <v>1047.8</v>
      </c>
      <c r="X1725" s="19">
        <f t="shared" si="3345"/>
        <v>1047.8</v>
      </c>
      <c r="Y1725" s="19"/>
      <c r="Z1725" s="19"/>
      <c r="AA1725" s="19"/>
      <c r="AB1725" s="19">
        <f t="shared" si="3376"/>
        <v>1047.8</v>
      </c>
      <c r="AC1725" s="19">
        <f t="shared" si="3377"/>
        <v>1047.8</v>
      </c>
      <c r="AD1725" s="19">
        <f t="shared" si="3378"/>
        <v>1047.8</v>
      </c>
      <c r="AE1725" s="19"/>
      <c r="AF1725" s="19"/>
      <c r="AG1725" s="19">
        <f t="shared" si="3385"/>
        <v>1047.8</v>
      </c>
      <c r="AH1725" s="19">
        <f t="shared" si="3386"/>
        <v>1047.8</v>
      </c>
      <c r="AI1725" s="19">
        <f t="shared" si="3387"/>
        <v>1047.8</v>
      </c>
      <c r="AJ1725" s="19"/>
      <c r="AK1725" s="19"/>
      <c r="AL1725" s="19"/>
      <c r="AM1725" s="19">
        <f t="shared" si="3349"/>
        <v>1047.8</v>
      </c>
      <c r="AN1725" s="19"/>
      <c r="AO1725" s="19">
        <f t="shared" si="3350"/>
        <v>1047.8</v>
      </c>
      <c r="AP1725" s="19">
        <f t="shared" si="3351"/>
        <v>1047.8</v>
      </c>
      <c r="AQ1725" s="19"/>
      <c r="AR1725" s="19">
        <f t="shared" si="3352"/>
        <v>1047.8</v>
      </c>
      <c r="AS1725" s="19">
        <f t="shared" si="3353"/>
        <v>1047.8</v>
      </c>
      <c r="AT1725" s="19"/>
      <c r="AU1725" s="19">
        <f t="shared" si="3354"/>
        <v>1047.8</v>
      </c>
      <c r="AV1725" s="19"/>
      <c r="AW1725" s="32"/>
      <c r="AX1725" s="23"/>
      <c r="AY1725" s="2"/>
    </row>
    <row r="1726" spans="1:51" ht="46.8" x14ac:dyDescent="0.3">
      <c r="A1726" s="49" t="s">
        <v>342</v>
      </c>
      <c r="B1726" s="45"/>
      <c r="C1726" s="49"/>
      <c r="D1726" s="49"/>
      <c r="E1726" s="15" t="s">
        <v>1189</v>
      </c>
      <c r="F1726" s="19">
        <f t="shared" ref="F1726:K1729" si="3434">F1727</f>
        <v>2294</v>
      </c>
      <c r="G1726" s="19">
        <f t="shared" si="3434"/>
        <v>2034</v>
      </c>
      <c r="H1726" s="19">
        <f t="shared" si="3434"/>
        <v>1964</v>
      </c>
      <c r="I1726" s="19">
        <f t="shared" si="3434"/>
        <v>0</v>
      </c>
      <c r="J1726" s="19">
        <f t="shared" si="3434"/>
        <v>0</v>
      </c>
      <c r="K1726" s="19">
        <f t="shared" si="3434"/>
        <v>0</v>
      </c>
      <c r="L1726" s="19">
        <f t="shared" si="3413"/>
        <v>2294</v>
      </c>
      <c r="M1726" s="19">
        <f t="shared" si="3414"/>
        <v>2034</v>
      </c>
      <c r="N1726" s="19">
        <f t="shared" si="3415"/>
        <v>1964</v>
      </c>
      <c r="O1726" s="19">
        <f t="shared" ref="O1726:Q1729" si="3435">O1727</f>
        <v>0</v>
      </c>
      <c r="P1726" s="19">
        <f t="shared" si="3435"/>
        <v>0</v>
      </c>
      <c r="Q1726" s="19">
        <f t="shared" si="3435"/>
        <v>0</v>
      </c>
      <c r="R1726" s="19">
        <f t="shared" si="3340"/>
        <v>2294</v>
      </c>
      <c r="S1726" s="19">
        <f t="shared" si="3341"/>
        <v>2034</v>
      </c>
      <c r="T1726" s="19">
        <f t="shared" si="3342"/>
        <v>1964</v>
      </c>
      <c r="U1726" s="19">
        <f t="shared" ref="U1726:AV1729" si="3436">U1727</f>
        <v>0</v>
      </c>
      <c r="V1726" s="19">
        <f t="shared" si="3343"/>
        <v>2294</v>
      </c>
      <c r="W1726" s="19">
        <f t="shared" si="3344"/>
        <v>2034</v>
      </c>
      <c r="X1726" s="19">
        <f t="shared" si="3345"/>
        <v>1964</v>
      </c>
      <c r="Y1726" s="19">
        <f t="shared" si="3436"/>
        <v>0</v>
      </c>
      <c r="Z1726" s="19">
        <f t="shared" si="3436"/>
        <v>0</v>
      </c>
      <c r="AA1726" s="19">
        <f t="shared" si="3436"/>
        <v>0</v>
      </c>
      <c r="AB1726" s="19">
        <f t="shared" si="3376"/>
        <v>2294</v>
      </c>
      <c r="AC1726" s="19">
        <f t="shared" si="3377"/>
        <v>2034</v>
      </c>
      <c r="AD1726" s="19">
        <f t="shared" si="3378"/>
        <v>1964</v>
      </c>
      <c r="AE1726" s="19">
        <f t="shared" si="3436"/>
        <v>0</v>
      </c>
      <c r="AF1726" s="19">
        <f t="shared" si="3436"/>
        <v>0</v>
      </c>
      <c r="AG1726" s="19">
        <f t="shared" si="3385"/>
        <v>2294</v>
      </c>
      <c r="AH1726" s="19">
        <f t="shared" si="3386"/>
        <v>2034</v>
      </c>
      <c r="AI1726" s="19">
        <f t="shared" si="3387"/>
        <v>1964</v>
      </c>
      <c r="AJ1726" s="19">
        <f t="shared" si="3436"/>
        <v>-229.4</v>
      </c>
      <c r="AK1726" s="19">
        <f t="shared" si="3436"/>
        <v>0</v>
      </c>
      <c r="AL1726" s="19">
        <f t="shared" si="3436"/>
        <v>0</v>
      </c>
      <c r="AM1726" s="19">
        <f t="shared" si="3349"/>
        <v>2064.6</v>
      </c>
      <c r="AN1726" s="19">
        <f t="shared" si="3436"/>
        <v>0</v>
      </c>
      <c r="AO1726" s="19">
        <f t="shared" si="3350"/>
        <v>2064.6</v>
      </c>
      <c r="AP1726" s="19">
        <f t="shared" si="3351"/>
        <v>2034</v>
      </c>
      <c r="AQ1726" s="19">
        <f t="shared" si="3436"/>
        <v>0</v>
      </c>
      <c r="AR1726" s="19">
        <f t="shared" si="3352"/>
        <v>2034</v>
      </c>
      <c r="AS1726" s="19">
        <f t="shared" si="3353"/>
        <v>1964</v>
      </c>
      <c r="AT1726" s="19">
        <f t="shared" si="3436"/>
        <v>0</v>
      </c>
      <c r="AU1726" s="19">
        <f t="shared" si="3354"/>
        <v>1964</v>
      </c>
      <c r="AV1726" s="19">
        <f t="shared" si="3436"/>
        <v>0</v>
      </c>
      <c r="AW1726" s="32"/>
      <c r="AX1726" s="23"/>
      <c r="AY1726" s="2"/>
    </row>
    <row r="1727" spans="1:51" ht="46.8" x14ac:dyDescent="0.3">
      <c r="A1727" s="49" t="s">
        <v>341</v>
      </c>
      <c r="B1727" s="45"/>
      <c r="C1727" s="49"/>
      <c r="D1727" s="49"/>
      <c r="E1727" s="15" t="s">
        <v>747</v>
      </c>
      <c r="F1727" s="19">
        <f t="shared" si="3434"/>
        <v>2294</v>
      </c>
      <c r="G1727" s="19">
        <f t="shared" si="3434"/>
        <v>2034</v>
      </c>
      <c r="H1727" s="19">
        <f t="shared" si="3434"/>
        <v>1964</v>
      </c>
      <c r="I1727" s="19">
        <f t="shared" si="3434"/>
        <v>0</v>
      </c>
      <c r="J1727" s="19">
        <f t="shared" si="3434"/>
        <v>0</v>
      </c>
      <c r="K1727" s="19">
        <f t="shared" si="3434"/>
        <v>0</v>
      </c>
      <c r="L1727" s="19">
        <f t="shared" si="3413"/>
        <v>2294</v>
      </c>
      <c r="M1727" s="19">
        <f t="shared" si="3414"/>
        <v>2034</v>
      </c>
      <c r="N1727" s="19">
        <f t="shared" si="3415"/>
        <v>1964</v>
      </c>
      <c r="O1727" s="19">
        <f t="shared" si="3435"/>
        <v>0</v>
      </c>
      <c r="P1727" s="19">
        <f t="shared" si="3435"/>
        <v>0</v>
      </c>
      <c r="Q1727" s="19">
        <f t="shared" si="3435"/>
        <v>0</v>
      </c>
      <c r="R1727" s="19">
        <f t="shared" si="3340"/>
        <v>2294</v>
      </c>
      <c r="S1727" s="19">
        <f t="shared" si="3341"/>
        <v>2034</v>
      </c>
      <c r="T1727" s="19">
        <f t="shared" si="3342"/>
        <v>1964</v>
      </c>
      <c r="U1727" s="19">
        <f t="shared" si="3436"/>
        <v>0</v>
      </c>
      <c r="V1727" s="19">
        <f t="shared" si="3343"/>
        <v>2294</v>
      </c>
      <c r="W1727" s="19">
        <f t="shared" si="3344"/>
        <v>2034</v>
      </c>
      <c r="X1727" s="19">
        <f t="shared" si="3345"/>
        <v>1964</v>
      </c>
      <c r="Y1727" s="19">
        <f t="shared" si="3436"/>
        <v>0</v>
      </c>
      <c r="Z1727" s="19">
        <f t="shared" si="3436"/>
        <v>0</v>
      </c>
      <c r="AA1727" s="19">
        <f t="shared" si="3436"/>
        <v>0</v>
      </c>
      <c r="AB1727" s="19">
        <f t="shared" si="3376"/>
        <v>2294</v>
      </c>
      <c r="AC1727" s="19">
        <f t="shared" si="3377"/>
        <v>2034</v>
      </c>
      <c r="AD1727" s="19">
        <f t="shared" si="3378"/>
        <v>1964</v>
      </c>
      <c r="AE1727" s="19">
        <f t="shared" si="3436"/>
        <v>0</v>
      </c>
      <c r="AF1727" s="19">
        <f t="shared" si="3436"/>
        <v>0</v>
      </c>
      <c r="AG1727" s="19">
        <f t="shared" si="3385"/>
        <v>2294</v>
      </c>
      <c r="AH1727" s="19">
        <f t="shared" si="3386"/>
        <v>2034</v>
      </c>
      <c r="AI1727" s="19">
        <f t="shared" si="3387"/>
        <v>1964</v>
      </c>
      <c r="AJ1727" s="19">
        <f t="shared" si="3436"/>
        <v>-229.4</v>
      </c>
      <c r="AK1727" s="19">
        <f t="shared" si="3436"/>
        <v>0</v>
      </c>
      <c r="AL1727" s="19">
        <f t="shared" si="3436"/>
        <v>0</v>
      </c>
      <c r="AM1727" s="19">
        <f t="shared" si="3349"/>
        <v>2064.6</v>
      </c>
      <c r="AN1727" s="19">
        <f t="shared" si="3436"/>
        <v>0</v>
      </c>
      <c r="AO1727" s="19">
        <f t="shared" si="3350"/>
        <v>2064.6</v>
      </c>
      <c r="AP1727" s="19">
        <f t="shared" si="3351"/>
        <v>2034</v>
      </c>
      <c r="AQ1727" s="19">
        <f t="shared" si="3436"/>
        <v>0</v>
      </c>
      <c r="AR1727" s="19">
        <f t="shared" si="3352"/>
        <v>2034</v>
      </c>
      <c r="AS1727" s="19">
        <f t="shared" si="3353"/>
        <v>1964</v>
      </c>
      <c r="AT1727" s="19">
        <f t="shared" si="3436"/>
        <v>0</v>
      </c>
      <c r="AU1727" s="19">
        <f t="shared" si="3354"/>
        <v>1964</v>
      </c>
      <c r="AV1727" s="19">
        <f t="shared" si="3436"/>
        <v>0</v>
      </c>
      <c r="AW1727" s="32"/>
      <c r="AX1727" s="23"/>
      <c r="AY1727" s="2"/>
    </row>
    <row r="1728" spans="1:51" ht="31.2" x14ac:dyDescent="0.3">
      <c r="A1728" s="49" t="s">
        <v>341</v>
      </c>
      <c r="B1728" s="45">
        <v>200</v>
      </c>
      <c r="C1728" s="49"/>
      <c r="D1728" s="49"/>
      <c r="E1728" s="15" t="s">
        <v>578</v>
      </c>
      <c r="F1728" s="19">
        <f t="shared" si="3434"/>
        <v>2294</v>
      </c>
      <c r="G1728" s="19">
        <f t="shared" si="3434"/>
        <v>2034</v>
      </c>
      <c r="H1728" s="19">
        <f t="shared" si="3434"/>
        <v>1964</v>
      </c>
      <c r="I1728" s="19">
        <f t="shared" si="3434"/>
        <v>0</v>
      </c>
      <c r="J1728" s="19">
        <f t="shared" si="3434"/>
        <v>0</v>
      </c>
      <c r="K1728" s="19">
        <f t="shared" si="3434"/>
        <v>0</v>
      </c>
      <c r="L1728" s="19">
        <f t="shared" si="3413"/>
        <v>2294</v>
      </c>
      <c r="M1728" s="19">
        <f t="shared" si="3414"/>
        <v>2034</v>
      </c>
      <c r="N1728" s="19">
        <f t="shared" si="3415"/>
        <v>1964</v>
      </c>
      <c r="O1728" s="19">
        <f t="shared" si="3435"/>
        <v>0</v>
      </c>
      <c r="P1728" s="19">
        <f t="shared" si="3435"/>
        <v>0</v>
      </c>
      <c r="Q1728" s="19">
        <f t="shared" si="3435"/>
        <v>0</v>
      </c>
      <c r="R1728" s="19">
        <f t="shared" si="3340"/>
        <v>2294</v>
      </c>
      <c r="S1728" s="19">
        <f t="shared" si="3341"/>
        <v>2034</v>
      </c>
      <c r="T1728" s="19">
        <f t="shared" si="3342"/>
        <v>1964</v>
      </c>
      <c r="U1728" s="19">
        <f t="shared" si="3436"/>
        <v>0</v>
      </c>
      <c r="V1728" s="19">
        <f t="shared" si="3343"/>
        <v>2294</v>
      </c>
      <c r="W1728" s="19">
        <f t="shared" si="3344"/>
        <v>2034</v>
      </c>
      <c r="X1728" s="19">
        <f t="shared" si="3345"/>
        <v>1964</v>
      </c>
      <c r="Y1728" s="19">
        <f t="shared" si="3436"/>
        <v>0</v>
      </c>
      <c r="Z1728" s="19">
        <f t="shared" si="3436"/>
        <v>0</v>
      </c>
      <c r="AA1728" s="19">
        <f t="shared" si="3436"/>
        <v>0</v>
      </c>
      <c r="AB1728" s="19">
        <f t="shared" si="3376"/>
        <v>2294</v>
      </c>
      <c r="AC1728" s="19">
        <f t="shared" si="3377"/>
        <v>2034</v>
      </c>
      <c r="AD1728" s="19">
        <f t="shared" si="3378"/>
        <v>1964</v>
      </c>
      <c r="AE1728" s="19">
        <f t="shared" si="3436"/>
        <v>0</v>
      </c>
      <c r="AF1728" s="19">
        <f t="shared" si="3436"/>
        <v>0</v>
      </c>
      <c r="AG1728" s="19">
        <f t="shared" si="3385"/>
        <v>2294</v>
      </c>
      <c r="AH1728" s="19">
        <f t="shared" si="3386"/>
        <v>2034</v>
      </c>
      <c r="AI1728" s="19">
        <f t="shared" si="3387"/>
        <v>1964</v>
      </c>
      <c r="AJ1728" s="19">
        <f t="shared" si="3436"/>
        <v>-229.4</v>
      </c>
      <c r="AK1728" s="19">
        <f t="shared" si="3436"/>
        <v>0</v>
      </c>
      <c r="AL1728" s="19">
        <f t="shared" si="3436"/>
        <v>0</v>
      </c>
      <c r="AM1728" s="19">
        <f t="shared" si="3349"/>
        <v>2064.6</v>
      </c>
      <c r="AN1728" s="19">
        <f t="shared" si="3436"/>
        <v>0</v>
      </c>
      <c r="AO1728" s="19">
        <f t="shared" si="3350"/>
        <v>2064.6</v>
      </c>
      <c r="AP1728" s="19">
        <f t="shared" si="3351"/>
        <v>2034</v>
      </c>
      <c r="AQ1728" s="19">
        <f t="shared" si="3436"/>
        <v>0</v>
      </c>
      <c r="AR1728" s="19">
        <f t="shared" si="3352"/>
        <v>2034</v>
      </c>
      <c r="AS1728" s="19">
        <f t="shared" si="3353"/>
        <v>1964</v>
      </c>
      <c r="AT1728" s="19">
        <f t="shared" si="3436"/>
        <v>0</v>
      </c>
      <c r="AU1728" s="19">
        <f t="shared" si="3354"/>
        <v>1964</v>
      </c>
      <c r="AV1728" s="19">
        <f t="shared" si="3436"/>
        <v>0</v>
      </c>
      <c r="AW1728" s="32"/>
      <c r="AX1728" s="23"/>
      <c r="AY1728" s="2"/>
    </row>
    <row r="1729" spans="1:51" ht="46.8" x14ac:dyDescent="0.3">
      <c r="A1729" s="49" t="s">
        <v>341</v>
      </c>
      <c r="B1729" s="45">
        <v>240</v>
      </c>
      <c r="C1729" s="49"/>
      <c r="D1729" s="49"/>
      <c r="E1729" s="15" t="s">
        <v>586</v>
      </c>
      <c r="F1729" s="19">
        <f t="shared" si="3434"/>
        <v>2294</v>
      </c>
      <c r="G1729" s="19">
        <f t="shared" si="3434"/>
        <v>2034</v>
      </c>
      <c r="H1729" s="19">
        <f t="shared" si="3434"/>
        <v>1964</v>
      </c>
      <c r="I1729" s="19">
        <f t="shared" si="3434"/>
        <v>0</v>
      </c>
      <c r="J1729" s="19">
        <f t="shared" si="3434"/>
        <v>0</v>
      </c>
      <c r="K1729" s="19">
        <f t="shared" si="3434"/>
        <v>0</v>
      </c>
      <c r="L1729" s="19">
        <f t="shared" si="3413"/>
        <v>2294</v>
      </c>
      <c r="M1729" s="19">
        <f t="shared" si="3414"/>
        <v>2034</v>
      </c>
      <c r="N1729" s="19">
        <f t="shared" si="3415"/>
        <v>1964</v>
      </c>
      <c r="O1729" s="19">
        <f t="shared" si="3435"/>
        <v>0</v>
      </c>
      <c r="P1729" s="19">
        <f t="shared" si="3435"/>
        <v>0</v>
      </c>
      <c r="Q1729" s="19">
        <f t="shared" si="3435"/>
        <v>0</v>
      </c>
      <c r="R1729" s="19">
        <f t="shared" si="3340"/>
        <v>2294</v>
      </c>
      <c r="S1729" s="19">
        <f t="shared" si="3341"/>
        <v>2034</v>
      </c>
      <c r="T1729" s="19">
        <f t="shared" si="3342"/>
        <v>1964</v>
      </c>
      <c r="U1729" s="19">
        <f t="shared" si="3436"/>
        <v>0</v>
      </c>
      <c r="V1729" s="19">
        <f t="shared" si="3343"/>
        <v>2294</v>
      </c>
      <c r="W1729" s="19">
        <f t="shared" si="3344"/>
        <v>2034</v>
      </c>
      <c r="X1729" s="19">
        <f t="shared" si="3345"/>
        <v>1964</v>
      </c>
      <c r="Y1729" s="19">
        <f t="shared" si="3436"/>
        <v>0</v>
      </c>
      <c r="Z1729" s="19">
        <f t="shared" si="3436"/>
        <v>0</v>
      </c>
      <c r="AA1729" s="19">
        <f t="shared" si="3436"/>
        <v>0</v>
      </c>
      <c r="AB1729" s="19">
        <f t="shared" si="3376"/>
        <v>2294</v>
      </c>
      <c r="AC1729" s="19">
        <f t="shared" si="3377"/>
        <v>2034</v>
      </c>
      <c r="AD1729" s="19">
        <f t="shared" si="3378"/>
        <v>1964</v>
      </c>
      <c r="AE1729" s="19">
        <f t="shared" si="3436"/>
        <v>0</v>
      </c>
      <c r="AF1729" s="19">
        <f t="shared" si="3436"/>
        <v>0</v>
      </c>
      <c r="AG1729" s="19">
        <f t="shared" si="3385"/>
        <v>2294</v>
      </c>
      <c r="AH1729" s="19">
        <f t="shared" si="3386"/>
        <v>2034</v>
      </c>
      <c r="AI1729" s="19">
        <f t="shared" si="3387"/>
        <v>1964</v>
      </c>
      <c r="AJ1729" s="19">
        <f t="shared" si="3436"/>
        <v>-229.4</v>
      </c>
      <c r="AK1729" s="19">
        <f t="shared" si="3436"/>
        <v>0</v>
      </c>
      <c r="AL1729" s="19">
        <f t="shared" si="3436"/>
        <v>0</v>
      </c>
      <c r="AM1729" s="19">
        <f t="shared" si="3349"/>
        <v>2064.6</v>
      </c>
      <c r="AN1729" s="19">
        <f t="shared" si="3436"/>
        <v>0</v>
      </c>
      <c r="AO1729" s="19">
        <f t="shared" si="3350"/>
        <v>2064.6</v>
      </c>
      <c r="AP1729" s="19">
        <f t="shared" si="3351"/>
        <v>2034</v>
      </c>
      <c r="AQ1729" s="19">
        <f t="shared" si="3436"/>
        <v>0</v>
      </c>
      <c r="AR1729" s="19">
        <f t="shared" si="3352"/>
        <v>2034</v>
      </c>
      <c r="AS1729" s="19">
        <f t="shared" si="3353"/>
        <v>1964</v>
      </c>
      <c r="AT1729" s="19">
        <f t="shared" si="3436"/>
        <v>0</v>
      </c>
      <c r="AU1729" s="19">
        <f t="shared" si="3354"/>
        <v>1964</v>
      </c>
      <c r="AV1729" s="19">
        <f t="shared" si="3436"/>
        <v>0</v>
      </c>
      <c r="AW1729" s="32"/>
      <c r="AX1729" s="23"/>
      <c r="AY1729" s="2"/>
    </row>
    <row r="1730" spans="1:51" ht="31.2" x14ac:dyDescent="0.3">
      <c r="A1730" s="49" t="s">
        <v>341</v>
      </c>
      <c r="B1730" s="45">
        <v>240</v>
      </c>
      <c r="C1730" s="49" t="s">
        <v>142</v>
      </c>
      <c r="D1730" s="49" t="s">
        <v>20</v>
      </c>
      <c r="E1730" s="15" t="s">
        <v>555</v>
      </c>
      <c r="F1730" s="19">
        <v>2294</v>
      </c>
      <c r="G1730" s="19">
        <v>2034</v>
      </c>
      <c r="H1730" s="19">
        <v>1964</v>
      </c>
      <c r="I1730" s="19"/>
      <c r="J1730" s="19"/>
      <c r="K1730" s="19"/>
      <c r="L1730" s="19">
        <f t="shared" si="3413"/>
        <v>2294</v>
      </c>
      <c r="M1730" s="19">
        <f t="shared" si="3414"/>
        <v>2034</v>
      </c>
      <c r="N1730" s="19">
        <f t="shared" si="3415"/>
        <v>1964</v>
      </c>
      <c r="O1730" s="19"/>
      <c r="P1730" s="19"/>
      <c r="Q1730" s="19"/>
      <c r="R1730" s="19">
        <f t="shared" si="3340"/>
        <v>2294</v>
      </c>
      <c r="S1730" s="19">
        <f t="shared" si="3341"/>
        <v>2034</v>
      </c>
      <c r="T1730" s="19">
        <f t="shared" si="3342"/>
        <v>1964</v>
      </c>
      <c r="U1730" s="19"/>
      <c r="V1730" s="19">
        <f t="shared" si="3343"/>
        <v>2294</v>
      </c>
      <c r="W1730" s="19">
        <f t="shared" si="3344"/>
        <v>2034</v>
      </c>
      <c r="X1730" s="19">
        <f t="shared" si="3345"/>
        <v>1964</v>
      </c>
      <c r="Y1730" s="19"/>
      <c r="Z1730" s="19"/>
      <c r="AA1730" s="19"/>
      <c r="AB1730" s="19">
        <f t="shared" si="3376"/>
        <v>2294</v>
      </c>
      <c r="AC1730" s="19">
        <f t="shared" si="3377"/>
        <v>2034</v>
      </c>
      <c r="AD1730" s="19">
        <f t="shared" si="3378"/>
        <v>1964</v>
      </c>
      <c r="AE1730" s="19"/>
      <c r="AF1730" s="19"/>
      <c r="AG1730" s="19">
        <f t="shared" si="3385"/>
        <v>2294</v>
      </c>
      <c r="AH1730" s="19">
        <f t="shared" si="3386"/>
        <v>2034</v>
      </c>
      <c r="AI1730" s="19">
        <f t="shared" si="3387"/>
        <v>1964</v>
      </c>
      <c r="AJ1730" s="19">
        <v>-229.4</v>
      </c>
      <c r="AK1730" s="19"/>
      <c r="AL1730" s="19"/>
      <c r="AM1730" s="19">
        <f t="shared" si="3349"/>
        <v>2064.6</v>
      </c>
      <c r="AN1730" s="19"/>
      <c r="AO1730" s="19">
        <f t="shared" si="3350"/>
        <v>2064.6</v>
      </c>
      <c r="AP1730" s="19">
        <f t="shared" si="3351"/>
        <v>2034</v>
      </c>
      <c r="AQ1730" s="19"/>
      <c r="AR1730" s="19">
        <f t="shared" si="3352"/>
        <v>2034</v>
      </c>
      <c r="AS1730" s="19">
        <f t="shared" si="3353"/>
        <v>1964</v>
      </c>
      <c r="AT1730" s="19"/>
      <c r="AU1730" s="19">
        <f t="shared" si="3354"/>
        <v>1964</v>
      </c>
      <c r="AV1730" s="19"/>
      <c r="AW1730" s="32"/>
      <c r="AX1730" s="23"/>
      <c r="AY1730" s="2"/>
    </row>
    <row r="1731" spans="1:51" ht="31.2" x14ac:dyDescent="0.3">
      <c r="A1731" s="49" t="s">
        <v>344</v>
      </c>
      <c r="B1731" s="45"/>
      <c r="C1731" s="49"/>
      <c r="D1731" s="49"/>
      <c r="E1731" s="15" t="s">
        <v>1190</v>
      </c>
      <c r="F1731" s="19">
        <f t="shared" ref="F1731:K1734" si="3437">F1732</f>
        <v>9161.5000000000018</v>
      </c>
      <c r="G1731" s="19">
        <f t="shared" si="3437"/>
        <v>9161.5</v>
      </c>
      <c r="H1731" s="19">
        <f t="shared" si="3437"/>
        <v>9161.5</v>
      </c>
      <c r="I1731" s="19">
        <f t="shared" si="3437"/>
        <v>0</v>
      </c>
      <c r="J1731" s="19">
        <f t="shared" si="3437"/>
        <v>0</v>
      </c>
      <c r="K1731" s="19">
        <f t="shared" si="3437"/>
        <v>0</v>
      </c>
      <c r="L1731" s="19">
        <f t="shared" si="3413"/>
        <v>9161.5000000000018</v>
      </c>
      <c r="M1731" s="19">
        <f t="shared" si="3414"/>
        <v>9161.5</v>
      </c>
      <c r="N1731" s="19">
        <f t="shared" si="3415"/>
        <v>9161.5</v>
      </c>
      <c r="O1731" s="19">
        <f t="shared" ref="O1731:Q1734" si="3438">O1732</f>
        <v>0</v>
      </c>
      <c r="P1731" s="19">
        <f t="shared" si="3438"/>
        <v>0</v>
      </c>
      <c r="Q1731" s="19">
        <f t="shared" si="3438"/>
        <v>0</v>
      </c>
      <c r="R1731" s="19">
        <f t="shared" si="3340"/>
        <v>9161.5000000000018</v>
      </c>
      <c r="S1731" s="19">
        <f t="shared" si="3341"/>
        <v>9161.5</v>
      </c>
      <c r="T1731" s="19">
        <f t="shared" si="3342"/>
        <v>9161.5</v>
      </c>
      <c r="U1731" s="19">
        <f t="shared" ref="U1731:AV1734" si="3439">U1732</f>
        <v>0</v>
      </c>
      <c r="V1731" s="19">
        <f t="shared" si="3343"/>
        <v>9161.5000000000018</v>
      </c>
      <c r="W1731" s="19">
        <f t="shared" si="3344"/>
        <v>9161.5</v>
      </c>
      <c r="X1731" s="19">
        <f t="shared" si="3345"/>
        <v>9161.5</v>
      </c>
      <c r="Y1731" s="19">
        <f t="shared" si="3439"/>
        <v>0</v>
      </c>
      <c r="Z1731" s="19">
        <f t="shared" si="3439"/>
        <v>0</v>
      </c>
      <c r="AA1731" s="19">
        <f t="shared" si="3439"/>
        <v>0</v>
      </c>
      <c r="AB1731" s="19">
        <f t="shared" si="3376"/>
        <v>9161.5000000000018</v>
      </c>
      <c r="AC1731" s="19">
        <f t="shared" si="3377"/>
        <v>9161.5</v>
      </c>
      <c r="AD1731" s="19">
        <f t="shared" si="3378"/>
        <v>9161.5</v>
      </c>
      <c r="AE1731" s="19">
        <f t="shared" si="3439"/>
        <v>0</v>
      </c>
      <c r="AF1731" s="19">
        <f t="shared" si="3439"/>
        <v>0</v>
      </c>
      <c r="AG1731" s="19">
        <f t="shared" si="3385"/>
        <v>9161.5000000000018</v>
      </c>
      <c r="AH1731" s="19">
        <f t="shared" si="3386"/>
        <v>9161.5</v>
      </c>
      <c r="AI1731" s="19">
        <f t="shared" si="3387"/>
        <v>9161.5</v>
      </c>
      <c r="AJ1731" s="19">
        <f t="shared" si="3439"/>
        <v>0</v>
      </c>
      <c r="AK1731" s="19">
        <f t="shared" si="3439"/>
        <v>0</v>
      </c>
      <c r="AL1731" s="19">
        <f t="shared" si="3439"/>
        <v>0</v>
      </c>
      <c r="AM1731" s="19">
        <f t="shared" si="3349"/>
        <v>9161.5000000000018</v>
      </c>
      <c r="AN1731" s="19">
        <f t="shared" si="3439"/>
        <v>0</v>
      </c>
      <c r="AO1731" s="19">
        <f t="shared" si="3350"/>
        <v>9161.5000000000018</v>
      </c>
      <c r="AP1731" s="19">
        <f t="shared" si="3351"/>
        <v>9161.5</v>
      </c>
      <c r="AQ1731" s="19">
        <f t="shared" si="3439"/>
        <v>0</v>
      </c>
      <c r="AR1731" s="19">
        <f t="shared" si="3352"/>
        <v>9161.5</v>
      </c>
      <c r="AS1731" s="19">
        <f t="shared" si="3353"/>
        <v>9161.5</v>
      </c>
      <c r="AT1731" s="19">
        <f t="shared" si="3439"/>
        <v>0</v>
      </c>
      <c r="AU1731" s="19">
        <f t="shared" si="3354"/>
        <v>9161.5</v>
      </c>
      <c r="AV1731" s="19">
        <f t="shared" si="3439"/>
        <v>0</v>
      </c>
      <c r="AW1731" s="32"/>
      <c r="AX1731" s="23"/>
      <c r="AY1731" s="2"/>
    </row>
    <row r="1732" spans="1:51" x14ac:dyDescent="0.3">
      <c r="A1732" s="49" t="s">
        <v>343</v>
      </c>
      <c r="B1732" s="45"/>
      <c r="C1732" s="49"/>
      <c r="D1732" s="49"/>
      <c r="E1732" s="15" t="s">
        <v>748</v>
      </c>
      <c r="F1732" s="19">
        <f t="shared" si="3437"/>
        <v>9161.5000000000018</v>
      </c>
      <c r="G1732" s="19">
        <f t="shared" si="3437"/>
        <v>9161.5</v>
      </c>
      <c r="H1732" s="19">
        <f t="shared" si="3437"/>
        <v>9161.5</v>
      </c>
      <c r="I1732" s="19">
        <f t="shared" si="3437"/>
        <v>0</v>
      </c>
      <c r="J1732" s="19">
        <f t="shared" si="3437"/>
        <v>0</v>
      </c>
      <c r="K1732" s="19">
        <f t="shared" si="3437"/>
        <v>0</v>
      </c>
      <c r="L1732" s="19">
        <f t="shared" si="3413"/>
        <v>9161.5000000000018</v>
      </c>
      <c r="M1732" s="19">
        <f t="shared" si="3414"/>
        <v>9161.5</v>
      </c>
      <c r="N1732" s="19">
        <f t="shared" si="3415"/>
        <v>9161.5</v>
      </c>
      <c r="O1732" s="19">
        <f t="shared" si="3438"/>
        <v>0</v>
      </c>
      <c r="P1732" s="19">
        <f t="shared" si="3438"/>
        <v>0</v>
      </c>
      <c r="Q1732" s="19">
        <f t="shared" si="3438"/>
        <v>0</v>
      </c>
      <c r="R1732" s="19">
        <f t="shared" si="3340"/>
        <v>9161.5000000000018</v>
      </c>
      <c r="S1732" s="19">
        <f t="shared" si="3341"/>
        <v>9161.5</v>
      </c>
      <c r="T1732" s="19">
        <f t="shared" si="3342"/>
        <v>9161.5</v>
      </c>
      <c r="U1732" s="19">
        <f t="shared" si="3439"/>
        <v>0</v>
      </c>
      <c r="V1732" s="19">
        <f t="shared" si="3343"/>
        <v>9161.5000000000018</v>
      </c>
      <c r="W1732" s="19">
        <f t="shared" si="3344"/>
        <v>9161.5</v>
      </c>
      <c r="X1732" s="19">
        <f t="shared" si="3345"/>
        <v>9161.5</v>
      </c>
      <c r="Y1732" s="19">
        <f t="shared" si="3439"/>
        <v>0</v>
      </c>
      <c r="Z1732" s="19">
        <f t="shared" si="3439"/>
        <v>0</v>
      </c>
      <c r="AA1732" s="19">
        <f t="shared" si="3439"/>
        <v>0</v>
      </c>
      <c r="AB1732" s="19">
        <f t="shared" si="3376"/>
        <v>9161.5000000000018</v>
      </c>
      <c r="AC1732" s="19">
        <f t="shared" si="3377"/>
        <v>9161.5</v>
      </c>
      <c r="AD1732" s="19">
        <f t="shared" si="3378"/>
        <v>9161.5</v>
      </c>
      <c r="AE1732" s="19">
        <f t="shared" si="3439"/>
        <v>0</v>
      </c>
      <c r="AF1732" s="19">
        <f t="shared" si="3439"/>
        <v>0</v>
      </c>
      <c r="AG1732" s="19">
        <f t="shared" si="3385"/>
        <v>9161.5000000000018</v>
      </c>
      <c r="AH1732" s="19">
        <f t="shared" si="3386"/>
        <v>9161.5</v>
      </c>
      <c r="AI1732" s="19">
        <f t="shared" si="3387"/>
        <v>9161.5</v>
      </c>
      <c r="AJ1732" s="19">
        <f t="shared" si="3439"/>
        <v>0</v>
      </c>
      <c r="AK1732" s="19">
        <f t="shared" si="3439"/>
        <v>0</v>
      </c>
      <c r="AL1732" s="19">
        <f t="shared" si="3439"/>
        <v>0</v>
      </c>
      <c r="AM1732" s="19">
        <f t="shared" si="3349"/>
        <v>9161.5000000000018</v>
      </c>
      <c r="AN1732" s="19">
        <f t="shared" si="3439"/>
        <v>0</v>
      </c>
      <c r="AO1732" s="19">
        <f t="shared" si="3350"/>
        <v>9161.5000000000018</v>
      </c>
      <c r="AP1732" s="19">
        <f t="shared" si="3351"/>
        <v>9161.5</v>
      </c>
      <c r="AQ1732" s="19">
        <f t="shared" si="3439"/>
        <v>0</v>
      </c>
      <c r="AR1732" s="19">
        <f t="shared" si="3352"/>
        <v>9161.5</v>
      </c>
      <c r="AS1732" s="19">
        <f t="shared" si="3353"/>
        <v>9161.5</v>
      </c>
      <c r="AT1732" s="19">
        <f t="shared" si="3439"/>
        <v>0</v>
      </c>
      <c r="AU1732" s="19">
        <f t="shared" si="3354"/>
        <v>9161.5</v>
      </c>
      <c r="AV1732" s="19">
        <f t="shared" si="3439"/>
        <v>0</v>
      </c>
      <c r="AW1732" s="32"/>
      <c r="AX1732" s="23"/>
      <c r="AY1732" s="2"/>
    </row>
    <row r="1733" spans="1:51" ht="31.2" x14ac:dyDescent="0.3">
      <c r="A1733" s="49" t="s">
        <v>343</v>
      </c>
      <c r="B1733" s="45">
        <v>200</v>
      </c>
      <c r="C1733" s="49"/>
      <c r="D1733" s="49"/>
      <c r="E1733" s="15" t="s">
        <v>578</v>
      </c>
      <c r="F1733" s="19">
        <f t="shared" si="3437"/>
        <v>9161.5000000000018</v>
      </c>
      <c r="G1733" s="19">
        <f t="shared" si="3437"/>
        <v>9161.5</v>
      </c>
      <c r="H1733" s="19">
        <f t="shared" si="3437"/>
        <v>9161.5</v>
      </c>
      <c r="I1733" s="19">
        <f t="shared" si="3437"/>
        <v>0</v>
      </c>
      <c r="J1733" s="19">
        <f t="shared" si="3437"/>
        <v>0</v>
      </c>
      <c r="K1733" s="19">
        <f t="shared" si="3437"/>
        <v>0</v>
      </c>
      <c r="L1733" s="19">
        <f t="shared" si="3413"/>
        <v>9161.5000000000018</v>
      </c>
      <c r="M1733" s="19">
        <f t="shared" si="3414"/>
        <v>9161.5</v>
      </c>
      <c r="N1733" s="19">
        <f t="shared" si="3415"/>
        <v>9161.5</v>
      </c>
      <c r="O1733" s="19">
        <f t="shared" si="3438"/>
        <v>0</v>
      </c>
      <c r="P1733" s="19">
        <f t="shared" si="3438"/>
        <v>0</v>
      </c>
      <c r="Q1733" s="19">
        <f t="shared" si="3438"/>
        <v>0</v>
      </c>
      <c r="R1733" s="19">
        <f t="shared" si="3340"/>
        <v>9161.5000000000018</v>
      </c>
      <c r="S1733" s="19">
        <f t="shared" si="3341"/>
        <v>9161.5</v>
      </c>
      <c r="T1733" s="19">
        <f t="shared" si="3342"/>
        <v>9161.5</v>
      </c>
      <c r="U1733" s="19">
        <f t="shared" si="3439"/>
        <v>0</v>
      </c>
      <c r="V1733" s="19">
        <f t="shared" si="3343"/>
        <v>9161.5000000000018</v>
      </c>
      <c r="W1733" s="19">
        <f t="shared" si="3344"/>
        <v>9161.5</v>
      </c>
      <c r="X1733" s="19">
        <f t="shared" si="3345"/>
        <v>9161.5</v>
      </c>
      <c r="Y1733" s="19">
        <f t="shared" si="3439"/>
        <v>0</v>
      </c>
      <c r="Z1733" s="19">
        <f t="shared" si="3439"/>
        <v>0</v>
      </c>
      <c r="AA1733" s="19">
        <f t="shared" si="3439"/>
        <v>0</v>
      </c>
      <c r="AB1733" s="19">
        <f t="shared" si="3376"/>
        <v>9161.5000000000018</v>
      </c>
      <c r="AC1733" s="19">
        <f t="shared" si="3377"/>
        <v>9161.5</v>
      </c>
      <c r="AD1733" s="19">
        <f t="shared" si="3378"/>
        <v>9161.5</v>
      </c>
      <c r="AE1733" s="19">
        <f t="shared" si="3439"/>
        <v>0</v>
      </c>
      <c r="AF1733" s="19">
        <f t="shared" si="3439"/>
        <v>0</v>
      </c>
      <c r="AG1733" s="19">
        <f t="shared" si="3385"/>
        <v>9161.5000000000018</v>
      </c>
      <c r="AH1733" s="19">
        <f t="shared" si="3386"/>
        <v>9161.5</v>
      </c>
      <c r="AI1733" s="19">
        <f t="shared" si="3387"/>
        <v>9161.5</v>
      </c>
      <c r="AJ1733" s="19">
        <f t="shared" si="3439"/>
        <v>0</v>
      </c>
      <c r="AK1733" s="19">
        <f t="shared" si="3439"/>
        <v>0</v>
      </c>
      <c r="AL1733" s="19">
        <f t="shared" si="3439"/>
        <v>0</v>
      </c>
      <c r="AM1733" s="19">
        <f t="shared" si="3349"/>
        <v>9161.5000000000018</v>
      </c>
      <c r="AN1733" s="19">
        <f t="shared" si="3439"/>
        <v>0</v>
      </c>
      <c r="AO1733" s="19">
        <f t="shared" si="3350"/>
        <v>9161.5000000000018</v>
      </c>
      <c r="AP1733" s="19">
        <f t="shared" si="3351"/>
        <v>9161.5</v>
      </c>
      <c r="AQ1733" s="19">
        <f t="shared" si="3439"/>
        <v>0</v>
      </c>
      <c r="AR1733" s="19">
        <f t="shared" si="3352"/>
        <v>9161.5</v>
      </c>
      <c r="AS1733" s="19">
        <f t="shared" si="3353"/>
        <v>9161.5</v>
      </c>
      <c r="AT1733" s="19">
        <f t="shared" si="3439"/>
        <v>0</v>
      </c>
      <c r="AU1733" s="19">
        <f t="shared" si="3354"/>
        <v>9161.5</v>
      </c>
      <c r="AV1733" s="19">
        <f t="shared" si="3439"/>
        <v>0</v>
      </c>
      <c r="AW1733" s="32"/>
      <c r="AX1733" s="23"/>
      <c r="AY1733" s="2"/>
    </row>
    <row r="1734" spans="1:51" ht="46.8" x14ac:dyDescent="0.3">
      <c r="A1734" s="49" t="s">
        <v>343</v>
      </c>
      <c r="B1734" s="45">
        <v>240</v>
      </c>
      <c r="C1734" s="49"/>
      <c r="D1734" s="49"/>
      <c r="E1734" s="15" t="s">
        <v>586</v>
      </c>
      <c r="F1734" s="19">
        <f t="shared" si="3437"/>
        <v>9161.5000000000018</v>
      </c>
      <c r="G1734" s="19">
        <f t="shared" si="3437"/>
        <v>9161.5</v>
      </c>
      <c r="H1734" s="19">
        <f t="shared" si="3437"/>
        <v>9161.5</v>
      </c>
      <c r="I1734" s="19">
        <f t="shared" si="3437"/>
        <v>0</v>
      </c>
      <c r="J1734" s="19">
        <f t="shared" si="3437"/>
        <v>0</v>
      </c>
      <c r="K1734" s="19">
        <f t="shared" si="3437"/>
        <v>0</v>
      </c>
      <c r="L1734" s="19">
        <f t="shared" si="3413"/>
        <v>9161.5000000000018</v>
      </c>
      <c r="M1734" s="19">
        <f t="shared" si="3414"/>
        <v>9161.5</v>
      </c>
      <c r="N1734" s="19">
        <f t="shared" si="3415"/>
        <v>9161.5</v>
      </c>
      <c r="O1734" s="19">
        <f t="shared" si="3438"/>
        <v>0</v>
      </c>
      <c r="P1734" s="19">
        <f t="shared" si="3438"/>
        <v>0</v>
      </c>
      <c r="Q1734" s="19">
        <f t="shared" si="3438"/>
        <v>0</v>
      </c>
      <c r="R1734" s="19">
        <f t="shared" si="3340"/>
        <v>9161.5000000000018</v>
      </c>
      <c r="S1734" s="19">
        <f t="shared" si="3341"/>
        <v>9161.5</v>
      </c>
      <c r="T1734" s="19">
        <f t="shared" si="3342"/>
        <v>9161.5</v>
      </c>
      <c r="U1734" s="19">
        <f t="shared" si="3439"/>
        <v>0</v>
      </c>
      <c r="V1734" s="19">
        <f t="shared" si="3343"/>
        <v>9161.5000000000018</v>
      </c>
      <c r="W1734" s="19">
        <f t="shared" si="3344"/>
        <v>9161.5</v>
      </c>
      <c r="X1734" s="19">
        <f t="shared" si="3345"/>
        <v>9161.5</v>
      </c>
      <c r="Y1734" s="19">
        <f t="shared" si="3439"/>
        <v>0</v>
      </c>
      <c r="Z1734" s="19">
        <f t="shared" si="3439"/>
        <v>0</v>
      </c>
      <c r="AA1734" s="19">
        <f t="shared" si="3439"/>
        <v>0</v>
      </c>
      <c r="AB1734" s="19">
        <f t="shared" si="3376"/>
        <v>9161.5000000000018</v>
      </c>
      <c r="AC1734" s="19">
        <f t="shared" si="3377"/>
        <v>9161.5</v>
      </c>
      <c r="AD1734" s="19">
        <f t="shared" si="3378"/>
        <v>9161.5</v>
      </c>
      <c r="AE1734" s="19">
        <f t="shared" si="3439"/>
        <v>0</v>
      </c>
      <c r="AF1734" s="19">
        <f t="shared" si="3439"/>
        <v>0</v>
      </c>
      <c r="AG1734" s="19">
        <f t="shared" si="3385"/>
        <v>9161.5000000000018</v>
      </c>
      <c r="AH1734" s="19">
        <f t="shared" si="3386"/>
        <v>9161.5</v>
      </c>
      <c r="AI1734" s="19">
        <f t="shared" si="3387"/>
        <v>9161.5</v>
      </c>
      <c r="AJ1734" s="19">
        <f t="shared" si="3439"/>
        <v>0</v>
      </c>
      <c r="AK1734" s="19">
        <f t="shared" si="3439"/>
        <v>0</v>
      </c>
      <c r="AL1734" s="19">
        <f t="shared" si="3439"/>
        <v>0</v>
      </c>
      <c r="AM1734" s="19">
        <f t="shared" si="3349"/>
        <v>9161.5000000000018</v>
      </c>
      <c r="AN1734" s="19">
        <f t="shared" si="3439"/>
        <v>0</v>
      </c>
      <c r="AO1734" s="19">
        <f t="shared" si="3350"/>
        <v>9161.5000000000018</v>
      </c>
      <c r="AP1734" s="19">
        <f t="shared" si="3351"/>
        <v>9161.5</v>
      </c>
      <c r="AQ1734" s="19">
        <f t="shared" si="3439"/>
        <v>0</v>
      </c>
      <c r="AR1734" s="19">
        <f t="shared" si="3352"/>
        <v>9161.5</v>
      </c>
      <c r="AS1734" s="19">
        <f t="shared" si="3353"/>
        <v>9161.5</v>
      </c>
      <c r="AT1734" s="19">
        <f t="shared" si="3439"/>
        <v>0</v>
      </c>
      <c r="AU1734" s="19">
        <f t="shared" si="3354"/>
        <v>9161.5</v>
      </c>
      <c r="AV1734" s="19">
        <f t="shared" si="3439"/>
        <v>0</v>
      </c>
      <c r="AW1734" s="32"/>
      <c r="AX1734" s="23"/>
      <c r="AY1734" s="2"/>
    </row>
    <row r="1735" spans="1:51" ht="31.2" x14ac:dyDescent="0.3">
      <c r="A1735" s="49" t="s">
        <v>343</v>
      </c>
      <c r="B1735" s="45">
        <v>240</v>
      </c>
      <c r="C1735" s="49" t="s">
        <v>142</v>
      </c>
      <c r="D1735" s="49" t="s">
        <v>20</v>
      </c>
      <c r="E1735" s="15" t="s">
        <v>555</v>
      </c>
      <c r="F1735" s="19">
        <v>9161.5000000000018</v>
      </c>
      <c r="G1735" s="19">
        <v>9161.5</v>
      </c>
      <c r="H1735" s="19">
        <v>9161.5</v>
      </c>
      <c r="I1735" s="19"/>
      <c r="J1735" s="19"/>
      <c r="K1735" s="19"/>
      <c r="L1735" s="19">
        <f t="shared" si="3413"/>
        <v>9161.5000000000018</v>
      </c>
      <c r="M1735" s="19">
        <f t="shared" si="3414"/>
        <v>9161.5</v>
      </c>
      <c r="N1735" s="19">
        <f t="shared" si="3415"/>
        <v>9161.5</v>
      </c>
      <c r="O1735" s="19"/>
      <c r="P1735" s="19"/>
      <c r="Q1735" s="19"/>
      <c r="R1735" s="19">
        <f t="shared" si="3340"/>
        <v>9161.5000000000018</v>
      </c>
      <c r="S1735" s="19">
        <f t="shared" si="3341"/>
        <v>9161.5</v>
      </c>
      <c r="T1735" s="19">
        <f t="shared" si="3342"/>
        <v>9161.5</v>
      </c>
      <c r="U1735" s="19"/>
      <c r="V1735" s="19">
        <f t="shared" si="3343"/>
        <v>9161.5000000000018</v>
      </c>
      <c r="W1735" s="19">
        <f t="shared" si="3344"/>
        <v>9161.5</v>
      </c>
      <c r="X1735" s="19">
        <f t="shared" si="3345"/>
        <v>9161.5</v>
      </c>
      <c r="Y1735" s="19"/>
      <c r="Z1735" s="19"/>
      <c r="AA1735" s="19"/>
      <c r="AB1735" s="19">
        <f t="shared" si="3376"/>
        <v>9161.5000000000018</v>
      </c>
      <c r="AC1735" s="19">
        <f t="shared" si="3377"/>
        <v>9161.5</v>
      </c>
      <c r="AD1735" s="19">
        <f t="shared" si="3378"/>
        <v>9161.5</v>
      </c>
      <c r="AE1735" s="19"/>
      <c r="AF1735" s="19"/>
      <c r="AG1735" s="19">
        <f t="shared" si="3385"/>
        <v>9161.5000000000018</v>
      </c>
      <c r="AH1735" s="19">
        <f t="shared" si="3386"/>
        <v>9161.5</v>
      </c>
      <c r="AI1735" s="19">
        <f t="shared" si="3387"/>
        <v>9161.5</v>
      </c>
      <c r="AJ1735" s="19"/>
      <c r="AK1735" s="19"/>
      <c r="AL1735" s="19"/>
      <c r="AM1735" s="19">
        <f t="shared" si="3349"/>
        <v>9161.5000000000018</v>
      </c>
      <c r="AN1735" s="19"/>
      <c r="AO1735" s="19">
        <f t="shared" si="3350"/>
        <v>9161.5000000000018</v>
      </c>
      <c r="AP1735" s="19">
        <f t="shared" si="3351"/>
        <v>9161.5</v>
      </c>
      <c r="AQ1735" s="19"/>
      <c r="AR1735" s="19">
        <f t="shared" si="3352"/>
        <v>9161.5</v>
      </c>
      <c r="AS1735" s="19">
        <f t="shared" si="3353"/>
        <v>9161.5</v>
      </c>
      <c r="AT1735" s="19"/>
      <c r="AU1735" s="19">
        <f t="shared" si="3354"/>
        <v>9161.5</v>
      </c>
      <c r="AV1735" s="19"/>
      <c r="AW1735" s="32"/>
      <c r="AX1735" s="23"/>
      <c r="AY1735" s="2"/>
    </row>
    <row r="1736" spans="1:51" ht="31.2" x14ac:dyDescent="0.3">
      <c r="A1736" s="49" t="s">
        <v>876</v>
      </c>
      <c r="B1736" s="45"/>
      <c r="C1736" s="49"/>
      <c r="D1736" s="49"/>
      <c r="E1736" s="15" t="s">
        <v>1191</v>
      </c>
      <c r="F1736" s="19">
        <f t="shared" ref="F1736:K1739" si="3440">F1737</f>
        <v>2625.6</v>
      </c>
      <c r="G1736" s="19">
        <f t="shared" si="3440"/>
        <v>0</v>
      </c>
      <c r="H1736" s="19">
        <f t="shared" si="3440"/>
        <v>0</v>
      </c>
      <c r="I1736" s="19">
        <f t="shared" si="3440"/>
        <v>-2392.8000000000002</v>
      </c>
      <c r="J1736" s="19">
        <f t="shared" si="3440"/>
        <v>2392.8000000000002</v>
      </c>
      <c r="K1736" s="19">
        <f t="shared" si="3440"/>
        <v>0</v>
      </c>
      <c r="L1736" s="19">
        <f t="shared" si="3413"/>
        <v>232.79999999999973</v>
      </c>
      <c r="M1736" s="19">
        <f t="shared" si="3414"/>
        <v>2392.8000000000002</v>
      </c>
      <c r="N1736" s="19">
        <f t="shared" si="3415"/>
        <v>0</v>
      </c>
      <c r="O1736" s="19">
        <f t="shared" ref="O1736:Q1739" si="3441">O1737</f>
        <v>0</v>
      </c>
      <c r="P1736" s="19">
        <f t="shared" si="3441"/>
        <v>0</v>
      </c>
      <c r="Q1736" s="19">
        <f t="shared" si="3441"/>
        <v>0</v>
      </c>
      <c r="R1736" s="19">
        <f t="shared" si="3340"/>
        <v>232.79999999999973</v>
      </c>
      <c r="S1736" s="19">
        <f t="shared" si="3341"/>
        <v>2392.8000000000002</v>
      </c>
      <c r="T1736" s="19">
        <f t="shared" si="3342"/>
        <v>0</v>
      </c>
      <c r="U1736" s="19">
        <f t="shared" ref="U1736:AV1739" si="3442">U1737</f>
        <v>0</v>
      </c>
      <c r="V1736" s="19">
        <f t="shared" si="3343"/>
        <v>232.79999999999973</v>
      </c>
      <c r="W1736" s="19">
        <f t="shared" si="3344"/>
        <v>2392.8000000000002</v>
      </c>
      <c r="X1736" s="19">
        <f t="shared" si="3345"/>
        <v>0</v>
      </c>
      <c r="Y1736" s="19">
        <f t="shared" si="3442"/>
        <v>0</v>
      </c>
      <c r="Z1736" s="19">
        <f t="shared" si="3442"/>
        <v>0</v>
      </c>
      <c r="AA1736" s="19">
        <f t="shared" si="3442"/>
        <v>0</v>
      </c>
      <c r="AB1736" s="19">
        <f t="shared" si="3376"/>
        <v>232.79999999999973</v>
      </c>
      <c r="AC1736" s="19">
        <f t="shared" si="3377"/>
        <v>2392.8000000000002</v>
      </c>
      <c r="AD1736" s="19">
        <f t="shared" si="3378"/>
        <v>0</v>
      </c>
      <c r="AE1736" s="19">
        <f t="shared" si="3442"/>
        <v>0</v>
      </c>
      <c r="AF1736" s="19">
        <f t="shared" si="3442"/>
        <v>0</v>
      </c>
      <c r="AG1736" s="19">
        <f t="shared" si="3385"/>
        <v>232.79999999999973</v>
      </c>
      <c r="AH1736" s="19">
        <f t="shared" si="3386"/>
        <v>2392.8000000000002</v>
      </c>
      <c r="AI1736" s="19">
        <f t="shared" si="3387"/>
        <v>0</v>
      </c>
      <c r="AJ1736" s="19">
        <f t="shared" si="3442"/>
        <v>0</v>
      </c>
      <c r="AK1736" s="19">
        <f t="shared" si="3442"/>
        <v>0</v>
      </c>
      <c r="AL1736" s="19">
        <f t="shared" si="3442"/>
        <v>0</v>
      </c>
      <c r="AM1736" s="19">
        <f t="shared" si="3349"/>
        <v>232.79999999999973</v>
      </c>
      <c r="AN1736" s="19">
        <f t="shared" si="3442"/>
        <v>0</v>
      </c>
      <c r="AO1736" s="19">
        <f t="shared" si="3350"/>
        <v>232.79999999999973</v>
      </c>
      <c r="AP1736" s="19">
        <f t="shared" si="3351"/>
        <v>2392.8000000000002</v>
      </c>
      <c r="AQ1736" s="19">
        <f t="shared" si="3442"/>
        <v>0</v>
      </c>
      <c r="AR1736" s="19">
        <f t="shared" si="3352"/>
        <v>2392.8000000000002</v>
      </c>
      <c r="AS1736" s="19">
        <f t="shared" si="3353"/>
        <v>0</v>
      </c>
      <c r="AT1736" s="19">
        <f t="shared" si="3442"/>
        <v>0</v>
      </c>
      <c r="AU1736" s="19">
        <f t="shared" si="3354"/>
        <v>0</v>
      </c>
      <c r="AV1736" s="19">
        <f t="shared" si="3442"/>
        <v>0</v>
      </c>
      <c r="AW1736" s="32"/>
      <c r="AX1736" s="23"/>
      <c r="AY1736" s="2"/>
    </row>
    <row r="1737" spans="1:51" x14ac:dyDescent="0.3">
      <c r="A1737" s="49" t="s">
        <v>877</v>
      </c>
      <c r="B1737" s="45"/>
      <c r="C1737" s="49"/>
      <c r="D1737" s="49"/>
      <c r="E1737" s="15" t="s">
        <v>879</v>
      </c>
      <c r="F1737" s="19">
        <f t="shared" si="3440"/>
        <v>2625.6</v>
      </c>
      <c r="G1737" s="19">
        <f t="shared" si="3440"/>
        <v>0</v>
      </c>
      <c r="H1737" s="19">
        <f t="shared" si="3440"/>
        <v>0</v>
      </c>
      <c r="I1737" s="19">
        <f t="shared" si="3440"/>
        <v>-2392.8000000000002</v>
      </c>
      <c r="J1737" s="19">
        <f t="shared" si="3440"/>
        <v>2392.8000000000002</v>
      </c>
      <c r="K1737" s="19">
        <f t="shared" si="3440"/>
        <v>0</v>
      </c>
      <c r="L1737" s="19">
        <f t="shared" si="3413"/>
        <v>232.79999999999973</v>
      </c>
      <c r="M1737" s="19">
        <f t="shared" si="3414"/>
        <v>2392.8000000000002</v>
      </c>
      <c r="N1737" s="19">
        <f t="shared" si="3415"/>
        <v>0</v>
      </c>
      <c r="O1737" s="19">
        <f t="shared" si="3441"/>
        <v>0</v>
      </c>
      <c r="P1737" s="19">
        <f t="shared" si="3441"/>
        <v>0</v>
      </c>
      <c r="Q1737" s="19">
        <f t="shared" si="3441"/>
        <v>0</v>
      </c>
      <c r="R1737" s="19">
        <f t="shared" si="3340"/>
        <v>232.79999999999973</v>
      </c>
      <c r="S1737" s="19">
        <f t="shared" si="3341"/>
        <v>2392.8000000000002</v>
      </c>
      <c r="T1737" s="19">
        <f t="shared" si="3342"/>
        <v>0</v>
      </c>
      <c r="U1737" s="19">
        <f t="shared" si="3442"/>
        <v>0</v>
      </c>
      <c r="V1737" s="19">
        <f t="shared" si="3343"/>
        <v>232.79999999999973</v>
      </c>
      <c r="W1737" s="19">
        <f t="shared" si="3344"/>
        <v>2392.8000000000002</v>
      </c>
      <c r="X1737" s="19">
        <f t="shared" si="3345"/>
        <v>0</v>
      </c>
      <c r="Y1737" s="19">
        <f t="shared" si="3442"/>
        <v>0</v>
      </c>
      <c r="Z1737" s="19">
        <f t="shared" si="3442"/>
        <v>0</v>
      </c>
      <c r="AA1737" s="19">
        <f t="shared" si="3442"/>
        <v>0</v>
      </c>
      <c r="AB1737" s="19">
        <f t="shared" si="3376"/>
        <v>232.79999999999973</v>
      </c>
      <c r="AC1737" s="19">
        <f t="shared" si="3377"/>
        <v>2392.8000000000002</v>
      </c>
      <c r="AD1737" s="19">
        <f t="shared" si="3378"/>
        <v>0</v>
      </c>
      <c r="AE1737" s="19">
        <f t="shared" si="3442"/>
        <v>0</v>
      </c>
      <c r="AF1737" s="19">
        <f t="shared" si="3442"/>
        <v>0</v>
      </c>
      <c r="AG1737" s="19">
        <f t="shared" si="3385"/>
        <v>232.79999999999973</v>
      </c>
      <c r="AH1737" s="19">
        <f t="shared" si="3386"/>
        <v>2392.8000000000002</v>
      </c>
      <c r="AI1737" s="19">
        <f t="shared" si="3387"/>
        <v>0</v>
      </c>
      <c r="AJ1737" s="19">
        <f t="shared" si="3442"/>
        <v>0</v>
      </c>
      <c r="AK1737" s="19">
        <f t="shared" si="3442"/>
        <v>0</v>
      </c>
      <c r="AL1737" s="19">
        <f t="shared" si="3442"/>
        <v>0</v>
      </c>
      <c r="AM1737" s="19">
        <f t="shared" si="3349"/>
        <v>232.79999999999973</v>
      </c>
      <c r="AN1737" s="19">
        <f t="shared" si="3442"/>
        <v>0</v>
      </c>
      <c r="AO1737" s="19">
        <f t="shared" si="3350"/>
        <v>232.79999999999973</v>
      </c>
      <c r="AP1737" s="19">
        <f t="shared" si="3351"/>
        <v>2392.8000000000002</v>
      </c>
      <c r="AQ1737" s="19">
        <f t="shared" si="3442"/>
        <v>0</v>
      </c>
      <c r="AR1737" s="19">
        <f t="shared" si="3352"/>
        <v>2392.8000000000002</v>
      </c>
      <c r="AS1737" s="19">
        <f t="shared" si="3353"/>
        <v>0</v>
      </c>
      <c r="AT1737" s="19">
        <f t="shared" si="3442"/>
        <v>0</v>
      </c>
      <c r="AU1737" s="19">
        <f t="shared" si="3354"/>
        <v>0</v>
      </c>
      <c r="AV1737" s="19">
        <f t="shared" si="3442"/>
        <v>0</v>
      </c>
      <c r="AW1737" s="32"/>
      <c r="AX1737" s="23"/>
      <c r="AY1737" s="2"/>
    </row>
    <row r="1738" spans="1:51" ht="31.2" x14ac:dyDescent="0.3">
      <c r="A1738" s="49" t="s">
        <v>877</v>
      </c>
      <c r="B1738" s="45">
        <v>200</v>
      </c>
      <c r="C1738" s="49"/>
      <c r="D1738" s="49"/>
      <c r="E1738" s="15" t="s">
        <v>578</v>
      </c>
      <c r="F1738" s="19">
        <f t="shared" si="3440"/>
        <v>2625.6</v>
      </c>
      <c r="G1738" s="19">
        <f t="shared" si="3440"/>
        <v>0</v>
      </c>
      <c r="H1738" s="19">
        <f t="shared" si="3440"/>
        <v>0</v>
      </c>
      <c r="I1738" s="19">
        <f t="shared" si="3440"/>
        <v>-2392.8000000000002</v>
      </c>
      <c r="J1738" s="19">
        <f t="shared" si="3440"/>
        <v>2392.8000000000002</v>
      </c>
      <c r="K1738" s="19">
        <f t="shared" si="3440"/>
        <v>0</v>
      </c>
      <c r="L1738" s="19">
        <f t="shared" si="3413"/>
        <v>232.79999999999973</v>
      </c>
      <c r="M1738" s="19">
        <f t="shared" si="3414"/>
        <v>2392.8000000000002</v>
      </c>
      <c r="N1738" s="19">
        <f t="shared" si="3415"/>
        <v>0</v>
      </c>
      <c r="O1738" s="19">
        <f t="shared" si="3441"/>
        <v>0</v>
      </c>
      <c r="P1738" s="19">
        <f t="shared" si="3441"/>
        <v>0</v>
      </c>
      <c r="Q1738" s="19">
        <f t="shared" si="3441"/>
        <v>0</v>
      </c>
      <c r="R1738" s="19">
        <f t="shared" si="3340"/>
        <v>232.79999999999973</v>
      </c>
      <c r="S1738" s="19">
        <f t="shared" si="3341"/>
        <v>2392.8000000000002</v>
      </c>
      <c r="T1738" s="19">
        <f t="shared" si="3342"/>
        <v>0</v>
      </c>
      <c r="U1738" s="19">
        <f t="shared" si="3442"/>
        <v>0</v>
      </c>
      <c r="V1738" s="19">
        <f t="shared" si="3343"/>
        <v>232.79999999999973</v>
      </c>
      <c r="W1738" s="19">
        <f t="shared" si="3344"/>
        <v>2392.8000000000002</v>
      </c>
      <c r="X1738" s="19">
        <f t="shared" si="3345"/>
        <v>0</v>
      </c>
      <c r="Y1738" s="19">
        <f t="shared" si="3442"/>
        <v>0</v>
      </c>
      <c r="Z1738" s="19">
        <f t="shared" si="3442"/>
        <v>0</v>
      </c>
      <c r="AA1738" s="19">
        <f t="shared" si="3442"/>
        <v>0</v>
      </c>
      <c r="AB1738" s="19">
        <f t="shared" si="3376"/>
        <v>232.79999999999973</v>
      </c>
      <c r="AC1738" s="19">
        <f t="shared" si="3377"/>
        <v>2392.8000000000002</v>
      </c>
      <c r="AD1738" s="19">
        <f t="shared" si="3378"/>
        <v>0</v>
      </c>
      <c r="AE1738" s="19">
        <f t="shared" si="3442"/>
        <v>0</v>
      </c>
      <c r="AF1738" s="19">
        <f t="shared" si="3442"/>
        <v>0</v>
      </c>
      <c r="AG1738" s="19">
        <f t="shared" si="3385"/>
        <v>232.79999999999973</v>
      </c>
      <c r="AH1738" s="19">
        <f t="shared" si="3386"/>
        <v>2392.8000000000002</v>
      </c>
      <c r="AI1738" s="19">
        <f t="shared" si="3387"/>
        <v>0</v>
      </c>
      <c r="AJ1738" s="19">
        <f t="shared" si="3442"/>
        <v>0</v>
      </c>
      <c r="AK1738" s="19">
        <f t="shared" si="3442"/>
        <v>0</v>
      </c>
      <c r="AL1738" s="19">
        <f t="shared" si="3442"/>
        <v>0</v>
      </c>
      <c r="AM1738" s="19">
        <f t="shared" si="3349"/>
        <v>232.79999999999973</v>
      </c>
      <c r="AN1738" s="19">
        <f t="shared" si="3442"/>
        <v>0</v>
      </c>
      <c r="AO1738" s="19">
        <f t="shared" si="3350"/>
        <v>232.79999999999973</v>
      </c>
      <c r="AP1738" s="19">
        <f t="shared" si="3351"/>
        <v>2392.8000000000002</v>
      </c>
      <c r="AQ1738" s="19">
        <f t="shared" si="3442"/>
        <v>0</v>
      </c>
      <c r="AR1738" s="19">
        <f t="shared" si="3352"/>
        <v>2392.8000000000002</v>
      </c>
      <c r="AS1738" s="19">
        <f t="shared" si="3353"/>
        <v>0</v>
      </c>
      <c r="AT1738" s="19">
        <f t="shared" si="3442"/>
        <v>0</v>
      </c>
      <c r="AU1738" s="19">
        <f t="shared" si="3354"/>
        <v>0</v>
      </c>
      <c r="AV1738" s="19">
        <f t="shared" si="3442"/>
        <v>0</v>
      </c>
      <c r="AW1738" s="32"/>
      <c r="AX1738" s="23"/>
      <c r="AY1738" s="2"/>
    </row>
    <row r="1739" spans="1:51" ht="46.8" x14ac:dyDescent="0.3">
      <c r="A1739" s="49" t="s">
        <v>877</v>
      </c>
      <c r="B1739" s="45">
        <v>240</v>
      </c>
      <c r="C1739" s="49"/>
      <c r="D1739" s="49"/>
      <c r="E1739" s="15" t="s">
        <v>586</v>
      </c>
      <c r="F1739" s="19">
        <f>F1740</f>
        <v>2625.6</v>
      </c>
      <c r="G1739" s="19">
        <f t="shared" si="3440"/>
        <v>0</v>
      </c>
      <c r="H1739" s="19">
        <f t="shared" si="3440"/>
        <v>0</v>
      </c>
      <c r="I1739" s="19">
        <f t="shared" si="3440"/>
        <v>-2392.8000000000002</v>
      </c>
      <c r="J1739" s="19">
        <f t="shared" si="3440"/>
        <v>2392.8000000000002</v>
      </c>
      <c r="K1739" s="19">
        <f t="shared" si="3440"/>
        <v>0</v>
      </c>
      <c r="L1739" s="19">
        <f t="shared" si="3413"/>
        <v>232.79999999999973</v>
      </c>
      <c r="M1739" s="19">
        <f t="shared" si="3414"/>
        <v>2392.8000000000002</v>
      </c>
      <c r="N1739" s="19">
        <f t="shared" si="3415"/>
        <v>0</v>
      </c>
      <c r="O1739" s="19">
        <f t="shared" si="3441"/>
        <v>0</v>
      </c>
      <c r="P1739" s="19">
        <f t="shared" si="3441"/>
        <v>0</v>
      </c>
      <c r="Q1739" s="19">
        <f t="shared" si="3441"/>
        <v>0</v>
      </c>
      <c r="R1739" s="19">
        <f t="shared" si="3340"/>
        <v>232.79999999999973</v>
      </c>
      <c r="S1739" s="19">
        <f t="shared" si="3341"/>
        <v>2392.8000000000002</v>
      </c>
      <c r="T1739" s="19">
        <f t="shared" si="3342"/>
        <v>0</v>
      </c>
      <c r="U1739" s="19">
        <f t="shared" si="3442"/>
        <v>0</v>
      </c>
      <c r="V1739" s="19">
        <f t="shared" si="3343"/>
        <v>232.79999999999973</v>
      </c>
      <c r="W1739" s="19">
        <f t="shared" si="3344"/>
        <v>2392.8000000000002</v>
      </c>
      <c r="X1739" s="19">
        <f t="shared" si="3345"/>
        <v>0</v>
      </c>
      <c r="Y1739" s="19">
        <f t="shared" si="3442"/>
        <v>0</v>
      </c>
      <c r="Z1739" s="19">
        <f t="shared" si="3442"/>
        <v>0</v>
      </c>
      <c r="AA1739" s="19">
        <f t="shared" si="3442"/>
        <v>0</v>
      </c>
      <c r="AB1739" s="19">
        <f t="shared" si="3376"/>
        <v>232.79999999999973</v>
      </c>
      <c r="AC1739" s="19">
        <f t="shared" si="3377"/>
        <v>2392.8000000000002</v>
      </c>
      <c r="AD1739" s="19">
        <f t="shared" si="3378"/>
        <v>0</v>
      </c>
      <c r="AE1739" s="19">
        <f t="shared" si="3442"/>
        <v>0</v>
      </c>
      <c r="AF1739" s="19">
        <f t="shared" si="3442"/>
        <v>0</v>
      </c>
      <c r="AG1739" s="19">
        <f t="shared" si="3385"/>
        <v>232.79999999999973</v>
      </c>
      <c r="AH1739" s="19">
        <f t="shared" si="3386"/>
        <v>2392.8000000000002</v>
      </c>
      <c r="AI1739" s="19">
        <f t="shared" si="3387"/>
        <v>0</v>
      </c>
      <c r="AJ1739" s="19">
        <f t="shared" si="3442"/>
        <v>0</v>
      </c>
      <c r="AK1739" s="19">
        <f t="shared" si="3442"/>
        <v>0</v>
      </c>
      <c r="AL1739" s="19">
        <f t="shared" si="3442"/>
        <v>0</v>
      </c>
      <c r="AM1739" s="19">
        <f t="shared" si="3349"/>
        <v>232.79999999999973</v>
      </c>
      <c r="AN1739" s="19">
        <f t="shared" si="3442"/>
        <v>0</v>
      </c>
      <c r="AO1739" s="19">
        <f t="shared" si="3350"/>
        <v>232.79999999999973</v>
      </c>
      <c r="AP1739" s="19">
        <f t="shared" si="3351"/>
        <v>2392.8000000000002</v>
      </c>
      <c r="AQ1739" s="19">
        <f t="shared" si="3442"/>
        <v>0</v>
      </c>
      <c r="AR1739" s="19">
        <f t="shared" si="3352"/>
        <v>2392.8000000000002</v>
      </c>
      <c r="AS1739" s="19">
        <f t="shared" si="3353"/>
        <v>0</v>
      </c>
      <c r="AT1739" s="19">
        <f t="shared" si="3442"/>
        <v>0</v>
      </c>
      <c r="AU1739" s="19">
        <f t="shared" si="3354"/>
        <v>0</v>
      </c>
      <c r="AV1739" s="19">
        <f t="shared" si="3442"/>
        <v>0</v>
      </c>
      <c r="AW1739" s="32"/>
      <c r="AX1739" s="23"/>
      <c r="AY1739" s="2"/>
    </row>
    <row r="1740" spans="1:51" x14ac:dyDescent="0.3">
      <c r="A1740" s="49" t="s">
        <v>877</v>
      </c>
      <c r="B1740" s="45">
        <v>240</v>
      </c>
      <c r="C1740" s="49" t="s">
        <v>30</v>
      </c>
      <c r="D1740" s="49" t="s">
        <v>28</v>
      </c>
      <c r="E1740" s="15" t="s">
        <v>565</v>
      </c>
      <c r="F1740" s="19">
        <v>2625.6</v>
      </c>
      <c r="G1740" s="19">
        <v>0</v>
      </c>
      <c r="H1740" s="19">
        <v>0</v>
      </c>
      <c r="I1740" s="19">
        <v>-2392.8000000000002</v>
      </c>
      <c r="J1740" s="19">
        <v>2392.8000000000002</v>
      </c>
      <c r="K1740" s="19"/>
      <c r="L1740" s="19">
        <f t="shared" si="3413"/>
        <v>232.79999999999973</v>
      </c>
      <c r="M1740" s="19">
        <f t="shared" si="3414"/>
        <v>2392.8000000000002</v>
      </c>
      <c r="N1740" s="19">
        <f t="shared" si="3415"/>
        <v>0</v>
      </c>
      <c r="O1740" s="19"/>
      <c r="P1740" s="19"/>
      <c r="Q1740" s="19"/>
      <c r="R1740" s="19">
        <f t="shared" si="3340"/>
        <v>232.79999999999973</v>
      </c>
      <c r="S1740" s="19">
        <f t="shared" si="3341"/>
        <v>2392.8000000000002</v>
      </c>
      <c r="T1740" s="19">
        <f t="shared" si="3342"/>
        <v>0</v>
      </c>
      <c r="U1740" s="19"/>
      <c r="V1740" s="19">
        <f t="shared" si="3343"/>
        <v>232.79999999999973</v>
      </c>
      <c r="W1740" s="19">
        <f t="shared" si="3344"/>
        <v>2392.8000000000002</v>
      </c>
      <c r="X1740" s="19">
        <f t="shared" si="3345"/>
        <v>0</v>
      </c>
      <c r="Y1740" s="19"/>
      <c r="Z1740" s="19"/>
      <c r="AA1740" s="19"/>
      <c r="AB1740" s="19">
        <f t="shared" si="3376"/>
        <v>232.79999999999973</v>
      </c>
      <c r="AC1740" s="19">
        <f t="shared" si="3377"/>
        <v>2392.8000000000002</v>
      </c>
      <c r="AD1740" s="19">
        <f t="shared" si="3378"/>
        <v>0</v>
      </c>
      <c r="AE1740" s="19"/>
      <c r="AF1740" s="19"/>
      <c r="AG1740" s="19">
        <f t="shared" si="3385"/>
        <v>232.79999999999973</v>
      </c>
      <c r="AH1740" s="19">
        <f t="shared" si="3386"/>
        <v>2392.8000000000002</v>
      </c>
      <c r="AI1740" s="19">
        <f t="shared" si="3387"/>
        <v>0</v>
      </c>
      <c r="AJ1740" s="19"/>
      <c r="AK1740" s="19"/>
      <c r="AL1740" s="19"/>
      <c r="AM1740" s="19">
        <f t="shared" si="3349"/>
        <v>232.79999999999973</v>
      </c>
      <c r="AN1740" s="19"/>
      <c r="AO1740" s="19">
        <f t="shared" si="3350"/>
        <v>232.79999999999973</v>
      </c>
      <c r="AP1740" s="19">
        <f t="shared" si="3351"/>
        <v>2392.8000000000002</v>
      </c>
      <c r="AQ1740" s="19"/>
      <c r="AR1740" s="19">
        <f t="shared" si="3352"/>
        <v>2392.8000000000002</v>
      </c>
      <c r="AS1740" s="19">
        <f t="shared" si="3353"/>
        <v>0</v>
      </c>
      <c r="AT1740" s="19"/>
      <c r="AU1740" s="19">
        <f t="shared" si="3354"/>
        <v>0</v>
      </c>
      <c r="AV1740" s="19"/>
      <c r="AW1740" s="32"/>
      <c r="AX1740" s="23" t="s">
        <v>1289</v>
      </c>
      <c r="AY1740" s="2"/>
    </row>
    <row r="1741" spans="1:51" s="11" customFormat="1" ht="31.2" x14ac:dyDescent="0.3">
      <c r="A1741" s="10" t="s">
        <v>346</v>
      </c>
      <c r="B1741" s="17"/>
      <c r="C1741" s="10"/>
      <c r="D1741" s="10"/>
      <c r="E1741" s="16" t="s">
        <v>1192</v>
      </c>
      <c r="F1741" s="18">
        <f t="shared" ref="F1741:K1741" si="3443">F1742+F1747+F1762</f>
        <v>49397.700000000004</v>
      </c>
      <c r="G1741" s="18">
        <f t="shared" si="3443"/>
        <v>40059.800000000003</v>
      </c>
      <c r="H1741" s="18">
        <f t="shared" si="3443"/>
        <v>40059.800000000003</v>
      </c>
      <c r="I1741" s="18">
        <f t="shared" si="3443"/>
        <v>-3341.6</v>
      </c>
      <c r="J1741" s="18">
        <f t="shared" si="3443"/>
        <v>0</v>
      </c>
      <c r="K1741" s="18">
        <f t="shared" si="3443"/>
        <v>0</v>
      </c>
      <c r="L1741" s="18">
        <f t="shared" si="3413"/>
        <v>46056.100000000006</v>
      </c>
      <c r="M1741" s="18">
        <f t="shared" si="3414"/>
        <v>40059.800000000003</v>
      </c>
      <c r="N1741" s="18">
        <f t="shared" si="3415"/>
        <v>40059.800000000003</v>
      </c>
      <c r="O1741" s="18">
        <f t="shared" ref="O1741:Q1741" si="3444">O1742+O1747+O1762</f>
        <v>0</v>
      </c>
      <c r="P1741" s="18">
        <f t="shared" si="3444"/>
        <v>0</v>
      </c>
      <c r="Q1741" s="18">
        <f t="shared" si="3444"/>
        <v>0</v>
      </c>
      <c r="R1741" s="18">
        <f t="shared" si="3340"/>
        <v>46056.100000000006</v>
      </c>
      <c r="S1741" s="18">
        <f t="shared" si="3341"/>
        <v>40059.800000000003</v>
      </c>
      <c r="T1741" s="18">
        <f t="shared" si="3342"/>
        <v>40059.800000000003</v>
      </c>
      <c r="U1741" s="18">
        <f t="shared" ref="U1741:AV1741" si="3445">U1742+U1747+U1762</f>
        <v>0</v>
      </c>
      <c r="V1741" s="18">
        <f t="shared" si="3343"/>
        <v>46056.100000000006</v>
      </c>
      <c r="W1741" s="18">
        <f t="shared" si="3344"/>
        <v>40059.800000000003</v>
      </c>
      <c r="X1741" s="18">
        <f t="shared" si="3345"/>
        <v>40059.800000000003</v>
      </c>
      <c r="Y1741" s="18">
        <f t="shared" ref="Y1741:AA1741" si="3446">Y1742+Y1747+Y1762</f>
        <v>0</v>
      </c>
      <c r="Z1741" s="18">
        <f t="shared" si="3446"/>
        <v>0</v>
      </c>
      <c r="AA1741" s="18">
        <f t="shared" si="3446"/>
        <v>0</v>
      </c>
      <c r="AB1741" s="18">
        <f t="shared" si="3376"/>
        <v>46056.100000000006</v>
      </c>
      <c r="AC1741" s="18">
        <f t="shared" si="3377"/>
        <v>40059.800000000003</v>
      </c>
      <c r="AD1741" s="18">
        <f t="shared" si="3378"/>
        <v>40059.800000000003</v>
      </c>
      <c r="AE1741" s="18">
        <f t="shared" ref="AE1741:AF1741" si="3447">AE1742+AE1747+AE1762</f>
        <v>0</v>
      </c>
      <c r="AF1741" s="18">
        <f t="shared" si="3447"/>
        <v>0</v>
      </c>
      <c r="AG1741" s="18">
        <f t="shared" si="3385"/>
        <v>46056.100000000006</v>
      </c>
      <c r="AH1741" s="18">
        <f t="shared" si="3386"/>
        <v>40059.800000000003</v>
      </c>
      <c r="AI1741" s="18">
        <f t="shared" si="3387"/>
        <v>40059.800000000003</v>
      </c>
      <c r="AJ1741" s="18">
        <f t="shared" ref="AJ1741:AL1741" si="3448">AJ1742+AJ1747+AJ1762</f>
        <v>-413.27199999999999</v>
      </c>
      <c r="AK1741" s="18">
        <f t="shared" si="3448"/>
        <v>0</v>
      </c>
      <c r="AL1741" s="18">
        <f t="shared" si="3448"/>
        <v>0</v>
      </c>
      <c r="AM1741" s="18">
        <f t="shared" si="3349"/>
        <v>45642.828000000009</v>
      </c>
      <c r="AN1741" s="18">
        <f t="shared" ref="AN1741" si="3449">AN1742+AN1747+AN1762</f>
        <v>0</v>
      </c>
      <c r="AO1741" s="18">
        <f t="shared" si="3350"/>
        <v>45642.828000000009</v>
      </c>
      <c r="AP1741" s="18">
        <f t="shared" si="3351"/>
        <v>40059.800000000003</v>
      </c>
      <c r="AQ1741" s="18">
        <f t="shared" ref="AQ1741" si="3450">AQ1742+AQ1747+AQ1762</f>
        <v>0</v>
      </c>
      <c r="AR1741" s="18">
        <f t="shared" si="3352"/>
        <v>40059.800000000003</v>
      </c>
      <c r="AS1741" s="18">
        <f t="shared" si="3353"/>
        <v>40059.800000000003</v>
      </c>
      <c r="AT1741" s="18">
        <f t="shared" ref="AT1741" si="3451">AT1742+AT1747+AT1762</f>
        <v>0</v>
      </c>
      <c r="AU1741" s="18">
        <f t="shared" si="3354"/>
        <v>40059.800000000003</v>
      </c>
      <c r="AV1741" s="18">
        <f t="shared" si="3445"/>
        <v>0</v>
      </c>
      <c r="AW1741" s="31"/>
      <c r="AX1741" s="26"/>
    </row>
    <row r="1742" spans="1:51" ht="46.8" x14ac:dyDescent="0.3">
      <c r="A1742" s="49" t="s">
        <v>347</v>
      </c>
      <c r="B1742" s="45"/>
      <c r="C1742" s="49"/>
      <c r="D1742" s="49"/>
      <c r="E1742" s="15" t="s">
        <v>1193</v>
      </c>
      <c r="F1742" s="19">
        <f t="shared" ref="F1742:K1745" si="3452">F1743</f>
        <v>7080.6</v>
      </c>
      <c r="G1742" s="19">
        <f t="shared" si="3452"/>
        <v>164</v>
      </c>
      <c r="H1742" s="19">
        <f t="shared" si="3452"/>
        <v>164</v>
      </c>
      <c r="I1742" s="19">
        <f t="shared" si="3452"/>
        <v>-3341.6</v>
      </c>
      <c r="J1742" s="19">
        <f t="shared" si="3452"/>
        <v>0</v>
      </c>
      <c r="K1742" s="19">
        <f t="shared" si="3452"/>
        <v>0</v>
      </c>
      <c r="L1742" s="19">
        <f t="shared" si="3413"/>
        <v>3739.0000000000005</v>
      </c>
      <c r="M1742" s="19">
        <f t="shared" si="3414"/>
        <v>164</v>
      </c>
      <c r="N1742" s="19">
        <f t="shared" si="3415"/>
        <v>164</v>
      </c>
      <c r="O1742" s="19">
        <f t="shared" ref="O1742:Q1745" si="3453">O1743</f>
        <v>0</v>
      </c>
      <c r="P1742" s="19">
        <f t="shared" si="3453"/>
        <v>0</v>
      </c>
      <c r="Q1742" s="19">
        <f t="shared" si="3453"/>
        <v>0</v>
      </c>
      <c r="R1742" s="19">
        <f t="shared" si="3340"/>
        <v>3739.0000000000005</v>
      </c>
      <c r="S1742" s="19">
        <f t="shared" si="3341"/>
        <v>164</v>
      </c>
      <c r="T1742" s="19">
        <f t="shared" si="3342"/>
        <v>164</v>
      </c>
      <c r="U1742" s="19">
        <f t="shared" ref="U1742:AV1745" si="3454">U1743</f>
        <v>0</v>
      </c>
      <c r="V1742" s="19">
        <f t="shared" si="3343"/>
        <v>3739.0000000000005</v>
      </c>
      <c r="W1742" s="19">
        <f t="shared" si="3344"/>
        <v>164</v>
      </c>
      <c r="X1742" s="19">
        <f t="shared" si="3345"/>
        <v>164</v>
      </c>
      <c r="Y1742" s="19">
        <f t="shared" si="3454"/>
        <v>0</v>
      </c>
      <c r="Z1742" s="19">
        <f t="shared" si="3454"/>
        <v>0</v>
      </c>
      <c r="AA1742" s="19">
        <f t="shared" si="3454"/>
        <v>0</v>
      </c>
      <c r="AB1742" s="19">
        <f t="shared" si="3376"/>
        <v>3739.0000000000005</v>
      </c>
      <c r="AC1742" s="19">
        <f t="shared" si="3377"/>
        <v>164</v>
      </c>
      <c r="AD1742" s="19">
        <f t="shared" si="3378"/>
        <v>164</v>
      </c>
      <c r="AE1742" s="19">
        <f t="shared" si="3454"/>
        <v>0</v>
      </c>
      <c r="AF1742" s="19">
        <f t="shared" si="3454"/>
        <v>0</v>
      </c>
      <c r="AG1742" s="19">
        <f t="shared" si="3385"/>
        <v>3739.0000000000005</v>
      </c>
      <c r="AH1742" s="19">
        <f t="shared" si="3386"/>
        <v>164</v>
      </c>
      <c r="AI1742" s="19">
        <f t="shared" si="3387"/>
        <v>164</v>
      </c>
      <c r="AJ1742" s="19">
        <f t="shared" si="3454"/>
        <v>0</v>
      </c>
      <c r="AK1742" s="19">
        <f t="shared" si="3454"/>
        <v>0</v>
      </c>
      <c r="AL1742" s="19">
        <f t="shared" si="3454"/>
        <v>0</v>
      </c>
      <c r="AM1742" s="19">
        <f t="shared" si="3349"/>
        <v>3739.0000000000005</v>
      </c>
      <c r="AN1742" s="19">
        <f t="shared" si="3454"/>
        <v>0</v>
      </c>
      <c r="AO1742" s="19">
        <f t="shared" si="3350"/>
        <v>3739.0000000000005</v>
      </c>
      <c r="AP1742" s="19">
        <f t="shared" si="3351"/>
        <v>164</v>
      </c>
      <c r="AQ1742" s="19">
        <f t="shared" si="3454"/>
        <v>0</v>
      </c>
      <c r="AR1742" s="19">
        <f t="shared" si="3352"/>
        <v>164</v>
      </c>
      <c r="AS1742" s="19">
        <f t="shared" si="3353"/>
        <v>164</v>
      </c>
      <c r="AT1742" s="19">
        <f t="shared" si="3454"/>
        <v>0</v>
      </c>
      <c r="AU1742" s="19">
        <f t="shared" si="3354"/>
        <v>164</v>
      </c>
      <c r="AV1742" s="19">
        <f t="shared" si="3454"/>
        <v>0</v>
      </c>
      <c r="AW1742" s="32"/>
      <c r="AX1742" s="23"/>
      <c r="AY1742" s="2"/>
    </row>
    <row r="1743" spans="1:51" ht="31.2" x14ac:dyDescent="0.3">
      <c r="A1743" s="49" t="s">
        <v>345</v>
      </c>
      <c r="B1743" s="45"/>
      <c r="C1743" s="49"/>
      <c r="D1743" s="49"/>
      <c r="E1743" s="15" t="s">
        <v>749</v>
      </c>
      <c r="F1743" s="19">
        <f t="shared" si="3452"/>
        <v>7080.6</v>
      </c>
      <c r="G1743" s="19">
        <f t="shared" si="3452"/>
        <v>164</v>
      </c>
      <c r="H1743" s="19">
        <f t="shared" si="3452"/>
        <v>164</v>
      </c>
      <c r="I1743" s="19">
        <f t="shared" si="3452"/>
        <v>-3341.6</v>
      </c>
      <c r="J1743" s="19">
        <f t="shared" si="3452"/>
        <v>0</v>
      </c>
      <c r="K1743" s="19">
        <f t="shared" si="3452"/>
        <v>0</v>
      </c>
      <c r="L1743" s="19">
        <f t="shared" si="3413"/>
        <v>3739.0000000000005</v>
      </c>
      <c r="M1743" s="19">
        <f t="shared" si="3414"/>
        <v>164</v>
      </c>
      <c r="N1743" s="19">
        <f t="shared" si="3415"/>
        <v>164</v>
      </c>
      <c r="O1743" s="19">
        <f t="shared" si="3453"/>
        <v>0</v>
      </c>
      <c r="P1743" s="19">
        <f t="shared" si="3453"/>
        <v>0</v>
      </c>
      <c r="Q1743" s="19">
        <f t="shared" si="3453"/>
        <v>0</v>
      </c>
      <c r="R1743" s="19">
        <f t="shared" si="3340"/>
        <v>3739.0000000000005</v>
      </c>
      <c r="S1743" s="19">
        <f t="shared" si="3341"/>
        <v>164</v>
      </c>
      <c r="T1743" s="19">
        <f t="shared" si="3342"/>
        <v>164</v>
      </c>
      <c r="U1743" s="19">
        <f t="shared" si="3454"/>
        <v>0</v>
      </c>
      <c r="V1743" s="19">
        <f t="shared" si="3343"/>
        <v>3739.0000000000005</v>
      </c>
      <c r="W1743" s="19">
        <f t="shared" si="3344"/>
        <v>164</v>
      </c>
      <c r="X1743" s="19">
        <f t="shared" si="3345"/>
        <v>164</v>
      </c>
      <c r="Y1743" s="19">
        <f t="shared" si="3454"/>
        <v>0</v>
      </c>
      <c r="Z1743" s="19">
        <f t="shared" si="3454"/>
        <v>0</v>
      </c>
      <c r="AA1743" s="19">
        <f t="shared" si="3454"/>
        <v>0</v>
      </c>
      <c r="AB1743" s="19">
        <f t="shared" si="3376"/>
        <v>3739.0000000000005</v>
      </c>
      <c r="AC1743" s="19">
        <f t="shared" si="3377"/>
        <v>164</v>
      </c>
      <c r="AD1743" s="19">
        <f t="shared" si="3378"/>
        <v>164</v>
      </c>
      <c r="AE1743" s="19">
        <f t="shared" si="3454"/>
        <v>0</v>
      </c>
      <c r="AF1743" s="19">
        <f t="shared" si="3454"/>
        <v>0</v>
      </c>
      <c r="AG1743" s="19">
        <f t="shared" si="3385"/>
        <v>3739.0000000000005</v>
      </c>
      <c r="AH1743" s="19">
        <f t="shared" si="3386"/>
        <v>164</v>
      </c>
      <c r="AI1743" s="19">
        <f t="shared" si="3387"/>
        <v>164</v>
      </c>
      <c r="AJ1743" s="19">
        <f t="shared" si="3454"/>
        <v>0</v>
      </c>
      <c r="AK1743" s="19">
        <f t="shared" si="3454"/>
        <v>0</v>
      </c>
      <c r="AL1743" s="19">
        <f t="shared" si="3454"/>
        <v>0</v>
      </c>
      <c r="AM1743" s="19">
        <f t="shared" si="3349"/>
        <v>3739.0000000000005</v>
      </c>
      <c r="AN1743" s="19">
        <f t="shared" si="3454"/>
        <v>0</v>
      </c>
      <c r="AO1743" s="19">
        <f t="shared" si="3350"/>
        <v>3739.0000000000005</v>
      </c>
      <c r="AP1743" s="19">
        <f t="shared" si="3351"/>
        <v>164</v>
      </c>
      <c r="AQ1743" s="19">
        <f t="shared" si="3454"/>
        <v>0</v>
      </c>
      <c r="AR1743" s="19">
        <f t="shared" si="3352"/>
        <v>164</v>
      </c>
      <c r="AS1743" s="19">
        <f t="shared" si="3353"/>
        <v>164</v>
      </c>
      <c r="AT1743" s="19">
        <f t="shared" si="3454"/>
        <v>0</v>
      </c>
      <c r="AU1743" s="19">
        <f t="shared" si="3354"/>
        <v>164</v>
      </c>
      <c r="AV1743" s="19">
        <f t="shared" si="3454"/>
        <v>0</v>
      </c>
      <c r="AW1743" s="32"/>
      <c r="AX1743" s="23"/>
      <c r="AY1743" s="2"/>
    </row>
    <row r="1744" spans="1:51" ht="31.2" x14ac:dyDescent="0.3">
      <c r="A1744" s="49" t="s">
        <v>345</v>
      </c>
      <c r="B1744" s="45">
        <v>200</v>
      </c>
      <c r="C1744" s="49"/>
      <c r="D1744" s="49"/>
      <c r="E1744" s="15" t="s">
        <v>578</v>
      </c>
      <c r="F1744" s="19">
        <f t="shared" si="3452"/>
        <v>7080.6</v>
      </c>
      <c r="G1744" s="19">
        <f t="shared" si="3452"/>
        <v>164</v>
      </c>
      <c r="H1744" s="19">
        <f t="shared" si="3452"/>
        <v>164</v>
      </c>
      <c r="I1744" s="19">
        <f t="shared" si="3452"/>
        <v>-3341.6</v>
      </c>
      <c r="J1744" s="19">
        <f t="shared" si="3452"/>
        <v>0</v>
      </c>
      <c r="K1744" s="19">
        <f t="shared" si="3452"/>
        <v>0</v>
      </c>
      <c r="L1744" s="19">
        <f t="shared" si="3413"/>
        <v>3739.0000000000005</v>
      </c>
      <c r="M1744" s="19">
        <f t="shared" si="3414"/>
        <v>164</v>
      </c>
      <c r="N1744" s="19">
        <f t="shared" si="3415"/>
        <v>164</v>
      </c>
      <c r="O1744" s="19">
        <f t="shared" si="3453"/>
        <v>0</v>
      </c>
      <c r="P1744" s="19">
        <f t="shared" si="3453"/>
        <v>0</v>
      </c>
      <c r="Q1744" s="19">
        <f t="shared" si="3453"/>
        <v>0</v>
      </c>
      <c r="R1744" s="19">
        <f t="shared" si="3340"/>
        <v>3739.0000000000005</v>
      </c>
      <c r="S1744" s="19">
        <f t="shared" si="3341"/>
        <v>164</v>
      </c>
      <c r="T1744" s="19">
        <f t="shared" si="3342"/>
        <v>164</v>
      </c>
      <c r="U1744" s="19">
        <f t="shared" si="3454"/>
        <v>0</v>
      </c>
      <c r="V1744" s="19">
        <f t="shared" si="3343"/>
        <v>3739.0000000000005</v>
      </c>
      <c r="W1744" s="19">
        <f t="shared" si="3344"/>
        <v>164</v>
      </c>
      <c r="X1744" s="19">
        <f t="shared" si="3345"/>
        <v>164</v>
      </c>
      <c r="Y1744" s="19">
        <f t="shared" si="3454"/>
        <v>0</v>
      </c>
      <c r="Z1744" s="19">
        <f t="shared" si="3454"/>
        <v>0</v>
      </c>
      <c r="AA1744" s="19">
        <f t="shared" si="3454"/>
        <v>0</v>
      </c>
      <c r="AB1744" s="19">
        <f t="shared" si="3376"/>
        <v>3739.0000000000005</v>
      </c>
      <c r="AC1744" s="19">
        <f t="shared" si="3377"/>
        <v>164</v>
      </c>
      <c r="AD1744" s="19">
        <f t="shared" si="3378"/>
        <v>164</v>
      </c>
      <c r="AE1744" s="19">
        <f t="shared" si="3454"/>
        <v>0</v>
      </c>
      <c r="AF1744" s="19">
        <f t="shared" si="3454"/>
        <v>0</v>
      </c>
      <c r="AG1744" s="19">
        <f t="shared" si="3385"/>
        <v>3739.0000000000005</v>
      </c>
      <c r="AH1744" s="19">
        <f t="shared" si="3386"/>
        <v>164</v>
      </c>
      <c r="AI1744" s="19">
        <f t="shared" si="3387"/>
        <v>164</v>
      </c>
      <c r="AJ1744" s="19">
        <f t="shared" si="3454"/>
        <v>0</v>
      </c>
      <c r="AK1744" s="19">
        <f t="shared" si="3454"/>
        <v>0</v>
      </c>
      <c r="AL1744" s="19">
        <f t="shared" si="3454"/>
        <v>0</v>
      </c>
      <c r="AM1744" s="19">
        <f t="shared" si="3349"/>
        <v>3739.0000000000005</v>
      </c>
      <c r="AN1744" s="19">
        <f t="shared" si="3454"/>
        <v>0</v>
      </c>
      <c r="AO1744" s="19">
        <f t="shared" si="3350"/>
        <v>3739.0000000000005</v>
      </c>
      <c r="AP1744" s="19">
        <f t="shared" si="3351"/>
        <v>164</v>
      </c>
      <c r="AQ1744" s="19">
        <f t="shared" si="3454"/>
        <v>0</v>
      </c>
      <c r="AR1744" s="19">
        <f t="shared" si="3352"/>
        <v>164</v>
      </c>
      <c r="AS1744" s="19">
        <f t="shared" si="3353"/>
        <v>164</v>
      </c>
      <c r="AT1744" s="19">
        <f t="shared" si="3454"/>
        <v>0</v>
      </c>
      <c r="AU1744" s="19">
        <f t="shared" si="3354"/>
        <v>164</v>
      </c>
      <c r="AV1744" s="19">
        <f t="shared" si="3454"/>
        <v>0</v>
      </c>
      <c r="AW1744" s="32"/>
      <c r="AX1744" s="23"/>
      <c r="AY1744" s="2"/>
    </row>
    <row r="1745" spans="1:51" ht="46.8" x14ac:dyDescent="0.3">
      <c r="A1745" s="49" t="s">
        <v>345</v>
      </c>
      <c r="B1745" s="45">
        <v>240</v>
      </c>
      <c r="C1745" s="49"/>
      <c r="D1745" s="49"/>
      <c r="E1745" s="15" t="s">
        <v>586</v>
      </c>
      <c r="F1745" s="19">
        <f t="shared" si="3452"/>
        <v>7080.6</v>
      </c>
      <c r="G1745" s="19">
        <f t="shared" si="3452"/>
        <v>164</v>
      </c>
      <c r="H1745" s="19">
        <f t="shared" si="3452"/>
        <v>164</v>
      </c>
      <c r="I1745" s="19">
        <f t="shared" si="3452"/>
        <v>-3341.6</v>
      </c>
      <c r="J1745" s="19">
        <f t="shared" si="3452"/>
        <v>0</v>
      </c>
      <c r="K1745" s="19">
        <f t="shared" si="3452"/>
        <v>0</v>
      </c>
      <c r="L1745" s="19">
        <f t="shared" si="3413"/>
        <v>3739.0000000000005</v>
      </c>
      <c r="M1745" s="19">
        <f t="shared" si="3414"/>
        <v>164</v>
      </c>
      <c r="N1745" s="19">
        <f t="shared" si="3415"/>
        <v>164</v>
      </c>
      <c r="O1745" s="19">
        <f t="shared" si="3453"/>
        <v>0</v>
      </c>
      <c r="P1745" s="19">
        <f t="shared" si="3453"/>
        <v>0</v>
      </c>
      <c r="Q1745" s="19">
        <f t="shared" si="3453"/>
        <v>0</v>
      </c>
      <c r="R1745" s="19">
        <f t="shared" si="3340"/>
        <v>3739.0000000000005</v>
      </c>
      <c r="S1745" s="19">
        <f t="shared" si="3341"/>
        <v>164</v>
      </c>
      <c r="T1745" s="19">
        <f t="shared" si="3342"/>
        <v>164</v>
      </c>
      <c r="U1745" s="19">
        <f t="shared" si="3454"/>
        <v>0</v>
      </c>
      <c r="V1745" s="19">
        <f t="shared" si="3343"/>
        <v>3739.0000000000005</v>
      </c>
      <c r="W1745" s="19">
        <f t="shared" si="3344"/>
        <v>164</v>
      </c>
      <c r="X1745" s="19">
        <f t="shared" si="3345"/>
        <v>164</v>
      </c>
      <c r="Y1745" s="19">
        <f t="shared" si="3454"/>
        <v>0</v>
      </c>
      <c r="Z1745" s="19">
        <f t="shared" si="3454"/>
        <v>0</v>
      </c>
      <c r="AA1745" s="19">
        <f t="shared" si="3454"/>
        <v>0</v>
      </c>
      <c r="AB1745" s="19">
        <f t="shared" si="3376"/>
        <v>3739.0000000000005</v>
      </c>
      <c r="AC1745" s="19">
        <f t="shared" si="3377"/>
        <v>164</v>
      </c>
      <c r="AD1745" s="19">
        <f t="shared" si="3378"/>
        <v>164</v>
      </c>
      <c r="AE1745" s="19">
        <f t="shared" si="3454"/>
        <v>0</v>
      </c>
      <c r="AF1745" s="19">
        <f t="shared" si="3454"/>
        <v>0</v>
      </c>
      <c r="AG1745" s="19">
        <f t="shared" si="3385"/>
        <v>3739.0000000000005</v>
      </c>
      <c r="AH1745" s="19">
        <f t="shared" si="3386"/>
        <v>164</v>
      </c>
      <c r="AI1745" s="19">
        <f t="shared" si="3387"/>
        <v>164</v>
      </c>
      <c r="AJ1745" s="19">
        <f t="shared" si="3454"/>
        <v>0</v>
      </c>
      <c r="AK1745" s="19">
        <f t="shared" si="3454"/>
        <v>0</v>
      </c>
      <c r="AL1745" s="19">
        <f t="shared" si="3454"/>
        <v>0</v>
      </c>
      <c r="AM1745" s="19">
        <f t="shared" si="3349"/>
        <v>3739.0000000000005</v>
      </c>
      <c r="AN1745" s="19">
        <f t="shared" si="3454"/>
        <v>0</v>
      </c>
      <c r="AO1745" s="19">
        <f t="shared" si="3350"/>
        <v>3739.0000000000005</v>
      </c>
      <c r="AP1745" s="19">
        <f t="shared" si="3351"/>
        <v>164</v>
      </c>
      <c r="AQ1745" s="19">
        <f t="shared" si="3454"/>
        <v>0</v>
      </c>
      <c r="AR1745" s="19">
        <f t="shared" si="3352"/>
        <v>164</v>
      </c>
      <c r="AS1745" s="19">
        <f t="shared" si="3353"/>
        <v>164</v>
      </c>
      <c r="AT1745" s="19">
        <f t="shared" si="3454"/>
        <v>0</v>
      </c>
      <c r="AU1745" s="19">
        <f t="shared" si="3354"/>
        <v>164</v>
      </c>
      <c r="AV1745" s="19">
        <f t="shared" si="3454"/>
        <v>0</v>
      </c>
      <c r="AW1745" s="32"/>
      <c r="AX1745" s="23"/>
      <c r="AY1745" s="2"/>
    </row>
    <row r="1746" spans="1:51" x14ac:dyDescent="0.3">
      <c r="A1746" s="49" t="s">
        <v>345</v>
      </c>
      <c r="B1746" s="45">
        <v>240</v>
      </c>
      <c r="C1746" s="49" t="s">
        <v>151</v>
      </c>
      <c r="D1746" s="49" t="s">
        <v>28</v>
      </c>
      <c r="E1746" s="15" t="s">
        <v>547</v>
      </c>
      <c r="F1746" s="19">
        <v>7080.6</v>
      </c>
      <c r="G1746" s="19">
        <v>164</v>
      </c>
      <c r="H1746" s="19">
        <v>164</v>
      </c>
      <c r="I1746" s="19">
        <v>-3341.6</v>
      </c>
      <c r="J1746" s="19"/>
      <c r="K1746" s="19"/>
      <c r="L1746" s="19">
        <f t="shared" si="3413"/>
        <v>3739.0000000000005</v>
      </c>
      <c r="M1746" s="19">
        <f t="shared" si="3414"/>
        <v>164</v>
      </c>
      <c r="N1746" s="19">
        <f t="shared" si="3415"/>
        <v>164</v>
      </c>
      <c r="O1746" s="19"/>
      <c r="P1746" s="19"/>
      <c r="Q1746" s="19"/>
      <c r="R1746" s="19">
        <f t="shared" ref="R1746:R1813" si="3455">L1746+O1746</f>
        <v>3739.0000000000005</v>
      </c>
      <c r="S1746" s="19">
        <f t="shared" ref="S1746:S1813" si="3456">M1746+P1746</f>
        <v>164</v>
      </c>
      <c r="T1746" s="19">
        <f t="shared" ref="T1746:T1813" si="3457">N1746+Q1746</f>
        <v>164</v>
      </c>
      <c r="U1746" s="19"/>
      <c r="V1746" s="19">
        <f t="shared" ref="V1746:V1813" si="3458">R1746+U1746</f>
        <v>3739.0000000000005</v>
      </c>
      <c r="W1746" s="19">
        <f t="shared" ref="W1746:W1813" si="3459">S1746</f>
        <v>164</v>
      </c>
      <c r="X1746" s="19">
        <f t="shared" ref="X1746:X1813" si="3460">T1746</f>
        <v>164</v>
      </c>
      <c r="Y1746" s="19"/>
      <c r="Z1746" s="19"/>
      <c r="AA1746" s="19"/>
      <c r="AB1746" s="19">
        <f t="shared" si="3376"/>
        <v>3739.0000000000005</v>
      </c>
      <c r="AC1746" s="19">
        <f t="shared" si="3377"/>
        <v>164</v>
      </c>
      <c r="AD1746" s="19">
        <f t="shared" si="3378"/>
        <v>164</v>
      </c>
      <c r="AE1746" s="19"/>
      <c r="AF1746" s="19"/>
      <c r="AG1746" s="19">
        <f t="shared" si="3385"/>
        <v>3739.0000000000005</v>
      </c>
      <c r="AH1746" s="19">
        <f t="shared" si="3386"/>
        <v>164</v>
      </c>
      <c r="AI1746" s="19">
        <f t="shared" si="3387"/>
        <v>164</v>
      </c>
      <c r="AJ1746" s="19"/>
      <c r="AK1746" s="19"/>
      <c r="AL1746" s="19"/>
      <c r="AM1746" s="19">
        <f t="shared" si="3349"/>
        <v>3739.0000000000005</v>
      </c>
      <c r="AN1746" s="19"/>
      <c r="AO1746" s="19">
        <f t="shared" si="3350"/>
        <v>3739.0000000000005</v>
      </c>
      <c r="AP1746" s="19">
        <f t="shared" si="3351"/>
        <v>164</v>
      </c>
      <c r="AQ1746" s="19"/>
      <c r="AR1746" s="19">
        <f t="shared" si="3352"/>
        <v>164</v>
      </c>
      <c r="AS1746" s="19">
        <f t="shared" si="3353"/>
        <v>164</v>
      </c>
      <c r="AT1746" s="19"/>
      <c r="AU1746" s="19">
        <f t="shared" si="3354"/>
        <v>164</v>
      </c>
      <c r="AV1746" s="19"/>
      <c r="AW1746" s="32"/>
      <c r="AX1746" s="23" t="s">
        <v>1284</v>
      </c>
      <c r="AY1746" s="2"/>
    </row>
    <row r="1747" spans="1:51" ht="46.8" x14ac:dyDescent="0.3">
      <c r="A1747" s="49" t="s">
        <v>350</v>
      </c>
      <c r="B1747" s="45"/>
      <c r="C1747" s="49"/>
      <c r="D1747" s="49"/>
      <c r="E1747" s="15" t="s">
        <v>1194</v>
      </c>
      <c r="F1747" s="19">
        <f t="shared" ref="F1747:K1747" si="3461">F1748+F1758</f>
        <v>31651.100000000002</v>
      </c>
      <c r="G1747" s="19">
        <f t="shared" si="3461"/>
        <v>29229.800000000003</v>
      </c>
      <c r="H1747" s="19">
        <f t="shared" si="3461"/>
        <v>29229.800000000003</v>
      </c>
      <c r="I1747" s="19">
        <f t="shared" si="3461"/>
        <v>0</v>
      </c>
      <c r="J1747" s="19">
        <f t="shared" si="3461"/>
        <v>0</v>
      </c>
      <c r="K1747" s="19">
        <f t="shared" si="3461"/>
        <v>0</v>
      </c>
      <c r="L1747" s="19">
        <f t="shared" si="3413"/>
        <v>31651.100000000002</v>
      </c>
      <c r="M1747" s="19">
        <f t="shared" si="3414"/>
        <v>29229.800000000003</v>
      </c>
      <c r="N1747" s="19">
        <f t="shared" si="3415"/>
        <v>29229.800000000003</v>
      </c>
      <c r="O1747" s="19">
        <f t="shared" ref="O1747:Q1747" si="3462">O1748+O1758</f>
        <v>0</v>
      </c>
      <c r="P1747" s="19">
        <f t="shared" si="3462"/>
        <v>0</v>
      </c>
      <c r="Q1747" s="19">
        <f t="shared" si="3462"/>
        <v>0</v>
      </c>
      <c r="R1747" s="19">
        <f t="shared" si="3455"/>
        <v>31651.100000000002</v>
      </c>
      <c r="S1747" s="19">
        <f t="shared" si="3456"/>
        <v>29229.800000000003</v>
      </c>
      <c r="T1747" s="19">
        <f t="shared" si="3457"/>
        <v>29229.800000000003</v>
      </c>
      <c r="U1747" s="19">
        <f t="shared" ref="U1747:AV1747" si="3463">U1748+U1758</f>
        <v>0</v>
      </c>
      <c r="V1747" s="19">
        <f t="shared" si="3458"/>
        <v>31651.100000000002</v>
      </c>
      <c r="W1747" s="19">
        <f t="shared" si="3459"/>
        <v>29229.800000000003</v>
      </c>
      <c r="X1747" s="19">
        <f t="shared" si="3460"/>
        <v>29229.800000000003</v>
      </c>
      <c r="Y1747" s="19">
        <f t="shared" ref="Y1747:AA1747" si="3464">Y1748+Y1758</f>
        <v>0</v>
      </c>
      <c r="Z1747" s="19">
        <f t="shared" si="3464"/>
        <v>0</v>
      </c>
      <c r="AA1747" s="19">
        <f t="shared" si="3464"/>
        <v>0</v>
      </c>
      <c r="AB1747" s="19">
        <f t="shared" si="3376"/>
        <v>31651.100000000002</v>
      </c>
      <c r="AC1747" s="19">
        <f t="shared" si="3377"/>
        <v>29229.800000000003</v>
      </c>
      <c r="AD1747" s="19">
        <f t="shared" si="3378"/>
        <v>29229.800000000003</v>
      </c>
      <c r="AE1747" s="19">
        <f t="shared" ref="AE1747:AF1747" si="3465">AE1748+AE1758</f>
        <v>0</v>
      </c>
      <c r="AF1747" s="19">
        <f t="shared" si="3465"/>
        <v>0</v>
      </c>
      <c r="AG1747" s="19">
        <f t="shared" si="3385"/>
        <v>31651.100000000002</v>
      </c>
      <c r="AH1747" s="19">
        <f t="shared" si="3386"/>
        <v>29229.800000000003</v>
      </c>
      <c r="AI1747" s="19">
        <f t="shared" si="3387"/>
        <v>29229.800000000003</v>
      </c>
      <c r="AJ1747" s="19">
        <f t="shared" ref="AJ1747:AL1747" si="3466">AJ1748+AJ1758</f>
        <v>0</v>
      </c>
      <c r="AK1747" s="19">
        <f t="shared" si="3466"/>
        <v>0</v>
      </c>
      <c r="AL1747" s="19">
        <f t="shared" si="3466"/>
        <v>0</v>
      </c>
      <c r="AM1747" s="19">
        <f t="shared" si="3349"/>
        <v>31651.100000000002</v>
      </c>
      <c r="AN1747" s="19">
        <f t="shared" ref="AN1747" si="3467">AN1748+AN1758</f>
        <v>0</v>
      </c>
      <c r="AO1747" s="19">
        <f t="shared" si="3350"/>
        <v>31651.100000000002</v>
      </c>
      <c r="AP1747" s="19">
        <f t="shared" si="3351"/>
        <v>29229.800000000003</v>
      </c>
      <c r="AQ1747" s="19">
        <f t="shared" ref="AQ1747" si="3468">AQ1748+AQ1758</f>
        <v>0</v>
      </c>
      <c r="AR1747" s="19">
        <f t="shared" si="3352"/>
        <v>29229.800000000003</v>
      </c>
      <c r="AS1747" s="19">
        <f t="shared" si="3353"/>
        <v>29229.800000000003</v>
      </c>
      <c r="AT1747" s="19">
        <f t="shared" ref="AT1747" si="3469">AT1748+AT1758</f>
        <v>0</v>
      </c>
      <c r="AU1747" s="19">
        <f t="shared" si="3354"/>
        <v>29229.800000000003</v>
      </c>
      <c r="AV1747" s="19">
        <f t="shared" si="3463"/>
        <v>0</v>
      </c>
      <c r="AW1747" s="32"/>
      <c r="AX1747" s="23"/>
      <c r="AY1747" s="2"/>
    </row>
    <row r="1748" spans="1:51" ht="46.8" x14ac:dyDescent="0.3">
      <c r="A1748" s="49" t="s">
        <v>348</v>
      </c>
      <c r="B1748" s="45"/>
      <c r="C1748" s="49"/>
      <c r="D1748" s="49"/>
      <c r="E1748" s="15" t="s">
        <v>627</v>
      </c>
      <c r="F1748" s="19">
        <f t="shared" ref="F1748:K1748" si="3470">F1749+F1752+F1755</f>
        <v>30195.7</v>
      </c>
      <c r="G1748" s="19">
        <f t="shared" si="3470"/>
        <v>27774.400000000001</v>
      </c>
      <c r="H1748" s="19">
        <f t="shared" si="3470"/>
        <v>27774.400000000001</v>
      </c>
      <c r="I1748" s="19">
        <f t="shared" si="3470"/>
        <v>0</v>
      </c>
      <c r="J1748" s="19">
        <f t="shared" si="3470"/>
        <v>0</v>
      </c>
      <c r="K1748" s="19">
        <f t="shared" si="3470"/>
        <v>0</v>
      </c>
      <c r="L1748" s="19">
        <f t="shared" si="3413"/>
        <v>30195.7</v>
      </c>
      <c r="M1748" s="19">
        <f t="shared" si="3414"/>
        <v>27774.400000000001</v>
      </c>
      <c r="N1748" s="19">
        <f t="shared" si="3415"/>
        <v>27774.400000000001</v>
      </c>
      <c r="O1748" s="19">
        <f t="shared" ref="O1748:Q1748" si="3471">O1749+O1752+O1755</f>
        <v>0</v>
      </c>
      <c r="P1748" s="19">
        <f t="shared" si="3471"/>
        <v>0</v>
      </c>
      <c r="Q1748" s="19">
        <f t="shared" si="3471"/>
        <v>0</v>
      </c>
      <c r="R1748" s="19">
        <f t="shared" si="3455"/>
        <v>30195.7</v>
      </c>
      <c r="S1748" s="19">
        <f t="shared" si="3456"/>
        <v>27774.400000000001</v>
      </c>
      <c r="T1748" s="19">
        <f t="shared" si="3457"/>
        <v>27774.400000000001</v>
      </c>
      <c r="U1748" s="19">
        <f t="shared" ref="U1748:AV1748" si="3472">U1749+U1752+U1755</f>
        <v>0</v>
      </c>
      <c r="V1748" s="19">
        <f t="shared" si="3458"/>
        <v>30195.7</v>
      </c>
      <c r="W1748" s="19">
        <f t="shared" si="3459"/>
        <v>27774.400000000001</v>
      </c>
      <c r="X1748" s="19">
        <f t="shared" si="3460"/>
        <v>27774.400000000001</v>
      </c>
      <c r="Y1748" s="19">
        <f t="shared" ref="Y1748:AA1748" si="3473">Y1749+Y1752+Y1755</f>
        <v>0</v>
      </c>
      <c r="Z1748" s="19">
        <f t="shared" si="3473"/>
        <v>0</v>
      </c>
      <c r="AA1748" s="19">
        <f t="shared" si="3473"/>
        <v>0</v>
      </c>
      <c r="AB1748" s="19">
        <f t="shared" si="3376"/>
        <v>30195.7</v>
      </c>
      <c r="AC1748" s="19">
        <f t="shared" si="3377"/>
        <v>27774.400000000001</v>
      </c>
      <c r="AD1748" s="19">
        <f t="shared" si="3378"/>
        <v>27774.400000000001</v>
      </c>
      <c r="AE1748" s="19">
        <f t="shared" ref="AE1748:AF1748" si="3474">AE1749+AE1752+AE1755</f>
        <v>0</v>
      </c>
      <c r="AF1748" s="19">
        <f t="shared" si="3474"/>
        <v>0</v>
      </c>
      <c r="AG1748" s="19">
        <f t="shared" si="3385"/>
        <v>30195.7</v>
      </c>
      <c r="AH1748" s="19">
        <f t="shared" si="3386"/>
        <v>27774.400000000001</v>
      </c>
      <c r="AI1748" s="19">
        <f t="shared" si="3387"/>
        <v>27774.400000000001</v>
      </c>
      <c r="AJ1748" s="19">
        <f t="shared" ref="AJ1748:AL1748" si="3475">AJ1749+AJ1752+AJ1755</f>
        <v>0</v>
      </c>
      <c r="AK1748" s="19">
        <f t="shared" si="3475"/>
        <v>0</v>
      </c>
      <c r="AL1748" s="19">
        <f t="shared" si="3475"/>
        <v>0</v>
      </c>
      <c r="AM1748" s="19">
        <f t="shared" si="3349"/>
        <v>30195.7</v>
      </c>
      <c r="AN1748" s="19">
        <f t="shared" ref="AN1748" si="3476">AN1749+AN1752+AN1755</f>
        <v>0</v>
      </c>
      <c r="AO1748" s="19">
        <f t="shared" si="3350"/>
        <v>30195.7</v>
      </c>
      <c r="AP1748" s="19">
        <f t="shared" si="3351"/>
        <v>27774.400000000001</v>
      </c>
      <c r="AQ1748" s="19">
        <f t="shared" ref="AQ1748" si="3477">AQ1749+AQ1752+AQ1755</f>
        <v>0</v>
      </c>
      <c r="AR1748" s="19">
        <f t="shared" si="3352"/>
        <v>27774.400000000001</v>
      </c>
      <c r="AS1748" s="19">
        <f t="shared" si="3353"/>
        <v>27774.400000000001</v>
      </c>
      <c r="AT1748" s="19">
        <f t="shared" ref="AT1748" si="3478">AT1749+AT1752+AT1755</f>
        <v>0</v>
      </c>
      <c r="AU1748" s="19">
        <f t="shared" si="3354"/>
        <v>27774.400000000001</v>
      </c>
      <c r="AV1748" s="19">
        <f t="shared" si="3472"/>
        <v>0</v>
      </c>
      <c r="AW1748" s="32"/>
      <c r="AX1748" s="23"/>
      <c r="AY1748" s="2"/>
    </row>
    <row r="1749" spans="1:51" ht="93.6" x14ac:dyDescent="0.3">
      <c r="A1749" s="49" t="s">
        <v>348</v>
      </c>
      <c r="B1749" s="45">
        <v>100</v>
      </c>
      <c r="C1749" s="49"/>
      <c r="D1749" s="49"/>
      <c r="E1749" s="15" t="s">
        <v>577</v>
      </c>
      <c r="F1749" s="19">
        <f t="shared" ref="F1749:K1750" si="3479">F1750</f>
        <v>25863.200000000001</v>
      </c>
      <c r="G1749" s="19">
        <f t="shared" si="3479"/>
        <v>23469.200000000001</v>
      </c>
      <c r="H1749" s="19">
        <f t="shared" si="3479"/>
        <v>23469.200000000001</v>
      </c>
      <c r="I1749" s="19">
        <f t="shared" si="3479"/>
        <v>0</v>
      </c>
      <c r="J1749" s="19">
        <f t="shared" si="3479"/>
        <v>0</v>
      </c>
      <c r="K1749" s="19">
        <f t="shared" si="3479"/>
        <v>0</v>
      </c>
      <c r="L1749" s="19">
        <f t="shared" si="3413"/>
        <v>25863.200000000001</v>
      </c>
      <c r="M1749" s="19">
        <f t="shared" si="3414"/>
        <v>23469.200000000001</v>
      </c>
      <c r="N1749" s="19">
        <f t="shared" si="3415"/>
        <v>23469.200000000001</v>
      </c>
      <c r="O1749" s="19">
        <f t="shared" ref="O1749:Q1750" si="3480">O1750</f>
        <v>0</v>
      </c>
      <c r="P1749" s="19">
        <f t="shared" si="3480"/>
        <v>0</v>
      </c>
      <c r="Q1749" s="19">
        <f t="shared" si="3480"/>
        <v>0</v>
      </c>
      <c r="R1749" s="19">
        <f t="shared" si="3455"/>
        <v>25863.200000000001</v>
      </c>
      <c r="S1749" s="19">
        <f t="shared" si="3456"/>
        <v>23469.200000000001</v>
      </c>
      <c r="T1749" s="19">
        <f t="shared" si="3457"/>
        <v>23469.200000000001</v>
      </c>
      <c r="U1749" s="19">
        <f t="shared" ref="U1749:AV1750" si="3481">U1750</f>
        <v>0</v>
      </c>
      <c r="V1749" s="19">
        <f t="shared" si="3458"/>
        <v>25863.200000000001</v>
      </c>
      <c r="W1749" s="19">
        <f t="shared" si="3459"/>
        <v>23469.200000000001</v>
      </c>
      <c r="X1749" s="19">
        <f t="shared" si="3460"/>
        <v>23469.200000000001</v>
      </c>
      <c r="Y1749" s="19">
        <f t="shared" si="3481"/>
        <v>0</v>
      </c>
      <c r="Z1749" s="19">
        <f t="shared" si="3481"/>
        <v>0</v>
      </c>
      <c r="AA1749" s="19">
        <f t="shared" si="3481"/>
        <v>0</v>
      </c>
      <c r="AB1749" s="19">
        <f t="shared" si="3376"/>
        <v>25863.200000000001</v>
      </c>
      <c r="AC1749" s="19">
        <f t="shared" si="3377"/>
        <v>23469.200000000001</v>
      </c>
      <c r="AD1749" s="19">
        <f t="shared" si="3378"/>
        <v>23469.200000000001</v>
      </c>
      <c r="AE1749" s="19">
        <f t="shared" si="3481"/>
        <v>0</v>
      </c>
      <c r="AF1749" s="19">
        <f t="shared" si="3481"/>
        <v>0</v>
      </c>
      <c r="AG1749" s="19">
        <f t="shared" si="3385"/>
        <v>25863.200000000001</v>
      </c>
      <c r="AH1749" s="19">
        <f t="shared" si="3386"/>
        <v>23469.200000000001</v>
      </c>
      <c r="AI1749" s="19">
        <f t="shared" si="3387"/>
        <v>23469.200000000001</v>
      </c>
      <c r="AJ1749" s="19">
        <f t="shared" si="3481"/>
        <v>0</v>
      </c>
      <c r="AK1749" s="19">
        <f t="shared" si="3481"/>
        <v>0</v>
      </c>
      <c r="AL1749" s="19">
        <f t="shared" si="3481"/>
        <v>0</v>
      </c>
      <c r="AM1749" s="19">
        <f t="shared" si="3349"/>
        <v>25863.200000000001</v>
      </c>
      <c r="AN1749" s="19">
        <f t="shared" si="3481"/>
        <v>0</v>
      </c>
      <c r="AO1749" s="19">
        <f t="shared" si="3350"/>
        <v>25863.200000000001</v>
      </c>
      <c r="AP1749" s="19">
        <f t="shared" si="3351"/>
        <v>23469.200000000001</v>
      </c>
      <c r="AQ1749" s="19">
        <f t="shared" si="3481"/>
        <v>0</v>
      </c>
      <c r="AR1749" s="19">
        <f t="shared" si="3352"/>
        <v>23469.200000000001</v>
      </c>
      <c r="AS1749" s="19">
        <f t="shared" si="3353"/>
        <v>23469.200000000001</v>
      </c>
      <c r="AT1749" s="19">
        <f t="shared" si="3481"/>
        <v>0</v>
      </c>
      <c r="AU1749" s="19">
        <f t="shared" si="3354"/>
        <v>23469.200000000001</v>
      </c>
      <c r="AV1749" s="19">
        <f t="shared" si="3481"/>
        <v>0</v>
      </c>
      <c r="AW1749" s="32"/>
      <c r="AX1749" s="23"/>
      <c r="AY1749" s="2"/>
    </row>
    <row r="1750" spans="1:51" ht="31.2" x14ac:dyDescent="0.3">
      <c r="A1750" s="49" t="s">
        <v>348</v>
      </c>
      <c r="B1750" s="45">
        <v>110</v>
      </c>
      <c r="C1750" s="49"/>
      <c r="D1750" s="49"/>
      <c r="E1750" s="15" t="s">
        <v>584</v>
      </c>
      <c r="F1750" s="19">
        <f t="shared" si="3479"/>
        <v>25863.200000000001</v>
      </c>
      <c r="G1750" s="19">
        <f t="shared" si="3479"/>
        <v>23469.200000000001</v>
      </c>
      <c r="H1750" s="19">
        <f t="shared" si="3479"/>
        <v>23469.200000000001</v>
      </c>
      <c r="I1750" s="19">
        <f t="shared" si="3479"/>
        <v>0</v>
      </c>
      <c r="J1750" s="19">
        <f t="shared" si="3479"/>
        <v>0</v>
      </c>
      <c r="K1750" s="19">
        <f t="shared" si="3479"/>
        <v>0</v>
      </c>
      <c r="L1750" s="19">
        <f t="shared" si="3413"/>
        <v>25863.200000000001</v>
      </c>
      <c r="M1750" s="19">
        <f t="shared" si="3414"/>
        <v>23469.200000000001</v>
      </c>
      <c r="N1750" s="19">
        <f t="shared" si="3415"/>
        <v>23469.200000000001</v>
      </c>
      <c r="O1750" s="19">
        <f t="shared" si="3480"/>
        <v>0</v>
      </c>
      <c r="P1750" s="19">
        <f t="shared" si="3480"/>
        <v>0</v>
      </c>
      <c r="Q1750" s="19">
        <f t="shared" si="3480"/>
        <v>0</v>
      </c>
      <c r="R1750" s="19">
        <f t="shared" si="3455"/>
        <v>25863.200000000001</v>
      </c>
      <c r="S1750" s="19">
        <f t="shared" si="3456"/>
        <v>23469.200000000001</v>
      </c>
      <c r="T1750" s="19">
        <f t="shared" si="3457"/>
        <v>23469.200000000001</v>
      </c>
      <c r="U1750" s="19">
        <f t="shared" si="3481"/>
        <v>0</v>
      </c>
      <c r="V1750" s="19">
        <f t="shared" si="3458"/>
        <v>25863.200000000001</v>
      </c>
      <c r="W1750" s="19">
        <f t="shared" si="3459"/>
        <v>23469.200000000001</v>
      </c>
      <c r="X1750" s="19">
        <f t="shared" si="3460"/>
        <v>23469.200000000001</v>
      </c>
      <c r="Y1750" s="19">
        <f t="shared" si="3481"/>
        <v>0</v>
      </c>
      <c r="Z1750" s="19">
        <f t="shared" si="3481"/>
        <v>0</v>
      </c>
      <c r="AA1750" s="19">
        <f t="shared" si="3481"/>
        <v>0</v>
      </c>
      <c r="AB1750" s="19">
        <f t="shared" si="3376"/>
        <v>25863.200000000001</v>
      </c>
      <c r="AC1750" s="19">
        <f t="shared" si="3377"/>
        <v>23469.200000000001</v>
      </c>
      <c r="AD1750" s="19">
        <f t="shared" si="3378"/>
        <v>23469.200000000001</v>
      </c>
      <c r="AE1750" s="19">
        <f t="shared" si="3481"/>
        <v>0</v>
      </c>
      <c r="AF1750" s="19">
        <f t="shared" si="3481"/>
        <v>0</v>
      </c>
      <c r="AG1750" s="19">
        <f t="shared" si="3385"/>
        <v>25863.200000000001</v>
      </c>
      <c r="AH1750" s="19">
        <f t="shared" si="3386"/>
        <v>23469.200000000001</v>
      </c>
      <c r="AI1750" s="19">
        <f t="shared" si="3387"/>
        <v>23469.200000000001</v>
      </c>
      <c r="AJ1750" s="19">
        <f t="shared" si="3481"/>
        <v>0</v>
      </c>
      <c r="AK1750" s="19">
        <f t="shared" si="3481"/>
        <v>0</v>
      </c>
      <c r="AL1750" s="19">
        <f t="shared" si="3481"/>
        <v>0</v>
      </c>
      <c r="AM1750" s="19">
        <f t="shared" ref="AM1750:AM1813" si="3482">AG1750+AJ1750</f>
        <v>25863.200000000001</v>
      </c>
      <c r="AN1750" s="19">
        <f t="shared" si="3481"/>
        <v>0</v>
      </c>
      <c r="AO1750" s="19">
        <f t="shared" ref="AO1750:AO1786" si="3483">AM1750+AN1750</f>
        <v>25863.200000000001</v>
      </c>
      <c r="AP1750" s="19">
        <f t="shared" ref="AP1750:AP1813" si="3484">AH1750+AK1750</f>
        <v>23469.200000000001</v>
      </c>
      <c r="AQ1750" s="19">
        <f t="shared" si="3481"/>
        <v>0</v>
      </c>
      <c r="AR1750" s="19">
        <f t="shared" ref="AR1750:AR1786" si="3485">AP1750+AQ1750</f>
        <v>23469.200000000001</v>
      </c>
      <c r="AS1750" s="19">
        <f t="shared" ref="AS1750:AS1813" si="3486">AI1750+AL1750</f>
        <v>23469.200000000001</v>
      </c>
      <c r="AT1750" s="19">
        <f t="shared" si="3481"/>
        <v>0</v>
      </c>
      <c r="AU1750" s="19">
        <f t="shared" ref="AU1750:AU1786" si="3487">AS1750+AT1750</f>
        <v>23469.200000000001</v>
      </c>
      <c r="AV1750" s="19">
        <f t="shared" si="3481"/>
        <v>0</v>
      </c>
      <c r="AW1750" s="32"/>
      <c r="AX1750" s="23"/>
      <c r="AY1750" s="2"/>
    </row>
    <row r="1751" spans="1:51" x14ac:dyDescent="0.3">
      <c r="A1751" s="49" t="s">
        <v>348</v>
      </c>
      <c r="B1751" s="45">
        <v>110</v>
      </c>
      <c r="C1751" s="49" t="s">
        <v>151</v>
      </c>
      <c r="D1751" s="49" t="s">
        <v>28</v>
      </c>
      <c r="E1751" s="15" t="s">
        <v>547</v>
      </c>
      <c r="F1751" s="19">
        <v>25863.200000000001</v>
      </c>
      <c r="G1751" s="19">
        <v>23469.200000000001</v>
      </c>
      <c r="H1751" s="19">
        <v>23469.200000000001</v>
      </c>
      <c r="I1751" s="19"/>
      <c r="J1751" s="19"/>
      <c r="K1751" s="19"/>
      <c r="L1751" s="19">
        <f t="shared" si="3413"/>
        <v>25863.200000000001</v>
      </c>
      <c r="M1751" s="19">
        <f t="shared" si="3414"/>
        <v>23469.200000000001</v>
      </c>
      <c r="N1751" s="19">
        <f t="shared" si="3415"/>
        <v>23469.200000000001</v>
      </c>
      <c r="O1751" s="19"/>
      <c r="P1751" s="19"/>
      <c r="Q1751" s="19"/>
      <c r="R1751" s="19">
        <f t="shared" si="3455"/>
        <v>25863.200000000001</v>
      </c>
      <c r="S1751" s="19">
        <f t="shared" si="3456"/>
        <v>23469.200000000001</v>
      </c>
      <c r="T1751" s="19">
        <f t="shared" si="3457"/>
        <v>23469.200000000001</v>
      </c>
      <c r="U1751" s="19"/>
      <c r="V1751" s="19">
        <f t="shared" si="3458"/>
        <v>25863.200000000001</v>
      </c>
      <c r="W1751" s="19">
        <f t="shared" si="3459"/>
        <v>23469.200000000001</v>
      </c>
      <c r="X1751" s="19">
        <f t="shared" si="3460"/>
        <v>23469.200000000001</v>
      </c>
      <c r="Y1751" s="19"/>
      <c r="Z1751" s="19"/>
      <c r="AA1751" s="19"/>
      <c r="AB1751" s="19">
        <f t="shared" si="3376"/>
        <v>25863.200000000001</v>
      </c>
      <c r="AC1751" s="19">
        <f t="shared" si="3377"/>
        <v>23469.200000000001</v>
      </c>
      <c r="AD1751" s="19">
        <f t="shared" si="3378"/>
        <v>23469.200000000001</v>
      </c>
      <c r="AE1751" s="19"/>
      <c r="AF1751" s="19"/>
      <c r="AG1751" s="19">
        <f t="shared" si="3385"/>
        <v>25863.200000000001</v>
      </c>
      <c r="AH1751" s="19">
        <f t="shared" si="3386"/>
        <v>23469.200000000001</v>
      </c>
      <c r="AI1751" s="19">
        <f t="shared" si="3387"/>
        <v>23469.200000000001</v>
      </c>
      <c r="AJ1751" s="19"/>
      <c r="AK1751" s="19"/>
      <c r="AL1751" s="19"/>
      <c r="AM1751" s="19">
        <f t="shared" si="3482"/>
        <v>25863.200000000001</v>
      </c>
      <c r="AN1751" s="19"/>
      <c r="AO1751" s="19">
        <f t="shared" si="3483"/>
        <v>25863.200000000001</v>
      </c>
      <c r="AP1751" s="19">
        <f t="shared" si="3484"/>
        <v>23469.200000000001</v>
      </c>
      <c r="AQ1751" s="19"/>
      <c r="AR1751" s="19">
        <f t="shared" si="3485"/>
        <v>23469.200000000001</v>
      </c>
      <c r="AS1751" s="19">
        <f t="shared" si="3486"/>
        <v>23469.200000000001</v>
      </c>
      <c r="AT1751" s="19"/>
      <c r="AU1751" s="19">
        <f t="shared" si="3487"/>
        <v>23469.200000000001</v>
      </c>
      <c r="AV1751" s="19"/>
      <c r="AW1751" s="32"/>
      <c r="AX1751" s="23"/>
      <c r="AY1751" s="2"/>
    </row>
    <row r="1752" spans="1:51" ht="31.2" x14ac:dyDescent="0.3">
      <c r="A1752" s="49" t="s">
        <v>348</v>
      </c>
      <c r="B1752" s="45">
        <v>200</v>
      </c>
      <c r="C1752" s="49"/>
      <c r="D1752" s="49"/>
      <c r="E1752" s="15" t="s">
        <v>578</v>
      </c>
      <c r="F1752" s="19">
        <f t="shared" ref="F1752:K1753" si="3488">F1753</f>
        <v>4164</v>
      </c>
      <c r="G1752" s="19">
        <f t="shared" si="3488"/>
        <v>4136.7</v>
      </c>
      <c r="H1752" s="19">
        <f t="shared" si="3488"/>
        <v>4136.7</v>
      </c>
      <c r="I1752" s="19">
        <f t="shared" si="3488"/>
        <v>0</v>
      </c>
      <c r="J1752" s="19">
        <f t="shared" si="3488"/>
        <v>0</v>
      </c>
      <c r="K1752" s="19">
        <f t="shared" si="3488"/>
        <v>0</v>
      </c>
      <c r="L1752" s="19">
        <f t="shared" si="3413"/>
        <v>4164</v>
      </c>
      <c r="M1752" s="19">
        <f t="shared" si="3414"/>
        <v>4136.7</v>
      </c>
      <c r="N1752" s="19">
        <f t="shared" si="3415"/>
        <v>4136.7</v>
      </c>
      <c r="O1752" s="19">
        <f t="shared" ref="O1752:Q1753" si="3489">O1753</f>
        <v>0</v>
      </c>
      <c r="P1752" s="19">
        <f t="shared" si="3489"/>
        <v>0</v>
      </c>
      <c r="Q1752" s="19">
        <f t="shared" si="3489"/>
        <v>0</v>
      </c>
      <c r="R1752" s="19">
        <f t="shared" si="3455"/>
        <v>4164</v>
      </c>
      <c r="S1752" s="19">
        <f t="shared" si="3456"/>
        <v>4136.7</v>
      </c>
      <c r="T1752" s="19">
        <f t="shared" si="3457"/>
        <v>4136.7</v>
      </c>
      <c r="U1752" s="19">
        <f t="shared" ref="U1752:AV1753" si="3490">U1753</f>
        <v>0</v>
      </c>
      <c r="V1752" s="19">
        <f t="shared" si="3458"/>
        <v>4164</v>
      </c>
      <c r="W1752" s="19">
        <f t="shared" si="3459"/>
        <v>4136.7</v>
      </c>
      <c r="X1752" s="19">
        <f t="shared" si="3460"/>
        <v>4136.7</v>
      </c>
      <c r="Y1752" s="19">
        <f t="shared" si="3490"/>
        <v>0</v>
      </c>
      <c r="Z1752" s="19">
        <f t="shared" si="3490"/>
        <v>0</v>
      </c>
      <c r="AA1752" s="19">
        <f t="shared" si="3490"/>
        <v>0</v>
      </c>
      <c r="AB1752" s="19">
        <f t="shared" si="3376"/>
        <v>4164</v>
      </c>
      <c r="AC1752" s="19">
        <f t="shared" si="3377"/>
        <v>4136.7</v>
      </c>
      <c r="AD1752" s="19">
        <f t="shared" si="3378"/>
        <v>4136.7</v>
      </c>
      <c r="AE1752" s="19">
        <f t="shared" si="3490"/>
        <v>0</v>
      </c>
      <c r="AF1752" s="19">
        <f t="shared" si="3490"/>
        <v>0</v>
      </c>
      <c r="AG1752" s="19">
        <f t="shared" si="3385"/>
        <v>4164</v>
      </c>
      <c r="AH1752" s="19">
        <f t="shared" si="3386"/>
        <v>4136.7</v>
      </c>
      <c r="AI1752" s="19">
        <f t="shared" si="3387"/>
        <v>4136.7</v>
      </c>
      <c r="AJ1752" s="19">
        <f t="shared" si="3490"/>
        <v>0</v>
      </c>
      <c r="AK1752" s="19">
        <f t="shared" si="3490"/>
        <v>0</v>
      </c>
      <c r="AL1752" s="19">
        <f t="shared" si="3490"/>
        <v>0</v>
      </c>
      <c r="AM1752" s="19">
        <f t="shared" si="3482"/>
        <v>4164</v>
      </c>
      <c r="AN1752" s="19">
        <f t="shared" si="3490"/>
        <v>0</v>
      </c>
      <c r="AO1752" s="19">
        <f t="shared" si="3483"/>
        <v>4164</v>
      </c>
      <c r="AP1752" s="19">
        <f t="shared" si="3484"/>
        <v>4136.7</v>
      </c>
      <c r="AQ1752" s="19">
        <f t="shared" si="3490"/>
        <v>0</v>
      </c>
      <c r="AR1752" s="19">
        <f t="shared" si="3485"/>
        <v>4136.7</v>
      </c>
      <c r="AS1752" s="19">
        <f t="shared" si="3486"/>
        <v>4136.7</v>
      </c>
      <c r="AT1752" s="19">
        <f t="shared" si="3490"/>
        <v>0</v>
      </c>
      <c r="AU1752" s="19">
        <f t="shared" si="3487"/>
        <v>4136.7</v>
      </c>
      <c r="AV1752" s="19">
        <f t="shared" si="3490"/>
        <v>0</v>
      </c>
      <c r="AW1752" s="32"/>
      <c r="AX1752" s="23"/>
      <c r="AY1752" s="2"/>
    </row>
    <row r="1753" spans="1:51" ht="46.8" x14ac:dyDescent="0.3">
      <c r="A1753" s="49" t="s">
        <v>348</v>
      </c>
      <c r="B1753" s="45">
        <v>240</v>
      </c>
      <c r="C1753" s="49"/>
      <c r="D1753" s="49"/>
      <c r="E1753" s="15" t="s">
        <v>586</v>
      </c>
      <c r="F1753" s="19">
        <f t="shared" si="3488"/>
        <v>4164</v>
      </c>
      <c r="G1753" s="19">
        <f t="shared" si="3488"/>
        <v>4136.7</v>
      </c>
      <c r="H1753" s="19">
        <f t="shared" si="3488"/>
        <v>4136.7</v>
      </c>
      <c r="I1753" s="19">
        <f t="shared" si="3488"/>
        <v>0</v>
      </c>
      <c r="J1753" s="19">
        <f t="shared" si="3488"/>
        <v>0</v>
      </c>
      <c r="K1753" s="19">
        <f t="shared" si="3488"/>
        <v>0</v>
      </c>
      <c r="L1753" s="19">
        <f t="shared" si="3413"/>
        <v>4164</v>
      </c>
      <c r="M1753" s="19">
        <f t="shared" si="3414"/>
        <v>4136.7</v>
      </c>
      <c r="N1753" s="19">
        <f t="shared" si="3415"/>
        <v>4136.7</v>
      </c>
      <c r="O1753" s="19">
        <f t="shared" si="3489"/>
        <v>0</v>
      </c>
      <c r="P1753" s="19">
        <f t="shared" si="3489"/>
        <v>0</v>
      </c>
      <c r="Q1753" s="19">
        <f t="shared" si="3489"/>
        <v>0</v>
      </c>
      <c r="R1753" s="19">
        <f t="shared" si="3455"/>
        <v>4164</v>
      </c>
      <c r="S1753" s="19">
        <f t="shared" si="3456"/>
        <v>4136.7</v>
      </c>
      <c r="T1753" s="19">
        <f t="shared" si="3457"/>
        <v>4136.7</v>
      </c>
      <c r="U1753" s="19">
        <f t="shared" si="3490"/>
        <v>0</v>
      </c>
      <c r="V1753" s="19">
        <f t="shared" si="3458"/>
        <v>4164</v>
      </c>
      <c r="W1753" s="19">
        <f t="shared" si="3459"/>
        <v>4136.7</v>
      </c>
      <c r="X1753" s="19">
        <f t="shared" si="3460"/>
        <v>4136.7</v>
      </c>
      <c r="Y1753" s="19">
        <f t="shared" si="3490"/>
        <v>0</v>
      </c>
      <c r="Z1753" s="19">
        <f t="shared" si="3490"/>
        <v>0</v>
      </c>
      <c r="AA1753" s="19">
        <f t="shared" si="3490"/>
        <v>0</v>
      </c>
      <c r="AB1753" s="19">
        <f t="shared" si="3376"/>
        <v>4164</v>
      </c>
      <c r="AC1753" s="19">
        <f t="shared" si="3377"/>
        <v>4136.7</v>
      </c>
      <c r="AD1753" s="19">
        <f t="shared" si="3378"/>
        <v>4136.7</v>
      </c>
      <c r="AE1753" s="19">
        <f t="shared" si="3490"/>
        <v>0</v>
      </c>
      <c r="AF1753" s="19">
        <f t="shared" si="3490"/>
        <v>0</v>
      </c>
      <c r="AG1753" s="19">
        <f t="shared" si="3385"/>
        <v>4164</v>
      </c>
      <c r="AH1753" s="19">
        <f t="shared" si="3386"/>
        <v>4136.7</v>
      </c>
      <c r="AI1753" s="19">
        <f t="shared" si="3387"/>
        <v>4136.7</v>
      </c>
      <c r="AJ1753" s="19">
        <f t="shared" si="3490"/>
        <v>0</v>
      </c>
      <c r="AK1753" s="19">
        <f t="shared" si="3490"/>
        <v>0</v>
      </c>
      <c r="AL1753" s="19">
        <f t="shared" si="3490"/>
        <v>0</v>
      </c>
      <c r="AM1753" s="19">
        <f t="shared" si="3482"/>
        <v>4164</v>
      </c>
      <c r="AN1753" s="19">
        <f t="shared" si="3490"/>
        <v>0</v>
      </c>
      <c r="AO1753" s="19">
        <f t="shared" si="3483"/>
        <v>4164</v>
      </c>
      <c r="AP1753" s="19">
        <f t="shared" si="3484"/>
        <v>4136.7</v>
      </c>
      <c r="AQ1753" s="19">
        <f t="shared" si="3490"/>
        <v>0</v>
      </c>
      <c r="AR1753" s="19">
        <f t="shared" si="3485"/>
        <v>4136.7</v>
      </c>
      <c r="AS1753" s="19">
        <f t="shared" si="3486"/>
        <v>4136.7</v>
      </c>
      <c r="AT1753" s="19">
        <f t="shared" si="3490"/>
        <v>0</v>
      </c>
      <c r="AU1753" s="19">
        <f t="shared" si="3487"/>
        <v>4136.7</v>
      </c>
      <c r="AV1753" s="19">
        <f t="shared" si="3490"/>
        <v>0</v>
      </c>
      <c r="AW1753" s="32"/>
      <c r="AX1753" s="23"/>
      <c r="AY1753" s="2"/>
    </row>
    <row r="1754" spans="1:51" x14ac:dyDescent="0.3">
      <c r="A1754" s="49" t="s">
        <v>348</v>
      </c>
      <c r="B1754" s="45">
        <v>240</v>
      </c>
      <c r="C1754" s="49" t="s">
        <v>151</v>
      </c>
      <c r="D1754" s="49" t="s">
        <v>28</v>
      </c>
      <c r="E1754" s="15" t="s">
        <v>547</v>
      </c>
      <c r="F1754" s="19">
        <v>4164</v>
      </c>
      <c r="G1754" s="19">
        <v>4136.7</v>
      </c>
      <c r="H1754" s="19">
        <v>4136.7</v>
      </c>
      <c r="I1754" s="19"/>
      <c r="J1754" s="19"/>
      <c r="K1754" s="19"/>
      <c r="L1754" s="19">
        <f t="shared" si="3413"/>
        <v>4164</v>
      </c>
      <c r="M1754" s="19">
        <f t="shared" si="3414"/>
        <v>4136.7</v>
      </c>
      <c r="N1754" s="19">
        <f t="shared" si="3415"/>
        <v>4136.7</v>
      </c>
      <c r="O1754" s="19"/>
      <c r="P1754" s="19"/>
      <c r="Q1754" s="19"/>
      <c r="R1754" s="19">
        <f t="shared" si="3455"/>
        <v>4164</v>
      </c>
      <c r="S1754" s="19">
        <f t="shared" si="3456"/>
        <v>4136.7</v>
      </c>
      <c r="T1754" s="19">
        <f t="shared" si="3457"/>
        <v>4136.7</v>
      </c>
      <c r="U1754" s="19"/>
      <c r="V1754" s="19">
        <f t="shared" si="3458"/>
        <v>4164</v>
      </c>
      <c r="W1754" s="19">
        <f t="shared" si="3459"/>
        <v>4136.7</v>
      </c>
      <c r="X1754" s="19">
        <f t="shared" si="3460"/>
        <v>4136.7</v>
      </c>
      <c r="Y1754" s="19"/>
      <c r="Z1754" s="19"/>
      <c r="AA1754" s="19"/>
      <c r="AB1754" s="19">
        <f t="shared" si="3376"/>
        <v>4164</v>
      </c>
      <c r="AC1754" s="19">
        <f t="shared" si="3377"/>
        <v>4136.7</v>
      </c>
      <c r="AD1754" s="19">
        <f t="shared" si="3378"/>
        <v>4136.7</v>
      </c>
      <c r="AE1754" s="19"/>
      <c r="AF1754" s="19"/>
      <c r="AG1754" s="19">
        <f t="shared" si="3385"/>
        <v>4164</v>
      </c>
      <c r="AH1754" s="19">
        <f t="shared" si="3386"/>
        <v>4136.7</v>
      </c>
      <c r="AI1754" s="19">
        <f t="shared" si="3387"/>
        <v>4136.7</v>
      </c>
      <c r="AJ1754" s="19"/>
      <c r="AK1754" s="19"/>
      <c r="AL1754" s="19"/>
      <c r="AM1754" s="19">
        <f t="shared" si="3482"/>
        <v>4164</v>
      </c>
      <c r="AN1754" s="19"/>
      <c r="AO1754" s="19">
        <f t="shared" si="3483"/>
        <v>4164</v>
      </c>
      <c r="AP1754" s="19">
        <f t="shared" si="3484"/>
        <v>4136.7</v>
      </c>
      <c r="AQ1754" s="19"/>
      <c r="AR1754" s="19">
        <f t="shared" si="3485"/>
        <v>4136.7</v>
      </c>
      <c r="AS1754" s="19">
        <f t="shared" si="3486"/>
        <v>4136.7</v>
      </c>
      <c r="AT1754" s="19"/>
      <c r="AU1754" s="19">
        <f t="shared" si="3487"/>
        <v>4136.7</v>
      </c>
      <c r="AV1754" s="19"/>
      <c r="AW1754" s="32"/>
      <c r="AX1754" s="23"/>
      <c r="AY1754" s="2"/>
    </row>
    <row r="1755" spans="1:51" x14ac:dyDescent="0.3">
      <c r="A1755" s="49" t="s">
        <v>348</v>
      </c>
      <c r="B1755" s="45">
        <v>800</v>
      </c>
      <c r="C1755" s="49"/>
      <c r="D1755" s="49"/>
      <c r="E1755" s="15" t="s">
        <v>583</v>
      </c>
      <c r="F1755" s="19">
        <f t="shared" ref="F1755:K1756" si="3491">F1756</f>
        <v>168.5</v>
      </c>
      <c r="G1755" s="19">
        <f t="shared" si="3491"/>
        <v>168.5</v>
      </c>
      <c r="H1755" s="19">
        <f t="shared" si="3491"/>
        <v>168.5</v>
      </c>
      <c r="I1755" s="19">
        <f t="shared" si="3491"/>
        <v>0</v>
      </c>
      <c r="J1755" s="19">
        <f t="shared" si="3491"/>
        <v>0</v>
      </c>
      <c r="K1755" s="19">
        <f t="shared" si="3491"/>
        <v>0</v>
      </c>
      <c r="L1755" s="19">
        <f t="shared" si="3413"/>
        <v>168.5</v>
      </c>
      <c r="M1755" s="19">
        <f t="shared" si="3414"/>
        <v>168.5</v>
      </c>
      <c r="N1755" s="19">
        <f t="shared" si="3415"/>
        <v>168.5</v>
      </c>
      <c r="O1755" s="19">
        <f t="shared" ref="O1755:Q1756" si="3492">O1756</f>
        <v>0</v>
      </c>
      <c r="P1755" s="19">
        <f t="shared" si="3492"/>
        <v>0</v>
      </c>
      <c r="Q1755" s="19">
        <f t="shared" si="3492"/>
        <v>0</v>
      </c>
      <c r="R1755" s="19">
        <f t="shared" si="3455"/>
        <v>168.5</v>
      </c>
      <c r="S1755" s="19">
        <f t="shared" si="3456"/>
        <v>168.5</v>
      </c>
      <c r="T1755" s="19">
        <f t="shared" si="3457"/>
        <v>168.5</v>
      </c>
      <c r="U1755" s="19">
        <f t="shared" ref="U1755:AV1756" si="3493">U1756</f>
        <v>0</v>
      </c>
      <c r="V1755" s="19">
        <f t="shared" si="3458"/>
        <v>168.5</v>
      </c>
      <c r="W1755" s="19">
        <f t="shared" si="3459"/>
        <v>168.5</v>
      </c>
      <c r="X1755" s="19">
        <f t="shared" si="3460"/>
        <v>168.5</v>
      </c>
      <c r="Y1755" s="19">
        <f t="shared" si="3493"/>
        <v>0</v>
      </c>
      <c r="Z1755" s="19">
        <f t="shared" si="3493"/>
        <v>0</v>
      </c>
      <c r="AA1755" s="19">
        <f t="shared" si="3493"/>
        <v>0</v>
      </c>
      <c r="AB1755" s="19">
        <f t="shared" si="3376"/>
        <v>168.5</v>
      </c>
      <c r="AC1755" s="19">
        <f t="shared" si="3377"/>
        <v>168.5</v>
      </c>
      <c r="AD1755" s="19">
        <f t="shared" si="3378"/>
        <v>168.5</v>
      </c>
      <c r="AE1755" s="19">
        <f t="shared" si="3493"/>
        <v>0</v>
      </c>
      <c r="AF1755" s="19">
        <f t="shared" si="3493"/>
        <v>0</v>
      </c>
      <c r="AG1755" s="19">
        <f t="shared" si="3385"/>
        <v>168.5</v>
      </c>
      <c r="AH1755" s="19">
        <f t="shared" si="3386"/>
        <v>168.5</v>
      </c>
      <c r="AI1755" s="19">
        <f t="shared" si="3387"/>
        <v>168.5</v>
      </c>
      <c r="AJ1755" s="19">
        <f t="shared" si="3493"/>
        <v>0</v>
      </c>
      <c r="AK1755" s="19">
        <f t="shared" si="3493"/>
        <v>0</v>
      </c>
      <c r="AL1755" s="19">
        <f t="shared" si="3493"/>
        <v>0</v>
      </c>
      <c r="AM1755" s="19">
        <f t="shared" si="3482"/>
        <v>168.5</v>
      </c>
      <c r="AN1755" s="19">
        <f t="shared" si="3493"/>
        <v>0</v>
      </c>
      <c r="AO1755" s="19">
        <f t="shared" si="3483"/>
        <v>168.5</v>
      </c>
      <c r="AP1755" s="19">
        <f t="shared" si="3484"/>
        <v>168.5</v>
      </c>
      <c r="AQ1755" s="19">
        <f t="shared" si="3493"/>
        <v>0</v>
      </c>
      <c r="AR1755" s="19">
        <f t="shared" si="3485"/>
        <v>168.5</v>
      </c>
      <c r="AS1755" s="19">
        <f t="shared" si="3486"/>
        <v>168.5</v>
      </c>
      <c r="AT1755" s="19">
        <f t="shared" si="3493"/>
        <v>0</v>
      </c>
      <c r="AU1755" s="19">
        <f t="shared" si="3487"/>
        <v>168.5</v>
      </c>
      <c r="AV1755" s="19">
        <f t="shared" si="3493"/>
        <v>0</v>
      </c>
      <c r="AW1755" s="32"/>
      <c r="AX1755" s="23"/>
      <c r="AY1755" s="2"/>
    </row>
    <row r="1756" spans="1:51" x14ac:dyDescent="0.3">
      <c r="A1756" s="49" t="s">
        <v>348</v>
      </c>
      <c r="B1756" s="45">
        <v>850</v>
      </c>
      <c r="C1756" s="49"/>
      <c r="D1756" s="49"/>
      <c r="E1756" s="15" t="s">
        <v>601</v>
      </c>
      <c r="F1756" s="19">
        <f t="shared" si="3491"/>
        <v>168.5</v>
      </c>
      <c r="G1756" s="19">
        <f t="shared" si="3491"/>
        <v>168.5</v>
      </c>
      <c r="H1756" s="19">
        <f t="shared" si="3491"/>
        <v>168.5</v>
      </c>
      <c r="I1756" s="19">
        <f t="shared" si="3491"/>
        <v>0</v>
      </c>
      <c r="J1756" s="19">
        <f t="shared" si="3491"/>
        <v>0</v>
      </c>
      <c r="K1756" s="19">
        <f t="shared" si="3491"/>
        <v>0</v>
      </c>
      <c r="L1756" s="19">
        <f t="shared" si="3413"/>
        <v>168.5</v>
      </c>
      <c r="M1756" s="19">
        <f t="shared" si="3414"/>
        <v>168.5</v>
      </c>
      <c r="N1756" s="19">
        <f t="shared" si="3415"/>
        <v>168.5</v>
      </c>
      <c r="O1756" s="19">
        <f t="shared" si="3492"/>
        <v>0</v>
      </c>
      <c r="P1756" s="19">
        <f t="shared" si="3492"/>
        <v>0</v>
      </c>
      <c r="Q1756" s="19">
        <f t="shared" si="3492"/>
        <v>0</v>
      </c>
      <c r="R1756" s="19">
        <f t="shared" si="3455"/>
        <v>168.5</v>
      </c>
      <c r="S1756" s="19">
        <f t="shared" si="3456"/>
        <v>168.5</v>
      </c>
      <c r="T1756" s="19">
        <f t="shared" si="3457"/>
        <v>168.5</v>
      </c>
      <c r="U1756" s="19">
        <f t="shared" si="3493"/>
        <v>0</v>
      </c>
      <c r="V1756" s="19">
        <f t="shared" si="3458"/>
        <v>168.5</v>
      </c>
      <c r="W1756" s="19">
        <f t="shared" si="3459"/>
        <v>168.5</v>
      </c>
      <c r="X1756" s="19">
        <f t="shared" si="3460"/>
        <v>168.5</v>
      </c>
      <c r="Y1756" s="19">
        <f t="shared" si="3493"/>
        <v>0</v>
      </c>
      <c r="Z1756" s="19">
        <f t="shared" si="3493"/>
        <v>0</v>
      </c>
      <c r="AA1756" s="19">
        <f t="shared" si="3493"/>
        <v>0</v>
      </c>
      <c r="AB1756" s="19">
        <f t="shared" si="3376"/>
        <v>168.5</v>
      </c>
      <c r="AC1756" s="19">
        <f t="shared" si="3377"/>
        <v>168.5</v>
      </c>
      <c r="AD1756" s="19">
        <f t="shared" si="3378"/>
        <v>168.5</v>
      </c>
      <c r="AE1756" s="19">
        <f t="shared" si="3493"/>
        <v>0</v>
      </c>
      <c r="AF1756" s="19">
        <f t="shared" si="3493"/>
        <v>0</v>
      </c>
      <c r="AG1756" s="19">
        <f t="shared" si="3385"/>
        <v>168.5</v>
      </c>
      <c r="AH1756" s="19">
        <f t="shared" si="3386"/>
        <v>168.5</v>
      </c>
      <c r="AI1756" s="19">
        <f t="shared" si="3387"/>
        <v>168.5</v>
      </c>
      <c r="AJ1756" s="19">
        <f t="shared" si="3493"/>
        <v>0</v>
      </c>
      <c r="AK1756" s="19">
        <f t="shared" si="3493"/>
        <v>0</v>
      </c>
      <c r="AL1756" s="19">
        <f t="shared" si="3493"/>
        <v>0</v>
      </c>
      <c r="AM1756" s="19">
        <f t="shared" si="3482"/>
        <v>168.5</v>
      </c>
      <c r="AN1756" s="19">
        <f t="shared" si="3493"/>
        <v>0</v>
      </c>
      <c r="AO1756" s="19">
        <f t="shared" si="3483"/>
        <v>168.5</v>
      </c>
      <c r="AP1756" s="19">
        <f t="shared" si="3484"/>
        <v>168.5</v>
      </c>
      <c r="AQ1756" s="19">
        <f t="shared" si="3493"/>
        <v>0</v>
      </c>
      <c r="AR1756" s="19">
        <f t="shared" si="3485"/>
        <v>168.5</v>
      </c>
      <c r="AS1756" s="19">
        <f t="shared" si="3486"/>
        <v>168.5</v>
      </c>
      <c r="AT1756" s="19">
        <f t="shared" si="3493"/>
        <v>0</v>
      </c>
      <c r="AU1756" s="19">
        <f t="shared" si="3487"/>
        <v>168.5</v>
      </c>
      <c r="AV1756" s="19">
        <f t="shared" si="3493"/>
        <v>0</v>
      </c>
      <c r="AW1756" s="32"/>
      <c r="AX1756" s="23"/>
      <c r="AY1756" s="2"/>
    </row>
    <row r="1757" spans="1:51" x14ac:dyDescent="0.3">
      <c r="A1757" s="49" t="s">
        <v>348</v>
      </c>
      <c r="B1757" s="45">
        <v>850</v>
      </c>
      <c r="C1757" s="49" t="s">
        <v>151</v>
      </c>
      <c r="D1757" s="49" t="s">
        <v>28</v>
      </c>
      <c r="E1757" s="15" t="s">
        <v>547</v>
      </c>
      <c r="F1757" s="19">
        <v>168.5</v>
      </c>
      <c r="G1757" s="19">
        <v>168.5</v>
      </c>
      <c r="H1757" s="19">
        <v>168.5</v>
      </c>
      <c r="I1757" s="19"/>
      <c r="J1757" s="19"/>
      <c r="K1757" s="19"/>
      <c r="L1757" s="19">
        <f t="shared" si="3413"/>
        <v>168.5</v>
      </c>
      <c r="M1757" s="19">
        <f t="shared" si="3414"/>
        <v>168.5</v>
      </c>
      <c r="N1757" s="19">
        <f t="shared" si="3415"/>
        <v>168.5</v>
      </c>
      <c r="O1757" s="19"/>
      <c r="P1757" s="19"/>
      <c r="Q1757" s="19"/>
      <c r="R1757" s="19">
        <f t="shared" si="3455"/>
        <v>168.5</v>
      </c>
      <c r="S1757" s="19">
        <f t="shared" si="3456"/>
        <v>168.5</v>
      </c>
      <c r="T1757" s="19">
        <f t="shared" si="3457"/>
        <v>168.5</v>
      </c>
      <c r="U1757" s="19"/>
      <c r="V1757" s="19">
        <f t="shared" si="3458"/>
        <v>168.5</v>
      </c>
      <c r="W1757" s="19">
        <f t="shared" si="3459"/>
        <v>168.5</v>
      </c>
      <c r="X1757" s="19">
        <f t="shared" si="3460"/>
        <v>168.5</v>
      </c>
      <c r="Y1757" s="19"/>
      <c r="Z1757" s="19"/>
      <c r="AA1757" s="19"/>
      <c r="AB1757" s="19">
        <f t="shared" si="3376"/>
        <v>168.5</v>
      </c>
      <c r="AC1757" s="19">
        <f t="shared" si="3377"/>
        <v>168.5</v>
      </c>
      <c r="AD1757" s="19">
        <f t="shared" si="3378"/>
        <v>168.5</v>
      </c>
      <c r="AE1757" s="19"/>
      <c r="AF1757" s="19"/>
      <c r="AG1757" s="19">
        <f t="shared" si="3385"/>
        <v>168.5</v>
      </c>
      <c r="AH1757" s="19">
        <f t="shared" si="3386"/>
        <v>168.5</v>
      </c>
      <c r="AI1757" s="19">
        <f t="shared" si="3387"/>
        <v>168.5</v>
      </c>
      <c r="AJ1757" s="19"/>
      <c r="AK1757" s="19"/>
      <c r="AL1757" s="19"/>
      <c r="AM1757" s="19">
        <f t="shared" si="3482"/>
        <v>168.5</v>
      </c>
      <c r="AN1757" s="19"/>
      <c r="AO1757" s="19">
        <f t="shared" si="3483"/>
        <v>168.5</v>
      </c>
      <c r="AP1757" s="19">
        <f t="shared" si="3484"/>
        <v>168.5</v>
      </c>
      <c r="AQ1757" s="19"/>
      <c r="AR1757" s="19">
        <f t="shared" si="3485"/>
        <v>168.5</v>
      </c>
      <c r="AS1757" s="19">
        <f t="shared" si="3486"/>
        <v>168.5</v>
      </c>
      <c r="AT1757" s="19"/>
      <c r="AU1757" s="19">
        <f t="shared" si="3487"/>
        <v>168.5</v>
      </c>
      <c r="AV1757" s="19"/>
      <c r="AW1757" s="32"/>
      <c r="AX1757" s="23"/>
      <c r="AY1757" s="2"/>
    </row>
    <row r="1758" spans="1:51" ht="46.8" x14ac:dyDescent="0.3">
      <c r="A1758" s="49" t="s">
        <v>349</v>
      </c>
      <c r="B1758" s="45"/>
      <c r="C1758" s="49"/>
      <c r="D1758" s="49"/>
      <c r="E1758" s="15" t="s">
        <v>750</v>
      </c>
      <c r="F1758" s="19">
        <f t="shared" ref="F1758:K1760" si="3494">F1759</f>
        <v>1455.4</v>
      </c>
      <c r="G1758" s="19">
        <f t="shared" si="3494"/>
        <v>1455.4</v>
      </c>
      <c r="H1758" s="19">
        <f t="shared" si="3494"/>
        <v>1455.4</v>
      </c>
      <c r="I1758" s="19">
        <f t="shared" si="3494"/>
        <v>0</v>
      </c>
      <c r="J1758" s="19">
        <f t="shared" si="3494"/>
        <v>0</v>
      </c>
      <c r="K1758" s="19">
        <f t="shared" si="3494"/>
        <v>0</v>
      </c>
      <c r="L1758" s="19">
        <f t="shared" si="3413"/>
        <v>1455.4</v>
      </c>
      <c r="M1758" s="19">
        <f t="shared" si="3414"/>
        <v>1455.4</v>
      </c>
      <c r="N1758" s="19">
        <f t="shared" si="3415"/>
        <v>1455.4</v>
      </c>
      <c r="O1758" s="19">
        <f t="shared" ref="O1758:Q1760" si="3495">O1759</f>
        <v>0</v>
      </c>
      <c r="P1758" s="19">
        <f t="shared" si="3495"/>
        <v>0</v>
      </c>
      <c r="Q1758" s="19">
        <f t="shared" si="3495"/>
        <v>0</v>
      </c>
      <c r="R1758" s="19">
        <f t="shared" si="3455"/>
        <v>1455.4</v>
      </c>
      <c r="S1758" s="19">
        <f t="shared" si="3456"/>
        <v>1455.4</v>
      </c>
      <c r="T1758" s="19">
        <f t="shared" si="3457"/>
        <v>1455.4</v>
      </c>
      <c r="U1758" s="19">
        <f t="shared" ref="U1758:AV1760" si="3496">U1759</f>
        <v>0</v>
      </c>
      <c r="V1758" s="19">
        <f t="shared" si="3458"/>
        <v>1455.4</v>
      </c>
      <c r="W1758" s="19">
        <f t="shared" si="3459"/>
        <v>1455.4</v>
      </c>
      <c r="X1758" s="19">
        <f t="shared" si="3460"/>
        <v>1455.4</v>
      </c>
      <c r="Y1758" s="19">
        <f t="shared" si="3496"/>
        <v>0</v>
      </c>
      <c r="Z1758" s="19">
        <f t="shared" si="3496"/>
        <v>0</v>
      </c>
      <c r="AA1758" s="19">
        <f t="shared" si="3496"/>
        <v>0</v>
      </c>
      <c r="AB1758" s="19">
        <f t="shared" si="3376"/>
        <v>1455.4</v>
      </c>
      <c r="AC1758" s="19">
        <f t="shared" si="3377"/>
        <v>1455.4</v>
      </c>
      <c r="AD1758" s="19">
        <f t="shared" si="3378"/>
        <v>1455.4</v>
      </c>
      <c r="AE1758" s="19">
        <f t="shared" si="3496"/>
        <v>0</v>
      </c>
      <c r="AF1758" s="19">
        <f t="shared" si="3496"/>
        <v>0</v>
      </c>
      <c r="AG1758" s="19">
        <f t="shared" si="3385"/>
        <v>1455.4</v>
      </c>
      <c r="AH1758" s="19">
        <f t="shared" si="3386"/>
        <v>1455.4</v>
      </c>
      <c r="AI1758" s="19">
        <f t="shared" si="3387"/>
        <v>1455.4</v>
      </c>
      <c r="AJ1758" s="19">
        <f t="shared" si="3496"/>
        <v>0</v>
      </c>
      <c r="AK1758" s="19">
        <f t="shared" si="3496"/>
        <v>0</v>
      </c>
      <c r="AL1758" s="19">
        <f t="shared" si="3496"/>
        <v>0</v>
      </c>
      <c r="AM1758" s="19">
        <f t="shared" si="3482"/>
        <v>1455.4</v>
      </c>
      <c r="AN1758" s="19">
        <f t="shared" si="3496"/>
        <v>0</v>
      </c>
      <c r="AO1758" s="19">
        <f t="shared" si="3483"/>
        <v>1455.4</v>
      </c>
      <c r="AP1758" s="19">
        <f t="shared" si="3484"/>
        <v>1455.4</v>
      </c>
      <c r="AQ1758" s="19">
        <f t="shared" si="3496"/>
        <v>0</v>
      </c>
      <c r="AR1758" s="19">
        <f t="shared" si="3485"/>
        <v>1455.4</v>
      </c>
      <c r="AS1758" s="19">
        <f t="shared" si="3486"/>
        <v>1455.4</v>
      </c>
      <c r="AT1758" s="19">
        <f t="shared" si="3496"/>
        <v>0</v>
      </c>
      <c r="AU1758" s="19">
        <f t="shared" si="3487"/>
        <v>1455.4</v>
      </c>
      <c r="AV1758" s="19">
        <f t="shared" si="3496"/>
        <v>0</v>
      </c>
      <c r="AW1758" s="32"/>
      <c r="AX1758" s="23"/>
      <c r="AY1758" s="2"/>
    </row>
    <row r="1759" spans="1:51" ht="31.2" x14ac:dyDescent="0.3">
      <c r="A1759" s="49" t="s">
        <v>349</v>
      </c>
      <c r="B1759" s="45">
        <v>200</v>
      </c>
      <c r="C1759" s="49"/>
      <c r="D1759" s="49"/>
      <c r="E1759" s="15" t="s">
        <v>578</v>
      </c>
      <c r="F1759" s="19">
        <f t="shared" si="3494"/>
        <v>1455.4</v>
      </c>
      <c r="G1759" s="19">
        <f t="shared" si="3494"/>
        <v>1455.4</v>
      </c>
      <c r="H1759" s="19">
        <f t="shared" si="3494"/>
        <v>1455.4</v>
      </c>
      <c r="I1759" s="19">
        <f t="shared" si="3494"/>
        <v>0</v>
      </c>
      <c r="J1759" s="19">
        <f t="shared" si="3494"/>
        <v>0</v>
      </c>
      <c r="K1759" s="19">
        <f t="shared" si="3494"/>
        <v>0</v>
      </c>
      <c r="L1759" s="19">
        <f t="shared" si="3413"/>
        <v>1455.4</v>
      </c>
      <c r="M1759" s="19">
        <f t="shared" si="3414"/>
        <v>1455.4</v>
      </c>
      <c r="N1759" s="19">
        <f t="shared" si="3415"/>
        <v>1455.4</v>
      </c>
      <c r="O1759" s="19">
        <f t="shared" si="3495"/>
        <v>0</v>
      </c>
      <c r="P1759" s="19">
        <f t="shared" si="3495"/>
        <v>0</v>
      </c>
      <c r="Q1759" s="19">
        <f t="shared" si="3495"/>
        <v>0</v>
      </c>
      <c r="R1759" s="19">
        <f t="shared" si="3455"/>
        <v>1455.4</v>
      </c>
      <c r="S1759" s="19">
        <f t="shared" si="3456"/>
        <v>1455.4</v>
      </c>
      <c r="T1759" s="19">
        <f t="shared" si="3457"/>
        <v>1455.4</v>
      </c>
      <c r="U1759" s="19">
        <f t="shared" si="3496"/>
        <v>0</v>
      </c>
      <c r="V1759" s="19">
        <f t="shared" si="3458"/>
        <v>1455.4</v>
      </c>
      <c r="W1759" s="19">
        <f t="shared" si="3459"/>
        <v>1455.4</v>
      </c>
      <c r="X1759" s="19">
        <f t="shared" si="3460"/>
        <v>1455.4</v>
      </c>
      <c r="Y1759" s="19">
        <f t="shared" si="3496"/>
        <v>0</v>
      </c>
      <c r="Z1759" s="19">
        <f t="shared" si="3496"/>
        <v>0</v>
      </c>
      <c r="AA1759" s="19">
        <f t="shared" si="3496"/>
        <v>0</v>
      </c>
      <c r="AB1759" s="19">
        <f t="shared" si="3376"/>
        <v>1455.4</v>
      </c>
      <c r="AC1759" s="19">
        <f t="shared" si="3377"/>
        <v>1455.4</v>
      </c>
      <c r="AD1759" s="19">
        <f t="shared" si="3378"/>
        <v>1455.4</v>
      </c>
      <c r="AE1759" s="19">
        <f t="shared" si="3496"/>
        <v>0</v>
      </c>
      <c r="AF1759" s="19">
        <f t="shared" si="3496"/>
        <v>0</v>
      </c>
      <c r="AG1759" s="19">
        <f t="shared" si="3385"/>
        <v>1455.4</v>
      </c>
      <c r="AH1759" s="19">
        <f t="shared" si="3386"/>
        <v>1455.4</v>
      </c>
      <c r="AI1759" s="19">
        <f t="shared" si="3387"/>
        <v>1455.4</v>
      </c>
      <c r="AJ1759" s="19">
        <f t="shared" si="3496"/>
        <v>0</v>
      </c>
      <c r="AK1759" s="19">
        <f t="shared" si="3496"/>
        <v>0</v>
      </c>
      <c r="AL1759" s="19">
        <f t="shared" si="3496"/>
        <v>0</v>
      </c>
      <c r="AM1759" s="19">
        <f t="shared" si="3482"/>
        <v>1455.4</v>
      </c>
      <c r="AN1759" s="19">
        <f t="shared" si="3496"/>
        <v>0</v>
      </c>
      <c r="AO1759" s="19">
        <f t="shared" si="3483"/>
        <v>1455.4</v>
      </c>
      <c r="AP1759" s="19">
        <f t="shared" si="3484"/>
        <v>1455.4</v>
      </c>
      <c r="AQ1759" s="19">
        <f t="shared" si="3496"/>
        <v>0</v>
      </c>
      <c r="AR1759" s="19">
        <f t="shared" si="3485"/>
        <v>1455.4</v>
      </c>
      <c r="AS1759" s="19">
        <f t="shared" si="3486"/>
        <v>1455.4</v>
      </c>
      <c r="AT1759" s="19">
        <f t="shared" si="3496"/>
        <v>0</v>
      </c>
      <c r="AU1759" s="19">
        <f t="shared" si="3487"/>
        <v>1455.4</v>
      </c>
      <c r="AV1759" s="19">
        <f t="shared" si="3496"/>
        <v>0</v>
      </c>
      <c r="AW1759" s="32"/>
      <c r="AX1759" s="23"/>
      <c r="AY1759" s="2"/>
    </row>
    <row r="1760" spans="1:51" ht="46.8" x14ac:dyDescent="0.3">
      <c r="A1760" s="49" t="s">
        <v>349</v>
      </c>
      <c r="B1760" s="45">
        <v>240</v>
      </c>
      <c r="C1760" s="49"/>
      <c r="D1760" s="49"/>
      <c r="E1760" s="15" t="s">
        <v>586</v>
      </c>
      <c r="F1760" s="19">
        <f t="shared" si="3494"/>
        <v>1455.4</v>
      </c>
      <c r="G1760" s="19">
        <f t="shared" si="3494"/>
        <v>1455.4</v>
      </c>
      <c r="H1760" s="19">
        <f t="shared" si="3494"/>
        <v>1455.4</v>
      </c>
      <c r="I1760" s="19">
        <f t="shared" si="3494"/>
        <v>0</v>
      </c>
      <c r="J1760" s="19">
        <f t="shared" si="3494"/>
        <v>0</v>
      </c>
      <c r="K1760" s="19">
        <f t="shared" si="3494"/>
        <v>0</v>
      </c>
      <c r="L1760" s="19">
        <f t="shared" si="3413"/>
        <v>1455.4</v>
      </c>
      <c r="M1760" s="19">
        <f t="shared" si="3414"/>
        <v>1455.4</v>
      </c>
      <c r="N1760" s="19">
        <f t="shared" si="3415"/>
        <v>1455.4</v>
      </c>
      <c r="O1760" s="19">
        <f t="shared" si="3495"/>
        <v>0</v>
      </c>
      <c r="P1760" s="19">
        <f t="shared" si="3495"/>
        <v>0</v>
      </c>
      <c r="Q1760" s="19">
        <f t="shared" si="3495"/>
        <v>0</v>
      </c>
      <c r="R1760" s="19">
        <f t="shared" si="3455"/>
        <v>1455.4</v>
      </c>
      <c r="S1760" s="19">
        <f t="shared" si="3456"/>
        <v>1455.4</v>
      </c>
      <c r="T1760" s="19">
        <f t="shared" si="3457"/>
        <v>1455.4</v>
      </c>
      <c r="U1760" s="19">
        <f t="shared" si="3496"/>
        <v>0</v>
      </c>
      <c r="V1760" s="19">
        <f t="shared" si="3458"/>
        <v>1455.4</v>
      </c>
      <c r="W1760" s="19">
        <f t="shared" si="3459"/>
        <v>1455.4</v>
      </c>
      <c r="X1760" s="19">
        <f t="shared" si="3460"/>
        <v>1455.4</v>
      </c>
      <c r="Y1760" s="19">
        <f t="shared" si="3496"/>
        <v>0</v>
      </c>
      <c r="Z1760" s="19">
        <f t="shared" si="3496"/>
        <v>0</v>
      </c>
      <c r="AA1760" s="19">
        <f t="shared" si="3496"/>
        <v>0</v>
      </c>
      <c r="AB1760" s="19">
        <f t="shared" si="3376"/>
        <v>1455.4</v>
      </c>
      <c r="AC1760" s="19">
        <f t="shared" si="3377"/>
        <v>1455.4</v>
      </c>
      <c r="AD1760" s="19">
        <f t="shared" si="3378"/>
        <v>1455.4</v>
      </c>
      <c r="AE1760" s="19">
        <f t="shared" si="3496"/>
        <v>0</v>
      </c>
      <c r="AF1760" s="19">
        <f t="shared" si="3496"/>
        <v>0</v>
      </c>
      <c r="AG1760" s="19">
        <f t="shared" si="3385"/>
        <v>1455.4</v>
      </c>
      <c r="AH1760" s="19">
        <f t="shared" si="3386"/>
        <v>1455.4</v>
      </c>
      <c r="AI1760" s="19">
        <f t="shared" si="3387"/>
        <v>1455.4</v>
      </c>
      <c r="AJ1760" s="19">
        <f t="shared" si="3496"/>
        <v>0</v>
      </c>
      <c r="AK1760" s="19">
        <f t="shared" si="3496"/>
        <v>0</v>
      </c>
      <c r="AL1760" s="19">
        <f t="shared" si="3496"/>
        <v>0</v>
      </c>
      <c r="AM1760" s="19">
        <f t="shared" si="3482"/>
        <v>1455.4</v>
      </c>
      <c r="AN1760" s="19">
        <f t="shared" si="3496"/>
        <v>0</v>
      </c>
      <c r="AO1760" s="19">
        <f t="shared" si="3483"/>
        <v>1455.4</v>
      </c>
      <c r="AP1760" s="19">
        <f t="shared" si="3484"/>
        <v>1455.4</v>
      </c>
      <c r="AQ1760" s="19">
        <f t="shared" si="3496"/>
        <v>0</v>
      </c>
      <c r="AR1760" s="19">
        <f t="shared" si="3485"/>
        <v>1455.4</v>
      </c>
      <c r="AS1760" s="19">
        <f t="shared" si="3486"/>
        <v>1455.4</v>
      </c>
      <c r="AT1760" s="19">
        <f t="shared" si="3496"/>
        <v>0</v>
      </c>
      <c r="AU1760" s="19">
        <f t="shared" si="3487"/>
        <v>1455.4</v>
      </c>
      <c r="AV1760" s="19">
        <f t="shared" si="3496"/>
        <v>0</v>
      </c>
      <c r="AW1760" s="32"/>
      <c r="AX1760" s="23"/>
      <c r="AY1760" s="2"/>
    </row>
    <row r="1761" spans="1:51" x14ac:dyDescent="0.3">
      <c r="A1761" s="49" t="s">
        <v>349</v>
      </c>
      <c r="B1761" s="45">
        <v>240</v>
      </c>
      <c r="C1761" s="49" t="s">
        <v>151</v>
      </c>
      <c r="D1761" s="49" t="s">
        <v>28</v>
      </c>
      <c r="E1761" s="15" t="s">
        <v>547</v>
      </c>
      <c r="F1761" s="19">
        <v>1455.4</v>
      </c>
      <c r="G1761" s="19">
        <v>1455.4</v>
      </c>
      <c r="H1761" s="19">
        <v>1455.4</v>
      </c>
      <c r="I1761" s="19"/>
      <c r="J1761" s="19"/>
      <c r="K1761" s="19"/>
      <c r="L1761" s="19">
        <f t="shared" si="3413"/>
        <v>1455.4</v>
      </c>
      <c r="M1761" s="19">
        <f t="shared" si="3414"/>
        <v>1455.4</v>
      </c>
      <c r="N1761" s="19">
        <f t="shared" si="3415"/>
        <v>1455.4</v>
      </c>
      <c r="O1761" s="19"/>
      <c r="P1761" s="19"/>
      <c r="Q1761" s="19"/>
      <c r="R1761" s="19">
        <f t="shared" si="3455"/>
        <v>1455.4</v>
      </c>
      <c r="S1761" s="19">
        <f t="shared" si="3456"/>
        <v>1455.4</v>
      </c>
      <c r="T1761" s="19">
        <f t="shared" si="3457"/>
        <v>1455.4</v>
      </c>
      <c r="U1761" s="19"/>
      <c r="V1761" s="19">
        <f t="shared" si="3458"/>
        <v>1455.4</v>
      </c>
      <c r="W1761" s="19">
        <f t="shared" si="3459"/>
        <v>1455.4</v>
      </c>
      <c r="X1761" s="19">
        <f t="shared" si="3460"/>
        <v>1455.4</v>
      </c>
      <c r="Y1761" s="19"/>
      <c r="Z1761" s="19"/>
      <c r="AA1761" s="19"/>
      <c r="AB1761" s="19">
        <f t="shared" ref="AB1761:AB1824" si="3497">V1761+Y1761</f>
        <v>1455.4</v>
      </c>
      <c r="AC1761" s="19">
        <f t="shared" ref="AC1761:AC1824" si="3498">W1761+Z1761</f>
        <v>1455.4</v>
      </c>
      <c r="AD1761" s="19">
        <f t="shared" ref="AD1761:AD1824" si="3499">X1761+AA1761</f>
        <v>1455.4</v>
      </c>
      <c r="AE1761" s="19"/>
      <c r="AF1761" s="19"/>
      <c r="AG1761" s="19">
        <f t="shared" si="3385"/>
        <v>1455.4</v>
      </c>
      <c r="AH1761" s="19">
        <f t="shared" si="3386"/>
        <v>1455.4</v>
      </c>
      <c r="AI1761" s="19">
        <f t="shared" si="3387"/>
        <v>1455.4</v>
      </c>
      <c r="AJ1761" s="19"/>
      <c r="AK1761" s="19"/>
      <c r="AL1761" s="19"/>
      <c r="AM1761" s="19">
        <f t="shared" si="3482"/>
        <v>1455.4</v>
      </c>
      <c r="AN1761" s="19"/>
      <c r="AO1761" s="19">
        <f t="shared" si="3483"/>
        <v>1455.4</v>
      </c>
      <c r="AP1761" s="19">
        <f t="shared" si="3484"/>
        <v>1455.4</v>
      </c>
      <c r="AQ1761" s="19"/>
      <c r="AR1761" s="19">
        <f t="shared" si="3485"/>
        <v>1455.4</v>
      </c>
      <c r="AS1761" s="19">
        <f t="shared" si="3486"/>
        <v>1455.4</v>
      </c>
      <c r="AT1761" s="19"/>
      <c r="AU1761" s="19">
        <f t="shared" si="3487"/>
        <v>1455.4</v>
      </c>
      <c r="AV1761" s="19"/>
      <c r="AW1761" s="32"/>
      <c r="AX1761" s="23"/>
      <c r="AY1761" s="2"/>
    </row>
    <row r="1762" spans="1:51" ht="62.4" x14ac:dyDescent="0.3">
      <c r="A1762" s="49" t="s">
        <v>352</v>
      </c>
      <c r="B1762" s="45"/>
      <c r="C1762" s="49"/>
      <c r="D1762" s="49"/>
      <c r="E1762" s="15" t="s">
        <v>942</v>
      </c>
      <c r="F1762" s="19">
        <f>F1763</f>
        <v>10666</v>
      </c>
      <c r="G1762" s="19">
        <f t="shared" ref="G1762:AV1765" si="3500">G1763</f>
        <v>10666</v>
      </c>
      <c r="H1762" s="19">
        <f t="shared" si="3500"/>
        <v>10666</v>
      </c>
      <c r="I1762" s="19">
        <f t="shared" si="3500"/>
        <v>0</v>
      </c>
      <c r="J1762" s="19">
        <f t="shared" si="3500"/>
        <v>0</v>
      </c>
      <c r="K1762" s="19">
        <f t="shared" si="3500"/>
        <v>0</v>
      </c>
      <c r="L1762" s="19">
        <f t="shared" si="3413"/>
        <v>10666</v>
      </c>
      <c r="M1762" s="19">
        <f t="shared" si="3414"/>
        <v>10666</v>
      </c>
      <c r="N1762" s="19">
        <f t="shared" si="3415"/>
        <v>10666</v>
      </c>
      <c r="O1762" s="19">
        <f t="shared" si="3500"/>
        <v>0</v>
      </c>
      <c r="P1762" s="19">
        <f t="shared" si="3500"/>
        <v>0</v>
      </c>
      <c r="Q1762" s="19">
        <f t="shared" si="3500"/>
        <v>0</v>
      </c>
      <c r="R1762" s="19">
        <f t="shared" si="3455"/>
        <v>10666</v>
      </c>
      <c r="S1762" s="19">
        <f t="shared" si="3456"/>
        <v>10666</v>
      </c>
      <c r="T1762" s="19">
        <f t="shared" si="3457"/>
        <v>10666</v>
      </c>
      <c r="U1762" s="19">
        <f t="shared" si="3500"/>
        <v>0</v>
      </c>
      <c r="V1762" s="19">
        <f t="shared" si="3458"/>
        <v>10666</v>
      </c>
      <c r="W1762" s="19">
        <f t="shared" si="3459"/>
        <v>10666</v>
      </c>
      <c r="X1762" s="19">
        <f t="shared" si="3460"/>
        <v>10666</v>
      </c>
      <c r="Y1762" s="19">
        <f t="shared" si="3500"/>
        <v>0</v>
      </c>
      <c r="Z1762" s="19">
        <f t="shared" si="3500"/>
        <v>0</v>
      </c>
      <c r="AA1762" s="19">
        <f t="shared" si="3500"/>
        <v>0</v>
      </c>
      <c r="AB1762" s="19">
        <f t="shared" si="3497"/>
        <v>10666</v>
      </c>
      <c r="AC1762" s="19">
        <f t="shared" si="3498"/>
        <v>10666</v>
      </c>
      <c r="AD1762" s="19">
        <f t="shared" si="3499"/>
        <v>10666</v>
      </c>
      <c r="AE1762" s="19">
        <f t="shared" si="3500"/>
        <v>0</v>
      </c>
      <c r="AF1762" s="19">
        <f t="shared" si="3500"/>
        <v>0</v>
      </c>
      <c r="AG1762" s="19">
        <f t="shared" si="3385"/>
        <v>10666</v>
      </c>
      <c r="AH1762" s="19">
        <f t="shared" si="3386"/>
        <v>10666</v>
      </c>
      <c r="AI1762" s="19">
        <f t="shared" si="3387"/>
        <v>10666</v>
      </c>
      <c r="AJ1762" s="19">
        <f t="shared" si="3500"/>
        <v>-413.27199999999999</v>
      </c>
      <c r="AK1762" s="19">
        <f t="shared" si="3500"/>
        <v>0</v>
      </c>
      <c r="AL1762" s="19">
        <f t="shared" si="3500"/>
        <v>0</v>
      </c>
      <c r="AM1762" s="19">
        <f t="shared" si="3482"/>
        <v>10252.727999999999</v>
      </c>
      <c r="AN1762" s="19">
        <f t="shared" si="3500"/>
        <v>0</v>
      </c>
      <c r="AO1762" s="19">
        <f t="shared" si="3483"/>
        <v>10252.727999999999</v>
      </c>
      <c r="AP1762" s="19">
        <f t="shared" si="3484"/>
        <v>10666</v>
      </c>
      <c r="AQ1762" s="19">
        <f t="shared" si="3500"/>
        <v>0</v>
      </c>
      <c r="AR1762" s="19">
        <f t="shared" si="3485"/>
        <v>10666</v>
      </c>
      <c r="AS1762" s="19">
        <f t="shared" si="3486"/>
        <v>10666</v>
      </c>
      <c r="AT1762" s="19">
        <f t="shared" si="3500"/>
        <v>0</v>
      </c>
      <c r="AU1762" s="19">
        <f t="shared" si="3487"/>
        <v>10666</v>
      </c>
      <c r="AV1762" s="19">
        <f t="shared" si="3500"/>
        <v>0</v>
      </c>
      <c r="AW1762" s="32"/>
      <c r="AX1762" s="23"/>
      <c r="AY1762" s="2"/>
    </row>
    <row r="1763" spans="1:51" ht="31.2" x14ac:dyDescent="0.3">
      <c r="A1763" s="49" t="s">
        <v>351</v>
      </c>
      <c r="B1763" s="45"/>
      <c r="C1763" s="49"/>
      <c r="D1763" s="49"/>
      <c r="E1763" s="15" t="s">
        <v>751</v>
      </c>
      <c r="F1763" s="19">
        <f t="shared" ref="F1763:H1765" si="3501">F1764</f>
        <v>10666</v>
      </c>
      <c r="G1763" s="19">
        <f t="shared" si="3501"/>
        <v>10666</v>
      </c>
      <c r="H1763" s="19">
        <f t="shared" si="3501"/>
        <v>10666</v>
      </c>
      <c r="I1763" s="19">
        <f t="shared" si="3500"/>
        <v>0</v>
      </c>
      <c r="J1763" s="19">
        <f t="shared" si="3500"/>
        <v>0</v>
      </c>
      <c r="K1763" s="19">
        <f t="shared" si="3500"/>
        <v>0</v>
      </c>
      <c r="L1763" s="19">
        <f t="shared" si="3413"/>
        <v>10666</v>
      </c>
      <c r="M1763" s="19">
        <f t="shared" si="3414"/>
        <v>10666</v>
      </c>
      <c r="N1763" s="19">
        <f t="shared" si="3415"/>
        <v>10666</v>
      </c>
      <c r="O1763" s="19">
        <f t="shared" si="3500"/>
        <v>0</v>
      </c>
      <c r="P1763" s="19">
        <f t="shared" si="3500"/>
        <v>0</v>
      </c>
      <c r="Q1763" s="19">
        <f t="shared" si="3500"/>
        <v>0</v>
      </c>
      <c r="R1763" s="19">
        <f t="shared" si="3455"/>
        <v>10666</v>
      </c>
      <c r="S1763" s="19">
        <f t="shared" si="3456"/>
        <v>10666</v>
      </c>
      <c r="T1763" s="19">
        <f t="shared" si="3457"/>
        <v>10666</v>
      </c>
      <c r="U1763" s="19">
        <f t="shared" ref="U1763:AV1765" si="3502">U1764</f>
        <v>0</v>
      </c>
      <c r="V1763" s="19">
        <f t="shared" si="3458"/>
        <v>10666</v>
      </c>
      <c r="W1763" s="19">
        <f t="shared" si="3459"/>
        <v>10666</v>
      </c>
      <c r="X1763" s="19">
        <f t="shared" si="3460"/>
        <v>10666</v>
      </c>
      <c r="Y1763" s="19">
        <f t="shared" si="3502"/>
        <v>0</v>
      </c>
      <c r="Z1763" s="19">
        <f t="shared" si="3502"/>
        <v>0</v>
      </c>
      <c r="AA1763" s="19">
        <f t="shared" si="3502"/>
        <v>0</v>
      </c>
      <c r="AB1763" s="19">
        <f t="shared" si="3497"/>
        <v>10666</v>
      </c>
      <c r="AC1763" s="19">
        <f t="shared" si="3498"/>
        <v>10666</v>
      </c>
      <c r="AD1763" s="19">
        <f t="shared" si="3499"/>
        <v>10666</v>
      </c>
      <c r="AE1763" s="19">
        <f t="shared" si="3502"/>
        <v>0</v>
      </c>
      <c r="AF1763" s="19">
        <f t="shared" si="3502"/>
        <v>0</v>
      </c>
      <c r="AG1763" s="19">
        <f t="shared" si="3385"/>
        <v>10666</v>
      </c>
      <c r="AH1763" s="19">
        <f t="shared" si="3386"/>
        <v>10666</v>
      </c>
      <c r="AI1763" s="19">
        <f t="shared" si="3387"/>
        <v>10666</v>
      </c>
      <c r="AJ1763" s="19">
        <f t="shared" si="3502"/>
        <v>-413.27199999999999</v>
      </c>
      <c r="AK1763" s="19">
        <f t="shared" si="3502"/>
        <v>0</v>
      </c>
      <c r="AL1763" s="19">
        <f t="shared" si="3502"/>
        <v>0</v>
      </c>
      <c r="AM1763" s="19">
        <f t="shared" si="3482"/>
        <v>10252.727999999999</v>
      </c>
      <c r="AN1763" s="19">
        <f t="shared" si="3502"/>
        <v>0</v>
      </c>
      <c r="AO1763" s="19">
        <f t="shared" si="3483"/>
        <v>10252.727999999999</v>
      </c>
      <c r="AP1763" s="19">
        <f t="shared" si="3484"/>
        <v>10666</v>
      </c>
      <c r="AQ1763" s="19">
        <f t="shared" si="3502"/>
        <v>0</v>
      </c>
      <c r="AR1763" s="19">
        <f t="shared" si="3485"/>
        <v>10666</v>
      </c>
      <c r="AS1763" s="19">
        <f t="shared" si="3486"/>
        <v>10666</v>
      </c>
      <c r="AT1763" s="19">
        <f t="shared" si="3502"/>
        <v>0</v>
      </c>
      <c r="AU1763" s="19">
        <f t="shared" si="3487"/>
        <v>10666</v>
      </c>
      <c r="AV1763" s="19">
        <f t="shared" si="3502"/>
        <v>0</v>
      </c>
      <c r="AW1763" s="32"/>
      <c r="AX1763" s="23"/>
      <c r="AY1763" s="2"/>
    </row>
    <row r="1764" spans="1:51" ht="31.2" x14ac:dyDescent="0.3">
      <c r="A1764" s="49" t="s">
        <v>351</v>
      </c>
      <c r="B1764" s="45">
        <v>200</v>
      </c>
      <c r="C1764" s="49"/>
      <c r="D1764" s="49"/>
      <c r="E1764" s="15" t="s">
        <v>578</v>
      </c>
      <c r="F1764" s="19">
        <f t="shared" si="3501"/>
        <v>10666</v>
      </c>
      <c r="G1764" s="19">
        <f t="shared" si="3501"/>
        <v>10666</v>
      </c>
      <c r="H1764" s="19">
        <f t="shared" si="3501"/>
        <v>10666</v>
      </c>
      <c r="I1764" s="19">
        <f t="shared" si="3500"/>
        <v>0</v>
      </c>
      <c r="J1764" s="19">
        <f t="shared" si="3500"/>
        <v>0</v>
      </c>
      <c r="K1764" s="19">
        <f t="shared" si="3500"/>
        <v>0</v>
      </c>
      <c r="L1764" s="19">
        <f t="shared" si="3413"/>
        <v>10666</v>
      </c>
      <c r="M1764" s="19">
        <f t="shared" si="3414"/>
        <v>10666</v>
      </c>
      <c r="N1764" s="19">
        <f t="shared" si="3415"/>
        <v>10666</v>
      </c>
      <c r="O1764" s="19">
        <f t="shared" si="3500"/>
        <v>0</v>
      </c>
      <c r="P1764" s="19">
        <f t="shared" si="3500"/>
        <v>0</v>
      </c>
      <c r="Q1764" s="19">
        <f t="shared" si="3500"/>
        <v>0</v>
      </c>
      <c r="R1764" s="19">
        <f t="shared" si="3455"/>
        <v>10666</v>
      </c>
      <c r="S1764" s="19">
        <f t="shared" si="3456"/>
        <v>10666</v>
      </c>
      <c r="T1764" s="19">
        <f t="shared" si="3457"/>
        <v>10666</v>
      </c>
      <c r="U1764" s="19">
        <f t="shared" si="3502"/>
        <v>0</v>
      </c>
      <c r="V1764" s="19">
        <f t="shared" si="3458"/>
        <v>10666</v>
      </c>
      <c r="W1764" s="19">
        <f t="shared" si="3459"/>
        <v>10666</v>
      </c>
      <c r="X1764" s="19">
        <f t="shared" si="3460"/>
        <v>10666</v>
      </c>
      <c r="Y1764" s="19">
        <f t="shared" si="3502"/>
        <v>0</v>
      </c>
      <c r="Z1764" s="19">
        <f t="shared" si="3502"/>
        <v>0</v>
      </c>
      <c r="AA1764" s="19">
        <f t="shared" si="3502"/>
        <v>0</v>
      </c>
      <c r="AB1764" s="19">
        <f t="shared" si="3497"/>
        <v>10666</v>
      </c>
      <c r="AC1764" s="19">
        <f t="shared" si="3498"/>
        <v>10666</v>
      </c>
      <c r="AD1764" s="19">
        <f t="shared" si="3499"/>
        <v>10666</v>
      </c>
      <c r="AE1764" s="19">
        <f t="shared" si="3502"/>
        <v>0</v>
      </c>
      <c r="AF1764" s="19">
        <f t="shared" si="3502"/>
        <v>0</v>
      </c>
      <c r="AG1764" s="19">
        <f t="shared" si="3385"/>
        <v>10666</v>
      </c>
      <c r="AH1764" s="19">
        <f t="shared" si="3386"/>
        <v>10666</v>
      </c>
      <c r="AI1764" s="19">
        <f t="shared" si="3387"/>
        <v>10666</v>
      </c>
      <c r="AJ1764" s="19">
        <f t="shared" si="3502"/>
        <v>-413.27199999999999</v>
      </c>
      <c r="AK1764" s="19">
        <f t="shared" si="3502"/>
        <v>0</v>
      </c>
      <c r="AL1764" s="19">
        <f t="shared" si="3502"/>
        <v>0</v>
      </c>
      <c r="AM1764" s="19">
        <f t="shared" si="3482"/>
        <v>10252.727999999999</v>
      </c>
      <c r="AN1764" s="19">
        <f t="shared" si="3502"/>
        <v>0</v>
      </c>
      <c r="AO1764" s="19">
        <f t="shared" si="3483"/>
        <v>10252.727999999999</v>
      </c>
      <c r="AP1764" s="19">
        <f t="shared" si="3484"/>
        <v>10666</v>
      </c>
      <c r="AQ1764" s="19">
        <f t="shared" si="3502"/>
        <v>0</v>
      </c>
      <c r="AR1764" s="19">
        <f t="shared" si="3485"/>
        <v>10666</v>
      </c>
      <c r="AS1764" s="19">
        <f t="shared" si="3486"/>
        <v>10666</v>
      </c>
      <c r="AT1764" s="19">
        <f t="shared" si="3502"/>
        <v>0</v>
      </c>
      <c r="AU1764" s="19">
        <f t="shared" si="3487"/>
        <v>10666</v>
      </c>
      <c r="AV1764" s="19">
        <f t="shared" si="3502"/>
        <v>0</v>
      </c>
      <c r="AW1764" s="32"/>
      <c r="AX1764" s="23"/>
      <c r="AY1764" s="2"/>
    </row>
    <row r="1765" spans="1:51" ht="46.8" x14ac:dyDescent="0.3">
      <c r="A1765" s="49" t="s">
        <v>351</v>
      </c>
      <c r="B1765" s="45">
        <v>240</v>
      </c>
      <c r="C1765" s="49"/>
      <c r="D1765" s="49"/>
      <c r="E1765" s="15" t="s">
        <v>586</v>
      </c>
      <c r="F1765" s="19">
        <f t="shared" si="3501"/>
        <v>10666</v>
      </c>
      <c r="G1765" s="19">
        <f t="shared" si="3501"/>
        <v>10666</v>
      </c>
      <c r="H1765" s="19">
        <f t="shared" si="3501"/>
        <v>10666</v>
      </c>
      <c r="I1765" s="19">
        <f t="shared" si="3500"/>
        <v>0</v>
      </c>
      <c r="J1765" s="19">
        <f t="shared" si="3500"/>
        <v>0</v>
      </c>
      <c r="K1765" s="19">
        <f t="shared" si="3500"/>
        <v>0</v>
      </c>
      <c r="L1765" s="19">
        <f t="shared" si="3413"/>
        <v>10666</v>
      </c>
      <c r="M1765" s="19">
        <f t="shared" si="3414"/>
        <v>10666</v>
      </c>
      <c r="N1765" s="19">
        <f t="shared" si="3415"/>
        <v>10666</v>
      </c>
      <c r="O1765" s="19">
        <f t="shared" si="3500"/>
        <v>0</v>
      </c>
      <c r="P1765" s="19">
        <f t="shared" si="3500"/>
        <v>0</v>
      </c>
      <c r="Q1765" s="19">
        <f t="shared" si="3500"/>
        <v>0</v>
      </c>
      <c r="R1765" s="19">
        <f t="shared" si="3455"/>
        <v>10666</v>
      </c>
      <c r="S1765" s="19">
        <f t="shared" si="3456"/>
        <v>10666</v>
      </c>
      <c r="T1765" s="19">
        <f t="shared" si="3457"/>
        <v>10666</v>
      </c>
      <c r="U1765" s="19">
        <f t="shared" si="3502"/>
        <v>0</v>
      </c>
      <c r="V1765" s="19">
        <f t="shared" si="3458"/>
        <v>10666</v>
      </c>
      <c r="W1765" s="19">
        <f t="shared" si="3459"/>
        <v>10666</v>
      </c>
      <c r="X1765" s="19">
        <f t="shared" si="3460"/>
        <v>10666</v>
      </c>
      <c r="Y1765" s="19">
        <f t="shared" si="3502"/>
        <v>0</v>
      </c>
      <c r="Z1765" s="19">
        <f t="shared" si="3502"/>
        <v>0</v>
      </c>
      <c r="AA1765" s="19">
        <f t="shared" si="3502"/>
        <v>0</v>
      </c>
      <c r="AB1765" s="19">
        <f t="shared" si="3497"/>
        <v>10666</v>
      </c>
      <c r="AC1765" s="19">
        <f t="shared" si="3498"/>
        <v>10666</v>
      </c>
      <c r="AD1765" s="19">
        <f t="shared" si="3499"/>
        <v>10666</v>
      </c>
      <c r="AE1765" s="19">
        <f t="shared" si="3502"/>
        <v>0</v>
      </c>
      <c r="AF1765" s="19">
        <f t="shared" si="3502"/>
        <v>0</v>
      </c>
      <c r="AG1765" s="19">
        <f t="shared" ref="AG1765:AG1828" si="3503">AB1765+AE1765</f>
        <v>10666</v>
      </c>
      <c r="AH1765" s="19">
        <f t="shared" ref="AH1765:AH1828" si="3504">AC1765+AF1765</f>
        <v>10666</v>
      </c>
      <c r="AI1765" s="19">
        <f t="shared" ref="AI1765:AI1828" si="3505">AD1765</f>
        <v>10666</v>
      </c>
      <c r="AJ1765" s="19">
        <f t="shared" si="3502"/>
        <v>-413.27199999999999</v>
      </c>
      <c r="AK1765" s="19">
        <f t="shared" si="3502"/>
        <v>0</v>
      </c>
      <c r="AL1765" s="19">
        <f t="shared" si="3502"/>
        <v>0</v>
      </c>
      <c r="AM1765" s="19">
        <f t="shared" si="3482"/>
        <v>10252.727999999999</v>
      </c>
      <c r="AN1765" s="19">
        <f t="shared" si="3502"/>
        <v>0</v>
      </c>
      <c r="AO1765" s="19">
        <f t="shared" si="3483"/>
        <v>10252.727999999999</v>
      </c>
      <c r="AP1765" s="19">
        <f t="shared" si="3484"/>
        <v>10666</v>
      </c>
      <c r="AQ1765" s="19">
        <f t="shared" si="3502"/>
        <v>0</v>
      </c>
      <c r="AR1765" s="19">
        <f t="shared" si="3485"/>
        <v>10666</v>
      </c>
      <c r="AS1765" s="19">
        <f t="shared" si="3486"/>
        <v>10666</v>
      </c>
      <c r="AT1765" s="19">
        <f t="shared" si="3502"/>
        <v>0</v>
      </c>
      <c r="AU1765" s="19">
        <f t="shared" si="3487"/>
        <v>10666</v>
      </c>
      <c r="AV1765" s="19">
        <f t="shared" si="3502"/>
        <v>0</v>
      </c>
      <c r="AW1765" s="32"/>
      <c r="AX1765" s="23"/>
      <c r="AY1765" s="2"/>
    </row>
    <row r="1766" spans="1:51" x14ac:dyDescent="0.3">
      <c r="A1766" s="49" t="s">
        <v>351</v>
      </c>
      <c r="B1766" s="45">
        <v>240</v>
      </c>
      <c r="C1766" s="49" t="s">
        <v>151</v>
      </c>
      <c r="D1766" s="49" t="s">
        <v>28</v>
      </c>
      <c r="E1766" s="15" t="s">
        <v>547</v>
      </c>
      <c r="F1766" s="19">
        <v>10666</v>
      </c>
      <c r="G1766" s="19">
        <v>10666</v>
      </c>
      <c r="H1766" s="19">
        <v>10666</v>
      </c>
      <c r="I1766" s="19"/>
      <c r="J1766" s="19"/>
      <c r="K1766" s="19"/>
      <c r="L1766" s="19">
        <f t="shared" si="3413"/>
        <v>10666</v>
      </c>
      <c r="M1766" s="19">
        <f t="shared" si="3414"/>
        <v>10666</v>
      </c>
      <c r="N1766" s="19">
        <f t="shared" si="3415"/>
        <v>10666</v>
      </c>
      <c r="O1766" s="19"/>
      <c r="P1766" s="19"/>
      <c r="Q1766" s="19"/>
      <c r="R1766" s="19">
        <f t="shared" si="3455"/>
        <v>10666</v>
      </c>
      <c r="S1766" s="19">
        <f t="shared" si="3456"/>
        <v>10666</v>
      </c>
      <c r="T1766" s="19">
        <f t="shared" si="3457"/>
        <v>10666</v>
      </c>
      <c r="U1766" s="19"/>
      <c r="V1766" s="19">
        <f t="shared" si="3458"/>
        <v>10666</v>
      </c>
      <c r="W1766" s="19">
        <f t="shared" si="3459"/>
        <v>10666</v>
      </c>
      <c r="X1766" s="19">
        <f t="shared" si="3460"/>
        <v>10666</v>
      </c>
      <c r="Y1766" s="19"/>
      <c r="Z1766" s="19"/>
      <c r="AA1766" s="19"/>
      <c r="AB1766" s="19">
        <f t="shared" si="3497"/>
        <v>10666</v>
      </c>
      <c r="AC1766" s="19">
        <f t="shared" si="3498"/>
        <v>10666</v>
      </c>
      <c r="AD1766" s="19">
        <f t="shared" si="3499"/>
        <v>10666</v>
      </c>
      <c r="AE1766" s="19"/>
      <c r="AF1766" s="19"/>
      <c r="AG1766" s="19">
        <f t="shared" si="3503"/>
        <v>10666</v>
      </c>
      <c r="AH1766" s="19">
        <f t="shared" si="3504"/>
        <v>10666</v>
      </c>
      <c r="AI1766" s="19">
        <f t="shared" si="3505"/>
        <v>10666</v>
      </c>
      <c r="AJ1766" s="19">
        <v>-413.27199999999999</v>
      </c>
      <c r="AK1766" s="19"/>
      <c r="AL1766" s="19"/>
      <c r="AM1766" s="19">
        <f t="shared" si="3482"/>
        <v>10252.727999999999</v>
      </c>
      <c r="AN1766" s="19"/>
      <c r="AO1766" s="19">
        <f t="shared" si="3483"/>
        <v>10252.727999999999</v>
      </c>
      <c r="AP1766" s="19">
        <f t="shared" si="3484"/>
        <v>10666</v>
      </c>
      <c r="AQ1766" s="19"/>
      <c r="AR1766" s="19">
        <f t="shared" si="3485"/>
        <v>10666</v>
      </c>
      <c r="AS1766" s="19">
        <f t="shared" si="3486"/>
        <v>10666</v>
      </c>
      <c r="AT1766" s="19"/>
      <c r="AU1766" s="19">
        <f t="shared" si="3487"/>
        <v>10666</v>
      </c>
      <c r="AV1766" s="19"/>
      <c r="AW1766" s="32"/>
      <c r="AX1766" s="23"/>
      <c r="AY1766" s="2"/>
    </row>
    <row r="1767" spans="1:51" s="9" customFormat="1" ht="31.2" x14ac:dyDescent="0.3">
      <c r="A1767" s="8" t="s">
        <v>356</v>
      </c>
      <c r="B1767" s="14"/>
      <c r="C1767" s="8"/>
      <c r="D1767" s="8"/>
      <c r="E1767" s="48" t="s">
        <v>1195</v>
      </c>
      <c r="F1767" s="12">
        <f>F1768+F1810+F1829</f>
        <v>1936705.7999999998</v>
      </c>
      <c r="G1767" s="12">
        <f>G1768+G1810+G1829</f>
        <v>2267301</v>
      </c>
      <c r="H1767" s="12">
        <f>H1768+H1810+H1829</f>
        <v>2600252</v>
      </c>
      <c r="I1767" s="12">
        <f t="shared" ref="I1767:K1767" si="3506">I1768+I1810+I1829</f>
        <v>0</v>
      </c>
      <c r="J1767" s="12">
        <f t="shared" si="3506"/>
        <v>-686.2</v>
      </c>
      <c r="K1767" s="12">
        <f t="shared" si="3506"/>
        <v>-686.2</v>
      </c>
      <c r="L1767" s="12">
        <f t="shared" si="3413"/>
        <v>1936705.7999999998</v>
      </c>
      <c r="M1767" s="12">
        <f t="shared" si="3414"/>
        <v>2266614.7999999998</v>
      </c>
      <c r="N1767" s="12">
        <f t="shared" si="3415"/>
        <v>2599565.7999999998</v>
      </c>
      <c r="O1767" s="12">
        <f t="shared" ref="O1767:Q1767" si="3507">O1768+O1810+O1829</f>
        <v>402122.31200000009</v>
      </c>
      <c r="P1767" s="12">
        <f t="shared" si="3507"/>
        <v>8831.5</v>
      </c>
      <c r="Q1767" s="12">
        <f t="shared" si="3507"/>
        <v>43211.8</v>
      </c>
      <c r="R1767" s="12">
        <f t="shared" si="3455"/>
        <v>2338828.1119999997</v>
      </c>
      <c r="S1767" s="12">
        <f t="shared" si="3456"/>
        <v>2275446.2999999998</v>
      </c>
      <c r="T1767" s="12">
        <f t="shared" si="3457"/>
        <v>2642777.5999999996</v>
      </c>
      <c r="U1767" s="12">
        <f>U1768+U1810+U1829</f>
        <v>3673.8</v>
      </c>
      <c r="V1767" s="12">
        <f t="shared" si="3458"/>
        <v>2342501.9119999995</v>
      </c>
      <c r="W1767" s="12">
        <f t="shared" si="3459"/>
        <v>2275446.2999999998</v>
      </c>
      <c r="X1767" s="12">
        <f t="shared" si="3460"/>
        <v>2642777.5999999996</v>
      </c>
      <c r="Y1767" s="12">
        <f t="shared" ref="Y1767:AA1767" si="3508">Y1768+Y1810+Y1829</f>
        <v>33341.962999999996</v>
      </c>
      <c r="Z1767" s="12">
        <f t="shared" si="3508"/>
        <v>0</v>
      </c>
      <c r="AA1767" s="12">
        <f t="shared" si="3508"/>
        <v>0</v>
      </c>
      <c r="AB1767" s="12">
        <f t="shared" si="3497"/>
        <v>2375843.8749999995</v>
      </c>
      <c r="AC1767" s="12">
        <f t="shared" si="3498"/>
        <v>2275446.2999999998</v>
      </c>
      <c r="AD1767" s="12">
        <f t="shared" si="3499"/>
        <v>2642777.5999999996</v>
      </c>
      <c r="AE1767" s="12">
        <f t="shared" ref="AE1767:AF1767" si="3509">AE1768+AE1810+AE1829</f>
        <v>0</v>
      </c>
      <c r="AF1767" s="12">
        <f t="shared" si="3509"/>
        <v>0</v>
      </c>
      <c r="AG1767" s="12">
        <f t="shared" si="3503"/>
        <v>2375843.8749999995</v>
      </c>
      <c r="AH1767" s="12">
        <f t="shared" si="3504"/>
        <v>2275446.2999999998</v>
      </c>
      <c r="AI1767" s="12">
        <f t="shared" si="3505"/>
        <v>2642777.5999999996</v>
      </c>
      <c r="AJ1767" s="12">
        <f>AJ1768+AJ1810+AJ1829</f>
        <v>36327.030999999995</v>
      </c>
      <c r="AK1767" s="12">
        <f>AK1768+AK1810+AK1829</f>
        <v>0</v>
      </c>
      <c r="AL1767" s="12">
        <f>AL1768+AL1810+AL1829</f>
        <v>0</v>
      </c>
      <c r="AM1767" s="12">
        <f t="shared" si="3482"/>
        <v>2412170.9059999995</v>
      </c>
      <c r="AN1767" s="12">
        <f>AN1768+AN1810+AN1829</f>
        <v>0</v>
      </c>
      <c r="AO1767" s="12">
        <f t="shared" si="3483"/>
        <v>2412170.9059999995</v>
      </c>
      <c r="AP1767" s="12">
        <f t="shared" si="3484"/>
        <v>2275446.2999999998</v>
      </c>
      <c r="AQ1767" s="12">
        <f>AQ1768+AQ1810+AQ1829</f>
        <v>0</v>
      </c>
      <c r="AR1767" s="12">
        <f t="shared" si="3485"/>
        <v>2275446.2999999998</v>
      </c>
      <c r="AS1767" s="12">
        <f t="shared" si="3486"/>
        <v>2642777.5999999996</v>
      </c>
      <c r="AT1767" s="12">
        <f>AT1768+AT1810+AT1829</f>
        <v>0</v>
      </c>
      <c r="AU1767" s="12">
        <f t="shared" si="3487"/>
        <v>2642777.5999999996</v>
      </c>
      <c r="AV1767" s="12">
        <f>AV1768+AV1810+AV1829</f>
        <v>0</v>
      </c>
      <c r="AW1767" s="22"/>
      <c r="AX1767" s="25"/>
    </row>
    <row r="1768" spans="1:51" s="11" customFormat="1" ht="46.8" x14ac:dyDescent="0.3">
      <c r="A1768" s="10" t="s">
        <v>357</v>
      </c>
      <c r="B1768" s="17"/>
      <c r="C1768" s="10"/>
      <c r="D1768" s="10"/>
      <c r="E1768" s="16" t="s">
        <v>1196</v>
      </c>
      <c r="F1768" s="18">
        <f>F1769+F1803+F1786</f>
        <v>1544298.5</v>
      </c>
      <c r="G1768" s="18">
        <f>G1769+G1803+G1786</f>
        <v>1894541.1</v>
      </c>
      <c r="H1768" s="18">
        <f>H1769+H1803+H1786</f>
        <v>2288483.7999999998</v>
      </c>
      <c r="I1768" s="18">
        <f t="shared" ref="I1768:K1768" si="3510">I1769+I1803+I1786</f>
        <v>0</v>
      </c>
      <c r="J1768" s="18">
        <f t="shared" si="3510"/>
        <v>0</v>
      </c>
      <c r="K1768" s="18">
        <f t="shared" si="3510"/>
        <v>0</v>
      </c>
      <c r="L1768" s="18">
        <f t="shared" si="3413"/>
        <v>1544298.5</v>
      </c>
      <c r="M1768" s="18">
        <f t="shared" si="3414"/>
        <v>1894541.1</v>
      </c>
      <c r="N1768" s="18">
        <f t="shared" si="3415"/>
        <v>2288483.7999999998</v>
      </c>
      <c r="O1768" s="18">
        <f t="shared" ref="O1768:Q1768" si="3511">O1769+O1803+O1786</f>
        <v>352757.70000000007</v>
      </c>
      <c r="P1768" s="18">
        <f t="shared" si="3511"/>
        <v>0</v>
      </c>
      <c r="Q1768" s="18">
        <f t="shared" si="3511"/>
        <v>0</v>
      </c>
      <c r="R1768" s="18">
        <f t="shared" si="3455"/>
        <v>1897056.2000000002</v>
      </c>
      <c r="S1768" s="18">
        <f t="shared" si="3456"/>
        <v>1894541.1</v>
      </c>
      <c r="T1768" s="18">
        <f t="shared" si="3457"/>
        <v>2288483.7999999998</v>
      </c>
      <c r="U1768" s="18">
        <f>U1769+U1803+U1786</f>
        <v>0</v>
      </c>
      <c r="V1768" s="18">
        <f t="shared" si="3458"/>
        <v>1897056.2000000002</v>
      </c>
      <c r="W1768" s="18">
        <f t="shared" si="3459"/>
        <v>1894541.1</v>
      </c>
      <c r="X1768" s="18">
        <f t="shared" si="3460"/>
        <v>2288483.7999999998</v>
      </c>
      <c r="Y1768" s="18">
        <f t="shared" ref="Y1768:AA1768" si="3512">Y1769+Y1803+Y1786</f>
        <v>8234.4</v>
      </c>
      <c r="Z1768" s="18">
        <f t="shared" si="3512"/>
        <v>0</v>
      </c>
      <c r="AA1768" s="18">
        <f t="shared" si="3512"/>
        <v>0</v>
      </c>
      <c r="AB1768" s="18">
        <f t="shared" si="3497"/>
        <v>1905290.6</v>
      </c>
      <c r="AC1768" s="18">
        <f t="shared" si="3498"/>
        <v>1894541.1</v>
      </c>
      <c r="AD1768" s="18">
        <f t="shared" si="3499"/>
        <v>2288483.7999999998</v>
      </c>
      <c r="AE1768" s="18">
        <f t="shared" ref="AE1768:AF1768" si="3513">AE1769+AE1803+AE1786</f>
        <v>0</v>
      </c>
      <c r="AF1768" s="18">
        <f t="shared" si="3513"/>
        <v>0</v>
      </c>
      <c r="AG1768" s="18">
        <f t="shared" si="3503"/>
        <v>1905290.6</v>
      </c>
      <c r="AH1768" s="18">
        <f t="shared" si="3504"/>
        <v>1894541.1</v>
      </c>
      <c r="AI1768" s="18">
        <f t="shared" si="3505"/>
        <v>2288483.7999999998</v>
      </c>
      <c r="AJ1768" s="18">
        <f>AJ1769+AJ1803+AJ1786</f>
        <v>552.08200000000011</v>
      </c>
      <c r="AK1768" s="18">
        <f>AK1769+AK1803+AK1786</f>
        <v>0</v>
      </c>
      <c r="AL1768" s="18">
        <f>AL1769+AL1803+AL1786</f>
        <v>0</v>
      </c>
      <c r="AM1768" s="18">
        <f t="shared" si="3482"/>
        <v>1905842.682</v>
      </c>
      <c r="AN1768" s="18">
        <f>AN1769+AN1803+AN1786</f>
        <v>0</v>
      </c>
      <c r="AO1768" s="18">
        <f t="shared" si="3483"/>
        <v>1905842.682</v>
      </c>
      <c r="AP1768" s="18">
        <f t="shared" si="3484"/>
        <v>1894541.1</v>
      </c>
      <c r="AQ1768" s="18">
        <f>AQ1769+AQ1803+AQ1786</f>
        <v>0</v>
      </c>
      <c r="AR1768" s="18">
        <f t="shared" si="3485"/>
        <v>1894541.1</v>
      </c>
      <c r="AS1768" s="18">
        <f t="shared" si="3486"/>
        <v>2288483.7999999998</v>
      </c>
      <c r="AT1768" s="18">
        <f>AT1769+AT1803+AT1786</f>
        <v>0</v>
      </c>
      <c r="AU1768" s="18">
        <f t="shared" si="3487"/>
        <v>2288483.7999999998</v>
      </c>
      <c r="AV1768" s="18">
        <f>AV1769+AV1803+AV1786</f>
        <v>0</v>
      </c>
      <c r="AW1768" s="31"/>
      <c r="AX1768" s="26"/>
    </row>
    <row r="1769" spans="1:51" ht="46.8" x14ac:dyDescent="0.3">
      <c r="A1769" s="49" t="s">
        <v>358</v>
      </c>
      <c r="B1769" s="45"/>
      <c r="C1769" s="49"/>
      <c r="D1769" s="49"/>
      <c r="E1769" s="15" t="s">
        <v>1197</v>
      </c>
      <c r="F1769" s="19">
        <f>F1770+F1774+F1782</f>
        <v>994421.1</v>
      </c>
      <c r="G1769" s="19">
        <f t="shared" ref="G1769:H1769" si="3514">G1770+G1774+G1782</f>
        <v>1329001.1000000001</v>
      </c>
      <c r="H1769" s="19">
        <f t="shared" si="3514"/>
        <v>65847.199999999997</v>
      </c>
      <c r="I1769" s="19">
        <f t="shared" ref="I1769:K1769" si="3515">I1770+I1774+I1782</f>
        <v>0</v>
      </c>
      <c r="J1769" s="19">
        <f t="shared" si="3515"/>
        <v>0</v>
      </c>
      <c r="K1769" s="19">
        <f t="shared" si="3515"/>
        <v>0</v>
      </c>
      <c r="L1769" s="19">
        <f t="shared" si="3413"/>
        <v>994421.1</v>
      </c>
      <c r="M1769" s="19">
        <f t="shared" si="3414"/>
        <v>1329001.1000000001</v>
      </c>
      <c r="N1769" s="19">
        <f t="shared" si="3415"/>
        <v>65847.199999999997</v>
      </c>
      <c r="O1769" s="19">
        <f t="shared" ref="O1769:Q1769" si="3516">O1770+O1774+O1782</f>
        <v>0</v>
      </c>
      <c r="P1769" s="19">
        <f t="shared" si="3516"/>
        <v>0</v>
      </c>
      <c r="Q1769" s="19">
        <f t="shared" si="3516"/>
        <v>0</v>
      </c>
      <c r="R1769" s="19">
        <f t="shared" si="3455"/>
        <v>994421.1</v>
      </c>
      <c r="S1769" s="19">
        <f t="shared" si="3456"/>
        <v>1329001.1000000001</v>
      </c>
      <c r="T1769" s="19">
        <f t="shared" si="3457"/>
        <v>65847.199999999997</v>
      </c>
      <c r="U1769" s="19">
        <f t="shared" ref="U1769" si="3517">U1770+U1774+U1782</f>
        <v>0</v>
      </c>
      <c r="V1769" s="19">
        <f t="shared" si="3458"/>
        <v>994421.1</v>
      </c>
      <c r="W1769" s="19">
        <f t="shared" si="3459"/>
        <v>1329001.1000000001</v>
      </c>
      <c r="X1769" s="19">
        <f t="shared" si="3460"/>
        <v>65847.199999999997</v>
      </c>
      <c r="Y1769" s="19">
        <f>Y1770+Y1774+Y1782+Y1778</f>
        <v>8234.4</v>
      </c>
      <c r="Z1769" s="19">
        <f t="shared" ref="Z1769:AV1769" si="3518">Z1770+Z1774+Z1782+Z1778</f>
        <v>0</v>
      </c>
      <c r="AA1769" s="19">
        <f t="shared" si="3518"/>
        <v>0</v>
      </c>
      <c r="AB1769" s="19">
        <f t="shared" si="3497"/>
        <v>1002655.5</v>
      </c>
      <c r="AC1769" s="19">
        <f t="shared" si="3498"/>
        <v>1329001.1000000001</v>
      </c>
      <c r="AD1769" s="19">
        <f t="shared" si="3499"/>
        <v>65847.199999999997</v>
      </c>
      <c r="AE1769" s="19">
        <f t="shared" ref="AE1769:AF1769" si="3519">AE1770+AE1774+AE1782+AE1778</f>
        <v>0</v>
      </c>
      <c r="AF1769" s="19">
        <f t="shared" si="3519"/>
        <v>0</v>
      </c>
      <c r="AG1769" s="19">
        <f t="shared" si="3503"/>
        <v>1002655.5</v>
      </c>
      <c r="AH1769" s="19">
        <f t="shared" si="3504"/>
        <v>1329001.1000000001</v>
      </c>
      <c r="AI1769" s="19">
        <f t="shared" si="3505"/>
        <v>65847.199999999997</v>
      </c>
      <c r="AJ1769" s="19">
        <f t="shared" ref="AJ1769:AL1769" si="3520">AJ1770+AJ1774+AJ1782+AJ1778</f>
        <v>-206.61799999999999</v>
      </c>
      <c r="AK1769" s="19">
        <f t="shared" si="3520"/>
        <v>0</v>
      </c>
      <c r="AL1769" s="19">
        <f t="shared" si="3520"/>
        <v>0</v>
      </c>
      <c r="AM1769" s="19">
        <f t="shared" si="3482"/>
        <v>1002448.882</v>
      </c>
      <c r="AN1769" s="19">
        <f t="shared" ref="AN1769" si="3521">AN1770+AN1774+AN1782+AN1778</f>
        <v>0</v>
      </c>
      <c r="AO1769" s="19">
        <f t="shared" si="3483"/>
        <v>1002448.882</v>
      </c>
      <c r="AP1769" s="19">
        <f t="shared" si="3484"/>
        <v>1329001.1000000001</v>
      </c>
      <c r="AQ1769" s="19">
        <f t="shared" ref="AQ1769" si="3522">AQ1770+AQ1774+AQ1782+AQ1778</f>
        <v>0</v>
      </c>
      <c r="AR1769" s="19">
        <f t="shared" si="3485"/>
        <v>1329001.1000000001</v>
      </c>
      <c r="AS1769" s="19">
        <f t="shared" si="3486"/>
        <v>65847.199999999997</v>
      </c>
      <c r="AT1769" s="19">
        <f t="shared" ref="AT1769" si="3523">AT1770+AT1774+AT1782+AT1778</f>
        <v>0</v>
      </c>
      <c r="AU1769" s="19">
        <f t="shared" si="3487"/>
        <v>65847.199999999997</v>
      </c>
      <c r="AV1769" s="19">
        <f t="shared" si="3518"/>
        <v>0</v>
      </c>
      <c r="AW1769" s="32"/>
      <c r="AX1769" s="23"/>
      <c r="AY1769" s="2"/>
    </row>
    <row r="1770" spans="1:51" ht="31.2" x14ac:dyDescent="0.3">
      <c r="A1770" s="49" t="s">
        <v>353</v>
      </c>
      <c r="B1770" s="45"/>
      <c r="C1770" s="49"/>
      <c r="D1770" s="49"/>
      <c r="E1770" s="15" t="s">
        <v>752</v>
      </c>
      <c r="F1770" s="19">
        <f t="shared" ref="F1770:K1772" si="3524">F1771</f>
        <v>33792.699999999997</v>
      </c>
      <c r="G1770" s="19">
        <f t="shared" si="3524"/>
        <v>0</v>
      </c>
      <c r="H1770" s="19">
        <f t="shared" si="3524"/>
        <v>0</v>
      </c>
      <c r="I1770" s="19">
        <f t="shared" si="3524"/>
        <v>0</v>
      </c>
      <c r="J1770" s="19">
        <f t="shared" si="3524"/>
        <v>0</v>
      </c>
      <c r="K1770" s="19">
        <f t="shared" si="3524"/>
        <v>0</v>
      </c>
      <c r="L1770" s="19">
        <f t="shared" si="3413"/>
        <v>33792.699999999997</v>
      </c>
      <c r="M1770" s="19">
        <f t="shared" si="3414"/>
        <v>0</v>
      </c>
      <c r="N1770" s="19">
        <f t="shared" si="3415"/>
        <v>0</v>
      </c>
      <c r="O1770" s="19">
        <f t="shared" ref="O1770:Q1772" si="3525">O1771</f>
        <v>0</v>
      </c>
      <c r="P1770" s="19">
        <f t="shared" si="3525"/>
        <v>0</v>
      </c>
      <c r="Q1770" s="19">
        <f t="shared" si="3525"/>
        <v>0</v>
      </c>
      <c r="R1770" s="19">
        <f t="shared" si="3455"/>
        <v>33792.699999999997</v>
      </c>
      <c r="S1770" s="19">
        <f t="shared" si="3456"/>
        <v>0</v>
      </c>
      <c r="T1770" s="19">
        <f t="shared" si="3457"/>
        <v>0</v>
      </c>
      <c r="U1770" s="19">
        <f t="shared" ref="U1770:AV1772" si="3526">U1771</f>
        <v>0</v>
      </c>
      <c r="V1770" s="19">
        <f t="shared" si="3458"/>
        <v>33792.699999999997</v>
      </c>
      <c r="W1770" s="19">
        <f t="shared" si="3459"/>
        <v>0</v>
      </c>
      <c r="X1770" s="19">
        <f t="shared" si="3460"/>
        <v>0</v>
      </c>
      <c r="Y1770" s="19">
        <f t="shared" si="3526"/>
        <v>0</v>
      </c>
      <c r="Z1770" s="19">
        <f t="shared" si="3526"/>
        <v>0</v>
      </c>
      <c r="AA1770" s="19">
        <f t="shared" si="3526"/>
        <v>0</v>
      </c>
      <c r="AB1770" s="19">
        <f t="shared" si="3497"/>
        <v>33792.699999999997</v>
      </c>
      <c r="AC1770" s="19">
        <f t="shared" si="3498"/>
        <v>0</v>
      </c>
      <c r="AD1770" s="19">
        <f t="shared" si="3499"/>
        <v>0</v>
      </c>
      <c r="AE1770" s="19">
        <f t="shared" si="3526"/>
        <v>0</v>
      </c>
      <c r="AF1770" s="19">
        <f t="shared" si="3526"/>
        <v>0</v>
      </c>
      <c r="AG1770" s="19">
        <f t="shared" si="3503"/>
        <v>33792.699999999997</v>
      </c>
      <c r="AH1770" s="19">
        <f t="shared" si="3504"/>
        <v>0</v>
      </c>
      <c r="AI1770" s="19">
        <f t="shared" si="3505"/>
        <v>0</v>
      </c>
      <c r="AJ1770" s="19">
        <f t="shared" si="3526"/>
        <v>-206.61799999999999</v>
      </c>
      <c r="AK1770" s="19">
        <f t="shared" si="3526"/>
        <v>0</v>
      </c>
      <c r="AL1770" s="19">
        <f t="shared" si="3526"/>
        <v>0</v>
      </c>
      <c r="AM1770" s="19">
        <f t="shared" si="3482"/>
        <v>33586.081999999995</v>
      </c>
      <c r="AN1770" s="19">
        <f t="shared" si="3526"/>
        <v>0</v>
      </c>
      <c r="AO1770" s="19">
        <f t="shared" si="3483"/>
        <v>33586.081999999995</v>
      </c>
      <c r="AP1770" s="19">
        <f t="shared" si="3484"/>
        <v>0</v>
      </c>
      <c r="AQ1770" s="19">
        <f t="shared" si="3526"/>
        <v>0</v>
      </c>
      <c r="AR1770" s="19">
        <f t="shared" si="3485"/>
        <v>0</v>
      </c>
      <c r="AS1770" s="19">
        <f t="shared" si="3486"/>
        <v>0</v>
      </c>
      <c r="AT1770" s="19">
        <f t="shared" si="3526"/>
        <v>0</v>
      </c>
      <c r="AU1770" s="19">
        <f t="shared" si="3487"/>
        <v>0</v>
      </c>
      <c r="AV1770" s="19">
        <f t="shared" si="3526"/>
        <v>0</v>
      </c>
      <c r="AW1770" s="32"/>
      <c r="AX1770" s="23"/>
      <c r="AY1770" s="2"/>
    </row>
    <row r="1771" spans="1:51" ht="31.2" x14ac:dyDescent="0.3">
      <c r="A1771" s="49" t="s">
        <v>353</v>
      </c>
      <c r="B1771" s="45">
        <v>200</v>
      </c>
      <c r="C1771" s="49"/>
      <c r="D1771" s="49"/>
      <c r="E1771" s="15" t="s">
        <v>578</v>
      </c>
      <c r="F1771" s="19">
        <f t="shared" si="3524"/>
        <v>33792.699999999997</v>
      </c>
      <c r="G1771" s="19">
        <f t="shared" si="3524"/>
        <v>0</v>
      </c>
      <c r="H1771" s="19">
        <f t="shared" si="3524"/>
        <v>0</v>
      </c>
      <c r="I1771" s="19">
        <f t="shared" si="3524"/>
        <v>0</v>
      </c>
      <c r="J1771" s="19">
        <f t="shared" si="3524"/>
        <v>0</v>
      </c>
      <c r="K1771" s="19">
        <f t="shared" si="3524"/>
        <v>0</v>
      </c>
      <c r="L1771" s="19">
        <f t="shared" si="3413"/>
        <v>33792.699999999997</v>
      </c>
      <c r="M1771" s="19">
        <f t="shared" si="3414"/>
        <v>0</v>
      </c>
      <c r="N1771" s="19">
        <f t="shared" si="3415"/>
        <v>0</v>
      </c>
      <c r="O1771" s="19">
        <f t="shared" si="3525"/>
        <v>0</v>
      </c>
      <c r="P1771" s="19">
        <f t="shared" si="3525"/>
        <v>0</v>
      </c>
      <c r="Q1771" s="19">
        <f t="shared" si="3525"/>
        <v>0</v>
      </c>
      <c r="R1771" s="19">
        <f t="shared" si="3455"/>
        <v>33792.699999999997</v>
      </c>
      <c r="S1771" s="19">
        <f t="shared" si="3456"/>
        <v>0</v>
      </c>
      <c r="T1771" s="19">
        <f t="shared" si="3457"/>
        <v>0</v>
      </c>
      <c r="U1771" s="19">
        <f t="shared" si="3526"/>
        <v>0</v>
      </c>
      <c r="V1771" s="19">
        <f t="shared" si="3458"/>
        <v>33792.699999999997</v>
      </c>
      <c r="W1771" s="19">
        <f t="shared" si="3459"/>
        <v>0</v>
      </c>
      <c r="X1771" s="19">
        <f t="shared" si="3460"/>
        <v>0</v>
      </c>
      <c r="Y1771" s="19">
        <f t="shared" si="3526"/>
        <v>0</v>
      </c>
      <c r="Z1771" s="19">
        <f t="shared" si="3526"/>
        <v>0</v>
      </c>
      <c r="AA1771" s="19">
        <f t="shared" si="3526"/>
        <v>0</v>
      </c>
      <c r="AB1771" s="19">
        <f t="shared" si="3497"/>
        <v>33792.699999999997</v>
      </c>
      <c r="AC1771" s="19">
        <f t="shared" si="3498"/>
        <v>0</v>
      </c>
      <c r="AD1771" s="19">
        <f t="shared" si="3499"/>
        <v>0</v>
      </c>
      <c r="AE1771" s="19">
        <f t="shared" si="3526"/>
        <v>0</v>
      </c>
      <c r="AF1771" s="19">
        <f t="shared" si="3526"/>
        <v>0</v>
      </c>
      <c r="AG1771" s="19">
        <f t="shared" si="3503"/>
        <v>33792.699999999997</v>
      </c>
      <c r="AH1771" s="19">
        <f t="shared" si="3504"/>
        <v>0</v>
      </c>
      <c r="AI1771" s="19">
        <f t="shared" si="3505"/>
        <v>0</v>
      </c>
      <c r="AJ1771" s="19">
        <f t="shared" si="3526"/>
        <v>-206.61799999999999</v>
      </c>
      <c r="AK1771" s="19">
        <f t="shared" si="3526"/>
        <v>0</v>
      </c>
      <c r="AL1771" s="19">
        <f t="shared" si="3526"/>
        <v>0</v>
      </c>
      <c r="AM1771" s="19">
        <f t="shared" si="3482"/>
        <v>33586.081999999995</v>
      </c>
      <c r="AN1771" s="19">
        <f t="shared" si="3526"/>
        <v>0</v>
      </c>
      <c r="AO1771" s="19">
        <f t="shared" si="3483"/>
        <v>33586.081999999995</v>
      </c>
      <c r="AP1771" s="19">
        <f t="shared" si="3484"/>
        <v>0</v>
      </c>
      <c r="AQ1771" s="19">
        <f t="shared" si="3526"/>
        <v>0</v>
      </c>
      <c r="AR1771" s="19">
        <f t="shared" si="3485"/>
        <v>0</v>
      </c>
      <c r="AS1771" s="19">
        <f t="shared" si="3486"/>
        <v>0</v>
      </c>
      <c r="AT1771" s="19">
        <f t="shared" si="3526"/>
        <v>0</v>
      </c>
      <c r="AU1771" s="19">
        <f t="shared" si="3487"/>
        <v>0</v>
      </c>
      <c r="AV1771" s="19">
        <f t="shared" si="3526"/>
        <v>0</v>
      </c>
      <c r="AW1771" s="32"/>
      <c r="AX1771" s="23"/>
      <c r="AY1771" s="2"/>
    </row>
    <row r="1772" spans="1:51" ht="46.8" x14ac:dyDescent="0.3">
      <c r="A1772" s="49" t="s">
        <v>353</v>
      </c>
      <c r="B1772" s="45">
        <v>240</v>
      </c>
      <c r="C1772" s="49"/>
      <c r="D1772" s="49"/>
      <c r="E1772" s="15" t="s">
        <v>586</v>
      </c>
      <c r="F1772" s="19">
        <f t="shared" si="3524"/>
        <v>33792.699999999997</v>
      </c>
      <c r="G1772" s="19">
        <f t="shared" si="3524"/>
        <v>0</v>
      </c>
      <c r="H1772" s="19">
        <f t="shared" si="3524"/>
        <v>0</v>
      </c>
      <c r="I1772" s="19">
        <f t="shared" si="3524"/>
        <v>0</v>
      </c>
      <c r="J1772" s="19">
        <f t="shared" si="3524"/>
        <v>0</v>
      </c>
      <c r="K1772" s="19">
        <f t="shared" si="3524"/>
        <v>0</v>
      </c>
      <c r="L1772" s="19">
        <f t="shared" si="3413"/>
        <v>33792.699999999997</v>
      </c>
      <c r="M1772" s="19">
        <f t="shared" si="3414"/>
        <v>0</v>
      </c>
      <c r="N1772" s="19">
        <f t="shared" si="3415"/>
        <v>0</v>
      </c>
      <c r="O1772" s="19">
        <f t="shared" si="3525"/>
        <v>0</v>
      </c>
      <c r="P1772" s="19">
        <f t="shared" si="3525"/>
        <v>0</v>
      </c>
      <c r="Q1772" s="19">
        <f t="shared" si="3525"/>
        <v>0</v>
      </c>
      <c r="R1772" s="19">
        <f t="shared" si="3455"/>
        <v>33792.699999999997</v>
      </c>
      <c r="S1772" s="19">
        <f t="shared" si="3456"/>
        <v>0</v>
      </c>
      <c r="T1772" s="19">
        <f t="shared" si="3457"/>
        <v>0</v>
      </c>
      <c r="U1772" s="19">
        <f t="shared" si="3526"/>
        <v>0</v>
      </c>
      <c r="V1772" s="19">
        <f t="shared" si="3458"/>
        <v>33792.699999999997</v>
      </c>
      <c r="W1772" s="19">
        <f t="shared" si="3459"/>
        <v>0</v>
      </c>
      <c r="X1772" s="19">
        <f t="shared" si="3460"/>
        <v>0</v>
      </c>
      <c r="Y1772" s="19">
        <f t="shared" si="3526"/>
        <v>0</v>
      </c>
      <c r="Z1772" s="19">
        <f t="shared" si="3526"/>
        <v>0</v>
      </c>
      <c r="AA1772" s="19">
        <f t="shared" si="3526"/>
        <v>0</v>
      </c>
      <c r="AB1772" s="19">
        <f t="shared" si="3497"/>
        <v>33792.699999999997</v>
      </c>
      <c r="AC1772" s="19">
        <f t="shared" si="3498"/>
        <v>0</v>
      </c>
      <c r="AD1772" s="19">
        <f t="shared" si="3499"/>
        <v>0</v>
      </c>
      <c r="AE1772" s="19">
        <f t="shared" si="3526"/>
        <v>0</v>
      </c>
      <c r="AF1772" s="19">
        <f t="shared" si="3526"/>
        <v>0</v>
      </c>
      <c r="AG1772" s="19">
        <f t="shared" si="3503"/>
        <v>33792.699999999997</v>
      </c>
      <c r="AH1772" s="19">
        <f t="shared" si="3504"/>
        <v>0</v>
      </c>
      <c r="AI1772" s="19">
        <f t="shared" si="3505"/>
        <v>0</v>
      </c>
      <c r="AJ1772" s="19">
        <f t="shared" si="3526"/>
        <v>-206.61799999999999</v>
      </c>
      <c r="AK1772" s="19">
        <f t="shared" si="3526"/>
        <v>0</v>
      </c>
      <c r="AL1772" s="19">
        <f t="shared" si="3526"/>
        <v>0</v>
      </c>
      <c r="AM1772" s="19">
        <f t="shared" si="3482"/>
        <v>33586.081999999995</v>
      </c>
      <c r="AN1772" s="19">
        <f t="shared" si="3526"/>
        <v>0</v>
      </c>
      <c r="AO1772" s="19">
        <f t="shared" si="3483"/>
        <v>33586.081999999995</v>
      </c>
      <c r="AP1772" s="19">
        <f t="shared" si="3484"/>
        <v>0</v>
      </c>
      <c r="AQ1772" s="19">
        <f t="shared" si="3526"/>
        <v>0</v>
      </c>
      <c r="AR1772" s="19">
        <f t="shared" si="3485"/>
        <v>0</v>
      </c>
      <c r="AS1772" s="19">
        <f t="shared" si="3486"/>
        <v>0</v>
      </c>
      <c r="AT1772" s="19">
        <f t="shared" si="3526"/>
        <v>0</v>
      </c>
      <c r="AU1772" s="19">
        <f t="shared" si="3487"/>
        <v>0</v>
      </c>
      <c r="AV1772" s="19">
        <f t="shared" si="3526"/>
        <v>0</v>
      </c>
      <c r="AW1772" s="32"/>
      <c r="AX1772" s="23"/>
      <c r="AY1772" s="2"/>
    </row>
    <row r="1773" spans="1:51" x14ac:dyDescent="0.3">
      <c r="A1773" s="49" t="s">
        <v>353</v>
      </c>
      <c r="B1773" s="45">
        <v>240</v>
      </c>
      <c r="C1773" s="49" t="s">
        <v>200</v>
      </c>
      <c r="D1773" s="49" t="s">
        <v>5</v>
      </c>
      <c r="E1773" s="15" t="s">
        <v>551</v>
      </c>
      <c r="F1773" s="19">
        <v>33792.699999999997</v>
      </c>
      <c r="G1773" s="19">
        <v>0</v>
      </c>
      <c r="H1773" s="19">
        <v>0</v>
      </c>
      <c r="I1773" s="19"/>
      <c r="J1773" s="19"/>
      <c r="K1773" s="19"/>
      <c r="L1773" s="19">
        <f t="shared" si="3413"/>
        <v>33792.699999999997</v>
      </c>
      <c r="M1773" s="19">
        <f t="shared" si="3414"/>
        <v>0</v>
      </c>
      <c r="N1773" s="19">
        <f t="shared" si="3415"/>
        <v>0</v>
      </c>
      <c r="O1773" s="19"/>
      <c r="P1773" s="19"/>
      <c r="Q1773" s="19"/>
      <c r="R1773" s="19">
        <f t="shared" si="3455"/>
        <v>33792.699999999997</v>
      </c>
      <c r="S1773" s="19">
        <f t="shared" si="3456"/>
        <v>0</v>
      </c>
      <c r="T1773" s="19">
        <f t="shared" si="3457"/>
        <v>0</v>
      </c>
      <c r="U1773" s="19"/>
      <c r="V1773" s="19">
        <f t="shared" si="3458"/>
        <v>33792.699999999997</v>
      </c>
      <c r="W1773" s="19">
        <f t="shared" si="3459"/>
        <v>0</v>
      </c>
      <c r="X1773" s="19">
        <f t="shared" si="3460"/>
        <v>0</v>
      </c>
      <c r="Y1773" s="19"/>
      <c r="Z1773" s="19"/>
      <c r="AA1773" s="19"/>
      <c r="AB1773" s="19">
        <f t="shared" si="3497"/>
        <v>33792.699999999997</v>
      </c>
      <c r="AC1773" s="19">
        <f t="shared" si="3498"/>
        <v>0</v>
      </c>
      <c r="AD1773" s="19">
        <f t="shared" si="3499"/>
        <v>0</v>
      </c>
      <c r="AE1773" s="19"/>
      <c r="AF1773" s="19"/>
      <c r="AG1773" s="19">
        <f t="shared" si="3503"/>
        <v>33792.699999999997</v>
      </c>
      <c r="AH1773" s="19">
        <f t="shared" si="3504"/>
        <v>0</v>
      </c>
      <c r="AI1773" s="19">
        <f t="shared" si="3505"/>
        <v>0</v>
      </c>
      <c r="AJ1773" s="19">
        <v>-206.61799999999999</v>
      </c>
      <c r="AK1773" s="19"/>
      <c r="AL1773" s="19"/>
      <c r="AM1773" s="19">
        <f t="shared" si="3482"/>
        <v>33586.081999999995</v>
      </c>
      <c r="AN1773" s="19"/>
      <c r="AO1773" s="19">
        <f t="shared" si="3483"/>
        <v>33586.081999999995</v>
      </c>
      <c r="AP1773" s="19">
        <f t="shared" si="3484"/>
        <v>0</v>
      </c>
      <c r="AQ1773" s="19"/>
      <c r="AR1773" s="19">
        <f t="shared" si="3485"/>
        <v>0</v>
      </c>
      <c r="AS1773" s="19">
        <f t="shared" si="3486"/>
        <v>0</v>
      </c>
      <c r="AT1773" s="19"/>
      <c r="AU1773" s="19">
        <f t="shared" si="3487"/>
        <v>0</v>
      </c>
      <c r="AV1773" s="19"/>
      <c r="AW1773" s="32"/>
      <c r="AX1773" s="23"/>
      <c r="AY1773" s="2"/>
    </row>
    <row r="1774" spans="1:51" ht="78" x14ac:dyDescent="0.3">
      <c r="A1774" s="49" t="s">
        <v>354</v>
      </c>
      <c r="B1774" s="45"/>
      <c r="C1774" s="49"/>
      <c r="D1774" s="49"/>
      <c r="E1774" s="15" t="s">
        <v>753</v>
      </c>
      <c r="F1774" s="19">
        <f t="shared" ref="F1774:K1776" si="3527">F1775</f>
        <v>0</v>
      </c>
      <c r="G1774" s="19">
        <f t="shared" si="3527"/>
        <v>0</v>
      </c>
      <c r="H1774" s="19">
        <f t="shared" si="3527"/>
        <v>65847.199999999997</v>
      </c>
      <c r="I1774" s="19">
        <f t="shared" si="3527"/>
        <v>0</v>
      </c>
      <c r="J1774" s="19">
        <f t="shared" si="3527"/>
        <v>0</v>
      </c>
      <c r="K1774" s="19">
        <f t="shared" si="3527"/>
        <v>0</v>
      </c>
      <c r="L1774" s="19">
        <f t="shared" si="3413"/>
        <v>0</v>
      </c>
      <c r="M1774" s="19">
        <f t="shared" si="3414"/>
        <v>0</v>
      </c>
      <c r="N1774" s="19">
        <f t="shared" si="3415"/>
        <v>65847.199999999997</v>
      </c>
      <c r="O1774" s="19">
        <f t="shared" ref="O1774:Q1776" si="3528">O1775</f>
        <v>0</v>
      </c>
      <c r="P1774" s="19">
        <f t="shared" si="3528"/>
        <v>0</v>
      </c>
      <c r="Q1774" s="19">
        <f t="shared" si="3528"/>
        <v>0</v>
      </c>
      <c r="R1774" s="19">
        <f t="shared" si="3455"/>
        <v>0</v>
      </c>
      <c r="S1774" s="19">
        <f t="shared" si="3456"/>
        <v>0</v>
      </c>
      <c r="T1774" s="19">
        <f t="shared" si="3457"/>
        <v>65847.199999999997</v>
      </c>
      <c r="U1774" s="19">
        <f t="shared" ref="U1774:AV1776" si="3529">U1775</f>
        <v>0</v>
      </c>
      <c r="V1774" s="19">
        <f t="shared" si="3458"/>
        <v>0</v>
      </c>
      <c r="W1774" s="19">
        <f t="shared" si="3459"/>
        <v>0</v>
      </c>
      <c r="X1774" s="19">
        <f t="shared" si="3460"/>
        <v>65847.199999999997</v>
      </c>
      <c r="Y1774" s="19">
        <f t="shared" si="3529"/>
        <v>0</v>
      </c>
      <c r="Z1774" s="19">
        <f t="shared" si="3529"/>
        <v>0</v>
      </c>
      <c r="AA1774" s="19">
        <f t="shared" si="3529"/>
        <v>0</v>
      </c>
      <c r="AB1774" s="19">
        <f t="shared" si="3497"/>
        <v>0</v>
      </c>
      <c r="AC1774" s="19">
        <f t="shared" si="3498"/>
        <v>0</v>
      </c>
      <c r="AD1774" s="19">
        <f t="shared" si="3499"/>
        <v>65847.199999999997</v>
      </c>
      <c r="AE1774" s="19">
        <f t="shared" si="3529"/>
        <v>0</v>
      </c>
      <c r="AF1774" s="19">
        <f t="shared" si="3529"/>
        <v>0</v>
      </c>
      <c r="AG1774" s="19">
        <f t="shared" si="3503"/>
        <v>0</v>
      </c>
      <c r="AH1774" s="19">
        <f t="shared" si="3504"/>
        <v>0</v>
      </c>
      <c r="AI1774" s="19">
        <f t="shared" si="3505"/>
        <v>65847.199999999997</v>
      </c>
      <c r="AJ1774" s="19">
        <f t="shared" si="3529"/>
        <v>0</v>
      </c>
      <c r="AK1774" s="19">
        <f t="shared" si="3529"/>
        <v>0</v>
      </c>
      <c r="AL1774" s="19">
        <f t="shared" si="3529"/>
        <v>0</v>
      </c>
      <c r="AM1774" s="19">
        <f t="shared" si="3482"/>
        <v>0</v>
      </c>
      <c r="AN1774" s="19">
        <f t="shared" si="3529"/>
        <v>0</v>
      </c>
      <c r="AO1774" s="19">
        <f t="shared" si="3483"/>
        <v>0</v>
      </c>
      <c r="AP1774" s="19">
        <f t="shared" si="3484"/>
        <v>0</v>
      </c>
      <c r="AQ1774" s="19">
        <f t="shared" si="3529"/>
        <v>0</v>
      </c>
      <c r="AR1774" s="19">
        <f t="shared" si="3485"/>
        <v>0</v>
      </c>
      <c r="AS1774" s="19">
        <f t="shared" si="3486"/>
        <v>65847.199999999997</v>
      </c>
      <c r="AT1774" s="19">
        <f t="shared" si="3529"/>
        <v>0</v>
      </c>
      <c r="AU1774" s="19">
        <f t="shared" si="3487"/>
        <v>65847.199999999997</v>
      </c>
      <c r="AV1774" s="19">
        <f t="shared" si="3529"/>
        <v>0</v>
      </c>
      <c r="AW1774" s="32"/>
      <c r="AX1774" s="23"/>
      <c r="AY1774" s="2"/>
    </row>
    <row r="1775" spans="1:51" ht="46.8" x14ac:dyDescent="0.3">
      <c r="A1775" s="49" t="s">
        <v>354</v>
      </c>
      <c r="B1775" s="45">
        <v>400</v>
      </c>
      <c r="C1775" s="49"/>
      <c r="D1775" s="49"/>
      <c r="E1775" s="15" t="s">
        <v>580</v>
      </c>
      <c r="F1775" s="19">
        <f t="shared" si="3527"/>
        <v>0</v>
      </c>
      <c r="G1775" s="19">
        <f t="shared" si="3527"/>
        <v>0</v>
      </c>
      <c r="H1775" s="19">
        <f t="shared" si="3527"/>
        <v>65847.199999999997</v>
      </c>
      <c r="I1775" s="19">
        <f t="shared" si="3527"/>
        <v>0</v>
      </c>
      <c r="J1775" s="19">
        <f t="shared" si="3527"/>
        <v>0</v>
      </c>
      <c r="K1775" s="19">
        <f t="shared" si="3527"/>
        <v>0</v>
      </c>
      <c r="L1775" s="19">
        <f t="shared" si="3413"/>
        <v>0</v>
      </c>
      <c r="M1775" s="19">
        <f t="shared" si="3414"/>
        <v>0</v>
      </c>
      <c r="N1775" s="19">
        <f t="shared" si="3415"/>
        <v>65847.199999999997</v>
      </c>
      <c r="O1775" s="19">
        <f t="shared" si="3528"/>
        <v>0</v>
      </c>
      <c r="P1775" s="19">
        <f t="shared" si="3528"/>
        <v>0</v>
      </c>
      <c r="Q1775" s="19">
        <f t="shared" si="3528"/>
        <v>0</v>
      </c>
      <c r="R1775" s="19">
        <f t="shared" si="3455"/>
        <v>0</v>
      </c>
      <c r="S1775" s="19">
        <f t="shared" si="3456"/>
        <v>0</v>
      </c>
      <c r="T1775" s="19">
        <f t="shared" si="3457"/>
        <v>65847.199999999997</v>
      </c>
      <c r="U1775" s="19">
        <f t="shared" si="3529"/>
        <v>0</v>
      </c>
      <c r="V1775" s="19">
        <f t="shared" si="3458"/>
        <v>0</v>
      </c>
      <c r="W1775" s="19">
        <f t="shared" si="3459"/>
        <v>0</v>
      </c>
      <c r="X1775" s="19">
        <f t="shared" si="3460"/>
        <v>65847.199999999997</v>
      </c>
      <c r="Y1775" s="19">
        <f t="shared" si="3529"/>
        <v>0</v>
      </c>
      <c r="Z1775" s="19">
        <f t="shared" si="3529"/>
        <v>0</v>
      </c>
      <c r="AA1775" s="19">
        <f t="shared" si="3529"/>
        <v>0</v>
      </c>
      <c r="AB1775" s="19">
        <f t="shared" si="3497"/>
        <v>0</v>
      </c>
      <c r="AC1775" s="19">
        <f t="shared" si="3498"/>
        <v>0</v>
      </c>
      <c r="AD1775" s="19">
        <f t="shared" si="3499"/>
        <v>65847.199999999997</v>
      </c>
      <c r="AE1775" s="19">
        <f t="shared" si="3529"/>
        <v>0</v>
      </c>
      <c r="AF1775" s="19">
        <f t="shared" si="3529"/>
        <v>0</v>
      </c>
      <c r="AG1775" s="19">
        <f t="shared" si="3503"/>
        <v>0</v>
      </c>
      <c r="AH1775" s="19">
        <f t="shared" si="3504"/>
        <v>0</v>
      </c>
      <c r="AI1775" s="19">
        <f t="shared" si="3505"/>
        <v>65847.199999999997</v>
      </c>
      <c r="AJ1775" s="19">
        <f t="shared" si="3529"/>
        <v>0</v>
      </c>
      <c r="AK1775" s="19">
        <f t="shared" si="3529"/>
        <v>0</v>
      </c>
      <c r="AL1775" s="19">
        <f t="shared" si="3529"/>
        <v>0</v>
      </c>
      <c r="AM1775" s="19">
        <f t="shared" si="3482"/>
        <v>0</v>
      </c>
      <c r="AN1775" s="19">
        <f t="shared" si="3529"/>
        <v>0</v>
      </c>
      <c r="AO1775" s="19">
        <f t="shared" si="3483"/>
        <v>0</v>
      </c>
      <c r="AP1775" s="19">
        <f t="shared" si="3484"/>
        <v>0</v>
      </c>
      <c r="AQ1775" s="19">
        <f t="shared" si="3529"/>
        <v>0</v>
      </c>
      <c r="AR1775" s="19">
        <f t="shared" si="3485"/>
        <v>0</v>
      </c>
      <c r="AS1775" s="19">
        <f t="shared" si="3486"/>
        <v>65847.199999999997</v>
      </c>
      <c r="AT1775" s="19">
        <f t="shared" si="3529"/>
        <v>0</v>
      </c>
      <c r="AU1775" s="19">
        <f t="shared" si="3487"/>
        <v>65847.199999999997</v>
      </c>
      <c r="AV1775" s="19">
        <f t="shared" si="3529"/>
        <v>0</v>
      </c>
      <c r="AW1775" s="32"/>
      <c r="AX1775" s="23"/>
      <c r="AY1775" s="2"/>
    </row>
    <row r="1776" spans="1:51" x14ac:dyDescent="0.3">
      <c r="A1776" s="49" t="s">
        <v>354</v>
      </c>
      <c r="B1776" s="45">
        <v>410</v>
      </c>
      <c r="C1776" s="49"/>
      <c r="D1776" s="49"/>
      <c r="E1776" s="15" t="s">
        <v>593</v>
      </c>
      <c r="F1776" s="19">
        <f t="shared" si="3527"/>
        <v>0</v>
      </c>
      <c r="G1776" s="19">
        <f t="shared" si="3527"/>
        <v>0</v>
      </c>
      <c r="H1776" s="19">
        <f t="shared" si="3527"/>
        <v>65847.199999999997</v>
      </c>
      <c r="I1776" s="19">
        <f t="shared" si="3527"/>
        <v>0</v>
      </c>
      <c r="J1776" s="19">
        <f t="shared" si="3527"/>
        <v>0</v>
      </c>
      <c r="K1776" s="19">
        <f t="shared" si="3527"/>
        <v>0</v>
      </c>
      <c r="L1776" s="19">
        <f t="shared" ref="L1776:L1858" si="3530">F1776+I1776</f>
        <v>0</v>
      </c>
      <c r="M1776" s="19">
        <f t="shared" ref="M1776:M1858" si="3531">G1776+J1776</f>
        <v>0</v>
      </c>
      <c r="N1776" s="19">
        <f t="shared" ref="N1776:N1858" si="3532">H1776+K1776</f>
        <v>65847.199999999997</v>
      </c>
      <c r="O1776" s="19">
        <f t="shared" si="3528"/>
        <v>0</v>
      </c>
      <c r="P1776" s="19">
        <f t="shared" si="3528"/>
        <v>0</v>
      </c>
      <c r="Q1776" s="19">
        <f t="shared" si="3528"/>
        <v>0</v>
      </c>
      <c r="R1776" s="19">
        <f t="shared" si="3455"/>
        <v>0</v>
      </c>
      <c r="S1776" s="19">
        <f t="shared" si="3456"/>
        <v>0</v>
      </c>
      <c r="T1776" s="19">
        <f t="shared" si="3457"/>
        <v>65847.199999999997</v>
      </c>
      <c r="U1776" s="19">
        <f t="shared" si="3529"/>
        <v>0</v>
      </c>
      <c r="V1776" s="19">
        <f t="shared" si="3458"/>
        <v>0</v>
      </c>
      <c r="W1776" s="19">
        <f t="shared" si="3459"/>
        <v>0</v>
      </c>
      <c r="X1776" s="19">
        <f t="shared" si="3460"/>
        <v>65847.199999999997</v>
      </c>
      <c r="Y1776" s="19">
        <f t="shared" si="3529"/>
        <v>0</v>
      </c>
      <c r="Z1776" s="19">
        <f t="shared" si="3529"/>
        <v>0</v>
      </c>
      <c r="AA1776" s="19">
        <f t="shared" si="3529"/>
        <v>0</v>
      </c>
      <c r="AB1776" s="19">
        <f t="shared" si="3497"/>
        <v>0</v>
      </c>
      <c r="AC1776" s="19">
        <f t="shared" si="3498"/>
        <v>0</v>
      </c>
      <c r="AD1776" s="19">
        <f t="shared" si="3499"/>
        <v>65847.199999999997</v>
      </c>
      <c r="AE1776" s="19">
        <f t="shared" si="3529"/>
        <v>0</v>
      </c>
      <c r="AF1776" s="19">
        <f t="shared" si="3529"/>
        <v>0</v>
      </c>
      <c r="AG1776" s="19">
        <f t="shared" si="3503"/>
        <v>0</v>
      </c>
      <c r="AH1776" s="19">
        <f t="shared" si="3504"/>
        <v>0</v>
      </c>
      <c r="AI1776" s="19">
        <f t="shared" si="3505"/>
        <v>65847.199999999997</v>
      </c>
      <c r="AJ1776" s="19">
        <f t="shared" si="3529"/>
        <v>0</v>
      </c>
      <c r="AK1776" s="19">
        <f t="shared" si="3529"/>
        <v>0</v>
      </c>
      <c r="AL1776" s="19">
        <f t="shared" si="3529"/>
        <v>0</v>
      </c>
      <c r="AM1776" s="19">
        <f t="shared" si="3482"/>
        <v>0</v>
      </c>
      <c r="AN1776" s="19">
        <f t="shared" si="3529"/>
        <v>0</v>
      </c>
      <c r="AO1776" s="19">
        <f t="shared" si="3483"/>
        <v>0</v>
      </c>
      <c r="AP1776" s="19">
        <f t="shared" si="3484"/>
        <v>0</v>
      </c>
      <c r="AQ1776" s="19">
        <f t="shared" si="3529"/>
        <v>0</v>
      </c>
      <c r="AR1776" s="19">
        <f t="shared" si="3485"/>
        <v>0</v>
      </c>
      <c r="AS1776" s="19">
        <f t="shared" si="3486"/>
        <v>65847.199999999997</v>
      </c>
      <c r="AT1776" s="19">
        <f t="shared" si="3529"/>
        <v>0</v>
      </c>
      <c r="AU1776" s="19">
        <f t="shared" si="3487"/>
        <v>65847.199999999997</v>
      </c>
      <c r="AV1776" s="19">
        <f t="shared" si="3529"/>
        <v>0</v>
      </c>
      <c r="AW1776" s="32"/>
      <c r="AX1776" s="23"/>
      <c r="AY1776" s="2"/>
    </row>
    <row r="1777" spans="1:51" x14ac:dyDescent="0.3">
      <c r="A1777" s="49" t="s">
        <v>354</v>
      </c>
      <c r="B1777" s="45">
        <v>410</v>
      </c>
      <c r="C1777" s="49" t="s">
        <v>200</v>
      </c>
      <c r="D1777" s="49" t="s">
        <v>5</v>
      </c>
      <c r="E1777" s="15" t="s">
        <v>551</v>
      </c>
      <c r="F1777" s="19">
        <v>0</v>
      </c>
      <c r="G1777" s="19">
        <v>0</v>
      </c>
      <c r="H1777" s="19">
        <v>65847.199999999997</v>
      </c>
      <c r="I1777" s="19"/>
      <c r="J1777" s="19"/>
      <c r="K1777" s="19"/>
      <c r="L1777" s="19">
        <f t="shared" si="3530"/>
        <v>0</v>
      </c>
      <c r="M1777" s="19">
        <f t="shared" si="3531"/>
        <v>0</v>
      </c>
      <c r="N1777" s="19">
        <f t="shared" si="3532"/>
        <v>65847.199999999997</v>
      </c>
      <c r="O1777" s="19"/>
      <c r="P1777" s="19"/>
      <c r="Q1777" s="19"/>
      <c r="R1777" s="19">
        <f t="shared" si="3455"/>
        <v>0</v>
      </c>
      <c r="S1777" s="19">
        <f t="shared" si="3456"/>
        <v>0</v>
      </c>
      <c r="T1777" s="19">
        <f t="shared" si="3457"/>
        <v>65847.199999999997</v>
      </c>
      <c r="U1777" s="19"/>
      <c r="V1777" s="19">
        <f t="shared" si="3458"/>
        <v>0</v>
      </c>
      <c r="W1777" s="19">
        <f t="shared" si="3459"/>
        <v>0</v>
      </c>
      <c r="X1777" s="19">
        <f t="shared" si="3460"/>
        <v>65847.199999999997</v>
      </c>
      <c r="Y1777" s="19"/>
      <c r="Z1777" s="19"/>
      <c r="AA1777" s="19"/>
      <c r="AB1777" s="19">
        <f t="shared" si="3497"/>
        <v>0</v>
      </c>
      <c r="AC1777" s="19">
        <f t="shared" si="3498"/>
        <v>0</v>
      </c>
      <c r="AD1777" s="19">
        <f t="shared" si="3499"/>
        <v>65847.199999999997</v>
      </c>
      <c r="AE1777" s="19"/>
      <c r="AF1777" s="19"/>
      <c r="AG1777" s="19">
        <f t="shared" si="3503"/>
        <v>0</v>
      </c>
      <c r="AH1777" s="19">
        <f t="shared" si="3504"/>
        <v>0</v>
      </c>
      <c r="AI1777" s="19">
        <f t="shared" si="3505"/>
        <v>65847.199999999997</v>
      </c>
      <c r="AJ1777" s="19"/>
      <c r="AK1777" s="19"/>
      <c r="AL1777" s="19"/>
      <c r="AM1777" s="19">
        <f t="shared" si="3482"/>
        <v>0</v>
      </c>
      <c r="AN1777" s="19"/>
      <c r="AO1777" s="19">
        <f t="shared" si="3483"/>
        <v>0</v>
      </c>
      <c r="AP1777" s="19">
        <f t="shared" si="3484"/>
        <v>0</v>
      </c>
      <c r="AQ1777" s="19"/>
      <c r="AR1777" s="19">
        <f t="shared" si="3485"/>
        <v>0</v>
      </c>
      <c r="AS1777" s="19">
        <f t="shared" si="3486"/>
        <v>65847.199999999997</v>
      </c>
      <c r="AT1777" s="19"/>
      <c r="AU1777" s="19">
        <f t="shared" si="3487"/>
        <v>65847.199999999997</v>
      </c>
      <c r="AV1777" s="19"/>
      <c r="AW1777" s="32"/>
      <c r="AX1777" s="23"/>
      <c r="AY1777" s="2"/>
    </row>
    <row r="1778" spans="1:51" ht="46.8" x14ac:dyDescent="0.3">
      <c r="A1778" s="49" t="s">
        <v>1419</v>
      </c>
      <c r="B1778" s="45"/>
      <c r="C1778" s="49"/>
      <c r="D1778" s="49"/>
      <c r="E1778" s="15" t="s">
        <v>1450</v>
      </c>
      <c r="F1778" s="19"/>
      <c r="G1778" s="19"/>
      <c r="H1778" s="19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9"/>
      <c r="T1778" s="19"/>
      <c r="U1778" s="19"/>
      <c r="V1778" s="19">
        <f>V1779</f>
        <v>0</v>
      </c>
      <c r="W1778" s="19">
        <f t="shared" ref="W1778:AV1780" si="3533">W1779</f>
        <v>0</v>
      </c>
      <c r="X1778" s="19">
        <f t="shared" si="3533"/>
        <v>0</v>
      </c>
      <c r="Y1778" s="19">
        <f t="shared" si="3533"/>
        <v>4000</v>
      </c>
      <c r="Z1778" s="19">
        <f t="shared" si="3533"/>
        <v>0</v>
      </c>
      <c r="AA1778" s="19">
        <f t="shared" si="3533"/>
        <v>0</v>
      </c>
      <c r="AB1778" s="19">
        <f t="shared" si="3497"/>
        <v>4000</v>
      </c>
      <c r="AC1778" s="19">
        <f t="shared" si="3498"/>
        <v>0</v>
      </c>
      <c r="AD1778" s="19">
        <f t="shared" si="3499"/>
        <v>0</v>
      </c>
      <c r="AE1778" s="19">
        <f t="shared" si="3533"/>
        <v>0</v>
      </c>
      <c r="AF1778" s="19">
        <f t="shared" si="3533"/>
        <v>0</v>
      </c>
      <c r="AG1778" s="19">
        <f t="shared" si="3503"/>
        <v>4000</v>
      </c>
      <c r="AH1778" s="19">
        <f t="shared" si="3504"/>
        <v>0</v>
      </c>
      <c r="AI1778" s="19">
        <f t="shared" si="3505"/>
        <v>0</v>
      </c>
      <c r="AJ1778" s="19">
        <f t="shared" si="3533"/>
        <v>0</v>
      </c>
      <c r="AK1778" s="19">
        <f t="shared" si="3533"/>
        <v>0</v>
      </c>
      <c r="AL1778" s="19">
        <f t="shared" si="3533"/>
        <v>0</v>
      </c>
      <c r="AM1778" s="19">
        <f t="shared" si="3482"/>
        <v>4000</v>
      </c>
      <c r="AN1778" s="19">
        <f t="shared" si="3533"/>
        <v>0</v>
      </c>
      <c r="AO1778" s="19">
        <f t="shared" si="3483"/>
        <v>4000</v>
      </c>
      <c r="AP1778" s="19">
        <f t="shared" si="3484"/>
        <v>0</v>
      </c>
      <c r="AQ1778" s="19">
        <f t="shared" si="3533"/>
        <v>0</v>
      </c>
      <c r="AR1778" s="19">
        <f t="shared" si="3485"/>
        <v>0</v>
      </c>
      <c r="AS1778" s="19">
        <f t="shared" si="3486"/>
        <v>0</v>
      </c>
      <c r="AT1778" s="19">
        <f t="shared" si="3533"/>
        <v>0</v>
      </c>
      <c r="AU1778" s="19">
        <f t="shared" si="3487"/>
        <v>0</v>
      </c>
      <c r="AV1778" s="19">
        <f t="shared" si="3533"/>
        <v>0</v>
      </c>
      <c r="AW1778" s="32"/>
      <c r="AX1778" s="23"/>
      <c r="AY1778" s="2"/>
    </row>
    <row r="1779" spans="1:51" ht="46.8" x14ac:dyDescent="0.3">
      <c r="A1779" s="49" t="s">
        <v>1419</v>
      </c>
      <c r="B1779" s="45">
        <v>400</v>
      </c>
      <c r="C1779" s="49"/>
      <c r="D1779" s="49"/>
      <c r="E1779" s="15" t="s">
        <v>580</v>
      </c>
      <c r="F1779" s="19"/>
      <c r="G1779" s="19"/>
      <c r="H1779" s="19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9"/>
      <c r="T1779" s="19"/>
      <c r="U1779" s="19"/>
      <c r="V1779" s="19">
        <f>V1780</f>
        <v>0</v>
      </c>
      <c r="W1779" s="19">
        <f t="shared" si="3533"/>
        <v>0</v>
      </c>
      <c r="X1779" s="19">
        <f t="shared" si="3533"/>
        <v>0</v>
      </c>
      <c r="Y1779" s="19">
        <f t="shared" si="3533"/>
        <v>4000</v>
      </c>
      <c r="Z1779" s="19">
        <f t="shared" si="3533"/>
        <v>0</v>
      </c>
      <c r="AA1779" s="19">
        <f t="shared" si="3533"/>
        <v>0</v>
      </c>
      <c r="AB1779" s="19">
        <f t="shared" si="3497"/>
        <v>4000</v>
      </c>
      <c r="AC1779" s="19">
        <f t="shared" si="3498"/>
        <v>0</v>
      </c>
      <c r="AD1779" s="19">
        <f t="shared" si="3499"/>
        <v>0</v>
      </c>
      <c r="AE1779" s="19">
        <f t="shared" si="3533"/>
        <v>0</v>
      </c>
      <c r="AF1779" s="19">
        <f t="shared" si="3533"/>
        <v>0</v>
      </c>
      <c r="AG1779" s="19">
        <f t="shared" si="3503"/>
        <v>4000</v>
      </c>
      <c r="AH1779" s="19">
        <f t="shared" si="3504"/>
        <v>0</v>
      </c>
      <c r="AI1779" s="19">
        <f t="shared" si="3505"/>
        <v>0</v>
      </c>
      <c r="AJ1779" s="19">
        <f t="shared" si="3533"/>
        <v>0</v>
      </c>
      <c r="AK1779" s="19">
        <f t="shared" si="3533"/>
        <v>0</v>
      </c>
      <c r="AL1779" s="19">
        <f t="shared" si="3533"/>
        <v>0</v>
      </c>
      <c r="AM1779" s="19">
        <f t="shared" si="3482"/>
        <v>4000</v>
      </c>
      <c r="AN1779" s="19">
        <f t="shared" si="3533"/>
        <v>0</v>
      </c>
      <c r="AO1779" s="19">
        <f t="shared" si="3483"/>
        <v>4000</v>
      </c>
      <c r="AP1779" s="19">
        <f t="shared" si="3484"/>
        <v>0</v>
      </c>
      <c r="AQ1779" s="19">
        <f t="shared" si="3533"/>
        <v>0</v>
      </c>
      <c r="AR1779" s="19">
        <f t="shared" si="3485"/>
        <v>0</v>
      </c>
      <c r="AS1779" s="19">
        <f t="shared" si="3486"/>
        <v>0</v>
      </c>
      <c r="AT1779" s="19">
        <f t="shared" si="3533"/>
        <v>0</v>
      </c>
      <c r="AU1779" s="19">
        <f t="shared" si="3487"/>
        <v>0</v>
      </c>
      <c r="AV1779" s="19">
        <f t="shared" si="3533"/>
        <v>0</v>
      </c>
      <c r="AW1779" s="32"/>
      <c r="AX1779" s="23"/>
      <c r="AY1779" s="2"/>
    </row>
    <row r="1780" spans="1:51" x14ac:dyDescent="0.3">
      <c r="A1780" s="49" t="s">
        <v>1419</v>
      </c>
      <c r="B1780" s="45">
        <v>410</v>
      </c>
      <c r="C1780" s="49"/>
      <c r="D1780" s="49"/>
      <c r="E1780" s="15" t="s">
        <v>593</v>
      </c>
      <c r="F1780" s="19"/>
      <c r="G1780" s="19"/>
      <c r="H1780" s="19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9"/>
      <c r="T1780" s="19"/>
      <c r="U1780" s="19"/>
      <c r="V1780" s="19">
        <f>V1781</f>
        <v>0</v>
      </c>
      <c r="W1780" s="19">
        <f t="shared" si="3533"/>
        <v>0</v>
      </c>
      <c r="X1780" s="19">
        <f t="shared" si="3533"/>
        <v>0</v>
      </c>
      <c r="Y1780" s="19">
        <f t="shared" si="3533"/>
        <v>4000</v>
      </c>
      <c r="Z1780" s="19">
        <f t="shared" si="3533"/>
        <v>0</v>
      </c>
      <c r="AA1780" s="19">
        <f t="shared" si="3533"/>
        <v>0</v>
      </c>
      <c r="AB1780" s="19">
        <f t="shared" si="3497"/>
        <v>4000</v>
      </c>
      <c r="AC1780" s="19">
        <f t="shared" si="3498"/>
        <v>0</v>
      </c>
      <c r="AD1780" s="19">
        <f t="shared" si="3499"/>
        <v>0</v>
      </c>
      <c r="AE1780" s="19">
        <f t="shared" si="3533"/>
        <v>0</v>
      </c>
      <c r="AF1780" s="19">
        <f t="shared" si="3533"/>
        <v>0</v>
      </c>
      <c r="AG1780" s="19">
        <f t="shared" si="3503"/>
        <v>4000</v>
      </c>
      <c r="AH1780" s="19">
        <f t="shared" si="3504"/>
        <v>0</v>
      </c>
      <c r="AI1780" s="19">
        <f t="shared" si="3505"/>
        <v>0</v>
      </c>
      <c r="AJ1780" s="19">
        <f t="shared" si="3533"/>
        <v>0</v>
      </c>
      <c r="AK1780" s="19">
        <f t="shared" si="3533"/>
        <v>0</v>
      </c>
      <c r="AL1780" s="19">
        <f t="shared" si="3533"/>
        <v>0</v>
      </c>
      <c r="AM1780" s="19">
        <f t="shared" si="3482"/>
        <v>4000</v>
      </c>
      <c r="AN1780" s="19">
        <f t="shared" si="3533"/>
        <v>0</v>
      </c>
      <c r="AO1780" s="19">
        <f t="shared" si="3483"/>
        <v>4000</v>
      </c>
      <c r="AP1780" s="19">
        <f t="shared" si="3484"/>
        <v>0</v>
      </c>
      <c r="AQ1780" s="19">
        <f t="shared" si="3533"/>
        <v>0</v>
      </c>
      <c r="AR1780" s="19">
        <f t="shared" si="3485"/>
        <v>0</v>
      </c>
      <c r="AS1780" s="19">
        <f t="shared" si="3486"/>
        <v>0</v>
      </c>
      <c r="AT1780" s="19">
        <f t="shared" si="3533"/>
        <v>0</v>
      </c>
      <c r="AU1780" s="19">
        <f t="shared" si="3487"/>
        <v>0</v>
      </c>
      <c r="AV1780" s="19">
        <f t="shared" si="3533"/>
        <v>0</v>
      </c>
      <c r="AW1780" s="32"/>
      <c r="AX1780" s="23"/>
      <c r="AY1780" s="2"/>
    </row>
    <row r="1781" spans="1:51" x14ac:dyDescent="0.3">
      <c r="A1781" s="49" t="s">
        <v>1419</v>
      </c>
      <c r="B1781" s="45">
        <v>410</v>
      </c>
      <c r="C1781" s="49" t="s">
        <v>200</v>
      </c>
      <c r="D1781" s="49" t="s">
        <v>5</v>
      </c>
      <c r="E1781" s="15" t="s">
        <v>551</v>
      </c>
      <c r="F1781" s="19"/>
      <c r="G1781" s="19"/>
      <c r="H1781" s="19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9"/>
      <c r="T1781" s="19"/>
      <c r="U1781" s="19"/>
      <c r="V1781" s="19">
        <v>0</v>
      </c>
      <c r="W1781" s="19">
        <v>0</v>
      </c>
      <c r="X1781" s="19">
        <v>0</v>
      </c>
      <c r="Y1781" s="19">
        <v>4000</v>
      </c>
      <c r="Z1781" s="19"/>
      <c r="AA1781" s="19"/>
      <c r="AB1781" s="19">
        <f t="shared" si="3497"/>
        <v>4000</v>
      </c>
      <c r="AC1781" s="19">
        <f t="shared" si="3498"/>
        <v>0</v>
      </c>
      <c r="AD1781" s="19">
        <f t="shared" si="3499"/>
        <v>0</v>
      </c>
      <c r="AE1781" s="19"/>
      <c r="AF1781" s="19"/>
      <c r="AG1781" s="19">
        <f t="shared" si="3503"/>
        <v>4000</v>
      </c>
      <c r="AH1781" s="19">
        <f t="shared" si="3504"/>
        <v>0</v>
      </c>
      <c r="AI1781" s="19">
        <f t="shared" si="3505"/>
        <v>0</v>
      </c>
      <c r="AJ1781" s="19"/>
      <c r="AK1781" s="19"/>
      <c r="AL1781" s="19"/>
      <c r="AM1781" s="19">
        <f t="shared" si="3482"/>
        <v>4000</v>
      </c>
      <c r="AN1781" s="19"/>
      <c r="AO1781" s="19">
        <f t="shared" si="3483"/>
        <v>4000</v>
      </c>
      <c r="AP1781" s="19">
        <f t="shared" si="3484"/>
        <v>0</v>
      </c>
      <c r="AQ1781" s="19"/>
      <c r="AR1781" s="19">
        <f t="shared" si="3485"/>
        <v>0</v>
      </c>
      <c r="AS1781" s="19">
        <f t="shared" si="3486"/>
        <v>0</v>
      </c>
      <c r="AT1781" s="19"/>
      <c r="AU1781" s="19">
        <f t="shared" si="3487"/>
        <v>0</v>
      </c>
      <c r="AV1781" s="19"/>
      <c r="AW1781" s="32"/>
      <c r="AX1781" s="23"/>
      <c r="AY1781" s="2"/>
    </row>
    <row r="1782" spans="1:51" ht="46.8" x14ac:dyDescent="0.3">
      <c r="A1782" s="49" t="s">
        <v>355</v>
      </c>
      <c r="B1782" s="45"/>
      <c r="C1782" s="49"/>
      <c r="D1782" s="49"/>
      <c r="E1782" s="15" t="s">
        <v>754</v>
      </c>
      <c r="F1782" s="19">
        <f t="shared" ref="F1782:K1784" si="3534">F1783</f>
        <v>960628.4</v>
      </c>
      <c r="G1782" s="19">
        <f t="shared" si="3534"/>
        <v>1329001.1000000001</v>
      </c>
      <c r="H1782" s="19">
        <f t="shared" si="3534"/>
        <v>0</v>
      </c>
      <c r="I1782" s="19">
        <f t="shared" si="3534"/>
        <v>0</v>
      </c>
      <c r="J1782" s="19">
        <f t="shared" si="3534"/>
        <v>0</v>
      </c>
      <c r="K1782" s="19">
        <f t="shared" si="3534"/>
        <v>0</v>
      </c>
      <c r="L1782" s="19">
        <f t="shared" si="3530"/>
        <v>960628.4</v>
      </c>
      <c r="M1782" s="19">
        <f t="shared" si="3531"/>
        <v>1329001.1000000001</v>
      </c>
      <c r="N1782" s="19">
        <f t="shared" si="3532"/>
        <v>0</v>
      </c>
      <c r="O1782" s="19">
        <f t="shared" ref="O1782:Q1784" si="3535">O1783</f>
        <v>0</v>
      </c>
      <c r="P1782" s="19">
        <f t="shared" si="3535"/>
        <v>0</v>
      </c>
      <c r="Q1782" s="19">
        <f t="shared" si="3535"/>
        <v>0</v>
      </c>
      <c r="R1782" s="19">
        <f t="shared" si="3455"/>
        <v>960628.4</v>
      </c>
      <c r="S1782" s="19">
        <f t="shared" si="3456"/>
        <v>1329001.1000000001</v>
      </c>
      <c r="T1782" s="19">
        <f t="shared" si="3457"/>
        <v>0</v>
      </c>
      <c r="U1782" s="19">
        <f t="shared" ref="U1782:AV1784" si="3536">U1783</f>
        <v>0</v>
      </c>
      <c r="V1782" s="19">
        <f t="shared" si="3458"/>
        <v>960628.4</v>
      </c>
      <c r="W1782" s="19">
        <f t="shared" si="3459"/>
        <v>1329001.1000000001</v>
      </c>
      <c r="X1782" s="19">
        <f t="shared" si="3460"/>
        <v>0</v>
      </c>
      <c r="Y1782" s="19">
        <f t="shared" si="3536"/>
        <v>4234.3999999999996</v>
      </c>
      <c r="Z1782" s="19">
        <f t="shared" si="3536"/>
        <v>0</v>
      </c>
      <c r="AA1782" s="19">
        <f t="shared" si="3536"/>
        <v>0</v>
      </c>
      <c r="AB1782" s="19">
        <f t="shared" si="3497"/>
        <v>964862.8</v>
      </c>
      <c r="AC1782" s="19">
        <f t="shared" si="3498"/>
        <v>1329001.1000000001</v>
      </c>
      <c r="AD1782" s="19">
        <f t="shared" si="3499"/>
        <v>0</v>
      </c>
      <c r="AE1782" s="19">
        <f t="shared" si="3536"/>
        <v>0</v>
      </c>
      <c r="AF1782" s="19">
        <f t="shared" si="3536"/>
        <v>0</v>
      </c>
      <c r="AG1782" s="19">
        <f t="shared" si="3503"/>
        <v>964862.8</v>
      </c>
      <c r="AH1782" s="19">
        <f t="shared" si="3504"/>
        <v>1329001.1000000001</v>
      </c>
      <c r="AI1782" s="19">
        <f t="shared" si="3505"/>
        <v>0</v>
      </c>
      <c r="AJ1782" s="19">
        <f t="shared" si="3536"/>
        <v>0</v>
      </c>
      <c r="AK1782" s="19">
        <f t="shared" si="3536"/>
        <v>0</v>
      </c>
      <c r="AL1782" s="19">
        <f t="shared" si="3536"/>
        <v>0</v>
      </c>
      <c r="AM1782" s="19">
        <f t="shared" si="3482"/>
        <v>964862.8</v>
      </c>
      <c r="AN1782" s="19">
        <f t="shared" si="3536"/>
        <v>0</v>
      </c>
      <c r="AO1782" s="19">
        <f t="shared" si="3483"/>
        <v>964862.8</v>
      </c>
      <c r="AP1782" s="19">
        <f t="shared" si="3484"/>
        <v>1329001.1000000001</v>
      </c>
      <c r="AQ1782" s="19">
        <f t="shared" si="3536"/>
        <v>0</v>
      </c>
      <c r="AR1782" s="19">
        <f t="shared" si="3485"/>
        <v>1329001.1000000001</v>
      </c>
      <c r="AS1782" s="19">
        <f t="shared" si="3486"/>
        <v>0</v>
      </c>
      <c r="AT1782" s="19">
        <f t="shared" si="3536"/>
        <v>0</v>
      </c>
      <c r="AU1782" s="19">
        <f t="shared" si="3487"/>
        <v>0</v>
      </c>
      <c r="AV1782" s="19">
        <f t="shared" si="3536"/>
        <v>0</v>
      </c>
      <c r="AW1782" s="32"/>
      <c r="AX1782" s="23"/>
      <c r="AY1782" s="2"/>
    </row>
    <row r="1783" spans="1:51" ht="46.8" x14ac:dyDescent="0.3">
      <c r="A1783" s="49" t="s">
        <v>355</v>
      </c>
      <c r="B1783" s="45">
        <v>400</v>
      </c>
      <c r="C1783" s="49"/>
      <c r="D1783" s="49"/>
      <c r="E1783" s="15" t="s">
        <v>580</v>
      </c>
      <c r="F1783" s="19">
        <f t="shared" si="3534"/>
        <v>960628.4</v>
      </c>
      <c r="G1783" s="19">
        <f t="shared" si="3534"/>
        <v>1329001.1000000001</v>
      </c>
      <c r="H1783" s="19">
        <f t="shared" si="3534"/>
        <v>0</v>
      </c>
      <c r="I1783" s="19">
        <f t="shared" si="3534"/>
        <v>0</v>
      </c>
      <c r="J1783" s="19">
        <f t="shared" si="3534"/>
        <v>0</v>
      </c>
      <c r="K1783" s="19">
        <f t="shared" si="3534"/>
        <v>0</v>
      </c>
      <c r="L1783" s="19">
        <f t="shared" si="3530"/>
        <v>960628.4</v>
      </c>
      <c r="M1783" s="19">
        <f t="shared" si="3531"/>
        <v>1329001.1000000001</v>
      </c>
      <c r="N1783" s="19">
        <f t="shared" si="3532"/>
        <v>0</v>
      </c>
      <c r="O1783" s="19">
        <f t="shared" si="3535"/>
        <v>0</v>
      </c>
      <c r="P1783" s="19">
        <f t="shared" si="3535"/>
        <v>0</v>
      </c>
      <c r="Q1783" s="19">
        <f t="shared" si="3535"/>
        <v>0</v>
      </c>
      <c r="R1783" s="19">
        <f t="shared" si="3455"/>
        <v>960628.4</v>
      </c>
      <c r="S1783" s="19">
        <f t="shared" si="3456"/>
        <v>1329001.1000000001</v>
      </c>
      <c r="T1783" s="19">
        <f t="shared" si="3457"/>
        <v>0</v>
      </c>
      <c r="U1783" s="19">
        <f t="shared" si="3536"/>
        <v>0</v>
      </c>
      <c r="V1783" s="19">
        <f t="shared" si="3458"/>
        <v>960628.4</v>
      </c>
      <c r="W1783" s="19">
        <f t="shared" si="3459"/>
        <v>1329001.1000000001</v>
      </c>
      <c r="X1783" s="19">
        <f t="shared" si="3460"/>
        <v>0</v>
      </c>
      <c r="Y1783" s="19">
        <f t="shared" si="3536"/>
        <v>4234.3999999999996</v>
      </c>
      <c r="Z1783" s="19">
        <f t="shared" si="3536"/>
        <v>0</v>
      </c>
      <c r="AA1783" s="19">
        <f t="shared" si="3536"/>
        <v>0</v>
      </c>
      <c r="AB1783" s="19">
        <f t="shared" si="3497"/>
        <v>964862.8</v>
      </c>
      <c r="AC1783" s="19">
        <f t="shared" si="3498"/>
        <v>1329001.1000000001</v>
      </c>
      <c r="AD1783" s="19">
        <f t="shared" si="3499"/>
        <v>0</v>
      </c>
      <c r="AE1783" s="19">
        <f t="shared" si="3536"/>
        <v>0</v>
      </c>
      <c r="AF1783" s="19">
        <f t="shared" si="3536"/>
        <v>0</v>
      </c>
      <c r="AG1783" s="19">
        <f t="shared" si="3503"/>
        <v>964862.8</v>
      </c>
      <c r="AH1783" s="19">
        <f t="shared" si="3504"/>
        <v>1329001.1000000001</v>
      </c>
      <c r="AI1783" s="19">
        <f t="shared" si="3505"/>
        <v>0</v>
      </c>
      <c r="AJ1783" s="19">
        <f t="shared" si="3536"/>
        <v>0</v>
      </c>
      <c r="AK1783" s="19">
        <f t="shared" si="3536"/>
        <v>0</v>
      </c>
      <c r="AL1783" s="19">
        <f t="shared" si="3536"/>
        <v>0</v>
      </c>
      <c r="AM1783" s="19">
        <f t="shared" si="3482"/>
        <v>964862.8</v>
      </c>
      <c r="AN1783" s="19">
        <f t="shared" si="3536"/>
        <v>0</v>
      </c>
      <c r="AO1783" s="19">
        <f t="shared" si="3483"/>
        <v>964862.8</v>
      </c>
      <c r="AP1783" s="19">
        <f t="shared" si="3484"/>
        <v>1329001.1000000001</v>
      </c>
      <c r="AQ1783" s="19">
        <f t="shared" si="3536"/>
        <v>0</v>
      </c>
      <c r="AR1783" s="19">
        <f t="shared" si="3485"/>
        <v>1329001.1000000001</v>
      </c>
      <c r="AS1783" s="19">
        <f t="shared" si="3486"/>
        <v>0</v>
      </c>
      <c r="AT1783" s="19">
        <f t="shared" si="3536"/>
        <v>0</v>
      </c>
      <c r="AU1783" s="19">
        <f t="shared" si="3487"/>
        <v>0</v>
      </c>
      <c r="AV1783" s="19">
        <f t="shared" si="3536"/>
        <v>0</v>
      </c>
      <c r="AW1783" s="32"/>
      <c r="AX1783" s="23"/>
      <c r="AY1783" s="2"/>
    </row>
    <row r="1784" spans="1:51" x14ac:dyDescent="0.3">
      <c r="A1784" s="49" t="s">
        <v>355</v>
      </c>
      <c r="B1784" s="45">
        <v>410</v>
      </c>
      <c r="C1784" s="49"/>
      <c r="D1784" s="49"/>
      <c r="E1784" s="15" t="s">
        <v>593</v>
      </c>
      <c r="F1784" s="19">
        <f t="shared" si="3534"/>
        <v>960628.4</v>
      </c>
      <c r="G1784" s="19">
        <f t="shared" si="3534"/>
        <v>1329001.1000000001</v>
      </c>
      <c r="H1784" s="19">
        <f t="shared" si="3534"/>
        <v>0</v>
      </c>
      <c r="I1784" s="19">
        <f t="shared" si="3534"/>
        <v>0</v>
      </c>
      <c r="J1784" s="19">
        <f t="shared" si="3534"/>
        <v>0</v>
      </c>
      <c r="K1784" s="19">
        <f t="shared" si="3534"/>
        <v>0</v>
      </c>
      <c r="L1784" s="19">
        <f t="shared" si="3530"/>
        <v>960628.4</v>
      </c>
      <c r="M1784" s="19">
        <f t="shared" si="3531"/>
        <v>1329001.1000000001</v>
      </c>
      <c r="N1784" s="19">
        <f t="shared" si="3532"/>
        <v>0</v>
      </c>
      <c r="O1784" s="19">
        <f t="shared" si="3535"/>
        <v>0</v>
      </c>
      <c r="P1784" s="19">
        <f t="shared" si="3535"/>
        <v>0</v>
      </c>
      <c r="Q1784" s="19">
        <f t="shared" si="3535"/>
        <v>0</v>
      </c>
      <c r="R1784" s="19">
        <f t="shared" si="3455"/>
        <v>960628.4</v>
      </c>
      <c r="S1784" s="19">
        <f t="shared" si="3456"/>
        <v>1329001.1000000001</v>
      </c>
      <c r="T1784" s="19">
        <f t="shared" si="3457"/>
        <v>0</v>
      </c>
      <c r="U1784" s="19">
        <f t="shared" si="3536"/>
        <v>0</v>
      </c>
      <c r="V1784" s="19">
        <f t="shared" si="3458"/>
        <v>960628.4</v>
      </c>
      <c r="W1784" s="19">
        <f t="shared" si="3459"/>
        <v>1329001.1000000001</v>
      </c>
      <c r="X1784" s="19">
        <f t="shared" si="3460"/>
        <v>0</v>
      </c>
      <c r="Y1784" s="19">
        <f t="shared" si="3536"/>
        <v>4234.3999999999996</v>
      </c>
      <c r="Z1784" s="19">
        <f t="shared" si="3536"/>
        <v>0</v>
      </c>
      <c r="AA1784" s="19">
        <f t="shared" si="3536"/>
        <v>0</v>
      </c>
      <c r="AB1784" s="19">
        <f t="shared" si="3497"/>
        <v>964862.8</v>
      </c>
      <c r="AC1784" s="19">
        <f t="shared" si="3498"/>
        <v>1329001.1000000001</v>
      </c>
      <c r="AD1784" s="19">
        <f t="shared" si="3499"/>
        <v>0</v>
      </c>
      <c r="AE1784" s="19">
        <f t="shared" si="3536"/>
        <v>0</v>
      </c>
      <c r="AF1784" s="19">
        <f t="shared" si="3536"/>
        <v>0</v>
      </c>
      <c r="AG1784" s="19">
        <f t="shared" si="3503"/>
        <v>964862.8</v>
      </c>
      <c r="AH1784" s="19">
        <f t="shared" si="3504"/>
        <v>1329001.1000000001</v>
      </c>
      <c r="AI1784" s="19">
        <f t="shared" si="3505"/>
        <v>0</v>
      </c>
      <c r="AJ1784" s="19">
        <f t="shared" si="3536"/>
        <v>0</v>
      </c>
      <c r="AK1784" s="19">
        <f t="shared" si="3536"/>
        <v>0</v>
      </c>
      <c r="AL1784" s="19">
        <f t="shared" si="3536"/>
        <v>0</v>
      </c>
      <c r="AM1784" s="19">
        <f t="shared" si="3482"/>
        <v>964862.8</v>
      </c>
      <c r="AN1784" s="19">
        <f t="shared" si="3536"/>
        <v>0</v>
      </c>
      <c r="AO1784" s="19">
        <f t="shared" si="3483"/>
        <v>964862.8</v>
      </c>
      <c r="AP1784" s="19">
        <f t="shared" si="3484"/>
        <v>1329001.1000000001</v>
      </c>
      <c r="AQ1784" s="19">
        <f t="shared" si="3536"/>
        <v>0</v>
      </c>
      <c r="AR1784" s="19">
        <f t="shared" si="3485"/>
        <v>1329001.1000000001</v>
      </c>
      <c r="AS1784" s="19">
        <f t="shared" si="3486"/>
        <v>0</v>
      </c>
      <c r="AT1784" s="19">
        <f t="shared" si="3536"/>
        <v>0</v>
      </c>
      <c r="AU1784" s="19">
        <f t="shared" si="3487"/>
        <v>0</v>
      </c>
      <c r="AV1784" s="19">
        <f t="shared" si="3536"/>
        <v>0</v>
      </c>
      <c r="AW1784" s="32"/>
      <c r="AX1784" s="23"/>
      <c r="AY1784" s="2"/>
    </row>
    <row r="1785" spans="1:51" x14ac:dyDescent="0.3">
      <c r="A1785" s="49" t="s">
        <v>355</v>
      </c>
      <c r="B1785" s="45">
        <v>410</v>
      </c>
      <c r="C1785" s="49" t="s">
        <v>200</v>
      </c>
      <c r="D1785" s="49" t="s">
        <v>5</v>
      </c>
      <c r="E1785" s="15" t="s">
        <v>551</v>
      </c>
      <c r="F1785" s="19">
        <v>960628.4</v>
      </c>
      <c r="G1785" s="19">
        <v>1329001.1000000001</v>
      </c>
      <c r="H1785" s="19">
        <v>0</v>
      </c>
      <c r="I1785" s="19"/>
      <c r="J1785" s="19"/>
      <c r="K1785" s="19"/>
      <c r="L1785" s="19">
        <f t="shared" si="3530"/>
        <v>960628.4</v>
      </c>
      <c r="M1785" s="19">
        <f t="shared" si="3531"/>
        <v>1329001.1000000001</v>
      </c>
      <c r="N1785" s="19">
        <f t="shared" si="3532"/>
        <v>0</v>
      </c>
      <c r="O1785" s="19"/>
      <c r="P1785" s="19"/>
      <c r="Q1785" s="19"/>
      <c r="R1785" s="19">
        <f t="shared" si="3455"/>
        <v>960628.4</v>
      </c>
      <c r="S1785" s="19">
        <f t="shared" si="3456"/>
        <v>1329001.1000000001</v>
      </c>
      <c r="T1785" s="19">
        <f t="shared" si="3457"/>
        <v>0</v>
      </c>
      <c r="U1785" s="19"/>
      <c r="V1785" s="19">
        <f t="shared" si="3458"/>
        <v>960628.4</v>
      </c>
      <c r="W1785" s="19">
        <f t="shared" si="3459"/>
        <v>1329001.1000000001</v>
      </c>
      <c r="X1785" s="19">
        <f t="shared" si="3460"/>
        <v>0</v>
      </c>
      <c r="Y1785" s="19">
        <v>4234.3999999999996</v>
      </c>
      <c r="Z1785" s="19"/>
      <c r="AA1785" s="19"/>
      <c r="AB1785" s="19">
        <f t="shared" si="3497"/>
        <v>964862.8</v>
      </c>
      <c r="AC1785" s="19">
        <f t="shared" si="3498"/>
        <v>1329001.1000000001</v>
      </c>
      <c r="AD1785" s="19">
        <f t="shared" si="3499"/>
        <v>0</v>
      </c>
      <c r="AE1785" s="19"/>
      <c r="AF1785" s="19"/>
      <c r="AG1785" s="19">
        <f t="shared" si="3503"/>
        <v>964862.8</v>
      </c>
      <c r="AH1785" s="19">
        <f t="shared" si="3504"/>
        <v>1329001.1000000001</v>
      </c>
      <c r="AI1785" s="19">
        <f t="shared" si="3505"/>
        <v>0</v>
      </c>
      <c r="AJ1785" s="19"/>
      <c r="AK1785" s="19"/>
      <c r="AL1785" s="19"/>
      <c r="AM1785" s="19">
        <f t="shared" si="3482"/>
        <v>964862.8</v>
      </c>
      <c r="AN1785" s="19"/>
      <c r="AO1785" s="19">
        <f t="shared" si="3483"/>
        <v>964862.8</v>
      </c>
      <c r="AP1785" s="19">
        <f t="shared" si="3484"/>
        <v>1329001.1000000001</v>
      </c>
      <c r="AQ1785" s="19"/>
      <c r="AR1785" s="19">
        <f t="shared" si="3485"/>
        <v>1329001.1000000001</v>
      </c>
      <c r="AS1785" s="19">
        <f t="shared" si="3486"/>
        <v>0</v>
      </c>
      <c r="AT1785" s="19"/>
      <c r="AU1785" s="19">
        <f t="shared" si="3487"/>
        <v>0</v>
      </c>
      <c r="AV1785" s="19"/>
      <c r="AW1785" s="32"/>
      <c r="AX1785" s="23"/>
      <c r="AY1785" s="2"/>
    </row>
    <row r="1786" spans="1:51" ht="62.4" x14ac:dyDescent="0.3">
      <c r="A1786" s="49" t="s">
        <v>892</v>
      </c>
      <c r="B1786" s="45"/>
      <c r="C1786" s="49"/>
      <c r="D1786" s="49"/>
      <c r="E1786" s="15" t="s">
        <v>1198</v>
      </c>
      <c r="F1786" s="19">
        <f t="shared" ref="F1786:K1786" si="3537">F1791+F1787</f>
        <v>545730.19999999995</v>
      </c>
      <c r="G1786" s="19">
        <f t="shared" si="3537"/>
        <v>561392.80000000005</v>
      </c>
      <c r="H1786" s="19">
        <f t="shared" si="3537"/>
        <v>2218489.4</v>
      </c>
      <c r="I1786" s="19">
        <f t="shared" si="3537"/>
        <v>0</v>
      </c>
      <c r="J1786" s="19">
        <f t="shared" si="3537"/>
        <v>0</v>
      </c>
      <c r="K1786" s="19">
        <f t="shared" si="3537"/>
        <v>0</v>
      </c>
      <c r="L1786" s="19">
        <f t="shared" si="3530"/>
        <v>545730.19999999995</v>
      </c>
      <c r="M1786" s="19">
        <f t="shared" si="3531"/>
        <v>561392.80000000005</v>
      </c>
      <c r="N1786" s="19">
        <f t="shared" si="3532"/>
        <v>2218489.4</v>
      </c>
      <c r="O1786" s="19">
        <f>O1791+O1787+O1795+O1799</f>
        <v>352757.70000000007</v>
      </c>
      <c r="P1786" s="19">
        <f t="shared" ref="P1786:AV1786" si="3538">P1791+P1787+P1795+P1799</f>
        <v>0</v>
      </c>
      <c r="Q1786" s="19">
        <f t="shared" si="3538"/>
        <v>0</v>
      </c>
      <c r="R1786" s="19">
        <f t="shared" si="3455"/>
        <v>898487.9</v>
      </c>
      <c r="S1786" s="19">
        <f t="shared" si="3456"/>
        <v>561392.80000000005</v>
      </c>
      <c r="T1786" s="19">
        <f t="shared" si="3457"/>
        <v>2218489.4</v>
      </c>
      <c r="U1786" s="19">
        <f t="shared" ref="U1786" si="3539">U1791+U1787+U1795+U1799</f>
        <v>0</v>
      </c>
      <c r="V1786" s="19">
        <f t="shared" si="3458"/>
        <v>898487.9</v>
      </c>
      <c r="W1786" s="19">
        <f t="shared" si="3459"/>
        <v>561392.80000000005</v>
      </c>
      <c r="X1786" s="19">
        <f t="shared" si="3460"/>
        <v>2218489.4</v>
      </c>
      <c r="Y1786" s="19">
        <f t="shared" ref="Y1786:AA1786" si="3540">Y1791+Y1787+Y1795+Y1799</f>
        <v>0</v>
      </c>
      <c r="Z1786" s="19">
        <f t="shared" si="3540"/>
        <v>0</v>
      </c>
      <c r="AA1786" s="19">
        <f t="shared" si="3540"/>
        <v>0</v>
      </c>
      <c r="AB1786" s="19">
        <f t="shared" si="3497"/>
        <v>898487.9</v>
      </c>
      <c r="AC1786" s="19">
        <f t="shared" si="3498"/>
        <v>561392.80000000005</v>
      </c>
      <c r="AD1786" s="19">
        <f t="shared" si="3499"/>
        <v>2218489.4</v>
      </c>
      <c r="AE1786" s="19">
        <f t="shared" ref="AE1786:AF1786" si="3541">AE1791+AE1787+AE1795+AE1799</f>
        <v>0</v>
      </c>
      <c r="AF1786" s="19">
        <f t="shared" si="3541"/>
        <v>0</v>
      </c>
      <c r="AG1786" s="19">
        <f t="shared" si="3503"/>
        <v>898487.9</v>
      </c>
      <c r="AH1786" s="19">
        <f t="shared" si="3504"/>
        <v>561392.80000000005</v>
      </c>
      <c r="AI1786" s="19">
        <f t="shared" si="3505"/>
        <v>2218489.4</v>
      </c>
      <c r="AJ1786" s="19">
        <f t="shared" ref="AJ1786:AL1786" si="3542">AJ1791+AJ1787+AJ1795+AJ1799</f>
        <v>0</v>
      </c>
      <c r="AK1786" s="19">
        <f t="shared" si="3542"/>
        <v>0</v>
      </c>
      <c r="AL1786" s="19">
        <f t="shared" si="3542"/>
        <v>0</v>
      </c>
      <c r="AM1786" s="19">
        <f t="shared" si="3482"/>
        <v>898487.9</v>
      </c>
      <c r="AN1786" s="19">
        <f t="shared" ref="AN1786" si="3543">AN1791+AN1787+AN1795+AN1799</f>
        <v>0</v>
      </c>
      <c r="AO1786" s="19">
        <f t="shared" si="3483"/>
        <v>898487.9</v>
      </c>
      <c r="AP1786" s="19">
        <f t="shared" si="3484"/>
        <v>561392.80000000005</v>
      </c>
      <c r="AQ1786" s="19">
        <f t="shared" ref="AQ1786" si="3544">AQ1791+AQ1787+AQ1795+AQ1799</f>
        <v>0</v>
      </c>
      <c r="AR1786" s="19">
        <f t="shared" si="3485"/>
        <v>561392.80000000005</v>
      </c>
      <c r="AS1786" s="19">
        <f t="shared" si="3486"/>
        <v>2218489.4</v>
      </c>
      <c r="AT1786" s="19">
        <f t="shared" ref="AT1786" si="3545">AT1791+AT1787+AT1795+AT1799</f>
        <v>0</v>
      </c>
      <c r="AU1786" s="19">
        <f t="shared" si="3487"/>
        <v>2218489.4</v>
      </c>
      <c r="AV1786" s="19">
        <f t="shared" si="3538"/>
        <v>0</v>
      </c>
      <c r="AW1786" s="32"/>
      <c r="AX1786" s="23"/>
      <c r="AY1786" s="2"/>
    </row>
    <row r="1787" spans="1:51" ht="46.8" hidden="1" x14ac:dyDescent="0.3">
      <c r="A1787" s="36" t="s">
        <v>893</v>
      </c>
      <c r="B1787" s="33"/>
      <c r="C1787" s="36"/>
      <c r="D1787" s="36"/>
      <c r="E1787" s="15" t="s">
        <v>894</v>
      </c>
      <c r="F1787" s="19">
        <f t="shared" ref="F1787:K1789" si="3546">F1788</f>
        <v>518443.7</v>
      </c>
      <c r="G1787" s="19">
        <f t="shared" si="3546"/>
        <v>533322.9</v>
      </c>
      <c r="H1787" s="19">
        <f t="shared" si="3546"/>
        <v>2107564.9</v>
      </c>
      <c r="I1787" s="19">
        <f t="shared" si="3546"/>
        <v>0</v>
      </c>
      <c r="J1787" s="19">
        <f t="shared" si="3546"/>
        <v>0</v>
      </c>
      <c r="K1787" s="19">
        <f t="shared" si="3546"/>
        <v>0</v>
      </c>
      <c r="L1787" s="19">
        <f t="shared" si="3530"/>
        <v>518443.7</v>
      </c>
      <c r="M1787" s="19">
        <f t="shared" si="3531"/>
        <v>533322.9</v>
      </c>
      <c r="N1787" s="19">
        <f t="shared" si="3532"/>
        <v>2107564.9</v>
      </c>
      <c r="O1787" s="19">
        <f t="shared" ref="O1787:Q1789" si="3547">O1788</f>
        <v>-518443.7</v>
      </c>
      <c r="P1787" s="19">
        <f t="shared" si="3547"/>
        <v>-533322.9</v>
      </c>
      <c r="Q1787" s="19">
        <f t="shared" si="3547"/>
        <v>-2107564.9</v>
      </c>
      <c r="R1787" s="19">
        <f t="shared" si="3455"/>
        <v>0</v>
      </c>
      <c r="S1787" s="19">
        <f t="shared" si="3456"/>
        <v>0</v>
      </c>
      <c r="T1787" s="19">
        <f t="shared" si="3457"/>
        <v>0</v>
      </c>
      <c r="U1787" s="19">
        <f t="shared" ref="U1787:AV1789" si="3548">U1788</f>
        <v>0</v>
      </c>
      <c r="V1787" s="19">
        <f t="shared" si="3458"/>
        <v>0</v>
      </c>
      <c r="W1787" s="19">
        <f t="shared" si="3459"/>
        <v>0</v>
      </c>
      <c r="X1787" s="19">
        <f t="shared" si="3460"/>
        <v>0</v>
      </c>
      <c r="Y1787" s="19">
        <f t="shared" si="3548"/>
        <v>0</v>
      </c>
      <c r="Z1787" s="19">
        <f t="shared" si="3548"/>
        <v>0</v>
      </c>
      <c r="AA1787" s="19">
        <f t="shared" si="3548"/>
        <v>0</v>
      </c>
      <c r="AB1787" s="19">
        <f t="shared" si="3497"/>
        <v>0</v>
      </c>
      <c r="AC1787" s="19">
        <f t="shared" si="3498"/>
        <v>0</v>
      </c>
      <c r="AD1787" s="19">
        <f t="shared" si="3499"/>
        <v>0</v>
      </c>
      <c r="AE1787" s="19">
        <f t="shared" si="3548"/>
        <v>0</v>
      </c>
      <c r="AF1787" s="19">
        <f t="shared" si="3548"/>
        <v>0</v>
      </c>
      <c r="AG1787" s="19">
        <f t="shared" si="3503"/>
        <v>0</v>
      </c>
      <c r="AH1787" s="19">
        <f t="shared" si="3504"/>
        <v>0</v>
      </c>
      <c r="AI1787" s="19">
        <f t="shared" si="3505"/>
        <v>0</v>
      </c>
      <c r="AJ1787" s="19">
        <f t="shared" si="3548"/>
        <v>0</v>
      </c>
      <c r="AK1787" s="19">
        <f t="shared" si="3548"/>
        <v>0</v>
      </c>
      <c r="AL1787" s="19">
        <f t="shared" si="3548"/>
        <v>0</v>
      </c>
      <c r="AM1787" s="19">
        <f t="shared" si="3482"/>
        <v>0</v>
      </c>
      <c r="AN1787" s="19">
        <f t="shared" si="3548"/>
        <v>0</v>
      </c>
      <c r="AO1787" s="19"/>
      <c r="AP1787" s="19">
        <f t="shared" si="3484"/>
        <v>0</v>
      </c>
      <c r="AQ1787" s="19">
        <f t="shared" si="3548"/>
        <v>0</v>
      </c>
      <c r="AR1787" s="19"/>
      <c r="AS1787" s="19">
        <f t="shared" si="3486"/>
        <v>0</v>
      </c>
      <c r="AT1787" s="19">
        <f t="shared" si="3548"/>
        <v>0</v>
      </c>
      <c r="AU1787" s="19"/>
      <c r="AV1787" s="19">
        <f t="shared" si="3548"/>
        <v>0</v>
      </c>
      <c r="AW1787" s="32">
        <v>0</v>
      </c>
      <c r="AX1787" s="23"/>
      <c r="AY1787" s="2"/>
    </row>
    <row r="1788" spans="1:51" ht="46.8" hidden="1" x14ac:dyDescent="0.3">
      <c r="A1788" s="36" t="s">
        <v>893</v>
      </c>
      <c r="B1788" s="33">
        <v>400</v>
      </c>
      <c r="C1788" s="36"/>
      <c r="D1788" s="36"/>
      <c r="E1788" s="15" t="s">
        <v>580</v>
      </c>
      <c r="F1788" s="19">
        <f t="shared" si="3546"/>
        <v>518443.7</v>
      </c>
      <c r="G1788" s="19">
        <f t="shared" si="3546"/>
        <v>533322.9</v>
      </c>
      <c r="H1788" s="19">
        <f t="shared" si="3546"/>
        <v>2107564.9</v>
      </c>
      <c r="I1788" s="19">
        <f t="shared" si="3546"/>
        <v>0</v>
      </c>
      <c r="J1788" s="19">
        <f t="shared" si="3546"/>
        <v>0</v>
      </c>
      <c r="K1788" s="19">
        <f t="shared" si="3546"/>
        <v>0</v>
      </c>
      <c r="L1788" s="19">
        <f t="shared" si="3530"/>
        <v>518443.7</v>
      </c>
      <c r="M1788" s="19">
        <f t="shared" si="3531"/>
        <v>533322.9</v>
      </c>
      <c r="N1788" s="19">
        <f t="shared" si="3532"/>
        <v>2107564.9</v>
      </c>
      <c r="O1788" s="19">
        <f t="shared" si="3547"/>
        <v>-518443.7</v>
      </c>
      <c r="P1788" s="19">
        <f t="shared" si="3547"/>
        <v>-533322.9</v>
      </c>
      <c r="Q1788" s="19">
        <f t="shared" si="3547"/>
        <v>-2107564.9</v>
      </c>
      <c r="R1788" s="19">
        <f t="shared" si="3455"/>
        <v>0</v>
      </c>
      <c r="S1788" s="19">
        <f t="shared" si="3456"/>
        <v>0</v>
      </c>
      <c r="T1788" s="19">
        <f t="shared" si="3457"/>
        <v>0</v>
      </c>
      <c r="U1788" s="19">
        <f t="shared" si="3548"/>
        <v>0</v>
      </c>
      <c r="V1788" s="19">
        <f t="shared" si="3458"/>
        <v>0</v>
      </c>
      <c r="W1788" s="19">
        <f t="shared" si="3459"/>
        <v>0</v>
      </c>
      <c r="X1788" s="19">
        <f t="shared" si="3460"/>
        <v>0</v>
      </c>
      <c r="Y1788" s="19">
        <f t="shared" si="3548"/>
        <v>0</v>
      </c>
      <c r="Z1788" s="19">
        <f t="shared" si="3548"/>
        <v>0</v>
      </c>
      <c r="AA1788" s="19">
        <f t="shared" si="3548"/>
        <v>0</v>
      </c>
      <c r="AB1788" s="19">
        <f t="shared" si="3497"/>
        <v>0</v>
      </c>
      <c r="AC1788" s="19">
        <f t="shared" si="3498"/>
        <v>0</v>
      </c>
      <c r="AD1788" s="19">
        <f t="shared" si="3499"/>
        <v>0</v>
      </c>
      <c r="AE1788" s="19">
        <f t="shared" si="3548"/>
        <v>0</v>
      </c>
      <c r="AF1788" s="19">
        <f t="shared" si="3548"/>
        <v>0</v>
      </c>
      <c r="AG1788" s="19">
        <f t="shared" si="3503"/>
        <v>0</v>
      </c>
      <c r="AH1788" s="19">
        <f t="shared" si="3504"/>
        <v>0</v>
      </c>
      <c r="AI1788" s="19">
        <f t="shared" si="3505"/>
        <v>0</v>
      </c>
      <c r="AJ1788" s="19">
        <f t="shared" si="3548"/>
        <v>0</v>
      </c>
      <c r="AK1788" s="19">
        <f t="shared" si="3548"/>
        <v>0</v>
      </c>
      <c r="AL1788" s="19">
        <f t="shared" si="3548"/>
        <v>0</v>
      </c>
      <c r="AM1788" s="19">
        <f t="shared" si="3482"/>
        <v>0</v>
      </c>
      <c r="AN1788" s="19">
        <f t="shared" si="3548"/>
        <v>0</v>
      </c>
      <c r="AO1788" s="19"/>
      <c r="AP1788" s="19">
        <f t="shared" si="3484"/>
        <v>0</v>
      </c>
      <c r="AQ1788" s="19">
        <f t="shared" si="3548"/>
        <v>0</v>
      </c>
      <c r="AR1788" s="19"/>
      <c r="AS1788" s="19">
        <f t="shared" si="3486"/>
        <v>0</v>
      </c>
      <c r="AT1788" s="19">
        <f t="shared" si="3548"/>
        <v>0</v>
      </c>
      <c r="AU1788" s="19"/>
      <c r="AV1788" s="19">
        <f t="shared" si="3548"/>
        <v>0</v>
      </c>
      <c r="AW1788" s="32">
        <v>0</v>
      </c>
      <c r="AX1788" s="23"/>
      <c r="AY1788" s="2"/>
    </row>
    <row r="1789" spans="1:51" hidden="1" x14ac:dyDescent="0.3">
      <c r="A1789" s="36" t="s">
        <v>893</v>
      </c>
      <c r="B1789" s="33">
        <v>410</v>
      </c>
      <c r="C1789" s="36"/>
      <c r="D1789" s="36"/>
      <c r="E1789" s="15" t="s">
        <v>593</v>
      </c>
      <c r="F1789" s="19">
        <f t="shared" si="3546"/>
        <v>518443.7</v>
      </c>
      <c r="G1789" s="19">
        <f t="shared" si="3546"/>
        <v>533322.9</v>
      </c>
      <c r="H1789" s="19">
        <f t="shared" si="3546"/>
        <v>2107564.9</v>
      </c>
      <c r="I1789" s="19">
        <f t="shared" si="3546"/>
        <v>0</v>
      </c>
      <c r="J1789" s="19">
        <f t="shared" si="3546"/>
        <v>0</v>
      </c>
      <c r="K1789" s="19">
        <f t="shared" si="3546"/>
        <v>0</v>
      </c>
      <c r="L1789" s="19">
        <f t="shared" si="3530"/>
        <v>518443.7</v>
      </c>
      <c r="M1789" s="19">
        <f t="shared" si="3531"/>
        <v>533322.9</v>
      </c>
      <c r="N1789" s="19">
        <f t="shared" si="3532"/>
        <v>2107564.9</v>
      </c>
      <c r="O1789" s="19">
        <f t="shared" si="3547"/>
        <v>-518443.7</v>
      </c>
      <c r="P1789" s="19">
        <f t="shared" si="3547"/>
        <v>-533322.9</v>
      </c>
      <c r="Q1789" s="19">
        <f t="shared" si="3547"/>
        <v>-2107564.9</v>
      </c>
      <c r="R1789" s="19">
        <f t="shared" si="3455"/>
        <v>0</v>
      </c>
      <c r="S1789" s="19">
        <f t="shared" si="3456"/>
        <v>0</v>
      </c>
      <c r="T1789" s="19">
        <f t="shared" si="3457"/>
        <v>0</v>
      </c>
      <c r="U1789" s="19">
        <f t="shared" si="3548"/>
        <v>0</v>
      </c>
      <c r="V1789" s="19">
        <f t="shared" si="3458"/>
        <v>0</v>
      </c>
      <c r="W1789" s="19">
        <f t="shared" si="3459"/>
        <v>0</v>
      </c>
      <c r="X1789" s="19">
        <f t="shared" si="3460"/>
        <v>0</v>
      </c>
      <c r="Y1789" s="19">
        <f t="shared" si="3548"/>
        <v>0</v>
      </c>
      <c r="Z1789" s="19">
        <f t="shared" si="3548"/>
        <v>0</v>
      </c>
      <c r="AA1789" s="19">
        <f t="shared" si="3548"/>
        <v>0</v>
      </c>
      <c r="AB1789" s="19">
        <f t="shared" si="3497"/>
        <v>0</v>
      </c>
      <c r="AC1789" s="19">
        <f t="shared" si="3498"/>
        <v>0</v>
      </c>
      <c r="AD1789" s="19">
        <f t="shared" si="3499"/>
        <v>0</v>
      </c>
      <c r="AE1789" s="19">
        <f t="shared" si="3548"/>
        <v>0</v>
      </c>
      <c r="AF1789" s="19">
        <f t="shared" si="3548"/>
        <v>0</v>
      </c>
      <c r="AG1789" s="19">
        <f t="shared" si="3503"/>
        <v>0</v>
      </c>
      <c r="AH1789" s="19">
        <f t="shared" si="3504"/>
        <v>0</v>
      </c>
      <c r="AI1789" s="19">
        <f t="shared" si="3505"/>
        <v>0</v>
      </c>
      <c r="AJ1789" s="19">
        <f t="shared" si="3548"/>
        <v>0</v>
      </c>
      <c r="AK1789" s="19">
        <f t="shared" si="3548"/>
        <v>0</v>
      </c>
      <c r="AL1789" s="19">
        <f t="shared" si="3548"/>
        <v>0</v>
      </c>
      <c r="AM1789" s="19">
        <f t="shared" si="3482"/>
        <v>0</v>
      </c>
      <c r="AN1789" s="19">
        <f t="shared" si="3548"/>
        <v>0</v>
      </c>
      <c r="AO1789" s="19"/>
      <c r="AP1789" s="19">
        <f t="shared" si="3484"/>
        <v>0</v>
      </c>
      <c r="AQ1789" s="19">
        <f t="shared" si="3548"/>
        <v>0</v>
      </c>
      <c r="AR1789" s="19"/>
      <c r="AS1789" s="19">
        <f t="shared" si="3486"/>
        <v>0</v>
      </c>
      <c r="AT1789" s="19">
        <f t="shared" si="3548"/>
        <v>0</v>
      </c>
      <c r="AU1789" s="19"/>
      <c r="AV1789" s="19">
        <f t="shared" si="3548"/>
        <v>0</v>
      </c>
      <c r="AW1789" s="32">
        <v>0</v>
      </c>
      <c r="AX1789" s="23"/>
      <c r="AY1789" s="2"/>
    </row>
    <row r="1790" spans="1:51" hidden="1" x14ac:dyDescent="0.3">
      <c r="A1790" s="36" t="s">
        <v>893</v>
      </c>
      <c r="B1790" s="33">
        <v>410</v>
      </c>
      <c r="C1790" s="36" t="s">
        <v>200</v>
      </c>
      <c r="D1790" s="36" t="s">
        <v>5</v>
      </c>
      <c r="E1790" s="15" t="s">
        <v>551</v>
      </c>
      <c r="F1790" s="19">
        <v>518443.7</v>
      </c>
      <c r="G1790" s="19">
        <v>533322.9</v>
      </c>
      <c r="H1790" s="19">
        <v>2107564.9</v>
      </c>
      <c r="I1790" s="19"/>
      <c r="J1790" s="19"/>
      <c r="K1790" s="19"/>
      <c r="L1790" s="19">
        <f t="shared" si="3530"/>
        <v>518443.7</v>
      </c>
      <c r="M1790" s="19">
        <f t="shared" si="3531"/>
        <v>533322.9</v>
      </c>
      <c r="N1790" s="19">
        <f t="shared" si="3532"/>
        <v>2107564.9</v>
      </c>
      <c r="O1790" s="19">
        <v>-518443.7</v>
      </c>
      <c r="P1790" s="19">
        <v>-533322.9</v>
      </c>
      <c r="Q1790" s="19">
        <v>-2107564.9</v>
      </c>
      <c r="R1790" s="19">
        <f t="shared" si="3455"/>
        <v>0</v>
      </c>
      <c r="S1790" s="19">
        <f t="shared" si="3456"/>
        <v>0</v>
      </c>
      <c r="T1790" s="19">
        <f t="shared" si="3457"/>
        <v>0</v>
      </c>
      <c r="U1790" s="19"/>
      <c r="V1790" s="19">
        <f t="shared" si="3458"/>
        <v>0</v>
      </c>
      <c r="W1790" s="19">
        <f t="shared" si="3459"/>
        <v>0</v>
      </c>
      <c r="X1790" s="19">
        <f t="shared" si="3460"/>
        <v>0</v>
      </c>
      <c r="Y1790" s="19"/>
      <c r="Z1790" s="19"/>
      <c r="AA1790" s="19"/>
      <c r="AB1790" s="19">
        <f t="shared" si="3497"/>
        <v>0</v>
      </c>
      <c r="AC1790" s="19">
        <f t="shared" si="3498"/>
        <v>0</v>
      </c>
      <c r="AD1790" s="19">
        <f t="shared" si="3499"/>
        <v>0</v>
      </c>
      <c r="AE1790" s="19"/>
      <c r="AF1790" s="19"/>
      <c r="AG1790" s="19">
        <f t="shared" si="3503"/>
        <v>0</v>
      </c>
      <c r="AH1790" s="19">
        <f t="shared" si="3504"/>
        <v>0</v>
      </c>
      <c r="AI1790" s="19">
        <f t="shared" si="3505"/>
        <v>0</v>
      </c>
      <c r="AJ1790" s="19"/>
      <c r="AK1790" s="19"/>
      <c r="AL1790" s="19"/>
      <c r="AM1790" s="19">
        <f t="shared" si="3482"/>
        <v>0</v>
      </c>
      <c r="AN1790" s="19"/>
      <c r="AO1790" s="19"/>
      <c r="AP1790" s="19">
        <f t="shared" si="3484"/>
        <v>0</v>
      </c>
      <c r="AQ1790" s="19"/>
      <c r="AR1790" s="19"/>
      <c r="AS1790" s="19">
        <f t="shared" si="3486"/>
        <v>0</v>
      </c>
      <c r="AT1790" s="19"/>
      <c r="AU1790" s="19"/>
      <c r="AV1790" s="19"/>
      <c r="AW1790" s="32">
        <v>0</v>
      </c>
      <c r="AX1790" s="23"/>
      <c r="AY1790" s="2"/>
    </row>
    <row r="1791" spans="1:51" ht="46.8" hidden="1" x14ac:dyDescent="0.3">
      <c r="A1791" s="36" t="s">
        <v>891</v>
      </c>
      <c r="B1791" s="33"/>
      <c r="C1791" s="36"/>
      <c r="D1791" s="36"/>
      <c r="E1791" s="15" t="s">
        <v>895</v>
      </c>
      <c r="F1791" s="19">
        <f t="shared" ref="F1791:K1793" si="3549">F1792</f>
        <v>27286.5</v>
      </c>
      <c r="G1791" s="19">
        <f t="shared" si="3549"/>
        <v>28069.9</v>
      </c>
      <c r="H1791" s="19">
        <f t="shared" si="3549"/>
        <v>110924.5</v>
      </c>
      <c r="I1791" s="19">
        <f t="shared" si="3549"/>
        <v>0</v>
      </c>
      <c r="J1791" s="19">
        <f t="shared" si="3549"/>
        <v>0</v>
      </c>
      <c r="K1791" s="19">
        <f t="shared" si="3549"/>
        <v>0</v>
      </c>
      <c r="L1791" s="19">
        <f t="shared" si="3530"/>
        <v>27286.5</v>
      </c>
      <c r="M1791" s="19">
        <f t="shared" si="3531"/>
        <v>28069.9</v>
      </c>
      <c r="N1791" s="19">
        <f t="shared" si="3532"/>
        <v>110924.5</v>
      </c>
      <c r="O1791" s="19">
        <f t="shared" ref="O1791:Q1793" si="3550">O1792</f>
        <v>-27286.5</v>
      </c>
      <c r="P1791" s="19">
        <f t="shared" si="3550"/>
        <v>-28069.9</v>
      </c>
      <c r="Q1791" s="19">
        <f t="shared" si="3550"/>
        <v>-110924.5</v>
      </c>
      <c r="R1791" s="19">
        <f t="shared" si="3455"/>
        <v>0</v>
      </c>
      <c r="S1791" s="19">
        <f t="shared" si="3456"/>
        <v>0</v>
      </c>
      <c r="T1791" s="19">
        <f t="shared" si="3457"/>
        <v>0</v>
      </c>
      <c r="U1791" s="19">
        <f t="shared" ref="U1791:AV1793" si="3551">U1792</f>
        <v>0</v>
      </c>
      <c r="V1791" s="19">
        <f t="shared" si="3458"/>
        <v>0</v>
      </c>
      <c r="W1791" s="19">
        <f t="shared" si="3459"/>
        <v>0</v>
      </c>
      <c r="X1791" s="19">
        <f t="shared" si="3460"/>
        <v>0</v>
      </c>
      <c r="Y1791" s="19">
        <f t="shared" si="3551"/>
        <v>0</v>
      </c>
      <c r="Z1791" s="19">
        <f t="shared" si="3551"/>
        <v>0</v>
      </c>
      <c r="AA1791" s="19">
        <f t="shared" si="3551"/>
        <v>0</v>
      </c>
      <c r="AB1791" s="19">
        <f t="shared" si="3497"/>
        <v>0</v>
      </c>
      <c r="AC1791" s="19">
        <f t="shared" si="3498"/>
        <v>0</v>
      </c>
      <c r="AD1791" s="19">
        <f t="shared" si="3499"/>
        <v>0</v>
      </c>
      <c r="AE1791" s="19">
        <f t="shared" si="3551"/>
        <v>0</v>
      </c>
      <c r="AF1791" s="19">
        <f t="shared" si="3551"/>
        <v>0</v>
      </c>
      <c r="AG1791" s="19">
        <f t="shared" si="3503"/>
        <v>0</v>
      </c>
      <c r="AH1791" s="19">
        <f t="shared" si="3504"/>
        <v>0</v>
      </c>
      <c r="AI1791" s="19">
        <f t="shared" si="3505"/>
        <v>0</v>
      </c>
      <c r="AJ1791" s="19">
        <f t="shared" si="3551"/>
        <v>0</v>
      </c>
      <c r="AK1791" s="19">
        <f t="shared" si="3551"/>
        <v>0</v>
      </c>
      <c r="AL1791" s="19">
        <f t="shared" si="3551"/>
        <v>0</v>
      </c>
      <c r="AM1791" s="19">
        <f t="shared" si="3482"/>
        <v>0</v>
      </c>
      <c r="AN1791" s="19">
        <f t="shared" si="3551"/>
        <v>0</v>
      </c>
      <c r="AO1791" s="19"/>
      <c r="AP1791" s="19">
        <f t="shared" si="3484"/>
        <v>0</v>
      </c>
      <c r="AQ1791" s="19">
        <f t="shared" si="3551"/>
        <v>0</v>
      </c>
      <c r="AR1791" s="19"/>
      <c r="AS1791" s="19">
        <f t="shared" si="3486"/>
        <v>0</v>
      </c>
      <c r="AT1791" s="19">
        <f t="shared" si="3551"/>
        <v>0</v>
      </c>
      <c r="AU1791" s="19"/>
      <c r="AV1791" s="19">
        <f t="shared" si="3551"/>
        <v>0</v>
      </c>
      <c r="AW1791" s="32">
        <v>0</v>
      </c>
      <c r="AX1791" s="23"/>
      <c r="AY1791" s="2"/>
    </row>
    <row r="1792" spans="1:51" ht="46.8" hidden="1" x14ac:dyDescent="0.3">
      <c r="A1792" s="36" t="s">
        <v>891</v>
      </c>
      <c r="B1792" s="33">
        <v>400</v>
      </c>
      <c r="C1792" s="36"/>
      <c r="D1792" s="36"/>
      <c r="E1792" s="15" t="s">
        <v>580</v>
      </c>
      <c r="F1792" s="19">
        <f t="shared" si="3549"/>
        <v>27286.5</v>
      </c>
      <c r="G1792" s="19">
        <f t="shared" si="3549"/>
        <v>28069.9</v>
      </c>
      <c r="H1792" s="19">
        <f t="shared" si="3549"/>
        <v>110924.5</v>
      </c>
      <c r="I1792" s="19">
        <f t="shared" si="3549"/>
        <v>0</v>
      </c>
      <c r="J1792" s="19">
        <f t="shared" si="3549"/>
        <v>0</v>
      </c>
      <c r="K1792" s="19">
        <f t="shared" si="3549"/>
        <v>0</v>
      </c>
      <c r="L1792" s="19">
        <f t="shared" si="3530"/>
        <v>27286.5</v>
      </c>
      <c r="M1792" s="19">
        <f t="shared" si="3531"/>
        <v>28069.9</v>
      </c>
      <c r="N1792" s="19">
        <f t="shared" si="3532"/>
        <v>110924.5</v>
      </c>
      <c r="O1792" s="19">
        <f t="shared" si="3550"/>
        <v>-27286.5</v>
      </c>
      <c r="P1792" s="19">
        <f t="shared" si="3550"/>
        <v>-28069.9</v>
      </c>
      <c r="Q1792" s="19">
        <f t="shared" si="3550"/>
        <v>-110924.5</v>
      </c>
      <c r="R1792" s="19">
        <f t="shared" si="3455"/>
        <v>0</v>
      </c>
      <c r="S1792" s="19">
        <f t="shared" si="3456"/>
        <v>0</v>
      </c>
      <c r="T1792" s="19">
        <f t="shared" si="3457"/>
        <v>0</v>
      </c>
      <c r="U1792" s="19">
        <f t="shared" si="3551"/>
        <v>0</v>
      </c>
      <c r="V1792" s="19">
        <f t="shared" si="3458"/>
        <v>0</v>
      </c>
      <c r="W1792" s="19">
        <f t="shared" si="3459"/>
        <v>0</v>
      </c>
      <c r="X1792" s="19">
        <f t="shared" si="3460"/>
        <v>0</v>
      </c>
      <c r="Y1792" s="19">
        <f t="shared" si="3551"/>
        <v>0</v>
      </c>
      <c r="Z1792" s="19">
        <f t="shared" si="3551"/>
        <v>0</v>
      </c>
      <c r="AA1792" s="19">
        <f t="shared" si="3551"/>
        <v>0</v>
      </c>
      <c r="AB1792" s="19">
        <f t="shared" si="3497"/>
        <v>0</v>
      </c>
      <c r="AC1792" s="19">
        <f t="shared" si="3498"/>
        <v>0</v>
      </c>
      <c r="AD1792" s="19">
        <f t="shared" si="3499"/>
        <v>0</v>
      </c>
      <c r="AE1792" s="19">
        <f t="shared" si="3551"/>
        <v>0</v>
      </c>
      <c r="AF1792" s="19">
        <f t="shared" si="3551"/>
        <v>0</v>
      </c>
      <c r="AG1792" s="19">
        <f t="shared" si="3503"/>
        <v>0</v>
      </c>
      <c r="AH1792" s="19">
        <f t="shared" si="3504"/>
        <v>0</v>
      </c>
      <c r="AI1792" s="19">
        <f t="shared" si="3505"/>
        <v>0</v>
      </c>
      <c r="AJ1792" s="19">
        <f t="shared" si="3551"/>
        <v>0</v>
      </c>
      <c r="AK1792" s="19">
        <f t="shared" si="3551"/>
        <v>0</v>
      </c>
      <c r="AL1792" s="19">
        <f t="shared" si="3551"/>
        <v>0</v>
      </c>
      <c r="AM1792" s="19">
        <f t="shared" si="3482"/>
        <v>0</v>
      </c>
      <c r="AN1792" s="19">
        <f t="shared" si="3551"/>
        <v>0</v>
      </c>
      <c r="AO1792" s="19"/>
      <c r="AP1792" s="19">
        <f t="shared" si="3484"/>
        <v>0</v>
      </c>
      <c r="AQ1792" s="19">
        <f t="shared" si="3551"/>
        <v>0</v>
      </c>
      <c r="AR1792" s="19"/>
      <c r="AS1792" s="19">
        <f t="shared" si="3486"/>
        <v>0</v>
      </c>
      <c r="AT1792" s="19">
        <f t="shared" si="3551"/>
        <v>0</v>
      </c>
      <c r="AU1792" s="19"/>
      <c r="AV1792" s="19">
        <f t="shared" si="3551"/>
        <v>0</v>
      </c>
      <c r="AW1792" s="32">
        <v>0</v>
      </c>
      <c r="AX1792" s="23"/>
      <c r="AY1792" s="2"/>
    </row>
    <row r="1793" spans="1:51" hidden="1" x14ac:dyDescent="0.3">
      <c r="A1793" s="36" t="s">
        <v>891</v>
      </c>
      <c r="B1793" s="33">
        <v>410</v>
      </c>
      <c r="C1793" s="36"/>
      <c r="D1793" s="36"/>
      <c r="E1793" s="15" t="s">
        <v>593</v>
      </c>
      <c r="F1793" s="19">
        <f t="shared" si="3549"/>
        <v>27286.5</v>
      </c>
      <c r="G1793" s="19">
        <f t="shared" si="3549"/>
        <v>28069.9</v>
      </c>
      <c r="H1793" s="19">
        <f t="shared" si="3549"/>
        <v>110924.5</v>
      </c>
      <c r="I1793" s="19">
        <f t="shared" si="3549"/>
        <v>0</v>
      </c>
      <c r="J1793" s="19">
        <f t="shared" si="3549"/>
        <v>0</v>
      </c>
      <c r="K1793" s="19">
        <f t="shared" si="3549"/>
        <v>0</v>
      </c>
      <c r="L1793" s="19">
        <f t="shared" si="3530"/>
        <v>27286.5</v>
      </c>
      <c r="M1793" s="19">
        <f t="shared" si="3531"/>
        <v>28069.9</v>
      </c>
      <c r="N1793" s="19">
        <f t="shared" si="3532"/>
        <v>110924.5</v>
      </c>
      <c r="O1793" s="19">
        <f t="shared" si="3550"/>
        <v>-27286.5</v>
      </c>
      <c r="P1793" s="19">
        <f t="shared" si="3550"/>
        <v>-28069.9</v>
      </c>
      <c r="Q1793" s="19">
        <f t="shared" si="3550"/>
        <v>-110924.5</v>
      </c>
      <c r="R1793" s="19">
        <f t="shared" si="3455"/>
        <v>0</v>
      </c>
      <c r="S1793" s="19">
        <f t="shared" si="3456"/>
        <v>0</v>
      </c>
      <c r="T1793" s="19">
        <f t="shared" si="3457"/>
        <v>0</v>
      </c>
      <c r="U1793" s="19">
        <f t="shared" si="3551"/>
        <v>0</v>
      </c>
      <c r="V1793" s="19">
        <f t="shared" si="3458"/>
        <v>0</v>
      </c>
      <c r="W1793" s="19">
        <f t="shared" si="3459"/>
        <v>0</v>
      </c>
      <c r="X1793" s="19">
        <f t="shared" si="3460"/>
        <v>0</v>
      </c>
      <c r="Y1793" s="19">
        <f t="shared" si="3551"/>
        <v>0</v>
      </c>
      <c r="Z1793" s="19">
        <f t="shared" si="3551"/>
        <v>0</v>
      </c>
      <c r="AA1793" s="19">
        <f t="shared" si="3551"/>
        <v>0</v>
      </c>
      <c r="AB1793" s="19">
        <f t="shared" si="3497"/>
        <v>0</v>
      </c>
      <c r="AC1793" s="19">
        <f t="shared" si="3498"/>
        <v>0</v>
      </c>
      <c r="AD1793" s="19">
        <f t="shared" si="3499"/>
        <v>0</v>
      </c>
      <c r="AE1793" s="19">
        <f t="shared" si="3551"/>
        <v>0</v>
      </c>
      <c r="AF1793" s="19">
        <f t="shared" si="3551"/>
        <v>0</v>
      </c>
      <c r="AG1793" s="19">
        <f t="shared" si="3503"/>
        <v>0</v>
      </c>
      <c r="AH1793" s="19">
        <f t="shared" si="3504"/>
        <v>0</v>
      </c>
      <c r="AI1793" s="19">
        <f t="shared" si="3505"/>
        <v>0</v>
      </c>
      <c r="AJ1793" s="19">
        <f t="shared" si="3551"/>
        <v>0</v>
      </c>
      <c r="AK1793" s="19">
        <f t="shared" si="3551"/>
        <v>0</v>
      </c>
      <c r="AL1793" s="19">
        <f t="shared" si="3551"/>
        <v>0</v>
      </c>
      <c r="AM1793" s="19">
        <f t="shared" si="3482"/>
        <v>0</v>
      </c>
      <c r="AN1793" s="19">
        <f t="shared" si="3551"/>
        <v>0</v>
      </c>
      <c r="AO1793" s="19"/>
      <c r="AP1793" s="19">
        <f t="shared" si="3484"/>
        <v>0</v>
      </c>
      <c r="AQ1793" s="19">
        <f t="shared" si="3551"/>
        <v>0</v>
      </c>
      <c r="AR1793" s="19"/>
      <c r="AS1793" s="19">
        <f t="shared" si="3486"/>
        <v>0</v>
      </c>
      <c r="AT1793" s="19">
        <f t="shared" si="3551"/>
        <v>0</v>
      </c>
      <c r="AU1793" s="19"/>
      <c r="AV1793" s="19">
        <f t="shared" si="3551"/>
        <v>0</v>
      </c>
      <c r="AW1793" s="32">
        <v>0</v>
      </c>
      <c r="AX1793" s="23"/>
      <c r="AY1793" s="2"/>
    </row>
    <row r="1794" spans="1:51" hidden="1" x14ac:dyDescent="0.3">
      <c r="A1794" s="36" t="s">
        <v>891</v>
      </c>
      <c r="B1794" s="33">
        <v>410</v>
      </c>
      <c r="C1794" s="36" t="s">
        <v>200</v>
      </c>
      <c r="D1794" s="36" t="s">
        <v>5</v>
      </c>
      <c r="E1794" s="15" t="s">
        <v>551</v>
      </c>
      <c r="F1794" s="19">
        <v>27286.5</v>
      </c>
      <c r="G1794" s="19">
        <v>28069.9</v>
      </c>
      <c r="H1794" s="19">
        <v>110924.5</v>
      </c>
      <c r="I1794" s="19"/>
      <c r="J1794" s="19"/>
      <c r="K1794" s="19"/>
      <c r="L1794" s="19">
        <f t="shared" si="3530"/>
        <v>27286.5</v>
      </c>
      <c r="M1794" s="19">
        <f t="shared" si="3531"/>
        <v>28069.9</v>
      </c>
      <c r="N1794" s="19">
        <f t="shared" si="3532"/>
        <v>110924.5</v>
      </c>
      <c r="O1794" s="19">
        <v>-27286.5</v>
      </c>
      <c r="P1794" s="19">
        <v>-28069.9</v>
      </c>
      <c r="Q1794" s="19">
        <v>-110924.5</v>
      </c>
      <c r="R1794" s="19">
        <f t="shared" si="3455"/>
        <v>0</v>
      </c>
      <c r="S1794" s="19">
        <f t="shared" si="3456"/>
        <v>0</v>
      </c>
      <c r="T1794" s="19">
        <f t="shared" si="3457"/>
        <v>0</v>
      </c>
      <c r="U1794" s="19"/>
      <c r="V1794" s="19">
        <f t="shared" si="3458"/>
        <v>0</v>
      </c>
      <c r="W1794" s="19">
        <f t="shared" si="3459"/>
        <v>0</v>
      </c>
      <c r="X1794" s="19">
        <f t="shared" si="3460"/>
        <v>0</v>
      </c>
      <c r="Y1794" s="19"/>
      <c r="Z1794" s="19"/>
      <c r="AA1794" s="19"/>
      <c r="AB1794" s="19">
        <f t="shared" si="3497"/>
        <v>0</v>
      </c>
      <c r="AC1794" s="19">
        <f t="shared" si="3498"/>
        <v>0</v>
      </c>
      <c r="AD1794" s="19">
        <f t="shared" si="3499"/>
        <v>0</v>
      </c>
      <c r="AE1794" s="19"/>
      <c r="AF1794" s="19"/>
      <c r="AG1794" s="19">
        <f t="shared" si="3503"/>
        <v>0</v>
      </c>
      <c r="AH1794" s="19">
        <f t="shared" si="3504"/>
        <v>0</v>
      </c>
      <c r="AI1794" s="19">
        <f t="shared" si="3505"/>
        <v>0</v>
      </c>
      <c r="AJ1794" s="19"/>
      <c r="AK1794" s="19"/>
      <c r="AL1794" s="19"/>
      <c r="AM1794" s="19">
        <f t="shared" si="3482"/>
        <v>0</v>
      </c>
      <c r="AN1794" s="19"/>
      <c r="AO1794" s="19"/>
      <c r="AP1794" s="19">
        <f t="shared" si="3484"/>
        <v>0</v>
      </c>
      <c r="AQ1794" s="19"/>
      <c r="AR1794" s="19"/>
      <c r="AS1794" s="19">
        <f t="shared" si="3486"/>
        <v>0</v>
      </c>
      <c r="AT1794" s="19"/>
      <c r="AU1794" s="19"/>
      <c r="AV1794" s="19"/>
      <c r="AW1794" s="32">
        <v>0</v>
      </c>
      <c r="AX1794" s="23"/>
      <c r="AY1794" s="2"/>
    </row>
    <row r="1795" spans="1:51" ht="31.2" x14ac:dyDescent="0.3">
      <c r="A1795" s="49" t="s">
        <v>1360</v>
      </c>
      <c r="B1795" s="45"/>
      <c r="C1795" s="49"/>
      <c r="D1795" s="49"/>
      <c r="E1795" s="15" t="s">
        <v>1361</v>
      </c>
      <c r="F1795" s="19"/>
      <c r="G1795" s="19"/>
      <c r="H1795" s="19"/>
      <c r="I1795" s="19"/>
      <c r="J1795" s="19"/>
      <c r="K1795" s="19"/>
      <c r="L1795" s="19"/>
      <c r="M1795" s="19"/>
      <c r="N1795" s="19"/>
      <c r="O1795" s="19">
        <f>O1796</f>
        <v>871201.4</v>
      </c>
      <c r="P1795" s="19">
        <f t="shared" ref="P1795:AV1797" si="3552">P1796</f>
        <v>533322.9</v>
      </c>
      <c r="Q1795" s="19">
        <f t="shared" si="3552"/>
        <v>2107564.9</v>
      </c>
      <c r="R1795" s="19">
        <f t="shared" si="3455"/>
        <v>871201.4</v>
      </c>
      <c r="S1795" s="19">
        <f t="shared" si="3456"/>
        <v>533322.9</v>
      </c>
      <c r="T1795" s="19">
        <f t="shared" si="3457"/>
        <v>2107564.9</v>
      </c>
      <c r="U1795" s="19">
        <f t="shared" si="3552"/>
        <v>0</v>
      </c>
      <c r="V1795" s="19">
        <f t="shared" si="3458"/>
        <v>871201.4</v>
      </c>
      <c r="W1795" s="19">
        <f t="shared" si="3459"/>
        <v>533322.9</v>
      </c>
      <c r="X1795" s="19">
        <f t="shared" si="3460"/>
        <v>2107564.9</v>
      </c>
      <c r="Y1795" s="19">
        <f t="shared" si="3552"/>
        <v>0</v>
      </c>
      <c r="Z1795" s="19">
        <f t="shared" si="3552"/>
        <v>0</v>
      </c>
      <c r="AA1795" s="19">
        <f t="shared" si="3552"/>
        <v>0</v>
      </c>
      <c r="AB1795" s="19">
        <f t="shared" si="3497"/>
        <v>871201.4</v>
      </c>
      <c r="AC1795" s="19">
        <f t="shared" si="3498"/>
        <v>533322.9</v>
      </c>
      <c r="AD1795" s="19">
        <f t="shared" si="3499"/>
        <v>2107564.9</v>
      </c>
      <c r="AE1795" s="19">
        <f t="shared" si="3552"/>
        <v>0</v>
      </c>
      <c r="AF1795" s="19">
        <f t="shared" si="3552"/>
        <v>0</v>
      </c>
      <c r="AG1795" s="19">
        <f t="shared" si="3503"/>
        <v>871201.4</v>
      </c>
      <c r="AH1795" s="19">
        <f t="shared" si="3504"/>
        <v>533322.9</v>
      </c>
      <c r="AI1795" s="19">
        <f t="shared" si="3505"/>
        <v>2107564.9</v>
      </c>
      <c r="AJ1795" s="19">
        <f t="shared" si="3552"/>
        <v>0</v>
      </c>
      <c r="AK1795" s="19">
        <f t="shared" si="3552"/>
        <v>0</v>
      </c>
      <c r="AL1795" s="19">
        <f t="shared" si="3552"/>
        <v>0</v>
      </c>
      <c r="AM1795" s="19">
        <f t="shared" si="3482"/>
        <v>871201.4</v>
      </c>
      <c r="AN1795" s="19">
        <f t="shared" si="3552"/>
        <v>0</v>
      </c>
      <c r="AO1795" s="19">
        <f t="shared" ref="AO1795:AO1858" si="3553">AM1795+AN1795</f>
        <v>871201.4</v>
      </c>
      <c r="AP1795" s="19">
        <f t="shared" si="3484"/>
        <v>533322.9</v>
      </c>
      <c r="AQ1795" s="19">
        <f t="shared" si="3552"/>
        <v>0</v>
      </c>
      <c r="AR1795" s="19">
        <f t="shared" ref="AR1795:AR1858" si="3554">AP1795+AQ1795</f>
        <v>533322.9</v>
      </c>
      <c r="AS1795" s="19">
        <f t="shared" si="3486"/>
        <v>2107564.9</v>
      </c>
      <c r="AT1795" s="19">
        <f t="shared" si="3552"/>
        <v>0</v>
      </c>
      <c r="AU1795" s="19">
        <f t="shared" ref="AU1795:AU1858" si="3555">AS1795+AT1795</f>
        <v>2107564.9</v>
      </c>
      <c r="AV1795" s="19">
        <f t="shared" si="3552"/>
        <v>0</v>
      </c>
      <c r="AW1795" s="32"/>
      <c r="AX1795" s="23"/>
      <c r="AY1795" s="2"/>
    </row>
    <row r="1796" spans="1:51" ht="46.8" x14ac:dyDescent="0.3">
      <c r="A1796" s="49" t="s">
        <v>1360</v>
      </c>
      <c r="B1796" s="45">
        <v>400</v>
      </c>
      <c r="C1796" s="49"/>
      <c r="D1796" s="49"/>
      <c r="E1796" s="15" t="s">
        <v>580</v>
      </c>
      <c r="F1796" s="19"/>
      <c r="G1796" s="19"/>
      <c r="H1796" s="19"/>
      <c r="I1796" s="19"/>
      <c r="J1796" s="19"/>
      <c r="K1796" s="19"/>
      <c r="L1796" s="19"/>
      <c r="M1796" s="19"/>
      <c r="N1796" s="19"/>
      <c r="O1796" s="19">
        <f>O1797</f>
        <v>871201.4</v>
      </c>
      <c r="P1796" s="19">
        <f t="shared" si="3552"/>
        <v>533322.9</v>
      </c>
      <c r="Q1796" s="19">
        <f t="shared" si="3552"/>
        <v>2107564.9</v>
      </c>
      <c r="R1796" s="19">
        <f t="shared" si="3455"/>
        <v>871201.4</v>
      </c>
      <c r="S1796" s="19">
        <f t="shared" si="3456"/>
        <v>533322.9</v>
      </c>
      <c r="T1796" s="19">
        <f t="shared" si="3457"/>
        <v>2107564.9</v>
      </c>
      <c r="U1796" s="19">
        <f t="shared" si="3552"/>
        <v>0</v>
      </c>
      <c r="V1796" s="19">
        <f t="shared" si="3458"/>
        <v>871201.4</v>
      </c>
      <c r="W1796" s="19">
        <f t="shared" si="3459"/>
        <v>533322.9</v>
      </c>
      <c r="X1796" s="19">
        <f t="shared" si="3460"/>
        <v>2107564.9</v>
      </c>
      <c r="Y1796" s="19">
        <f t="shared" si="3552"/>
        <v>0</v>
      </c>
      <c r="Z1796" s="19">
        <f t="shared" si="3552"/>
        <v>0</v>
      </c>
      <c r="AA1796" s="19">
        <f t="shared" si="3552"/>
        <v>0</v>
      </c>
      <c r="AB1796" s="19">
        <f t="shared" si="3497"/>
        <v>871201.4</v>
      </c>
      <c r="AC1796" s="19">
        <f t="shared" si="3498"/>
        <v>533322.9</v>
      </c>
      <c r="AD1796" s="19">
        <f t="shared" si="3499"/>
        <v>2107564.9</v>
      </c>
      <c r="AE1796" s="19">
        <f t="shared" si="3552"/>
        <v>0</v>
      </c>
      <c r="AF1796" s="19">
        <f t="shared" si="3552"/>
        <v>0</v>
      </c>
      <c r="AG1796" s="19">
        <f t="shared" si="3503"/>
        <v>871201.4</v>
      </c>
      <c r="AH1796" s="19">
        <f t="shared" si="3504"/>
        <v>533322.9</v>
      </c>
      <c r="AI1796" s="19">
        <f t="shared" si="3505"/>
        <v>2107564.9</v>
      </c>
      <c r="AJ1796" s="19">
        <f t="shared" si="3552"/>
        <v>0</v>
      </c>
      <c r="AK1796" s="19">
        <f t="shared" si="3552"/>
        <v>0</v>
      </c>
      <c r="AL1796" s="19">
        <f t="shared" si="3552"/>
        <v>0</v>
      </c>
      <c r="AM1796" s="19">
        <f t="shared" si="3482"/>
        <v>871201.4</v>
      </c>
      <c r="AN1796" s="19">
        <f t="shared" si="3552"/>
        <v>0</v>
      </c>
      <c r="AO1796" s="19">
        <f t="shared" si="3553"/>
        <v>871201.4</v>
      </c>
      <c r="AP1796" s="19">
        <f t="shared" si="3484"/>
        <v>533322.9</v>
      </c>
      <c r="AQ1796" s="19">
        <f t="shared" si="3552"/>
        <v>0</v>
      </c>
      <c r="AR1796" s="19">
        <f t="shared" si="3554"/>
        <v>533322.9</v>
      </c>
      <c r="AS1796" s="19">
        <f t="shared" si="3486"/>
        <v>2107564.9</v>
      </c>
      <c r="AT1796" s="19">
        <f t="shared" si="3552"/>
        <v>0</v>
      </c>
      <c r="AU1796" s="19">
        <f t="shared" si="3555"/>
        <v>2107564.9</v>
      </c>
      <c r="AV1796" s="19">
        <f t="shared" si="3552"/>
        <v>0</v>
      </c>
      <c r="AW1796" s="32"/>
      <c r="AX1796" s="23"/>
      <c r="AY1796" s="2"/>
    </row>
    <row r="1797" spans="1:51" x14ac:dyDescent="0.3">
      <c r="A1797" s="49" t="s">
        <v>1360</v>
      </c>
      <c r="B1797" s="45">
        <v>410</v>
      </c>
      <c r="C1797" s="49"/>
      <c r="D1797" s="49"/>
      <c r="E1797" s="15" t="s">
        <v>593</v>
      </c>
      <c r="F1797" s="19"/>
      <c r="G1797" s="19"/>
      <c r="H1797" s="19"/>
      <c r="I1797" s="19"/>
      <c r="J1797" s="19"/>
      <c r="K1797" s="19"/>
      <c r="L1797" s="19"/>
      <c r="M1797" s="19"/>
      <c r="N1797" s="19"/>
      <c r="O1797" s="19">
        <f>O1798</f>
        <v>871201.4</v>
      </c>
      <c r="P1797" s="19">
        <f t="shared" si="3552"/>
        <v>533322.9</v>
      </c>
      <c r="Q1797" s="19">
        <f t="shared" si="3552"/>
        <v>2107564.9</v>
      </c>
      <c r="R1797" s="19">
        <f t="shared" si="3455"/>
        <v>871201.4</v>
      </c>
      <c r="S1797" s="19">
        <f t="shared" si="3456"/>
        <v>533322.9</v>
      </c>
      <c r="T1797" s="19">
        <f t="shared" si="3457"/>
        <v>2107564.9</v>
      </c>
      <c r="U1797" s="19">
        <f t="shared" si="3552"/>
        <v>0</v>
      </c>
      <c r="V1797" s="19">
        <f t="shared" si="3458"/>
        <v>871201.4</v>
      </c>
      <c r="W1797" s="19">
        <f t="shared" si="3459"/>
        <v>533322.9</v>
      </c>
      <c r="X1797" s="19">
        <f t="shared" si="3460"/>
        <v>2107564.9</v>
      </c>
      <c r="Y1797" s="19">
        <f t="shared" si="3552"/>
        <v>0</v>
      </c>
      <c r="Z1797" s="19">
        <f t="shared" si="3552"/>
        <v>0</v>
      </c>
      <c r="AA1797" s="19">
        <f t="shared" si="3552"/>
        <v>0</v>
      </c>
      <c r="AB1797" s="19">
        <f t="shared" si="3497"/>
        <v>871201.4</v>
      </c>
      <c r="AC1797" s="19">
        <f t="shared" si="3498"/>
        <v>533322.9</v>
      </c>
      <c r="AD1797" s="19">
        <f t="shared" si="3499"/>
        <v>2107564.9</v>
      </c>
      <c r="AE1797" s="19">
        <f t="shared" si="3552"/>
        <v>0</v>
      </c>
      <c r="AF1797" s="19">
        <f t="shared" si="3552"/>
        <v>0</v>
      </c>
      <c r="AG1797" s="19">
        <f t="shared" si="3503"/>
        <v>871201.4</v>
      </c>
      <c r="AH1797" s="19">
        <f t="shared" si="3504"/>
        <v>533322.9</v>
      </c>
      <c r="AI1797" s="19">
        <f t="shared" si="3505"/>
        <v>2107564.9</v>
      </c>
      <c r="AJ1797" s="19">
        <f t="shared" si="3552"/>
        <v>0</v>
      </c>
      <c r="AK1797" s="19">
        <f t="shared" si="3552"/>
        <v>0</v>
      </c>
      <c r="AL1797" s="19">
        <f t="shared" si="3552"/>
        <v>0</v>
      </c>
      <c r="AM1797" s="19">
        <f t="shared" si="3482"/>
        <v>871201.4</v>
      </c>
      <c r="AN1797" s="19">
        <f t="shared" si="3552"/>
        <v>0</v>
      </c>
      <c r="AO1797" s="19">
        <f t="shared" si="3553"/>
        <v>871201.4</v>
      </c>
      <c r="AP1797" s="19">
        <f t="shared" si="3484"/>
        <v>533322.9</v>
      </c>
      <c r="AQ1797" s="19">
        <f t="shared" si="3552"/>
        <v>0</v>
      </c>
      <c r="AR1797" s="19">
        <f t="shared" si="3554"/>
        <v>533322.9</v>
      </c>
      <c r="AS1797" s="19">
        <f t="shared" si="3486"/>
        <v>2107564.9</v>
      </c>
      <c r="AT1797" s="19">
        <f t="shared" si="3552"/>
        <v>0</v>
      </c>
      <c r="AU1797" s="19">
        <f t="shared" si="3555"/>
        <v>2107564.9</v>
      </c>
      <c r="AV1797" s="19">
        <f t="shared" si="3552"/>
        <v>0</v>
      </c>
      <c r="AW1797" s="32"/>
      <c r="AX1797" s="23"/>
      <c r="AY1797" s="2"/>
    </row>
    <row r="1798" spans="1:51" x14ac:dyDescent="0.3">
      <c r="A1798" s="49" t="s">
        <v>1360</v>
      </c>
      <c r="B1798" s="45">
        <v>410</v>
      </c>
      <c r="C1798" s="49" t="s">
        <v>200</v>
      </c>
      <c r="D1798" s="49" t="s">
        <v>5</v>
      </c>
      <c r="E1798" s="15" t="s">
        <v>551</v>
      </c>
      <c r="F1798" s="19"/>
      <c r="G1798" s="19"/>
      <c r="H1798" s="19"/>
      <c r="I1798" s="19"/>
      <c r="J1798" s="19"/>
      <c r="K1798" s="19"/>
      <c r="L1798" s="19"/>
      <c r="M1798" s="19"/>
      <c r="N1798" s="19"/>
      <c r="O1798" s="19">
        <v>871201.4</v>
      </c>
      <c r="P1798" s="19">
        <v>533322.9</v>
      </c>
      <c r="Q1798" s="19">
        <v>2107564.9</v>
      </c>
      <c r="R1798" s="19">
        <f t="shared" si="3455"/>
        <v>871201.4</v>
      </c>
      <c r="S1798" s="19">
        <f t="shared" si="3456"/>
        <v>533322.9</v>
      </c>
      <c r="T1798" s="19">
        <f t="shared" si="3457"/>
        <v>2107564.9</v>
      </c>
      <c r="U1798" s="19"/>
      <c r="V1798" s="19">
        <f t="shared" si="3458"/>
        <v>871201.4</v>
      </c>
      <c r="W1798" s="19">
        <f t="shared" si="3459"/>
        <v>533322.9</v>
      </c>
      <c r="X1798" s="19">
        <f t="shared" si="3460"/>
        <v>2107564.9</v>
      </c>
      <c r="Y1798" s="19"/>
      <c r="Z1798" s="19"/>
      <c r="AA1798" s="19"/>
      <c r="AB1798" s="19">
        <f t="shared" si="3497"/>
        <v>871201.4</v>
      </c>
      <c r="AC1798" s="19">
        <f t="shared" si="3498"/>
        <v>533322.9</v>
      </c>
      <c r="AD1798" s="19">
        <f t="shared" si="3499"/>
        <v>2107564.9</v>
      </c>
      <c r="AE1798" s="19"/>
      <c r="AF1798" s="19"/>
      <c r="AG1798" s="19">
        <f t="shared" si="3503"/>
        <v>871201.4</v>
      </c>
      <c r="AH1798" s="19">
        <f t="shared" si="3504"/>
        <v>533322.9</v>
      </c>
      <c r="AI1798" s="19">
        <f t="shared" si="3505"/>
        <v>2107564.9</v>
      </c>
      <c r="AJ1798" s="19"/>
      <c r="AK1798" s="19"/>
      <c r="AL1798" s="19"/>
      <c r="AM1798" s="19">
        <f t="shared" si="3482"/>
        <v>871201.4</v>
      </c>
      <c r="AN1798" s="19"/>
      <c r="AO1798" s="19">
        <f t="shared" si="3553"/>
        <v>871201.4</v>
      </c>
      <c r="AP1798" s="19">
        <f t="shared" si="3484"/>
        <v>533322.9</v>
      </c>
      <c r="AQ1798" s="19"/>
      <c r="AR1798" s="19">
        <f t="shared" si="3554"/>
        <v>533322.9</v>
      </c>
      <c r="AS1798" s="19">
        <f t="shared" si="3486"/>
        <v>2107564.9</v>
      </c>
      <c r="AT1798" s="19"/>
      <c r="AU1798" s="19">
        <f t="shared" si="3555"/>
        <v>2107564.9</v>
      </c>
      <c r="AV1798" s="19"/>
      <c r="AW1798" s="32"/>
      <c r="AX1798" s="23"/>
      <c r="AY1798" s="2"/>
    </row>
    <row r="1799" spans="1:51" ht="46.8" x14ac:dyDescent="0.3">
      <c r="A1799" s="49" t="s">
        <v>1362</v>
      </c>
      <c r="B1799" s="45"/>
      <c r="C1799" s="49"/>
      <c r="D1799" s="49"/>
      <c r="E1799" s="15" t="s">
        <v>895</v>
      </c>
      <c r="F1799" s="19"/>
      <c r="G1799" s="19"/>
      <c r="H1799" s="19"/>
      <c r="I1799" s="19"/>
      <c r="J1799" s="19"/>
      <c r="K1799" s="19"/>
      <c r="L1799" s="19"/>
      <c r="M1799" s="19"/>
      <c r="N1799" s="19"/>
      <c r="O1799" s="19">
        <f>O1800</f>
        <v>27286.5</v>
      </c>
      <c r="P1799" s="19">
        <f t="shared" ref="P1799:AV1801" si="3556">P1800</f>
        <v>28069.9</v>
      </c>
      <c r="Q1799" s="19">
        <f t="shared" si="3556"/>
        <v>110924.5</v>
      </c>
      <c r="R1799" s="19">
        <f t="shared" si="3455"/>
        <v>27286.5</v>
      </c>
      <c r="S1799" s="19">
        <f t="shared" si="3456"/>
        <v>28069.9</v>
      </c>
      <c r="T1799" s="19">
        <f t="shared" si="3457"/>
        <v>110924.5</v>
      </c>
      <c r="U1799" s="19">
        <f t="shared" si="3556"/>
        <v>0</v>
      </c>
      <c r="V1799" s="19">
        <f t="shared" si="3458"/>
        <v>27286.5</v>
      </c>
      <c r="W1799" s="19">
        <f t="shared" si="3459"/>
        <v>28069.9</v>
      </c>
      <c r="X1799" s="19">
        <f t="shared" si="3460"/>
        <v>110924.5</v>
      </c>
      <c r="Y1799" s="19">
        <f t="shared" si="3556"/>
        <v>0</v>
      </c>
      <c r="Z1799" s="19">
        <f t="shared" si="3556"/>
        <v>0</v>
      </c>
      <c r="AA1799" s="19">
        <f t="shared" si="3556"/>
        <v>0</v>
      </c>
      <c r="AB1799" s="19">
        <f t="shared" si="3497"/>
        <v>27286.5</v>
      </c>
      <c r="AC1799" s="19">
        <f t="shared" si="3498"/>
        <v>28069.9</v>
      </c>
      <c r="AD1799" s="19">
        <f t="shared" si="3499"/>
        <v>110924.5</v>
      </c>
      <c r="AE1799" s="19">
        <f t="shared" si="3556"/>
        <v>0</v>
      </c>
      <c r="AF1799" s="19">
        <f t="shared" si="3556"/>
        <v>0</v>
      </c>
      <c r="AG1799" s="19">
        <f t="shared" si="3503"/>
        <v>27286.5</v>
      </c>
      <c r="AH1799" s="19">
        <f t="shared" si="3504"/>
        <v>28069.9</v>
      </c>
      <c r="AI1799" s="19">
        <f t="shared" si="3505"/>
        <v>110924.5</v>
      </c>
      <c r="AJ1799" s="19">
        <f t="shared" si="3556"/>
        <v>0</v>
      </c>
      <c r="AK1799" s="19">
        <f t="shared" si="3556"/>
        <v>0</v>
      </c>
      <c r="AL1799" s="19">
        <f t="shared" si="3556"/>
        <v>0</v>
      </c>
      <c r="AM1799" s="19">
        <f t="shared" si="3482"/>
        <v>27286.5</v>
      </c>
      <c r="AN1799" s="19">
        <f t="shared" si="3556"/>
        <v>0</v>
      </c>
      <c r="AO1799" s="19">
        <f t="shared" si="3553"/>
        <v>27286.5</v>
      </c>
      <c r="AP1799" s="19">
        <f t="shared" si="3484"/>
        <v>28069.9</v>
      </c>
      <c r="AQ1799" s="19">
        <f t="shared" si="3556"/>
        <v>0</v>
      </c>
      <c r="AR1799" s="19">
        <f t="shared" si="3554"/>
        <v>28069.9</v>
      </c>
      <c r="AS1799" s="19">
        <f t="shared" si="3486"/>
        <v>110924.5</v>
      </c>
      <c r="AT1799" s="19">
        <f t="shared" si="3556"/>
        <v>0</v>
      </c>
      <c r="AU1799" s="19">
        <f t="shared" si="3555"/>
        <v>110924.5</v>
      </c>
      <c r="AV1799" s="19">
        <f t="shared" si="3556"/>
        <v>0</v>
      </c>
      <c r="AW1799" s="32"/>
      <c r="AX1799" s="23"/>
      <c r="AY1799" s="2"/>
    </row>
    <row r="1800" spans="1:51" ht="46.8" x14ac:dyDescent="0.3">
      <c r="A1800" s="49" t="s">
        <v>1362</v>
      </c>
      <c r="B1800" s="45">
        <v>400</v>
      </c>
      <c r="C1800" s="49"/>
      <c r="D1800" s="49"/>
      <c r="E1800" s="15" t="s">
        <v>580</v>
      </c>
      <c r="F1800" s="19"/>
      <c r="G1800" s="19"/>
      <c r="H1800" s="19"/>
      <c r="I1800" s="19"/>
      <c r="J1800" s="19"/>
      <c r="K1800" s="19"/>
      <c r="L1800" s="19"/>
      <c r="M1800" s="19"/>
      <c r="N1800" s="19"/>
      <c r="O1800" s="19">
        <f>O1801</f>
        <v>27286.5</v>
      </c>
      <c r="P1800" s="19">
        <f t="shared" si="3556"/>
        <v>28069.9</v>
      </c>
      <c r="Q1800" s="19">
        <f t="shared" si="3556"/>
        <v>110924.5</v>
      </c>
      <c r="R1800" s="19">
        <f t="shared" si="3455"/>
        <v>27286.5</v>
      </c>
      <c r="S1800" s="19">
        <f t="shared" si="3456"/>
        <v>28069.9</v>
      </c>
      <c r="T1800" s="19">
        <f t="shared" si="3457"/>
        <v>110924.5</v>
      </c>
      <c r="U1800" s="19">
        <f t="shared" si="3556"/>
        <v>0</v>
      </c>
      <c r="V1800" s="19">
        <f t="shared" si="3458"/>
        <v>27286.5</v>
      </c>
      <c r="W1800" s="19">
        <f t="shared" si="3459"/>
        <v>28069.9</v>
      </c>
      <c r="X1800" s="19">
        <f t="shared" si="3460"/>
        <v>110924.5</v>
      </c>
      <c r="Y1800" s="19">
        <f t="shared" si="3556"/>
        <v>0</v>
      </c>
      <c r="Z1800" s="19">
        <f t="shared" si="3556"/>
        <v>0</v>
      </c>
      <c r="AA1800" s="19">
        <f t="shared" si="3556"/>
        <v>0</v>
      </c>
      <c r="AB1800" s="19">
        <f t="shared" si="3497"/>
        <v>27286.5</v>
      </c>
      <c r="AC1800" s="19">
        <f t="shared" si="3498"/>
        <v>28069.9</v>
      </c>
      <c r="AD1800" s="19">
        <f t="shared" si="3499"/>
        <v>110924.5</v>
      </c>
      <c r="AE1800" s="19">
        <f t="shared" si="3556"/>
        <v>0</v>
      </c>
      <c r="AF1800" s="19">
        <f t="shared" si="3556"/>
        <v>0</v>
      </c>
      <c r="AG1800" s="19">
        <f t="shared" si="3503"/>
        <v>27286.5</v>
      </c>
      <c r="AH1800" s="19">
        <f t="shared" si="3504"/>
        <v>28069.9</v>
      </c>
      <c r="AI1800" s="19">
        <f t="shared" si="3505"/>
        <v>110924.5</v>
      </c>
      <c r="AJ1800" s="19">
        <f t="shared" si="3556"/>
        <v>0</v>
      </c>
      <c r="AK1800" s="19">
        <f t="shared" si="3556"/>
        <v>0</v>
      </c>
      <c r="AL1800" s="19">
        <f t="shared" si="3556"/>
        <v>0</v>
      </c>
      <c r="AM1800" s="19">
        <f t="shared" si="3482"/>
        <v>27286.5</v>
      </c>
      <c r="AN1800" s="19">
        <f t="shared" si="3556"/>
        <v>0</v>
      </c>
      <c r="AO1800" s="19">
        <f t="shared" si="3553"/>
        <v>27286.5</v>
      </c>
      <c r="AP1800" s="19">
        <f t="shared" si="3484"/>
        <v>28069.9</v>
      </c>
      <c r="AQ1800" s="19">
        <f t="shared" si="3556"/>
        <v>0</v>
      </c>
      <c r="AR1800" s="19">
        <f t="shared" si="3554"/>
        <v>28069.9</v>
      </c>
      <c r="AS1800" s="19">
        <f t="shared" si="3486"/>
        <v>110924.5</v>
      </c>
      <c r="AT1800" s="19">
        <f t="shared" si="3556"/>
        <v>0</v>
      </c>
      <c r="AU1800" s="19">
        <f t="shared" si="3555"/>
        <v>110924.5</v>
      </c>
      <c r="AV1800" s="19">
        <f t="shared" si="3556"/>
        <v>0</v>
      </c>
      <c r="AW1800" s="32"/>
      <c r="AX1800" s="23"/>
      <c r="AY1800" s="2"/>
    </row>
    <row r="1801" spans="1:51" x14ac:dyDescent="0.3">
      <c r="A1801" s="49" t="s">
        <v>1362</v>
      </c>
      <c r="B1801" s="45">
        <v>410</v>
      </c>
      <c r="C1801" s="49"/>
      <c r="D1801" s="49"/>
      <c r="E1801" s="15" t="s">
        <v>593</v>
      </c>
      <c r="F1801" s="19"/>
      <c r="G1801" s="19"/>
      <c r="H1801" s="19"/>
      <c r="I1801" s="19"/>
      <c r="J1801" s="19"/>
      <c r="K1801" s="19"/>
      <c r="L1801" s="19"/>
      <c r="M1801" s="19"/>
      <c r="N1801" s="19"/>
      <c r="O1801" s="19">
        <f>O1802</f>
        <v>27286.5</v>
      </c>
      <c r="P1801" s="19">
        <f t="shared" si="3556"/>
        <v>28069.9</v>
      </c>
      <c r="Q1801" s="19">
        <f t="shared" si="3556"/>
        <v>110924.5</v>
      </c>
      <c r="R1801" s="19">
        <f t="shared" si="3455"/>
        <v>27286.5</v>
      </c>
      <c r="S1801" s="19">
        <f t="shared" si="3456"/>
        <v>28069.9</v>
      </c>
      <c r="T1801" s="19">
        <f t="shared" si="3457"/>
        <v>110924.5</v>
      </c>
      <c r="U1801" s="19">
        <f t="shared" si="3556"/>
        <v>0</v>
      </c>
      <c r="V1801" s="19">
        <f t="shared" si="3458"/>
        <v>27286.5</v>
      </c>
      <c r="W1801" s="19">
        <f t="shared" si="3459"/>
        <v>28069.9</v>
      </c>
      <c r="X1801" s="19">
        <f t="shared" si="3460"/>
        <v>110924.5</v>
      </c>
      <c r="Y1801" s="19">
        <f t="shared" si="3556"/>
        <v>0</v>
      </c>
      <c r="Z1801" s="19">
        <f t="shared" si="3556"/>
        <v>0</v>
      </c>
      <c r="AA1801" s="19">
        <f t="shared" si="3556"/>
        <v>0</v>
      </c>
      <c r="AB1801" s="19">
        <f t="shared" si="3497"/>
        <v>27286.5</v>
      </c>
      <c r="AC1801" s="19">
        <f t="shared" si="3498"/>
        <v>28069.9</v>
      </c>
      <c r="AD1801" s="19">
        <f t="shared" si="3499"/>
        <v>110924.5</v>
      </c>
      <c r="AE1801" s="19">
        <f t="shared" si="3556"/>
        <v>0</v>
      </c>
      <c r="AF1801" s="19">
        <f t="shared" si="3556"/>
        <v>0</v>
      </c>
      <c r="AG1801" s="19">
        <f t="shared" si="3503"/>
        <v>27286.5</v>
      </c>
      <c r="AH1801" s="19">
        <f t="shared" si="3504"/>
        <v>28069.9</v>
      </c>
      <c r="AI1801" s="19">
        <f t="shared" si="3505"/>
        <v>110924.5</v>
      </c>
      <c r="AJ1801" s="19">
        <f t="shared" si="3556"/>
        <v>0</v>
      </c>
      <c r="AK1801" s="19">
        <f t="shared" si="3556"/>
        <v>0</v>
      </c>
      <c r="AL1801" s="19">
        <f t="shared" si="3556"/>
        <v>0</v>
      </c>
      <c r="AM1801" s="19">
        <f t="shared" si="3482"/>
        <v>27286.5</v>
      </c>
      <c r="AN1801" s="19">
        <f t="shared" si="3556"/>
        <v>0</v>
      </c>
      <c r="AO1801" s="19">
        <f t="shared" si="3553"/>
        <v>27286.5</v>
      </c>
      <c r="AP1801" s="19">
        <f t="shared" si="3484"/>
        <v>28069.9</v>
      </c>
      <c r="AQ1801" s="19">
        <f t="shared" si="3556"/>
        <v>0</v>
      </c>
      <c r="AR1801" s="19">
        <f t="shared" si="3554"/>
        <v>28069.9</v>
      </c>
      <c r="AS1801" s="19">
        <f t="shared" si="3486"/>
        <v>110924.5</v>
      </c>
      <c r="AT1801" s="19">
        <f t="shared" si="3556"/>
        <v>0</v>
      </c>
      <c r="AU1801" s="19">
        <f t="shared" si="3555"/>
        <v>110924.5</v>
      </c>
      <c r="AV1801" s="19">
        <f t="shared" si="3556"/>
        <v>0</v>
      </c>
      <c r="AW1801" s="32"/>
      <c r="AX1801" s="23"/>
      <c r="AY1801" s="2"/>
    </row>
    <row r="1802" spans="1:51" x14ac:dyDescent="0.3">
      <c r="A1802" s="49" t="s">
        <v>1362</v>
      </c>
      <c r="B1802" s="45">
        <v>410</v>
      </c>
      <c r="C1802" s="49" t="s">
        <v>200</v>
      </c>
      <c r="D1802" s="49" t="s">
        <v>5</v>
      </c>
      <c r="E1802" s="15" t="s">
        <v>551</v>
      </c>
      <c r="F1802" s="19"/>
      <c r="G1802" s="19"/>
      <c r="H1802" s="19"/>
      <c r="I1802" s="19"/>
      <c r="J1802" s="19"/>
      <c r="K1802" s="19"/>
      <c r="L1802" s="19"/>
      <c r="M1802" s="19"/>
      <c r="N1802" s="19"/>
      <c r="O1802" s="19">
        <v>27286.5</v>
      </c>
      <c r="P1802" s="19">
        <v>28069.9</v>
      </c>
      <c r="Q1802" s="19">
        <v>110924.5</v>
      </c>
      <c r="R1802" s="19">
        <f t="shared" si="3455"/>
        <v>27286.5</v>
      </c>
      <c r="S1802" s="19">
        <f t="shared" si="3456"/>
        <v>28069.9</v>
      </c>
      <c r="T1802" s="19">
        <f t="shared" si="3457"/>
        <v>110924.5</v>
      </c>
      <c r="U1802" s="19"/>
      <c r="V1802" s="19">
        <f t="shared" si="3458"/>
        <v>27286.5</v>
      </c>
      <c r="W1802" s="19">
        <f t="shared" si="3459"/>
        <v>28069.9</v>
      </c>
      <c r="X1802" s="19">
        <f t="shared" si="3460"/>
        <v>110924.5</v>
      </c>
      <c r="Y1802" s="19"/>
      <c r="Z1802" s="19"/>
      <c r="AA1802" s="19"/>
      <c r="AB1802" s="19">
        <f t="shared" si="3497"/>
        <v>27286.5</v>
      </c>
      <c r="AC1802" s="19">
        <f t="shared" si="3498"/>
        <v>28069.9</v>
      </c>
      <c r="AD1802" s="19">
        <f t="shared" si="3499"/>
        <v>110924.5</v>
      </c>
      <c r="AE1802" s="19"/>
      <c r="AF1802" s="19"/>
      <c r="AG1802" s="19">
        <f t="shared" si="3503"/>
        <v>27286.5</v>
      </c>
      <c r="AH1802" s="19">
        <f t="shared" si="3504"/>
        <v>28069.9</v>
      </c>
      <c r="AI1802" s="19">
        <f t="shared" si="3505"/>
        <v>110924.5</v>
      </c>
      <c r="AJ1802" s="19"/>
      <c r="AK1802" s="19"/>
      <c r="AL1802" s="19"/>
      <c r="AM1802" s="19">
        <f t="shared" si="3482"/>
        <v>27286.5</v>
      </c>
      <c r="AN1802" s="19"/>
      <c r="AO1802" s="19">
        <f t="shared" si="3553"/>
        <v>27286.5</v>
      </c>
      <c r="AP1802" s="19">
        <f t="shared" si="3484"/>
        <v>28069.9</v>
      </c>
      <c r="AQ1802" s="19"/>
      <c r="AR1802" s="19">
        <f t="shared" si="3554"/>
        <v>28069.9</v>
      </c>
      <c r="AS1802" s="19">
        <f t="shared" si="3486"/>
        <v>110924.5</v>
      </c>
      <c r="AT1802" s="19"/>
      <c r="AU1802" s="19">
        <f t="shared" si="3555"/>
        <v>110924.5</v>
      </c>
      <c r="AV1802" s="19"/>
      <c r="AW1802" s="32"/>
      <c r="AX1802" s="23"/>
      <c r="AY1802" s="2"/>
    </row>
    <row r="1803" spans="1:51" ht="46.8" x14ac:dyDescent="0.3">
      <c r="A1803" s="49" t="s">
        <v>359</v>
      </c>
      <c r="B1803" s="45"/>
      <c r="C1803" s="49"/>
      <c r="D1803" s="49"/>
      <c r="E1803" s="15" t="s">
        <v>1199</v>
      </c>
      <c r="F1803" s="19">
        <f t="shared" ref="F1803:K1803" si="3557">F1804+F1807</f>
        <v>4147.2</v>
      </c>
      <c r="G1803" s="19">
        <f t="shared" si="3557"/>
        <v>4147.2</v>
      </c>
      <c r="H1803" s="19">
        <f t="shared" si="3557"/>
        <v>4147.2</v>
      </c>
      <c r="I1803" s="19">
        <f t="shared" si="3557"/>
        <v>0</v>
      </c>
      <c r="J1803" s="19">
        <f t="shared" si="3557"/>
        <v>0</v>
      </c>
      <c r="K1803" s="19">
        <f t="shared" si="3557"/>
        <v>0</v>
      </c>
      <c r="L1803" s="19">
        <f t="shared" si="3530"/>
        <v>4147.2</v>
      </c>
      <c r="M1803" s="19">
        <f t="shared" si="3531"/>
        <v>4147.2</v>
      </c>
      <c r="N1803" s="19">
        <f t="shared" si="3532"/>
        <v>4147.2</v>
      </c>
      <c r="O1803" s="19">
        <f t="shared" ref="O1803:Q1803" si="3558">O1804+O1807</f>
        <v>0</v>
      </c>
      <c r="P1803" s="19">
        <f t="shared" si="3558"/>
        <v>0</v>
      </c>
      <c r="Q1803" s="19">
        <f t="shared" si="3558"/>
        <v>0</v>
      </c>
      <c r="R1803" s="19">
        <f t="shared" si="3455"/>
        <v>4147.2</v>
      </c>
      <c r="S1803" s="19">
        <f t="shared" si="3456"/>
        <v>4147.2</v>
      </c>
      <c r="T1803" s="19">
        <f t="shared" si="3457"/>
        <v>4147.2</v>
      </c>
      <c r="U1803" s="19">
        <f t="shared" ref="U1803:AV1803" si="3559">U1804+U1807</f>
        <v>0</v>
      </c>
      <c r="V1803" s="19">
        <f t="shared" si="3458"/>
        <v>4147.2</v>
      </c>
      <c r="W1803" s="19">
        <f t="shared" si="3459"/>
        <v>4147.2</v>
      </c>
      <c r="X1803" s="19">
        <f t="shared" si="3460"/>
        <v>4147.2</v>
      </c>
      <c r="Y1803" s="19">
        <f t="shared" ref="Y1803:AA1803" si="3560">Y1804+Y1807</f>
        <v>0</v>
      </c>
      <c r="Z1803" s="19">
        <f t="shared" si="3560"/>
        <v>0</v>
      </c>
      <c r="AA1803" s="19">
        <f t="shared" si="3560"/>
        <v>0</v>
      </c>
      <c r="AB1803" s="19">
        <f t="shared" si="3497"/>
        <v>4147.2</v>
      </c>
      <c r="AC1803" s="19">
        <f t="shared" si="3498"/>
        <v>4147.2</v>
      </c>
      <c r="AD1803" s="19">
        <f t="shared" si="3499"/>
        <v>4147.2</v>
      </c>
      <c r="AE1803" s="19">
        <f t="shared" ref="AE1803:AF1803" si="3561">AE1804+AE1807</f>
        <v>0</v>
      </c>
      <c r="AF1803" s="19">
        <f t="shared" si="3561"/>
        <v>0</v>
      </c>
      <c r="AG1803" s="19">
        <f t="shared" si="3503"/>
        <v>4147.2</v>
      </c>
      <c r="AH1803" s="19">
        <f t="shared" si="3504"/>
        <v>4147.2</v>
      </c>
      <c r="AI1803" s="19">
        <f t="shared" si="3505"/>
        <v>4147.2</v>
      </c>
      <c r="AJ1803" s="19">
        <f t="shared" ref="AJ1803:AL1803" si="3562">AJ1804+AJ1807</f>
        <v>758.7</v>
      </c>
      <c r="AK1803" s="19">
        <f t="shared" si="3562"/>
        <v>0</v>
      </c>
      <c r="AL1803" s="19">
        <f t="shared" si="3562"/>
        <v>0</v>
      </c>
      <c r="AM1803" s="19">
        <f t="shared" si="3482"/>
        <v>4905.8999999999996</v>
      </c>
      <c r="AN1803" s="19">
        <f t="shared" ref="AN1803" si="3563">AN1804+AN1807</f>
        <v>0</v>
      </c>
      <c r="AO1803" s="19">
        <f t="shared" si="3553"/>
        <v>4905.8999999999996</v>
      </c>
      <c r="AP1803" s="19">
        <f t="shared" si="3484"/>
        <v>4147.2</v>
      </c>
      <c r="AQ1803" s="19">
        <f t="shared" ref="AQ1803" si="3564">AQ1804+AQ1807</f>
        <v>0</v>
      </c>
      <c r="AR1803" s="19">
        <f t="shared" si="3554"/>
        <v>4147.2</v>
      </c>
      <c r="AS1803" s="19">
        <f t="shared" si="3486"/>
        <v>4147.2</v>
      </c>
      <c r="AT1803" s="19">
        <f t="shared" ref="AT1803" si="3565">AT1804+AT1807</f>
        <v>0</v>
      </c>
      <c r="AU1803" s="19">
        <f t="shared" si="3555"/>
        <v>4147.2</v>
      </c>
      <c r="AV1803" s="19">
        <f t="shared" si="3559"/>
        <v>0</v>
      </c>
      <c r="AW1803" s="32"/>
      <c r="AX1803" s="23"/>
      <c r="AY1803" s="2"/>
    </row>
    <row r="1804" spans="1:51" ht="31.2" x14ac:dyDescent="0.3">
      <c r="A1804" s="49" t="s">
        <v>359</v>
      </c>
      <c r="B1804" s="45">
        <v>200</v>
      </c>
      <c r="C1804" s="49"/>
      <c r="D1804" s="49"/>
      <c r="E1804" s="15" t="s">
        <v>578</v>
      </c>
      <c r="F1804" s="19">
        <f t="shared" ref="F1804:K1805" si="3566">F1805</f>
        <v>2360.6</v>
      </c>
      <c r="G1804" s="19">
        <f t="shared" si="3566"/>
        <v>2126.6</v>
      </c>
      <c r="H1804" s="19">
        <f t="shared" si="3566"/>
        <v>2126.6</v>
      </c>
      <c r="I1804" s="19">
        <f t="shared" si="3566"/>
        <v>0</v>
      </c>
      <c r="J1804" s="19">
        <f t="shared" si="3566"/>
        <v>0</v>
      </c>
      <c r="K1804" s="19">
        <f t="shared" si="3566"/>
        <v>0</v>
      </c>
      <c r="L1804" s="19">
        <f t="shared" si="3530"/>
        <v>2360.6</v>
      </c>
      <c r="M1804" s="19">
        <f t="shared" si="3531"/>
        <v>2126.6</v>
      </c>
      <c r="N1804" s="19">
        <f t="shared" si="3532"/>
        <v>2126.6</v>
      </c>
      <c r="O1804" s="19">
        <f t="shared" ref="O1804:Q1805" si="3567">O1805</f>
        <v>0</v>
      </c>
      <c r="P1804" s="19">
        <f t="shared" si="3567"/>
        <v>0</v>
      </c>
      <c r="Q1804" s="19">
        <f t="shared" si="3567"/>
        <v>0</v>
      </c>
      <c r="R1804" s="19">
        <f t="shared" si="3455"/>
        <v>2360.6</v>
      </c>
      <c r="S1804" s="19">
        <f t="shared" si="3456"/>
        <v>2126.6</v>
      </c>
      <c r="T1804" s="19">
        <f t="shared" si="3457"/>
        <v>2126.6</v>
      </c>
      <c r="U1804" s="19">
        <f t="shared" ref="U1804:AV1805" si="3568">U1805</f>
        <v>0</v>
      </c>
      <c r="V1804" s="19">
        <f t="shared" si="3458"/>
        <v>2360.6</v>
      </c>
      <c r="W1804" s="19">
        <f t="shared" si="3459"/>
        <v>2126.6</v>
      </c>
      <c r="X1804" s="19">
        <f t="shared" si="3460"/>
        <v>2126.6</v>
      </c>
      <c r="Y1804" s="19">
        <f t="shared" si="3568"/>
        <v>0</v>
      </c>
      <c r="Z1804" s="19">
        <f t="shared" si="3568"/>
        <v>0</v>
      </c>
      <c r="AA1804" s="19">
        <f t="shared" si="3568"/>
        <v>0</v>
      </c>
      <c r="AB1804" s="19">
        <f t="shared" si="3497"/>
        <v>2360.6</v>
      </c>
      <c r="AC1804" s="19">
        <f t="shared" si="3498"/>
        <v>2126.6</v>
      </c>
      <c r="AD1804" s="19">
        <f t="shared" si="3499"/>
        <v>2126.6</v>
      </c>
      <c r="AE1804" s="19">
        <f t="shared" si="3568"/>
        <v>0</v>
      </c>
      <c r="AF1804" s="19">
        <f t="shared" si="3568"/>
        <v>0</v>
      </c>
      <c r="AG1804" s="19">
        <f t="shared" si="3503"/>
        <v>2360.6</v>
      </c>
      <c r="AH1804" s="19">
        <f t="shared" si="3504"/>
        <v>2126.6</v>
      </c>
      <c r="AI1804" s="19">
        <f t="shared" si="3505"/>
        <v>2126.6</v>
      </c>
      <c r="AJ1804" s="19">
        <f t="shared" si="3568"/>
        <v>758.7</v>
      </c>
      <c r="AK1804" s="19">
        <f t="shared" si="3568"/>
        <v>0</v>
      </c>
      <c r="AL1804" s="19">
        <f t="shared" si="3568"/>
        <v>0</v>
      </c>
      <c r="AM1804" s="19">
        <f t="shared" si="3482"/>
        <v>3119.3</v>
      </c>
      <c r="AN1804" s="19">
        <f t="shared" si="3568"/>
        <v>0</v>
      </c>
      <c r="AO1804" s="19">
        <f t="shared" si="3553"/>
        <v>3119.3</v>
      </c>
      <c r="AP1804" s="19">
        <f t="shared" si="3484"/>
        <v>2126.6</v>
      </c>
      <c r="AQ1804" s="19">
        <f t="shared" si="3568"/>
        <v>0</v>
      </c>
      <c r="AR1804" s="19">
        <f t="shared" si="3554"/>
        <v>2126.6</v>
      </c>
      <c r="AS1804" s="19">
        <f t="shared" si="3486"/>
        <v>2126.6</v>
      </c>
      <c r="AT1804" s="19">
        <f t="shared" si="3568"/>
        <v>0</v>
      </c>
      <c r="AU1804" s="19">
        <f t="shared" si="3555"/>
        <v>2126.6</v>
      </c>
      <c r="AV1804" s="19">
        <f t="shared" si="3568"/>
        <v>0</v>
      </c>
      <c r="AW1804" s="32"/>
      <c r="AX1804" s="23"/>
      <c r="AY1804" s="2"/>
    </row>
    <row r="1805" spans="1:51" ht="46.8" x14ac:dyDescent="0.3">
      <c r="A1805" s="49" t="s">
        <v>359</v>
      </c>
      <c r="B1805" s="45">
        <v>240</v>
      </c>
      <c r="C1805" s="49"/>
      <c r="D1805" s="49"/>
      <c r="E1805" s="15" t="s">
        <v>586</v>
      </c>
      <c r="F1805" s="19">
        <f t="shared" si="3566"/>
        <v>2360.6</v>
      </c>
      <c r="G1805" s="19">
        <f t="shared" si="3566"/>
        <v>2126.6</v>
      </c>
      <c r="H1805" s="19">
        <f t="shared" si="3566"/>
        <v>2126.6</v>
      </c>
      <c r="I1805" s="19">
        <f t="shared" si="3566"/>
        <v>0</v>
      </c>
      <c r="J1805" s="19">
        <f t="shared" si="3566"/>
        <v>0</v>
      </c>
      <c r="K1805" s="19">
        <f t="shared" si="3566"/>
        <v>0</v>
      </c>
      <c r="L1805" s="19">
        <f t="shared" si="3530"/>
        <v>2360.6</v>
      </c>
      <c r="M1805" s="19">
        <f t="shared" si="3531"/>
        <v>2126.6</v>
      </c>
      <c r="N1805" s="19">
        <f t="shared" si="3532"/>
        <v>2126.6</v>
      </c>
      <c r="O1805" s="19">
        <f t="shared" si="3567"/>
        <v>0</v>
      </c>
      <c r="P1805" s="19">
        <f t="shared" si="3567"/>
        <v>0</v>
      </c>
      <c r="Q1805" s="19">
        <f t="shared" si="3567"/>
        <v>0</v>
      </c>
      <c r="R1805" s="19">
        <f t="shared" si="3455"/>
        <v>2360.6</v>
      </c>
      <c r="S1805" s="19">
        <f t="shared" si="3456"/>
        <v>2126.6</v>
      </c>
      <c r="T1805" s="19">
        <f t="shared" si="3457"/>
        <v>2126.6</v>
      </c>
      <c r="U1805" s="19">
        <f t="shared" si="3568"/>
        <v>0</v>
      </c>
      <c r="V1805" s="19">
        <f t="shared" si="3458"/>
        <v>2360.6</v>
      </c>
      <c r="W1805" s="19">
        <f t="shared" si="3459"/>
        <v>2126.6</v>
      </c>
      <c r="X1805" s="19">
        <f t="shared" si="3460"/>
        <v>2126.6</v>
      </c>
      <c r="Y1805" s="19">
        <f t="shared" si="3568"/>
        <v>0</v>
      </c>
      <c r="Z1805" s="19">
        <f t="shared" si="3568"/>
        <v>0</v>
      </c>
      <c r="AA1805" s="19">
        <f t="shared" si="3568"/>
        <v>0</v>
      </c>
      <c r="AB1805" s="19">
        <f t="shared" si="3497"/>
        <v>2360.6</v>
      </c>
      <c r="AC1805" s="19">
        <f t="shared" si="3498"/>
        <v>2126.6</v>
      </c>
      <c r="AD1805" s="19">
        <f t="shared" si="3499"/>
        <v>2126.6</v>
      </c>
      <c r="AE1805" s="19">
        <f t="shared" si="3568"/>
        <v>0</v>
      </c>
      <c r="AF1805" s="19">
        <f t="shared" si="3568"/>
        <v>0</v>
      </c>
      <c r="AG1805" s="19">
        <f t="shared" si="3503"/>
        <v>2360.6</v>
      </c>
      <c r="AH1805" s="19">
        <f t="shared" si="3504"/>
        <v>2126.6</v>
      </c>
      <c r="AI1805" s="19">
        <f t="shared" si="3505"/>
        <v>2126.6</v>
      </c>
      <c r="AJ1805" s="19">
        <f t="shared" si="3568"/>
        <v>758.7</v>
      </c>
      <c r="AK1805" s="19">
        <f t="shared" si="3568"/>
        <v>0</v>
      </c>
      <c r="AL1805" s="19">
        <f t="shared" si="3568"/>
        <v>0</v>
      </c>
      <c r="AM1805" s="19">
        <f t="shared" si="3482"/>
        <v>3119.3</v>
      </c>
      <c r="AN1805" s="19">
        <f t="shared" si="3568"/>
        <v>0</v>
      </c>
      <c r="AO1805" s="19">
        <f t="shared" si="3553"/>
        <v>3119.3</v>
      </c>
      <c r="AP1805" s="19">
        <f t="shared" si="3484"/>
        <v>2126.6</v>
      </c>
      <c r="AQ1805" s="19">
        <f t="shared" si="3568"/>
        <v>0</v>
      </c>
      <c r="AR1805" s="19">
        <f t="shared" si="3554"/>
        <v>2126.6</v>
      </c>
      <c r="AS1805" s="19">
        <f t="shared" si="3486"/>
        <v>2126.6</v>
      </c>
      <c r="AT1805" s="19">
        <f t="shared" si="3568"/>
        <v>0</v>
      </c>
      <c r="AU1805" s="19">
        <f t="shared" si="3555"/>
        <v>2126.6</v>
      </c>
      <c r="AV1805" s="19">
        <f t="shared" si="3568"/>
        <v>0</v>
      </c>
      <c r="AW1805" s="32"/>
      <c r="AX1805" s="23"/>
      <c r="AY1805" s="2"/>
    </row>
    <row r="1806" spans="1:51" x14ac:dyDescent="0.3">
      <c r="A1806" s="49" t="s">
        <v>359</v>
      </c>
      <c r="B1806" s="45">
        <v>240</v>
      </c>
      <c r="C1806" s="49" t="s">
        <v>200</v>
      </c>
      <c r="D1806" s="49" t="s">
        <v>5</v>
      </c>
      <c r="E1806" s="15" t="s">
        <v>551</v>
      </c>
      <c r="F1806" s="19">
        <v>2360.6</v>
      </c>
      <c r="G1806" s="19">
        <v>2126.6</v>
      </c>
      <c r="H1806" s="19">
        <v>2126.6</v>
      </c>
      <c r="I1806" s="19"/>
      <c r="J1806" s="19"/>
      <c r="K1806" s="19"/>
      <c r="L1806" s="19">
        <f t="shared" si="3530"/>
        <v>2360.6</v>
      </c>
      <c r="M1806" s="19">
        <f t="shared" si="3531"/>
        <v>2126.6</v>
      </c>
      <c r="N1806" s="19">
        <f t="shared" si="3532"/>
        <v>2126.6</v>
      </c>
      <c r="O1806" s="19"/>
      <c r="P1806" s="19"/>
      <c r="Q1806" s="19"/>
      <c r="R1806" s="19">
        <f t="shared" si="3455"/>
        <v>2360.6</v>
      </c>
      <c r="S1806" s="19">
        <f t="shared" si="3456"/>
        <v>2126.6</v>
      </c>
      <c r="T1806" s="19">
        <f t="shared" si="3457"/>
        <v>2126.6</v>
      </c>
      <c r="U1806" s="19"/>
      <c r="V1806" s="19">
        <f t="shared" si="3458"/>
        <v>2360.6</v>
      </c>
      <c r="W1806" s="19">
        <f t="shared" si="3459"/>
        <v>2126.6</v>
      </c>
      <c r="X1806" s="19">
        <f t="shared" si="3460"/>
        <v>2126.6</v>
      </c>
      <c r="Y1806" s="19"/>
      <c r="Z1806" s="19"/>
      <c r="AA1806" s="19"/>
      <c r="AB1806" s="19">
        <f t="shared" si="3497"/>
        <v>2360.6</v>
      </c>
      <c r="AC1806" s="19">
        <f t="shared" si="3498"/>
        <v>2126.6</v>
      </c>
      <c r="AD1806" s="19">
        <f t="shared" si="3499"/>
        <v>2126.6</v>
      </c>
      <c r="AE1806" s="19"/>
      <c r="AF1806" s="19"/>
      <c r="AG1806" s="19">
        <f t="shared" si="3503"/>
        <v>2360.6</v>
      </c>
      <c r="AH1806" s="19">
        <f t="shared" si="3504"/>
        <v>2126.6</v>
      </c>
      <c r="AI1806" s="19">
        <f t="shared" si="3505"/>
        <v>2126.6</v>
      </c>
      <c r="AJ1806" s="19">
        <f>-3.3+762</f>
        <v>758.7</v>
      </c>
      <c r="AK1806" s="19"/>
      <c r="AL1806" s="19"/>
      <c r="AM1806" s="19">
        <f t="shared" si="3482"/>
        <v>3119.3</v>
      </c>
      <c r="AN1806" s="19"/>
      <c r="AO1806" s="19">
        <f t="shared" si="3553"/>
        <v>3119.3</v>
      </c>
      <c r="AP1806" s="19">
        <f t="shared" si="3484"/>
        <v>2126.6</v>
      </c>
      <c r="AQ1806" s="19"/>
      <c r="AR1806" s="19">
        <f t="shared" si="3554"/>
        <v>2126.6</v>
      </c>
      <c r="AS1806" s="19">
        <f t="shared" si="3486"/>
        <v>2126.6</v>
      </c>
      <c r="AT1806" s="19"/>
      <c r="AU1806" s="19">
        <f t="shared" si="3555"/>
        <v>2126.6</v>
      </c>
      <c r="AV1806" s="19"/>
      <c r="AW1806" s="32"/>
      <c r="AX1806" s="23"/>
      <c r="AY1806" s="2"/>
    </row>
    <row r="1807" spans="1:51" x14ac:dyDescent="0.3">
      <c r="A1807" s="49" t="s">
        <v>359</v>
      </c>
      <c r="B1807" s="45">
        <v>800</v>
      </c>
      <c r="C1807" s="49"/>
      <c r="D1807" s="49"/>
      <c r="E1807" s="15" t="s">
        <v>583</v>
      </c>
      <c r="F1807" s="19">
        <f t="shared" ref="F1807:K1808" si="3569">F1808</f>
        <v>1786.6</v>
      </c>
      <c r="G1807" s="19">
        <f t="shared" si="3569"/>
        <v>2020.6</v>
      </c>
      <c r="H1807" s="19">
        <f t="shared" si="3569"/>
        <v>2020.6</v>
      </c>
      <c r="I1807" s="19">
        <f t="shared" si="3569"/>
        <v>0</v>
      </c>
      <c r="J1807" s="19">
        <f t="shared" si="3569"/>
        <v>0</v>
      </c>
      <c r="K1807" s="19">
        <f t="shared" si="3569"/>
        <v>0</v>
      </c>
      <c r="L1807" s="19">
        <f t="shared" si="3530"/>
        <v>1786.6</v>
      </c>
      <c r="M1807" s="19">
        <f t="shared" si="3531"/>
        <v>2020.6</v>
      </c>
      <c r="N1807" s="19">
        <f t="shared" si="3532"/>
        <v>2020.6</v>
      </c>
      <c r="O1807" s="19">
        <f t="shared" ref="O1807:Q1808" si="3570">O1808</f>
        <v>0</v>
      </c>
      <c r="P1807" s="19">
        <f t="shared" si="3570"/>
        <v>0</v>
      </c>
      <c r="Q1807" s="19">
        <f t="shared" si="3570"/>
        <v>0</v>
      </c>
      <c r="R1807" s="19">
        <f t="shared" si="3455"/>
        <v>1786.6</v>
      </c>
      <c r="S1807" s="19">
        <f t="shared" si="3456"/>
        <v>2020.6</v>
      </c>
      <c r="T1807" s="19">
        <f t="shared" si="3457"/>
        <v>2020.6</v>
      </c>
      <c r="U1807" s="19">
        <f t="shared" ref="U1807:AV1808" si="3571">U1808</f>
        <v>0</v>
      </c>
      <c r="V1807" s="19">
        <f t="shared" si="3458"/>
        <v>1786.6</v>
      </c>
      <c r="W1807" s="19">
        <f t="shared" si="3459"/>
        <v>2020.6</v>
      </c>
      <c r="X1807" s="19">
        <f t="shared" si="3460"/>
        <v>2020.6</v>
      </c>
      <c r="Y1807" s="19">
        <f t="shared" si="3571"/>
        <v>0</v>
      </c>
      <c r="Z1807" s="19">
        <f t="shared" si="3571"/>
        <v>0</v>
      </c>
      <c r="AA1807" s="19">
        <f t="shared" si="3571"/>
        <v>0</v>
      </c>
      <c r="AB1807" s="19">
        <f t="shared" si="3497"/>
        <v>1786.6</v>
      </c>
      <c r="AC1807" s="19">
        <f t="shared" si="3498"/>
        <v>2020.6</v>
      </c>
      <c r="AD1807" s="19">
        <f t="shared" si="3499"/>
        <v>2020.6</v>
      </c>
      <c r="AE1807" s="19">
        <f t="shared" si="3571"/>
        <v>0</v>
      </c>
      <c r="AF1807" s="19">
        <f t="shared" si="3571"/>
        <v>0</v>
      </c>
      <c r="AG1807" s="19">
        <f t="shared" si="3503"/>
        <v>1786.6</v>
      </c>
      <c r="AH1807" s="19">
        <f t="shared" si="3504"/>
        <v>2020.6</v>
      </c>
      <c r="AI1807" s="19">
        <f t="shared" si="3505"/>
        <v>2020.6</v>
      </c>
      <c r="AJ1807" s="19">
        <f t="shared" si="3571"/>
        <v>0</v>
      </c>
      <c r="AK1807" s="19">
        <f t="shared" si="3571"/>
        <v>0</v>
      </c>
      <c r="AL1807" s="19">
        <f t="shared" si="3571"/>
        <v>0</v>
      </c>
      <c r="AM1807" s="19">
        <f t="shared" si="3482"/>
        <v>1786.6</v>
      </c>
      <c r="AN1807" s="19">
        <f t="shared" si="3571"/>
        <v>0</v>
      </c>
      <c r="AO1807" s="19">
        <f t="shared" si="3553"/>
        <v>1786.6</v>
      </c>
      <c r="AP1807" s="19">
        <f t="shared" si="3484"/>
        <v>2020.6</v>
      </c>
      <c r="AQ1807" s="19">
        <f t="shared" si="3571"/>
        <v>0</v>
      </c>
      <c r="AR1807" s="19">
        <f t="shared" si="3554"/>
        <v>2020.6</v>
      </c>
      <c r="AS1807" s="19">
        <f t="shared" si="3486"/>
        <v>2020.6</v>
      </c>
      <c r="AT1807" s="19">
        <f t="shared" si="3571"/>
        <v>0</v>
      </c>
      <c r="AU1807" s="19">
        <f t="shared" si="3555"/>
        <v>2020.6</v>
      </c>
      <c r="AV1807" s="19">
        <f t="shared" si="3571"/>
        <v>0</v>
      </c>
      <c r="AW1807" s="32"/>
      <c r="AX1807" s="23"/>
      <c r="AY1807" s="2"/>
    </row>
    <row r="1808" spans="1:51" x14ac:dyDescent="0.3">
      <c r="A1808" s="49" t="s">
        <v>359</v>
      </c>
      <c r="B1808" s="45">
        <v>850</v>
      </c>
      <c r="C1808" s="49"/>
      <c r="D1808" s="49"/>
      <c r="E1808" s="15" t="s">
        <v>601</v>
      </c>
      <c r="F1808" s="19">
        <f t="shared" si="3569"/>
        <v>1786.6</v>
      </c>
      <c r="G1808" s="19">
        <f t="shared" si="3569"/>
        <v>2020.6</v>
      </c>
      <c r="H1808" s="19">
        <f t="shared" si="3569"/>
        <v>2020.6</v>
      </c>
      <c r="I1808" s="19">
        <f t="shared" si="3569"/>
        <v>0</v>
      </c>
      <c r="J1808" s="19">
        <f t="shared" si="3569"/>
        <v>0</v>
      </c>
      <c r="K1808" s="19">
        <f t="shared" si="3569"/>
        <v>0</v>
      </c>
      <c r="L1808" s="19">
        <f t="shared" si="3530"/>
        <v>1786.6</v>
      </c>
      <c r="M1808" s="19">
        <f t="shared" si="3531"/>
        <v>2020.6</v>
      </c>
      <c r="N1808" s="19">
        <f t="shared" si="3532"/>
        <v>2020.6</v>
      </c>
      <c r="O1808" s="19">
        <f t="shared" si="3570"/>
        <v>0</v>
      </c>
      <c r="P1808" s="19">
        <f t="shared" si="3570"/>
        <v>0</v>
      </c>
      <c r="Q1808" s="19">
        <f t="shared" si="3570"/>
        <v>0</v>
      </c>
      <c r="R1808" s="19">
        <f t="shared" si="3455"/>
        <v>1786.6</v>
      </c>
      <c r="S1808" s="19">
        <f t="shared" si="3456"/>
        <v>2020.6</v>
      </c>
      <c r="T1808" s="19">
        <f t="shared" si="3457"/>
        <v>2020.6</v>
      </c>
      <c r="U1808" s="19">
        <f t="shared" si="3571"/>
        <v>0</v>
      </c>
      <c r="V1808" s="19">
        <f t="shared" si="3458"/>
        <v>1786.6</v>
      </c>
      <c r="W1808" s="19">
        <f t="shared" si="3459"/>
        <v>2020.6</v>
      </c>
      <c r="X1808" s="19">
        <f t="shared" si="3460"/>
        <v>2020.6</v>
      </c>
      <c r="Y1808" s="19">
        <f t="shared" si="3571"/>
        <v>0</v>
      </c>
      <c r="Z1808" s="19">
        <f t="shared" si="3571"/>
        <v>0</v>
      </c>
      <c r="AA1808" s="19">
        <f t="shared" si="3571"/>
        <v>0</v>
      </c>
      <c r="AB1808" s="19">
        <f t="shared" si="3497"/>
        <v>1786.6</v>
      </c>
      <c r="AC1808" s="19">
        <f t="shared" si="3498"/>
        <v>2020.6</v>
      </c>
      <c r="AD1808" s="19">
        <f t="shared" si="3499"/>
        <v>2020.6</v>
      </c>
      <c r="AE1808" s="19">
        <f t="shared" si="3571"/>
        <v>0</v>
      </c>
      <c r="AF1808" s="19">
        <f t="shared" si="3571"/>
        <v>0</v>
      </c>
      <c r="AG1808" s="19">
        <f t="shared" si="3503"/>
        <v>1786.6</v>
      </c>
      <c r="AH1808" s="19">
        <f t="shared" si="3504"/>
        <v>2020.6</v>
      </c>
      <c r="AI1808" s="19">
        <f t="shared" si="3505"/>
        <v>2020.6</v>
      </c>
      <c r="AJ1808" s="19">
        <f t="shared" si="3571"/>
        <v>0</v>
      </c>
      <c r="AK1808" s="19">
        <f t="shared" si="3571"/>
        <v>0</v>
      </c>
      <c r="AL1808" s="19">
        <f t="shared" si="3571"/>
        <v>0</v>
      </c>
      <c r="AM1808" s="19">
        <f t="shared" si="3482"/>
        <v>1786.6</v>
      </c>
      <c r="AN1808" s="19">
        <f t="shared" si="3571"/>
        <v>0</v>
      </c>
      <c r="AO1808" s="19">
        <f t="shared" si="3553"/>
        <v>1786.6</v>
      </c>
      <c r="AP1808" s="19">
        <f t="shared" si="3484"/>
        <v>2020.6</v>
      </c>
      <c r="AQ1808" s="19">
        <f t="shared" si="3571"/>
        <v>0</v>
      </c>
      <c r="AR1808" s="19">
        <f t="shared" si="3554"/>
        <v>2020.6</v>
      </c>
      <c r="AS1808" s="19">
        <f t="shared" si="3486"/>
        <v>2020.6</v>
      </c>
      <c r="AT1808" s="19">
        <f t="shared" si="3571"/>
        <v>0</v>
      </c>
      <c r="AU1808" s="19">
        <f t="shared" si="3555"/>
        <v>2020.6</v>
      </c>
      <c r="AV1808" s="19">
        <f t="shared" si="3571"/>
        <v>0</v>
      </c>
      <c r="AW1808" s="32"/>
      <c r="AX1808" s="23"/>
      <c r="AY1808" s="2"/>
    </row>
    <row r="1809" spans="1:51" x14ac:dyDescent="0.3">
      <c r="A1809" s="49" t="s">
        <v>359</v>
      </c>
      <c r="B1809" s="45">
        <v>850</v>
      </c>
      <c r="C1809" s="49" t="s">
        <v>200</v>
      </c>
      <c r="D1809" s="49" t="s">
        <v>5</v>
      </c>
      <c r="E1809" s="15" t="s">
        <v>551</v>
      </c>
      <c r="F1809" s="19">
        <v>1786.6</v>
      </c>
      <c r="G1809" s="19">
        <v>2020.6</v>
      </c>
      <c r="H1809" s="19">
        <v>2020.6</v>
      </c>
      <c r="I1809" s="19"/>
      <c r="J1809" s="19"/>
      <c r="K1809" s="19"/>
      <c r="L1809" s="19">
        <f t="shared" si="3530"/>
        <v>1786.6</v>
      </c>
      <c r="M1809" s="19">
        <f t="shared" si="3531"/>
        <v>2020.6</v>
      </c>
      <c r="N1809" s="19">
        <f t="shared" si="3532"/>
        <v>2020.6</v>
      </c>
      <c r="O1809" s="19"/>
      <c r="P1809" s="19"/>
      <c r="Q1809" s="19"/>
      <c r="R1809" s="19">
        <f t="shared" si="3455"/>
        <v>1786.6</v>
      </c>
      <c r="S1809" s="19">
        <f t="shared" si="3456"/>
        <v>2020.6</v>
      </c>
      <c r="T1809" s="19">
        <f t="shared" si="3457"/>
        <v>2020.6</v>
      </c>
      <c r="U1809" s="19"/>
      <c r="V1809" s="19">
        <f t="shared" si="3458"/>
        <v>1786.6</v>
      </c>
      <c r="W1809" s="19">
        <f t="shared" si="3459"/>
        <v>2020.6</v>
      </c>
      <c r="X1809" s="19">
        <f t="shared" si="3460"/>
        <v>2020.6</v>
      </c>
      <c r="Y1809" s="19"/>
      <c r="Z1809" s="19"/>
      <c r="AA1809" s="19"/>
      <c r="AB1809" s="19">
        <f t="shared" si="3497"/>
        <v>1786.6</v>
      </c>
      <c r="AC1809" s="19">
        <f t="shared" si="3498"/>
        <v>2020.6</v>
      </c>
      <c r="AD1809" s="19">
        <f t="shared" si="3499"/>
        <v>2020.6</v>
      </c>
      <c r="AE1809" s="19"/>
      <c r="AF1809" s="19"/>
      <c r="AG1809" s="19">
        <f t="shared" si="3503"/>
        <v>1786.6</v>
      </c>
      <c r="AH1809" s="19">
        <f t="shared" si="3504"/>
        <v>2020.6</v>
      </c>
      <c r="AI1809" s="19">
        <f t="shared" si="3505"/>
        <v>2020.6</v>
      </c>
      <c r="AJ1809" s="19"/>
      <c r="AK1809" s="19"/>
      <c r="AL1809" s="19"/>
      <c r="AM1809" s="19">
        <f t="shared" si="3482"/>
        <v>1786.6</v>
      </c>
      <c r="AN1809" s="19"/>
      <c r="AO1809" s="19">
        <f t="shared" si="3553"/>
        <v>1786.6</v>
      </c>
      <c r="AP1809" s="19">
        <f t="shared" si="3484"/>
        <v>2020.6</v>
      </c>
      <c r="AQ1809" s="19"/>
      <c r="AR1809" s="19">
        <f t="shared" si="3554"/>
        <v>2020.6</v>
      </c>
      <c r="AS1809" s="19">
        <f t="shared" si="3486"/>
        <v>2020.6</v>
      </c>
      <c r="AT1809" s="19"/>
      <c r="AU1809" s="19">
        <f t="shared" si="3555"/>
        <v>2020.6</v>
      </c>
      <c r="AV1809" s="19"/>
      <c r="AW1809" s="32"/>
      <c r="AX1809" s="23"/>
      <c r="AY1809" s="2"/>
    </row>
    <row r="1810" spans="1:51" s="11" customFormat="1" ht="31.2" x14ac:dyDescent="0.3">
      <c r="A1810" s="10" t="s">
        <v>362</v>
      </c>
      <c r="B1810" s="17"/>
      <c r="C1810" s="10"/>
      <c r="D1810" s="10"/>
      <c r="E1810" s="16" t="s">
        <v>1200</v>
      </c>
      <c r="F1810" s="18">
        <f t="shared" ref="F1810:K1810" si="3572">F1811</f>
        <v>47489.7</v>
      </c>
      <c r="G1810" s="18">
        <f t="shared" si="3572"/>
        <v>45252</v>
      </c>
      <c r="H1810" s="18">
        <f t="shared" si="3572"/>
        <v>45252</v>
      </c>
      <c r="I1810" s="18">
        <f t="shared" si="3572"/>
        <v>0</v>
      </c>
      <c r="J1810" s="18">
        <f t="shared" si="3572"/>
        <v>-686.2</v>
      </c>
      <c r="K1810" s="18">
        <f t="shared" si="3572"/>
        <v>-686.2</v>
      </c>
      <c r="L1810" s="18">
        <f t="shared" si="3530"/>
        <v>47489.7</v>
      </c>
      <c r="M1810" s="18">
        <f t="shared" si="3531"/>
        <v>44565.8</v>
      </c>
      <c r="N1810" s="18">
        <f t="shared" si="3532"/>
        <v>44565.8</v>
      </c>
      <c r="O1810" s="18">
        <f t="shared" ref="O1810:Q1810" si="3573">O1811</f>
        <v>0</v>
      </c>
      <c r="P1810" s="18">
        <f t="shared" si="3573"/>
        <v>0</v>
      </c>
      <c r="Q1810" s="18">
        <f t="shared" si="3573"/>
        <v>0</v>
      </c>
      <c r="R1810" s="18">
        <f t="shared" si="3455"/>
        <v>47489.7</v>
      </c>
      <c r="S1810" s="18">
        <f t="shared" si="3456"/>
        <v>44565.8</v>
      </c>
      <c r="T1810" s="18">
        <f t="shared" si="3457"/>
        <v>44565.8</v>
      </c>
      <c r="U1810" s="18">
        <f t="shared" ref="U1810:AV1810" si="3574">U1811</f>
        <v>0</v>
      </c>
      <c r="V1810" s="18">
        <f t="shared" si="3458"/>
        <v>47489.7</v>
      </c>
      <c r="W1810" s="18">
        <f t="shared" si="3459"/>
        <v>44565.8</v>
      </c>
      <c r="X1810" s="18">
        <f t="shared" si="3460"/>
        <v>44565.8</v>
      </c>
      <c r="Y1810" s="18">
        <f t="shared" si="3574"/>
        <v>0</v>
      </c>
      <c r="Z1810" s="18">
        <f t="shared" si="3574"/>
        <v>0</v>
      </c>
      <c r="AA1810" s="18">
        <f t="shared" si="3574"/>
        <v>0</v>
      </c>
      <c r="AB1810" s="18">
        <f t="shared" si="3497"/>
        <v>47489.7</v>
      </c>
      <c r="AC1810" s="18">
        <f t="shared" si="3498"/>
        <v>44565.8</v>
      </c>
      <c r="AD1810" s="18">
        <f t="shared" si="3499"/>
        <v>44565.8</v>
      </c>
      <c r="AE1810" s="18">
        <f t="shared" si="3574"/>
        <v>0</v>
      </c>
      <c r="AF1810" s="18">
        <f t="shared" si="3574"/>
        <v>0</v>
      </c>
      <c r="AG1810" s="18">
        <f t="shared" si="3503"/>
        <v>47489.7</v>
      </c>
      <c r="AH1810" s="18">
        <f t="shared" si="3504"/>
        <v>44565.8</v>
      </c>
      <c r="AI1810" s="18">
        <f t="shared" si="3505"/>
        <v>44565.8</v>
      </c>
      <c r="AJ1810" s="18">
        <f t="shared" si="3574"/>
        <v>-68.374000000000024</v>
      </c>
      <c r="AK1810" s="18">
        <f t="shared" si="3574"/>
        <v>0</v>
      </c>
      <c r="AL1810" s="18">
        <f t="shared" si="3574"/>
        <v>0</v>
      </c>
      <c r="AM1810" s="18">
        <f t="shared" si="3482"/>
        <v>47421.325999999994</v>
      </c>
      <c r="AN1810" s="18">
        <f t="shared" si="3574"/>
        <v>0</v>
      </c>
      <c r="AO1810" s="18">
        <f t="shared" si="3553"/>
        <v>47421.325999999994</v>
      </c>
      <c r="AP1810" s="18">
        <f t="shared" si="3484"/>
        <v>44565.8</v>
      </c>
      <c r="AQ1810" s="18">
        <f t="shared" si="3574"/>
        <v>0</v>
      </c>
      <c r="AR1810" s="18">
        <f t="shared" si="3554"/>
        <v>44565.8</v>
      </c>
      <c r="AS1810" s="18">
        <f t="shared" si="3486"/>
        <v>44565.8</v>
      </c>
      <c r="AT1810" s="18">
        <f t="shared" si="3574"/>
        <v>0</v>
      </c>
      <c r="AU1810" s="18">
        <f t="shared" si="3555"/>
        <v>44565.8</v>
      </c>
      <c r="AV1810" s="18">
        <f t="shared" si="3574"/>
        <v>0</v>
      </c>
      <c r="AW1810" s="31"/>
      <c r="AX1810" s="26"/>
    </row>
    <row r="1811" spans="1:51" ht="62.4" x14ac:dyDescent="0.3">
      <c r="A1811" s="49" t="s">
        <v>363</v>
      </c>
      <c r="B1811" s="45"/>
      <c r="C1811" s="49"/>
      <c r="D1811" s="49"/>
      <c r="E1811" s="15" t="s">
        <v>1201</v>
      </c>
      <c r="F1811" s="19">
        <f t="shared" ref="F1811:K1811" si="3575">F1812+F1822</f>
        <v>47489.7</v>
      </c>
      <c r="G1811" s="19">
        <f t="shared" si="3575"/>
        <v>45252</v>
      </c>
      <c r="H1811" s="19">
        <f t="shared" si="3575"/>
        <v>45252</v>
      </c>
      <c r="I1811" s="19">
        <f t="shared" si="3575"/>
        <v>0</v>
      </c>
      <c r="J1811" s="19">
        <f t="shared" si="3575"/>
        <v>-686.2</v>
      </c>
      <c r="K1811" s="19">
        <f t="shared" si="3575"/>
        <v>-686.2</v>
      </c>
      <c r="L1811" s="19">
        <f t="shared" si="3530"/>
        <v>47489.7</v>
      </c>
      <c r="M1811" s="19">
        <f t="shared" si="3531"/>
        <v>44565.8</v>
      </c>
      <c r="N1811" s="19">
        <f t="shared" si="3532"/>
        <v>44565.8</v>
      </c>
      <c r="O1811" s="19">
        <f t="shared" ref="O1811:Q1811" si="3576">O1812+O1822</f>
        <v>0</v>
      </c>
      <c r="P1811" s="19">
        <f t="shared" si="3576"/>
        <v>0</v>
      </c>
      <c r="Q1811" s="19">
        <f t="shared" si="3576"/>
        <v>0</v>
      </c>
      <c r="R1811" s="19">
        <f t="shared" si="3455"/>
        <v>47489.7</v>
      </c>
      <c r="S1811" s="19">
        <f t="shared" si="3456"/>
        <v>44565.8</v>
      </c>
      <c r="T1811" s="19">
        <f t="shared" si="3457"/>
        <v>44565.8</v>
      </c>
      <c r="U1811" s="19">
        <f t="shared" ref="U1811:AV1811" si="3577">U1812+U1822</f>
        <v>0</v>
      </c>
      <c r="V1811" s="19">
        <f t="shared" si="3458"/>
        <v>47489.7</v>
      </c>
      <c r="W1811" s="19">
        <f t="shared" si="3459"/>
        <v>44565.8</v>
      </c>
      <c r="X1811" s="19">
        <f t="shared" si="3460"/>
        <v>44565.8</v>
      </c>
      <c r="Y1811" s="19">
        <f t="shared" ref="Y1811:AA1811" si="3578">Y1812+Y1822</f>
        <v>0</v>
      </c>
      <c r="Z1811" s="19">
        <f t="shared" si="3578"/>
        <v>0</v>
      </c>
      <c r="AA1811" s="19">
        <f t="shared" si="3578"/>
        <v>0</v>
      </c>
      <c r="AB1811" s="19">
        <f t="shared" si="3497"/>
        <v>47489.7</v>
      </c>
      <c r="AC1811" s="19">
        <f t="shared" si="3498"/>
        <v>44565.8</v>
      </c>
      <c r="AD1811" s="19">
        <f t="shared" si="3499"/>
        <v>44565.8</v>
      </c>
      <c r="AE1811" s="19">
        <f t="shared" ref="AE1811:AF1811" si="3579">AE1812+AE1822</f>
        <v>0</v>
      </c>
      <c r="AF1811" s="19">
        <f t="shared" si="3579"/>
        <v>0</v>
      </c>
      <c r="AG1811" s="19">
        <f t="shared" si="3503"/>
        <v>47489.7</v>
      </c>
      <c r="AH1811" s="19">
        <f t="shared" si="3504"/>
        <v>44565.8</v>
      </c>
      <c r="AI1811" s="19">
        <f t="shared" si="3505"/>
        <v>44565.8</v>
      </c>
      <c r="AJ1811" s="19">
        <f t="shared" ref="AJ1811:AL1811" si="3580">AJ1812+AJ1822</f>
        <v>-68.374000000000024</v>
      </c>
      <c r="AK1811" s="19">
        <f t="shared" si="3580"/>
        <v>0</v>
      </c>
      <c r="AL1811" s="19">
        <f t="shared" si="3580"/>
        <v>0</v>
      </c>
      <c r="AM1811" s="19">
        <f t="shared" si="3482"/>
        <v>47421.325999999994</v>
      </c>
      <c r="AN1811" s="19">
        <f t="shared" ref="AN1811" si="3581">AN1812+AN1822</f>
        <v>0</v>
      </c>
      <c r="AO1811" s="19">
        <f t="shared" si="3553"/>
        <v>47421.325999999994</v>
      </c>
      <c r="AP1811" s="19">
        <f t="shared" si="3484"/>
        <v>44565.8</v>
      </c>
      <c r="AQ1811" s="19">
        <f t="shared" ref="AQ1811" si="3582">AQ1812+AQ1822</f>
        <v>0</v>
      </c>
      <c r="AR1811" s="19">
        <f t="shared" si="3554"/>
        <v>44565.8</v>
      </c>
      <c r="AS1811" s="19">
        <f t="shared" si="3486"/>
        <v>44565.8</v>
      </c>
      <c r="AT1811" s="19">
        <f t="shared" ref="AT1811" si="3583">AT1812+AT1822</f>
        <v>0</v>
      </c>
      <c r="AU1811" s="19">
        <f t="shared" si="3555"/>
        <v>44565.8</v>
      </c>
      <c r="AV1811" s="19">
        <f t="shared" si="3577"/>
        <v>0</v>
      </c>
      <c r="AW1811" s="32"/>
      <c r="AX1811" s="23"/>
      <c r="AY1811" s="2"/>
    </row>
    <row r="1812" spans="1:51" ht="46.8" x14ac:dyDescent="0.3">
      <c r="A1812" s="49" t="s">
        <v>360</v>
      </c>
      <c r="B1812" s="45"/>
      <c r="C1812" s="49"/>
      <c r="D1812" s="49"/>
      <c r="E1812" s="15" t="s">
        <v>627</v>
      </c>
      <c r="F1812" s="19">
        <f t="shared" ref="F1812:K1812" si="3584">F1813+F1816+F1819</f>
        <v>35203.699999999997</v>
      </c>
      <c r="G1812" s="19">
        <f t="shared" si="3584"/>
        <v>32463.4</v>
      </c>
      <c r="H1812" s="19">
        <f t="shared" si="3584"/>
        <v>32463.4</v>
      </c>
      <c r="I1812" s="19">
        <f t="shared" si="3584"/>
        <v>0</v>
      </c>
      <c r="J1812" s="19">
        <f t="shared" si="3584"/>
        <v>0</v>
      </c>
      <c r="K1812" s="19">
        <f t="shared" si="3584"/>
        <v>0</v>
      </c>
      <c r="L1812" s="19">
        <f t="shared" si="3530"/>
        <v>35203.699999999997</v>
      </c>
      <c r="M1812" s="19">
        <f t="shared" si="3531"/>
        <v>32463.4</v>
      </c>
      <c r="N1812" s="19">
        <f t="shared" si="3532"/>
        <v>32463.4</v>
      </c>
      <c r="O1812" s="19">
        <f t="shared" ref="O1812:Q1812" si="3585">O1813+O1816+O1819</f>
        <v>0</v>
      </c>
      <c r="P1812" s="19">
        <f t="shared" si="3585"/>
        <v>0</v>
      </c>
      <c r="Q1812" s="19">
        <f t="shared" si="3585"/>
        <v>0</v>
      </c>
      <c r="R1812" s="19">
        <f t="shared" si="3455"/>
        <v>35203.699999999997</v>
      </c>
      <c r="S1812" s="19">
        <f t="shared" si="3456"/>
        <v>32463.4</v>
      </c>
      <c r="T1812" s="19">
        <f t="shared" si="3457"/>
        <v>32463.4</v>
      </c>
      <c r="U1812" s="19">
        <f t="shared" ref="U1812:AV1812" si="3586">U1813+U1816+U1819</f>
        <v>0</v>
      </c>
      <c r="V1812" s="19">
        <f t="shared" si="3458"/>
        <v>35203.699999999997</v>
      </c>
      <c r="W1812" s="19">
        <f t="shared" si="3459"/>
        <v>32463.4</v>
      </c>
      <c r="X1812" s="19">
        <f t="shared" si="3460"/>
        <v>32463.4</v>
      </c>
      <c r="Y1812" s="19">
        <f t="shared" ref="Y1812:AA1812" si="3587">Y1813+Y1816+Y1819</f>
        <v>0</v>
      </c>
      <c r="Z1812" s="19">
        <f t="shared" si="3587"/>
        <v>0</v>
      </c>
      <c r="AA1812" s="19">
        <f t="shared" si="3587"/>
        <v>0</v>
      </c>
      <c r="AB1812" s="19">
        <f t="shared" si="3497"/>
        <v>35203.699999999997</v>
      </c>
      <c r="AC1812" s="19">
        <f t="shared" si="3498"/>
        <v>32463.4</v>
      </c>
      <c r="AD1812" s="19">
        <f t="shared" si="3499"/>
        <v>32463.4</v>
      </c>
      <c r="AE1812" s="19">
        <f t="shared" ref="AE1812:AF1812" si="3588">AE1813+AE1816+AE1819</f>
        <v>0</v>
      </c>
      <c r="AF1812" s="19">
        <f t="shared" si="3588"/>
        <v>0</v>
      </c>
      <c r="AG1812" s="19">
        <f t="shared" si="3503"/>
        <v>35203.699999999997</v>
      </c>
      <c r="AH1812" s="19">
        <f t="shared" si="3504"/>
        <v>32463.4</v>
      </c>
      <c r="AI1812" s="19">
        <f t="shared" si="3505"/>
        <v>32463.4</v>
      </c>
      <c r="AJ1812" s="19">
        <f t="shared" ref="AJ1812:AL1812" si="3589">AJ1813+AJ1816+AJ1819</f>
        <v>-302.27600000000001</v>
      </c>
      <c r="AK1812" s="19">
        <f t="shared" si="3589"/>
        <v>0</v>
      </c>
      <c r="AL1812" s="19">
        <f t="shared" si="3589"/>
        <v>0</v>
      </c>
      <c r="AM1812" s="19">
        <f t="shared" si="3482"/>
        <v>34901.423999999999</v>
      </c>
      <c r="AN1812" s="19">
        <f t="shared" ref="AN1812" si="3590">AN1813+AN1816+AN1819</f>
        <v>0</v>
      </c>
      <c r="AO1812" s="19">
        <f t="shared" si="3553"/>
        <v>34901.423999999999</v>
      </c>
      <c r="AP1812" s="19">
        <f t="shared" si="3484"/>
        <v>32463.4</v>
      </c>
      <c r="AQ1812" s="19">
        <f t="shared" ref="AQ1812" si="3591">AQ1813+AQ1816+AQ1819</f>
        <v>0</v>
      </c>
      <c r="AR1812" s="19">
        <f t="shared" si="3554"/>
        <v>32463.4</v>
      </c>
      <c r="AS1812" s="19">
        <f t="shared" si="3486"/>
        <v>32463.4</v>
      </c>
      <c r="AT1812" s="19">
        <f t="shared" ref="AT1812" si="3592">AT1813+AT1816+AT1819</f>
        <v>0</v>
      </c>
      <c r="AU1812" s="19">
        <f t="shared" si="3555"/>
        <v>32463.4</v>
      </c>
      <c r="AV1812" s="19">
        <f t="shared" si="3586"/>
        <v>0</v>
      </c>
      <c r="AW1812" s="32"/>
      <c r="AX1812" s="23"/>
      <c r="AY1812" s="2"/>
    </row>
    <row r="1813" spans="1:51" ht="93.6" x14ac:dyDescent="0.3">
      <c r="A1813" s="49" t="s">
        <v>360</v>
      </c>
      <c r="B1813" s="45">
        <v>100</v>
      </c>
      <c r="C1813" s="49"/>
      <c r="D1813" s="49"/>
      <c r="E1813" s="15" t="s">
        <v>577</v>
      </c>
      <c r="F1813" s="19">
        <f t="shared" ref="F1813:K1814" si="3593">F1814</f>
        <v>32340</v>
      </c>
      <c r="G1813" s="19">
        <f t="shared" si="3593"/>
        <v>29640.7</v>
      </c>
      <c r="H1813" s="19">
        <f t="shared" si="3593"/>
        <v>29640.7</v>
      </c>
      <c r="I1813" s="19">
        <f t="shared" si="3593"/>
        <v>0</v>
      </c>
      <c r="J1813" s="19">
        <f t="shared" si="3593"/>
        <v>0</v>
      </c>
      <c r="K1813" s="19">
        <f t="shared" si="3593"/>
        <v>0</v>
      </c>
      <c r="L1813" s="19">
        <f t="shared" si="3530"/>
        <v>32340</v>
      </c>
      <c r="M1813" s="19">
        <f t="shared" si="3531"/>
        <v>29640.7</v>
      </c>
      <c r="N1813" s="19">
        <f t="shared" si="3532"/>
        <v>29640.7</v>
      </c>
      <c r="O1813" s="19">
        <f t="shared" ref="O1813:Q1814" si="3594">O1814</f>
        <v>0</v>
      </c>
      <c r="P1813" s="19">
        <f t="shared" si="3594"/>
        <v>0</v>
      </c>
      <c r="Q1813" s="19">
        <f t="shared" si="3594"/>
        <v>0</v>
      </c>
      <c r="R1813" s="19">
        <f t="shared" si="3455"/>
        <v>32340</v>
      </c>
      <c r="S1813" s="19">
        <f t="shared" si="3456"/>
        <v>29640.7</v>
      </c>
      <c r="T1813" s="19">
        <f t="shared" si="3457"/>
        <v>29640.7</v>
      </c>
      <c r="U1813" s="19">
        <f t="shared" ref="U1813:AV1814" si="3595">U1814</f>
        <v>0</v>
      </c>
      <c r="V1813" s="19">
        <f t="shared" si="3458"/>
        <v>32340</v>
      </c>
      <c r="W1813" s="19">
        <f t="shared" si="3459"/>
        <v>29640.7</v>
      </c>
      <c r="X1813" s="19">
        <f t="shared" si="3460"/>
        <v>29640.7</v>
      </c>
      <c r="Y1813" s="19">
        <f t="shared" si="3595"/>
        <v>0</v>
      </c>
      <c r="Z1813" s="19">
        <f t="shared" si="3595"/>
        <v>0</v>
      </c>
      <c r="AA1813" s="19">
        <f t="shared" si="3595"/>
        <v>0</v>
      </c>
      <c r="AB1813" s="19">
        <f t="shared" si="3497"/>
        <v>32340</v>
      </c>
      <c r="AC1813" s="19">
        <f t="shared" si="3498"/>
        <v>29640.7</v>
      </c>
      <c r="AD1813" s="19">
        <f t="shared" si="3499"/>
        <v>29640.7</v>
      </c>
      <c r="AE1813" s="19">
        <f t="shared" si="3595"/>
        <v>0</v>
      </c>
      <c r="AF1813" s="19">
        <f t="shared" si="3595"/>
        <v>0</v>
      </c>
      <c r="AG1813" s="19">
        <f t="shared" si="3503"/>
        <v>32340</v>
      </c>
      <c r="AH1813" s="19">
        <f t="shared" si="3504"/>
        <v>29640.7</v>
      </c>
      <c r="AI1813" s="19">
        <f t="shared" si="3505"/>
        <v>29640.7</v>
      </c>
      <c r="AJ1813" s="19">
        <f t="shared" si="3595"/>
        <v>0</v>
      </c>
      <c r="AK1813" s="19">
        <f t="shared" si="3595"/>
        <v>0</v>
      </c>
      <c r="AL1813" s="19">
        <f t="shared" si="3595"/>
        <v>0</v>
      </c>
      <c r="AM1813" s="19">
        <f t="shared" si="3482"/>
        <v>32340</v>
      </c>
      <c r="AN1813" s="19">
        <f t="shared" si="3595"/>
        <v>0</v>
      </c>
      <c r="AO1813" s="19">
        <f t="shared" si="3553"/>
        <v>32340</v>
      </c>
      <c r="AP1813" s="19">
        <f t="shared" si="3484"/>
        <v>29640.7</v>
      </c>
      <c r="AQ1813" s="19">
        <f t="shared" si="3595"/>
        <v>0</v>
      </c>
      <c r="AR1813" s="19">
        <f t="shared" si="3554"/>
        <v>29640.7</v>
      </c>
      <c r="AS1813" s="19">
        <f t="shared" si="3486"/>
        <v>29640.7</v>
      </c>
      <c r="AT1813" s="19">
        <f t="shared" si="3595"/>
        <v>0</v>
      </c>
      <c r="AU1813" s="19">
        <f t="shared" si="3555"/>
        <v>29640.7</v>
      </c>
      <c r="AV1813" s="19">
        <f t="shared" si="3595"/>
        <v>0</v>
      </c>
      <c r="AW1813" s="32"/>
      <c r="AX1813" s="23"/>
      <c r="AY1813" s="2"/>
    </row>
    <row r="1814" spans="1:51" ht="31.2" x14ac:dyDescent="0.3">
      <c r="A1814" s="49" t="s">
        <v>360</v>
      </c>
      <c r="B1814" s="45">
        <v>110</v>
      </c>
      <c r="C1814" s="49"/>
      <c r="D1814" s="49"/>
      <c r="E1814" s="15" t="s">
        <v>584</v>
      </c>
      <c r="F1814" s="19">
        <f t="shared" si="3593"/>
        <v>32340</v>
      </c>
      <c r="G1814" s="19">
        <f t="shared" si="3593"/>
        <v>29640.7</v>
      </c>
      <c r="H1814" s="19">
        <f t="shared" si="3593"/>
        <v>29640.7</v>
      </c>
      <c r="I1814" s="19">
        <f t="shared" si="3593"/>
        <v>0</v>
      </c>
      <c r="J1814" s="19">
        <f t="shared" si="3593"/>
        <v>0</v>
      </c>
      <c r="K1814" s="19">
        <f t="shared" si="3593"/>
        <v>0</v>
      </c>
      <c r="L1814" s="19">
        <f t="shared" si="3530"/>
        <v>32340</v>
      </c>
      <c r="M1814" s="19">
        <f t="shared" si="3531"/>
        <v>29640.7</v>
      </c>
      <c r="N1814" s="19">
        <f t="shared" si="3532"/>
        <v>29640.7</v>
      </c>
      <c r="O1814" s="19">
        <f t="shared" si="3594"/>
        <v>0</v>
      </c>
      <c r="P1814" s="19">
        <f t="shared" si="3594"/>
        <v>0</v>
      </c>
      <c r="Q1814" s="19">
        <f t="shared" si="3594"/>
        <v>0</v>
      </c>
      <c r="R1814" s="19">
        <f t="shared" ref="R1814:R1877" si="3596">L1814+O1814</f>
        <v>32340</v>
      </c>
      <c r="S1814" s="19">
        <f t="shared" ref="S1814:S1877" si="3597">M1814+P1814</f>
        <v>29640.7</v>
      </c>
      <c r="T1814" s="19">
        <f t="shared" ref="T1814:T1877" si="3598">N1814+Q1814</f>
        <v>29640.7</v>
      </c>
      <c r="U1814" s="19">
        <f t="shared" si="3595"/>
        <v>0</v>
      </c>
      <c r="V1814" s="19">
        <f t="shared" ref="V1814:V1877" si="3599">R1814+U1814</f>
        <v>32340</v>
      </c>
      <c r="W1814" s="19">
        <f t="shared" ref="W1814:W1877" si="3600">S1814</f>
        <v>29640.7</v>
      </c>
      <c r="X1814" s="19">
        <f t="shared" ref="X1814:X1877" si="3601">T1814</f>
        <v>29640.7</v>
      </c>
      <c r="Y1814" s="19">
        <f t="shared" si="3595"/>
        <v>0</v>
      </c>
      <c r="Z1814" s="19">
        <f t="shared" si="3595"/>
        <v>0</v>
      </c>
      <c r="AA1814" s="19">
        <f t="shared" si="3595"/>
        <v>0</v>
      </c>
      <c r="AB1814" s="19">
        <f t="shared" si="3497"/>
        <v>32340</v>
      </c>
      <c r="AC1814" s="19">
        <f t="shared" si="3498"/>
        <v>29640.7</v>
      </c>
      <c r="AD1814" s="19">
        <f t="shared" si="3499"/>
        <v>29640.7</v>
      </c>
      <c r="AE1814" s="19">
        <f t="shared" si="3595"/>
        <v>0</v>
      </c>
      <c r="AF1814" s="19">
        <f t="shared" si="3595"/>
        <v>0</v>
      </c>
      <c r="AG1814" s="19">
        <f t="shared" si="3503"/>
        <v>32340</v>
      </c>
      <c r="AH1814" s="19">
        <f t="shared" si="3504"/>
        <v>29640.7</v>
      </c>
      <c r="AI1814" s="19">
        <f t="shared" si="3505"/>
        <v>29640.7</v>
      </c>
      <c r="AJ1814" s="19">
        <f t="shared" si="3595"/>
        <v>0</v>
      </c>
      <c r="AK1814" s="19">
        <f t="shared" si="3595"/>
        <v>0</v>
      </c>
      <c r="AL1814" s="19">
        <f t="shared" si="3595"/>
        <v>0</v>
      </c>
      <c r="AM1814" s="19">
        <f t="shared" ref="AM1814:AM1877" si="3602">AG1814+AJ1814</f>
        <v>32340</v>
      </c>
      <c r="AN1814" s="19">
        <f t="shared" si="3595"/>
        <v>0</v>
      </c>
      <c r="AO1814" s="19">
        <f t="shared" si="3553"/>
        <v>32340</v>
      </c>
      <c r="AP1814" s="19">
        <f t="shared" ref="AP1814:AP1877" si="3603">AH1814+AK1814</f>
        <v>29640.7</v>
      </c>
      <c r="AQ1814" s="19">
        <f t="shared" si="3595"/>
        <v>0</v>
      </c>
      <c r="AR1814" s="19">
        <f t="shared" si="3554"/>
        <v>29640.7</v>
      </c>
      <c r="AS1814" s="19">
        <f t="shared" ref="AS1814:AS1877" si="3604">AI1814+AL1814</f>
        <v>29640.7</v>
      </c>
      <c r="AT1814" s="19">
        <f t="shared" si="3595"/>
        <v>0</v>
      </c>
      <c r="AU1814" s="19">
        <f t="shared" si="3555"/>
        <v>29640.7</v>
      </c>
      <c r="AV1814" s="19">
        <f t="shared" si="3595"/>
        <v>0</v>
      </c>
      <c r="AW1814" s="32"/>
      <c r="AX1814" s="23"/>
      <c r="AY1814" s="2"/>
    </row>
    <row r="1815" spans="1:51" ht="31.2" x14ac:dyDescent="0.3">
      <c r="A1815" s="49" t="s">
        <v>360</v>
      </c>
      <c r="B1815" s="45">
        <v>110</v>
      </c>
      <c r="C1815" s="49" t="s">
        <v>200</v>
      </c>
      <c r="D1815" s="49" t="s">
        <v>200</v>
      </c>
      <c r="E1815" s="15" t="s">
        <v>554</v>
      </c>
      <c r="F1815" s="19">
        <v>32340</v>
      </c>
      <c r="G1815" s="19">
        <v>29640.7</v>
      </c>
      <c r="H1815" s="19">
        <v>29640.7</v>
      </c>
      <c r="I1815" s="19"/>
      <c r="J1815" s="19"/>
      <c r="K1815" s="19"/>
      <c r="L1815" s="19">
        <f t="shared" si="3530"/>
        <v>32340</v>
      </c>
      <c r="M1815" s="19">
        <f t="shared" si="3531"/>
        <v>29640.7</v>
      </c>
      <c r="N1815" s="19">
        <f t="shared" si="3532"/>
        <v>29640.7</v>
      </c>
      <c r="O1815" s="19"/>
      <c r="P1815" s="19"/>
      <c r="Q1815" s="19"/>
      <c r="R1815" s="19">
        <f t="shared" si="3596"/>
        <v>32340</v>
      </c>
      <c r="S1815" s="19">
        <f t="shared" si="3597"/>
        <v>29640.7</v>
      </c>
      <c r="T1815" s="19">
        <f t="shared" si="3598"/>
        <v>29640.7</v>
      </c>
      <c r="U1815" s="19"/>
      <c r="V1815" s="19">
        <f t="shared" si="3599"/>
        <v>32340</v>
      </c>
      <c r="W1815" s="19">
        <f t="shared" si="3600"/>
        <v>29640.7</v>
      </c>
      <c r="X1815" s="19">
        <f t="shared" si="3601"/>
        <v>29640.7</v>
      </c>
      <c r="Y1815" s="19"/>
      <c r="Z1815" s="19"/>
      <c r="AA1815" s="19"/>
      <c r="AB1815" s="19">
        <f t="shared" si="3497"/>
        <v>32340</v>
      </c>
      <c r="AC1815" s="19">
        <f t="shared" si="3498"/>
        <v>29640.7</v>
      </c>
      <c r="AD1815" s="19">
        <f t="shared" si="3499"/>
        <v>29640.7</v>
      </c>
      <c r="AE1815" s="19"/>
      <c r="AF1815" s="19"/>
      <c r="AG1815" s="19">
        <f t="shared" si="3503"/>
        <v>32340</v>
      </c>
      <c r="AH1815" s="19">
        <f t="shared" si="3504"/>
        <v>29640.7</v>
      </c>
      <c r="AI1815" s="19">
        <f t="shared" si="3505"/>
        <v>29640.7</v>
      </c>
      <c r="AJ1815" s="19"/>
      <c r="AK1815" s="19"/>
      <c r="AL1815" s="19"/>
      <c r="AM1815" s="19">
        <f t="shared" si="3602"/>
        <v>32340</v>
      </c>
      <c r="AN1815" s="19"/>
      <c r="AO1815" s="19">
        <f t="shared" si="3553"/>
        <v>32340</v>
      </c>
      <c r="AP1815" s="19">
        <f t="shared" si="3603"/>
        <v>29640.7</v>
      </c>
      <c r="AQ1815" s="19"/>
      <c r="AR1815" s="19">
        <f t="shared" si="3554"/>
        <v>29640.7</v>
      </c>
      <c r="AS1815" s="19">
        <f t="shared" si="3604"/>
        <v>29640.7</v>
      </c>
      <c r="AT1815" s="19"/>
      <c r="AU1815" s="19">
        <f t="shared" si="3555"/>
        <v>29640.7</v>
      </c>
      <c r="AV1815" s="19"/>
      <c r="AW1815" s="32"/>
      <c r="AX1815" s="23"/>
      <c r="AY1815" s="2"/>
    </row>
    <row r="1816" spans="1:51" ht="31.2" x14ac:dyDescent="0.3">
      <c r="A1816" s="49" t="s">
        <v>360</v>
      </c>
      <c r="B1816" s="45">
        <v>200</v>
      </c>
      <c r="C1816" s="49"/>
      <c r="D1816" s="49"/>
      <c r="E1816" s="15" t="s">
        <v>578</v>
      </c>
      <c r="F1816" s="19">
        <f t="shared" ref="F1816:K1817" si="3605">F1817</f>
        <v>2834.6</v>
      </c>
      <c r="G1816" s="19">
        <f t="shared" si="3605"/>
        <v>2814.3</v>
      </c>
      <c r="H1816" s="19">
        <f t="shared" si="3605"/>
        <v>2814.3</v>
      </c>
      <c r="I1816" s="19">
        <f t="shared" si="3605"/>
        <v>0</v>
      </c>
      <c r="J1816" s="19">
        <f t="shared" si="3605"/>
        <v>0</v>
      </c>
      <c r="K1816" s="19">
        <f t="shared" si="3605"/>
        <v>0</v>
      </c>
      <c r="L1816" s="19">
        <f t="shared" si="3530"/>
        <v>2834.6</v>
      </c>
      <c r="M1816" s="19">
        <f t="shared" si="3531"/>
        <v>2814.3</v>
      </c>
      <c r="N1816" s="19">
        <f t="shared" si="3532"/>
        <v>2814.3</v>
      </c>
      <c r="O1816" s="19">
        <f t="shared" ref="O1816:Q1817" si="3606">O1817</f>
        <v>0</v>
      </c>
      <c r="P1816" s="19">
        <f t="shared" si="3606"/>
        <v>0</v>
      </c>
      <c r="Q1816" s="19">
        <f t="shared" si="3606"/>
        <v>0</v>
      </c>
      <c r="R1816" s="19">
        <f t="shared" si="3596"/>
        <v>2834.6</v>
      </c>
      <c r="S1816" s="19">
        <f t="shared" si="3597"/>
        <v>2814.3</v>
      </c>
      <c r="T1816" s="19">
        <f t="shared" si="3598"/>
        <v>2814.3</v>
      </c>
      <c r="U1816" s="19">
        <f t="shared" ref="U1816:AV1817" si="3607">U1817</f>
        <v>0</v>
      </c>
      <c r="V1816" s="19">
        <f t="shared" si="3599"/>
        <v>2834.6</v>
      </c>
      <c r="W1816" s="19">
        <f t="shared" si="3600"/>
        <v>2814.3</v>
      </c>
      <c r="X1816" s="19">
        <f t="shared" si="3601"/>
        <v>2814.3</v>
      </c>
      <c r="Y1816" s="19">
        <f t="shared" si="3607"/>
        <v>0</v>
      </c>
      <c r="Z1816" s="19">
        <f t="shared" si="3607"/>
        <v>0</v>
      </c>
      <c r="AA1816" s="19">
        <f t="shared" si="3607"/>
        <v>0</v>
      </c>
      <c r="AB1816" s="19">
        <f t="shared" si="3497"/>
        <v>2834.6</v>
      </c>
      <c r="AC1816" s="19">
        <f t="shared" si="3498"/>
        <v>2814.3</v>
      </c>
      <c r="AD1816" s="19">
        <f t="shared" si="3499"/>
        <v>2814.3</v>
      </c>
      <c r="AE1816" s="19">
        <f t="shared" si="3607"/>
        <v>0</v>
      </c>
      <c r="AF1816" s="19">
        <f t="shared" si="3607"/>
        <v>0</v>
      </c>
      <c r="AG1816" s="19">
        <f t="shared" si="3503"/>
        <v>2834.6</v>
      </c>
      <c r="AH1816" s="19">
        <f t="shared" si="3504"/>
        <v>2814.3</v>
      </c>
      <c r="AI1816" s="19">
        <f t="shared" si="3505"/>
        <v>2814.3</v>
      </c>
      <c r="AJ1816" s="19">
        <f t="shared" si="3607"/>
        <v>-302.27600000000001</v>
      </c>
      <c r="AK1816" s="19">
        <f t="shared" si="3607"/>
        <v>0</v>
      </c>
      <c r="AL1816" s="19">
        <f t="shared" si="3607"/>
        <v>0</v>
      </c>
      <c r="AM1816" s="19">
        <f t="shared" si="3602"/>
        <v>2532.3240000000001</v>
      </c>
      <c r="AN1816" s="19">
        <f t="shared" si="3607"/>
        <v>0</v>
      </c>
      <c r="AO1816" s="19">
        <f t="shared" si="3553"/>
        <v>2532.3240000000001</v>
      </c>
      <c r="AP1816" s="19">
        <f t="shared" si="3603"/>
        <v>2814.3</v>
      </c>
      <c r="AQ1816" s="19">
        <f t="shared" si="3607"/>
        <v>0</v>
      </c>
      <c r="AR1816" s="19">
        <f t="shared" si="3554"/>
        <v>2814.3</v>
      </c>
      <c r="AS1816" s="19">
        <f t="shared" si="3604"/>
        <v>2814.3</v>
      </c>
      <c r="AT1816" s="19">
        <f t="shared" si="3607"/>
        <v>0</v>
      </c>
      <c r="AU1816" s="19">
        <f t="shared" si="3555"/>
        <v>2814.3</v>
      </c>
      <c r="AV1816" s="19">
        <f t="shared" si="3607"/>
        <v>0</v>
      </c>
      <c r="AW1816" s="32"/>
      <c r="AX1816" s="23"/>
      <c r="AY1816" s="2"/>
    </row>
    <row r="1817" spans="1:51" ht="46.8" x14ac:dyDescent="0.3">
      <c r="A1817" s="49" t="s">
        <v>360</v>
      </c>
      <c r="B1817" s="45">
        <v>240</v>
      </c>
      <c r="C1817" s="49"/>
      <c r="D1817" s="49"/>
      <c r="E1817" s="15" t="s">
        <v>586</v>
      </c>
      <c r="F1817" s="19">
        <f t="shared" si="3605"/>
        <v>2834.6</v>
      </c>
      <c r="G1817" s="19">
        <f t="shared" si="3605"/>
        <v>2814.3</v>
      </c>
      <c r="H1817" s="19">
        <f t="shared" si="3605"/>
        <v>2814.3</v>
      </c>
      <c r="I1817" s="19">
        <f t="shared" si="3605"/>
        <v>0</v>
      </c>
      <c r="J1817" s="19">
        <f t="shared" si="3605"/>
        <v>0</v>
      </c>
      <c r="K1817" s="19">
        <f t="shared" si="3605"/>
        <v>0</v>
      </c>
      <c r="L1817" s="19">
        <f t="shared" si="3530"/>
        <v>2834.6</v>
      </c>
      <c r="M1817" s="19">
        <f t="shared" si="3531"/>
        <v>2814.3</v>
      </c>
      <c r="N1817" s="19">
        <f t="shared" si="3532"/>
        <v>2814.3</v>
      </c>
      <c r="O1817" s="19">
        <f t="shared" si="3606"/>
        <v>0</v>
      </c>
      <c r="P1817" s="19">
        <f t="shared" si="3606"/>
        <v>0</v>
      </c>
      <c r="Q1817" s="19">
        <f t="shared" si="3606"/>
        <v>0</v>
      </c>
      <c r="R1817" s="19">
        <f t="shared" si="3596"/>
        <v>2834.6</v>
      </c>
      <c r="S1817" s="19">
        <f t="shared" si="3597"/>
        <v>2814.3</v>
      </c>
      <c r="T1817" s="19">
        <f t="shared" si="3598"/>
        <v>2814.3</v>
      </c>
      <c r="U1817" s="19">
        <f t="shared" si="3607"/>
        <v>0</v>
      </c>
      <c r="V1817" s="19">
        <f t="shared" si="3599"/>
        <v>2834.6</v>
      </c>
      <c r="W1817" s="19">
        <f t="shared" si="3600"/>
        <v>2814.3</v>
      </c>
      <c r="X1817" s="19">
        <f t="shared" si="3601"/>
        <v>2814.3</v>
      </c>
      <c r="Y1817" s="19">
        <f t="shared" si="3607"/>
        <v>0</v>
      </c>
      <c r="Z1817" s="19">
        <f t="shared" si="3607"/>
        <v>0</v>
      </c>
      <c r="AA1817" s="19">
        <f t="shared" si="3607"/>
        <v>0</v>
      </c>
      <c r="AB1817" s="19">
        <f t="shared" si="3497"/>
        <v>2834.6</v>
      </c>
      <c r="AC1817" s="19">
        <f t="shared" si="3498"/>
        <v>2814.3</v>
      </c>
      <c r="AD1817" s="19">
        <f t="shared" si="3499"/>
        <v>2814.3</v>
      </c>
      <c r="AE1817" s="19">
        <f t="shared" si="3607"/>
        <v>0</v>
      </c>
      <c r="AF1817" s="19">
        <f t="shared" si="3607"/>
        <v>0</v>
      </c>
      <c r="AG1817" s="19">
        <f t="shared" si="3503"/>
        <v>2834.6</v>
      </c>
      <c r="AH1817" s="19">
        <f t="shared" si="3504"/>
        <v>2814.3</v>
      </c>
      <c r="AI1817" s="19">
        <f t="shared" si="3505"/>
        <v>2814.3</v>
      </c>
      <c r="AJ1817" s="19">
        <f t="shared" si="3607"/>
        <v>-302.27600000000001</v>
      </c>
      <c r="AK1817" s="19">
        <f t="shared" si="3607"/>
        <v>0</v>
      </c>
      <c r="AL1817" s="19">
        <f t="shared" si="3607"/>
        <v>0</v>
      </c>
      <c r="AM1817" s="19">
        <f t="shared" si="3602"/>
        <v>2532.3240000000001</v>
      </c>
      <c r="AN1817" s="19">
        <f t="shared" si="3607"/>
        <v>0</v>
      </c>
      <c r="AO1817" s="19">
        <f t="shared" si="3553"/>
        <v>2532.3240000000001</v>
      </c>
      <c r="AP1817" s="19">
        <f t="shared" si="3603"/>
        <v>2814.3</v>
      </c>
      <c r="AQ1817" s="19">
        <f t="shared" si="3607"/>
        <v>0</v>
      </c>
      <c r="AR1817" s="19">
        <f t="shared" si="3554"/>
        <v>2814.3</v>
      </c>
      <c r="AS1817" s="19">
        <f t="shared" si="3604"/>
        <v>2814.3</v>
      </c>
      <c r="AT1817" s="19">
        <f t="shared" si="3607"/>
        <v>0</v>
      </c>
      <c r="AU1817" s="19">
        <f t="shared" si="3555"/>
        <v>2814.3</v>
      </c>
      <c r="AV1817" s="19">
        <f t="shared" si="3607"/>
        <v>0</v>
      </c>
      <c r="AW1817" s="32"/>
      <c r="AX1817" s="23"/>
      <c r="AY1817" s="2"/>
    </row>
    <row r="1818" spans="1:51" ht="31.2" x14ac:dyDescent="0.3">
      <c r="A1818" s="49" t="s">
        <v>360</v>
      </c>
      <c r="B1818" s="45">
        <v>240</v>
      </c>
      <c r="C1818" s="49" t="s">
        <v>200</v>
      </c>
      <c r="D1818" s="49" t="s">
        <v>200</v>
      </c>
      <c r="E1818" s="15" t="s">
        <v>554</v>
      </c>
      <c r="F1818" s="19">
        <v>2834.6</v>
      </c>
      <c r="G1818" s="19">
        <v>2814.3</v>
      </c>
      <c r="H1818" s="19">
        <v>2814.3</v>
      </c>
      <c r="I1818" s="19"/>
      <c r="J1818" s="19"/>
      <c r="K1818" s="19"/>
      <c r="L1818" s="19">
        <f t="shared" si="3530"/>
        <v>2834.6</v>
      </c>
      <c r="M1818" s="19">
        <f t="shared" si="3531"/>
        <v>2814.3</v>
      </c>
      <c r="N1818" s="19">
        <f t="shared" si="3532"/>
        <v>2814.3</v>
      </c>
      <c r="O1818" s="19"/>
      <c r="P1818" s="19"/>
      <c r="Q1818" s="19"/>
      <c r="R1818" s="19">
        <f t="shared" si="3596"/>
        <v>2834.6</v>
      </c>
      <c r="S1818" s="19">
        <f t="shared" si="3597"/>
        <v>2814.3</v>
      </c>
      <c r="T1818" s="19">
        <f t="shared" si="3598"/>
        <v>2814.3</v>
      </c>
      <c r="U1818" s="19"/>
      <c r="V1818" s="19">
        <f t="shared" si="3599"/>
        <v>2834.6</v>
      </c>
      <c r="W1818" s="19">
        <f t="shared" si="3600"/>
        <v>2814.3</v>
      </c>
      <c r="X1818" s="19">
        <f t="shared" si="3601"/>
        <v>2814.3</v>
      </c>
      <c r="Y1818" s="19"/>
      <c r="Z1818" s="19"/>
      <c r="AA1818" s="19"/>
      <c r="AB1818" s="19">
        <f t="shared" si="3497"/>
        <v>2834.6</v>
      </c>
      <c r="AC1818" s="19">
        <f t="shared" si="3498"/>
        <v>2814.3</v>
      </c>
      <c r="AD1818" s="19">
        <f t="shared" si="3499"/>
        <v>2814.3</v>
      </c>
      <c r="AE1818" s="19"/>
      <c r="AF1818" s="19"/>
      <c r="AG1818" s="19">
        <f t="shared" si="3503"/>
        <v>2834.6</v>
      </c>
      <c r="AH1818" s="19">
        <f t="shared" si="3504"/>
        <v>2814.3</v>
      </c>
      <c r="AI1818" s="19">
        <f t="shared" si="3505"/>
        <v>2814.3</v>
      </c>
      <c r="AJ1818" s="19">
        <f>-27.284-274.992</f>
        <v>-302.27600000000001</v>
      </c>
      <c r="AK1818" s="19"/>
      <c r="AL1818" s="19"/>
      <c r="AM1818" s="19">
        <f t="shared" si="3602"/>
        <v>2532.3240000000001</v>
      </c>
      <c r="AN1818" s="19"/>
      <c r="AO1818" s="19">
        <f t="shared" si="3553"/>
        <v>2532.3240000000001</v>
      </c>
      <c r="AP1818" s="19">
        <f t="shared" si="3603"/>
        <v>2814.3</v>
      </c>
      <c r="AQ1818" s="19"/>
      <c r="AR1818" s="19">
        <f t="shared" si="3554"/>
        <v>2814.3</v>
      </c>
      <c r="AS1818" s="19">
        <f t="shared" si="3604"/>
        <v>2814.3</v>
      </c>
      <c r="AT1818" s="19"/>
      <c r="AU1818" s="19">
        <f t="shared" si="3555"/>
        <v>2814.3</v>
      </c>
      <c r="AV1818" s="19"/>
      <c r="AW1818" s="32"/>
      <c r="AX1818" s="23"/>
      <c r="AY1818" s="2"/>
    </row>
    <row r="1819" spans="1:51" x14ac:dyDescent="0.3">
      <c r="A1819" s="49" t="s">
        <v>360</v>
      </c>
      <c r="B1819" s="45">
        <v>800</v>
      </c>
      <c r="C1819" s="49"/>
      <c r="D1819" s="49"/>
      <c r="E1819" s="15" t="s">
        <v>583</v>
      </c>
      <c r="F1819" s="19">
        <f t="shared" ref="F1819:K1820" si="3608">F1820</f>
        <v>29.099999999999998</v>
      </c>
      <c r="G1819" s="19">
        <f t="shared" si="3608"/>
        <v>8.4</v>
      </c>
      <c r="H1819" s="19">
        <f t="shared" si="3608"/>
        <v>8.4</v>
      </c>
      <c r="I1819" s="19">
        <f t="shared" si="3608"/>
        <v>0</v>
      </c>
      <c r="J1819" s="19">
        <f t="shared" si="3608"/>
        <v>0</v>
      </c>
      <c r="K1819" s="19">
        <f t="shared" si="3608"/>
        <v>0</v>
      </c>
      <c r="L1819" s="19">
        <f t="shared" si="3530"/>
        <v>29.099999999999998</v>
      </c>
      <c r="M1819" s="19">
        <f t="shared" si="3531"/>
        <v>8.4</v>
      </c>
      <c r="N1819" s="19">
        <f t="shared" si="3532"/>
        <v>8.4</v>
      </c>
      <c r="O1819" s="19">
        <f t="shared" ref="O1819:Q1820" si="3609">O1820</f>
        <v>0</v>
      </c>
      <c r="P1819" s="19">
        <f t="shared" si="3609"/>
        <v>0</v>
      </c>
      <c r="Q1819" s="19">
        <f t="shared" si="3609"/>
        <v>0</v>
      </c>
      <c r="R1819" s="19">
        <f t="shared" si="3596"/>
        <v>29.099999999999998</v>
      </c>
      <c r="S1819" s="19">
        <f t="shared" si="3597"/>
        <v>8.4</v>
      </c>
      <c r="T1819" s="19">
        <f t="shared" si="3598"/>
        <v>8.4</v>
      </c>
      <c r="U1819" s="19">
        <f t="shared" ref="U1819:AV1820" si="3610">U1820</f>
        <v>0</v>
      </c>
      <c r="V1819" s="19">
        <f t="shared" si="3599"/>
        <v>29.099999999999998</v>
      </c>
      <c r="W1819" s="19">
        <f t="shared" si="3600"/>
        <v>8.4</v>
      </c>
      <c r="X1819" s="19">
        <f t="shared" si="3601"/>
        <v>8.4</v>
      </c>
      <c r="Y1819" s="19">
        <f t="shared" si="3610"/>
        <v>0</v>
      </c>
      <c r="Z1819" s="19">
        <f t="shared" si="3610"/>
        <v>0</v>
      </c>
      <c r="AA1819" s="19">
        <f t="shared" si="3610"/>
        <v>0</v>
      </c>
      <c r="AB1819" s="19">
        <f t="shared" si="3497"/>
        <v>29.099999999999998</v>
      </c>
      <c r="AC1819" s="19">
        <f t="shared" si="3498"/>
        <v>8.4</v>
      </c>
      <c r="AD1819" s="19">
        <f t="shared" si="3499"/>
        <v>8.4</v>
      </c>
      <c r="AE1819" s="19">
        <f t="shared" si="3610"/>
        <v>0</v>
      </c>
      <c r="AF1819" s="19">
        <f t="shared" si="3610"/>
        <v>0</v>
      </c>
      <c r="AG1819" s="19">
        <f t="shared" si="3503"/>
        <v>29.099999999999998</v>
      </c>
      <c r="AH1819" s="19">
        <f t="shared" si="3504"/>
        <v>8.4</v>
      </c>
      <c r="AI1819" s="19">
        <f t="shared" si="3505"/>
        <v>8.4</v>
      </c>
      <c r="AJ1819" s="19">
        <f t="shared" si="3610"/>
        <v>0</v>
      </c>
      <c r="AK1819" s="19">
        <f t="shared" si="3610"/>
        <v>0</v>
      </c>
      <c r="AL1819" s="19">
        <f t="shared" si="3610"/>
        <v>0</v>
      </c>
      <c r="AM1819" s="19">
        <f t="shared" si="3602"/>
        <v>29.099999999999998</v>
      </c>
      <c r="AN1819" s="19">
        <f t="shared" si="3610"/>
        <v>0</v>
      </c>
      <c r="AO1819" s="19">
        <f t="shared" si="3553"/>
        <v>29.099999999999998</v>
      </c>
      <c r="AP1819" s="19">
        <f t="shared" si="3603"/>
        <v>8.4</v>
      </c>
      <c r="AQ1819" s="19">
        <f t="shared" si="3610"/>
        <v>0</v>
      </c>
      <c r="AR1819" s="19">
        <f t="shared" si="3554"/>
        <v>8.4</v>
      </c>
      <c r="AS1819" s="19">
        <f t="shared" si="3604"/>
        <v>8.4</v>
      </c>
      <c r="AT1819" s="19">
        <f t="shared" si="3610"/>
        <v>0</v>
      </c>
      <c r="AU1819" s="19">
        <f t="shared" si="3555"/>
        <v>8.4</v>
      </c>
      <c r="AV1819" s="19">
        <f t="shared" si="3610"/>
        <v>0</v>
      </c>
      <c r="AW1819" s="32"/>
      <c r="AX1819" s="23"/>
      <c r="AY1819" s="2"/>
    </row>
    <row r="1820" spans="1:51" x14ac:dyDescent="0.3">
      <c r="A1820" s="49" t="s">
        <v>360</v>
      </c>
      <c r="B1820" s="45">
        <v>850</v>
      </c>
      <c r="C1820" s="49"/>
      <c r="D1820" s="49"/>
      <c r="E1820" s="15" t="s">
        <v>601</v>
      </c>
      <c r="F1820" s="19">
        <f t="shared" si="3608"/>
        <v>29.099999999999998</v>
      </c>
      <c r="G1820" s="19">
        <f t="shared" si="3608"/>
        <v>8.4</v>
      </c>
      <c r="H1820" s="19">
        <f t="shared" si="3608"/>
        <v>8.4</v>
      </c>
      <c r="I1820" s="19">
        <f t="shared" si="3608"/>
        <v>0</v>
      </c>
      <c r="J1820" s="19">
        <f t="shared" si="3608"/>
        <v>0</v>
      </c>
      <c r="K1820" s="19">
        <f t="shared" si="3608"/>
        <v>0</v>
      </c>
      <c r="L1820" s="19">
        <f t="shared" si="3530"/>
        <v>29.099999999999998</v>
      </c>
      <c r="M1820" s="19">
        <f t="shared" si="3531"/>
        <v>8.4</v>
      </c>
      <c r="N1820" s="19">
        <f t="shared" si="3532"/>
        <v>8.4</v>
      </c>
      <c r="O1820" s="19">
        <f t="shared" si="3609"/>
        <v>0</v>
      </c>
      <c r="P1820" s="19">
        <f t="shared" si="3609"/>
        <v>0</v>
      </c>
      <c r="Q1820" s="19">
        <f t="shared" si="3609"/>
        <v>0</v>
      </c>
      <c r="R1820" s="19">
        <f t="shared" si="3596"/>
        <v>29.099999999999998</v>
      </c>
      <c r="S1820" s="19">
        <f t="shared" si="3597"/>
        <v>8.4</v>
      </c>
      <c r="T1820" s="19">
        <f t="shared" si="3598"/>
        <v>8.4</v>
      </c>
      <c r="U1820" s="19">
        <f t="shared" si="3610"/>
        <v>0</v>
      </c>
      <c r="V1820" s="19">
        <f t="shared" si="3599"/>
        <v>29.099999999999998</v>
      </c>
      <c r="W1820" s="19">
        <f t="shared" si="3600"/>
        <v>8.4</v>
      </c>
      <c r="X1820" s="19">
        <f t="shared" si="3601"/>
        <v>8.4</v>
      </c>
      <c r="Y1820" s="19">
        <f t="shared" si="3610"/>
        <v>0</v>
      </c>
      <c r="Z1820" s="19">
        <f t="shared" si="3610"/>
        <v>0</v>
      </c>
      <c r="AA1820" s="19">
        <f t="shared" si="3610"/>
        <v>0</v>
      </c>
      <c r="AB1820" s="19">
        <f t="shared" si="3497"/>
        <v>29.099999999999998</v>
      </c>
      <c r="AC1820" s="19">
        <f t="shared" si="3498"/>
        <v>8.4</v>
      </c>
      <c r="AD1820" s="19">
        <f t="shared" si="3499"/>
        <v>8.4</v>
      </c>
      <c r="AE1820" s="19">
        <f t="shared" si="3610"/>
        <v>0</v>
      </c>
      <c r="AF1820" s="19">
        <f t="shared" si="3610"/>
        <v>0</v>
      </c>
      <c r="AG1820" s="19">
        <f t="shared" si="3503"/>
        <v>29.099999999999998</v>
      </c>
      <c r="AH1820" s="19">
        <f t="shared" si="3504"/>
        <v>8.4</v>
      </c>
      <c r="AI1820" s="19">
        <f t="shared" si="3505"/>
        <v>8.4</v>
      </c>
      <c r="AJ1820" s="19">
        <f t="shared" si="3610"/>
        <v>0</v>
      </c>
      <c r="AK1820" s="19">
        <f t="shared" si="3610"/>
        <v>0</v>
      </c>
      <c r="AL1820" s="19">
        <f t="shared" si="3610"/>
        <v>0</v>
      </c>
      <c r="AM1820" s="19">
        <f t="shared" si="3602"/>
        <v>29.099999999999998</v>
      </c>
      <c r="AN1820" s="19">
        <f t="shared" si="3610"/>
        <v>0</v>
      </c>
      <c r="AO1820" s="19">
        <f t="shared" si="3553"/>
        <v>29.099999999999998</v>
      </c>
      <c r="AP1820" s="19">
        <f t="shared" si="3603"/>
        <v>8.4</v>
      </c>
      <c r="AQ1820" s="19">
        <f t="shared" si="3610"/>
        <v>0</v>
      </c>
      <c r="AR1820" s="19">
        <f t="shared" si="3554"/>
        <v>8.4</v>
      </c>
      <c r="AS1820" s="19">
        <f t="shared" si="3604"/>
        <v>8.4</v>
      </c>
      <c r="AT1820" s="19">
        <f t="shared" si="3610"/>
        <v>0</v>
      </c>
      <c r="AU1820" s="19">
        <f t="shared" si="3555"/>
        <v>8.4</v>
      </c>
      <c r="AV1820" s="19">
        <f t="shared" si="3610"/>
        <v>0</v>
      </c>
      <c r="AW1820" s="32"/>
      <c r="AX1820" s="23"/>
      <c r="AY1820" s="2"/>
    </row>
    <row r="1821" spans="1:51" ht="31.2" x14ac:dyDescent="0.3">
      <c r="A1821" s="49" t="s">
        <v>360</v>
      </c>
      <c r="B1821" s="45">
        <v>850</v>
      </c>
      <c r="C1821" s="49" t="s">
        <v>200</v>
      </c>
      <c r="D1821" s="49" t="s">
        <v>200</v>
      </c>
      <c r="E1821" s="15" t="s">
        <v>554</v>
      </c>
      <c r="F1821" s="19">
        <v>29.099999999999998</v>
      </c>
      <c r="G1821" s="19">
        <v>8.4</v>
      </c>
      <c r="H1821" s="19">
        <v>8.4</v>
      </c>
      <c r="I1821" s="19"/>
      <c r="J1821" s="19"/>
      <c r="K1821" s="19"/>
      <c r="L1821" s="19">
        <f t="shared" si="3530"/>
        <v>29.099999999999998</v>
      </c>
      <c r="M1821" s="19">
        <f t="shared" si="3531"/>
        <v>8.4</v>
      </c>
      <c r="N1821" s="19">
        <f t="shared" si="3532"/>
        <v>8.4</v>
      </c>
      <c r="O1821" s="19"/>
      <c r="P1821" s="19"/>
      <c r="Q1821" s="19"/>
      <c r="R1821" s="19">
        <f t="shared" si="3596"/>
        <v>29.099999999999998</v>
      </c>
      <c r="S1821" s="19">
        <f t="shared" si="3597"/>
        <v>8.4</v>
      </c>
      <c r="T1821" s="19">
        <f t="shared" si="3598"/>
        <v>8.4</v>
      </c>
      <c r="U1821" s="19"/>
      <c r="V1821" s="19">
        <f t="shared" si="3599"/>
        <v>29.099999999999998</v>
      </c>
      <c r="W1821" s="19">
        <f t="shared" si="3600"/>
        <v>8.4</v>
      </c>
      <c r="X1821" s="19">
        <f t="shared" si="3601"/>
        <v>8.4</v>
      </c>
      <c r="Y1821" s="19"/>
      <c r="Z1821" s="19"/>
      <c r="AA1821" s="19"/>
      <c r="AB1821" s="19">
        <f t="shared" si="3497"/>
        <v>29.099999999999998</v>
      </c>
      <c r="AC1821" s="19">
        <f t="shared" si="3498"/>
        <v>8.4</v>
      </c>
      <c r="AD1821" s="19">
        <f t="shared" si="3499"/>
        <v>8.4</v>
      </c>
      <c r="AE1821" s="19"/>
      <c r="AF1821" s="19"/>
      <c r="AG1821" s="19">
        <f t="shared" si="3503"/>
        <v>29.099999999999998</v>
      </c>
      <c r="AH1821" s="19">
        <f t="shared" si="3504"/>
        <v>8.4</v>
      </c>
      <c r="AI1821" s="19">
        <f t="shared" si="3505"/>
        <v>8.4</v>
      </c>
      <c r="AJ1821" s="19"/>
      <c r="AK1821" s="19"/>
      <c r="AL1821" s="19"/>
      <c r="AM1821" s="19">
        <f t="shared" si="3602"/>
        <v>29.099999999999998</v>
      </c>
      <c r="AN1821" s="19"/>
      <c r="AO1821" s="19">
        <f t="shared" si="3553"/>
        <v>29.099999999999998</v>
      </c>
      <c r="AP1821" s="19">
        <f t="shared" si="3603"/>
        <v>8.4</v>
      </c>
      <c r="AQ1821" s="19"/>
      <c r="AR1821" s="19">
        <f t="shared" si="3554"/>
        <v>8.4</v>
      </c>
      <c r="AS1821" s="19">
        <f t="shared" si="3604"/>
        <v>8.4</v>
      </c>
      <c r="AT1821" s="19"/>
      <c r="AU1821" s="19">
        <f t="shared" si="3555"/>
        <v>8.4</v>
      </c>
      <c r="AV1821" s="19"/>
      <c r="AW1821" s="32"/>
      <c r="AX1821" s="23"/>
      <c r="AY1821" s="2"/>
    </row>
    <row r="1822" spans="1:51" ht="31.2" x14ac:dyDescent="0.3">
      <c r="A1822" s="49" t="s">
        <v>361</v>
      </c>
      <c r="B1822" s="45"/>
      <c r="C1822" s="49"/>
      <c r="D1822" s="49"/>
      <c r="E1822" s="15" t="s">
        <v>755</v>
      </c>
      <c r="F1822" s="19">
        <f t="shared" ref="F1822:K1822" si="3611">F1823+F1826</f>
        <v>12286</v>
      </c>
      <c r="G1822" s="19">
        <f t="shared" si="3611"/>
        <v>12788.6</v>
      </c>
      <c r="H1822" s="19">
        <f t="shared" si="3611"/>
        <v>12788.6</v>
      </c>
      <c r="I1822" s="19">
        <f t="shared" si="3611"/>
        <v>0</v>
      </c>
      <c r="J1822" s="19">
        <f t="shared" si="3611"/>
        <v>-686.2</v>
      </c>
      <c r="K1822" s="19">
        <f t="shared" si="3611"/>
        <v>-686.2</v>
      </c>
      <c r="L1822" s="19">
        <f t="shared" si="3530"/>
        <v>12286</v>
      </c>
      <c r="M1822" s="19">
        <f t="shared" si="3531"/>
        <v>12102.4</v>
      </c>
      <c r="N1822" s="19">
        <f t="shared" si="3532"/>
        <v>12102.4</v>
      </c>
      <c r="O1822" s="19">
        <f t="shared" ref="O1822:Q1822" si="3612">O1823+O1826</f>
        <v>0</v>
      </c>
      <c r="P1822" s="19">
        <f t="shared" si="3612"/>
        <v>0</v>
      </c>
      <c r="Q1822" s="19">
        <f t="shared" si="3612"/>
        <v>0</v>
      </c>
      <c r="R1822" s="19">
        <f t="shared" si="3596"/>
        <v>12286</v>
      </c>
      <c r="S1822" s="19">
        <f t="shared" si="3597"/>
        <v>12102.4</v>
      </c>
      <c r="T1822" s="19">
        <f t="shared" si="3598"/>
        <v>12102.4</v>
      </c>
      <c r="U1822" s="19">
        <f t="shared" ref="U1822:AV1822" si="3613">U1823+U1826</f>
        <v>0</v>
      </c>
      <c r="V1822" s="19">
        <f t="shared" si="3599"/>
        <v>12286</v>
      </c>
      <c r="W1822" s="19">
        <f t="shared" si="3600"/>
        <v>12102.4</v>
      </c>
      <c r="X1822" s="19">
        <f t="shared" si="3601"/>
        <v>12102.4</v>
      </c>
      <c r="Y1822" s="19">
        <f t="shared" ref="Y1822:AA1822" si="3614">Y1823+Y1826</f>
        <v>0</v>
      </c>
      <c r="Z1822" s="19">
        <f t="shared" si="3614"/>
        <v>0</v>
      </c>
      <c r="AA1822" s="19">
        <f t="shared" si="3614"/>
        <v>0</v>
      </c>
      <c r="AB1822" s="19">
        <f t="shared" si="3497"/>
        <v>12286</v>
      </c>
      <c r="AC1822" s="19">
        <f t="shared" si="3498"/>
        <v>12102.4</v>
      </c>
      <c r="AD1822" s="19">
        <f t="shared" si="3499"/>
        <v>12102.4</v>
      </c>
      <c r="AE1822" s="19">
        <f t="shared" ref="AE1822:AF1822" si="3615">AE1823+AE1826</f>
        <v>0</v>
      </c>
      <c r="AF1822" s="19">
        <f t="shared" si="3615"/>
        <v>0</v>
      </c>
      <c r="AG1822" s="19">
        <f t="shared" si="3503"/>
        <v>12286</v>
      </c>
      <c r="AH1822" s="19">
        <f t="shared" si="3504"/>
        <v>12102.4</v>
      </c>
      <c r="AI1822" s="19">
        <f t="shared" si="3505"/>
        <v>12102.4</v>
      </c>
      <c r="AJ1822" s="19">
        <f t="shared" ref="AJ1822:AL1822" si="3616">AJ1823+AJ1826</f>
        <v>233.90199999999999</v>
      </c>
      <c r="AK1822" s="19">
        <f t="shared" si="3616"/>
        <v>0</v>
      </c>
      <c r="AL1822" s="19">
        <f t="shared" si="3616"/>
        <v>0</v>
      </c>
      <c r="AM1822" s="19">
        <f t="shared" si="3602"/>
        <v>12519.902</v>
      </c>
      <c r="AN1822" s="19">
        <f t="shared" ref="AN1822" si="3617">AN1823+AN1826</f>
        <v>0</v>
      </c>
      <c r="AO1822" s="19">
        <f t="shared" si="3553"/>
        <v>12519.902</v>
      </c>
      <c r="AP1822" s="19">
        <f t="shared" si="3603"/>
        <v>12102.4</v>
      </c>
      <c r="AQ1822" s="19">
        <f t="shared" ref="AQ1822" si="3618">AQ1823+AQ1826</f>
        <v>0</v>
      </c>
      <c r="AR1822" s="19">
        <f t="shared" si="3554"/>
        <v>12102.4</v>
      </c>
      <c r="AS1822" s="19">
        <f t="shared" si="3604"/>
        <v>12102.4</v>
      </c>
      <c r="AT1822" s="19">
        <f t="shared" ref="AT1822" si="3619">AT1823+AT1826</f>
        <v>0</v>
      </c>
      <c r="AU1822" s="19">
        <f t="shared" si="3555"/>
        <v>12102.4</v>
      </c>
      <c r="AV1822" s="19">
        <f t="shared" si="3613"/>
        <v>0</v>
      </c>
      <c r="AW1822" s="32"/>
      <c r="AX1822" s="23"/>
      <c r="AY1822" s="2"/>
    </row>
    <row r="1823" spans="1:51" ht="31.2" x14ac:dyDescent="0.3">
      <c r="A1823" s="49" t="s">
        <v>361</v>
      </c>
      <c r="B1823" s="45">
        <v>200</v>
      </c>
      <c r="C1823" s="49"/>
      <c r="D1823" s="49"/>
      <c r="E1823" s="15" t="s">
        <v>578</v>
      </c>
      <c r="F1823" s="19">
        <f t="shared" ref="F1823:K1824" si="3620">F1824</f>
        <v>12019.6</v>
      </c>
      <c r="G1823" s="19">
        <f t="shared" si="3620"/>
        <v>12522.2</v>
      </c>
      <c r="H1823" s="19">
        <f t="shared" si="3620"/>
        <v>12522.2</v>
      </c>
      <c r="I1823" s="19">
        <f t="shared" si="3620"/>
        <v>0</v>
      </c>
      <c r="J1823" s="19">
        <f t="shared" si="3620"/>
        <v>-686.2</v>
      </c>
      <c r="K1823" s="19">
        <f t="shared" si="3620"/>
        <v>-686.2</v>
      </c>
      <c r="L1823" s="19">
        <f t="shared" si="3530"/>
        <v>12019.6</v>
      </c>
      <c r="M1823" s="19">
        <f t="shared" si="3531"/>
        <v>11836</v>
      </c>
      <c r="N1823" s="19">
        <f t="shared" si="3532"/>
        <v>11836</v>
      </c>
      <c r="O1823" s="19">
        <f t="shared" ref="O1823:Q1824" si="3621">O1824</f>
        <v>0</v>
      </c>
      <c r="P1823" s="19">
        <f t="shared" si="3621"/>
        <v>0</v>
      </c>
      <c r="Q1823" s="19">
        <f t="shared" si="3621"/>
        <v>0</v>
      </c>
      <c r="R1823" s="19">
        <f t="shared" si="3596"/>
        <v>12019.6</v>
      </c>
      <c r="S1823" s="19">
        <f t="shared" si="3597"/>
        <v>11836</v>
      </c>
      <c r="T1823" s="19">
        <f t="shared" si="3598"/>
        <v>11836</v>
      </c>
      <c r="U1823" s="19">
        <f t="shared" ref="U1823:AV1824" si="3622">U1824</f>
        <v>0</v>
      </c>
      <c r="V1823" s="19">
        <f t="shared" si="3599"/>
        <v>12019.6</v>
      </c>
      <c r="W1823" s="19">
        <f t="shared" si="3600"/>
        <v>11836</v>
      </c>
      <c r="X1823" s="19">
        <f t="shared" si="3601"/>
        <v>11836</v>
      </c>
      <c r="Y1823" s="19">
        <f t="shared" si="3622"/>
        <v>0</v>
      </c>
      <c r="Z1823" s="19">
        <f t="shared" si="3622"/>
        <v>0</v>
      </c>
      <c r="AA1823" s="19">
        <f t="shared" si="3622"/>
        <v>0</v>
      </c>
      <c r="AB1823" s="19">
        <f t="shared" si="3497"/>
        <v>12019.6</v>
      </c>
      <c r="AC1823" s="19">
        <f t="shared" si="3498"/>
        <v>11836</v>
      </c>
      <c r="AD1823" s="19">
        <f t="shared" si="3499"/>
        <v>11836</v>
      </c>
      <c r="AE1823" s="19">
        <f t="shared" si="3622"/>
        <v>0</v>
      </c>
      <c r="AF1823" s="19">
        <f t="shared" si="3622"/>
        <v>0</v>
      </c>
      <c r="AG1823" s="19">
        <f t="shared" si="3503"/>
        <v>12019.6</v>
      </c>
      <c r="AH1823" s="19">
        <f t="shared" si="3504"/>
        <v>11836</v>
      </c>
      <c r="AI1823" s="19">
        <f t="shared" si="3505"/>
        <v>11836</v>
      </c>
      <c r="AJ1823" s="19">
        <f t="shared" si="3622"/>
        <v>233.90199999999999</v>
      </c>
      <c r="AK1823" s="19">
        <f t="shared" si="3622"/>
        <v>0</v>
      </c>
      <c r="AL1823" s="19">
        <f t="shared" si="3622"/>
        <v>0</v>
      </c>
      <c r="AM1823" s="19">
        <f t="shared" si="3602"/>
        <v>12253.502</v>
      </c>
      <c r="AN1823" s="19">
        <f t="shared" si="3622"/>
        <v>0</v>
      </c>
      <c r="AO1823" s="19">
        <f t="shared" si="3553"/>
        <v>12253.502</v>
      </c>
      <c r="AP1823" s="19">
        <f t="shared" si="3603"/>
        <v>11836</v>
      </c>
      <c r="AQ1823" s="19">
        <f t="shared" si="3622"/>
        <v>0</v>
      </c>
      <c r="AR1823" s="19">
        <f t="shared" si="3554"/>
        <v>11836</v>
      </c>
      <c r="AS1823" s="19">
        <f t="shared" si="3604"/>
        <v>11836</v>
      </c>
      <c r="AT1823" s="19">
        <f t="shared" si="3622"/>
        <v>0</v>
      </c>
      <c r="AU1823" s="19">
        <f t="shared" si="3555"/>
        <v>11836</v>
      </c>
      <c r="AV1823" s="19">
        <f t="shared" si="3622"/>
        <v>0</v>
      </c>
      <c r="AW1823" s="32"/>
      <c r="AX1823" s="23"/>
      <c r="AY1823" s="2"/>
    </row>
    <row r="1824" spans="1:51" ht="46.8" x14ac:dyDescent="0.3">
      <c r="A1824" s="49" t="s">
        <v>361</v>
      </c>
      <c r="B1824" s="45">
        <v>240</v>
      </c>
      <c r="C1824" s="49"/>
      <c r="D1824" s="49"/>
      <c r="E1824" s="15" t="s">
        <v>586</v>
      </c>
      <c r="F1824" s="19">
        <f t="shared" si="3620"/>
        <v>12019.6</v>
      </c>
      <c r="G1824" s="19">
        <f t="shared" si="3620"/>
        <v>12522.2</v>
      </c>
      <c r="H1824" s="19">
        <f t="shared" si="3620"/>
        <v>12522.2</v>
      </c>
      <c r="I1824" s="19">
        <f t="shared" si="3620"/>
        <v>0</v>
      </c>
      <c r="J1824" s="19">
        <f t="shared" si="3620"/>
        <v>-686.2</v>
      </c>
      <c r="K1824" s="19">
        <f t="shared" si="3620"/>
        <v>-686.2</v>
      </c>
      <c r="L1824" s="19">
        <f t="shared" si="3530"/>
        <v>12019.6</v>
      </c>
      <c r="M1824" s="19">
        <f t="shared" si="3531"/>
        <v>11836</v>
      </c>
      <c r="N1824" s="19">
        <f t="shared" si="3532"/>
        <v>11836</v>
      </c>
      <c r="O1824" s="19">
        <f t="shared" si="3621"/>
        <v>0</v>
      </c>
      <c r="P1824" s="19">
        <f t="shared" si="3621"/>
        <v>0</v>
      </c>
      <c r="Q1824" s="19">
        <f t="shared" si="3621"/>
        <v>0</v>
      </c>
      <c r="R1824" s="19">
        <f t="shared" si="3596"/>
        <v>12019.6</v>
      </c>
      <c r="S1824" s="19">
        <f t="shared" si="3597"/>
        <v>11836</v>
      </c>
      <c r="T1824" s="19">
        <f t="shared" si="3598"/>
        <v>11836</v>
      </c>
      <c r="U1824" s="19">
        <f t="shared" si="3622"/>
        <v>0</v>
      </c>
      <c r="V1824" s="19">
        <f t="shared" si="3599"/>
        <v>12019.6</v>
      </c>
      <c r="W1824" s="19">
        <f t="shared" si="3600"/>
        <v>11836</v>
      </c>
      <c r="X1824" s="19">
        <f t="shared" si="3601"/>
        <v>11836</v>
      </c>
      <c r="Y1824" s="19">
        <f t="shared" si="3622"/>
        <v>0</v>
      </c>
      <c r="Z1824" s="19">
        <f t="shared" si="3622"/>
        <v>0</v>
      </c>
      <c r="AA1824" s="19">
        <f t="shared" si="3622"/>
        <v>0</v>
      </c>
      <c r="AB1824" s="19">
        <f t="shared" si="3497"/>
        <v>12019.6</v>
      </c>
      <c r="AC1824" s="19">
        <f t="shared" si="3498"/>
        <v>11836</v>
      </c>
      <c r="AD1824" s="19">
        <f t="shared" si="3499"/>
        <v>11836</v>
      </c>
      <c r="AE1824" s="19">
        <f t="shared" si="3622"/>
        <v>0</v>
      </c>
      <c r="AF1824" s="19">
        <f t="shared" si="3622"/>
        <v>0</v>
      </c>
      <c r="AG1824" s="19">
        <f t="shared" si="3503"/>
        <v>12019.6</v>
      </c>
      <c r="AH1824" s="19">
        <f t="shared" si="3504"/>
        <v>11836</v>
      </c>
      <c r="AI1824" s="19">
        <f t="shared" si="3505"/>
        <v>11836</v>
      </c>
      <c r="AJ1824" s="19">
        <f t="shared" si="3622"/>
        <v>233.90199999999999</v>
      </c>
      <c r="AK1824" s="19">
        <f t="shared" si="3622"/>
        <v>0</v>
      </c>
      <c r="AL1824" s="19">
        <f t="shared" si="3622"/>
        <v>0</v>
      </c>
      <c r="AM1824" s="19">
        <f t="shared" si="3602"/>
        <v>12253.502</v>
      </c>
      <c r="AN1824" s="19">
        <f t="shared" si="3622"/>
        <v>0</v>
      </c>
      <c r="AO1824" s="19">
        <f t="shared" si="3553"/>
        <v>12253.502</v>
      </c>
      <c r="AP1824" s="19">
        <f t="shared" si="3603"/>
        <v>11836</v>
      </c>
      <c r="AQ1824" s="19">
        <f t="shared" si="3622"/>
        <v>0</v>
      </c>
      <c r="AR1824" s="19">
        <f t="shared" si="3554"/>
        <v>11836</v>
      </c>
      <c r="AS1824" s="19">
        <f t="shared" si="3604"/>
        <v>11836</v>
      </c>
      <c r="AT1824" s="19">
        <f t="shared" si="3622"/>
        <v>0</v>
      </c>
      <c r="AU1824" s="19">
        <f t="shared" si="3555"/>
        <v>11836</v>
      </c>
      <c r="AV1824" s="19">
        <f t="shared" si="3622"/>
        <v>0</v>
      </c>
      <c r="AW1824" s="32"/>
      <c r="AX1824" s="23"/>
      <c r="AY1824" s="2"/>
    </row>
    <row r="1825" spans="1:51" x14ac:dyDescent="0.3">
      <c r="A1825" s="49" t="s">
        <v>361</v>
      </c>
      <c r="B1825" s="45">
        <v>240</v>
      </c>
      <c r="C1825" s="49" t="s">
        <v>200</v>
      </c>
      <c r="D1825" s="49" t="s">
        <v>5</v>
      </c>
      <c r="E1825" s="15" t="s">
        <v>551</v>
      </c>
      <c r="F1825" s="19">
        <v>12019.6</v>
      </c>
      <c r="G1825" s="19">
        <v>12522.2</v>
      </c>
      <c r="H1825" s="19">
        <v>12522.2</v>
      </c>
      <c r="I1825" s="19"/>
      <c r="J1825" s="19">
        <v>-686.2</v>
      </c>
      <c r="K1825" s="19">
        <v>-686.2</v>
      </c>
      <c r="L1825" s="19">
        <f t="shared" si="3530"/>
        <v>12019.6</v>
      </c>
      <c r="M1825" s="19">
        <f t="shared" si="3531"/>
        <v>11836</v>
      </c>
      <c r="N1825" s="19">
        <f t="shared" si="3532"/>
        <v>11836</v>
      </c>
      <c r="O1825" s="19"/>
      <c r="P1825" s="19"/>
      <c r="Q1825" s="19"/>
      <c r="R1825" s="19">
        <f t="shared" si="3596"/>
        <v>12019.6</v>
      </c>
      <c r="S1825" s="19">
        <f t="shared" si="3597"/>
        <v>11836</v>
      </c>
      <c r="T1825" s="19">
        <f t="shared" si="3598"/>
        <v>11836</v>
      </c>
      <c r="U1825" s="19"/>
      <c r="V1825" s="19">
        <f t="shared" si="3599"/>
        <v>12019.6</v>
      </c>
      <c r="W1825" s="19">
        <f t="shared" si="3600"/>
        <v>11836</v>
      </c>
      <c r="X1825" s="19">
        <f t="shared" si="3601"/>
        <v>11836</v>
      </c>
      <c r="Y1825" s="19"/>
      <c r="Z1825" s="19"/>
      <c r="AA1825" s="19"/>
      <c r="AB1825" s="19">
        <f t="shared" ref="AB1825:AB1888" si="3623">V1825+Y1825</f>
        <v>12019.6</v>
      </c>
      <c r="AC1825" s="19">
        <f t="shared" ref="AC1825:AC1888" si="3624">W1825+Z1825</f>
        <v>11836</v>
      </c>
      <c r="AD1825" s="19">
        <f t="shared" ref="AD1825:AD1888" si="3625">X1825+AA1825</f>
        <v>11836</v>
      </c>
      <c r="AE1825" s="19"/>
      <c r="AF1825" s="19"/>
      <c r="AG1825" s="19">
        <f t="shared" si="3503"/>
        <v>12019.6</v>
      </c>
      <c r="AH1825" s="19">
        <f t="shared" si="3504"/>
        <v>11836</v>
      </c>
      <c r="AI1825" s="19">
        <f t="shared" si="3505"/>
        <v>11836</v>
      </c>
      <c r="AJ1825" s="19">
        <v>233.90199999999999</v>
      </c>
      <c r="AK1825" s="19"/>
      <c r="AL1825" s="19"/>
      <c r="AM1825" s="19">
        <f t="shared" si="3602"/>
        <v>12253.502</v>
      </c>
      <c r="AN1825" s="19"/>
      <c r="AO1825" s="19">
        <f t="shared" si="3553"/>
        <v>12253.502</v>
      </c>
      <c r="AP1825" s="19">
        <f t="shared" si="3603"/>
        <v>11836</v>
      </c>
      <c r="AQ1825" s="19"/>
      <c r="AR1825" s="19">
        <f t="shared" si="3554"/>
        <v>11836</v>
      </c>
      <c r="AS1825" s="19">
        <f t="shared" si="3604"/>
        <v>11836</v>
      </c>
      <c r="AT1825" s="19"/>
      <c r="AU1825" s="19">
        <f t="shared" si="3555"/>
        <v>11836</v>
      </c>
      <c r="AV1825" s="19"/>
      <c r="AW1825" s="32"/>
      <c r="AX1825" s="23" t="s">
        <v>1351</v>
      </c>
      <c r="AY1825" s="2"/>
    </row>
    <row r="1826" spans="1:51" x14ac:dyDescent="0.3">
      <c r="A1826" s="49" t="s">
        <v>361</v>
      </c>
      <c r="B1826" s="45">
        <v>800</v>
      </c>
      <c r="C1826" s="49"/>
      <c r="D1826" s="49"/>
      <c r="E1826" s="15" t="s">
        <v>583</v>
      </c>
      <c r="F1826" s="19">
        <f t="shared" ref="F1826:K1827" si="3626">F1827</f>
        <v>266.39999999999998</v>
      </c>
      <c r="G1826" s="19">
        <f t="shared" si="3626"/>
        <v>266.39999999999998</v>
      </c>
      <c r="H1826" s="19">
        <f t="shared" si="3626"/>
        <v>266.39999999999998</v>
      </c>
      <c r="I1826" s="19">
        <f t="shared" si="3626"/>
        <v>0</v>
      </c>
      <c r="J1826" s="19">
        <f t="shared" si="3626"/>
        <v>0</v>
      </c>
      <c r="K1826" s="19">
        <f t="shared" si="3626"/>
        <v>0</v>
      </c>
      <c r="L1826" s="19">
        <f t="shared" si="3530"/>
        <v>266.39999999999998</v>
      </c>
      <c r="M1826" s="19">
        <f t="shared" si="3531"/>
        <v>266.39999999999998</v>
      </c>
      <c r="N1826" s="19">
        <f t="shared" si="3532"/>
        <v>266.39999999999998</v>
      </c>
      <c r="O1826" s="19">
        <f t="shared" ref="O1826:Q1827" si="3627">O1827</f>
        <v>0</v>
      </c>
      <c r="P1826" s="19">
        <f t="shared" si="3627"/>
        <v>0</v>
      </c>
      <c r="Q1826" s="19">
        <f t="shared" si="3627"/>
        <v>0</v>
      </c>
      <c r="R1826" s="19">
        <f t="shared" si="3596"/>
        <v>266.39999999999998</v>
      </c>
      <c r="S1826" s="19">
        <f t="shared" si="3597"/>
        <v>266.39999999999998</v>
      </c>
      <c r="T1826" s="19">
        <f t="shared" si="3598"/>
        <v>266.39999999999998</v>
      </c>
      <c r="U1826" s="19">
        <f t="shared" ref="U1826:AV1827" si="3628">U1827</f>
        <v>0</v>
      </c>
      <c r="V1826" s="19">
        <f t="shared" si="3599"/>
        <v>266.39999999999998</v>
      </c>
      <c r="W1826" s="19">
        <f t="shared" si="3600"/>
        <v>266.39999999999998</v>
      </c>
      <c r="X1826" s="19">
        <f t="shared" si="3601"/>
        <v>266.39999999999998</v>
      </c>
      <c r="Y1826" s="19">
        <f t="shared" si="3628"/>
        <v>0</v>
      </c>
      <c r="Z1826" s="19">
        <f t="shared" si="3628"/>
        <v>0</v>
      </c>
      <c r="AA1826" s="19">
        <f t="shared" si="3628"/>
        <v>0</v>
      </c>
      <c r="AB1826" s="19">
        <f t="shared" si="3623"/>
        <v>266.39999999999998</v>
      </c>
      <c r="AC1826" s="19">
        <f t="shared" si="3624"/>
        <v>266.39999999999998</v>
      </c>
      <c r="AD1826" s="19">
        <f t="shared" si="3625"/>
        <v>266.39999999999998</v>
      </c>
      <c r="AE1826" s="19">
        <f t="shared" si="3628"/>
        <v>0</v>
      </c>
      <c r="AF1826" s="19">
        <f t="shared" si="3628"/>
        <v>0</v>
      </c>
      <c r="AG1826" s="19">
        <f t="shared" si="3503"/>
        <v>266.39999999999998</v>
      </c>
      <c r="AH1826" s="19">
        <f t="shared" si="3504"/>
        <v>266.39999999999998</v>
      </c>
      <c r="AI1826" s="19">
        <f t="shared" si="3505"/>
        <v>266.39999999999998</v>
      </c>
      <c r="AJ1826" s="19">
        <f t="shared" si="3628"/>
        <v>0</v>
      </c>
      <c r="AK1826" s="19">
        <f t="shared" si="3628"/>
        <v>0</v>
      </c>
      <c r="AL1826" s="19">
        <f t="shared" si="3628"/>
        <v>0</v>
      </c>
      <c r="AM1826" s="19">
        <f t="shared" si="3602"/>
        <v>266.39999999999998</v>
      </c>
      <c r="AN1826" s="19">
        <f t="shared" si="3628"/>
        <v>0</v>
      </c>
      <c r="AO1826" s="19">
        <f t="shared" si="3553"/>
        <v>266.39999999999998</v>
      </c>
      <c r="AP1826" s="19">
        <f t="shared" si="3603"/>
        <v>266.39999999999998</v>
      </c>
      <c r="AQ1826" s="19">
        <f t="shared" si="3628"/>
        <v>0</v>
      </c>
      <c r="AR1826" s="19">
        <f t="shared" si="3554"/>
        <v>266.39999999999998</v>
      </c>
      <c r="AS1826" s="19">
        <f t="shared" si="3604"/>
        <v>266.39999999999998</v>
      </c>
      <c r="AT1826" s="19">
        <f t="shared" si="3628"/>
        <v>0</v>
      </c>
      <c r="AU1826" s="19">
        <f t="shared" si="3555"/>
        <v>266.39999999999998</v>
      </c>
      <c r="AV1826" s="19">
        <f t="shared" si="3628"/>
        <v>0</v>
      </c>
      <c r="AW1826" s="32"/>
      <c r="AX1826" s="23"/>
      <c r="AY1826" s="2"/>
    </row>
    <row r="1827" spans="1:51" x14ac:dyDescent="0.3">
      <c r="A1827" s="49" t="s">
        <v>361</v>
      </c>
      <c r="B1827" s="45">
        <v>850</v>
      </c>
      <c r="C1827" s="49"/>
      <c r="D1827" s="49"/>
      <c r="E1827" s="15" t="s">
        <v>601</v>
      </c>
      <c r="F1827" s="19">
        <f t="shared" si="3626"/>
        <v>266.39999999999998</v>
      </c>
      <c r="G1827" s="19">
        <f t="shared" si="3626"/>
        <v>266.39999999999998</v>
      </c>
      <c r="H1827" s="19">
        <f t="shared" si="3626"/>
        <v>266.39999999999998</v>
      </c>
      <c r="I1827" s="19">
        <f t="shared" si="3626"/>
        <v>0</v>
      </c>
      <c r="J1827" s="19">
        <f t="shared" si="3626"/>
        <v>0</v>
      </c>
      <c r="K1827" s="19">
        <f t="shared" si="3626"/>
        <v>0</v>
      </c>
      <c r="L1827" s="19">
        <f t="shared" si="3530"/>
        <v>266.39999999999998</v>
      </c>
      <c r="M1827" s="19">
        <f t="shared" si="3531"/>
        <v>266.39999999999998</v>
      </c>
      <c r="N1827" s="19">
        <f t="shared" si="3532"/>
        <v>266.39999999999998</v>
      </c>
      <c r="O1827" s="19">
        <f t="shared" si="3627"/>
        <v>0</v>
      </c>
      <c r="P1827" s="19">
        <f t="shared" si="3627"/>
        <v>0</v>
      </c>
      <c r="Q1827" s="19">
        <f t="shared" si="3627"/>
        <v>0</v>
      </c>
      <c r="R1827" s="19">
        <f t="shared" si="3596"/>
        <v>266.39999999999998</v>
      </c>
      <c r="S1827" s="19">
        <f t="shared" si="3597"/>
        <v>266.39999999999998</v>
      </c>
      <c r="T1827" s="19">
        <f t="shared" si="3598"/>
        <v>266.39999999999998</v>
      </c>
      <c r="U1827" s="19">
        <f t="shared" si="3628"/>
        <v>0</v>
      </c>
      <c r="V1827" s="19">
        <f t="shared" si="3599"/>
        <v>266.39999999999998</v>
      </c>
      <c r="W1827" s="19">
        <f t="shared" si="3600"/>
        <v>266.39999999999998</v>
      </c>
      <c r="X1827" s="19">
        <f t="shared" si="3601"/>
        <v>266.39999999999998</v>
      </c>
      <c r="Y1827" s="19">
        <f t="shared" si="3628"/>
        <v>0</v>
      </c>
      <c r="Z1827" s="19">
        <f t="shared" si="3628"/>
        <v>0</v>
      </c>
      <c r="AA1827" s="19">
        <f t="shared" si="3628"/>
        <v>0</v>
      </c>
      <c r="AB1827" s="19">
        <f t="shared" si="3623"/>
        <v>266.39999999999998</v>
      </c>
      <c r="AC1827" s="19">
        <f t="shared" si="3624"/>
        <v>266.39999999999998</v>
      </c>
      <c r="AD1827" s="19">
        <f t="shared" si="3625"/>
        <v>266.39999999999998</v>
      </c>
      <c r="AE1827" s="19">
        <f t="shared" si="3628"/>
        <v>0</v>
      </c>
      <c r="AF1827" s="19">
        <f t="shared" si="3628"/>
        <v>0</v>
      </c>
      <c r="AG1827" s="19">
        <f t="shared" si="3503"/>
        <v>266.39999999999998</v>
      </c>
      <c r="AH1827" s="19">
        <f t="shared" si="3504"/>
        <v>266.39999999999998</v>
      </c>
      <c r="AI1827" s="19">
        <f t="shared" si="3505"/>
        <v>266.39999999999998</v>
      </c>
      <c r="AJ1827" s="19">
        <f t="shared" si="3628"/>
        <v>0</v>
      </c>
      <c r="AK1827" s="19">
        <f t="shared" si="3628"/>
        <v>0</v>
      </c>
      <c r="AL1827" s="19">
        <f t="shared" si="3628"/>
        <v>0</v>
      </c>
      <c r="AM1827" s="19">
        <f t="shared" si="3602"/>
        <v>266.39999999999998</v>
      </c>
      <c r="AN1827" s="19">
        <f t="shared" si="3628"/>
        <v>0</v>
      </c>
      <c r="AO1827" s="19">
        <f t="shared" si="3553"/>
        <v>266.39999999999998</v>
      </c>
      <c r="AP1827" s="19">
        <f t="shared" si="3603"/>
        <v>266.39999999999998</v>
      </c>
      <c r="AQ1827" s="19">
        <f t="shared" si="3628"/>
        <v>0</v>
      </c>
      <c r="AR1827" s="19">
        <f t="shared" si="3554"/>
        <v>266.39999999999998</v>
      </c>
      <c r="AS1827" s="19">
        <f t="shared" si="3604"/>
        <v>266.39999999999998</v>
      </c>
      <c r="AT1827" s="19">
        <f t="shared" si="3628"/>
        <v>0</v>
      </c>
      <c r="AU1827" s="19">
        <f t="shared" si="3555"/>
        <v>266.39999999999998</v>
      </c>
      <c r="AV1827" s="19">
        <f t="shared" si="3628"/>
        <v>0</v>
      </c>
      <c r="AW1827" s="32"/>
      <c r="AX1827" s="23"/>
      <c r="AY1827" s="2"/>
    </row>
    <row r="1828" spans="1:51" x14ac:dyDescent="0.3">
      <c r="A1828" s="49" t="s">
        <v>361</v>
      </c>
      <c r="B1828" s="45">
        <v>850</v>
      </c>
      <c r="C1828" s="49" t="s">
        <v>200</v>
      </c>
      <c r="D1828" s="49" t="s">
        <v>5</v>
      </c>
      <c r="E1828" s="15" t="s">
        <v>551</v>
      </c>
      <c r="F1828" s="19">
        <v>266.39999999999998</v>
      </c>
      <c r="G1828" s="19">
        <v>266.39999999999998</v>
      </c>
      <c r="H1828" s="19">
        <v>266.39999999999998</v>
      </c>
      <c r="I1828" s="19"/>
      <c r="J1828" s="19"/>
      <c r="K1828" s="19"/>
      <c r="L1828" s="19">
        <f t="shared" si="3530"/>
        <v>266.39999999999998</v>
      </c>
      <c r="M1828" s="19">
        <f t="shared" si="3531"/>
        <v>266.39999999999998</v>
      </c>
      <c r="N1828" s="19">
        <f t="shared" si="3532"/>
        <v>266.39999999999998</v>
      </c>
      <c r="O1828" s="19"/>
      <c r="P1828" s="19"/>
      <c r="Q1828" s="19"/>
      <c r="R1828" s="19">
        <f t="shared" si="3596"/>
        <v>266.39999999999998</v>
      </c>
      <c r="S1828" s="19">
        <f t="shared" si="3597"/>
        <v>266.39999999999998</v>
      </c>
      <c r="T1828" s="19">
        <f t="shared" si="3598"/>
        <v>266.39999999999998</v>
      </c>
      <c r="U1828" s="19"/>
      <c r="V1828" s="19">
        <f t="shared" si="3599"/>
        <v>266.39999999999998</v>
      </c>
      <c r="W1828" s="19">
        <f t="shared" si="3600"/>
        <v>266.39999999999998</v>
      </c>
      <c r="X1828" s="19">
        <f t="shared" si="3601"/>
        <v>266.39999999999998</v>
      </c>
      <c r="Y1828" s="19"/>
      <c r="Z1828" s="19"/>
      <c r="AA1828" s="19"/>
      <c r="AB1828" s="19">
        <f t="shared" si="3623"/>
        <v>266.39999999999998</v>
      </c>
      <c r="AC1828" s="19">
        <f t="shared" si="3624"/>
        <v>266.39999999999998</v>
      </c>
      <c r="AD1828" s="19">
        <f t="shared" si="3625"/>
        <v>266.39999999999998</v>
      </c>
      <c r="AE1828" s="19"/>
      <c r="AF1828" s="19"/>
      <c r="AG1828" s="19">
        <f t="shared" si="3503"/>
        <v>266.39999999999998</v>
      </c>
      <c r="AH1828" s="19">
        <f t="shared" si="3504"/>
        <v>266.39999999999998</v>
      </c>
      <c r="AI1828" s="19">
        <f t="shared" si="3505"/>
        <v>266.39999999999998</v>
      </c>
      <c r="AJ1828" s="19"/>
      <c r="AK1828" s="19"/>
      <c r="AL1828" s="19"/>
      <c r="AM1828" s="19">
        <f t="shared" si="3602"/>
        <v>266.39999999999998</v>
      </c>
      <c r="AN1828" s="19"/>
      <c r="AO1828" s="19">
        <f t="shared" si="3553"/>
        <v>266.39999999999998</v>
      </c>
      <c r="AP1828" s="19">
        <f t="shared" si="3603"/>
        <v>266.39999999999998</v>
      </c>
      <c r="AQ1828" s="19"/>
      <c r="AR1828" s="19">
        <f t="shared" si="3554"/>
        <v>266.39999999999998</v>
      </c>
      <c r="AS1828" s="19">
        <f t="shared" si="3604"/>
        <v>266.39999999999998</v>
      </c>
      <c r="AT1828" s="19"/>
      <c r="AU1828" s="19">
        <f t="shared" si="3555"/>
        <v>266.39999999999998</v>
      </c>
      <c r="AV1828" s="19"/>
      <c r="AW1828" s="32"/>
      <c r="AX1828" s="23"/>
      <c r="AY1828" s="2"/>
    </row>
    <row r="1829" spans="1:51" s="11" customFormat="1" ht="31.2" x14ac:dyDescent="0.3">
      <c r="A1829" s="10" t="s">
        <v>364</v>
      </c>
      <c r="B1829" s="17"/>
      <c r="C1829" s="10"/>
      <c r="D1829" s="10"/>
      <c r="E1829" s="16" t="s">
        <v>1202</v>
      </c>
      <c r="F1829" s="18">
        <f>F1837+F1850</f>
        <v>344917.6</v>
      </c>
      <c r="G1829" s="18">
        <f t="shared" ref="G1829:H1829" si="3629">G1837+G1850</f>
        <v>327507.89999999997</v>
      </c>
      <c r="H1829" s="18">
        <f t="shared" si="3629"/>
        <v>266516.2</v>
      </c>
      <c r="I1829" s="18">
        <f t="shared" ref="I1829:K1829" si="3630">I1837+I1850</f>
        <v>0</v>
      </c>
      <c r="J1829" s="18">
        <f t="shared" si="3630"/>
        <v>0</v>
      </c>
      <c r="K1829" s="18">
        <f t="shared" si="3630"/>
        <v>0</v>
      </c>
      <c r="L1829" s="18">
        <f t="shared" si="3530"/>
        <v>344917.6</v>
      </c>
      <c r="M1829" s="18">
        <f t="shared" si="3531"/>
        <v>327507.89999999997</v>
      </c>
      <c r="N1829" s="18">
        <f t="shared" si="3532"/>
        <v>266516.2</v>
      </c>
      <c r="O1829" s="18">
        <f>O1837+O1850+O1830</f>
        <v>49364.612000000001</v>
      </c>
      <c r="P1829" s="18">
        <f t="shared" ref="P1829:AV1829" si="3631">P1837+P1850+P1830</f>
        <v>8831.5</v>
      </c>
      <c r="Q1829" s="18">
        <f t="shared" si="3631"/>
        <v>43211.8</v>
      </c>
      <c r="R1829" s="18">
        <f t="shared" si="3596"/>
        <v>394282.212</v>
      </c>
      <c r="S1829" s="18">
        <f t="shared" si="3597"/>
        <v>336339.39999999997</v>
      </c>
      <c r="T1829" s="18">
        <f t="shared" si="3598"/>
        <v>309728</v>
      </c>
      <c r="U1829" s="18">
        <f t="shared" ref="U1829" si="3632">U1837+U1850+U1830</f>
        <v>3673.8</v>
      </c>
      <c r="V1829" s="18">
        <f t="shared" si="3599"/>
        <v>397956.01199999999</v>
      </c>
      <c r="W1829" s="18">
        <f t="shared" si="3600"/>
        <v>336339.39999999997</v>
      </c>
      <c r="X1829" s="18">
        <f t="shared" si="3601"/>
        <v>309728</v>
      </c>
      <c r="Y1829" s="18">
        <f t="shared" ref="Y1829:AA1829" si="3633">Y1837+Y1850+Y1830</f>
        <v>25107.562999999998</v>
      </c>
      <c r="Z1829" s="18">
        <f t="shared" si="3633"/>
        <v>0</v>
      </c>
      <c r="AA1829" s="18">
        <f t="shared" si="3633"/>
        <v>0</v>
      </c>
      <c r="AB1829" s="18">
        <f t="shared" si="3623"/>
        <v>423063.57500000001</v>
      </c>
      <c r="AC1829" s="18">
        <f t="shared" si="3624"/>
        <v>336339.39999999997</v>
      </c>
      <c r="AD1829" s="18">
        <f t="shared" si="3625"/>
        <v>309728</v>
      </c>
      <c r="AE1829" s="18">
        <f t="shared" ref="AE1829:AF1829" si="3634">AE1837+AE1850+AE1830</f>
        <v>0</v>
      </c>
      <c r="AF1829" s="18">
        <f t="shared" si="3634"/>
        <v>0</v>
      </c>
      <c r="AG1829" s="18">
        <f t="shared" ref="AG1829:AG1892" si="3635">AB1829+AE1829</f>
        <v>423063.57500000001</v>
      </c>
      <c r="AH1829" s="18">
        <f t="shared" ref="AH1829:AH1892" si="3636">AC1829+AF1829</f>
        <v>336339.39999999997</v>
      </c>
      <c r="AI1829" s="18">
        <f t="shared" ref="AI1829:AI1892" si="3637">AD1829</f>
        <v>309728</v>
      </c>
      <c r="AJ1829" s="18">
        <f t="shared" ref="AJ1829:AL1829" si="3638">AJ1837+AJ1850+AJ1830</f>
        <v>35843.322999999997</v>
      </c>
      <c r="AK1829" s="18">
        <f t="shared" si="3638"/>
        <v>0</v>
      </c>
      <c r="AL1829" s="18">
        <f t="shared" si="3638"/>
        <v>0</v>
      </c>
      <c r="AM1829" s="18">
        <f t="shared" si="3602"/>
        <v>458906.89799999999</v>
      </c>
      <c r="AN1829" s="18">
        <f t="shared" ref="AN1829" si="3639">AN1837+AN1850+AN1830</f>
        <v>0</v>
      </c>
      <c r="AO1829" s="18">
        <f t="shared" si="3553"/>
        <v>458906.89799999999</v>
      </c>
      <c r="AP1829" s="18">
        <f t="shared" si="3603"/>
        <v>336339.39999999997</v>
      </c>
      <c r="AQ1829" s="18">
        <f t="shared" ref="AQ1829" si="3640">AQ1837+AQ1850+AQ1830</f>
        <v>0</v>
      </c>
      <c r="AR1829" s="18">
        <f t="shared" si="3554"/>
        <v>336339.39999999997</v>
      </c>
      <c r="AS1829" s="18">
        <f t="shared" si="3604"/>
        <v>309728</v>
      </c>
      <c r="AT1829" s="18">
        <f t="shared" ref="AT1829" si="3641">AT1837+AT1850+AT1830</f>
        <v>0</v>
      </c>
      <c r="AU1829" s="18">
        <f t="shared" si="3555"/>
        <v>309728</v>
      </c>
      <c r="AV1829" s="18">
        <f t="shared" si="3631"/>
        <v>0</v>
      </c>
      <c r="AW1829" s="31"/>
      <c r="AX1829" s="26"/>
    </row>
    <row r="1830" spans="1:51" ht="62.4" x14ac:dyDescent="0.3">
      <c r="A1830" s="20" t="s">
        <v>1396</v>
      </c>
      <c r="B1830" s="45"/>
      <c r="C1830" s="49"/>
      <c r="D1830" s="49"/>
      <c r="E1830" s="15" t="s">
        <v>1416</v>
      </c>
      <c r="F1830" s="19"/>
      <c r="G1830" s="19"/>
      <c r="H1830" s="19"/>
      <c r="I1830" s="19"/>
      <c r="J1830" s="19"/>
      <c r="K1830" s="19"/>
      <c r="L1830" s="19"/>
      <c r="M1830" s="19"/>
      <c r="N1830" s="19"/>
      <c r="O1830" s="19">
        <f>O1831+O1834</f>
        <v>54685.612000000001</v>
      </c>
      <c r="P1830" s="19">
        <f t="shared" ref="P1830:AV1830" si="3642">P1831+P1834</f>
        <v>0</v>
      </c>
      <c r="Q1830" s="19">
        <f t="shared" si="3642"/>
        <v>0</v>
      </c>
      <c r="R1830" s="19">
        <f t="shared" si="3596"/>
        <v>54685.612000000001</v>
      </c>
      <c r="S1830" s="19">
        <f t="shared" si="3597"/>
        <v>0</v>
      </c>
      <c r="T1830" s="19">
        <f t="shared" si="3598"/>
        <v>0</v>
      </c>
      <c r="U1830" s="19">
        <f t="shared" ref="U1830" si="3643">U1831+U1834</f>
        <v>3673.8</v>
      </c>
      <c r="V1830" s="19">
        <f t="shared" si="3599"/>
        <v>58359.412000000004</v>
      </c>
      <c r="W1830" s="19">
        <f t="shared" si="3600"/>
        <v>0</v>
      </c>
      <c r="X1830" s="19">
        <f t="shared" si="3601"/>
        <v>0</v>
      </c>
      <c r="Y1830" s="19">
        <f t="shared" ref="Y1830:AA1830" si="3644">Y1831+Y1834</f>
        <v>25107.562999999998</v>
      </c>
      <c r="Z1830" s="19">
        <f t="shared" si="3644"/>
        <v>0</v>
      </c>
      <c r="AA1830" s="19">
        <f t="shared" si="3644"/>
        <v>0</v>
      </c>
      <c r="AB1830" s="19">
        <f t="shared" si="3623"/>
        <v>83466.975000000006</v>
      </c>
      <c r="AC1830" s="19">
        <f t="shared" si="3624"/>
        <v>0</v>
      </c>
      <c r="AD1830" s="19">
        <f t="shared" si="3625"/>
        <v>0</v>
      </c>
      <c r="AE1830" s="19">
        <f t="shared" ref="AE1830:AF1830" si="3645">AE1831+AE1834</f>
        <v>0</v>
      </c>
      <c r="AF1830" s="19">
        <f t="shared" si="3645"/>
        <v>0</v>
      </c>
      <c r="AG1830" s="19">
        <f t="shared" si="3635"/>
        <v>83466.975000000006</v>
      </c>
      <c r="AH1830" s="19">
        <f t="shared" si="3636"/>
        <v>0</v>
      </c>
      <c r="AI1830" s="19">
        <f t="shared" si="3637"/>
        <v>0</v>
      </c>
      <c r="AJ1830" s="19">
        <f t="shared" ref="AJ1830:AL1830" si="3646">AJ1831+AJ1834</f>
        <v>35843.322999999997</v>
      </c>
      <c r="AK1830" s="19">
        <f t="shared" si="3646"/>
        <v>0</v>
      </c>
      <c r="AL1830" s="19">
        <f t="shared" si="3646"/>
        <v>0</v>
      </c>
      <c r="AM1830" s="19">
        <f t="shared" si="3602"/>
        <v>119310.29800000001</v>
      </c>
      <c r="AN1830" s="19">
        <f t="shared" ref="AN1830" si="3647">AN1831+AN1834</f>
        <v>0</v>
      </c>
      <c r="AO1830" s="19">
        <f t="shared" si="3553"/>
        <v>119310.29800000001</v>
      </c>
      <c r="AP1830" s="19">
        <f t="shared" si="3603"/>
        <v>0</v>
      </c>
      <c r="AQ1830" s="19">
        <f t="shared" ref="AQ1830" si="3648">AQ1831+AQ1834</f>
        <v>0</v>
      </c>
      <c r="AR1830" s="19">
        <f t="shared" si="3554"/>
        <v>0</v>
      </c>
      <c r="AS1830" s="19">
        <f t="shared" si="3604"/>
        <v>0</v>
      </c>
      <c r="AT1830" s="19">
        <f t="shared" ref="AT1830" si="3649">AT1831+AT1834</f>
        <v>0</v>
      </c>
      <c r="AU1830" s="19">
        <f t="shared" si="3555"/>
        <v>0</v>
      </c>
      <c r="AV1830" s="19">
        <f t="shared" si="3642"/>
        <v>0</v>
      </c>
      <c r="AW1830" s="32"/>
      <c r="AX1830" s="23"/>
      <c r="AY1830" s="2"/>
    </row>
    <row r="1831" spans="1:51" ht="46.8" x14ac:dyDescent="0.3">
      <c r="A1831" s="20" t="s">
        <v>1396</v>
      </c>
      <c r="B1831" s="45">
        <v>400</v>
      </c>
      <c r="C1831" s="49"/>
      <c r="D1831" s="49"/>
      <c r="E1831" s="15" t="s">
        <v>580</v>
      </c>
      <c r="F1831" s="19"/>
      <c r="G1831" s="19"/>
      <c r="H1831" s="19"/>
      <c r="I1831" s="19"/>
      <c r="J1831" s="19"/>
      <c r="K1831" s="19"/>
      <c r="L1831" s="19"/>
      <c r="M1831" s="19"/>
      <c r="N1831" s="19"/>
      <c r="O1831" s="19">
        <f>O1832</f>
        <v>54563.177000000003</v>
      </c>
      <c r="P1831" s="19">
        <f t="shared" ref="P1831:AV1832" si="3650">P1832</f>
        <v>0</v>
      </c>
      <c r="Q1831" s="19">
        <f t="shared" si="3650"/>
        <v>0</v>
      </c>
      <c r="R1831" s="19">
        <f t="shared" si="3596"/>
        <v>54563.177000000003</v>
      </c>
      <c r="S1831" s="19">
        <f t="shared" si="3597"/>
        <v>0</v>
      </c>
      <c r="T1831" s="19">
        <f t="shared" si="3598"/>
        <v>0</v>
      </c>
      <c r="U1831" s="19">
        <f t="shared" si="3650"/>
        <v>3673.8</v>
      </c>
      <c r="V1831" s="19">
        <f t="shared" si="3599"/>
        <v>58236.977000000006</v>
      </c>
      <c r="W1831" s="19">
        <f t="shared" si="3600"/>
        <v>0</v>
      </c>
      <c r="X1831" s="19">
        <f t="shared" si="3601"/>
        <v>0</v>
      </c>
      <c r="Y1831" s="19">
        <f t="shared" si="3650"/>
        <v>25107.562999999998</v>
      </c>
      <c r="Z1831" s="19">
        <f t="shared" si="3650"/>
        <v>0</v>
      </c>
      <c r="AA1831" s="19">
        <f t="shared" si="3650"/>
        <v>0</v>
      </c>
      <c r="AB1831" s="19">
        <f t="shared" si="3623"/>
        <v>83344.540000000008</v>
      </c>
      <c r="AC1831" s="19">
        <f t="shared" si="3624"/>
        <v>0</v>
      </c>
      <c r="AD1831" s="19">
        <f t="shared" si="3625"/>
        <v>0</v>
      </c>
      <c r="AE1831" s="19">
        <f t="shared" si="3650"/>
        <v>0</v>
      </c>
      <c r="AF1831" s="19">
        <f t="shared" si="3650"/>
        <v>0</v>
      </c>
      <c r="AG1831" s="19">
        <f t="shared" si="3635"/>
        <v>83344.540000000008</v>
      </c>
      <c r="AH1831" s="19">
        <f t="shared" si="3636"/>
        <v>0</v>
      </c>
      <c r="AI1831" s="19">
        <f t="shared" si="3637"/>
        <v>0</v>
      </c>
      <c r="AJ1831" s="19">
        <f t="shared" si="3650"/>
        <v>35724.610999999997</v>
      </c>
      <c r="AK1831" s="19">
        <f t="shared" si="3650"/>
        <v>0</v>
      </c>
      <c r="AL1831" s="19">
        <f t="shared" si="3650"/>
        <v>0</v>
      </c>
      <c r="AM1831" s="19">
        <f t="shared" si="3602"/>
        <v>119069.15100000001</v>
      </c>
      <c r="AN1831" s="19">
        <f t="shared" si="3650"/>
        <v>0</v>
      </c>
      <c r="AO1831" s="19">
        <f t="shared" si="3553"/>
        <v>119069.15100000001</v>
      </c>
      <c r="AP1831" s="19">
        <f t="shared" si="3603"/>
        <v>0</v>
      </c>
      <c r="AQ1831" s="19">
        <f t="shared" si="3650"/>
        <v>0</v>
      </c>
      <c r="AR1831" s="19">
        <f t="shared" si="3554"/>
        <v>0</v>
      </c>
      <c r="AS1831" s="19">
        <f t="shared" si="3604"/>
        <v>0</v>
      </c>
      <c r="AT1831" s="19">
        <f t="shared" si="3650"/>
        <v>0</v>
      </c>
      <c r="AU1831" s="19">
        <f t="shared" si="3555"/>
        <v>0</v>
      </c>
      <c r="AV1831" s="19">
        <f t="shared" si="3650"/>
        <v>0</v>
      </c>
      <c r="AW1831" s="32"/>
      <c r="AX1831" s="23"/>
      <c r="AY1831" s="2"/>
    </row>
    <row r="1832" spans="1:51" x14ac:dyDescent="0.3">
      <c r="A1832" s="20" t="s">
        <v>1396</v>
      </c>
      <c r="B1832" s="45">
        <v>410</v>
      </c>
      <c r="C1832" s="49"/>
      <c r="D1832" s="49"/>
      <c r="E1832" s="15" t="s">
        <v>593</v>
      </c>
      <c r="F1832" s="19"/>
      <c r="G1832" s="19"/>
      <c r="H1832" s="19"/>
      <c r="I1832" s="19"/>
      <c r="J1832" s="19"/>
      <c r="K1832" s="19"/>
      <c r="L1832" s="19"/>
      <c r="M1832" s="19"/>
      <c r="N1832" s="19"/>
      <c r="O1832" s="19">
        <f>O1833</f>
        <v>54563.177000000003</v>
      </c>
      <c r="P1832" s="19">
        <f t="shared" si="3650"/>
        <v>0</v>
      </c>
      <c r="Q1832" s="19">
        <f t="shared" si="3650"/>
        <v>0</v>
      </c>
      <c r="R1832" s="19">
        <f t="shared" si="3596"/>
        <v>54563.177000000003</v>
      </c>
      <c r="S1832" s="19">
        <f t="shared" si="3597"/>
        <v>0</v>
      </c>
      <c r="T1832" s="19">
        <f t="shared" si="3598"/>
        <v>0</v>
      </c>
      <c r="U1832" s="19">
        <f t="shared" si="3650"/>
        <v>3673.8</v>
      </c>
      <c r="V1832" s="19">
        <f t="shared" si="3599"/>
        <v>58236.977000000006</v>
      </c>
      <c r="W1832" s="19">
        <f t="shared" si="3600"/>
        <v>0</v>
      </c>
      <c r="X1832" s="19">
        <f t="shared" si="3601"/>
        <v>0</v>
      </c>
      <c r="Y1832" s="19">
        <f t="shared" si="3650"/>
        <v>25107.562999999998</v>
      </c>
      <c r="Z1832" s="19">
        <f t="shared" si="3650"/>
        <v>0</v>
      </c>
      <c r="AA1832" s="19">
        <f t="shared" si="3650"/>
        <v>0</v>
      </c>
      <c r="AB1832" s="19">
        <f t="shared" si="3623"/>
        <v>83344.540000000008</v>
      </c>
      <c r="AC1832" s="19">
        <f t="shared" si="3624"/>
        <v>0</v>
      </c>
      <c r="AD1832" s="19">
        <f t="shared" si="3625"/>
        <v>0</v>
      </c>
      <c r="AE1832" s="19">
        <f t="shared" si="3650"/>
        <v>0</v>
      </c>
      <c r="AF1832" s="19">
        <f t="shared" si="3650"/>
        <v>0</v>
      </c>
      <c r="AG1832" s="19">
        <f t="shared" si="3635"/>
        <v>83344.540000000008</v>
      </c>
      <c r="AH1832" s="19">
        <f t="shared" si="3636"/>
        <v>0</v>
      </c>
      <c r="AI1832" s="19">
        <f t="shared" si="3637"/>
        <v>0</v>
      </c>
      <c r="AJ1832" s="19">
        <f t="shared" si="3650"/>
        <v>35724.610999999997</v>
      </c>
      <c r="AK1832" s="19">
        <f t="shared" si="3650"/>
        <v>0</v>
      </c>
      <c r="AL1832" s="19">
        <f t="shared" si="3650"/>
        <v>0</v>
      </c>
      <c r="AM1832" s="19">
        <f t="shared" si="3602"/>
        <v>119069.15100000001</v>
      </c>
      <c r="AN1832" s="19">
        <f t="shared" si="3650"/>
        <v>0</v>
      </c>
      <c r="AO1832" s="19">
        <f t="shared" si="3553"/>
        <v>119069.15100000001</v>
      </c>
      <c r="AP1832" s="19">
        <f t="shared" si="3603"/>
        <v>0</v>
      </c>
      <c r="AQ1832" s="19">
        <f t="shared" si="3650"/>
        <v>0</v>
      </c>
      <c r="AR1832" s="19">
        <f t="shared" si="3554"/>
        <v>0</v>
      </c>
      <c r="AS1832" s="19">
        <f t="shared" si="3604"/>
        <v>0</v>
      </c>
      <c r="AT1832" s="19">
        <f t="shared" si="3650"/>
        <v>0</v>
      </c>
      <c r="AU1832" s="19">
        <f t="shared" si="3555"/>
        <v>0</v>
      </c>
      <c r="AV1832" s="19">
        <f t="shared" si="3650"/>
        <v>0</v>
      </c>
      <c r="AW1832" s="32"/>
      <c r="AX1832" s="23"/>
      <c r="AY1832" s="2"/>
    </row>
    <row r="1833" spans="1:51" x14ac:dyDescent="0.3">
      <c r="A1833" s="20" t="s">
        <v>1396</v>
      </c>
      <c r="B1833" s="45">
        <v>410</v>
      </c>
      <c r="C1833" s="49" t="s">
        <v>200</v>
      </c>
      <c r="D1833" s="49" t="s">
        <v>5</v>
      </c>
      <c r="E1833" s="15" t="s">
        <v>551</v>
      </c>
      <c r="F1833" s="19"/>
      <c r="G1833" s="19"/>
      <c r="H1833" s="19"/>
      <c r="I1833" s="19"/>
      <c r="J1833" s="19"/>
      <c r="K1833" s="19"/>
      <c r="L1833" s="19"/>
      <c r="M1833" s="19"/>
      <c r="N1833" s="19"/>
      <c r="O1833" s="19">
        <f>468+54095.177</f>
        <v>54563.177000000003</v>
      </c>
      <c r="P1833" s="19"/>
      <c r="Q1833" s="19"/>
      <c r="R1833" s="19">
        <f t="shared" si="3596"/>
        <v>54563.177000000003</v>
      </c>
      <c r="S1833" s="19">
        <f t="shared" si="3597"/>
        <v>0</v>
      </c>
      <c r="T1833" s="19">
        <f t="shared" si="3598"/>
        <v>0</v>
      </c>
      <c r="U1833" s="19">
        <v>3673.8</v>
      </c>
      <c r="V1833" s="19">
        <f t="shared" si="3599"/>
        <v>58236.977000000006</v>
      </c>
      <c r="W1833" s="19">
        <f t="shared" si="3600"/>
        <v>0</v>
      </c>
      <c r="X1833" s="19">
        <f t="shared" si="3601"/>
        <v>0</v>
      </c>
      <c r="Y1833" s="19">
        <v>25107.562999999998</v>
      </c>
      <c r="Z1833" s="19"/>
      <c r="AA1833" s="19"/>
      <c r="AB1833" s="19">
        <f t="shared" si="3623"/>
        <v>83344.540000000008</v>
      </c>
      <c r="AC1833" s="19">
        <f t="shared" si="3624"/>
        <v>0</v>
      </c>
      <c r="AD1833" s="19">
        <f t="shared" si="3625"/>
        <v>0</v>
      </c>
      <c r="AE1833" s="19"/>
      <c r="AF1833" s="19"/>
      <c r="AG1833" s="19">
        <f t="shared" si="3635"/>
        <v>83344.540000000008</v>
      </c>
      <c r="AH1833" s="19">
        <f t="shared" si="3636"/>
        <v>0</v>
      </c>
      <c r="AI1833" s="19">
        <f t="shared" si="3637"/>
        <v>0</v>
      </c>
      <c r="AJ1833" s="19">
        <v>35724.610999999997</v>
      </c>
      <c r="AK1833" s="19"/>
      <c r="AL1833" s="19"/>
      <c r="AM1833" s="19">
        <f t="shared" si="3602"/>
        <v>119069.15100000001</v>
      </c>
      <c r="AN1833" s="19"/>
      <c r="AO1833" s="19">
        <f t="shared" si="3553"/>
        <v>119069.15100000001</v>
      </c>
      <c r="AP1833" s="19">
        <f t="shared" si="3603"/>
        <v>0</v>
      </c>
      <c r="AQ1833" s="19"/>
      <c r="AR1833" s="19">
        <f t="shared" si="3554"/>
        <v>0</v>
      </c>
      <c r="AS1833" s="19">
        <f t="shared" si="3604"/>
        <v>0</v>
      </c>
      <c r="AT1833" s="19"/>
      <c r="AU1833" s="19">
        <f t="shared" si="3555"/>
        <v>0</v>
      </c>
      <c r="AV1833" s="19"/>
      <c r="AW1833" s="32"/>
      <c r="AX1833" s="23"/>
      <c r="AY1833" s="2"/>
    </row>
    <row r="1834" spans="1:51" x14ac:dyDescent="0.3">
      <c r="A1834" s="20" t="s">
        <v>1396</v>
      </c>
      <c r="B1834" s="45">
        <v>800</v>
      </c>
      <c r="C1834" s="49"/>
      <c r="D1834" s="49"/>
      <c r="E1834" s="15" t="s">
        <v>583</v>
      </c>
      <c r="F1834" s="19"/>
      <c r="G1834" s="19"/>
      <c r="H1834" s="19"/>
      <c r="I1834" s="19"/>
      <c r="J1834" s="19"/>
      <c r="K1834" s="19"/>
      <c r="L1834" s="19"/>
      <c r="M1834" s="19"/>
      <c r="N1834" s="19"/>
      <c r="O1834" s="19">
        <f>O1835</f>
        <v>122.435</v>
      </c>
      <c r="P1834" s="19">
        <f t="shared" ref="P1834:AV1835" si="3651">P1835</f>
        <v>0</v>
      </c>
      <c r="Q1834" s="19">
        <f t="shared" si="3651"/>
        <v>0</v>
      </c>
      <c r="R1834" s="19">
        <f t="shared" si="3596"/>
        <v>122.435</v>
      </c>
      <c r="S1834" s="19">
        <f t="shared" si="3597"/>
        <v>0</v>
      </c>
      <c r="T1834" s="19">
        <f t="shared" si="3598"/>
        <v>0</v>
      </c>
      <c r="U1834" s="19">
        <f t="shared" si="3651"/>
        <v>0</v>
      </c>
      <c r="V1834" s="19">
        <f t="shared" si="3599"/>
        <v>122.435</v>
      </c>
      <c r="W1834" s="19">
        <f t="shared" si="3600"/>
        <v>0</v>
      </c>
      <c r="X1834" s="19">
        <f t="shared" si="3601"/>
        <v>0</v>
      </c>
      <c r="Y1834" s="19">
        <f t="shared" si="3651"/>
        <v>0</v>
      </c>
      <c r="Z1834" s="19">
        <f t="shared" si="3651"/>
        <v>0</v>
      </c>
      <c r="AA1834" s="19">
        <f t="shared" si="3651"/>
        <v>0</v>
      </c>
      <c r="AB1834" s="19">
        <f t="shared" si="3623"/>
        <v>122.435</v>
      </c>
      <c r="AC1834" s="19">
        <f t="shared" si="3624"/>
        <v>0</v>
      </c>
      <c r="AD1834" s="19">
        <f t="shared" si="3625"/>
        <v>0</v>
      </c>
      <c r="AE1834" s="19">
        <f t="shared" si="3651"/>
        <v>0</v>
      </c>
      <c r="AF1834" s="19">
        <f t="shared" si="3651"/>
        <v>0</v>
      </c>
      <c r="AG1834" s="19">
        <f t="shared" si="3635"/>
        <v>122.435</v>
      </c>
      <c r="AH1834" s="19">
        <f t="shared" si="3636"/>
        <v>0</v>
      </c>
      <c r="AI1834" s="19">
        <f t="shared" si="3637"/>
        <v>0</v>
      </c>
      <c r="AJ1834" s="19">
        <f t="shared" si="3651"/>
        <v>118.712</v>
      </c>
      <c r="AK1834" s="19">
        <f t="shared" si="3651"/>
        <v>0</v>
      </c>
      <c r="AL1834" s="19">
        <f t="shared" si="3651"/>
        <v>0</v>
      </c>
      <c r="AM1834" s="19">
        <f t="shared" si="3602"/>
        <v>241.14699999999999</v>
      </c>
      <c r="AN1834" s="19">
        <f t="shared" si="3651"/>
        <v>0</v>
      </c>
      <c r="AO1834" s="19">
        <f t="shared" si="3553"/>
        <v>241.14699999999999</v>
      </c>
      <c r="AP1834" s="19">
        <f t="shared" si="3603"/>
        <v>0</v>
      </c>
      <c r="AQ1834" s="19">
        <f t="shared" si="3651"/>
        <v>0</v>
      </c>
      <c r="AR1834" s="19">
        <f t="shared" si="3554"/>
        <v>0</v>
      </c>
      <c r="AS1834" s="19">
        <f t="shared" si="3604"/>
        <v>0</v>
      </c>
      <c r="AT1834" s="19">
        <f t="shared" si="3651"/>
        <v>0</v>
      </c>
      <c r="AU1834" s="19">
        <f t="shared" si="3555"/>
        <v>0</v>
      </c>
      <c r="AV1834" s="19">
        <f t="shared" si="3651"/>
        <v>0</v>
      </c>
      <c r="AW1834" s="32"/>
      <c r="AX1834" s="23"/>
      <c r="AY1834" s="2"/>
    </row>
    <row r="1835" spans="1:51" x14ac:dyDescent="0.3">
      <c r="A1835" s="20" t="s">
        <v>1396</v>
      </c>
      <c r="B1835" s="45">
        <v>830</v>
      </c>
      <c r="C1835" s="49"/>
      <c r="D1835" s="49"/>
      <c r="E1835" s="15" t="s">
        <v>600</v>
      </c>
      <c r="F1835" s="19"/>
      <c r="G1835" s="19"/>
      <c r="H1835" s="19"/>
      <c r="I1835" s="19"/>
      <c r="J1835" s="19"/>
      <c r="K1835" s="19"/>
      <c r="L1835" s="19"/>
      <c r="M1835" s="19"/>
      <c r="N1835" s="19"/>
      <c r="O1835" s="19">
        <f>O1836</f>
        <v>122.435</v>
      </c>
      <c r="P1835" s="19">
        <f t="shared" si="3651"/>
        <v>0</v>
      </c>
      <c r="Q1835" s="19">
        <f t="shared" si="3651"/>
        <v>0</v>
      </c>
      <c r="R1835" s="19">
        <f t="shared" si="3596"/>
        <v>122.435</v>
      </c>
      <c r="S1835" s="19">
        <f t="shared" si="3597"/>
        <v>0</v>
      </c>
      <c r="T1835" s="19">
        <f t="shared" si="3598"/>
        <v>0</v>
      </c>
      <c r="U1835" s="19">
        <f t="shared" si="3651"/>
        <v>0</v>
      </c>
      <c r="V1835" s="19">
        <f t="shared" si="3599"/>
        <v>122.435</v>
      </c>
      <c r="W1835" s="19">
        <f t="shared" si="3600"/>
        <v>0</v>
      </c>
      <c r="X1835" s="19">
        <f t="shared" si="3601"/>
        <v>0</v>
      </c>
      <c r="Y1835" s="19">
        <f t="shared" si="3651"/>
        <v>0</v>
      </c>
      <c r="Z1835" s="19">
        <f t="shared" si="3651"/>
        <v>0</v>
      </c>
      <c r="AA1835" s="19">
        <f t="shared" si="3651"/>
        <v>0</v>
      </c>
      <c r="AB1835" s="19">
        <f t="shared" si="3623"/>
        <v>122.435</v>
      </c>
      <c r="AC1835" s="19">
        <f t="shared" si="3624"/>
        <v>0</v>
      </c>
      <c r="AD1835" s="19">
        <f t="shared" si="3625"/>
        <v>0</v>
      </c>
      <c r="AE1835" s="19">
        <f t="shared" si="3651"/>
        <v>0</v>
      </c>
      <c r="AF1835" s="19">
        <f t="shared" si="3651"/>
        <v>0</v>
      </c>
      <c r="AG1835" s="19">
        <f t="shared" si="3635"/>
        <v>122.435</v>
      </c>
      <c r="AH1835" s="19">
        <f t="shared" si="3636"/>
        <v>0</v>
      </c>
      <c r="AI1835" s="19">
        <f t="shared" si="3637"/>
        <v>0</v>
      </c>
      <c r="AJ1835" s="19">
        <f t="shared" si="3651"/>
        <v>118.712</v>
      </c>
      <c r="AK1835" s="19">
        <f t="shared" si="3651"/>
        <v>0</v>
      </c>
      <c r="AL1835" s="19">
        <f t="shared" si="3651"/>
        <v>0</v>
      </c>
      <c r="AM1835" s="19">
        <f t="shared" si="3602"/>
        <v>241.14699999999999</v>
      </c>
      <c r="AN1835" s="19">
        <f t="shared" si="3651"/>
        <v>0</v>
      </c>
      <c r="AO1835" s="19">
        <f t="shared" si="3553"/>
        <v>241.14699999999999</v>
      </c>
      <c r="AP1835" s="19">
        <f t="shared" si="3603"/>
        <v>0</v>
      </c>
      <c r="AQ1835" s="19">
        <f t="shared" si="3651"/>
        <v>0</v>
      </c>
      <c r="AR1835" s="19">
        <f t="shared" si="3554"/>
        <v>0</v>
      </c>
      <c r="AS1835" s="19">
        <f t="shared" si="3604"/>
        <v>0</v>
      </c>
      <c r="AT1835" s="19">
        <f t="shared" si="3651"/>
        <v>0</v>
      </c>
      <c r="AU1835" s="19">
        <f t="shared" si="3555"/>
        <v>0</v>
      </c>
      <c r="AV1835" s="19">
        <f t="shared" si="3651"/>
        <v>0</v>
      </c>
      <c r="AW1835" s="32"/>
      <c r="AX1835" s="23"/>
      <c r="AY1835" s="2"/>
    </row>
    <row r="1836" spans="1:51" x14ac:dyDescent="0.3">
      <c r="A1836" s="20" t="s">
        <v>1396</v>
      </c>
      <c r="B1836" s="45">
        <v>830</v>
      </c>
      <c r="C1836" s="49" t="s">
        <v>200</v>
      </c>
      <c r="D1836" s="49" t="s">
        <v>5</v>
      </c>
      <c r="E1836" s="15" t="s">
        <v>551</v>
      </c>
      <c r="F1836" s="19"/>
      <c r="G1836" s="19"/>
      <c r="H1836" s="19"/>
      <c r="I1836" s="19"/>
      <c r="J1836" s="19"/>
      <c r="K1836" s="19"/>
      <c r="L1836" s="19"/>
      <c r="M1836" s="19"/>
      <c r="N1836" s="19"/>
      <c r="O1836" s="19">
        <f>54.07+68.365</f>
        <v>122.435</v>
      </c>
      <c r="P1836" s="19"/>
      <c r="Q1836" s="19"/>
      <c r="R1836" s="19">
        <f t="shared" si="3596"/>
        <v>122.435</v>
      </c>
      <c r="S1836" s="19">
        <f t="shared" si="3597"/>
        <v>0</v>
      </c>
      <c r="T1836" s="19">
        <f t="shared" si="3598"/>
        <v>0</v>
      </c>
      <c r="U1836" s="19"/>
      <c r="V1836" s="19">
        <f t="shared" si="3599"/>
        <v>122.435</v>
      </c>
      <c r="W1836" s="19">
        <f t="shared" si="3600"/>
        <v>0</v>
      </c>
      <c r="X1836" s="19">
        <f t="shared" si="3601"/>
        <v>0</v>
      </c>
      <c r="Y1836" s="19"/>
      <c r="Z1836" s="19"/>
      <c r="AA1836" s="19"/>
      <c r="AB1836" s="19">
        <f t="shared" si="3623"/>
        <v>122.435</v>
      </c>
      <c r="AC1836" s="19">
        <f t="shared" si="3624"/>
        <v>0</v>
      </c>
      <c r="AD1836" s="19">
        <f t="shared" si="3625"/>
        <v>0</v>
      </c>
      <c r="AE1836" s="19"/>
      <c r="AF1836" s="19"/>
      <c r="AG1836" s="19">
        <f t="shared" si="3635"/>
        <v>122.435</v>
      </c>
      <c r="AH1836" s="19">
        <f t="shared" si="3636"/>
        <v>0</v>
      </c>
      <c r="AI1836" s="19">
        <f t="shared" si="3637"/>
        <v>0</v>
      </c>
      <c r="AJ1836" s="19">
        <v>118.712</v>
      </c>
      <c r="AK1836" s="19"/>
      <c r="AL1836" s="19"/>
      <c r="AM1836" s="19">
        <f t="shared" si="3602"/>
        <v>241.14699999999999</v>
      </c>
      <c r="AN1836" s="19"/>
      <c r="AO1836" s="19">
        <f t="shared" si="3553"/>
        <v>241.14699999999999</v>
      </c>
      <c r="AP1836" s="19">
        <f t="shared" si="3603"/>
        <v>0</v>
      </c>
      <c r="AQ1836" s="19"/>
      <c r="AR1836" s="19">
        <f t="shared" si="3554"/>
        <v>0</v>
      </c>
      <c r="AS1836" s="19">
        <f t="shared" si="3604"/>
        <v>0</v>
      </c>
      <c r="AT1836" s="19"/>
      <c r="AU1836" s="19">
        <f t="shared" si="3555"/>
        <v>0</v>
      </c>
      <c r="AV1836" s="19"/>
      <c r="AW1836" s="32"/>
      <c r="AX1836" s="23"/>
      <c r="AY1836" s="2"/>
    </row>
    <row r="1837" spans="1:51" ht="78" x14ac:dyDescent="0.3">
      <c r="A1837" s="49" t="s">
        <v>368</v>
      </c>
      <c r="B1837" s="45"/>
      <c r="C1837" s="49"/>
      <c r="D1837" s="49"/>
      <c r="E1837" s="15" t="s">
        <v>1203</v>
      </c>
      <c r="F1837" s="19">
        <f t="shared" ref="F1837:K1837" si="3652">F1838+F1842+F1846</f>
        <v>267061.3</v>
      </c>
      <c r="G1837" s="19">
        <f t="shared" si="3652"/>
        <v>267805.59999999998</v>
      </c>
      <c r="H1837" s="19">
        <f t="shared" si="3652"/>
        <v>260852.8</v>
      </c>
      <c r="I1837" s="19">
        <f t="shared" si="3652"/>
        <v>0</v>
      </c>
      <c r="J1837" s="19">
        <f t="shared" si="3652"/>
        <v>0</v>
      </c>
      <c r="K1837" s="19">
        <f t="shared" si="3652"/>
        <v>0</v>
      </c>
      <c r="L1837" s="19">
        <f t="shared" si="3530"/>
        <v>267061.3</v>
      </c>
      <c r="M1837" s="19">
        <f t="shared" si="3531"/>
        <v>267805.59999999998</v>
      </c>
      <c r="N1837" s="19">
        <f t="shared" si="3532"/>
        <v>260852.8</v>
      </c>
      <c r="O1837" s="19">
        <f t="shared" ref="O1837:Q1837" si="3653">O1838+O1842+O1846</f>
        <v>-2208.1</v>
      </c>
      <c r="P1837" s="19">
        <f t="shared" si="3653"/>
        <v>9609.6999999999989</v>
      </c>
      <c r="Q1837" s="19">
        <f t="shared" si="3653"/>
        <v>8970.5</v>
      </c>
      <c r="R1837" s="19">
        <f t="shared" si="3596"/>
        <v>264853.2</v>
      </c>
      <c r="S1837" s="19">
        <f t="shared" si="3597"/>
        <v>277415.3</v>
      </c>
      <c r="T1837" s="19">
        <f t="shared" si="3598"/>
        <v>269823.3</v>
      </c>
      <c r="U1837" s="19">
        <f t="shared" ref="U1837:AV1837" si="3654">U1838+U1842+U1846</f>
        <v>0</v>
      </c>
      <c r="V1837" s="19">
        <f t="shared" si="3599"/>
        <v>264853.2</v>
      </c>
      <c r="W1837" s="19">
        <f t="shared" si="3600"/>
        <v>277415.3</v>
      </c>
      <c r="X1837" s="19">
        <f t="shared" si="3601"/>
        <v>269823.3</v>
      </c>
      <c r="Y1837" s="19">
        <f t="shared" ref="Y1837:AA1837" si="3655">Y1838+Y1842+Y1846</f>
        <v>0</v>
      </c>
      <c r="Z1837" s="19">
        <f t="shared" si="3655"/>
        <v>0</v>
      </c>
      <c r="AA1837" s="19">
        <f t="shared" si="3655"/>
        <v>0</v>
      </c>
      <c r="AB1837" s="19">
        <f t="shared" si="3623"/>
        <v>264853.2</v>
      </c>
      <c r="AC1837" s="19">
        <f t="shared" si="3624"/>
        <v>277415.3</v>
      </c>
      <c r="AD1837" s="19">
        <f t="shared" si="3625"/>
        <v>269823.3</v>
      </c>
      <c r="AE1837" s="19">
        <f t="shared" ref="AE1837:AF1837" si="3656">AE1838+AE1842+AE1846</f>
        <v>0</v>
      </c>
      <c r="AF1837" s="19">
        <f t="shared" si="3656"/>
        <v>0</v>
      </c>
      <c r="AG1837" s="19">
        <f t="shared" si="3635"/>
        <v>264853.2</v>
      </c>
      <c r="AH1837" s="19">
        <f t="shared" si="3636"/>
        <v>277415.3</v>
      </c>
      <c r="AI1837" s="19">
        <f t="shared" si="3637"/>
        <v>269823.3</v>
      </c>
      <c r="AJ1837" s="19">
        <f t="shared" ref="AJ1837:AL1837" si="3657">AJ1838+AJ1842+AJ1846</f>
        <v>0</v>
      </c>
      <c r="AK1837" s="19">
        <f t="shared" si="3657"/>
        <v>0</v>
      </c>
      <c r="AL1837" s="19">
        <f t="shared" si="3657"/>
        <v>0</v>
      </c>
      <c r="AM1837" s="19">
        <f t="shared" si="3602"/>
        <v>264853.2</v>
      </c>
      <c r="AN1837" s="19">
        <f t="shared" ref="AN1837" si="3658">AN1838+AN1842+AN1846</f>
        <v>0</v>
      </c>
      <c r="AO1837" s="19">
        <f t="shared" si="3553"/>
        <v>264853.2</v>
      </c>
      <c r="AP1837" s="19">
        <f t="shared" si="3603"/>
        <v>277415.3</v>
      </c>
      <c r="AQ1837" s="19">
        <f t="shared" ref="AQ1837" si="3659">AQ1838+AQ1842+AQ1846</f>
        <v>0</v>
      </c>
      <c r="AR1837" s="19">
        <f t="shared" si="3554"/>
        <v>277415.3</v>
      </c>
      <c r="AS1837" s="19">
        <f t="shared" si="3604"/>
        <v>269823.3</v>
      </c>
      <c r="AT1837" s="19">
        <f t="shared" ref="AT1837" si="3660">AT1838+AT1842+AT1846</f>
        <v>0</v>
      </c>
      <c r="AU1837" s="19">
        <f t="shared" si="3555"/>
        <v>269823.3</v>
      </c>
      <c r="AV1837" s="19">
        <f t="shared" si="3654"/>
        <v>0</v>
      </c>
      <c r="AW1837" s="32"/>
      <c r="AX1837" s="23"/>
      <c r="AY1837" s="2"/>
    </row>
    <row r="1838" spans="1:51" ht="62.4" x14ac:dyDescent="0.3">
      <c r="A1838" s="49" t="s">
        <v>365</v>
      </c>
      <c r="B1838" s="45"/>
      <c r="C1838" s="49"/>
      <c r="D1838" s="49"/>
      <c r="E1838" s="15" t="s">
        <v>756</v>
      </c>
      <c r="F1838" s="19">
        <f t="shared" ref="F1838:K1840" si="3661">F1839</f>
        <v>3346</v>
      </c>
      <c r="G1838" s="19">
        <f t="shared" si="3661"/>
        <v>4090.2999999999997</v>
      </c>
      <c r="H1838" s="19">
        <f t="shared" si="3661"/>
        <v>4265</v>
      </c>
      <c r="I1838" s="19">
        <f t="shared" si="3661"/>
        <v>0</v>
      </c>
      <c r="J1838" s="19">
        <f t="shared" si="3661"/>
        <v>0</v>
      </c>
      <c r="K1838" s="19">
        <f t="shared" si="3661"/>
        <v>0</v>
      </c>
      <c r="L1838" s="19">
        <f t="shared" si="3530"/>
        <v>3346</v>
      </c>
      <c r="M1838" s="19">
        <f t="shared" si="3531"/>
        <v>4090.2999999999997</v>
      </c>
      <c r="N1838" s="19">
        <f t="shared" si="3532"/>
        <v>4265</v>
      </c>
      <c r="O1838" s="19">
        <f t="shared" ref="O1838:Q1840" si="3662">O1839</f>
        <v>-426.2</v>
      </c>
      <c r="P1838" s="19">
        <f t="shared" si="3662"/>
        <v>-1081.3999999999999</v>
      </c>
      <c r="Q1838" s="19">
        <f t="shared" si="3662"/>
        <v>-1720.7</v>
      </c>
      <c r="R1838" s="19">
        <f t="shared" si="3596"/>
        <v>2919.8</v>
      </c>
      <c r="S1838" s="19">
        <f t="shared" si="3597"/>
        <v>3008.8999999999996</v>
      </c>
      <c r="T1838" s="19">
        <f t="shared" si="3598"/>
        <v>2544.3000000000002</v>
      </c>
      <c r="U1838" s="19">
        <f t="shared" ref="U1838:AV1840" si="3663">U1839</f>
        <v>0</v>
      </c>
      <c r="V1838" s="19">
        <f t="shared" si="3599"/>
        <v>2919.8</v>
      </c>
      <c r="W1838" s="19">
        <f t="shared" si="3600"/>
        <v>3008.8999999999996</v>
      </c>
      <c r="X1838" s="19">
        <f t="shared" si="3601"/>
        <v>2544.3000000000002</v>
      </c>
      <c r="Y1838" s="19">
        <f t="shared" si="3663"/>
        <v>0</v>
      </c>
      <c r="Z1838" s="19">
        <f t="shared" si="3663"/>
        <v>0</v>
      </c>
      <c r="AA1838" s="19">
        <f t="shared" si="3663"/>
        <v>0</v>
      </c>
      <c r="AB1838" s="19">
        <f t="shared" si="3623"/>
        <v>2919.8</v>
      </c>
      <c r="AC1838" s="19">
        <f t="shared" si="3624"/>
        <v>3008.8999999999996</v>
      </c>
      <c r="AD1838" s="19">
        <f t="shared" si="3625"/>
        <v>2544.3000000000002</v>
      </c>
      <c r="AE1838" s="19">
        <f t="shared" si="3663"/>
        <v>0</v>
      </c>
      <c r="AF1838" s="19">
        <f t="shared" si="3663"/>
        <v>0</v>
      </c>
      <c r="AG1838" s="19">
        <f t="shared" si="3635"/>
        <v>2919.8</v>
      </c>
      <c r="AH1838" s="19">
        <f t="shared" si="3636"/>
        <v>3008.8999999999996</v>
      </c>
      <c r="AI1838" s="19">
        <f t="shared" si="3637"/>
        <v>2544.3000000000002</v>
      </c>
      <c r="AJ1838" s="19">
        <f t="shared" si="3663"/>
        <v>0</v>
      </c>
      <c r="AK1838" s="19">
        <f t="shared" si="3663"/>
        <v>0</v>
      </c>
      <c r="AL1838" s="19">
        <f t="shared" si="3663"/>
        <v>0</v>
      </c>
      <c r="AM1838" s="19">
        <f t="shared" si="3602"/>
        <v>2919.8</v>
      </c>
      <c r="AN1838" s="19">
        <f t="shared" si="3663"/>
        <v>0</v>
      </c>
      <c r="AO1838" s="19">
        <f t="shared" si="3553"/>
        <v>2919.8</v>
      </c>
      <c r="AP1838" s="19">
        <f t="shared" si="3603"/>
        <v>3008.8999999999996</v>
      </c>
      <c r="AQ1838" s="19">
        <f t="shared" si="3663"/>
        <v>0</v>
      </c>
      <c r="AR1838" s="19">
        <f t="shared" si="3554"/>
        <v>3008.8999999999996</v>
      </c>
      <c r="AS1838" s="19">
        <f t="shared" si="3604"/>
        <v>2544.3000000000002</v>
      </c>
      <c r="AT1838" s="19">
        <f t="shared" si="3663"/>
        <v>0</v>
      </c>
      <c r="AU1838" s="19">
        <f t="shared" si="3555"/>
        <v>2544.3000000000002</v>
      </c>
      <c r="AV1838" s="19">
        <f t="shared" si="3663"/>
        <v>0</v>
      </c>
      <c r="AW1838" s="32"/>
      <c r="AX1838" s="23"/>
      <c r="AY1838" s="2"/>
    </row>
    <row r="1839" spans="1:51" ht="31.2" x14ac:dyDescent="0.3">
      <c r="A1839" s="49" t="s">
        <v>365</v>
      </c>
      <c r="B1839" s="45">
        <v>200</v>
      </c>
      <c r="C1839" s="49"/>
      <c r="D1839" s="49"/>
      <c r="E1839" s="15" t="s">
        <v>578</v>
      </c>
      <c r="F1839" s="19">
        <f t="shared" si="3661"/>
        <v>3346</v>
      </c>
      <c r="G1839" s="19">
        <f t="shared" si="3661"/>
        <v>4090.2999999999997</v>
      </c>
      <c r="H1839" s="19">
        <f t="shared" si="3661"/>
        <v>4265</v>
      </c>
      <c r="I1839" s="19">
        <f t="shared" si="3661"/>
        <v>0</v>
      </c>
      <c r="J1839" s="19">
        <f t="shared" si="3661"/>
        <v>0</v>
      </c>
      <c r="K1839" s="19">
        <f t="shared" si="3661"/>
        <v>0</v>
      </c>
      <c r="L1839" s="19">
        <f t="shared" si="3530"/>
        <v>3346</v>
      </c>
      <c r="M1839" s="19">
        <f t="shared" si="3531"/>
        <v>4090.2999999999997</v>
      </c>
      <c r="N1839" s="19">
        <f t="shared" si="3532"/>
        <v>4265</v>
      </c>
      <c r="O1839" s="19">
        <f t="shared" si="3662"/>
        <v>-426.2</v>
      </c>
      <c r="P1839" s="19">
        <f t="shared" si="3662"/>
        <v>-1081.3999999999999</v>
      </c>
      <c r="Q1839" s="19">
        <f t="shared" si="3662"/>
        <v>-1720.7</v>
      </c>
      <c r="R1839" s="19">
        <f t="shared" si="3596"/>
        <v>2919.8</v>
      </c>
      <c r="S1839" s="19">
        <f t="shared" si="3597"/>
        <v>3008.8999999999996</v>
      </c>
      <c r="T1839" s="19">
        <f t="shared" si="3598"/>
        <v>2544.3000000000002</v>
      </c>
      <c r="U1839" s="19">
        <f t="shared" si="3663"/>
        <v>0</v>
      </c>
      <c r="V1839" s="19">
        <f t="shared" si="3599"/>
        <v>2919.8</v>
      </c>
      <c r="W1839" s="19">
        <f t="shared" si="3600"/>
        <v>3008.8999999999996</v>
      </c>
      <c r="X1839" s="19">
        <f t="shared" si="3601"/>
        <v>2544.3000000000002</v>
      </c>
      <c r="Y1839" s="19">
        <f t="shared" si="3663"/>
        <v>0</v>
      </c>
      <c r="Z1839" s="19">
        <f t="shared" si="3663"/>
        <v>0</v>
      </c>
      <c r="AA1839" s="19">
        <f t="shared" si="3663"/>
        <v>0</v>
      </c>
      <c r="AB1839" s="19">
        <f t="shared" si="3623"/>
        <v>2919.8</v>
      </c>
      <c r="AC1839" s="19">
        <f t="shared" si="3624"/>
        <v>3008.8999999999996</v>
      </c>
      <c r="AD1839" s="19">
        <f t="shared" si="3625"/>
        <v>2544.3000000000002</v>
      </c>
      <c r="AE1839" s="19">
        <f t="shared" si="3663"/>
        <v>0</v>
      </c>
      <c r="AF1839" s="19">
        <f t="shared" si="3663"/>
        <v>0</v>
      </c>
      <c r="AG1839" s="19">
        <f t="shared" si="3635"/>
        <v>2919.8</v>
      </c>
      <c r="AH1839" s="19">
        <f t="shared" si="3636"/>
        <v>3008.8999999999996</v>
      </c>
      <c r="AI1839" s="19">
        <f t="shared" si="3637"/>
        <v>2544.3000000000002</v>
      </c>
      <c r="AJ1839" s="19">
        <f t="shared" si="3663"/>
        <v>0</v>
      </c>
      <c r="AK1839" s="19">
        <f t="shared" si="3663"/>
        <v>0</v>
      </c>
      <c r="AL1839" s="19">
        <f t="shared" si="3663"/>
        <v>0</v>
      </c>
      <c r="AM1839" s="19">
        <f t="shared" si="3602"/>
        <v>2919.8</v>
      </c>
      <c r="AN1839" s="19">
        <f t="shared" si="3663"/>
        <v>0</v>
      </c>
      <c r="AO1839" s="19">
        <f t="shared" si="3553"/>
        <v>2919.8</v>
      </c>
      <c r="AP1839" s="19">
        <f t="shared" si="3603"/>
        <v>3008.8999999999996</v>
      </c>
      <c r="AQ1839" s="19">
        <f t="shared" si="3663"/>
        <v>0</v>
      </c>
      <c r="AR1839" s="19">
        <f t="shared" si="3554"/>
        <v>3008.8999999999996</v>
      </c>
      <c r="AS1839" s="19">
        <f t="shared" si="3604"/>
        <v>2544.3000000000002</v>
      </c>
      <c r="AT1839" s="19">
        <f t="shared" si="3663"/>
        <v>0</v>
      </c>
      <c r="AU1839" s="19">
        <f t="shared" si="3555"/>
        <v>2544.3000000000002</v>
      </c>
      <c r="AV1839" s="19">
        <f t="shared" si="3663"/>
        <v>0</v>
      </c>
      <c r="AW1839" s="32"/>
      <c r="AX1839" s="23"/>
      <c r="AY1839" s="2"/>
    </row>
    <row r="1840" spans="1:51" ht="46.8" x14ac:dyDescent="0.3">
      <c r="A1840" s="49" t="s">
        <v>365</v>
      </c>
      <c r="B1840" s="45">
        <v>240</v>
      </c>
      <c r="C1840" s="49"/>
      <c r="D1840" s="49"/>
      <c r="E1840" s="15" t="s">
        <v>586</v>
      </c>
      <c r="F1840" s="19">
        <f t="shared" si="3661"/>
        <v>3346</v>
      </c>
      <c r="G1840" s="19">
        <f t="shared" si="3661"/>
        <v>4090.2999999999997</v>
      </c>
      <c r="H1840" s="19">
        <f t="shared" si="3661"/>
        <v>4265</v>
      </c>
      <c r="I1840" s="19">
        <f t="shared" si="3661"/>
        <v>0</v>
      </c>
      <c r="J1840" s="19">
        <f t="shared" si="3661"/>
        <v>0</v>
      </c>
      <c r="K1840" s="19">
        <f t="shared" si="3661"/>
        <v>0</v>
      </c>
      <c r="L1840" s="19">
        <f t="shared" si="3530"/>
        <v>3346</v>
      </c>
      <c r="M1840" s="19">
        <f t="shared" si="3531"/>
        <v>4090.2999999999997</v>
      </c>
      <c r="N1840" s="19">
        <f t="shared" si="3532"/>
        <v>4265</v>
      </c>
      <c r="O1840" s="19">
        <f t="shared" si="3662"/>
        <v>-426.2</v>
      </c>
      <c r="P1840" s="19">
        <f t="shared" si="3662"/>
        <v>-1081.3999999999999</v>
      </c>
      <c r="Q1840" s="19">
        <f t="shared" si="3662"/>
        <v>-1720.7</v>
      </c>
      <c r="R1840" s="19">
        <f t="shared" si="3596"/>
        <v>2919.8</v>
      </c>
      <c r="S1840" s="19">
        <f t="shared" si="3597"/>
        <v>3008.8999999999996</v>
      </c>
      <c r="T1840" s="19">
        <f t="shared" si="3598"/>
        <v>2544.3000000000002</v>
      </c>
      <c r="U1840" s="19">
        <f t="shared" si="3663"/>
        <v>0</v>
      </c>
      <c r="V1840" s="19">
        <f t="shared" si="3599"/>
        <v>2919.8</v>
      </c>
      <c r="W1840" s="19">
        <f t="shared" si="3600"/>
        <v>3008.8999999999996</v>
      </c>
      <c r="X1840" s="19">
        <f t="shared" si="3601"/>
        <v>2544.3000000000002</v>
      </c>
      <c r="Y1840" s="19">
        <f t="shared" si="3663"/>
        <v>0</v>
      </c>
      <c r="Z1840" s="19">
        <f t="shared" si="3663"/>
        <v>0</v>
      </c>
      <c r="AA1840" s="19">
        <f t="shared" si="3663"/>
        <v>0</v>
      </c>
      <c r="AB1840" s="19">
        <f t="shared" si="3623"/>
        <v>2919.8</v>
      </c>
      <c r="AC1840" s="19">
        <f t="shared" si="3624"/>
        <v>3008.8999999999996</v>
      </c>
      <c r="AD1840" s="19">
        <f t="shared" si="3625"/>
        <v>2544.3000000000002</v>
      </c>
      <c r="AE1840" s="19">
        <f t="shared" si="3663"/>
        <v>0</v>
      </c>
      <c r="AF1840" s="19">
        <f t="shared" si="3663"/>
        <v>0</v>
      </c>
      <c r="AG1840" s="19">
        <f t="shared" si="3635"/>
        <v>2919.8</v>
      </c>
      <c r="AH1840" s="19">
        <f t="shared" si="3636"/>
        <v>3008.8999999999996</v>
      </c>
      <c r="AI1840" s="19">
        <f t="shared" si="3637"/>
        <v>2544.3000000000002</v>
      </c>
      <c r="AJ1840" s="19">
        <f t="shared" si="3663"/>
        <v>0</v>
      </c>
      <c r="AK1840" s="19">
        <f t="shared" si="3663"/>
        <v>0</v>
      </c>
      <c r="AL1840" s="19">
        <f t="shared" si="3663"/>
        <v>0</v>
      </c>
      <c r="AM1840" s="19">
        <f t="shared" si="3602"/>
        <v>2919.8</v>
      </c>
      <c r="AN1840" s="19">
        <f t="shared" si="3663"/>
        <v>0</v>
      </c>
      <c r="AO1840" s="19">
        <f t="shared" si="3553"/>
        <v>2919.8</v>
      </c>
      <c r="AP1840" s="19">
        <f t="shared" si="3603"/>
        <v>3008.8999999999996</v>
      </c>
      <c r="AQ1840" s="19">
        <f t="shared" si="3663"/>
        <v>0</v>
      </c>
      <c r="AR1840" s="19">
        <f t="shared" si="3554"/>
        <v>3008.8999999999996</v>
      </c>
      <c r="AS1840" s="19">
        <f t="shared" si="3604"/>
        <v>2544.3000000000002</v>
      </c>
      <c r="AT1840" s="19">
        <f t="shared" si="3663"/>
        <v>0</v>
      </c>
      <c r="AU1840" s="19">
        <f t="shared" si="3555"/>
        <v>2544.3000000000002</v>
      </c>
      <c r="AV1840" s="19">
        <f t="shared" si="3663"/>
        <v>0</v>
      </c>
      <c r="AW1840" s="32"/>
      <c r="AX1840" s="23"/>
      <c r="AY1840" s="2"/>
    </row>
    <row r="1841" spans="1:51" x14ac:dyDescent="0.3">
      <c r="A1841" s="49" t="s">
        <v>365</v>
      </c>
      <c r="B1841" s="45">
        <v>240</v>
      </c>
      <c r="C1841" s="49" t="s">
        <v>61</v>
      </c>
      <c r="D1841" s="49" t="s">
        <v>142</v>
      </c>
      <c r="E1841" s="15" t="s">
        <v>569</v>
      </c>
      <c r="F1841" s="19">
        <v>3346</v>
      </c>
      <c r="G1841" s="19">
        <v>4090.2999999999997</v>
      </c>
      <c r="H1841" s="19">
        <v>4265</v>
      </c>
      <c r="I1841" s="19"/>
      <c r="J1841" s="19"/>
      <c r="K1841" s="19"/>
      <c r="L1841" s="19">
        <f t="shared" si="3530"/>
        <v>3346</v>
      </c>
      <c r="M1841" s="19">
        <f t="shared" si="3531"/>
        <v>4090.2999999999997</v>
      </c>
      <c r="N1841" s="19">
        <f t="shared" si="3532"/>
        <v>4265</v>
      </c>
      <c r="O1841" s="19">
        <f>-424.8-1.4</f>
        <v>-426.2</v>
      </c>
      <c r="P1841" s="19">
        <f>-1089.8+8.4</f>
        <v>-1081.3999999999999</v>
      </c>
      <c r="Q1841" s="19">
        <f>-1729+8.3</f>
        <v>-1720.7</v>
      </c>
      <c r="R1841" s="19">
        <f t="shared" si="3596"/>
        <v>2919.8</v>
      </c>
      <c r="S1841" s="19">
        <f t="shared" si="3597"/>
        <v>3008.8999999999996</v>
      </c>
      <c r="T1841" s="19">
        <f t="shared" si="3598"/>
        <v>2544.3000000000002</v>
      </c>
      <c r="U1841" s="19"/>
      <c r="V1841" s="19">
        <f t="shared" si="3599"/>
        <v>2919.8</v>
      </c>
      <c r="W1841" s="19">
        <f t="shared" si="3600"/>
        <v>3008.8999999999996</v>
      </c>
      <c r="X1841" s="19">
        <f t="shared" si="3601"/>
        <v>2544.3000000000002</v>
      </c>
      <c r="Y1841" s="19"/>
      <c r="Z1841" s="19"/>
      <c r="AA1841" s="19"/>
      <c r="AB1841" s="19">
        <f t="shared" si="3623"/>
        <v>2919.8</v>
      </c>
      <c r="AC1841" s="19">
        <f t="shared" si="3624"/>
        <v>3008.8999999999996</v>
      </c>
      <c r="AD1841" s="19">
        <f t="shared" si="3625"/>
        <v>2544.3000000000002</v>
      </c>
      <c r="AE1841" s="19"/>
      <c r="AF1841" s="19"/>
      <c r="AG1841" s="19">
        <f t="shared" si="3635"/>
        <v>2919.8</v>
      </c>
      <c r="AH1841" s="19">
        <f t="shared" si="3636"/>
        <v>3008.8999999999996</v>
      </c>
      <c r="AI1841" s="19">
        <f t="shared" si="3637"/>
        <v>2544.3000000000002</v>
      </c>
      <c r="AJ1841" s="19"/>
      <c r="AK1841" s="19"/>
      <c r="AL1841" s="19"/>
      <c r="AM1841" s="19">
        <f t="shared" si="3602"/>
        <v>2919.8</v>
      </c>
      <c r="AN1841" s="19"/>
      <c r="AO1841" s="19">
        <f t="shared" si="3553"/>
        <v>2919.8</v>
      </c>
      <c r="AP1841" s="19">
        <f t="shared" si="3603"/>
        <v>3008.8999999999996</v>
      </c>
      <c r="AQ1841" s="19"/>
      <c r="AR1841" s="19">
        <f t="shared" si="3554"/>
        <v>3008.8999999999996</v>
      </c>
      <c r="AS1841" s="19">
        <f t="shared" si="3604"/>
        <v>2544.3000000000002</v>
      </c>
      <c r="AT1841" s="19"/>
      <c r="AU1841" s="19">
        <f t="shared" si="3555"/>
        <v>2544.3000000000002</v>
      </c>
      <c r="AV1841" s="19"/>
      <c r="AW1841" s="32"/>
      <c r="AX1841" s="23"/>
      <c r="AY1841" s="2"/>
    </row>
    <row r="1842" spans="1:51" ht="140.4" x14ac:dyDescent="0.3">
      <c r="A1842" s="49" t="s">
        <v>366</v>
      </c>
      <c r="B1842" s="45"/>
      <c r="C1842" s="49"/>
      <c r="D1842" s="49"/>
      <c r="E1842" s="15" t="s">
        <v>757</v>
      </c>
      <c r="F1842" s="19">
        <f t="shared" ref="F1842:K1844" si="3664">F1843</f>
        <v>67548.5</v>
      </c>
      <c r="G1842" s="19">
        <f t="shared" si="3664"/>
        <v>67548.5</v>
      </c>
      <c r="H1842" s="19">
        <f t="shared" si="3664"/>
        <v>59307.5</v>
      </c>
      <c r="I1842" s="19">
        <f t="shared" si="3664"/>
        <v>0</v>
      </c>
      <c r="J1842" s="19">
        <f t="shared" si="3664"/>
        <v>0</v>
      </c>
      <c r="K1842" s="19">
        <f t="shared" si="3664"/>
        <v>0</v>
      </c>
      <c r="L1842" s="19">
        <f t="shared" si="3530"/>
        <v>67548.5</v>
      </c>
      <c r="M1842" s="19">
        <f t="shared" si="3531"/>
        <v>67548.5</v>
      </c>
      <c r="N1842" s="19">
        <f t="shared" si="3532"/>
        <v>59307.5</v>
      </c>
      <c r="O1842" s="19">
        <f t="shared" ref="O1842:Q1844" si="3665">O1843</f>
        <v>-3650.9</v>
      </c>
      <c r="P1842" s="19">
        <f t="shared" si="3665"/>
        <v>-13471.5</v>
      </c>
      <c r="Q1842" s="19">
        <f t="shared" si="3665"/>
        <v>-15524.2</v>
      </c>
      <c r="R1842" s="19">
        <f t="shared" si="3596"/>
        <v>63897.599999999999</v>
      </c>
      <c r="S1842" s="19">
        <f t="shared" si="3597"/>
        <v>54077</v>
      </c>
      <c r="T1842" s="19">
        <f t="shared" si="3598"/>
        <v>43783.3</v>
      </c>
      <c r="U1842" s="19">
        <f t="shared" ref="U1842:AV1844" si="3666">U1843</f>
        <v>0</v>
      </c>
      <c r="V1842" s="19">
        <f t="shared" si="3599"/>
        <v>63897.599999999999</v>
      </c>
      <c r="W1842" s="19">
        <f t="shared" si="3600"/>
        <v>54077</v>
      </c>
      <c r="X1842" s="19">
        <f t="shared" si="3601"/>
        <v>43783.3</v>
      </c>
      <c r="Y1842" s="19">
        <f t="shared" si="3666"/>
        <v>0</v>
      </c>
      <c r="Z1842" s="19">
        <f t="shared" si="3666"/>
        <v>0</v>
      </c>
      <c r="AA1842" s="19">
        <f t="shared" si="3666"/>
        <v>0</v>
      </c>
      <c r="AB1842" s="19">
        <f t="shared" si="3623"/>
        <v>63897.599999999999</v>
      </c>
      <c r="AC1842" s="19">
        <f t="shared" si="3624"/>
        <v>54077</v>
      </c>
      <c r="AD1842" s="19">
        <f t="shared" si="3625"/>
        <v>43783.3</v>
      </c>
      <c r="AE1842" s="19">
        <f t="shared" si="3666"/>
        <v>0</v>
      </c>
      <c r="AF1842" s="19">
        <f t="shared" si="3666"/>
        <v>0</v>
      </c>
      <c r="AG1842" s="19">
        <f t="shared" si="3635"/>
        <v>63897.599999999999</v>
      </c>
      <c r="AH1842" s="19">
        <f t="shared" si="3636"/>
        <v>54077</v>
      </c>
      <c r="AI1842" s="19">
        <f t="shared" si="3637"/>
        <v>43783.3</v>
      </c>
      <c r="AJ1842" s="19">
        <f t="shared" si="3666"/>
        <v>0</v>
      </c>
      <c r="AK1842" s="19">
        <f t="shared" si="3666"/>
        <v>0</v>
      </c>
      <c r="AL1842" s="19">
        <f t="shared" si="3666"/>
        <v>0</v>
      </c>
      <c r="AM1842" s="19">
        <f t="shared" si="3602"/>
        <v>63897.599999999999</v>
      </c>
      <c r="AN1842" s="19">
        <f t="shared" si="3666"/>
        <v>0</v>
      </c>
      <c r="AO1842" s="19">
        <f t="shared" si="3553"/>
        <v>63897.599999999999</v>
      </c>
      <c r="AP1842" s="19">
        <f t="shared" si="3603"/>
        <v>54077</v>
      </c>
      <c r="AQ1842" s="19">
        <f t="shared" si="3666"/>
        <v>0</v>
      </c>
      <c r="AR1842" s="19">
        <f t="shared" si="3554"/>
        <v>54077</v>
      </c>
      <c r="AS1842" s="19">
        <f t="shared" si="3604"/>
        <v>43783.3</v>
      </c>
      <c r="AT1842" s="19">
        <f t="shared" si="3666"/>
        <v>0</v>
      </c>
      <c r="AU1842" s="19">
        <f t="shared" si="3555"/>
        <v>43783.3</v>
      </c>
      <c r="AV1842" s="19">
        <f t="shared" si="3666"/>
        <v>0</v>
      </c>
      <c r="AW1842" s="32"/>
      <c r="AX1842" s="23"/>
      <c r="AY1842" s="2"/>
    </row>
    <row r="1843" spans="1:51" ht="46.8" x14ac:dyDescent="0.3">
      <c r="A1843" s="49" t="s">
        <v>366</v>
      </c>
      <c r="B1843" s="45">
        <v>400</v>
      </c>
      <c r="C1843" s="49"/>
      <c r="D1843" s="49"/>
      <c r="E1843" s="15" t="s">
        <v>580</v>
      </c>
      <c r="F1843" s="19">
        <f t="shared" si="3664"/>
        <v>67548.5</v>
      </c>
      <c r="G1843" s="19">
        <f t="shared" si="3664"/>
        <v>67548.5</v>
      </c>
      <c r="H1843" s="19">
        <f t="shared" si="3664"/>
        <v>59307.5</v>
      </c>
      <c r="I1843" s="19">
        <f t="shared" si="3664"/>
        <v>0</v>
      </c>
      <c r="J1843" s="19">
        <f t="shared" si="3664"/>
        <v>0</v>
      </c>
      <c r="K1843" s="19">
        <f t="shared" si="3664"/>
        <v>0</v>
      </c>
      <c r="L1843" s="19">
        <f t="shared" si="3530"/>
        <v>67548.5</v>
      </c>
      <c r="M1843" s="19">
        <f t="shared" si="3531"/>
        <v>67548.5</v>
      </c>
      <c r="N1843" s="19">
        <f t="shared" si="3532"/>
        <v>59307.5</v>
      </c>
      <c r="O1843" s="19">
        <f t="shared" si="3665"/>
        <v>-3650.9</v>
      </c>
      <c r="P1843" s="19">
        <f t="shared" si="3665"/>
        <v>-13471.5</v>
      </c>
      <c r="Q1843" s="19">
        <f t="shared" si="3665"/>
        <v>-15524.2</v>
      </c>
      <c r="R1843" s="19">
        <f t="shared" si="3596"/>
        <v>63897.599999999999</v>
      </c>
      <c r="S1843" s="19">
        <f t="shared" si="3597"/>
        <v>54077</v>
      </c>
      <c r="T1843" s="19">
        <f t="shared" si="3598"/>
        <v>43783.3</v>
      </c>
      <c r="U1843" s="19">
        <f t="shared" si="3666"/>
        <v>0</v>
      </c>
      <c r="V1843" s="19">
        <f t="shared" si="3599"/>
        <v>63897.599999999999</v>
      </c>
      <c r="W1843" s="19">
        <f t="shared" si="3600"/>
        <v>54077</v>
      </c>
      <c r="X1843" s="19">
        <f t="shared" si="3601"/>
        <v>43783.3</v>
      </c>
      <c r="Y1843" s="19">
        <f t="shared" si="3666"/>
        <v>0</v>
      </c>
      <c r="Z1843" s="19">
        <f t="shared" si="3666"/>
        <v>0</v>
      </c>
      <c r="AA1843" s="19">
        <f t="shared" si="3666"/>
        <v>0</v>
      </c>
      <c r="AB1843" s="19">
        <f t="shared" si="3623"/>
        <v>63897.599999999999</v>
      </c>
      <c r="AC1843" s="19">
        <f t="shared" si="3624"/>
        <v>54077</v>
      </c>
      <c r="AD1843" s="19">
        <f t="shared" si="3625"/>
        <v>43783.3</v>
      </c>
      <c r="AE1843" s="19">
        <f t="shared" si="3666"/>
        <v>0</v>
      </c>
      <c r="AF1843" s="19">
        <f t="shared" si="3666"/>
        <v>0</v>
      </c>
      <c r="AG1843" s="19">
        <f t="shared" si="3635"/>
        <v>63897.599999999999</v>
      </c>
      <c r="AH1843" s="19">
        <f t="shared" si="3636"/>
        <v>54077</v>
      </c>
      <c r="AI1843" s="19">
        <f t="shared" si="3637"/>
        <v>43783.3</v>
      </c>
      <c r="AJ1843" s="19">
        <f t="shared" si="3666"/>
        <v>0</v>
      </c>
      <c r="AK1843" s="19">
        <f t="shared" si="3666"/>
        <v>0</v>
      </c>
      <c r="AL1843" s="19">
        <f t="shared" si="3666"/>
        <v>0</v>
      </c>
      <c r="AM1843" s="19">
        <f t="shared" si="3602"/>
        <v>63897.599999999999</v>
      </c>
      <c r="AN1843" s="19">
        <f t="shared" si="3666"/>
        <v>0</v>
      </c>
      <c r="AO1843" s="19">
        <f t="shared" si="3553"/>
        <v>63897.599999999999</v>
      </c>
      <c r="AP1843" s="19">
        <f t="shared" si="3603"/>
        <v>54077</v>
      </c>
      <c r="AQ1843" s="19">
        <f t="shared" si="3666"/>
        <v>0</v>
      </c>
      <c r="AR1843" s="19">
        <f t="shared" si="3554"/>
        <v>54077</v>
      </c>
      <c r="AS1843" s="19">
        <f t="shared" si="3604"/>
        <v>43783.3</v>
      </c>
      <c r="AT1843" s="19">
        <f t="shared" si="3666"/>
        <v>0</v>
      </c>
      <c r="AU1843" s="19">
        <f t="shared" si="3555"/>
        <v>43783.3</v>
      </c>
      <c r="AV1843" s="19">
        <f t="shared" si="3666"/>
        <v>0</v>
      </c>
      <c r="AW1843" s="32"/>
      <c r="AX1843" s="23"/>
      <c r="AY1843" s="2"/>
    </row>
    <row r="1844" spans="1:51" x14ac:dyDescent="0.3">
      <c r="A1844" s="49" t="s">
        <v>366</v>
      </c>
      <c r="B1844" s="45">
        <v>410</v>
      </c>
      <c r="C1844" s="49"/>
      <c r="D1844" s="49"/>
      <c r="E1844" s="15" t="s">
        <v>593</v>
      </c>
      <c r="F1844" s="19">
        <f t="shared" si="3664"/>
        <v>67548.5</v>
      </c>
      <c r="G1844" s="19">
        <f t="shared" si="3664"/>
        <v>67548.5</v>
      </c>
      <c r="H1844" s="19">
        <f t="shared" si="3664"/>
        <v>59307.5</v>
      </c>
      <c r="I1844" s="19">
        <f t="shared" si="3664"/>
        <v>0</v>
      </c>
      <c r="J1844" s="19">
        <f t="shared" si="3664"/>
        <v>0</v>
      </c>
      <c r="K1844" s="19">
        <f t="shared" si="3664"/>
        <v>0</v>
      </c>
      <c r="L1844" s="19">
        <f t="shared" si="3530"/>
        <v>67548.5</v>
      </c>
      <c r="M1844" s="19">
        <f t="shared" si="3531"/>
        <v>67548.5</v>
      </c>
      <c r="N1844" s="19">
        <f t="shared" si="3532"/>
        <v>59307.5</v>
      </c>
      <c r="O1844" s="19">
        <f t="shared" si="3665"/>
        <v>-3650.9</v>
      </c>
      <c r="P1844" s="19">
        <f t="shared" si="3665"/>
        <v>-13471.5</v>
      </c>
      <c r="Q1844" s="19">
        <f t="shared" si="3665"/>
        <v>-15524.2</v>
      </c>
      <c r="R1844" s="19">
        <f t="shared" si="3596"/>
        <v>63897.599999999999</v>
      </c>
      <c r="S1844" s="19">
        <f t="shared" si="3597"/>
        <v>54077</v>
      </c>
      <c r="T1844" s="19">
        <f t="shared" si="3598"/>
        <v>43783.3</v>
      </c>
      <c r="U1844" s="19">
        <f t="shared" si="3666"/>
        <v>0</v>
      </c>
      <c r="V1844" s="19">
        <f t="shared" si="3599"/>
        <v>63897.599999999999</v>
      </c>
      <c r="W1844" s="19">
        <f t="shared" si="3600"/>
        <v>54077</v>
      </c>
      <c r="X1844" s="19">
        <f t="shared" si="3601"/>
        <v>43783.3</v>
      </c>
      <c r="Y1844" s="19">
        <f t="shared" si="3666"/>
        <v>0</v>
      </c>
      <c r="Z1844" s="19">
        <f t="shared" si="3666"/>
        <v>0</v>
      </c>
      <c r="AA1844" s="19">
        <f t="shared" si="3666"/>
        <v>0</v>
      </c>
      <c r="AB1844" s="19">
        <f t="shared" si="3623"/>
        <v>63897.599999999999</v>
      </c>
      <c r="AC1844" s="19">
        <f t="shared" si="3624"/>
        <v>54077</v>
      </c>
      <c r="AD1844" s="19">
        <f t="shared" si="3625"/>
        <v>43783.3</v>
      </c>
      <c r="AE1844" s="19">
        <f t="shared" si="3666"/>
        <v>0</v>
      </c>
      <c r="AF1844" s="19">
        <f t="shared" si="3666"/>
        <v>0</v>
      </c>
      <c r="AG1844" s="19">
        <f t="shared" si="3635"/>
        <v>63897.599999999999</v>
      </c>
      <c r="AH1844" s="19">
        <f t="shared" si="3636"/>
        <v>54077</v>
      </c>
      <c r="AI1844" s="19">
        <f t="shared" si="3637"/>
        <v>43783.3</v>
      </c>
      <c r="AJ1844" s="19">
        <f t="shared" si="3666"/>
        <v>0</v>
      </c>
      <c r="AK1844" s="19">
        <f t="shared" si="3666"/>
        <v>0</v>
      </c>
      <c r="AL1844" s="19">
        <f t="shared" si="3666"/>
        <v>0</v>
      </c>
      <c r="AM1844" s="19">
        <f t="shared" si="3602"/>
        <v>63897.599999999999</v>
      </c>
      <c r="AN1844" s="19">
        <f t="shared" si="3666"/>
        <v>0</v>
      </c>
      <c r="AO1844" s="19">
        <f t="shared" si="3553"/>
        <v>63897.599999999999</v>
      </c>
      <c r="AP1844" s="19">
        <f t="shared" si="3603"/>
        <v>54077</v>
      </c>
      <c r="AQ1844" s="19">
        <f t="shared" si="3666"/>
        <v>0</v>
      </c>
      <c r="AR1844" s="19">
        <f t="shared" si="3554"/>
        <v>54077</v>
      </c>
      <c r="AS1844" s="19">
        <f t="shared" si="3604"/>
        <v>43783.3</v>
      </c>
      <c r="AT1844" s="19">
        <f t="shared" si="3666"/>
        <v>0</v>
      </c>
      <c r="AU1844" s="19">
        <f t="shared" si="3555"/>
        <v>43783.3</v>
      </c>
      <c r="AV1844" s="19">
        <f t="shared" si="3666"/>
        <v>0</v>
      </c>
      <c r="AW1844" s="32"/>
      <c r="AX1844" s="23"/>
      <c r="AY1844" s="2"/>
    </row>
    <row r="1845" spans="1:51" x14ac:dyDescent="0.3">
      <c r="A1845" s="49" t="s">
        <v>366</v>
      </c>
      <c r="B1845" s="45">
        <v>410</v>
      </c>
      <c r="C1845" s="49" t="s">
        <v>61</v>
      </c>
      <c r="D1845" s="49" t="s">
        <v>151</v>
      </c>
      <c r="E1845" s="15" t="s">
        <v>568</v>
      </c>
      <c r="F1845" s="19">
        <v>67548.5</v>
      </c>
      <c r="G1845" s="19">
        <v>67548.5</v>
      </c>
      <c r="H1845" s="19">
        <v>59307.5</v>
      </c>
      <c r="I1845" s="19"/>
      <c r="J1845" s="19"/>
      <c r="K1845" s="19"/>
      <c r="L1845" s="19">
        <f t="shared" si="3530"/>
        <v>67548.5</v>
      </c>
      <c r="M1845" s="19">
        <f t="shared" si="3531"/>
        <v>67548.5</v>
      </c>
      <c r="N1845" s="19">
        <f t="shared" si="3532"/>
        <v>59307.5</v>
      </c>
      <c r="O1845" s="19">
        <v>-3650.9</v>
      </c>
      <c r="P1845" s="19">
        <v>-13471.5</v>
      </c>
      <c r="Q1845" s="19">
        <v>-15524.2</v>
      </c>
      <c r="R1845" s="19">
        <f t="shared" si="3596"/>
        <v>63897.599999999999</v>
      </c>
      <c r="S1845" s="19">
        <f t="shared" si="3597"/>
        <v>54077</v>
      </c>
      <c r="T1845" s="19">
        <f t="shared" si="3598"/>
        <v>43783.3</v>
      </c>
      <c r="U1845" s="19"/>
      <c r="V1845" s="19">
        <f t="shared" si="3599"/>
        <v>63897.599999999999</v>
      </c>
      <c r="W1845" s="19">
        <f t="shared" si="3600"/>
        <v>54077</v>
      </c>
      <c r="X1845" s="19">
        <f t="shared" si="3601"/>
        <v>43783.3</v>
      </c>
      <c r="Y1845" s="19"/>
      <c r="Z1845" s="19"/>
      <c r="AA1845" s="19"/>
      <c r="AB1845" s="19">
        <f t="shared" si="3623"/>
        <v>63897.599999999999</v>
      </c>
      <c r="AC1845" s="19">
        <f t="shared" si="3624"/>
        <v>54077</v>
      </c>
      <c r="AD1845" s="19">
        <f t="shared" si="3625"/>
        <v>43783.3</v>
      </c>
      <c r="AE1845" s="19"/>
      <c r="AF1845" s="19"/>
      <c r="AG1845" s="19">
        <f t="shared" si="3635"/>
        <v>63897.599999999999</v>
      </c>
      <c r="AH1845" s="19">
        <f t="shared" si="3636"/>
        <v>54077</v>
      </c>
      <c r="AI1845" s="19">
        <f t="shared" si="3637"/>
        <v>43783.3</v>
      </c>
      <c r="AJ1845" s="19"/>
      <c r="AK1845" s="19"/>
      <c r="AL1845" s="19"/>
      <c r="AM1845" s="19">
        <f t="shared" si="3602"/>
        <v>63897.599999999999</v>
      </c>
      <c r="AN1845" s="19"/>
      <c r="AO1845" s="19">
        <f t="shared" si="3553"/>
        <v>63897.599999999999</v>
      </c>
      <c r="AP1845" s="19">
        <f t="shared" si="3603"/>
        <v>54077</v>
      </c>
      <c r="AQ1845" s="19"/>
      <c r="AR1845" s="19">
        <f t="shared" si="3554"/>
        <v>54077</v>
      </c>
      <c r="AS1845" s="19">
        <f t="shared" si="3604"/>
        <v>43783.3</v>
      </c>
      <c r="AT1845" s="19"/>
      <c r="AU1845" s="19">
        <f t="shared" si="3555"/>
        <v>43783.3</v>
      </c>
      <c r="AV1845" s="19"/>
      <c r="AW1845" s="32"/>
      <c r="AX1845" s="23"/>
      <c r="AY1845" s="2"/>
    </row>
    <row r="1846" spans="1:51" ht="62.4" x14ac:dyDescent="0.3">
      <c r="A1846" s="49" t="s">
        <v>367</v>
      </c>
      <c r="B1846" s="45"/>
      <c r="C1846" s="49"/>
      <c r="D1846" s="49"/>
      <c r="E1846" s="15" t="s">
        <v>758</v>
      </c>
      <c r="F1846" s="19">
        <f t="shared" ref="F1846:K1848" si="3667">F1847</f>
        <v>196166.8</v>
      </c>
      <c r="G1846" s="19">
        <f t="shared" si="3667"/>
        <v>196166.8</v>
      </c>
      <c r="H1846" s="19">
        <f t="shared" si="3667"/>
        <v>197280.3</v>
      </c>
      <c r="I1846" s="19">
        <f t="shared" si="3667"/>
        <v>0</v>
      </c>
      <c r="J1846" s="19">
        <f t="shared" si="3667"/>
        <v>0</v>
      </c>
      <c r="K1846" s="19">
        <f t="shared" si="3667"/>
        <v>0</v>
      </c>
      <c r="L1846" s="19">
        <f t="shared" si="3530"/>
        <v>196166.8</v>
      </c>
      <c r="M1846" s="19">
        <f t="shared" si="3531"/>
        <v>196166.8</v>
      </c>
      <c r="N1846" s="19">
        <f t="shared" si="3532"/>
        <v>197280.3</v>
      </c>
      <c r="O1846" s="19">
        <f t="shared" ref="O1846:Q1848" si="3668">O1847</f>
        <v>1869</v>
      </c>
      <c r="P1846" s="19">
        <f t="shared" si="3668"/>
        <v>24162.6</v>
      </c>
      <c r="Q1846" s="19">
        <f t="shared" si="3668"/>
        <v>26215.4</v>
      </c>
      <c r="R1846" s="19">
        <f t="shared" si="3596"/>
        <v>198035.8</v>
      </c>
      <c r="S1846" s="19">
        <f t="shared" si="3597"/>
        <v>220329.4</v>
      </c>
      <c r="T1846" s="19">
        <f t="shared" si="3598"/>
        <v>223495.69999999998</v>
      </c>
      <c r="U1846" s="19">
        <f t="shared" ref="U1846:AV1848" si="3669">U1847</f>
        <v>0</v>
      </c>
      <c r="V1846" s="19">
        <f t="shared" si="3599"/>
        <v>198035.8</v>
      </c>
      <c r="W1846" s="19">
        <f t="shared" si="3600"/>
        <v>220329.4</v>
      </c>
      <c r="X1846" s="19">
        <f t="shared" si="3601"/>
        <v>223495.69999999998</v>
      </c>
      <c r="Y1846" s="19">
        <f t="shared" si="3669"/>
        <v>0</v>
      </c>
      <c r="Z1846" s="19">
        <f t="shared" si="3669"/>
        <v>0</v>
      </c>
      <c r="AA1846" s="19">
        <f t="shared" si="3669"/>
        <v>0</v>
      </c>
      <c r="AB1846" s="19">
        <f t="shared" si="3623"/>
        <v>198035.8</v>
      </c>
      <c r="AC1846" s="19">
        <f t="shared" si="3624"/>
        <v>220329.4</v>
      </c>
      <c r="AD1846" s="19">
        <f t="shared" si="3625"/>
        <v>223495.69999999998</v>
      </c>
      <c r="AE1846" s="19">
        <f t="shared" si="3669"/>
        <v>0</v>
      </c>
      <c r="AF1846" s="19">
        <f t="shared" si="3669"/>
        <v>0</v>
      </c>
      <c r="AG1846" s="19">
        <f t="shared" si="3635"/>
        <v>198035.8</v>
      </c>
      <c r="AH1846" s="19">
        <f t="shared" si="3636"/>
        <v>220329.4</v>
      </c>
      <c r="AI1846" s="19">
        <f t="shared" si="3637"/>
        <v>223495.69999999998</v>
      </c>
      <c r="AJ1846" s="19">
        <f t="shared" si="3669"/>
        <v>0</v>
      </c>
      <c r="AK1846" s="19">
        <f t="shared" si="3669"/>
        <v>0</v>
      </c>
      <c r="AL1846" s="19">
        <f t="shared" si="3669"/>
        <v>0</v>
      </c>
      <c r="AM1846" s="19">
        <f t="shared" si="3602"/>
        <v>198035.8</v>
      </c>
      <c r="AN1846" s="19">
        <f t="shared" si="3669"/>
        <v>0</v>
      </c>
      <c r="AO1846" s="19">
        <f t="shared" si="3553"/>
        <v>198035.8</v>
      </c>
      <c r="AP1846" s="19">
        <f t="shared" si="3603"/>
        <v>220329.4</v>
      </c>
      <c r="AQ1846" s="19">
        <f t="shared" si="3669"/>
        <v>0</v>
      </c>
      <c r="AR1846" s="19">
        <f t="shared" si="3554"/>
        <v>220329.4</v>
      </c>
      <c r="AS1846" s="19">
        <f t="shared" si="3604"/>
        <v>223495.69999999998</v>
      </c>
      <c r="AT1846" s="19">
        <f t="shared" si="3669"/>
        <v>0</v>
      </c>
      <c r="AU1846" s="19">
        <f t="shared" si="3555"/>
        <v>223495.69999999998</v>
      </c>
      <c r="AV1846" s="19">
        <f t="shared" si="3669"/>
        <v>0</v>
      </c>
      <c r="AW1846" s="32"/>
      <c r="AX1846" s="23"/>
      <c r="AY1846" s="2"/>
    </row>
    <row r="1847" spans="1:51" ht="46.8" x14ac:dyDescent="0.3">
      <c r="A1847" s="49" t="s">
        <v>367</v>
      </c>
      <c r="B1847" s="45">
        <v>400</v>
      </c>
      <c r="C1847" s="49"/>
      <c r="D1847" s="49"/>
      <c r="E1847" s="15" t="s">
        <v>580</v>
      </c>
      <c r="F1847" s="19">
        <f t="shared" si="3667"/>
        <v>196166.8</v>
      </c>
      <c r="G1847" s="19">
        <f t="shared" si="3667"/>
        <v>196166.8</v>
      </c>
      <c r="H1847" s="19">
        <f t="shared" si="3667"/>
        <v>197280.3</v>
      </c>
      <c r="I1847" s="19">
        <f t="shared" si="3667"/>
        <v>0</v>
      </c>
      <c r="J1847" s="19">
        <f t="shared" si="3667"/>
        <v>0</v>
      </c>
      <c r="K1847" s="19">
        <f t="shared" si="3667"/>
        <v>0</v>
      </c>
      <c r="L1847" s="19">
        <f t="shared" si="3530"/>
        <v>196166.8</v>
      </c>
      <c r="M1847" s="19">
        <f t="shared" si="3531"/>
        <v>196166.8</v>
      </c>
      <c r="N1847" s="19">
        <f t="shared" si="3532"/>
        <v>197280.3</v>
      </c>
      <c r="O1847" s="19">
        <f t="shared" si="3668"/>
        <v>1869</v>
      </c>
      <c r="P1847" s="19">
        <f t="shared" si="3668"/>
        <v>24162.6</v>
      </c>
      <c r="Q1847" s="19">
        <f t="shared" si="3668"/>
        <v>26215.4</v>
      </c>
      <c r="R1847" s="19">
        <f t="shared" si="3596"/>
        <v>198035.8</v>
      </c>
      <c r="S1847" s="19">
        <f t="shared" si="3597"/>
        <v>220329.4</v>
      </c>
      <c r="T1847" s="19">
        <f t="shared" si="3598"/>
        <v>223495.69999999998</v>
      </c>
      <c r="U1847" s="19">
        <f t="shared" si="3669"/>
        <v>0</v>
      </c>
      <c r="V1847" s="19">
        <f t="shared" si="3599"/>
        <v>198035.8</v>
      </c>
      <c r="W1847" s="19">
        <f t="shared" si="3600"/>
        <v>220329.4</v>
      </c>
      <c r="X1847" s="19">
        <f t="shared" si="3601"/>
        <v>223495.69999999998</v>
      </c>
      <c r="Y1847" s="19">
        <f t="shared" si="3669"/>
        <v>0</v>
      </c>
      <c r="Z1847" s="19">
        <f t="shared" si="3669"/>
        <v>0</v>
      </c>
      <c r="AA1847" s="19">
        <f t="shared" si="3669"/>
        <v>0</v>
      </c>
      <c r="AB1847" s="19">
        <f t="shared" si="3623"/>
        <v>198035.8</v>
      </c>
      <c r="AC1847" s="19">
        <f t="shared" si="3624"/>
        <v>220329.4</v>
      </c>
      <c r="AD1847" s="19">
        <f t="shared" si="3625"/>
        <v>223495.69999999998</v>
      </c>
      <c r="AE1847" s="19">
        <f t="shared" si="3669"/>
        <v>0</v>
      </c>
      <c r="AF1847" s="19">
        <f t="shared" si="3669"/>
        <v>0</v>
      </c>
      <c r="AG1847" s="19">
        <f t="shared" si="3635"/>
        <v>198035.8</v>
      </c>
      <c r="AH1847" s="19">
        <f t="shared" si="3636"/>
        <v>220329.4</v>
      </c>
      <c r="AI1847" s="19">
        <f t="shared" si="3637"/>
        <v>223495.69999999998</v>
      </c>
      <c r="AJ1847" s="19">
        <f t="shared" si="3669"/>
        <v>0</v>
      </c>
      <c r="AK1847" s="19">
        <f t="shared" si="3669"/>
        <v>0</v>
      </c>
      <c r="AL1847" s="19">
        <f t="shared" si="3669"/>
        <v>0</v>
      </c>
      <c r="AM1847" s="19">
        <f t="shared" si="3602"/>
        <v>198035.8</v>
      </c>
      <c r="AN1847" s="19">
        <f t="shared" si="3669"/>
        <v>0</v>
      </c>
      <c r="AO1847" s="19">
        <f t="shared" si="3553"/>
        <v>198035.8</v>
      </c>
      <c r="AP1847" s="19">
        <f t="shared" si="3603"/>
        <v>220329.4</v>
      </c>
      <c r="AQ1847" s="19">
        <f t="shared" si="3669"/>
        <v>0</v>
      </c>
      <c r="AR1847" s="19">
        <f t="shared" si="3554"/>
        <v>220329.4</v>
      </c>
      <c r="AS1847" s="19">
        <f t="shared" si="3604"/>
        <v>223495.69999999998</v>
      </c>
      <c r="AT1847" s="19">
        <f t="shared" si="3669"/>
        <v>0</v>
      </c>
      <c r="AU1847" s="19">
        <f t="shared" si="3555"/>
        <v>223495.69999999998</v>
      </c>
      <c r="AV1847" s="19">
        <f t="shared" si="3669"/>
        <v>0</v>
      </c>
      <c r="AW1847" s="32"/>
      <c r="AX1847" s="23"/>
      <c r="AY1847" s="2"/>
    </row>
    <row r="1848" spans="1:51" x14ac:dyDescent="0.3">
      <c r="A1848" s="49" t="s">
        <v>367</v>
      </c>
      <c r="B1848" s="45">
        <v>410</v>
      </c>
      <c r="C1848" s="49"/>
      <c r="D1848" s="49"/>
      <c r="E1848" s="15" t="s">
        <v>593</v>
      </c>
      <c r="F1848" s="19">
        <f t="shared" si="3667"/>
        <v>196166.8</v>
      </c>
      <c r="G1848" s="19">
        <f t="shared" si="3667"/>
        <v>196166.8</v>
      </c>
      <c r="H1848" s="19">
        <f t="shared" si="3667"/>
        <v>197280.3</v>
      </c>
      <c r="I1848" s="19">
        <f t="shared" si="3667"/>
        <v>0</v>
      </c>
      <c r="J1848" s="19">
        <f t="shared" si="3667"/>
        <v>0</v>
      </c>
      <c r="K1848" s="19">
        <f t="shared" si="3667"/>
        <v>0</v>
      </c>
      <c r="L1848" s="19">
        <f t="shared" si="3530"/>
        <v>196166.8</v>
      </c>
      <c r="M1848" s="19">
        <f t="shared" si="3531"/>
        <v>196166.8</v>
      </c>
      <c r="N1848" s="19">
        <f t="shared" si="3532"/>
        <v>197280.3</v>
      </c>
      <c r="O1848" s="19">
        <f t="shared" si="3668"/>
        <v>1869</v>
      </c>
      <c r="P1848" s="19">
        <f t="shared" si="3668"/>
        <v>24162.6</v>
      </c>
      <c r="Q1848" s="19">
        <f t="shared" si="3668"/>
        <v>26215.4</v>
      </c>
      <c r="R1848" s="19">
        <f t="shared" si="3596"/>
        <v>198035.8</v>
      </c>
      <c r="S1848" s="19">
        <f t="shared" si="3597"/>
        <v>220329.4</v>
      </c>
      <c r="T1848" s="19">
        <f t="shared" si="3598"/>
        <v>223495.69999999998</v>
      </c>
      <c r="U1848" s="19">
        <f t="shared" si="3669"/>
        <v>0</v>
      </c>
      <c r="V1848" s="19">
        <f t="shared" si="3599"/>
        <v>198035.8</v>
      </c>
      <c r="W1848" s="19">
        <f t="shared" si="3600"/>
        <v>220329.4</v>
      </c>
      <c r="X1848" s="19">
        <f t="shared" si="3601"/>
        <v>223495.69999999998</v>
      </c>
      <c r="Y1848" s="19">
        <f t="shared" si="3669"/>
        <v>0</v>
      </c>
      <c r="Z1848" s="19">
        <f t="shared" si="3669"/>
        <v>0</v>
      </c>
      <c r="AA1848" s="19">
        <f t="shared" si="3669"/>
        <v>0</v>
      </c>
      <c r="AB1848" s="19">
        <f t="shared" si="3623"/>
        <v>198035.8</v>
      </c>
      <c r="AC1848" s="19">
        <f t="shared" si="3624"/>
        <v>220329.4</v>
      </c>
      <c r="AD1848" s="19">
        <f t="shared" si="3625"/>
        <v>223495.69999999998</v>
      </c>
      <c r="AE1848" s="19">
        <f t="shared" si="3669"/>
        <v>0</v>
      </c>
      <c r="AF1848" s="19">
        <f t="shared" si="3669"/>
        <v>0</v>
      </c>
      <c r="AG1848" s="19">
        <f t="shared" si="3635"/>
        <v>198035.8</v>
      </c>
      <c r="AH1848" s="19">
        <f t="shared" si="3636"/>
        <v>220329.4</v>
      </c>
      <c r="AI1848" s="19">
        <f t="shared" si="3637"/>
        <v>223495.69999999998</v>
      </c>
      <c r="AJ1848" s="19">
        <f t="shared" si="3669"/>
        <v>0</v>
      </c>
      <c r="AK1848" s="19">
        <f t="shared" si="3669"/>
        <v>0</v>
      </c>
      <c r="AL1848" s="19">
        <f t="shared" si="3669"/>
        <v>0</v>
      </c>
      <c r="AM1848" s="19">
        <f t="shared" si="3602"/>
        <v>198035.8</v>
      </c>
      <c r="AN1848" s="19">
        <f t="shared" si="3669"/>
        <v>0</v>
      </c>
      <c r="AO1848" s="19">
        <f t="shared" si="3553"/>
        <v>198035.8</v>
      </c>
      <c r="AP1848" s="19">
        <f t="shared" si="3603"/>
        <v>220329.4</v>
      </c>
      <c r="AQ1848" s="19">
        <f t="shared" si="3669"/>
        <v>0</v>
      </c>
      <c r="AR1848" s="19">
        <f t="shared" si="3554"/>
        <v>220329.4</v>
      </c>
      <c r="AS1848" s="19">
        <f t="shared" si="3604"/>
        <v>223495.69999999998</v>
      </c>
      <c r="AT1848" s="19">
        <f t="shared" si="3669"/>
        <v>0</v>
      </c>
      <c r="AU1848" s="19">
        <f t="shared" si="3555"/>
        <v>223495.69999999998</v>
      </c>
      <c r="AV1848" s="19">
        <f t="shared" si="3669"/>
        <v>0</v>
      </c>
      <c r="AW1848" s="32"/>
      <c r="AX1848" s="23"/>
      <c r="AY1848" s="2"/>
    </row>
    <row r="1849" spans="1:51" x14ac:dyDescent="0.3">
      <c r="A1849" s="49" t="s">
        <v>367</v>
      </c>
      <c r="B1849" s="45">
        <v>410</v>
      </c>
      <c r="C1849" s="49" t="s">
        <v>61</v>
      </c>
      <c r="D1849" s="49" t="s">
        <v>151</v>
      </c>
      <c r="E1849" s="15" t="s">
        <v>568</v>
      </c>
      <c r="F1849" s="19">
        <v>196166.8</v>
      </c>
      <c r="G1849" s="19">
        <v>196166.8</v>
      </c>
      <c r="H1849" s="19">
        <v>197280.3</v>
      </c>
      <c r="I1849" s="19"/>
      <c r="J1849" s="19"/>
      <c r="K1849" s="19"/>
      <c r="L1849" s="19">
        <f t="shared" si="3530"/>
        <v>196166.8</v>
      </c>
      <c r="M1849" s="19">
        <f t="shared" si="3531"/>
        <v>196166.8</v>
      </c>
      <c r="N1849" s="19">
        <f t="shared" si="3532"/>
        <v>197280.3</v>
      </c>
      <c r="O1849" s="19">
        <v>1869</v>
      </c>
      <c r="P1849" s="19">
        <v>24162.6</v>
      </c>
      <c r="Q1849" s="19">
        <v>26215.4</v>
      </c>
      <c r="R1849" s="19">
        <f t="shared" si="3596"/>
        <v>198035.8</v>
      </c>
      <c r="S1849" s="19">
        <f t="shared" si="3597"/>
        <v>220329.4</v>
      </c>
      <c r="T1849" s="19">
        <f t="shared" si="3598"/>
        <v>223495.69999999998</v>
      </c>
      <c r="U1849" s="19"/>
      <c r="V1849" s="19">
        <f t="shared" si="3599"/>
        <v>198035.8</v>
      </c>
      <c r="W1849" s="19">
        <f t="shared" si="3600"/>
        <v>220329.4</v>
      </c>
      <c r="X1849" s="19">
        <f t="shared" si="3601"/>
        <v>223495.69999999998</v>
      </c>
      <c r="Y1849" s="19"/>
      <c r="Z1849" s="19"/>
      <c r="AA1849" s="19"/>
      <c r="AB1849" s="19">
        <f t="shared" si="3623"/>
        <v>198035.8</v>
      </c>
      <c r="AC1849" s="19">
        <f t="shared" si="3624"/>
        <v>220329.4</v>
      </c>
      <c r="AD1849" s="19">
        <f t="shared" si="3625"/>
        <v>223495.69999999998</v>
      </c>
      <c r="AE1849" s="19"/>
      <c r="AF1849" s="19"/>
      <c r="AG1849" s="19">
        <f t="shared" si="3635"/>
        <v>198035.8</v>
      </c>
      <c r="AH1849" s="19">
        <f t="shared" si="3636"/>
        <v>220329.4</v>
      </c>
      <c r="AI1849" s="19">
        <f t="shared" si="3637"/>
        <v>223495.69999999998</v>
      </c>
      <c r="AJ1849" s="19"/>
      <c r="AK1849" s="19"/>
      <c r="AL1849" s="19"/>
      <c r="AM1849" s="19">
        <f t="shared" si="3602"/>
        <v>198035.8</v>
      </c>
      <c r="AN1849" s="19"/>
      <c r="AO1849" s="19">
        <f t="shared" si="3553"/>
        <v>198035.8</v>
      </c>
      <c r="AP1849" s="19">
        <f t="shared" si="3603"/>
        <v>220329.4</v>
      </c>
      <c r="AQ1849" s="19"/>
      <c r="AR1849" s="19">
        <f t="shared" si="3554"/>
        <v>220329.4</v>
      </c>
      <c r="AS1849" s="19">
        <f t="shared" si="3604"/>
        <v>223495.69999999998</v>
      </c>
      <c r="AT1849" s="19"/>
      <c r="AU1849" s="19">
        <f t="shared" si="3555"/>
        <v>223495.69999999998</v>
      </c>
      <c r="AV1849" s="19"/>
      <c r="AW1849" s="32"/>
      <c r="AX1849" s="23"/>
      <c r="AY1849" s="2"/>
    </row>
    <row r="1850" spans="1:51" ht="46.8" x14ac:dyDescent="0.3">
      <c r="A1850" s="49" t="s">
        <v>371</v>
      </c>
      <c r="B1850" s="45"/>
      <c r="C1850" s="49"/>
      <c r="D1850" s="49"/>
      <c r="E1850" s="15" t="s">
        <v>1204</v>
      </c>
      <c r="F1850" s="19">
        <f>F1851+F1866+F1858+F1862</f>
        <v>77856.299999999988</v>
      </c>
      <c r="G1850" s="19">
        <f t="shared" ref="G1850:AV1850" si="3670">G1851+G1866+G1858+G1862</f>
        <v>59702.3</v>
      </c>
      <c r="H1850" s="19">
        <f t="shared" si="3670"/>
        <v>5663.4000000000005</v>
      </c>
      <c r="I1850" s="19">
        <f t="shared" ref="I1850:K1850" si="3671">I1851+I1866+I1858+I1862</f>
        <v>0</v>
      </c>
      <c r="J1850" s="19">
        <f t="shared" si="3671"/>
        <v>0</v>
      </c>
      <c r="K1850" s="19">
        <f t="shared" si="3671"/>
        <v>0</v>
      </c>
      <c r="L1850" s="19">
        <f t="shared" si="3530"/>
        <v>77856.299999999988</v>
      </c>
      <c r="M1850" s="19">
        <f t="shared" si="3531"/>
        <v>59702.3</v>
      </c>
      <c r="N1850" s="19">
        <f t="shared" si="3532"/>
        <v>5663.4000000000005</v>
      </c>
      <c r="O1850" s="19">
        <f t="shared" ref="O1850:Q1850" si="3672">O1851+O1866+O1858+O1862</f>
        <v>-3112.8999999999996</v>
      </c>
      <c r="P1850" s="19">
        <f t="shared" si="3672"/>
        <v>-778.19999999999982</v>
      </c>
      <c r="Q1850" s="19">
        <f t="shared" si="3672"/>
        <v>34241.300000000003</v>
      </c>
      <c r="R1850" s="19">
        <f t="shared" si="3596"/>
        <v>74743.399999999994</v>
      </c>
      <c r="S1850" s="19">
        <f t="shared" si="3597"/>
        <v>58924.100000000006</v>
      </c>
      <c r="T1850" s="19">
        <f t="shared" si="3598"/>
        <v>39904.700000000004</v>
      </c>
      <c r="U1850" s="19">
        <f t="shared" ref="U1850" si="3673">U1851+U1866+U1858+U1862</f>
        <v>0</v>
      </c>
      <c r="V1850" s="19">
        <f t="shared" si="3599"/>
        <v>74743.399999999994</v>
      </c>
      <c r="W1850" s="19">
        <f t="shared" si="3600"/>
        <v>58924.100000000006</v>
      </c>
      <c r="X1850" s="19">
        <f t="shared" si="3601"/>
        <v>39904.700000000004</v>
      </c>
      <c r="Y1850" s="19">
        <f t="shared" ref="Y1850:AA1850" si="3674">Y1851+Y1866+Y1858+Y1862</f>
        <v>0</v>
      </c>
      <c r="Z1850" s="19">
        <f t="shared" si="3674"/>
        <v>0</v>
      </c>
      <c r="AA1850" s="19">
        <f t="shared" si="3674"/>
        <v>0</v>
      </c>
      <c r="AB1850" s="19">
        <f t="shared" si="3623"/>
        <v>74743.399999999994</v>
      </c>
      <c r="AC1850" s="19">
        <f t="shared" si="3624"/>
        <v>58924.100000000006</v>
      </c>
      <c r="AD1850" s="19">
        <f t="shared" si="3625"/>
        <v>39904.700000000004</v>
      </c>
      <c r="AE1850" s="19">
        <f t="shared" ref="AE1850:AF1850" si="3675">AE1851+AE1866+AE1858+AE1862</f>
        <v>0</v>
      </c>
      <c r="AF1850" s="19">
        <f t="shared" si="3675"/>
        <v>0</v>
      </c>
      <c r="AG1850" s="19">
        <f t="shared" si="3635"/>
        <v>74743.399999999994</v>
      </c>
      <c r="AH1850" s="19">
        <f t="shared" si="3636"/>
        <v>58924.100000000006</v>
      </c>
      <c r="AI1850" s="19">
        <f t="shared" si="3637"/>
        <v>39904.700000000004</v>
      </c>
      <c r="AJ1850" s="19">
        <f t="shared" ref="AJ1850:AL1850" si="3676">AJ1851+AJ1866+AJ1858+AJ1862</f>
        <v>0</v>
      </c>
      <c r="AK1850" s="19">
        <f t="shared" si="3676"/>
        <v>0</v>
      </c>
      <c r="AL1850" s="19">
        <f t="shared" si="3676"/>
        <v>0</v>
      </c>
      <c r="AM1850" s="19">
        <f t="shared" si="3602"/>
        <v>74743.399999999994</v>
      </c>
      <c r="AN1850" s="19">
        <f t="shared" ref="AN1850" si="3677">AN1851+AN1866+AN1858+AN1862</f>
        <v>0</v>
      </c>
      <c r="AO1850" s="19">
        <f t="shared" si="3553"/>
        <v>74743.399999999994</v>
      </c>
      <c r="AP1850" s="19">
        <f t="shared" si="3603"/>
        <v>58924.100000000006</v>
      </c>
      <c r="AQ1850" s="19">
        <f t="shared" ref="AQ1850" si="3678">AQ1851+AQ1866+AQ1858+AQ1862</f>
        <v>0</v>
      </c>
      <c r="AR1850" s="19">
        <f t="shared" si="3554"/>
        <v>58924.100000000006</v>
      </c>
      <c r="AS1850" s="19">
        <f t="shared" si="3604"/>
        <v>39904.700000000004</v>
      </c>
      <c r="AT1850" s="19">
        <f t="shared" ref="AT1850" si="3679">AT1851+AT1866+AT1858+AT1862</f>
        <v>0</v>
      </c>
      <c r="AU1850" s="19">
        <f t="shared" si="3555"/>
        <v>39904.700000000004</v>
      </c>
      <c r="AV1850" s="19">
        <f t="shared" si="3670"/>
        <v>0</v>
      </c>
      <c r="AW1850" s="32"/>
      <c r="AX1850" s="23"/>
      <c r="AY1850" s="2"/>
    </row>
    <row r="1851" spans="1:51" ht="62.4" x14ac:dyDescent="0.3">
      <c r="A1851" s="49" t="s">
        <v>369</v>
      </c>
      <c r="B1851" s="45"/>
      <c r="C1851" s="49"/>
      <c r="D1851" s="49"/>
      <c r="E1851" s="15" t="s">
        <v>759</v>
      </c>
      <c r="F1851" s="19">
        <f>F1855+F1852</f>
        <v>5506</v>
      </c>
      <c r="G1851" s="19">
        <f t="shared" ref="G1851:AV1851" si="3680">G1855+G1852</f>
        <v>3461</v>
      </c>
      <c r="H1851" s="19">
        <f t="shared" si="3680"/>
        <v>5663.4000000000005</v>
      </c>
      <c r="I1851" s="19">
        <f t="shared" ref="I1851:K1851" si="3681">I1855+I1852</f>
        <v>0</v>
      </c>
      <c r="J1851" s="19">
        <f t="shared" si="3681"/>
        <v>0</v>
      </c>
      <c r="K1851" s="19">
        <f t="shared" si="3681"/>
        <v>0</v>
      </c>
      <c r="L1851" s="19">
        <f t="shared" si="3530"/>
        <v>5506</v>
      </c>
      <c r="M1851" s="19">
        <f t="shared" si="3531"/>
        <v>3461</v>
      </c>
      <c r="N1851" s="19">
        <f t="shared" si="3532"/>
        <v>5663.4000000000005</v>
      </c>
      <c r="O1851" s="19">
        <f t="shared" ref="O1851:Q1851" si="3682">O1855+O1852</f>
        <v>0</v>
      </c>
      <c r="P1851" s="19">
        <f t="shared" si="3682"/>
        <v>0</v>
      </c>
      <c r="Q1851" s="19">
        <f t="shared" si="3682"/>
        <v>0</v>
      </c>
      <c r="R1851" s="19">
        <f t="shared" si="3596"/>
        <v>5506</v>
      </c>
      <c r="S1851" s="19">
        <f t="shared" si="3597"/>
        <v>3461</v>
      </c>
      <c r="T1851" s="19">
        <f t="shared" si="3598"/>
        <v>5663.4000000000005</v>
      </c>
      <c r="U1851" s="19">
        <f t="shared" ref="U1851" si="3683">U1855+U1852</f>
        <v>0</v>
      </c>
      <c r="V1851" s="19">
        <f t="shared" si="3599"/>
        <v>5506</v>
      </c>
      <c r="W1851" s="19">
        <f t="shared" si="3600"/>
        <v>3461</v>
      </c>
      <c r="X1851" s="19">
        <f t="shared" si="3601"/>
        <v>5663.4000000000005</v>
      </c>
      <c r="Y1851" s="19">
        <f t="shared" ref="Y1851:AA1851" si="3684">Y1855+Y1852</f>
        <v>0</v>
      </c>
      <c r="Z1851" s="19">
        <f t="shared" si="3684"/>
        <v>0</v>
      </c>
      <c r="AA1851" s="19">
        <f t="shared" si="3684"/>
        <v>0</v>
      </c>
      <c r="AB1851" s="19">
        <f t="shared" si="3623"/>
        <v>5506</v>
      </c>
      <c r="AC1851" s="19">
        <f t="shared" si="3624"/>
        <v>3461</v>
      </c>
      <c r="AD1851" s="19">
        <f t="shared" si="3625"/>
        <v>5663.4000000000005</v>
      </c>
      <c r="AE1851" s="19">
        <f t="shared" ref="AE1851:AF1851" si="3685">AE1855+AE1852</f>
        <v>0</v>
      </c>
      <c r="AF1851" s="19">
        <f t="shared" si="3685"/>
        <v>0</v>
      </c>
      <c r="AG1851" s="19">
        <f t="shared" si="3635"/>
        <v>5506</v>
      </c>
      <c r="AH1851" s="19">
        <f t="shared" si="3636"/>
        <v>3461</v>
      </c>
      <c r="AI1851" s="19">
        <f t="shared" si="3637"/>
        <v>5663.4000000000005</v>
      </c>
      <c r="AJ1851" s="19">
        <f t="shared" ref="AJ1851:AL1851" si="3686">AJ1855+AJ1852</f>
        <v>0</v>
      </c>
      <c r="AK1851" s="19">
        <f t="shared" si="3686"/>
        <v>0</v>
      </c>
      <c r="AL1851" s="19">
        <f t="shared" si="3686"/>
        <v>0</v>
      </c>
      <c r="AM1851" s="19">
        <f t="shared" si="3602"/>
        <v>5506</v>
      </c>
      <c r="AN1851" s="19">
        <f t="shared" ref="AN1851" si="3687">AN1855+AN1852</f>
        <v>0</v>
      </c>
      <c r="AO1851" s="19">
        <f t="shared" si="3553"/>
        <v>5506</v>
      </c>
      <c r="AP1851" s="19">
        <f t="shared" si="3603"/>
        <v>3461</v>
      </c>
      <c r="AQ1851" s="19">
        <f t="shared" ref="AQ1851" si="3688">AQ1855+AQ1852</f>
        <v>0</v>
      </c>
      <c r="AR1851" s="19">
        <f t="shared" si="3554"/>
        <v>3461</v>
      </c>
      <c r="AS1851" s="19">
        <f t="shared" si="3604"/>
        <v>5663.4000000000005</v>
      </c>
      <c r="AT1851" s="19">
        <f t="shared" ref="AT1851" si="3689">AT1855+AT1852</f>
        <v>0</v>
      </c>
      <c r="AU1851" s="19">
        <f t="shared" si="3555"/>
        <v>5663.4000000000005</v>
      </c>
      <c r="AV1851" s="19">
        <f t="shared" si="3680"/>
        <v>0</v>
      </c>
      <c r="AW1851" s="32"/>
      <c r="AX1851" s="23"/>
      <c r="AY1851" s="2"/>
    </row>
    <row r="1852" spans="1:51" ht="31.2" x14ac:dyDescent="0.3">
      <c r="A1852" s="49" t="s">
        <v>369</v>
      </c>
      <c r="B1852" s="45">
        <v>200</v>
      </c>
      <c r="C1852" s="49"/>
      <c r="D1852" s="49"/>
      <c r="E1852" s="15" t="s">
        <v>578</v>
      </c>
      <c r="F1852" s="19">
        <f>F1853</f>
        <v>54.5</v>
      </c>
      <c r="G1852" s="19">
        <f t="shared" ref="G1852:AV1853" si="3690">G1853</f>
        <v>34.299999999999997</v>
      </c>
      <c r="H1852" s="19">
        <f t="shared" si="3690"/>
        <v>56.1</v>
      </c>
      <c r="I1852" s="19">
        <f t="shared" si="3690"/>
        <v>0</v>
      </c>
      <c r="J1852" s="19">
        <f t="shared" si="3690"/>
        <v>0</v>
      </c>
      <c r="K1852" s="19">
        <f t="shared" si="3690"/>
        <v>0</v>
      </c>
      <c r="L1852" s="19">
        <f t="shared" si="3530"/>
        <v>54.5</v>
      </c>
      <c r="M1852" s="19">
        <f t="shared" si="3531"/>
        <v>34.299999999999997</v>
      </c>
      <c r="N1852" s="19">
        <f t="shared" si="3532"/>
        <v>56.1</v>
      </c>
      <c r="O1852" s="19">
        <f t="shared" si="3690"/>
        <v>0</v>
      </c>
      <c r="P1852" s="19">
        <f t="shared" si="3690"/>
        <v>0</v>
      </c>
      <c r="Q1852" s="19">
        <f t="shared" si="3690"/>
        <v>0</v>
      </c>
      <c r="R1852" s="19">
        <f t="shared" si="3596"/>
        <v>54.5</v>
      </c>
      <c r="S1852" s="19">
        <f t="shared" si="3597"/>
        <v>34.299999999999997</v>
      </c>
      <c r="T1852" s="19">
        <f t="shared" si="3598"/>
        <v>56.1</v>
      </c>
      <c r="U1852" s="19">
        <f t="shared" si="3690"/>
        <v>0</v>
      </c>
      <c r="V1852" s="19">
        <f t="shared" si="3599"/>
        <v>54.5</v>
      </c>
      <c r="W1852" s="19">
        <f t="shared" si="3600"/>
        <v>34.299999999999997</v>
      </c>
      <c r="X1852" s="19">
        <f t="shared" si="3601"/>
        <v>56.1</v>
      </c>
      <c r="Y1852" s="19">
        <f t="shared" si="3690"/>
        <v>0</v>
      </c>
      <c r="Z1852" s="19">
        <f t="shared" si="3690"/>
        <v>0</v>
      </c>
      <c r="AA1852" s="19">
        <f t="shared" si="3690"/>
        <v>0</v>
      </c>
      <c r="AB1852" s="19">
        <f t="shared" si="3623"/>
        <v>54.5</v>
      </c>
      <c r="AC1852" s="19">
        <f t="shared" si="3624"/>
        <v>34.299999999999997</v>
      </c>
      <c r="AD1852" s="19">
        <f t="shared" si="3625"/>
        <v>56.1</v>
      </c>
      <c r="AE1852" s="19">
        <f t="shared" si="3690"/>
        <v>0</v>
      </c>
      <c r="AF1852" s="19">
        <f t="shared" si="3690"/>
        <v>0</v>
      </c>
      <c r="AG1852" s="19">
        <f t="shared" si="3635"/>
        <v>54.5</v>
      </c>
      <c r="AH1852" s="19">
        <f t="shared" si="3636"/>
        <v>34.299999999999997</v>
      </c>
      <c r="AI1852" s="19">
        <f t="shared" si="3637"/>
        <v>56.1</v>
      </c>
      <c r="AJ1852" s="19">
        <f t="shared" si="3690"/>
        <v>0</v>
      </c>
      <c r="AK1852" s="19">
        <f t="shared" si="3690"/>
        <v>0</v>
      </c>
      <c r="AL1852" s="19">
        <f t="shared" si="3690"/>
        <v>0</v>
      </c>
      <c r="AM1852" s="19">
        <f t="shared" si="3602"/>
        <v>54.5</v>
      </c>
      <c r="AN1852" s="19">
        <f t="shared" si="3690"/>
        <v>0</v>
      </c>
      <c r="AO1852" s="19">
        <f t="shared" si="3553"/>
        <v>54.5</v>
      </c>
      <c r="AP1852" s="19">
        <f t="shared" si="3603"/>
        <v>34.299999999999997</v>
      </c>
      <c r="AQ1852" s="19">
        <f t="shared" si="3690"/>
        <v>0</v>
      </c>
      <c r="AR1852" s="19">
        <f t="shared" si="3554"/>
        <v>34.299999999999997</v>
      </c>
      <c r="AS1852" s="19">
        <f t="shared" si="3604"/>
        <v>56.1</v>
      </c>
      <c r="AT1852" s="19">
        <f t="shared" si="3690"/>
        <v>0</v>
      </c>
      <c r="AU1852" s="19">
        <f t="shared" si="3555"/>
        <v>56.1</v>
      </c>
      <c r="AV1852" s="19">
        <f t="shared" si="3690"/>
        <v>0</v>
      </c>
      <c r="AW1852" s="32"/>
      <c r="AX1852" s="23"/>
      <c r="AY1852" s="2"/>
    </row>
    <row r="1853" spans="1:51" ht="46.8" x14ac:dyDescent="0.3">
      <c r="A1853" s="49" t="s">
        <v>369</v>
      </c>
      <c r="B1853" s="45">
        <v>240</v>
      </c>
      <c r="C1853" s="49"/>
      <c r="D1853" s="49"/>
      <c r="E1853" s="15" t="s">
        <v>586</v>
      </c>
      <c r="F1853" s="19">
        <f>F1854</f>
        <v>54.5</v>
      </c>
      <c r="G1853" s="19">
        <f t="shared" si="3690"/>
        <v>34.299999999999997</v>
      </c>
      <c r="H1853" s="19">
        <f t="shared" si="3690"/>
        <v>56.1</v>
      </c>
      <c r="I1853" s="19">
        <f t="shared" si="3690"/>
        <v>0</v>
      </c>
      <c r="J1853" s="19">
        <f t="shared" si="3690"/>
        <v>0</v>
      </c>
      <c r="K1853" s="19">
        <f t="shared" si="3690"/>
        <v>0</v>
      </c>
      <c r="L1853" s="19">
        <f t="shared" si="3530"/>
        <v>54.5</v>
      </c>
      <c r="M1853" s="19">
        <f t="shared" si="3531"/>
        <v>34.299999999999997</v>
      </c>
      <c r="N1853" s="19">
        <f t="shared" si="3532"/>
        <v>56.1</v>
      </c>
      <c r="O1853" s="19">
        <f t="shared" si="3690"/>
        <v>0</v>
      </c>
      <c r="P1853" s="19">
        <f t="shared" si="3690"/>
        <v>0</v>
      </c>
      <c r="Q1853" s="19">
        <f t="shared" si="3690"/>
        <v>0</v>
      </c>
      <c r="R1853" s="19">
        <f t="shared" si="3596"/>
        <v>54.5</v>
      </c>
      <c r="S1853" s="19">
        <f t="shared" si="3597"/>
        <v>34.299999999999997</v>
      </c>
      <c r="T1853" s="19">
        <f t="shared" si="3598"/>
        <v>56.1</v>
      </c>
      <c r="U1853" s="19">
        <f t="shared" si="3690"/>
        <v>0</v>
      </c>
      <c r="V1853" s="19">
        <f t="shared" si="3599"/>
        <v>54.5</v>
      </c>
      <c r="W1853" s="19">
        <f t="shared" si="3600"/>
        <v>34.299999999999997</v>
      </c>
      <c r="X1853" s="19">
        <f t="shared" si="3601"/>
        <v>56.1</v>
      </c>
      <c r="Y1853" s="19">
        <f t="shared" si="3690"/>
        <v>0</v>
      </c>
      <c r="Z1853" s="19">
        <f t="shared" si="3690"/>
        <v>0</v>
      </c>
      <c r="AA1853" s="19">
        <f t="shared" si="3690"/>
        <v>0</v>
      </c>
      <c r="AB1853" s="19">
        <f t="shared" si="3623"/>
        <v>54.5</v>
      </c>
      <c r="AC1853" s="19">
        <f t="shared" si="3624"/>
        <v>34.299999999999997</v>
      </c>
      <c r="AD1853" s="19">
        <f t="shared" si="3625"/>
        <v>56.1</v>
      </c>
      <c r="AE1853" s="19">
        <f t="shared" si="3690"/>
        <v>0</v>
      </c>
      <c r="AF1853" s="19">
        <f t="shared" si="3690"/>
        <v>0</v>
      </c>
      <c r="AG1853" s="19">
        <f t="shared" si="3635"/>
        <v>54.5</v>
      </c>
      <c r="AH1853" s="19">
        <f t="shared" si="3636"/>
        <v>34.299999999999997</v>
      </c>
      <c r="AI1853" s="19">
        <f t="shared" si="3637"/>
        <v>56.1</v>
      </c>
      <c r="AJ1853" s="19">
        <f t="shared" si="3690"/>
        <v>0</v>
      </c>
      <c r="AK1853" s="19">
        <f t="shared" si="3690"/>
        <v>0</v>
      </c>
      <c r="AL1853" s="19">
        <f t="shared" si="3690"/>
        <v>0</v>
      </c>
      <c r="AM1853" s="19">
        <f t="shared" si="3602"/>
        <v>54.5</v>
      </c>
      <c r="AN1853" s="19">
        <f t="shared" si="3690"/>
        <v>0</v>
      </c>
      <c r="AO1853" s="19">
        <f t="shared" si="3553"/>
        <v>54.5</v>
      </c>
      <c r="AP1853" s="19">
        <f t="shared" si="3603"/>
        <v>34.299999999999997</v>
      </c>
      <c r="AQ1853" s="19">
        <f t="shared" si="3690"/>
        <v>0</v>
      </c>
      <c r="AR1853" s="19">
        <f t="shared" si="3554"/>
        <v>34.299999999999997</v>
      </c>
      <c r="AS1853" s="19">
        <f t="shared" si="3604"/>
        <v>56.1</v>
      </c>
      <c r="AT1853" s="19">
        <f t="shared" si="3690"/>
        <v>0</v>
      </c>
      <c r="AU1853" s="19">
        <f t="shared" si="3555"/>
        <v>56.1</v>
      </c>
      <c r="AV1853" s="19">
        <f t="shared" si="3690"/>
        <v>0</v>
      </c>
      <c r="AW1853" s="32"/>
      <c r="AX1853" s="23"/>
      <c r="AY1853" s="2"/>
    </row>
    <row r="1854" spans="1:51" x14ac:dyDescent="0.3">
      <c r="A1854" s="49" t="s">
        <v>369</v>
      </c>
      <c r="B1854" s="45">
        <v>240</v>
      </c>
      <c r="C1854" s="49" t="s">
        <v>61</v>
      </c>
      <c r="D1854" s="49" t="s">
        <v>20</v>
      </c>
      <c r="E1854" s="15" t="s">
        <v>567</v>
      </c>
      <c r="F1854" s="19">
        <v>54.5</v>
      </c>
      <c r="G1854" s="19">
        <v>34.299999999999997</v>
      </c>
      <c r="H1854" s="19">
        <v>56.1</v>
      </c>
      <c r="I1854" s="19"/>
      <c r="J1854" s="19"/>
      <c r="K1854" s="19"/>
      <c r="L1854" s="19">
        <f t="shared" si="3530"/>
        <v>54.5</v>
      </c>
      <c r="M1854" s="19">
        <f t="shared" si="3531"/>
        <v>34.299999999999997</v>
      </c>
      <c r="N1854" s="19">
        <f t="shared" si="3532"/>
        <v>56.1</v>
      </c>
      <c r="O1854" s="19"/>
      <c r="P1854" s="19"/>
      <c r="Q1854" s="19"/>
      <c r="R1854" s="19">
        <f t="shared" si="3596"/>
        <v>54.5</v>
      </c>
      <c r="S1854" s="19">
        <f t="shared" si="3597"/>
        <v>34.299999999999997</v>
      </c>
      <c r="T1854" s="19">
        <f t="shared" si="3598"/>
        <v>56.1</v>
      </c>
      <c r="U1854" s="19"/>
      <c r="V1854" s="19">
        <f t="shared" si="3599"/>
        <v>54.5</v>
      </c>
      <c r="W1854" s="19">
        <f t="shared" si="3600"/>
        <v>34.299999999999997</v>
      </c>
      <c r="X1854" s="19">
        <f t="shared" si="3601"/>
        <v>56.1</v>
      </c>
      <c r="Y1854" s="19"/>
      <c r="Z1854" s="19"/>
      <c r="AA1854" s="19"/>
      <c r="AB1854" s="19">
        <f t="shared" si="3623"/>
        <v>54.5</v>
      </c>
      <c r="AC1854" s="19">
        <f t="shared" si="3624"/>
        <v>34.299999999999997</v>
      </c>
      <c r="AD1854" s="19">
        <f t="shared" si="3625"/>
        <v>56.1</v>
      </c>
      <c r="AE1854" s="19"/>
      <c r="AF1854" s="19"/>
      <c r="AG1854" s="19">
        <f t="shared" si="3635"/>
        <v>54.5</v>
      </c>
      <c r="AH1854" s="19">
        <f t="shared" si="3636"/>
        <v>34.299999999999997</v>
      </c>
      <c r="AI1854" s="19">
        <f t="shared" si="3637"/>
        <v>56.1</v>
      </c>
      <c r="AJ1854" s="19"/>
      <c r="AK1854" s="19"/>
      <c r="AL1854" s="19"/>
      <c r="AM1854" s="19">
        <f t="shared" si="3602"/>
        <v>54.5</v>
      </c>
      <c r="AN1854" s="19"/>
      <c r="AO1854" s="19">
        <f t="shared" si="3553"/>
        <v>54.5</v>
      </c>
      <c r="AP1854" s="19">
        <f t="shared" si="3603"/>
        <v>34.299999999999997</v>
      </c>
      <c r="AQ1854" s="19"/>
      <c r="AR1854" s="19">
        <f t="shared" si="3554"/>
        <v>34.299999999999997</v>
      </c>
      <c r="AS1854" s="19">
        <f t="shared" si="3604"/>
        <v>56.1</v>
      </c>
      <c r="AT1854" s="19"/>
      <c r="AU1854" s="19">
        <f t="shared" si="3555"/>
        <v>56.1</v>
      </c>
      <c r="AV1854" s="19"/>
      <c r="AW1854" s="32"/>
      <c r="AX1854" s="23"/>
      <c r="AY1854" s="2"/>
    </row>
    <row r="1855" spans="1:51" ht="31.2" x14ac:dyDescent="0.3">
      <c r="A1855" s="49" t="s">
        <v>369</v>
      </c>
      <c r="B1855" s="45">
        <v>300</v>
      </c>
      <c r="C1855" s="49"/>
      <c r="D1855" s="49"/>
      <c r="E1855" s="15" t="s">
        <v>579</v>
      </c>
      <c r="F1855" s="19">
        <f t="shared" ref="F1855:K1856" si="3691">F1856</f>
        <v>5451.5</v>
      </c>
      <c r="G1855" s="19">
        <f t="shared" si="3691"/>
        <v>3426.7</v>
      </c>
      <c r="H1855" s="19">
        <f t="shared" si="3691"/>
        <v>5607.3</v>
      </c>
      <c r="I1855" s="19">
        <f t="shared" si="3691"/>
        <v>0</v>
      </c>
      <c r="J1855" s="19">
        <f t="shared" si="3691"/>
        <v>0</v>
      </c>
      <c r="K1855" s="19">
        <f t="shared" si="3691"/>
        <v>0</v>
      </c>
      <c r="L1855" s="19">
        <f t="shared" si="3530"/>
        <v>5451.5</v>
      </c>
      <c r="M1855" s="19">
        <f t="shared" si="3531"/>
        <v>3426.7</v>
      </c>
      <c r="N1855" s="19">
        <f t="shared" si="3532"/>
        <v>5607.3</v>
      </c>
      <c r="O1855" s="19">
        <f t="shared" ref="O1855:Q1856" si="3692">O1856</f>
        <v>0</v>
      </c>
      <c r="P1855" s="19">
        <f t="shared" si="3692"/>
        <v>0</v>
      </c>
      <c r="Q1855" s="19">
        <f t="shared" si="3692"/>
        <v>0</v>
      </c>
      <c r="R1855" s="19">
        <f t="shared" si="3596"/>
        <v>5451.5</v>
      </c>
      <c r="S1855" s="19">
        <f t="shared" si="3597"/>
        <v>3426.7</v>
      </c>
      <c r="T1855" s="19">
        <f t="shared" si="3598"/>
        <v>5607.3</v>
      </c>
      <c r="U1855" s="19">
        <f t="shared" ref="U1855:AV1856" si="3693">U1856</f>
        <v>0</v>
      </c>
      <c r="V1855" s="19">
        <f t="shared" si="3599"/>
        <v>5451.5</v>
      </c>
      <c r="W1855" s="19">
        <f t="shared" si="3600"/>
        <v>3426.7</v>
      </c>
      <c r="X1855" s="19">
        <f t="shared" si="3601"/>
        <v>5607.3</v>
      </c>
      <c r="Y1855" s="19">
        <f t="shared" si="3693"/>
        <v>0</v>
      </c>
      <c r="Z1855" s="19">
        <f t="shared" si="3693"/>
        <v>0</v>
      </c>
      <c r="AA1855" s="19">
        <f t="shared" si="3693"/>
        <v>0</v>
      </c>
      <c r="AB1855" s="19">
        <f t="shared" si="3623"/>
        <v>5451.5</v>
      </c>
      <c r="AC1855" s="19">
        <f t="shared" si="3624"/>
        <v>3426.7</v>
      </c>
      <c r="AD1855" s="19">
        <f t="shared" si="3625"/>
        <v>5607.3</v>
      </c>
      <c r="AE1855" s="19">
        <f t="shared" si="3693"/>
        <v>0</v>
      </c>
      <c r="AF1855" s="19">
        <f t="shared" si="3693"/>
        <v>0</v>
      </c>
      <c r="AG1855" s="19">
        <f t="shared" si="3635"/>
        <v>5451.5</v>
      </c>
      <c r="AH1855" s="19">
        <f t="shared" si="3636"/>
        <v>3426.7</v>
      </c>
      <c r="AI1855" s="19">
        <f t="shared" si="3637"/>
        <v>5607.3</v>
      </c>
      <c r="AJ1855" s="19">
        <f t="shared" si="3693"/>
        <v>0</v>
      </c>
      <c r="AK1855" s="19">
        <f t="shared" si="3693"/>
        <v>0</v>
      </c>
      <c r="AL1855" s="19">
        <f t="shared" si="3693"/>
        <v>0</v>
      </c>
      <c r="AM1855" s="19">
        <f t="shared" si="3602"/>
        <v>5451.5</v>
      </c>
      <c r="AN1855" s="19">
        <f t="shared" si="3693"/>
        <v>0</v>
      </c>
      <c r="AO1855" s="19">
        <f t="shared" si="3553"/>
        <v>5451.5</v>
      </c>
      <c r="AP1855" s="19">
        <f t="shared" si="3603"/>
        <v>3426.7</v>
      </c>
      <c r="AQ1855" s="19">
        <f t="shared" si="3693"/>
        <v>0</v>
      </c>
      <c r="AR1855" s="19">
        <f t="shared" si="3554"/>
        <v>3426.7</v>
      </c>
      <c r="AS1855" s="19">
        <f t="shared" si="3604"/>
        <v>5607.3</v>
      </c>
      <c r="AT1855" s="19">
        <f t="shared" si="3693"/>
        <v>0</v>
      </c>
      <c r="AU1855" s="19">
        <f t="shared" si="3555"/>
        <v>5607.3</v>
      </c>
      <c r="AV1855" s="19">
        <f t="shared" si="3693"/>
        <v>0</v>
      </c>
      <c r="AW1855" s="32"/>
      <c r="AX1855" s="23"/>
      <c r="AY1855" s="2"/>
    </row>
    <row r="1856" spans="1:51" ht="31.2" x14ac:dyDescent="0.3">
      <c r="A1856" s="49" t="s">
        <v>369</v>
      </c>
      <c r="B1856" s="45">
        <v>320</v>
      </c>
      <c r="C1856" s="49"/>
      <c r="D1856" s="49"/>
      <c r="E1856" s="15" t="s">
        <v>588</v>
      </c>
      <c r="F1856" s="19">
        <f t="shared" si="3691"/>
        <v>5451.5</v>
      </c>
      <c r="G1856" s="19">
        <f t="shared" si="3691"/>
        <v>3426.7</v>
      </c>
      <c r="H1856" s="19">
        <f t="shared" si="3691"/>
        <v>5607.3</v>
      </c>
      <c r="I1856" s="19">
        <f t="shared" si="3691"/>
        <v>0</v>
      </c>
      <c r="J1856" s="19">
        <f t="shared" si="3691"/>
        <v>0</v>
      </c>
      <c r="K1856" s="19">
        <f t="shared" si="3691"/>
        <v>0</v>
      </c>
      <c r="L1856" s="19">
        <f t="shared" si="3530"/>
        <v>5451.5</v>
      </c>
      <c r="M1856" s="19">
        <f t="shared" si="3531"/>
        <v>3426.7</v>
      </c>
      <c r="N1856" s="19">
        <f t="shared" si="3532"/>
        <v>5607.3</v>
      </c>
      <c r="O1856" s="19">
        <f t="shared" si="3692"/>
        <v>0</v>
      </c>
      <c r="P1856" s="19">
        <f t="shared" si="3692"/>
        <v>0</v>
      </c>
      <c r="Q1856" s="19">
        <f t="shared" si="3692"/>
        <v>0</v>
      </c>
      <c r="R1856" s="19">
        <f t="shared" si="3596"/>
        <v>5451.5</v>
      </c>
      <c r="S1856" s="19">
        <f t="shared" si="3597"/>
        <v>3426.7</v>
      </c>
      <c r="T1856" s="19">
        <f t="shared" si="3598"/>
        <v>5607.3</v>
      </c>
      <c r="U1856" s="19">
        <f t="shared" si="3693"/>
        <v>0</v>
      </c>
      <c r="V1856" s="19">
        <f t="shared" si="3599"/>
        <v>5451.5</v>
      </c>
      <c r="W1856" s="19">
        <f t="shared" si="3600"/>
        <v>3426.7</v>
      </c>
      <c r="X1856" s="19">
        <f t="shared" si="3601"/>
        <v>5607.3</v>
      </c>
      <c r="Y1856" s="19">
        <f t="shared" si="3693"/>
        <v>0</v>
      </c>
      <c r="Z1856" s="19">
        <f t="shared" si="3693"/>
        <v>0</v>
      </c>
      <c r="AA1856" s="19">
        <f t="shared" si="3693"/>
        <v>0</v>
      </c>
      <c r="AB1856" s="19">
        <f t="shared" si="3623"/>
        <v>5451.5</v>
      </c>
      <c r="AC1856" s="19">
        <f t="shared" si="3624"/>
        <v>3426.7</v>
      </c>
      <c r="AD1856" s="19">
        <f t="shared" si="3625"/>
        <v>5607.3</v>
      </c>
      <c r="AE1856" s="19">
        <f t="shared" si="3693"/>
        <v>0</v>
      </c>
      <c r="AF1856" s="19">
        <f t="shared" si="3693"/>
        <v>0</v>
      </c>
      <c r="AG1856" s="19">
        <f t="shared" si="3635"/>
        <v>5451.5</v>
      </c>
      <c r="AH1856" s="19">
        <f t="shared" si="3636"/>
        <v>3426.7</v>
      </c>
      <c r="AI1856" s="19">
        <f t="shared" si="3637"/>
        <v>5607.3</v>
      </c>
      <c r="AJ1856" s="19">
        <f t="shared" si="3693"/>
        <v>0</v>
      </c>
      <c r="AK1856" s="19">
        <f t="shared" si="3693"/>
        <v>0</v>
      </c>
      <c r="AL1856" s="19">
        <f t="shared" si="3693"/>
        <v>0</v>
      </c>
      <c r="AM1856" s="19">
        <f t="shared" si="3602"/>
        <v>5451.5</v>
      </c>
      <c r="AN1856" s="19">
        <f t="shared" si="3693"/>
        <v>0</v>
      </c>
      <c r="AO1856" s="19">
        <f t="shared" si="3553"/>
        <v>5451.5</v>
      </c>
      <c r="AP1856" s="19">
        <f t="shared" si="3603"/>
        <v>3426.7</v>
      </c>
      <c r="AQ1856" s="19">
        <f t="shared" si="3693"/>
        <v>0</v>
      </c>
      <c r="AR1856" s="19">
        <f t="shared" si="3554"/>
        <v>3426.7</v>
      </c>
      <c r="AS1856" s="19">
        <f t="shared" si="3604"/>
        <v>5607.3</v>
      </c>
      <c r="AT1856" s="19">
        <f t="shared" si="3693"/>
        <v>0</v>
      </c>
      <c r="AU1856" s="19">
        <f t="shared" si="3555"/>
        <v>5607.3</v>
      </c>
      <c r="AV1856" s="19">
        <f t="shared" si="3693"/>
        <v>0</v>
      </c>
      <c r="AW1856" s="32"/>
      <c r="AX1856" s="23"/>
      <c r="AY1856" s="2"/>
    </row>
    <row r="1857" spans="1:51" x14ac:dyDescent="0.3">
      <c r="A1857" s="49" t="s">
        <v>369</v>
      </c>
      <c r="B1857" s="45">
        <v>320</v>
      </c>
      <c r="C1857" s="49" t="s">
        <v>61</v>
      </c>
      <c r="D1857" s="49" t="s">
        <v>20</v>
      </c>
      <c r="E1857" s="15" t="s">
        <v>567</v>
      </c>
      <c r="F1857" s="19">
        <v>5451.5</v>
      </c>
      <c r="G1857" s="19">
        <v>3426.7</v>
      </c>
      <c r="H1857" s="19">
        <v>5607.3</v>
      </c>
      <c r="I1857" s="19"/>
      <c r="J1857" s="19"/>
      <c r="K1857" s="19"/>
      <c r="L1857" s="19">
        <f t="shared" si="3530"/>
        <v>5451.5</v>
      </c>
      <c r="M1857" s="19">
        <f t="shared" si="3531"/>
        <v>3426.7</v>
      </c>
      <c r="N1857" s="19">
        <f t="shared" si="3532"/>
        <v>5607.3</v>
      </c>
      <c r="O1857" s="19"/>
      <c r="P1857" s="19"/>
      <c r="Q1857" s="19"/>
      <c r="R1857" s="19">
        <f t="shared" si="3596"/>
        <v>5451.5</v>
      </c>
      <c r="S1857" s="19">
        <f t="shared" si="3597"/>
        <v>3426.7</v>
      </c>
      <c r="T1857" s="19">
        <f t="shared" si="3598"/>
        <v>5607.3</v>
      </c>
      <c r="U1857" s="19"/>
      <c r="V1857" s="19">
        <f t="shared" si="3599"/>
        <v>5451.5</v>
      </c>
      <c r="W1857" s="19">
        <f t="shared" si="3600"/>
        <v>3426.7</v>
      </c>
      <c r="X1857" s="19">
        <f t="shared" si="3601"/>
        <v>5607.3</v>
      </c>
      <c r="Y1857" s="19"/>
      <c r="Z1857" s="19"/>
      <c r="AA1857" s="19"/>
      <c r="AB1857" s="19">
        <f t="shared" si="3623"/>
        <v>5451.5</v>
      </c>
      <c r="AC1857" s="19">
        <f t="shared" si="3624"/>
        <v>3426.7</v>
      </c>
      <c r="AD1857" s="19">
        <f t="shared" si="3625"/>
        <v>5607.3</v>
      </c>
      <c r="AE1857" s="19"/>
      <c r="AF1857" s="19"/>
      <c r="AG1857" s="19">
        <f t="shared" si="3635"/>
        <v>5451.5</v>
      </c>
      <c r="AH1857" s="19">
        <f t="shared" si="3636"/>
        <v>3426.7</v>
      </c>
      <c r="AI1857" s="19">
        <f t="shared" si="3637"/>
        <v>5607.3</v>
      </c>
      <c r="AJ1857" s="19"/>
      <c r="AK1857" s="19"/>
      <c r="AL1857" s="19"/>
      <c r="AM1857" s="19">
        <f t="shared" si="3602"/>
        <v>5451.5</v>
      </c>
      <c r="AN1857" s="19"/>
      <c r="AO1857" s="19">
        <f t="shared" si="3553"/>
        <v>5451.5</v>
      </c>
      <c r="AP1857" s="19">
        <f t="shared" si="3603"/>
        <v>3426.7</v>
      </c>
      <c r="AQ1857" s="19"/>
      <c r="AR1857" s="19">
        <f t="shared" si="3554"/>
        <v>3426.7</v>
      </c>
      <c r="AS1857" s="19">
        <f t="shared" si="3604"/>
        <v>5607.3</v>
      </c>
      <c r="AT1857" s="19"/>
      <c r="AU1857" s="19">
        <f t="shared" si="3555"/>
        <v>5607.3</v>
      </c>
      <c r="AV1857" s="19"/>
      <c r="AW1857" s="32"/>
      <c r="AX1857" s="23"/>
      <c r="AY1857" s="2"/>
    </row>
    <row r="1858" spans="1:51" ht="46.8" x14ac:dyDescent="0.3">
      <c r="A1858" s="49" t="s">
        <v>846</v>
      </c>
      <c r="B1858" s="45"/>
      <c r="C1858" s="49"/>
      <c r="D1858" s="49"/>
      <c r="E1858" s="15" t="s">
        <v>1205</v>
      </c>
      <c r="F1858" s="19">
        <f t="shared" ref="F1858:K1860" si="3694">F1859</f>
        <v>11673.2</v>
      </c>
      <c r="G1858" s="19">
        <f t="shared" si="3694"/>
        <v>13229.6</v>
      </c>
      <c r="H1858" s="19">
        <f t="shared" si="3694"/>
        <v>0</v>
      </c>
      <c r="I1858" s="19">
        <f t="shared" si="3694"/>
        <v>0</v>
      </c>
      <c r="J1858" s="19">
        <f t="shared" si="3694"/>
        <v>0</v>
      </c>
      <c r="K1858" s="19">
        <f t="shared" si="3694"/>
        <v>0</v>
      </c>
      <c r="L1858" s="19">
        <f t="shared" si="3530"/>
        <v>11673.2</v>
      </c>
      <c r="M1858" s="19">
        <f t="shared" si="3531"/>
        <v>13229.6</v>
      </c>
      <c r="N1858" s="19">
        <f t="shared" si="3532"/>
        <v>0</v>
      </c>
      <c r="O1858" s="19">
        <f t="shared" ref="O1858:Q1860" si="3695">O1859</f>
        <v>778.2</v>
      </c>
      <c r="P1858" s="19">
        <f t="shared" si="3695"/>
        <v>1556.4</v>
      </c>
      <c r="Q1858" s="19">
        <f t="shared" si="3695"/>
        <v>15564.2</v>
      </c>
      <c r="R1858" s="19">
        <f t="shared" si="3596"/>
        <v>12451.400000000001</v>
      </c>
      <c r="S1858" s="19">
        <f t="shared" si="3597"/>
        <v>14786</v>
      </c>
      <c r="T1858" s="19">
        <f t="shared" si="3598"/>
        <v>15564.2</v>
      </c>
      <c r="U1858" s="19">
        <f t="shared" ref="U1858:AV1860" si="3696">U1859</f>
        <v>0</v>
      </c>
      <c r="V1858" s="19">
        <f t="shared" si="3599"/>
        <v>12451.400000000001</v>
      </c>
      <c r="W1858" s="19">
        <f t="shared" si="3600"/>
        <v>14786</v>
      </c>
      <c r="X1858" s="19">
        <f t="shared" si="3601"/>
        <v>15564.2</v>
      </c>
      <c r="Y1858" s="19">
        <f t="shared" si="3696"/>
        <v>0</v>
      </c>
      <c r="Z1858" s="19">
        <f t="shared" si="3696"/>
        <v>0</v>
      </c>
      <c r="AA1858" s="19">
        <f t="shared" si="3696"/>
        <v>0</v>
      </c>
      <c r="AB1858" s="19">
        <f t="shared" si="3623"/>
        <v>12451.400000000001</v>
      </c>
      <c r="AC1858" s="19">
        <f t="shared" si="3624"/>
        <v>14786</v>
      </c>
      <c r="AD1858" s="19">
        <f t="shared" si="3625"/>
        <v>15564.2</v>
      </c>
      <c r="AE1858" s="19">
        <f t="shared" si="3696"/>
        <v>0</v>
      </c>
      <c r="AF1858" s="19">
        <f t="shared" si="3696"/>
        <v>0</v>
      </c>
      <c r="AG1858" s="19">
        <f t="shared" si="3635"/>
        <v>12451.400000000001</v>
      </c>
      <c r="AH1858" s="19">
        <f t="shared" si="3636"/>
        <v>14786</v>
      </c>
      <c r="AI1858" s="19">
        <f t="shared" si="3637"/>
        <v>15564.2</v>
      </c>
      <c r="AJ1858" s="19">
        <f t="shared" si="3696"/>
        <v>0</v>
      </c>
      <c r="AK1858" s="19">
        <f t="shared" si="3696"/>
        <v>0</v>
      </c>
      <c r="AL1858" s="19">
        <f t="shared" si="3696"/>
        <v>0</v>
      </c>
      <c r="AM1858" s="19">
        <f t="shared" si="3602"/>
        <v>12451.400000000001</v>
      </c>
      <c r="AN1858" s="19">
        <f t="shared" si="3696"/>
        <v>0</v>
      </c>
      <c r="AO1858" s="19">
        <f t="shared" si="3553"/>
        <v>12451.400000000001</v>
      </c>
      <c r="AP1858" s="19">
        <f t="shared" si="3603"/>
        <v>14786</v>
      </c>
      <c r="AQ1858" s="19">
        <f t="shared" si="3696"/>
        <v>0</v>
      </c>
      <c r="AR1858" s="19">
        <f t="shared" si="3554"/>
        <v>14786</v>
      </c>
      <c r="AS1858" s="19">
        <f t="shared" si="3604"/>
        <v>15564.2</v>
      </c>
      <c r="AT1858" s="19">
        <f t="shared" si="3696"/>
        <v>0</v>
      </c>
      <c r="AU1858" s="19">
        <f t="shared" si="3555"/>
        <v>15564.2</v>
      </c>
      <c r="AV1858" s="19">
        <f t="shared" si="3696"/>
        <v>0</v>
      </c>
      <c r="AW1858" s="32"/>
      <c r="AX1858" s="23"/>
      <c r="AY1858" s="2"/>
    </row>
    <row r="1859" spans="1:51" ht="31.2" x14ac:dyDescent="0.3">
      <c r="A1859" s="49" t="s">
        <v>846</v>
      </c>
      <c r="B1859" s="45">
        <v>300</v>
      </c>
      <c r="C1859" s="49"/>
      <c r="D1859" s="49"/>
      <c r="E1859" s="15" t="s">
        <v>579</v>
      </c>
      <c r="F1859" s="19">
        <f t="shared" si="3694"/>
        <v>11673.2</v>
      </c>
      <c r="G1859" s="19">
        <f t="shared" si="3694"/>
        <v>13229.6</v>
      </c>
      <c r="H1859" s="19">
        <f t="shared" si="3694"/>
        <v>0</v>
      </c>
      <c r="I1859" s="19">
        <f t="shared" si="3694"/>
        <v>0</v>
      </c>
      <c r="J1859" s="19">
        <f t="shared" si="3694"/>
        <v>0</v>
      </c>
      <c r="K1859" s="19">
        <f t="shared" si="3694"/>
        <v>0</v>
      </c>
      <c r="L1859" s="19">
        <f t="shared" ref="L1859:L1931" si="3697">F1859+I1859</f>
        <v>11673.2</v>
      </c>
      <c r="M1859" s="19">
        <f t="shared" ref="M1859:M1931" si="3698">G1859+J1859</f>
        <v>13229.6</v>
      </c>
      <c r="N1859" s="19">
        <f t="shared" ref="N1859:N1931" si="3699">H1859+K1859</f>
        <v>0</v>
      </c>
      <c r="O1859" s="19">
        <f t="shared" si="3695"/>
        <v>778.2</v>
      </c>
      <c r="P1859" s="19">
        <f t="shared" si="3695"/>
        <v>1556.4</v>
      </c>
      <c r="Q1859" s="19">
        <f t="shared" si="3695"/>
        <v>15564.2</v>
      </c>
      <c r="R1859" s="19">
        <f t="shared" si="3596"/>
        <v>12451.400000000001</v>
      </c>
      <c r="S1859" s="19">
        <f t="shared" si="3597"/>
        <v>14786</v>
      </c>
      <c r="T1859" s="19">
        <f t="shared" si="3598"/>
        <v>15564.2</v>
      </c>
      <c r="U1859" s="19">
        <f t="shared" si="3696"/>
        <v>0</v>
      </c>
      <c r="V1859" s="19">
        <f t="shared" si="3599"/>
        <v>12451.400000000001</v>
      </c>
      <c r="W1859" s="19">
        <f t="shared" si="3600"/>
        <v>14786</v>
      </c>
      <c r="X1859" s="19">
        <f t="shared" si="3601"/>
        <v>15564.2</v>
      </c>
      <c r="Y1859" s="19">
        <f t="shared" si="3696"/>
        <v>0</v>
      </c>
      <c r="Z1859" s="19">
        <f t="shared" si="3696"/>
        <v>0</v>
      </c>
      <c r="AA1859" s="19">
        <f t="shared" si="3696"/>
        <v>0</v>
      </c>
      <c r="AB1859" s="19">
        <f t="shared" si="3623"/>
        <v>12451.400000000001</v>
      </c>
      <c r="AC1859" s="19">
        <f t="shared" si="3624"/>
        <v>14786</v>
      </c>
      <c r="AD1859" s="19">
        <f t="shared" si="3625"/>
        <v>15564.2</v>
      </c>
      <c r="AE1859" s="19">
        <f t="shared" si="3696"/>
        <v>0</v>
      </c>
      <c r="AF1859" s="19">
        <f t="shared" si="3696"/>
        <v>0</v>
      </c>
      <c r="AG1859" s="19">
        <f t="shared" si="3635"/>
        <v>12451.400000000001</v>
      </c>
      <c r="AH1859" s="19">
        <f t="shared" si="3636"/>
        <v>14786</v>
      </c>
      <c r="AI1859" s="19">
        <f t="shared" si="3637"/>
        <v>15564.2</v>
      </c>
      <c r="AJ1859" s="19">
        <f t="shared" si="3696"/>
        <v>0</v>
      </c>
      <c r="AK1859" s="19">
        <f t="shared" si="3696"/>
        <v>0</v>
      </c>
      <c r="AL1859" s="19">
        <f t="shared" si="3696"/>
        <v>0</v>
      </c>
      <c r="AM1859" s="19">
        <f t="shared" si="3602"/>
        <v>12451.400000000001</v>
      </c>
      <c r="AN1859" s="19">
        <f t="shared" si="3696"/>
        <v>0</v>
      </c>
      <c r="AO1859" s="19">
        <f t="shared" ref="AO1859:AO1922" si="3700">AM1859+AN1859</f>
        <v>12451.400000000001</v>
      </c>
      <c r="AP1859" s="19">
        <f t="shared" si="3603"/>
        <v>14786</v>
      </c>
      <c r="AQ1859" s="19">
        <f t="shared" si="3696"/>
        <v>0</v>
      </c>
      <c r="AR1859" s="19">
        <f t="shared" ref="AR1859:AR1922" si="3701">AP1859+AQ1859</f>
        <v>14786</v>
      </c>
      <c r="AS1859" s="19">
        <f t="shared" si="3604"/>
        <v>15564.2</v>
      </c>
      <c r="AT1859" s="19">
        <f t="shared" si="3696"/>
        <v>0</v>
      </c>
      <c r="AU1859" s="19">
        <f t="shared" ref="AU1859:AU1922" si="3702">AS1859+AT1859</f>
        <v>15564.2</v>
      </c>
      <c r="AV1859" s="19">
        <f t="shared" si="3696"/>
        <v>0</v>
      </c>
      <c r="AW1859" s="32"/>
      <c r="AX1859" s="23"/>
      <c r="AY1859" s="2"/>
    </row>
    <row r="1860" spans="1:51" ht="31.2" x14ac:dyDescent="0.3">
      <c r="A1860" s="49" t="s">
        <v>846</v>
      </c>
      <c r="B1860" s="45">
        <v>320</v>
      </c>
      <c r="C1860" s="49"/>
      <c r="D1860" s="49"/>
      <c r="E1860" s="15" t="s">
        <v>588</v>
      </c>
      <c r="F1860" s="19">
        <f t="shared" si="3694"/>
        <v>11673.2</v>
      </c>
      <c r="G1860" s="19">
        <f t="shared" si="3694"/>
        <v>13229.6</v>
      </c>
      <c r="H1860" s="19">
        <f t="shared" si="3694"/>
        <v>0</v>
      </c>
      <c r="I1860" s="19">
        <f t="shared" si="3694"/>
        <v>0</v>
      </c>
      <c r="J1860" s="19">
        <f t="shared" si="3694"/>
        <v>0</v>
      </c>
      <c r="K1860" s="19">
        <f t="shared" si="3694"/>
        <v>0</v>
      </c>
      <c r="L1860" s="19">
        <f t="shared" si="3697"/>
        <v>11673.2</v>
      </c>
      <c r="M1860" s="19">
        <f t="shared" si="3698"/>
        <v>13229.6</v>
      </c>
      <c r="N1860" s="19">
        <f t="shared" si="3699"/>
        <v>0</v>
      </c>
      <c r="O1860" s="19">
        <f t="shared" si="3695"/>
        <v>778.2</v>
      </c>
      <c r="P1860" s="19">
        <f t="shared" si="3695"/>
        <v>1556.4</v>
      </c>
      <c r="Q1860" s="19">
        <f t="shared" si="3695"/>
        <v>15564.2</v>
      </c>
      <c r="R1860" s="19">
        <f t="shared" si="3596"/>
        <v>12451.400000000001</v>
      </c>
      <c r="S1860" s="19">
        <f t="shared" si="3597"/>
        <v>14786</v>
      </c>
      <c r="T1860" s="19">
        <f t="shared" si="3598"/>
        <v>15564.2</v>
      </c>
      <c r="U1860" s="19">
        <f t="shared" si="3696"/>
        <v>0</v>
      </c>
      <c r="V1860" s="19">
        <f t="shared" si="3599"/>
        <v>12451.400000000001</v>
      </c>
      <c r="W1860" s="19">
        <f t="shared" si="3600"/>
        <v>14786</v>
      </c>
      <c r="X1860" s="19">
        <f t="shared" si="3601"/>
        <v>15564.2</v>
      </c>
      <c r="Y1860" s="19">
        <f t="shared" si="3696"/>
        <v>0</v>
      </c>
      <c r="Z1860" s="19">
        <f t="shared" si="3696"/>
        <v>0</v>
      </c>
      <c r="AA1860" s="19">
        <f t="shared" si="3696"/>
        <v>0</v>
      </c>
      <c r="AB1860" s="19">
        <f t="shared" si="3623"/>
        <v>12451.400000000001</v>
      </c>
      <c r="AC1860" s="19">
        <f t="shared" si="3624"/>
        <v>14786</v>
      </c>
      <c r="AD1860" s="19">
        <f t="shared" si="3625"/>
        <v>15564.2</v>
      </c>
      <c r="AE1860" s="19">
        <f t="shared" si="3696"/>
        <v>0</v>
      </c>
      <c r="AF1860" s="19">
        <f t="shared" si="3696"/>
        <v>0</v>
      </c>
      <c r="AG1860" s="19">
        <f t="shared" si="3635"/>
        <v>12451.400000000001</v>
      </c>
      <c r="AH1860" s="19">
        <f t="shared" si="3636"/>
        <v>14786</v>
      </c>
      <c r="AI1860" s="19">
        <f t="shared" si="3637"/>
        <v>15564.2</v>
      </c>
      <c r="AJ1860" s="19">
        <f t="shared" si="3696"/>
        <v>0</v>
      </c>
      <c r="AK1860" s="19">
        <f t="shared" si="3696"/>
        <v>0</v>
      </c>
      <c r="AL1860" s="19">
        <f t="shared" si="3696"/>
        <v>0</v>
      </c>
      <c r="AM1860" s="19">
        <f t="shared" si="3602"/>
        <v>12451.400000000001</v>
      </c>
      <c r="AN1860" s="19">
        <f t="shared" si="3696"/>
        <v>0</v>
      </c>
      <c r="AO1860" s="19">
        <f t="shared" si="3700"/>
        <v>12451.400000000001</v>
      </c>
      <c r="AP1860" s="19">
        <f t="shared" si="3603"/>
        <v>14786</v>
      </c>
      <c r="AQ1860" s="19">
        <f t="shared" si="3696"/>
        <v>0</v>
      </c>
      <c r="AR1860" s="19">
        <f t="shared" si="3701"/>
        <v>14786</v>
      </c>
      <c r="AS1860" s="19">
        <f t="shared" si="3604"/>
        <v>15564.2</v>
      </c>
      <c r="AT1860" s="19">
        <f t="shared" si="3696"/>
        <v>0</v>
      </c>
      <c r="AU1860" s="19">
        <f t="shared" si="3702"/>
        <v>15564.2</v>
      </c>
      <c r="AV1860" s="19">
        <f t="shared" si="3696"/>
        <v>0</v>
      </c>
      <c r="AW1860" s="32"/>
      <c r="AX1860" s="23"/>
      <c r="AY1860" s="2"/>
    </row>
    <row r="1861" spans="1:51" x14ac:dyDescent="0.3">
      <c r="A1861" s="49" t="s">
        <v>846</v>
      </c>
      <c r="B1861" s="45">
        <v>320</v>
      </c>
      <c r="C1861" s="49" t="s">
        <v>61</v>
      </c>
      <c r="D1861" s="49" t="s">
        <v>20</v>
      </c>
      <c r="E1861" s="15" t="s">
        <v>567</v>
      </c>
      <c r="F1861" s="19">
        <v>11673.2</v>
      </c>
      <c r="G1861" s="19">
        <v>13229.6</v>
      </c>
      <c r="H1861" s="19">
        <v>0</v>
      </c>
      <c r="I1861" s="19"/>
      <c r="J1861" s="19"/>
      <c r="K1861" s="19"/>
      <c r="L1861" s="19">
        <f t="shared" si="3697"/>
        <v>11673.2</v>
      </c>
      <c r="M1861" s="19">
        <f t="shared" si="3698"/>
        <v>13229.6</v>
      </c>
      <c r="N1861" s="19">
        <f t="shared" si="3699"/>
        <v>0</v>
      </c>
      <c r="O1861" s="19">
        <v>778.2</v>
      </c>
      <c r="P1861" s="19">
        <v>1556.4</v>
      </c>
      <c r="Q1861" s="19">
        <v>15564.2</v>
      </c>
      <c r="R1861" s="19">
        <f t="shared" si="3596"/>
        <v>12451.400000000001</v>
      </c>
      <c r="S1861" s="19">
        <f t="shared" si="3597"/>
        <v>14786</v>
      </c>
      <c r="T1861" s="19">
        <f t="shared" si="3598"/>
        <v>15564.2</v>
      </c>
      <c r="U1861" s="19"/>
      <c r="V1861" s="19">
        <f t="shared" si="3599"/>
        <v>12451.400000000001</v>
      </c>
      <c r="W1861" s="19">
        <f t="shared" si="3600"/>
        <v>14786</v>
      </c>
      <c r="X1861" s="19">
        <f t="shared" si="3601"/>
        <v>15564.2</v>
      </c>
      <c r="Y1861" s="19"/>
      <c r="Z1861" s="19"/>
      <c r="AA1861" s="19"/>
      <c r="AB1861" s="19">
        <f t="shared" si="3623"/>
        <v>12451.400000000001</v>
      </c>
      <c r="AC1861" s="19">
        <f t="shared" si="3624"/>
        <v>14786</v>
      </c>
      <c r="AD1861" s="19">
        <f t="shared" si="3625"/>
        <v>15564.2</v>
      </c>
      <c r="AE1861" s="19"/>
      <c r="AF1861" s="19"/>
      <c r="AG1861" s="19">
        <f t="shared" si="3635"/>
        <v>12451.400000000001</v>
      </c>
      <c r="AH1861" s="19">
        <f t="shared" si="3636"/>
        <v>14786</v>
      </c>
      <c r="AI1861" s="19">
        <f t="shared" si="3637"/>
        <v>15564.2</v>
      </c>
      <c r="AJ1861" s="19"/>
      <c r="AK1861" s="19"/>
      <c r="AL1861" s="19"/>
      <c r="AM1861" s="19">
        <f t="shared" si="3602"/>
        <v>12451.400000000001</v>
      </c>
      <c r="AN1861" s="19"/>
      <c r="AO1861" s="19">
        <f t="shared" si="3700"/>
        <v>12451.400000000001</v>
      </c>
      <c r="AP1861" s="19">
        <f t="shared" si="3603"/>
        <v>14786</v>
      </c>
      <c r="AQ1861" s="19"/>
      <c r="AR1861" s="19">
        <f t="shared" si="3701"/>
        <v>14786</v>
      </c>
      <c r="AS1861" s="19">
        <f t="shared" si="3604"/>
        <v>15564.2</v>
      </c>
      <c r="AT1861" s="19"/>
      <c r="AU1861" s="19">
        <f t="shared" si="3702"/>
        <v>15564.2</v>
      </c>
      <c r="AV1861" s="19"/>
      <c r="AW1861" s="32"/>
      <c r="AX1861" s="23"/>
      <c r="AY1861" s="2"/>
    </row>
    <row r="1862" spans="1:51" ht="62.4" x14ac:dyDescent="0.3">
      <c r="A1862" s="49" t="s">
        <v>847</v>
      </c>
      <c r="B1862" s="45"/>
      <c r="C1862" s="49"/>
      <c r="D1862" s="49"/>
      <c r="E1862" s="15" t="s">
        <v>1206</v>
      </c>
      <c r="F1862" s="19">
        <f t="shared" ref="F1862:K1864" si="3703">F1863</f>
        <v>18677.099999999999</v>
      </c>
      <c r="G1862" s="19">
        <f t="shared" si="3703"/>
        <v>21011.7</v>
      </c>
      <c r="H1862" s="19">
        <f t="shared" si="3703"/>
        <v>0</v>
      </c>
      <c r="I1862" s="19">
        <f t="shared" si="3703"/>
        <v>0</v>
      </c>
      <c r="J1862" s="19">
        <f t="shared" si="3703"/>
        <v>0</v>
      </c>
      <c r="K1862" s="19">
        <f t="shared" si="3703"/>
        <v>0</v>
      </c>
      <c r="L1862" s="19">
        <f t="shared" si="3697"/>
        <v>18677.099999999999</v>
      </c>
      <c r="M1862" s="19">
        <f t="shared" si="3698"/>
        <v>21011.7</v>
      </c>
      <c r="N1862" s="19">
        <f t="shared" si="3699"/>
        <v>0</v>
      </c>
      <c r="O1862" s="19">
        <f t="shared" ref="O1862:Q1864" si="3704">O1863</f>
        <v>-3891.1</v>
      </c>
      <c r="P1862" s="19">
        <f t="shared" si="3704"/>
        <v>-2334.6</v>
      </c>
      <c r="Q1862" s="19">
        <f t="shared" si="3704"/>
        <v>18677.099999999999</v>
      </c>
      <c r="R1862" s="19">
        <f t="shared" si="3596"/>
        <v>14785.999999999998</v>
      </c>
      <c r="S1862" s="19">
        <f t="shared" si="3597"/>
        <v>18677.100000000002</v>
      </c>
      <c r="T1862" s="19">
        <f t="shared" si="3598"/>
        <v>18677.099999999999</v>
      </c>
      <c r="U1862" s="19">
        <f t="shared" ref="U1862:AV1864" si="3705">U1863</f>
        <v>0</v>
      </c>
      <c r="V1862" s="19">
        <f t="shared" si="3599"/>
        <v>14785.999999999998</v>
      </c>
      <c r="W1862" s="19">
        <f t="shared" si="3600"/>
        <v>18677.100000000002</v>
      </c>
      <c r="X1862" s="19">
        <f t="shared" si="3601"/>
        <v>18677.099999999999</v>
      </c>
      <c r="Y1862" s="19">
        <f t="shared" si="3705"/>
        <v>0</v>
      </c>
      <c r="Z1862" s="19">
        <f t="shared" si="3705"/>
        <v>0</v>
      </c>
      <c r="AA1862" s="19">
        <f t="shared" si="3705"/>
        <v>0</v>
      </c>
      <c r="AB1862" s="19">
        <f t="shared" si="3623"/>
        <v>14785.999999999998</v>
      </c>
      <c r="AC1862" s="19">
        <f t="shared" si="3624"/>
        <v>18677.100000000002</v>
      </c>
      <c r="AD1862" s="19">
        <f t="shared" si="3625"/>
        <v>18677.099999999999</v>
      </c>
      <c r="AE1862" s="19">
        <f t="shared" si="3705"/>
        <v>0</v>
      </c>
      <c r="AF1862" s="19">
        <f t="shared" si="3705"/>
        <v>0</v>
      </c>
      <c r="AG1862" s="19">
        <f t="shared" si="3635"/>
        <v>14785.999999999998</v>
      </c>
      <c r="AH1862" s="19">
        <f t="shared" si="3636"/>
        <v>18677.100000000002</v>
      </c>
      <c r="AI1862" s="19">
        <f t="shared" si="3637"/>
        <v>18677.099999999999</v>
      </c>
      <c r="AJ1862" s="19">
        <f t="shared" si="3705"/>
        <v>0</v>
      </c>
      <c r="AK1862" s="19">
        <f t="shared" si="3705"/>
        <v>0</v>
      </c>
      <c r="AL1862" s="19">
        <f t="shared" si="3705"/>
        <v>0</v>
      </c>
      <c r="AM1862" s="19">
        <f t="shared" si="3602"/>
        <v>14785.999999999998</v>
      </c>
      <c r="AN1862" s="19">
        <f t="shared" si="3705"/>
        <v>0</v>
      </c>
      <c r="AO1862" s="19">
        <f t="shared" si="3700"/>
        <v>14785.999999999998</v>
      </c>
      <c r="AP1862" s="19">
        <f t="shared" si="3603"/>
        <v>18677.100000000002</v>
      </c>
      <c r="AQ1862" s="19">
        <f t="shared" si="3705"/>
        <v>0</v>
      </c>
      <c r="AR1862" s="19">
        <f t="shared" si="3701"/>
        <v>18677.100000000002</v>
      </c>
      <c r="AS1862" s="19">
        <f t="shared" si="3604"/>
        <v>18677.099999999999</v>
      </c>
      <c r="AT1862" s="19">
        <f t="shared" si="3705"/>
        <v>0</v>
      </c>
      <c r="AU1862" s="19">
        <f t="shared" si="3702"/>
        <v>18677.099999999999</v>
      </c>
      <c r="AV1862" s="19">
        <f t="shared" si="3705"/>
        <v>0</v>
      </c>
      <c r="AW1862" s="32"/>
      <c r="AX1862" s="23"/>
      <c r="AY1862" s="2"/>
    </row>
    <row r="1863" spans="1:51" ht="31.2" x14ac:dyDescent="0.3">
      <c r="A1863" s="49" t="s">
        <v>847</v>
      </c>
      <c r="B1863" s="45">
        <v>300</v>
      </c>
      <c r="C1863" s="49"/>
      <c r="D1863" s="49"/>
      <c r="E1863" s="15" t="s">
        <v>579</v>
      </c>
      <c r="F1863" s="19">
        <f t="shared" si="3703"/>
        <v>18677.099999999999</v>
      </c>
      <c r="G1863" s="19">
        <f t="shared" si="3703"/>
        <v>21011.7</v>
      </c>
      <c r="H1863" s="19">
        <f t="shared" si="3703"/>
        <v>0</v>
      </c>
      <c r="I1863" s="19">
        <f t="shared" si="3703"/>
        <v>0</v>
      </c>
      <c r="J1863" s="19">
        <f t="shared" si="3703"/>
        <v>0</v>
      </c>
      <c r="K1863" s="19">
        <f t="shared" si="3703"/>
        <v>0</v>
      </c>
      <c r="L1863" s="19">
        <f t="shared" si="3697"/>
        <v>18677.099999999999</v>
      </c>
      <c r="M1863" s="19">
        <f t="shared" si="3698"/>
        <v>21011.7</v>
      </c>
      <c r="N1863" s="19">
        <f t="shared" si="3699"/>
        <v>0</v>
      </c>
      <c r="O1863" s="19">
        <f t="shared" si="3704"/>
        <v>-3891.1</v>
      </c>
      <c r="P1863" s="19">
        <f t="shared" si="3704"/>
        <v>-2334.6</v>
      </c>
      <c r="Q1863" s="19">
        <f t="shared" si="3704"/>
        <v>18677.099999999999</v>
      </c>
      <c r="R1863" s="19">
        <f t="shared" si="3596"/>
        <v>14785.999999999998</v>
      </c>
      <c r="S1863" s="19">
        <f t="shared" si="3597"/>
        <v>18677.100000000002</v>
      </c>
      <c r="T1863" s="19">
        <f t="shared" si="3598"/>
        <v>18677.099999999999</v>
      </c>
      <c r="U1863" s="19">
        <f t="shared" si="3705"/>
        <v>0</v>
      </c>
      <c r="V1863" s="19">
        <f t="shared" si="3599"/>
        <v>14785.999999999998</v>
      </c>
      <c r="W1863" s="19">
        <f t="shared" si="3600"/>
        <v>18677.100000000002</v>
      </c>
      <c r="X1863" s="19">
        <f t="shared" si="3601"/>
        <v>18677.099999999999</v>
      </c>
      <c r="Y1863" s="19">
        <f t="shared" si="3705"/>
        <v>0</v>
      </c>
      <c r="Z1863" s="19">
        <f t="shared" si="3705"/>
        <v>0</v>
      </c>
      <c r="AA1863" s="19">
        <f t="shared" si="3705"/>
        <v>0</v>
      </c>
      <c r="AB1863" s="19">
        <f t="shared" si="3623"/>
        <v>14785.999999999998</v>
      </c>
      <c r="AC1863" s="19">
        <f t="shared" si="3624"/>
        <v>18677.100000000002</v>
      </c>
      <c r="AD1863" s="19">
        <f t="shared" si="3625"/>
        <v>18677.099999999999</v>
      </c>
      <c r="AE1863" s="19">
        <f t="shared" si="3705"/>
        <v>0</v>
      </c>
      <c r="AF1863" s="19">
        <f t="shared" si="3705"/>
        <v>0</v>
      </c>
      <c r="AG1863" s="19">
        <f t="shared" si="3635"/>
        <v>14785.999999999998</v>
      </c>
      <c r="AH1863" s="19">
        <f t="shared" si="3636"/>
        <v>18677.100000000002</v>
      </c>
      <c r="AI1863" s="19">
        <f t="shared" si="3637"/>
        <v>18677.099999999999</v>
      </c>
      <c r="AJ1863" s="19">
        <f t="shared" si="3705"/>
        <v>0</v>
      </c>
      <c r="AK1863" s="19">
        <f t="shared" si="3705"/>
        <v>0</v>
      </c>
      <c r="AL1863" s="19">
        <f t="shared" si="3705"/>
        <v>0</v>
      </c>
      <c r="AM1863" s="19">
        <f t="shared" si="3602"/>
        <v>14785.999999999998</v>
      </c>
      <c r="AN1863" s="19">
        <f t="shared" si="3705"/>
        <v>0</v>
      </c>
      <c r="AO1863" s="19">
        <f t="shared" si="3700"/>
        <v>14785.999999999998</v>
      </c>
      <c r="AP1863" s="19">
        <f t="shared" si="3603"/>
        <v>18677.100000000002</v>
      </c>
      <c r="AQ1863" s="19">
        <f t="shared" si="3705"/>
        <v>0</v>
      </c>
      <c r="AR1863" s="19">
        <f t="shared" si="3701"/>
        <v>18677.100000000002</v>
      </c>
      <c r="AS1863" s="19">
        <f t="shared" si="3604"/>
        <v>18677.099999999999</v>
      </c>
      <c r="AT1863" s="19">
        <f t="shared" si="3705"/>
        <v>0</v>
      </c>
      <c r="AU1863" s="19">
        <f t="shared" si="3702"/>
        <v>18677.099999999999</v>
      </c>
      <c r="AV1863" s="19">
        <f t="shared" si="3705"/>
        <v>0</v>
      </c>
      <c r="AW1863" s="32"/>
      <c r="AX1863" s="23"/>
      <c r="AY1863" s="2"/>
    </row>
    <row r="1864" spans="1:51" ht="31.2" x14ac:dyDescent="0.3">
      <c r="A1864" s="49" t="s">
        <v>847</v>
      </c>
      <c r="B1864" s="45">
        <v>320</v>
      </c>
      <c r="C1864" s="49"/>
      <c r="D1864" s="49"/>
      <c r="E1864" s="15" t="s">
        <v>588</v>
      </c>
      <c r="F1864" s="19">
        <f t="shared" si="3703"/>
        <v>18677.099999999999</v>
      </c>
      <c r="G1864" s="19">
        <f t="shared" si="3703"/>
        <v>21011.7</v>
      </c>
      <c r="H1864" s="19">
        <f t="shared" si="3703"/>
        <v>0</v>
      </c>
      <c r="I1864" s="19">
        <f t="shared" si="3703"/>
        <v>0</v>
      </c>
      <c r="J1864" s="19">
        <f t="shared" si="3703"/>
        <v>0</v>
      </c>
      <c r="K1864" s="19">
        <f t="shared" si="3703"/>
        <v>0</v>
      </c>
      <c r="L1864" s="19">
        <f t="shared" si="3697"/>
        <v>18677.099999999999</v>
      </c>
      <c r="M1864" s="19">
        <f t="shared" si="3698"/>
        <v>21011.7</v>
      </c>
      <c r="N1864" s="19">
        <f t="shared" si="3699"/>
        <v>0</v>
      </c>
      <c r="O1864" s="19">
        <f t="shared" si="3704"/>
        <v>-3891.1</v>
      </c>
      <c r="P1864" s="19">
        <f t="shared" si="3704"/>
        <v>-2334.6</v>
      </c>
      <c r="Q1864" s="19">
        <f t="shared" si="3704"/>
        <v>18677.099999999999</v>
      </c>
      <c r="R1864" s="19">
        <f t="shared" si="3596"/>
        <v>14785.999999999998</v>
      </c>
      <c r="S1864" s="19">
        <f t="shared" si="3597"/>
        <v>18677.100000000002</v>
      </c>
      <c r="T1864" s="19">
        <f t="shared" si="3598"/>
        <v>18677.099999999999</v>
      </c>
      <c r="U1864" s="19">
        <f t="shared" si="3705"/>
        <v>0</v>
      </c>
      <c r="V1864" s="19">
        <f t="shared" si="3599"/>
        <v>14785.999999999998</v>
      </c>
      <c r="W1864" s="19">
        <f t="shared" si="3600"/>
        <v>18677.100000000002</v>
      </c>
      <c r="X1864" s="19">
        <f t="shared" si="3601"/>
        <v>18677.099999999999</v>
      </c>
      <c r="Y1864" s="19">
        <f t="shared" si="3705"/>
        <v>0</v>
      </c>
      <c r="Z1864" s="19">
        <f t="shared" si="3705"/>
        <v>0</v>
      </c>
      <c r="AA1864" s="19">
        <f t="shared" si="3705"/>
        <v>0</v>
      </c>
      <c r="AB1864" s="19">
        <f t="shared" si="3623"/>
        <v>14785.999999999998</v>
      </c>
      <c r="AC1864" s="19">
        <f t="shared" si="3624"/>
        <v>18677.100000000002</v>
      </c>
      <c r="AD1864" s="19">
        <f t="shared" si="3625"/>
        <v>18677.099999999999</v>
      </c>
      <c r="AE1864" s="19">
        <f t="shared" si="3705"/>
        <v>0</v>
      </c>
      <c r="AF1864" s="19">
        <f t="shared" si="3705"/>
        <v>0</v>
      </c>
      <c r="AG1864" s="19">
        <f t="shared" si="3635"/>
        <v>14785.999999999998</v>
      </c>
      <c r="AH1864" s="19">
        <f t="shared" si="3636"/>
        <v>18677.100000000002</v>
      </c>
      <c r="AI1864" s="19">
        <f t="shared" si="3637"/>
        <v>18677.099999999999</v>
      </c>
      <c r="AJ1864" s="19">
        <f t="shared" si="3705"/>
        <v>0</v>
      </c>
      <c r="AK1864" s="19">
        <f t="shared" si="3705"/>
        <v>0</v>
      </c>
      <c r="AL1864" s="19">
        <f t="shared" si="3705"/>
        <v>0</v>
      </c>
      <c r="AM1864" s="19">
        <f t="shared" si="3602"/>
        <v>14785.999999999998</v>
      </c>
      <c r="AN1864" s="19">
        <f t="shared" si="3705"/>
        <v>0</v>
      </c>
      <c r="AO1864" s="19">
        <f t="shared" si="3700"/>
        <v>14785.999999999998</v>
      </c>
      <c r="AP1864" s="19">
        <f t="shared" si="3603"/>
        <v>18677.100000000002</v>
      </c>
      <c r="AQ1864" s="19">
        <f t="shared" si="3705"/>
        <v>0</v>
      </c>
      <c r="AR1864" s="19">
        <f t="shared" si="3701"/>
        <v>18677.100000000002</v>
      </c>
      <c r="AS1864" s="19">
        <f t="shared" si="3604"/>
        <v>18677.099999999999</v>
      </c>
      <c r="AT1864" s="19">
        <f t="shared" si="3705"/>
        <v>0</v>
      </c>
      <c r="AU1864" s="19">
        <f t="shared" si="3702"/>
        <v>18677.099999999999</v>
      </c>
      <c r="AV1864" s="19">
        <f t="shared" si="3705"/>
        <v>0</v>
      </c>
      <c r="AW1864" s="32"/>
      <c r="AX1864" s="23"/>
      <c r="AY1864" s="2"/>
    </row>
    <row r="1865" spans="1:51" x14ac:dyDescent="0.3">
      <c r="A1865" s="49" t="s">
        <v>847</v>
      </c>
      <c r="B1865" s="45">
        <v>320</v>
      </c>
      <c r="C1865" s="49" t="s">
        <v>61</v>
      </c>
      <c r="D1865" s="49" t="s">
        <v>20</v>
      </c>
      <c r="E1865" s="15" t="s">
        <v>567</v>
      </c>
      <c r="F1865" s="19">
        <v>18677.099999999999</v>
      </c>
      <c r="G1865" s="19">
        <v>21011.7</v>
      </c>
      <c r="H1865" s="19">
        <v>0</v>
      </c>
      <c r="I1865" s="19"/>
      <c r="J1865" s="19"/>
      <c r="K1865" s="19"/>
      <c r="L1865" s="19">
        <f t="shared" si="3697"/>
        <v>18677.099999999999</v>
      </c>
      <c r="M1865" s="19">
        <f t="shared" si="3698"/>
        <v>21011.7</v>
      </c>
      <c r="N1865" s="19">
        <f t="shared" si="3699"/>
        <v>0</v>
      </c>
      <c r="O1865" s="19">
        <v>-3891.1</v>
      </c>
      <c r="P1865" s="19">
        <v>-2334.6</v>
      </c>
      <c r="Q1865" s="19">
        <v>18677.099999999999</v>
      </c>
      <c r="R1865" s="19">
        <f t="shared" si="3596"/>
        <v>14785.999999999998</v>
      </c>
      <c r="S1865" s="19">
        <f t="shared" si="3597"/>
        <v>18677.100000000002</v>
      </c>
      <c r="T1865" s="19">
        <f t="shared" si="3598"/>
        <v>18677.099999999999</v>
      </c>
      <c r="U1865" s="19"/>
      <c r="V1865" s="19">
        <f t="shared" si="3599"/>
        <v>14785.999999999998</v>
      </c>
      <c r="W1865" s="19">
        <f t="shared" si="3600"/>
        <v>18677.100000000002</v>
      </c>
      <c r="X1865" s="19">
        <f t="shared" si="3601"/>
        <v>18677.099999999999</v>
      </c>
      <c r="Y1865" s="19"/>
      <c r="Z1865" s="19"/>
      <c r="AA1865" s="19"/>
      <c r="AB1865" s="19">
        <f t="shared" si="3623"/>
        <v>14785.999999999998</v>
      </c>
      <c r="AC1865" s="19">
        <f t="shared" si="3624"/>
        <v>18677.100000000002</v>
      </c>
      <c r="AD1865" s="19">
        <f t="shared" si="3625"/>
        <v>18677.099999999999</v>
      </c>
      <c r="AE1865" s="19"/>
      <c r="AF1865" s="19"/>
      <c r="AG1865" s="19">
        <f t="shared" si="3635"/>
        <v>14785.999999999998</v>
      </c>
      <c r="AH1865" s="19">
        <f t="shared" si="3636"/>
        <v>18677.100000000002</v>
      </c>
      <c r="AI1865" s="19">
        <f t="shared" si="3637"/>
        <v>18677.099999999999</v>
      </c>
      <c r="AJ1865" s="19"/>
      <c r="AK1865" s="19"/>
      <c r="AL1865" s="19"/>
      <c r="AM1865" s="19">
        <f t="shared" si="3602"/>
        <v>14785.999999999998</v>
      </c>
      <c r="AN1865" s="19"/>
      <c r="AO1865" s="19">
        <f t="shared" si="3700"/>
        <v>14785.999999999998</v>
      </c>
      <c r="AP1865" s="19">
        <f t="shared" si="3603"/>
        <v>18677.100000000002</v>
      </c>
      <c r="AQ1865" s="19"/>
      <c r="AR1865" s="19">
        <f t="shared" si="3701"/>
        <v>18677.100000000002</v>
      </c>
      <c r="AS1865" s="19">
        <f t="shared" si="3604"/>
        <v>18677.099999999999</v>
      </c>
      <c r="AT1865" s="19"/>
      <c r="AU1865" s="19">
        <f t="shared" si="3702"/>
        <v>18677.099999999999</v>
      </c>
      <c r="AV1865" s="19"/>
      <c r="AW1865" s="32"/>
      <c r="AX1865" s="23"/>
      <c r="AY1865" s="2"/>
    </row>
    <row r="1866" spans="1:51" ht="93.6" x14ac:dyDescent="0.3">
      <c r="A1866" s="49" t="s">
        <v>370</v>
      </c>
      <c r="B1866" s="45"/>
      <c r="C1866" s="49"/>
      <c r="D1866" s="49"/>
      <c r="E1866" s="15" t="s">
        <v>1207</v>
      </c>
      <c r="F1866" s="19">
        <f t="shared" ref="F1866:K1868" si="3706">F1867</f>
        <v>42000</v>
      </c>
      <c r="G1866" s="19">
        <f t="shared" si="3706"/>
        <v>22000</v>
      </c>
      <c r="H1866" s="19">
        <f t="shared" si="3706"/>
        <v>0</v>
      </c>
      <c r="I1866" s="19">
        <f t="shared" si="3706"/>
        <v>0</v>
      </c>
      <c r="J1866" s="19">
        <f t="shared" si="3706"/>
        <v>0</v>
      </c>
      <c r="K1866" s="19">
        <f t="shared" si="3706"/>
        <v>0</v>
      </c>
      <c r="L1866" s="19">
        <f t="shared" si="3697"/>
        <v>42000</v>
      </c>
      <c r="M1866" s="19">
        <f t="shared" si="3698"/>
        <v>22000</v>
      </c>
      <c r="N1866" s="19">
        <f t="shared" si="3699"/>
        <v>0</v>
      </c>
      <c r="O1866" s="19">
        <f t="shared" ref="O1866:Q1868" si="3707">O1867</f>
        <v>0</v>
      </c>
      <c r="P1866" s="19">
        <f t="shared" si="3707"/>
        <v>0</v>
      </c>
      <c r="Q1866" s="19">
        <f t="shared" si="3707"/>
        <v>0</v>
      </c>
      <c r="R1866" s="19">
        <f t="shared" si="3596"/>
        <v>42000</v>
      </c>
      <c r="S1866" s="19">
        <f t="shared" si="3597"/>
        <v>22000</v>
      </c>
      <c r="T1866" s="19">
        <f t="shared" si="3598"/>
        <v>0</v>
      </c>
      <c r="U1866" s="19">
        <f t="shared" ref="U1866:AV1868" si="3708">U1867</f>
        <v>0</v>
      </c>
      <c r="V1866" s="19">
        <f t="shared" si="3599"/>
        <v>42000</v>
      </c>
      <c r="W1866" s="19">
        <f t="shared" si="3600"/>
        <v>22000</v>
      </c>
      <c r="X1866" s="19">
        <f t="shared" si="3601"/>
        <v>0</v>
      </c>
      <c r="Y1866" s="19">
        <f t="shared" si="3708"/>
        <v>0</v>
      </c>
      <c r="Z1866" s="19">
        <f t="shared" si="3708"/>
        <v>0</v>
      </c>
      <c r="AA1866" s="19">
        <f t="shared" si="3708"/>
        <v>0</v>
      </c>
      <c r="AB1866" s="19">
        <f t="shared" si="3623"/>
        <v>42000</v>
      </c>
      <c r="AC1866" s="19">
        <f t="shared" si="3624"/>
        <v>22000</v>
      </c>
      <c r="AD1866" s="19">
        <f t="shared" si="3625"/>
        <v>0</v>
      </c>
      <c r="AE1866" s="19">
        <f t="shared" si="3708"/>
        <v>0</v>
      </c>
      <c r="AF1866" s="19">
        <f t="shared" si="3708"/>
        <v>0</v>
      </c>
      <c r="AG1866" s="19">
        <f t="shared" si="3635"/>
        <v>42000</v>
      </c>
      <c r="AH1866" s="19">
        <f t="shared" si="3636"/>
        <v>22000</v>
      </c>
      <c r="AI1866" s="19">
        <f t="shared" si="3637"/>
        <v>0</v>
      </c>
      <c r="AJ1866" s="19">
        <f t="shared" si="3708"/>
        <v>0</v>
      </c>
      <c r="AK1866" s="19">
        <f t="shared" si="3708"/>
        <v>0</v>
      </c>
      <c r="AL1866" s="19">
        <f t="shared" si="3708"/>
        <v>0</v>
      </c>
      <c r="AM1866" s="19">
        <f t="shared" si="3602"/>
        <v>42000</v>
      </c>
      <c r="AN1866" s="19">
        <f t="shared" si="3708"/>
        <v>0</v>
      </c>
      <c r="AO1866" s="19">
        <f t="shared" si="3700"/>
        <v>42000</v>
      </c>
      <c r="AP1866" s="19">
        <f t="shared" si="3603"/>
        <v>22000</v>
      </c>
      <c r="AQ1866" s="19">
        <f t="shared" si="3708"/>
        <v>0</v>
      </c>
      <c r="AR1866" s="19">
        <f t="shared" si="3701"/>
        <v>22000</v>
      </c>
      <c r="AS1866" s="19">
        <f t="shared" si="3604"/>
        <v>0</v>
      </c>
      <c r="AT1866" s="19">
        <f t="shared" si="3708"/>
        <v>0</v>
      </c>
      <c r="AU1866" s="19">
        <f t="shared" si="3702"/>
        <v>0</v>
      </c>
      <c r="AV1866" s="19">
        <f t="shared" si="3708"/>
        <v>0</v>
      </c>
      <c r="AW1866" s="32"/>
      <c r="AX1866" s="23"/>
      <c r="AY1866" s="2"/>
    </row>
    <row r="1867" spans="1:51" ht="31.2" x14ac:dyDescent="0.3">
      <c r="A1867" s="49" t="s">
        <v>370</v>
      </c>
      <c r="B1867" s="45">
        <v>300</v>
      </c>
      <c r="C1867" s="49"/>
      <c r="D1867" s="49"/>
      <c r="E1867" s="15" t="s">
        <v>579</v>
      </c>
      <c r="F1867" s="19">
        <f t="shared" si="3706"/>
        <v>42000</v>
      </c>
      <c r="G1867" s="19">
        <f t="shared" si="3706"/>
        <v>22000</v>
      </c>
      <c r="H1867" s="19">
        <f t="shared" si="3706"/>
        <v>0</v>
      </c>
      <c r="I1867" s="19">
        <f t="shared" si="3706"/>
        <v>0</v>
      </c>
      <c r="J1867" s="19">
        <f t="shared" si="3706"/>
        <v>0</v>
      </c>
      <c r="K1867" s="19">
        <f t="shared" si="3706"/>
        <v>0</v>
      </c>
      <c r="L1867" s="19">
        <f t="shared" si="3697"/>
        <v>42000</v>
      </c>
      <c r="M1867" s="19">
        <f t="shared" si="3698"/>
        <v>22000</v>
      </c>
      <c r="N1867" s="19">
        <f t="shared" si="3699"/>
        <v>0</v>
      </c>
      <c r="O1867" s="19">
        <f t="shared" si="3707"/>
        <v>0</v>
      </c>
      <c r="P1867" s="19">
        <f t="shared" si="3707"/>
        <v>0</v>
      </c>
      <c r="Q1867" s="19">
        <f t="shared" si="3707"/>
        <v>0</v>
      </c>
      <c r="R1867" s="19">
        <f t="shared" si="3596"/>
        <v>42000</v>
      </c>
      <c r="S1867" s="19">
        <f t="shared" si="3597"/>
        <v>22000</v>
      </c>
      <c r="T1867" s="19">
        <f t="shared" si="3598"/>
        <v>0</v>
      </c>
      <c r="U1867" s="19">
        <f t="shared" si="3708"/>
        <v>0</v>
      </c>
      <c r="V1867" s="19">
        <f t="shared" si="3599"/>
        <v>42000</v>
      </c>
      <c r="W1867" s="19">
        <f t="shared" si="3600"/>
        <v>22000</v>
      </c>
      <c r="X1867" s="19">
        <f t="shared" si="3601"/>
        <v>0</v>
      </c>
      <c r="Y1867" s="19">
        <f t="shared" si="3708"/>
        <v>0</v>
      </c>
      <c r="Z1867" s="19">
        <f t="shared" si="3708"/>
        <v>0</v>
      </c>
      <c r="AA1867" s="19">
        <f t="shared" si="3708"/>
        <v>0</v>
      </c>
      <c r="AB1867" s="19">
        <f t="shared" si="3623"/>
        <v>42000</v>
      </c>
      <c r="AC1867" s="19">
        <f t="shared" si="3624"/>
        <v>22000</v>
      </c>
      <c r="AD1867" s="19">
        <f t="shared" si="3625"/>
        <v>0</v>
      </c>
      <c r="AE1867" s="19">
        <f t="shared" si="3708"/>
        <v>0</v>
      </c>
      <c r="AF1867" s="19">
        <f t="shared" si="3708"/>
        <v>0</v>
      </c>
      <c r="AG1867" s="19">
        <f t="shared" si="3635"/>
        <v>42000</v>
      </c>
      <c r="AH1867" s="19">
        <f t="shared" si="3636"/>
        <v>22000</v>
      </c>
      <c r="AI1867" s="19">
        <f t="shared" si="3637"/>
        <v>0</v>
      </c>
      <c r="AJ1867" s="19">
        <f t="shared" si="3708"/>
        <v>0</v>
      </c>
      <c r="AK1867" s="19">
        <f t="shared" si="3708"/>
        <v>0</v>
      </c>
      <c r="AL1867" s="19">
        <f t="shared" si="3708"/>
        <v>0</v>
      </c>
      <c r="AM1867" s="19">
        <f t="shared" si="3602"/>
        <v>42000</v>
      </c>
      <c r="AN1867" s="19">
        <f t="shared" si="3708"/>
        <v>0</v>
      </c>
      <c r="AO1867" s="19">
        <f t="shared" si="3700"/>
        <v>42000</v>
      </c>
      <c r="AP1867" s="19">
        <f t="shared" si="3603"/>
        <v>22000</v>
      </c>
      <c r="AQ1867" s="19">
        <f t="shared" si="3708"/>
        <v>0</v>
      </c>
      <c r="AR1867" s="19">
        <f t="shared" si="3701"/>
        <v>22000</v>
      </c>
      <c r="AS1867" s="19">
        <f t="shared" si="3604"/>
        <v>0</v>
      </c>
      <c r="AT1867" s="19">
        <f t="shared" si="3708"/>
        <v>0</v>
      </c>
      <c r="AU1867" s="19">
        <f t="shared" si="3702"/>
        <v>0</v>
      </c>
      <c r="AV1867" s="19">
        <f t="shared" si="3708"/>
        <v>0</v>
      </c>
      <c r="AW1867" s="32"/>
      <c r="AX1867" s="23"/>
      <c r="AY1867" s="2"/>
    </row>
    <row r="1868" spans="1:51" ht="31.2" x14ac:dyDescent="0.3">
      <c r="A1868" s="49" t="s">
        <v>370</v>
      </c>
      <c r="B1868" s="45">
        <v>320</v>
      </c>
      <c r="C1868" s="49"/>
      <c r="D1868" s="49"/>
      <c r="E1868" s="15" t="s">
        <v>588</v>
      </c>
      <c r="F1868" s="19">
        <f t="shared" si="3706"/>
        <v>42000</v>
      </c>
      <c r="G1868" s="19">
        <f t="shared" si="3706"/>
        <v>22000</v>
      </c>
      <c r="H1868" s="19">
        <f t="shared" si="3706"/>
        <v>0</v>
      </c>
      <c r="I1868" s="19">
        <f t="shared" si="3706"/>
        <v>0</v>
      </c>
      <c r="J1868" s="19">
        <f t="shared" si="3706"/>
        <v>0</v>
      </c>
      <c r="K1868" s="19">
        <f t="shared" si="3706"/>
        <v>0</v>
      </c>
      <c r="L1868" s="19">
        <f t="shared" si="3697"/>
        <v>42000</v>
      </c>
      <c r="M1868" s="19">
        <f t="shared" si="3698"/>
        <v>22000</v>
      </c>
      <c r="N1868" s="19">
        <f t="shared" si="3699"/>
        <v>0</v>
      </c>
      <c r="O1868" s="19">
        <f t="shared" si="3707"/>
        <v>0</v>
      </c>
      <c r="P1868" s="19">
        <f t="shared" si="3707"/>
        <v>0</v>
      </c>
      <c r="Q1868" s="19">
        <f t="shared" si="3707"/>
        <v>0</v>
      </c>
      <c r="R1868" s="19">
        <f t="shared" si="3596"/>
        <v>42000</v>
      </c>
      <c r="S1868" s="19">
        <f t="shared" si="3597"/>
        <v>22000</v>
      </c>
      <c r="T1868" s="19">
        <f t="shared" si="3598"/>
        <v>0</v>
      </c>
      <c r="U1868" s="19">
        <f t="shared" si="3708"/>
        <v>0</v>
      </c>
      <c r="V1868" s="19">
        <f t="shared" si="3599"/>
        <v>42000</v>
      </c>
      <c r="W1868" s="19">
        <f t="shared" si="3600"/>
        <v>22000</v>
      </c>
      <c r="X1868" s="19">
        <f t="shared" si="3601"/>
        <v>0</v>
      </c>
      <c r="Y1868" s="19">
        <f t="shared" si="3708"/>
        <v>0</v>
      </c>
      <c r="Z1868" s="19">
        <f t="shared" si="3708"/>
        <v>0</v>
      </c>
      <c r="AA1868" s="19">
        <f t="shared" si="3708"/>
        <v>0</v>
      </c>
      <c r="AB1868" s="19">
        <f t="shared" si="3623"/>
        <v>42000</v>
      </c>
      <c r="AC1868" s="19">
        <f t="shared" si="3624"/>
        <v>22000</v>
      </c>
      <c r="AD1868" s="19">
        <f t="shared" si="3625"/>
        <v>0</v>
      </c>
      <c r="AE1868" s="19">
        <f t="shared" si="3708"/>
        <v>0</v>
      </c>
      <c r="AF1868" s="19">
        <f t="shared" si="3708"/>
        <v>0</v>
      </c>
      <c r="AG1868" s="19">
        <f t="shared" si="3635"/>
        <v>42000</v>
      </c>
      <c r="AH1868" s="19">
        <f t="shared" si="3636"/>
        <v>22000</v>
      </c>
      <c r="AI1868" s="19">
        <f t="shared" si="3637"/>
        <v>0</v>
      </c>
      <c r="AJ1868" s="19">
        <f t="shared" si="3708"/>
        <v>0</v>
      </c>
      <c r="AK1868" s="19">
        <f t="shared" si="3708"/>
        <v>0</v>
      </c>
      <c r="AL1868" s="19">
        <f t="shared" si="3708"/>
        <v>0</v>
      </c>
      <c r="AM1868" s="19">
        <f t="shared" si="3602"/>
        <v>42000</v>
      </c>
      <c r="AN1868" s="19">
        <f t="shared" si="3708"/>
        <v>0</v>
      </c>
      <c r="AO1868" s="19">
        <f t="shared" si="3700"/>
        <v>42000</v>
      </c>
      <c r="AP1868" s="19">
        <f t="shared" si="3603"/>
        <v>22000</v>
      </c>
      <c r="AQ1868" s="19">
        <f t="shared" si="3708"/>
        <v>0</v>
      </c>
      <c r="AR1868" s="19">
        <f t="shared" si="3701"/>
        <v>22000</v>
      </c>
      <c r="AS1868" s="19">
        <f t="shared" si="3604"/>
        <v>0</v>
      </c>
      <c r="AT1868" s="19">
        <f t="shared" si="3708"/>
        <v>0</v>
      </c>
      <c r="AU1868" s="19">
        <f t="shared" si="3702"/>
        <v>0</v>
      </c>
      <c r="AV1868" s="19">
        <f t="shared" si="3708"/>
        <v>0</v>
      </c>
      <c r="AW1868" s="32"/>
      <c r="AX1868" s="23"/>
      <c r="AY1868" s="2"/>
    </row>
    <row r="1869" spans="1:51" x14ac:dyDescent="0.3">
      <c r="A1869" s="49" t="s">
        <v>370</v>
      </c>
      <c r="B1869" s="45">
        <v>320</v>
      </c>
      <c r="C1869" s="49" t="s">
        <v>61</v>
      </c>
      <c r="D1869" s="49" t="s">
        <v>20</v>
      </c>
      <c r="E1869" s="15" t="s">
        <v>567</v>
      </c>
      <c r="F1869" s="19">
        <v>42000</v>
      </c>
      <c r="G1869" s="19">
        <v>22000</v>
      </c>
      <c r="H1869" s="19">
        <v>0</v>
      </c>
      <c r="I1869" s="19"/>
      <c r="J1869" s="19"/>
      <c r="K1869" s="19"/>
      <c r="L1869" s="19">
        <f t="shared" si="3697"/>
        <v>42000</v>
      </c>
      <c r="M1869" s="19">
        <f t="shared" si="3698"/>
        <v>22000</v>
      </c>
      <c r="N1869" s="19">
        <f t="shared" si="3699"/>
        <v>0</v>
      </c>
      <c r="O1869" s="19"/>
      <c r="P1869" s="19"/>
      <c r="Q1869" s="19"/>
      <c r="R1869" s="19">
        <f t="shared" si="3596"/>
        <v>42000</v>
      </c>
      <c r="S1869" s="19">
        <f t="shared" si="3597"/>
        <v>22000</v>
      </c>
      <c r="T1869" s="19">
        <f t="shared" si="3598"/>
        <v>0</v>
      </c>
      <c r="U1869" s="19"/>
      <c r="V1869" s="19">
        <f t="shared" si="3599"/>
        <v>42000</v>
      </c>
      <c r="W1869" s="19">
        <f t="shared" si="3600"/>
        <v>22000</v>
      </c>
      <c r="X1869" s="19">
        <f t="shared" si="3601"/>
        <v>0</v>
      </c>
      <c r="Y1869" s="19"/>
      <c r="Z1869" s="19"/>
      <c r="AA1869" s="19"/>
      <c r="AB1869" s="19">
        <f t="shared" si="3623"/>
        <v>42000</v>
      </c>
      <c r="AC1869" s="19">
        <f t="shared" si="3624"/>
        <v>22000</v>
      </c>
      <c r="AD1869" s="19">
        <f t="shared" si="3625"/>
        <v>0</v>
      </c>
      <c r="AE1869" s="19"/>
      <c r="AF1869" s="19"/>
      <c r="AG1869" s="19">
        <f t="shared" si="3635"/>
        <v>42000</v>
      </c>
      <c r="AH1869" s="19">
        <f t="shared" si="3636"/>
        <v>22000</v>
      </c>
      <c r="AI1869" s="19">
        <f t="shared" si="3637"/>
        <v>0</v>
      </c>
      <c r="AJ1869" s="19"/>
      <c r="AK1869" s="19"/>
      <c r="AL1869" s="19"/>
      <c r="AM1869" s="19">
        <f t="shared" si="3602"/>
        <v>42000</v>
      </c>
      <c r="AN1869" s="19"/>
      <c r="AO1869" s="19">
        <f t="shared" si="3700"/>
        <v>42000</v>
      </c>
      <c r="AP1869" s="19">
        <f t="shared" si="3603"/>
        <v>22000</v>
      </c>
      <c r="AQ1869" s="19"/>
      <c r="AR1869" s="19">
        <f t="shared" si="3701"/>
        <v>22000</v>
      </c>
      <c r="AS1869" s="19">
        <f t="shared" si="3604"/>
        <v>0</v>
      </c>
      <c r="AT1869" s="19"/>
      <c r="AU1869" s="19">
        <f t="shared" si="3702"/>
        <v>0</v>
      </c>
      <c r="AV1869" s="19"/>
      <c r="AW1869" s="32"/>
      <c r="AX1869" s="23"/>
      <c r="AY1869" s="2"/>
    </row>
    <row r="1870" spans="1:51" s="9" customFormat="1" ht="31.2" x14ac:dyDescent="0.3">
      <c r="A1870" s="8" t="s">
        <v>374</v>
      </c>
      <c r="B1870" s="14"/>
      <c r="C1870" s="8"/>
      <c r="D1870" s="8"/>
      <c r="E1870" s="48" t="s">
        <v>1208</v>
      </c>
      <c r="F1870" s="12">
        <f t="shared" ref="F1870:K1870" si="3709">F1871+F1891</f>
        <v>99347.5</v>
      </c>
      <c r="G1870" s="12">
        <f t="shared" si="3709"/>
        <v>94065.9</v>
      </c>
      <c r="H1870" s="12">
        <f t="shared" si="3709"/>
        <v>94246.799999999988</v>
      </c>
      <c r="I1870" s="12">
        <f t="shared" si="3709"/>
        <v>0</v>
      </c>
      <c r="J1870" s="12">
        <f t="shared" si="3709"/>
        <v>0</v>
      </c>
      <c r="K1870" s="12">
        <f t="shared" si="3709"/>
        <v>0</v>
      </c>
      <c r="L1870" s="12">
        <f t="shared" si="3697"/>
        <v>99347.5</v>
      </c>
      <c r="M1870" s="12">
        <f t="shared" si="3698"/>
        <v>94065.9</v>
      </c>
      <c r="N1870" s="12">
        <f t="shared" si="3699"/>
        <v>94246.799999999988</v>
      </c>
      <c r="O1870" s="12">
        <f t="shared" ref="O1870:Q1870" si="3710">O1871+O1891</f>
        <v>5167.3969999999999</v>
      </c>
      <c r="P1870" s="12">
        <f t="shared" si="3710"/>
        <v>0</v>
      </c>
      <c r="Q1870" s="12">
        <f t="shared" si="3710"/>
        <v>0</v>
      </c>
      <c r="R1870" s="12">
        <f t="shared" si="3596"/>
        <v>104514.897</v>
      </c>
      <c r="S1870" s="12">
        <f t="shared" si="3597"/>
        <v>94065.9</v>
      </c>
      <c r="T1870" s="12">
        <f t="shared" si="3598"/>
        <v>94246.799999999988</v>
      </c>
      <c r="U1870" s="12">
        <f t="shared" ref="U1870:AV1870" si="3711">U1871+U1891</f>
        <v>0</v>
      </c>
      <c r="V1870" s="12">
        <f t="shared" si="3599"/>
        <v>104514.897</v>
      </c>
      <c r="W1870" s="12">
        <f t="shared" si="3600"/>
        <v>94065.9</v>
      </c>
      <c r="X1870" s="12">
        <f t="shared" si="3601"/>
        <v>94246.799999999988</v>
      </c>
      <c r="Y1870" s="12">
        <f t="shared" ref="Y1870:AA1870" si="3712">Y1871+Y1891</f>
        <v>300000</v>
      </c>
      <c r="Z1870" s="12">
        <f t="shared" si="3712"/>
        <v>0</v>
      </c>
      <c r="AA1870" s="12">
        <f t="shared" si="3712"/>
        <v>0</v>
      </c>
      <c r="AB1870" s="12">
        <f t="shared" si="3623"/>
        <v>404514.897</v>
      </c>
      <c r="AC1870" s="12">
        <f t="shared" si="3624"/>
        <v>94065.9</v>
      </c>
      <c r="AD1870" s="12">
        <f t="shared" si="3625"/>
        <v>94246.799999999988</v>
      </c>
      <c r="AE1870" s="12">
        <f t="shared" ref="AE1870:AF1870" si="3713">AE1871+AE1891</f>
        <v>-573.03399999999999</v>
      </c>
      <c r="AF1870" s="12">
        <f t="shared" si="3713"/>
        <v>0</v>
      </c>
      <c r="AG1870" s="12">
        <f t="shared" si="3635"/>
        <v>403941.86300000001</v>
      </c>
      <c r="AH1870" s="12">
        <f t="shared" si="3636"/>
        <v>94065.9</v>
      </c>
      <c r="AI1870" s="12">
        <f t="shared" si="3637"/>
        <v>94246.799999999988</v>
      </c>
      <c r="AJ1870" s="12">
        <f t="shared" ref="AJ1870:AL1870" si="3714">AJ1871+AJ1891</f>
        <v>281.10199999999998</v>
      </c>
      <c r="AK1870" s="12">
        <f t="shared" si="3714"/>
        <v>0</v>
      </c>
      <c r="AL1870" s="12">
        <f t="shared" si="3714"/>
        <v>0</v>
      </c>
      <c r="AM1870" s="12">
        <f t="shared" si="3602"/>
        <v>404222.96500000003</v>
      </c>
      <c r="AN1870" s="12">
        <f t="shared" ref="AN1870" si="3715">AN1871+AN1891</f>
        <v>850</v>
      </c>
      <c r="AO1870" s="12">
        <f t="shared" si="3700"/>
        <v>405072.96500000003</v>
      </c>
      <c r="AP1870" s="12">
        <f t="shared" si="3603"/>
        <v>94065.9</v>
      </c>
      <c r="AQ1870" s="12">
        <f t="shared" ref="AQ1870" si="3716">AQ1871+AQ1891</f>
        <v>0</v>
      </c>
      <c r="AR1870" s="12">
        <f t="shared" si="3701"/>
        <v>94065.9</v>
      </c>
      <c r="AS1870" s="12">
        <f t="shared" si="3604"/>
        <v>94246.799999999988</v>
      </c>
      <c r="AT1870" s="12">
        <f t="shared" ref="AT1870" si="3717">AT1871+AT1891</f>
        <v>0</v>
      </c>
      <c r="AU1870" s="12">
        <f t="shared" si="3702"/>
        <v>94246.799999999988</v>
      </c>
      <c r="AV1870" s="12">
        <f t="shared" si="3711"/>
        <v>0</v>
      </c>
      <c r="AW1870" s="22"/>
      <c r="AX1870" s="25"/>
    </row>
    <row r="1871" spans="1:51" s="11" customFormat="1" ht="31.2" x14ac:dyDescent="0.3">
      <c r="A1871" s="10" t="s">
        <v>375</v>
      </c>
      <c r="B1871" s="17"/>
      <c r="C1871" s="10"/>
      <c r="D1871" s="10"/>
      <c r="E1871" s="16" t="s">
        <v>1209</v>
      </c>
      <c r="F1871" s="18">
        <f t="shared" ref="F1871:K1871" si="3718">F1872</f>
        <v>4627.4000000000005</v>
      </c>
      <c r="G1871" s="18">
        <f t="shared" si="3718"/>
        <v>4479</v>
      </c>
      <c r="H1871" s="18">
        <f t="shared" si="3718"/>
        <v>4659.9000000000005</v>
      </c>
      <c r="I1871" s="18">
        <f t="shared" si="3718"/>
        <v>0</v>
      </c>
      <c r="J1871" s="18">
        <f t="shared" si="3718"/>
        <v>0</v>
      </c>
      <c r="K1871" s="18">
        <f t="shared" si="3718"/>
        <v>0</v>
      </c>
      <c r="L1871" s="18">
        <f t="shared" si="3697"/>
        <v>4627.4000000000005</v>
      </c>
      <c r="M1871" s="18">
        <f t="shared" si="3698"/>
        <v>4479</v>
      </c>
      <c r="N1871" s="18">
        <f t="shared" si="3699"/>
        <v>4659.9000000000005</v>
      </c>
      <c r="O1871" s="18">
        <f t="shared" ref="O1871:Q1871" si="3719">O1872</f>
        <v>0</v>
      </c>
      <c r="P1871" s="18">
        <f t="shared" si="3719"/>
        <v>0</v>
      </c>
      <c r="Q1871" s="18">
        <f t="shared" si="3719"/>
        <v>0</v>
      </c>
      <c r="R1871" s="18">
        <f t="shared" si="3596"/>
        <v>4627.4000000000005</v>
      </c>
      <c r="S1871" s="18">
        <f t="shared" si="3597"/>
        <v>4479</v>
      </c>
      <c r="T1871" s="18">
        <f t="shared" si="3598"/>
        <v>4659.9000000000005</v>
      </c>
      <c r="U1871" s="18">
        <f t="shared" ref="U1871" si="3720">U1872</f>
        <v>0</v>
      </c>
      <c r="V1871" s="18">
        <f t="shared" si="3599"/>
        <v>4627.4000000000005</v>
      </c>
      <c r="W1871" s="18">
        <f t="shared" si="3600"/>
        <v>4479</v>
      </c>
      <c r="X1871" s="18">
        <f t="shared" si="3601"/>
        <v>4659.9000000000005</v>
      </c>
      <c r="Y1871" s="18">
        <f>Y1872+Y1886</f>
        <v>300000</v>
      </c>
      <c r="Z1871" s="18">
        <f t="shared" ref="Z1871:AV1871" si="3721">Z1872+Z1886</f>
        <v>0</v>
      </c>
      <c r="AA1871" s="18">
        <f t="shared" si="3721"/>
        <v>0</v>
      </c>
      <c r="AB1871" s="18">
        <f t="shared" si="3623"/>
        <v>304627.40000000002</v>
      </c>
      <c r="AC1871" s="18">
        <f t="shared" si="3624"/>
        <v>4479</v>
      </c>
      <c r="AD1871" s="18">
        <f t="shared" si="3625"/>
        <v>4659.9000000000005</v>
      </c>
      <c r="AE1871" s="18">
        <f t="shared" ref="AE1871:AF1871" si="3722">AE1872+AE1886</f>
        <v>0</v>
      </c>
      <c r="AF1871" s="18">
        <f t="shared" si="3722"/>
        <v>0</v>
      </c>
      <c r="AG1871" s="18">
        <f t="shared" si="3635"/>
        <v>304627.40000000002</v>
      </c>
      <c r="AH1871" s="18">
        <f t="shared" si="3636"/>
        <v>4479</v>
      </c>
      <c r="AI1871" s="18">
        <f t="shared" si="3637"/>
        <v>4659.9000000000005</v>
      </c>
      <c r="AJ1871" s="18">
        <f t="shared" ref="AJ1871:AL1871" si="3723">AJ1872+AJ1886</f>
        <v>0</v>
      </c>
      <c r="AK1871" s="18">
        <f t="shared" si="3723"/>
        <v>0</v>
      </c>
      <c r="AL1871" s="18">
        <f t="shared" si="3723"/>
        <v>0</v>
      </c>
      <c r="AM1871" s="18">
        <f t="shared" si="3602"/>
        <v>304627.40000000002</v>
      </c>
      <c r="AN1871" s="18">
        <f t="shared" ref="AN1871" si="3724">AN1872+AN1886</f>
        <v>0</v>
      </c>
      <c r="AO1871" s="18">
        <f t="shared" si="3700"/>
        <v>304627.40000000002</v>
      </c>
      <c r="AP1871" s="18">
        <f t="shared" si="3603"/>
        <v>4479</v>
      </c>
      <c r="AQ1871" s="18">
        <f t="shared" ref="AQ1871" si="3725">AQ1872+AQ1886</f>
        <v>0</v>
      </c>
      <c r="AR1871" s="18">
        <f t="shared" si="3701"/>
        <v>4479</v>
      </c>
      <c r="AS1871" s="18">
        <f t="shared" si="3604"/>
        <v>4659.9000000000005</v>
      </c>
      <c r="AT1871" s="18">
        <f t="shared" ref="AT1871" si="3726">AT1872+AT1886</f>
        <v>0</v>
      </c>
      <c r="AU1871" s="18">
        <f t="shared" si="3702"/>
        <v>4659.9000000000005</v>
      </c>
      <c r="AV1871" s="18">
        <f t="shared" si="3721"/>
        <v>0</v>
      </c>
      <c r="AW1871" s="31"/>
      <c r="AX1871" s="26"/>
    </row>
    <row r="1872" spans="1:51" ht="78" x14ac:dyDescent="0.3">
      <c r="A1872" s="49" t="s">
        <v>376</v>
      </c>
      <c r="B1872" s="45"/>
      <c r="C1872" s="49"/>
      <c r="D1872" s="49"/>
      <c r="E1872" s="15" t="s">
        <v>1210</v>
      </c>
      <c r="F1872" s="19">
        <f t="shared" ref="F1872:K1872" si="3727">F1873+F1877</f>
        <v>4627.4000000000005</v>
      </c>
      <c r="G1872" s="19">
        <f t="shared" si="3727"/>
        <v>4479</v>
      </c>
      <c r="H1872" s="19">
        <f t="shared" si="3727"/>
        <v>4659.9000000000005</v>
      </c>
      <c r="I1872" s="19">
        <f t="shared" si="3727"/>
        <v>0</v>
      </c>
      <c r="J1872" s="19">
        <f t="shared" si="3727"/>
        <v>0</v>
      </c>
      <c r="K1872" s="19">
        <f t="shared" si="3727"/>
        <v>0</v>
      </c>
      <c r="L1872" s="19">
        <f t="shared" si="3697"/>
        <v>4627.4000000000005</v>
      </c>
      <c r="M1872" s="19">
        <f t="shared" si="3698"/>
        <v>4479</v>
      </c>
      <c r="N1872" s="19">
        <f t="shared" si="3699"/>
        <v>4659.9000000000005</v>
      </c>
      <c r="O1872" s="19">
        <f t="shared" ref="O1872:Q1872" si="3728">O1873+O1877</f>
        <v>0</v>
      </c>
      <c r="P1872" s="19">
        <f t="shared" si="3728"/>
        <v>0</v>
      </c>
      <c r="Q1872" s="19">
        <f t="shared" si="3728"/>
        <v>0</v>
      </c>
      <c r="R1872" s="19">
        <f t="shared" si="3596"/>
        <v>4627.4000000000005</v>
      </c>
      <c r="S1872" s="19">
        <f t="shared" si="3597"/>
        <v>4479</v>
      </c>
      <c r="T1872" s="19">
        <f t="shared" si="3598"/>
        <v>4659.9000000000005</v>
      </c>
      <c r="U1872" s="19">
        <f t="shared" ref="U1872:AV1872" si="3729">U1873+U1877</f>
        <v>0</v>
      </c>
      <c r="V1872" s="19">
        <f t="shared" si="3599"/>
        <v>4627.4000000000005</v>
      </c>
      <c r="W1872" s="19">
        <f t="shared" si="3600"/>
        <v>4479</v>
      </c>
      <c r="X1872" s="19">
        <f t="shared" si="3601"/>
        <v>4659.9000000000005</v>
      </c>
      <c r="Y1872" s="19">
        <f t="shared" ref="Y1872:AA1872" si="3730">Y1873+Y1877</f>
        <v>0</v>
      </c>
      <c r="Z1872" s="19">
        <f t="shared" si="3730"/>
        <v>0</v>
      </c>
      <c r="AA1872" s="19">
        <f t="shared" si="3730"/>
        <v>0</v>
      </c>
      <c r="AB1872" s="19">
        <f t="shared" si="3623"/>
        <v>4627.4000000000005</v>
      </c>
      <c r="AC1872" s="19">
        <f t="shared" si="3624"/>
        <v>4479</v>
      </c>
      <c r="AD1872" s="19">
        <f t="shared" si="3625"/>
        <v>4659.9000000000005</v>
      </c>
      <c r="AE1872" s="19">
        <f t="shared" ref="AE1872:AF1872" si="3731">AE1873+AE1877</f>
        <v>0</v>
      </c>
      <c r="AF1872" s="19">
        <f t="shared" si="3731"/>
        <v>0</v>
      </c>
      <c r="AG1872" s="19">
        <f t="shared" si="3635"/>
        <v>4627.4000000000005</v>
      </c>
      <c r="AH1872" s="19">
        <f t="shared" si="3636"/>
        <v>4479</v>
      </c>
      <c r="AI1872" s="19">
        <f t="shared" si="3637"/>
        <v>4659.9000000000005</v>
      </c>
      <c r="AJ1872" s="19">
        <f t="shared" ref="AJ1872:AL1872" si="3732">AJ1873+AJ1877</f>
        <v>0</v>
      </c>
      <c r="AK1872" s="19">
        <f t="shared" si="3732"/>
        <v>0</v>
      </c>
      <c r="AL1872" s="19">
        <f t="shared" si="3732"/>
        <v>0</v>
      </c>
      <c r="AM1872" s="19">
        <f t="shared" si="3602"/>
        <v>4627.4000000000005</v>
      </c>
      <c r="AN1872" s="19">
        <f t="shared" ref="AN1872" si="3733">AN1873+AN1877</f>
        <v>0</v>
      </c>
      <c r="AO1872" s="19">
        <f t="shared" si="3700"/>
        <v>4627.4000000000005</v>
      </c>
      <c r="AP1872" s="19">
        <f t="shared" si="3603"/>
        <v>4479</v>
      </c>
      <c r="AQ1872" s="19">
        <f t="shared" ref="AQ1872" si="3734">AQ1873+AQ1877</f>
        <v>0</v>
      </c>
      <c r="AR1872" s="19">
        <f t="shared" si="3701"/>
        <v>4479</v>
      </c>
      <c r="AS1872" s="19">
        <f t="shared" si="3604"/>
        <v>4659.9000000000005</v>
      </c>
      <c r="AT1872" s="19">
        <f t="shared" ref="AT1872" si="3735">AT1873+AT1877</f>
        <v>0</v>
      </c>
      <c r="AU1872" s="19">
        <f t="shared" si="3702"/>
        <v>4659.9000000000005</v>
      </c>
      <c r="AV1872" s="19">
        <f t="shared" si="3729"/>
        <v>0</v>
      </c>
      <c r="AW1872" s="32"/>
      <c r="AX1872" s="23"/>
      <c r="AY1872" s="2"/>
    </row>
    <row r="1873" spans="1:51" ht="31.2" x14ac:dyDescent="0.3">
      <c r="A1873" s="49" t="s">
        <v>372</v>
      </c>
      <c r="B1873" s="45"/>
      <c r="C1873" s="49"/>
      <c r="D1873" s="49"/>
      <c r="E1873" s="15" t="s">
        <v>760</v>
      </c>
      <c r="F1873" s="19">
        <f t="shared" ref="F1873:K1875" si="3736">F1874</f>
        <v>506.8</v>
      </c>
      <c r="G1873" s="19">
        <f t="shared" si="3736"/>
        <v>506.8</v>
      </c>
      <c r="H1873" s="19">
        <f t="shared" si="3736"/>
        <v>506.8</v>
      </c>
      <c r="I1873" s="19">
        <f t="shared" si="3736"/>
        <v>0</v>
      </c>
      <c r="J1873" s="19">
        <f t="shared" si="3736"/>
        <v>0</v>
      </c>
      <c r="K1873" s="19">
        <f t="shared" si="3736"/>
        <v>0</v>
      </c>
      <c r="L1873" s="19">
        <f t="shared" si="3697"/>
        <v>506.8</v>
      </c>
      <c r="M1873" s="19">
        <f t="shared" si="3698"/>
        <v>506.8</v>
      </c>
      <c r="N1873" s="19">
        <f t="shared" si="3699"/>
        <v>506.8</v>
      </c>
      <c r="O1873" s="19">
        <f t="shared" ref="O1873:Q1875" si="3737">O1874</f>
        <v>0</v>
      </c>
      <c r="P1873" s="19">
        <f t="shared" si="3737"/>
        <v>0</v>
      </c>
      <c r="Q1873" s="19">
        <f t="shared" si="3737"/>
        <v>0</v>
      </c>
      <c r="R1873" s="19">
        <f t="shared" si="3596"/>
        <v>506.8</v>
      </c>
      <c r="S1873" s="19">
        <f t="shared" si="3597"/>
        <v>506.8</v>
      </c>
      <c r="T1873" s="19">
        <f t="shared" si="3598"/>
        <v>506.8</v>
      </c>
      <c r="U1873" s="19">
        <f t="shared" ref="U1873:AV1875" si="3738">U1874</f>
        <v>0</v>
      </c>
      <c r="V1873" s="19">
        <f t="shared" si="3599"/>
        <v>506.8</v>
      </c>
      <c r="W1873" s="19">
        <f t="shared" si="3600"/>
        <v>506.8</v>
      </c>
      <c r="X1873" s="19">
        <f t="shared" si="3601"/>
        <v>506.8</v>
      </c>
      <c r="Y1873" s="19">
        <f t="shared" si="3738"/>
        <v>0</v>
      </c>
      <c r="Z1873" s="19">
        <f t="shared" si="3738"/>
        <v>0</v>
      </c>
      <c r="AA1873" s="19">
        <f t="shared" si="3738"/>
        <v>0</v>
      </c>
      <c r="AB1873" s="19">
        <f t="shared" si="3623"/>
        <v>506.8</v>
      </c>
      <c r="AC1873" s="19">
        <f t="shared" si="3624"/>
        <v>506.8</v>
      </c>
      <c r="AD1873" s="19">
        <f t="shared" si="3625"/>
        <v>506.8</v>
      </c>
      <c r="AE1873" s="19">
        <f t="shared" si="3738"/>
        <v>0</v>
      </c>
      <c r="AF1873" s="19">
        <f t="shared" si="3738"/>
        <v>0</v>
      </c>
      <c r="AG1873" s="19">
        <f t="shared" si="3635"/>
        <v>506.8</v>
      </c>
      <c r="AH1873" s="19">
        <f t="shared" si="3636"/>
        <v>506.8</v>
      </c>
      <c r="AI1873" s="19">
        <f t="shared" si="3637"/>
        <v>506.8</v>
      </c>
      <c r="AJ1873" s="19">
        <f t="shared" si="3738"/>
        <v>0</v>
      </c>
      <c r="AK1873" s="19">
        <f t="shared" si="3738"/>
        <v>0</v>
      </c>
      <c r="AL1873" s="19">
        <f t="shared" si="3738"/>
        <v>0</v>
      </c>
      <c r="AM1873" s="19">
        <f t="shared" si="3602"/>
        <v>506.8</v>
      </c>
      <c r="AN1873" s="19">
        <f t="shared" si="3738"/>
        <v>0</v>
      </c>
      <c r="AO1873" s="19">
        <f t="shared" si="3700"/>
        <v>506.8</v>
      </c>
      <c r="AP1873" s="19">
        <f t="shared" si="3603"/>
        <v>506.8</v>
      </c>
      <c r="AQ1873" s="19">
        <f t="shared" si="3738"/>
        <v>0</v>
      </c>
      <c r="AR1873" s="19">
        <f t="shared" si="3701"/>
        <v>506.8</v>
      </c>
      <c r="AS1873" s="19">
        <f t="shared" si="3604"/>
        <v>506.8</v>
      </c>
      <c r="AT1873" s="19">
        <f t="shared" si="3738"/>
        <v>0</v>
      </c>
      <c r="AU1873" s="19">
        <f t="shared" si="3702"/>
        <v>506.8</v>
      </c>
      <c r="AV1873" s="19">
        <f t="shared" si="3738"/>
        <v>0</v>
      </c>
      <c r="AW1873" s="32"/>
      <c r="AX1873" s="23"/>
      <c r="AY1873" s="2"/>
    </row>
    <row r="1874" spans="1:51" ht="31.2" x14ac:dyDescent="0.3">
      <c r="A1874" s="49" t="s">
        <v>372</v>
      </c>
      <c r="B1874" s="45">
        <v>200</v>
      </c>
      <c r="C1874" s="49"/>
      <c r="D1874" s="49"/>
      <c r="E1874" s="15" t="s">
        <v>578</v>
      </c>
      <c r="F1874" s="19">
        <f t="shared" si="3736"/>
        <v>506.8</v>
      </c>
      <c r="G1874" s="19">
        <f t="shared" si="3736"/>
        <v>506.8</v>
      </c>
      <c r="H1874" s="19">
        <f t="shared" si="3736"/>
        <v>506.8</v>
      </c>
      <c r="I1874" s="19">
        <f t="shared" si="3736"/>
        <v>0</v>
      </c>
      <c r="J1874" s="19">
        <f t="shared" si="3736"/>
        <v>0</v>
      </c>
      <c r="K1874" s="19">
        <f t="shared" si="3736"/>
        <v>0</v>
      </c>
      <c r="L1874" s="19">
        <f t="shared" si="3697"/>
        <v>506.8</v>
      </c>
      <c r="M1874" s="19">
        <f t="shared" si="3698"/>
        <v>506.8</v>
      </c>
      <c r="N1874" s="19">
        <f t="shared" si="3699"/>
        <v>506.8</v>
      </c>
      <c r="O1874" s="19">
        <f t="shared" si="3737"/>
        <v>0</v>
      </c>
      <c r="P1874" s="19">
        <f t="shared" si="3737"/>
        <v>0</v>
      </c>
      <c r="Q1874" s="19">
        <f t="shared" si="3737"/>
        <v>0</v>
      </c>
      <c r="R1874" s="19">
        <f t="shared" si="3596"/>
        <v>506.8</v>
      </c>
      <c r="S1874" s="19">
        <f t="shared" si="3597"/>
        <v>506.8</v>
      </c>
      <c r="T1874" s="19">
        <f t="shared" si="3598"/>
        <v>506.8</v>
      </c>
      <c r="U1874" s="19">
        <f t="shared" si="3738"/>
        <v>0</v>
      </c>
      <c r="V1874" s="19">
        <f t="shared" si="3599"/>
        <v>506.8</v>
      </c>
      <c r="W1874" s="19">
        <f t="shared" si="3600"/>
        <v>506.8</v>
      </c>
      <c r="X1874" s="19">
        <f t="shared" si="3601"/>
        <v>506.8</v>
      </c>
      <c r="Y1874" s="19">
        <f t="shared" si="3738"/>
        <v>0</v>
      </c>
      <c r="Z1874" s="19">
        <f t="shared" si="3738"/>
        <v>0</v>
      </c>
      <c r="AA1874" s="19">
        <f t="shared" si="3738"/>
        <v>0</v>
      </c>
      <c r="AB1874" s="19">
        <f t="shared" si="3623"/>
        <v>506.8</v>
      </c>
      <c r="AC1874" s="19">
        <f t="shared" si="3624"/>
        <v>506.8</v>
      </c>
      <c r="AD1874" s="19">
        <f t="shared" si="3625"/>
        <v>506.8</v>
      </c>
      <c r="AE1874" s="19">
        <f t="shared" si="3738"/>
        <v>0</v>
      </c>
      <c r="AF1874" s="19">
        <f t="shared" si="3738"/>
        <v>0</v>
      </c>
      <c r="AG1874" s="19">
        <f t="shared" si="3635"/>
        <v>506.8</v>
      </c>
      <c r="AH1874" s="19">
        <f t="shared" si="3636"/>
        <v>506.8</v>
      </c>
      <c r="AI1874" s="19">
        <f t="shared" si="3637"/>
        <v>506.8</v>
      </c>
      <c r="AJ1874" s="19">
        <f t="shared" si="3738"/>
        <v>0</v>
      </c>
      <c r="AK1874" s="19">
        <f t="shared" si="3738"/>
        <v>0</v>
      </c>
      <c r="AL1874" s="19">
        <f t="shared" si="3738"/>
        <v>0</v>
      </c>
      <c r="AM1874" s="19">
        <f t="shared" si="3602"/>
        <v>506.8</v>
      </c>
      <c r="AN1874" s="19">
        <f t="shared" si="3738"/>
        <v>0</v>
      </c>
      <c r="AO1874" s="19">
        <f t="shared" si="3700"/>
        <v>506.8</v>
      </c>
      <c r="AP1874" s="19">
        <f t="shared" si="3603"/>
        <v>506.8</v>
      </c>
      <c r="AQ1874" s="19">
        <f t="shared" si="3738"/>
        <v>0</v>
      </c>
      <c r="AR1874" s="19">
        <f t="shared" si="3701"/>
        <v>506.8</v>
      </c>
      <c r="AS1874" s="19">
        <f t="shared" si="3604"/>
        <v>506.8</v>
      </c>
      <c r="AT1874" s="19">
        <f t="shared" si="3738"/>
        <v>0</v>
      </c>
      <c r="AU1874" s="19">
        <f t="shared" si="3702"/>
        <v>506.8</v>
      </c>
      <c r="AV1874" s="19">
        <f t="shared" si="3738"/>
        <v>0</v>
      </c>
      <c r="AW1874" s="32"/>
      <c r="AX1874" s="23"/>
      <c r="AY1874" s="2"/>
    </row>
    <row r="1875" spans="1:51" ht="46.8" x14ac:dyDescent="0.3">
      <c r="A1875" s="49" t="s">
        <v>372</v>
      </c>
      <c r="B1875" s="45">
        <v>240</v>
      </c>
      <c r="C1875" s="49"/>
      <c r="D1875" s="49"/>
      <c r="E1875" s="15" t="s">
        <v>586</v>
      </c>
      <c r="F1875" s="19">
        <f t="shared" si="3736"/>
        <v>506.8</v>
      </c>
      <c r="G1875" s="19">
        <f t="shared" si="3736"/>
        <v>506.8</v>
      </c>
      <c r="H1875" s="19">
        <f t="shared" si="3736"/>
        <v>506.8</v>
      </c>
      <c r="I1875" s="19">
        <f t="shared" si="3736"/>
        <v>0</v>
      </c>
      <c r="J1875" s="19">
        <f t="shared" si="3736"/>
        <v>0</v>
      </c>
      <c r="K1875" s="19">
        <f t="shared" si="3736"/>
        <v>0</v>
      </c>
      <c r="L1875" s="19">
        <f t="shared" si="3697"/>
        <v>506.8</v>
      </c>
      <c r="M1875" s="19">
        <f t="shared" si="3698"/>
        <v>506.8</v>
      </c>
      <c r="N1875" s="19">
        <f t="shared" si="3699"/>
        <v>506.8</v>
      </c>
      <c r="O1875" s="19">
        <f t="shared" si="3737"/>
        <v>0</v>
      </c>
      <c r="P1875" s="19">
        <f t="shared" si="3737"/>
        <v>0</v>
      </c>
      <c r="Q1875" s="19">
        <f t="shared" si="3737"/>
        <v>0</v>
      </c>
      <c r="R1875" s="19">
        <f t="shared" si="3596"/>
        <v>506.8</v>
      </c>
      <c r="S1875" s="19">
        <f t="shared" si="3597"/>
        <v>506.8</v>
      </c>
      <c r="T1875" s="19">
        <f t="shared" si="3598"/>
        <v>506.8</v>
      </c>
      <c r="U1875" s="19">
        <f t="shared" si="3738"/>
        <v>0</v>
      </c>
      <c r="V1875" s="19">
        <f t="shared" si="3599"/>
        <v>506.8</v>
      </c>
      <c r="W1875" s="19">
        <f t="shared" si="3600"/>
        <v>506.8</v>
      </c>
      <c r="X1875" s="19">
        <f t="shared" si="3601"/>
        <v>506.8</v>
      </c>
      <c r="Y1875" s="19">
        <f t="shared" si="3738"/>
        <v>0</v>
      </c>
      <c r="Z1875" s="19">
        <f t="shared" si="3738"/>
        <v>0</v>
      </c>
      <c r="AA1875" s="19">
        <f t="shared" si="3738"/>
        <v>0</v>
      </c>
      <c r="AB1875" s="19">
        <f t="shared" si="3623"/>
        <v>506.8</v>
      </c>
      <c r="AC1875" s="19">
        <f t="shared" si="3624"/>
        <v>506.8</v>
      </c>
      <c r="AD1875" s="19">
        <f t="shared" si="3625"/>
        <v>506.8</v>
      </c>
      <c r="AE1875" s="19">
        <f t="shared" si="3738"/>
        <v>0</v>
      </c>
      <c r="AF1875" s="19">
        <f t="shared" si="3738"/>
        <v>0</v>
      </c>
      <c r="AG1875" s="19">
        <f t="shared" si="3635"/>
        <v>506.8</v>
      </c>
      <c r="AH1875" s="19">
        <f t="shared" si="3636"/>
        <v>506.8</v>
      </c>
      <c r="AI1875" s="19">
        <f t="shared" si="3637"/>
        <v>506.8</v>
      </c>
      <c r="AJ1875" s="19">
        <f t="shared" si="3738"/>
        <v>0</v>
      </c>
      <c r="AK1875" s="19">
        <f t="shared" si="3738"/>
        <v>0</v>
      </c>
      <c r="AL1875" s="19">
        <f t="shared" si="3738"/>
        <v>0</v>
      </c>
      <c r="AM1875" s="19">
        <f t="shared" si="3602"/>
        <v>506.8</v>
      </c>
      <c r="AN1875" s="19">
        <f t="shared" si="3738"/>
        <v>0</v>
      </c>
      <c r="AO1875" s="19">
        <f t="shared" si="3700"/>
        <v>506.8</v>
      </c>
      <c r="AP1875" s="19">
        <f t="shared" si="3603"/>
        <v>506.8</v>
      </c>
      <c r="AQ1875" s="19">
        <f t="shared" si="3738"/>
        <v>0</v>
      </c>
      <c r="AR1875" s="19">
        <f t="shared" si="3701"/>
        <v>506.8</v>
      </c>
      <c r="AS1875" s="19">
        <f t="shared" si="3604"/>
        <v>506.8</v>
      </c>
      <c r="AT1875" s="19">
        <f t="shared" si="3738"/>
        <v>0</v>
      </c>
      <c r="AU1875" s="19">
        <f t="shared" si="3702"/>
        <v>506.8</v>
      </c>
      <c r="AV1875" s="19">
        <f t="shared" si="3738"/>
        <v>0</v>
      </c>
      <c r="AW1875" s="32"/>
      <c r="AX1875" s="23"/>
      <c r="AY1875" s="2"/>
    </row>
    <row r="1876" spans="1:51" x14ac:dyDescent="0.3">
      <c r="A1876" s="49" t="s">
        <v>372</v>
      </c>
      <c r="B1876" s="45">
        <v>240</v>
      </c>
      <c r="C1876" s="49" t="s">
        <v>5</v>
      </c>
      <c r="D1876" s="49" t="s">
        <v>6</v>
      </c>
      <c r="E1876" s="15" t="s">
        <v>543</v>
      </c>
      <c r="F1876" s="19">
        <v>506.8</v>
      </c>
      <c r="G1876" s="19">
        <v>506.8</v>
      </c>
      <c r="H1876" s="19">
        <v>506.8</v>
      </c>
      <c r="I1876" s="19">
        <f>-230.37+230.37</f>
        <v>0</v>
      </c>
      <c r="J1876" s="19"/>
      <c r="K1876" s="19"/>
      <c r="L1876" s="19">
        <f t="shared" si="3697"/>
        <v>506.8</v>
      </c>
      <c r="M1876" s="19">
        <f t="shared" si="3698"/>
        <v>506.8</v>
      </c>
      <c r="N1876" s="19">
        <f t="shared" si="3699"/>
        <v>506.8</v>
      </c>
      <c r="O1876" s="19"/>
      <c r="P1876" s="19"/>
      <c r="Q1876" s="19"/>
      <c r="R1876" s="19">
        <f t="shared" si="3596"/>
        <v>506.8</v>
      </c>
      <c r="S1876" s="19">
        <f t="shared" si="3597"/>
        <v>506.8</v>
      </c>
      <c r="T1876" s="19">
        <f t="shared" si="3598"/>
        <v>506.8</v>
      </c>
      <c r="U1876" s="19"/>
      <c r="V1876" s="19">
        <f t="shared" si="3599"/>
        <v>506.8</v>
      </c>
      <c r="W1876" s="19">
        <f t="shared" si="3600"/>
        <v>506.8</v>
      </c>
      <c r="X1876" s="19">
        <f t="shared" si="3601"/>
        <v>506.8</v>
      </c>
      <c r="Y1876" s="19"/>
      <c r="Z1876" s="19"/>
      <c r="AA1876" s="19"/>
      <c r="AB1876" s="19">
        <f t="shared" si="3623"/>
        <v>506.8</v>
      </c>
      <c r="AC1876" s="19">
        <f t="shared" si="3624"/>
        <v>506.8</v>
      </c>
      <c r="AD1876" s="19">
        <f t="shared" si="3625"/>
        <v>506.8</v>
      </c>
      <c r="AE1876" s="19"/>
      <c r="AF1876" s="19"/>
      <c r="AG1876" s="19">
        <f t="shared" si="3635"/>
        <v>506.8</v>
      </c>
      <c r="AH1876" s="19">
        <f t="shared" si="3636"/>
        <v>506.8</v>
      </c>
      <c r="AI1876" s="19">
        <f t="shared" si="3637"/>
        <v>506.8</v>
      </c>
      <c r="AJ1876" s="19"/>
      <c r="AK1876" s="19"/>
      <c r="AL1876" s="19"/>
      <c r="AM1876" s="19">
        <f t="shared" si="3602"/>
        <v>506.8</v>
      </c>
      <c r="AN1876" s="19"/>
      <c r="AO1876" s="19">
        <f t="shared" si="3700"/>
        <v>506.8</v>
      </c>
      <c r="AP1876" s="19">
        <f t="shared" si="3603"/>
        <v>506.8</v>
      </c>
      <c r="AQ1876" s="19"/>
      <c r="AR1876" s="19">
        <f t="shared" si="3701"/>
        <v>506.8</v>
      </c>
      <c r="AS1876" s="19">
        <f t="shared" si="3604"/>
        <v>506.8</v>
      </c>
      <c r="AT1876" s="19"/>
      <c r="AU1876" s="19">
        <f t="shared" si="3702"/>
        <v>506.8</v>
      </c>
      <c r="AV1876" s="19"/>
      <c r="AW1876" s="32"/>
      <c r="AX1876" s="23" t="s">
        <v>1271</v>
      </c>
      <c r="AY1876" s="2"/>
    </row>
    <row r="1877" spans="1:51" ht="62.4" x14ac:dyDescent="0.3">
      <c r="A1877" s="49" t="s">
        <v>373</v>
      </c>
      <c r="B1877" s="45"/>
      <c r="C1877" s="49"/>
      <c r="D1877" s="49"/>
      <c r="E1877" s="15" t="s">
        <v>761</v>
      </c>
      <c r="F1877" s="19">
        <f t="shared" ref="F1877:K1877" si="3739">F1878+F1881</f>
        <v>4120.6000000000004</v>
      </c>
      <c r="G1877" s="19">
        <f t="shared" si="3739"/>
        <v>3972.2</v>
      </c>
      <c r="H1877" s="19">
        <f t="shared" si="3739"/>
        <v>4153.1000000000004</v>
      </c>
      <c r="I1877" s="19">
        <f t="shared" si="3739"/>
        <v>0</v>
      </c>
      <c r="J1877" s="19">
        <f t="shared" si="3739"/>
        <v>0</v>
      </c>
      <c r="K1877" s="19">
        <f t="shared" si="3739"/>
        <v>0</v>
      </c>
      <c r="L1877" s="19">
        <f t="shared" si="3697"/>
        <v>4120.6000000000004</v>
      </c>
      <c r="M1877" s="19">
        <f t="shared" si="3698"/>
        <v>3972.2</v>
      </c>
      <c r="N1877" s="19">
        <f t="shared" si="3699"/>
        <v>4153.1000000000004</v>
      </c>
      <c r="O1877" s="19">
        <f t="shared" ref="O1877:Q1877" si="3740">O1878+O1881</f>
        <v>0</v>
      </c>
      <c r="P1877" s="19">
        <f t="shared" si="3740"/>
        <v>0</v>
      </c>
      <c r="Q1877" s="19">
        <f t="shared" si="3740"/>
        <v>0</v>
      </c>
      <c r="R1877" s="19">
        <f t="shared" si="3596"/>
        <v>4120.6000000000004</v>
      </c>
      <c r="S1877" s="19">
        <f t="shared" si="3597"/>
        <v>3972.2</v>
      </c>
      <c r="T1877" s="19">
        <f t="shared" si="3598"/>
        <v>4153.1000000000004</v>
      </c>
      <c r="U1877" s="19">
        <f t="shared" ref="U1877:AV1877" si="3741">U1878+U1881</f>
        <v>0</v>
      </c>
      <c r="V1877" s="19">
        <f t="shared" si="3599"/>
        <v>4120.6000000000004</v>
      </c>
      <c r="W1877" s="19">
        <f t="shared" si="3600"/>
        <v>3972.2</v>
      </c>
      <c r="X1877" s="19">
        <f t="shared" si="3601"/>
        <v>4153.1000000000004</v>
      </c>
      <c r="Y1877" s="19">
        <f t="shared" ref="Y1877:AA1877" si="3742">Y1878+Y1881</f>
        <v>0</v>
      </c>
      <c r="Z1877" s="19">
        <f t="shared" si="3742"/>
        <v>0</v>
      </c>
      <c r="AA1877" s="19">
        <f t="shared" si="3742"/>
        <v>0</v>
      </c>
      <c r="AB1877" s="19">
        <f t="shared" si="3623"/>
        <v>4120.6000000000004</v>
      </c>
      <c r="AC1877" s="19">
        <f t="shared" si="3624"/>
        <v>3972.2</v>
      </c>
      <c r="AD1877" s="19">
        <f t="shared" si="3625"/>
        <v>4153.1000000000004</v>
      </c>
      <c r="AE1877" s="19">
        <f t="shared" ref="AE1877:AF1877" si="3743">AE1878+AE1881</f>
        <v>0</v>
      </c>
      <c r="AF1877" s="19">
        <f t="shared" si="3743"/>
        <v>0</v>
      </c>
      <c r="AG1877" s="19">
        <f t="shared" si="3635"/>
        <v>4120.6000000000004</v>
      </c>
      <c r="AH1877" s="19">
        <f t="shared" si="3636"/>
        <v>3972.2</v>
      </c>
      <c r="AI1877" s="19">
        <f t="shared" si="3637"/>
        <v>4153.1000000000004</v>
      </c>
      <c r="AJ1877" s="19">
        <f t="shared" ref="AJ1877:AL1877" si="3744">AJ1878+AJ1881</f>
        <v>0</v>
      </c>
      <c r="AK1877" s="19">
        <f t="shared" si="3744"/>
        <v>0</v>
      </c>
      <c r="AL1877" s="19">
        <f t="shared" si="3744"/>
        <v>0</v>
      </c>
      <c r="AM1877" s="19">
        <f t="shared" si="3602"/>
        <v>4120.6000000000004</v>
      </c>
      <c r="AN1877" s="19">
        <f t="shared" ref="AN1877" si="3745">AN1878+AN1881</f>
        <v>0</v>
      </c>
      <c r="AO1877" s="19">
        <f t="shared" si="3700"/>
        <v>4120.6000000000004</v>
      </c>
      <c r="AP1877" s="19">
        <f t="shared" si="3603"/>
        <v>3972.2</v>
      </c>
      <c r="AQ1877" s="19">
        <f t="shared" ref="AQ1877" si="3746">AQ1878+AQ1881</f>
        <v>0</v>
      </c>
      <c r="AR1877" s="19">
        <f t="shared" si="3701"/>
        <v>3972.2</v>
      </c>
      <c r="AS1877" s="19">
        <f t="shared" si="3604"/>
        <v>4153.1000000000004</v>
      </c>
      <c r="AT1877" s="19">
        <f t="shared" ref="AT1877" si="3747">AT1878+AT1881</f>
        <v>0</v>
      </c>
      <c r="AU1877" s="19">
        <f t="shared" si="3702"/>
        <v>4153.1000000000004</v>
      </c>
      <c r="AV1877" s="19">
        <f t="shared" si="3741"/>
        <v>0</v>
      </c>
      <c r="AW1877" s="32"/>
      <c r="AX1877" s="23"/>
      <c r="AY1877" s="2"/>
    </row>
    <row r="1878" spans="1:51" ht="31.2" x14ac:dyDescent="0.3">
      <c r="A1878" s="49" t="s">
        <v>373</v>
      </c>
      <c r="B1878" s="45">
        <v>200</v>
      </c>
      <c r="C1878" s="49"/>
      <c r="D1878" s="49"/>
      <c r="E1878" s="15" t="s">
        <v>578</v>
      </c>
      <c r="F1878" s="19">
        <f t="shared" ref="F1878:K1879" si="3748">F1879</f>
        <v>3254.3</v>
      </c>
      <c r="G1878" s="19">
        <f t="shared" si="3748"/>
        <v>3105.9</v>
      </c>
      <c r="H1878" s="19">
        <f t="shared" si="3748"/>
        <v>3286.8</v>
      </c>
      <c r="I1878" s="19">
        <f t="shared" si="3748"/>
        <v>0</v>
      </c>
      <c r="J1878" s="19">
        <f t="shared" si="3748"/>
        <v>0</v>
      </c>
      <c r="K1878" s="19">
        <f t="shared" si="3748"/>
        <v>0</v>
      </c>
      <c r="L1878" s="19">
        <f t="shared" si="3697"/>
        <v>3254.3</v>
      </c>
      <c r="M1878" s="19">
        <f t="shared" si="3698"/>
        <v>3105.9</v>
      </c>
      <c r="N1878" s="19">
        <f t="shared" si="3699"/>
        <v>3286.8</v>
      </c>
      <c r="O1878" s="19">
        <f t="shared" ref="O1878:Q1879" si="3749">O1879</f>
        <v>0</v>
      </c>
      <c r="P1878" s="19">
        <f t="shared" si="3749"/>
        <v>0</v>
      </c>
      <c r="Q1878" s="19">
        <f t="shared" si="3749"/>
        <v>0</v>
      </c>
      <c r="R1878" s="19">
        <f t="shared" ref="R1878:R1946" si="3750">L1878+O1878</f>
        <v>3254.3</v>
      </c>
      <c r="S1878" s="19">
        <f t="shared" ref="S1878:S1946" si="3751">M1878+P1878</f>
        <v>3105.9</v>
      </c>
      <c r="T1878" s="19">
        <f t="shared" ref="T1878:T1946" si="3752">N1878+Q1878</f>
        <v>3286.8</v>
      </c>
      <c r="U1878" s="19">
        <f t="shared" ref="U1878:AV1879" si="3753">U1879</f>
        <v>0</v>
      </c>
      <c r="V1878" s="19">
        <f t="shared" ref="V1878:V1946" si="3754">R1878+U1878</f>
        <v>3254.3</v>
      </c>
      <c r="W1878" s="19">
        <f t="shared" ref="W1878:W1946" si="3755">S1878</f>
        <v>3105.9</v>
      </c>
      <c r="X1878" s="19">
        <f t="shared" ref="X1878:X1946" si="3756">T1878</f>
        <v>3286.8</v>
      </c>
      <c r="Y1878" s="19">
        <f t="shared" si="3753"/>
        <v>0</v>
      </c>
      <c r="Z1878" s="19">
        <f t="shared" si="3753"/>
        <v>0</v>
      </c>
      <c r="AA1878" s="19">
        <f t="shared" si="3753"/>
        <v>0</v>
      </c>
      <c r="AB1878" s="19">
        <f t="shared" si="3623"/>
        <v>3254.3</v>
      </c>
      <c r="AC1878" s="19">
        <f t="shared" si="3624"/>
        <v>3105.9</v>
      </c>
      <c r="AD1878" s="19">
        <f t="shared" si="3625"/>
        <v>3286.8</v>
      </c>
      <c r="AE1878" s="19">
        <f t="shared" si="3753"/>
        <v>0</v>
      </c>
      <c r="AF1878" s="19">
        <f t="shared" si="3753"/>
        <v>0</v>
      </c>
      <c r="AG1878" s="19">
        <f t="shared" si="3635"/>
        <v>3254.3</v>
      </c>
      <c r="AH1878" s="19">
        <f t="shared" si="3636"/>
        <v>3105.9</v>
      </c>
      <c r="AI1878" s="19">
        <f t="shared" si="3637"/>
        <v>3286.8</v>
      </c>
      <c r="AJ1878" s="19">
        <f t="shared" si="3753"/>
        <v>0</v>
      </c>
      <c r="AK1878" s="19">
        <f t="shared" si="3753"/>
        <v>0</v>
      </c>
      <c r="AL1878" s="19">
        <f t="shared" si="3753"/>
        <v>0</v>
      </c>
      <c r="AM1878" s="19">
        <f t="shared" ref="AM1878:AM1941" si="3757">AG1878+AJ1878</f>
        <v>3254.3</v>
      </c>
      <c r="AN1878" s="19">
        <f t="shared" si="3753"/>
        <v>0</v>
      </c>
      <c r="AO1878" s="19">
        <f t="shared" si="3700"/>
        <v>3254.3</v>
      </c>
      <c r="AP1878" s="19">
        <f t="shared" ref="AP1878:AP1941" si="3758">AH1878+AK1878</f>
        <v>3105.9</v>
      </c>
      <c r="AQ1878" s="19">
        <f t="shared" si="3753"/>
        <v>0</v>
      </c>
      <c r="AR1878" s="19">
        <f t="shared" si="3701"/>
        <v>3105.9</v>
      </c>
      <c r="AS1878" s="19">
        <f t="shared" ref="AS1878:AS1941" si="3759">AI1878+AL1878</f>
        <v>3286.8</v>
      </c>
      <c r="AT1878" s="19">
        <f t="shared" si="3753"/>
        <v>0</v>
      </c>
      <c r="AU1878" s="19">
        <f t="shared" si="3702"/>
        <v>3286.8</v>
      </c>
      <c r="AV1878" s="19">
        <f t="shared" si="3753"/>
        <v>0</v>
      </c>
      <c r="AW1878" s="32"/>
      <c r="AX1878" s="23"/>
      <c r="AY1878" s="2"/>
    </row>
    <row r="1879" spans="1:51" ht="46.8" x14ac:dyDescent="0.3">
      <c r="A1879" s="49" t="s">
        <v>373</v>
      </c>
      <c r="B1879" s="45">
        <v>240</v>
      </c>
      <c r="C1879" s="49"/>
      <c r="D1879" s="49"/>
      <c r="E1879" s="15" t="s">
        <v>586</v>
      </c>
      <c r="F1879" s="19">
        <f t="shared" si="3748"/>
        <v>3254.3</v>
      </c>
      <c r="G1879" s="19">
        <f t="shared" si="3748"/>
        <v>3105.9</v>
      </c>
      <c r="H1879" s="19">
        <f t="shared" si="3748"/>
        <v>3286.8</v>
      </c>
      <c r="I1879" s="19">
        <f t="shared" si="3748"/>
        <v>0</v>
      </c>
      <c r="J1879" s="19">
        <f t="shared" si="3748"/>
        <v>0</v>
      </c>
      <c r="K1879" s="19">
        <f t="shared" si="3748"/>
        <v>0</v>
      </c>
      <c r="L1879" s="19">
        <f t="shared" si="3697"/>
        <v>3254.3</v>
      </c>
      <c r="M1879" s="19">
        <f t="shared" si="3698"/>
        <v>3105.9</v>
      </c>
      <c r="N1879" s="19">
        <f t="shared" si="3699"/>
        <v>3286.8</v>
      </c>
      <c r="O1879" s="19">
        <f t="shared" si="3749"/>
        <v>0</v>
      </c>
      <c r="P1879" s="19">
        <f t="shared" si="3749"/>
        <v>0</v>
      </c>
      <c r="Q1879" s="19">
        <f t="shared" si="3749"/>
        <v>0</v>
      </c>
      <c r="R1879" s="19">
        <f t="shared" si="3750"/>
        <v>3254.3</v>
      </c>
      <c r="S1879" s="19">
        <f t="shared" si="3751"/>
        <v>3105.9</v>
      </c>
      <c r="T1879" s="19">
        <f t="shared" si="3752"/>
        <v>3286.8</v>
      </c>
      <c r="U1879" s="19">
        <f t="shared" si="3753"/>
        <v>0</v>
      </c>
      <c r="V1879" s="19">
        <f t="shared" si="3754"/>
        <v>3254.3</v>
      </c>
      <c r="W1879" s="19">
        <f t="shared" si="3755"/>
        <v>3105.9</v>
      </c>
      <c r="X1879" s="19">
        <f t="shared" si="3756"/>
        <v>3286.8</v>
      </c>
      <c r="Y1879" s="19">
        <f t="shared" si="3753"/>
        <v>0</v>
      </c>
      <c r="Z1879" s="19">
        <f t="shared" si="3753"/>
        <v>0</v>
      </c>
      <c r="AA1879" s="19">
        <f t="shared" si="3753"/>
        <v>0</v>
      </c>
      <c r="AB1879" s="19">
        <f t="shared" si="3623"/>
        <v>3254.3</v>
      </c>
      <c r="AC1879" s="19">
        <f t="shared" si="3624"/>
        <v>3105.9</v>
      </c>
      <c r="AD1879" s="19">
        <f t="shared" si="3625"/>
        <v>3286.8</v>
      </c>
      <c r="AE1879" s="19">
        <f t="shared" si="3753"/>
        <v>0</v>
      </c>
      <c r="AF1879" s="19">
        <f t="shared" si="3753"/>
        <v>0</v>
      </c>
      <c r="AG1879" s="19">
        <f t="shared" si="3635"/>
        <v>3254.3</v>
      </c>
      <c r="AH1879" s="19">
        <f t="shared" si="3636"/>
        <v>3105.9</v>
      </c>
      <c r="AI1879" s="19">
        <f t="shared" si="3637"/>
        <v>3286.8</v>
      </c>
      <c r="AJ1879" s="19">
        <f t="shared" si="3753"/>
        <v>0</v>
      </c>
      <c r="AK1879" s="19">
        <f t="shared" si="3753"/>
        <v>0</v>
      </c>
      <c r="AL1879" s="19">
        <f t="shared" si="3753"/>
        <v>0</v>
      </c>
      <c r="AM1879" s="19">
        <f t="shared" si="3757"/>
        <v>3254.3</v>
      </c>
      <c r="AN1879" s="19">
        <f t="shared" si="3753"/>
        <v>0</v>
      </c>
      <c r="AO1879" s="19">
        <f t="shared" si="3700"/>
        <v>3254.3</v>
      </c>
      <c r="AP1879" s="19">
        <f t="shared" si="3758"/>
        <v>3105.9</v>
      </c>
      <c r="AQ1879" s="19">
        <f t="shared" si="3753"/>
        <v>0</v>
      </c>
      <c r="AR1879" s="19">
        <f t="shared" si="3701"/>
        <v>3105.9</v>
      </c>
      <c r="AS1879" s="19">
        <f t="shared" si="3759"/>
        <v>3286.8</v>
      </c>
      <c r="AT1879" s="19">
        <f t="shared" si="3753"/>
        <v>0</v>
      </c>
      <c r="AU1879" s="19">
        <f t="shared" si="3702"/>
        <v>3286.8</v>
      </c>
      <c r="AV1879" s="19">
        <f t="shared" si="3753"/>
        <v>0</v>
      </c>
      <c r="AW1879" s="32"/>
      <c r="AX1879" s="23"/>
      <c r="AY1879" s="2"/>
    </row>
    <row r="1880" spans="1:51" x14ac:dyDescent="0.3">
      <c r="A1880" s="49" t="s">
        <v>373</v>
      </c>
      <c r="B1880" s="45">
        <v>240</v>
      </c>
      <c r="C1880" s="49" t="s">
        <v>5</v>
      </c>
      <c r="D1880" s="49" t="s">
        <v>6</v>
      </c>
      <c r="E1880" s="15" t="s">
        <v>543</v>
      </c>
      <c r="F1880" s="19">
        <v>3254.3</v>
      </c>
      <c r="G1880" s="19">
        <v>3105.9</v>
      </c>
      <c r="H1880" s="19">
        <v>3286.8</v>
      </c>
      <c r="I1880" s="19"/>
      <c r="J1880" s="19"/>
      <c r="K1880" s="19"/>
      <c r="L1880" s="19">
        <f t="shared" si="3697"/>
        <v>3254.3</v>
      </c>
      <c r="M1880" s="19">
        <f t="shared" si="3698"/>
        <v>3105.9</v>
      </c>
      <c r="N1880" s="19">
        <f t="shared" si="3699"/>
        <v>3286.8</v>
      </c>
      <c r="O1880" s="19"/>
      <c r="P1880" s="19"/>
      <c r="Q1880" s="19"/>
      <c r="R1880" s="19">
        <f t="shared" si="3750"/>
        <v>3254.3</v>
      </c>
      <c r="S1880" s="19">
        <f t="shared" si="3751"/>
        <v>3105.9</v>
      </c>
      <c r="T1880" s="19">
        <f t="shared" si="3752"/>
        <v>3286.8</v>
      </c>
      <c r="U1880" s="19"/>
      <c r="V1880" s="19">
        <f t="shared" si="3754"/>
        <v>3254.3</v>
      </c>
      <c r="W1880" s="19">
        <f t="shared" si="3755"/>
        <v>3105.9</v>
      </c>
      <c r="X1880" s="19">
        <f t="shared" si="3756"/>
        <v>3286.8</v>
      </c>
      <c r="Y1880" s="19"/>
      <c r="Z1880" s="19"/>
      <c r="AA1880" s="19"/>
      <c r="AB1880" s="19">
        <f t="shared" si="3623"/>
        <v>3254.3</v>
      </c>
      <c r="AC1880" s="19">
        <f t="shared" si="3624"/>
        <v>3105.9</v>
      </c>
      <c r="AD1880" s="19">
        <f t="shared" si="3625"/>
        <v>3286.8</v>
      </c>
      <c r="AE1880" s="19"/>
      <c r="AF1880" s="19"/>
      <c r="AG1880" s="19">
        <f t="shared" si="3635"/>
        <v>3254.3</v>
      </c>
      <c r="AH1880" s="19">
        <f t="shared" si="3636"/>
        <v>3105.9</v>
      </c>
      <c r="AI1880" s="19">
        <f t="shared" si="3637"/>
        <v>3286.8</v>
      </c>
      <c r="AJ1880" s="19"/>
      <c r="AK1880" s="19"/>
      <c r="AL1880" s="19"/>
      <c r="AM1880" s="19">
        <f t="shared" si="3757"/>
        <v>3254.3</v>
      </c>
      <c r="AN1880" s="19"/>
      <c r="AO1880" s="19">
        <f t="shared" si="3700"/>
        <v>3254.3</v>
      </c>
      <c r="AP1880" s="19">
        <f t="shared" si="3758"/>
        <v>3105.9</v>
      </c>
      <c r="AQ1880" s="19"/>
      <c r="AR1880" s="19">
        <f t="shared" si="3701"/>
        <v>3105.9</v>
      </c>
      <c r="AS1880" s="19">
        <f t="shared" si="3759"/>
        <v>3286.8</v>
      </c>
      <c r="AT1880" s="19"/>
      <c r="AU1880" s="19">
        <f t="shared" si="3702"/>
        <v>3286.8</v>
      </c>
      <c r="AV1880" s="19"/>
      <c r="AW1880" s="32"/>
      <c r="AX1880" s="23"/>
      <c r="AY1880" s="2"/>
    </row>
    <row r="1881" spans="1:51" x14ac:dyDescent="0.3">
      <c r="A1881" s="49" t="s">
        <v>373</v>
      </c>
      <c r="B1881" s="45">
        <v>800</v>
      </c>
      <c r="C1881" s="49"/>
      <c r="D1881" s="49"/>
      <c r="E1881" s="15" t="s">
        <v>583</v>
      </c>
      <c r="F1881" s="19">
        <f>F1882+F1884</f>
        <v>866.3</v>
      </c>
      <c r="G1881" s="19">
        <f t="shared" ref="G1881:AV1881" si="3760">G1882+G1884</f>
        <v>866.3</v>
      </c>
      <c r="H1881" s="19">
        <f t="shared" si="3760"/>
        <v>866.3</v>
      </c>
      <c r="I1881" s="19">
        <f t="shared" ref="I1881:K1881" si="3761">I1882+I1884</f>
        <v>0</v>
      </c>
      <c r="J1881" s="19">
        <f t="shared" si="3761"/>
        <v>0</v>
      </c>
      <c r="K1881" s="19">
        <f t="shared" si="3761"/>
        <v>0</v>
      </c>
      <c r="L1881" s="19">
        <f t="shared" si="3697"/>
        <v>866.3</v>
      </c>
      <c r="M1881" s="19">
        <f t="shared" si="3698"/>
        <v>866.3</v>
      </c>
      <c r="N1881" s="19">
        <f t="shared" si="3699"/>
        <v>866.3</v>
      </c>
      <c r="O1881" s="19">
        <f t="shared" ref="O1881:Q1881" si="3762">O1882+O1884</f>
        <v>0</v>
      </c>
      <c r="P1881" s="19">
        <f t="shared" si="3762"/>
        <v>0</v>
      </c>
      <c r="Q1881" s="19">
        <f t="shared" si="3762"/>
        <v>0</v>
      </c>
      <c r="R1881" s="19">
        <f t="shared" si="3750"/>
        <v>866.3</v>
      </c>
      <c r="S1881" s="19">
        <f t="shared" si="3751"/>
        <v>866.3</v>
      </c>
      <c r="T1881" s="19">
        <f t="shared" si="3752"/>
        <v>866.3</v>
      </c>
      <c r="U1881" s="19">
        <f t="shared" ref="U1881" si="3763">U1882+U1884</f>
        <v>0</v>
      </c>
      <c r="V1881" s="19">
        <f t="shared" si="3754"/>
        <v>866.3</v>
      </c>
      <c r="W1881" s="19">
        <f t="shared" si="3755"/>
        <v>866.3</v>
      </c>
      <c r="X1881" s="19">
        <f t="shared" si="3756"/>
        <v>866.3</v>
      </c>
      <c r="Y1881" s="19">
        <f t="shared" ref="Y1881:AA1881" si="3764">Y1882+Y1884</f>
        <v>0</v>
      </c>
      <c r="Z1881" s="19">
        <f t="shared" si="3764"/>
        <v>0</v>
      </c>
      <c r="AA1881" s="19">
        <f t="shared" si="3764"/>
        <v>0</v>
      </c>
      <c r="AB1881" s="19">
        <f t="shared" si="3623"/>
        <v>866.3</v>
      </c>
      <c r="AC1881" s="19">
        <f t="shared" si="3624"/>
        <v>866.3</v>
      </c>
      <c r="AD1881" s="19">
        <f t="shared" si="3625"/>
        <v>866.3</v>
      </c>
      <c r="AE1881" s="19">
        <f t="shared" ref="AE1881:AF1881" si="3765">AE1882+AE1884</f>
        <v>0</v>
      </c>
      <c r="AF1881" s="19">
        <f t="shared" si="3765"/>
        <v>0</v>
      </c>
      <c r="AG1881" s="19">
        <f t="shared" si="3635"/>
        <v>866.3</v>
      </c>
      <c r="AH1881" s="19">
        <f t="shared" si="3636"/>
        <v>866.3</v>
      </c>
      <c r="AI1881" s="19">
        <f t="shared" si="3637"/>
        <v>866.3</v>
      </c>
      <c r="AJ1881" s="19">
        <f t="shared" ref="AJ1881:AL1881" si="3766">AJ1882+AJ1884</f>
        <v>0</v>
      </c>
      <c r="AK1881" s="19">
        <f t="shared" si="3766"/>
        <v>0</v>
      </c>
      <c r="AL1881" s="19">
        <f t="shared" si="3766"/>
        <v>0</v>
      </c>
      <c r="AM1881" s="19">
        <f t="shared" si="3757"/>
        <v>866.3</v>
      </c>
      <c r="AN1881" s="19">
        <f t="shared" ref="AN1881" si="3767">AN1882+AN1884</f>
        <v>0</v>
      </c>
      <c r="AO1881" s="19">
        <f t="shared" si="3700"/>
        <v>866.3</v>
      </c>
      <c r="AP1881" s="19">
        <f t="shared" si="3758"/>
        <v>866.3</v>
      </c>
      <c r="AQ1881" s="19">
        <f t="shared" ref="AQ1881" si="3768">AQ1882+AQ1884</f>
        <v>0</v>
      </c>
      <c r="AR1881" s="19">
        <f t="shared" si="3701"/>
        <v>866.3</v>
      </c>
      <c r="AS1881" s="19">
        <f t="shared" si="3759"/>
        <v>866.3</v>
      </c>
      <c r="AT1881" s="19">
        <f t="shared" ref="AT1881" si="3769">AT1882+AT1884</f>
        <v>0</v>
      </c>
      <c r="AU1881" s="19">
        <f t="shared" si="3702"/>
        <v>866.3</v>
      </c>
      <c r="AV1881" s="19">
        <f t="shared" si="3760"/>
        <v>0</v>
      </c>
      <c r="AW1881" s="32"/>
      <c r="AX1881" s="23"/>
      <c r="AY1881" s="2"/>
    </row>
    <row r="1882" spans="1:51" x14ac:dyDescent="0.3">
      <c r="A1882" s="49" t="s">
        <v>373</v>
      </c>
      <c r="B1882" s="45">
        <v>830</v>
      </c>
      <c r="C1882" s="49"/>
      <c r="D1882" s="49"/>
      <c r="E1882" s="15" t="s">
        <v>600</v>
      </c>
      <c r="F1882" s="19">
        <f t="shared" ref="F1882:K1882" si="3770">F1883</f>
        <v>850.8</v>
      </c>
      <c r="G1882" s="19">
        <f t="shared" si="3770"/>
        <v>850.8</v>
      </c>
      <c r="H1882" s="19">
        <f t="shared" si="3770"/>
        <v>850.8</v>
      </c>
      <c r="I1882" s="19">
        <f t="shared" si="3770"/>
        <v>0</v>
      </c>
      <c r="J1882" s="19">
        <f t="shared" si="3770"/>
        <v>0</v>
      </c>
      <c r="K1882" s="19">
        <f t="shared" si="3770"/>
        <v>0</v>
      </c>
      <c r="L1882" s="19">
        <f t="shared" si="3697"/>
        <v>850.8</v>
      </c>
      <c r="M1882" s="19">
        <f t="shared" si="3698"/>
        <v>850.8</v>
      </c>
      <c r="N1882" s="19">
        <f t="shared" si="3699"/>
        <v>850.8</v>
      </c>
      <c r="O1882" s="19">
        <f t="shared" ref="O1882:Q1882" si="3771">O1883</f>
        <v>0</v>
      </c>
      <c r="P1882" s="19">
        <f t="shared" si="3771"/>
        <v>0</v>
      </c>
      <c r="Q1882" s="19">
        <f t="shared" si="3771"/>
        <v>0</v>
      </c>
      <c r="R1882" s="19">
        <f t="shared" si="3750"/>
        <v>850.8</v>
      </c>
      <c r="S1882" s="19">
        <f t="shared" si="3751"/>
        <v>850.8</v>
      </c>
      <c r="T1882" s="19">
        <f t="shared" si="3752"/>
        <v>850.8</v>
      </c>
      <c r="U1882" s="19">
        <f t="shared" ref="U1882:AV1882" si="3772">U1883</f>
        <v>0</v>
      </c>
      <c r="V1882" s="19">
        <f t="shared" si="3754"/>
        <v>850.8</v>
      </c>
      <c r="W1882" s="19">
        <f t="shared" si="3755"/>
        <v>850.8</v>
      </c>
      <c r="X1882" s="19">
        <f t="shared" si="3756"/>
        <v>850.8</v>
      </c>
      <c r="Y1882" s="19">
        <f t="shared" si="3772"/>
        <v>0</v>
      </c>
      <c r="Z1882" s="19">
        <f t="shared" si="3772"/>
        <v>0</v>
      </c>
      <c r="AA1882" s="19">
        <f t="shared" si="3772"/>
        <v>0</v>
      </c>
      <c r="AB1882" s="19">
        <f t="shared" si="3623"/>
        <v>850.8</v>
      </c>
      <c r="AC1882" s="19">
        <f t="shared" si="3624"/>
        <v>850.8</v>
      </c>
      <c r="AD1882" s="19">
        <f t="shared" si="3625"/>
        <v>850.8</v>
      </c>
      <c r="AE1882" s="19">
        <f t="shared" si="3772"/>
        <v>0</v>
      </c>
      <c r="AF1882" s="19">
        <f t="shared" si="3772"/>
        <v>0</v>
      </c>
      <c r="AG1882" s="19">
        <f t="shared" si="3635"/>
        <v>850.8</v>
      </c>
      <c r="AH1882" s="19">
        <f t="shared" si="3636"/>
        <v>850.8</v>
      </c>
      <c r="AI1882" s="19">
        <f t="shared" si="3637"/>
        <v>850.8</v>
      </c>
      <c r="AJ1882" s="19">
        <f t="shared" si="3772"/>
        <v>0</v>
      </c>
      <c r="AK1882" s="19">
        <f t="shared" si="3772"/>
        <v>0</v>
      </c>
      <c r="AL1882" s="19">
        <f t="shared" si="3772"/>
        <v>0</v>
      </c>
      <c r="AM1882" s="19">
        <f t="shared" si="3757"/>
        <v>850.8</v>
      </c>
      <c r="AN1882" s="19">
        <f t="shared" si="3772"/>
        <v>0</v>
      </c>
      <c r="AO1882" s="19">
        <f t="shared" si="3700"/>
        <v>850.8</v>
      </c>
      <c r="AP1882" s="19">
        <f t="shared" si="3758"/>
        <v>850.8</v>
      </c>
      <c r="AQ1882" s="19">
        <f t="shared" si="3772"/>
        <v>0</v>
      </c>
      <c r="AR1882" s="19">
        <f t="shared" si="3701"/>
        <v>850.8</v>
      </c>
      <c r="AS1882" s="19">
        <f t="shared" si="3759"/>
        <v>850.8</v>
      </c>
      <c r="AT1882" s="19">
        <f t="shared" si="3772"/>
        <v>0</v>
      </c>
      <c r="AU1882" s="19">
        <f t="shared" si="3702"/>
        <v>850.8</v>
      </c>
      <c r="AV1882" s="19">
        <f t="shared" si="3772"/>
        <v>0</v>
      </c>
      <c r="AW1882" s="32"/>
      <c r="AX1882" s="23"/>
      <c r="AY1882" s="2"/>
    </row>
    <row r="1883" spans="1:51" x14ac:dyDescent="0.3">
      <c r="A1883" s="49" t="s">
        <v>373</v>
      </c>
      <c r="B1883" s="45">
        <v>830</v>
      </c>
      <c r="C1883" s="49" t="s">
        <v>5</v>
      </c>
      <c r="D1883" s="49" t="s">
        <v>6</v>
      </c>
      <c r="E1883" s="15" t="s">
        <v>543</v>
      </c>
      <c r="F1883" s="19">
        <v>850.8</v>
      </c>
      <c r="G1883" s="19">
        <v>850.8</v>
      </c>
      <c r="H1883" s="19">
        <v>850.8</v>
      </c>
      <c r="I1883" s="19"/>
      <c r="J1883" s="19"/>
      <c r="K1883" s="19"/>
      <c r="L1883" s="19">
        <f t="shared" si="3697"/>
        <v>850.8</v>
      </c>
      <c r="M1883" s="19">
        <f t="shared" si="3698"/>
        <v>850.8</v>
      </c>
      <c r="N1883" s="19">
        <f t="shared" si="3699"/>
        <v>850.8</v>
      </c>
      <c r="O1883" s="19"/>
      <c r="P1883" s="19"/>
      <c r="Q1883" s="19"/>
      <c r="R1883" s="19">
        <f t="shared" si="3750"/>
        <v>850.8</v>
      </c>
      <c r="S1883" s="19">
        <f t="shared" si="3751"/>
        <v>850.8</v>
      </c>
      <c r="T1883" s="19">
        <f t="shared" si="3752"/>
        <v>850.8</v>
      </c>
      <c r="U1883" s="19"/>
      <c r="V1883" s="19">
        <f t="shared" si="3754"/>
        <v>850.8</v>
      </c>
      <c r="W1883" s="19">
        <f t="shared" si="3755"/>
        <v>850.8</v>
      </c>
      <c r="X1883" s="19">
        <f t="shared" si="3756"/>
        <v>850.8</v>
      </c>
      <c r="Y1883" s="19"/>
      <c r="Z1883" s="19"/>
      <c r="AA1883" s="19"/>
      <c r="AB1883" s="19">
        <f t="shared" si="3623"/>
        <v>850.8</v>
      </c>
      <c r="AC1883" s="19">
        <f t="shared" si="3624"/>
        <v>850.8</v>
      </c>
      <c r="AD1883" s="19">
        <f t="shared" si="3625"/>
        <v>850.8</v>
      </c>
      <c r="AE1883" s="19"/>
      <c r="AF1883" s="19"/>
      <c r="AG1883" s="19">
        <f t="shared" si="3635"/>
        <v>850.8</v>
      </c>
      <c r="AH1883" s="19">
        <f t="shared" si="3636"/>
        <v>850.8</v>
      </c>
      <c r="AI1883" s="19">
        <f t="shared" si="3637"/>
        <v>850.8</v>
      </c>
      <c r="AJ1883" s="19"/>
      <c r="AK1883" s="19"/>
      <c r="AL1883" s="19"/>
      <c r="AM1883" s="19">
        <f t="shared" si="3757"/>
        <v>850.8</v>
      </c>
      <c r="AN1883" s="19"/>
      <c r="AO1883" s="19">
        <f t="shared" si="3700"/>
        <v>850.8</v>
      </c>
      <c r="AP1883" s="19">
        <f t="shared" si="3758"/>
        <v>850.8</v>
      </c>
      <c r="AQ1883" s="19"/>
      <c r="AR1883" s="19">
        <f t="shared" si="3701"/>
        <v>850.8</v>
      </c>
      <c r="AS1883" s="19">
        <f t="shared" si="3759"/>
        <v>850.8</v>
      </c>
      <c r="AT1883" s="19"/>
      <c r="AU1883" s="19">
        <f t="shared" si="3702"/>
        <v>850.8</v>
      </c>
      <c r="AV1883" s="19"/>
      <c r="AW1883" s="32"/>
      <c r="AX1883" s="23"/>
      <c r="AY1883" s="2"/>
    </row>
    <row r="1884" spans="1:51" x14ac:dyDescent="0.3">
      <c r="A1884" s="49" t="s">
        <v>373</v>
      </c>
      <c r="B1884" s="45">
        <v>850</v>
      </c>
      <c r="C1884" s="49"/>
      <c r="D1884" s="49"/>
      <c r="E1884" s="15" t="s">
        <v>601</v>
      </c>
      <c r="F1884" s="19">
        <f>F1885</f>
        <v>15.5</v>
      </c>
      <c r="G1884" s="19">
        <f t="shared" ref="G1884:AV1884" si="3773">G1885</f>
        <v>15.5</v>
      </c>
      <c r="H1884" s="19">
        <f t="shared" si="3773"/>
        <v>15.5</v>
      </c>
      <c r="I1884" s="19">
        <f t="shared" si="3773"/>
        <v>0</v>
      </c>
      <c r="J1884" s="19">
        <f t="shared" si="3773"/>
        <v>0</v>
      </c>
      <c r="K1884" s="19">
        <f t="shared" si="3773"/>
        <v>0</v>
      </c>
      <c r="L1884" s="19">
        <f t="shared" si="3697"/>
        <v>15.5</v>
      </c>
      <c r="M1884" s="19">
        <f t="shared" si="3698"/>
        <v>15.5</v>
      </c>
      <c r="N1884" s="19">
        <f t="shared" si="3699"/>
        <v>15.5</v>
      </c>
      <c r="O1884" s="19">
        <f t="shared" si="3773"/>
        <v>0</v>
      </c>
      <c r="P1884" s="19">
        <f t="shared" si="3773"/>
        <v>0</v>
      </c>
      <c r="Q1884" s="19">
        <f t="shared" si="3773"/>
        <v>0</v>
      </c>
      <c r="R1884" s="19">
        <f t="shared" si="3750"/>
        <v>15.5</v>
      </c>
      <c r="S1884" s="19">
        <f t="shared" si="3751"/>
        <v>15.5</v>
      </c>
      <c r="T1884" s="19">
        <f t="shared" si="3752"/>
        <v>15.5</v>
      </c>
      <c r="U1884" s="19">
        <f t="shared" si="3773"/>
        <v>0</v>
      </c>
      <c r="V1884" s="19">
        <f t="shared" si="3754"/>
        <v>15.5</v>
      </c>
      <c r="W1884" s="19">
        <f t="shared" si="3755"/>
        <v>15.5</v>
      </c>
      <c r="X1884" s="19">
        <f t="shared" si="3756"/>
        <v>15.5</v>
      </c>
      <c r="Y1884" s="19">
        <f t="shared" si="3773"/>
        <v>0</v>
      </c>
      <c r="Z1884" s="19">
        <f t="shared" si="3773"/>
        <v>0</v>
      </c>
      <c r="AA1884" s="19">
        <f t="shared" si="3773"/>
        <v>0</v>
      </c>
      <c r="AB1884" s="19">
        <f t="shared" si="3623"/>
        <v>15.5</v>
      </c>
      <c r="AC1884" s="19">
        <f t="shared" si="3624"/>
        <v>15.5</v>
      </c>
      <c r="AD1884" s="19">
        <f t="shared" si="3625"/>
        <v>15.5</v>
      </c>
      <c r="AE1884" s="19">
        <f t="shared" si="3773"/>
        <v>0</v>
      </c>
      <c r="AF1884" s="19">
        <f t="shared" si="3773"/>
        <v>0</v>
      </c>
      <c r="AG1884" s="19">
        <f t="shared" si="3635"/>
        <v>15.5</v>
      </c>
      <c r="AH1884" s="19">
        <f t="shared" si="3636"/>
        <v>15.5</v>
      </c>
      <c r="AI1884" s="19">
        <f t="shared" si="3637"/>
        <v>15.5</v>
      </c>
      <c r="AJ1884" s="19">
        <f t="shared" si="3773"/>
        <v>0</v>
      </c>
      <c r="AK1884" s="19">
        <f t="shared" si="3773"/>
        <v>0</v>
      </c>
      <c r="AL1884" s="19">
        <f t="shared" si="3773"/>
        <v>0</v>
      </c>
      <c r="AM1884" s="19">
        <f t="shared" si="3757"/>
        <v>15.5</v>
      </c>
      <c r="AN1884" s="19">
        <f t="shared" si="3773"/>
        <v>0</v>
      </c>
      <c r="AO1884" s="19">
        <f t="shared" si="3700"/>
        <v>15.5</v>
      </c>
      <c r="AP1884" s="19">
        <f t="shared" si="3758"/>
        <v>15.5</v>
      </c>
      <c r="AQ1884" s="19">
        <f t="shared" si="3773"/>
        <v>0</v>
      </c>
      <c r="AR1884" s="19">
        <f t="shared" si="3701"/>
        <v>15.5</v>
      </c>
      <c r="AS1884" s="19">
        <f t="shared" si="3759"/>
        <v>15.5</v>
      </c>
      <c r="AT1884" s="19">
        <f t="shared" si="3773"/>
        <v>0</v>
      </c>
      <c r="AU1884" s="19">
        <f t="shared" si="3702"/>
        <v>15.5</v>
      </c>
      <c r="AV1884" s="19">
        <f t="shared" si="3773"/>
        <v>0</v>
      </c>
      <c r="AW1884" s="32"/>
      <c r="AX1884" s="23"/>
      <c r="AY1884" s="2"/>
    </row>
    <row r="1885" spans="1:51" x14ac:dyDescent="0.3">
      <c r="A1885" s="49" t="s">
        <v>373</v>
      </c>
      <c r="B1885" s="45">
        <v>850</v>
      </c>
      <c r="C1885" s="49" t="s">
        <v>5</v>
      </c>
      <c r="D1885" s="49" t="s">
        <v>6</v>
      </c>
      <c r="E1885" s="15" t="s">
        <v>543</v>
      </c>
      <c r="F1885" s="19">
        <v>15.5</v>
      </c>
      <c r="G1885" s="19">
        <v>15.5</v>
      </c>
      <c r="H1885" s="19">
        <v>15.5</v>
      </c>
      <c r="I1885" s="19"/>
      <c r="J1885" s="19"/>
      <c r="K1885" s="19"/>
      <c r="L1885" s="19">
        <f t="shared" si="3697"/>
        <v>15.5</v>
      </c>
      <c r="M1885" s="19">
        <f t="shared" si="3698"/>
        <v>15.5</v>
      </c>
      <c r="N1885" s="19">
        <f t="shared" si="3699"/>
        <v>15.5</v>
      </c>
      <c r="O1885" s="19"/>
      <c r="P1885" s="19"/>
      <c r="Q1885" s="19"/>
      <c r="R1885" s="19">
        <f t="shared" si="3750"/>
        <v>15.5</v>
      </c>
      <c r="S1885" s="19">
        <f t="shared" si="3751"/>
        <v>15.5</v>
      </c>
      <c r="T1885" s="19">
        <f t="shared" si="3752"/>
        <v>15.5</v>
      </c>
      <c r="U1885" s="19"/>
      <c r="V1885" s="19">
        <f t="shared" si="3754"/>
        <v>15.5</v>
      </c>
      <c r="W1885" s="19">
        <f t="shared" si="3755"/>
        <v>15.5</v>
      </c>
      <c r="X1885" s="19">
        <f t="shared" si="3756"/>
        <v>15.5</v>
      </c>
      <c r="Y1885" s="19"/>
      <c r="Z1885" s="19"/>
      <c r="AA1885" s="19"/>
      <c r="AB1885" s="19">
        <f t="shared" si="3623"/>
        <v>15.5</v>
      </c>
      <c r="AC1885" s="19">
        <f t="shared" si="3624"/>
        <v>15.5</v>
      </c>
      <c r="AD1885" s="19">
        <f t="shared" si="3625"/>
        <v>15.5</v>
      </c>
      <c r="AE1885" s="19"/>
      <c r="AF1885" s="19"/>
      <c r="AG1885" s="19">
        <f t="shared" si="3635"/>
        <v>15.5</v>
      </c>
      <c r="AH1885" s="19">
        <f t="shared" si="3636"/>
        <v>15.5</v>
      </c>
      <c r="AI1885" s="19">
        <f t="shared" si="3637"/>
        <v>15.5</v>
      </c>
      <c r="AJ1885" s="19"/>
      <c r="AK1885" s="19"/>
      <c r="AL1885" s="19"/>
      <c r="AM1885" s="19">
        <f t="shared" si="3757"/>
        <v>15.5</v>
      </c>
      <c r="AN1885" s="19"/>
      <c r="AO1885" s="19">
        <f t="shared" si="3700"/>
        <v>15.5</v>
      </c>
      <c r="AP1885" s="19">
        <f t="shared" si="3758"/>
        <v>15.5</v>
      </c>
      <c r="AQ1885" s="19"/>
      <c r="AR1885" s="19">
        <f t="shared" si="3701"/>
        <v>15.5</v>
      </c>
      <c r="AS1885" s="19">
        <f t="shared" si="3759"/>
        <v>15.5</v>
      </c>
      <c r="AT1885" s="19"/>
      <c r="AU1885" s="19">
        <f t="shared" si="3702"/>
        <v>15.5</v>
      </c>
      <c r="AV1885" s="19"/>
      <c r="AW1885" s="32"/>
      <c r="AX1885" s="23"/>
      <c r="AY1885" s="2"/>
    </row>
    <row r="1886" spans="1:51" ht="31.2" x14ac:dyDescent="0.3">
      <c r="A1886" s="49" t="s">
        <v>1426</v>
      </c>
      <c r="B1886" s="45"/>
      <c r="C1886" s="49"/>
      <c r="D1886" s="49"/>
      <c r="E1886" s="15" t="s">
        <v>1428</v>
      </c>
      <c r="F1886" s="19"/>
      <c r="G1886" s="19"/>
      <c r="H1886" s="19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9"/>
      <c r="T1886" s="19"/>
      <c r="U1886" s="19"/>
      <c r="V1886" s="19">
        <f>V1887</f>
        <v>0</v>
      </c>
      <c r="W1886" s="19">
        <f t="shared" ref="W1886:AV1889" si="3774">W1887</f>
        <v>0</v>
      </c>
      <c r="X1886" s="19">
        <f t="shared" si="3774"/>
        <v>0</v>
      </c>
      <c r="Y1886" s="19">
        <f t="shared" si="3774"/>
        <v>300000</v>
      </c>
      <c r="Z1886" s="19">
        <f t="shared" si="3774"/>
        <v>0</v>
      </c>
      <c r="AA1886" s="19">
        <f t="shared" si="3774"/>
        <v>0</v>
      </c>
      <c r="AB1886" s="19">
        <f t="shared" si="3623"/>
        <v>300000</v>
      </c>
      <c r="AC1886" s="19">
        <f t="shared" si="3624"/>
        <v>0</v>
      </c>
      <c r="AD1886" s="19">
        <f t="shared" si="3625"/>
        <v>0</v>
      </c>
      <c r="AE1886" s="19">
        <f t="shared" si="3774"/>
        <v>0</v>
      </c>
      <c r="AF1886" s="19">
        <f t="shared" si="3774"/>
        <v>0</v>
      </c>
      <c r="AG1886" s="19">
        <f t="shared" si="3635"/>
        <v>300000</v>
      </c>
      <c r="AH1886" s="19">
        <f t="shared" si="3636"/>
        <v>0</v>
      </c>
      <c r="AI1886" s="19">
        <f t="shared" si="3637"/>
        <v>0</v>
      </c>
      <c r="AJ1886" s="19">
        <f t="shared" si="3774"/>
        <v>0</v>
      </c>
      <c r="AK1886" s="19">
        <f t="shared" si="3774"/>
        <v>0</v>
      </c>
      <c r="AL1886" s="19">
        <f t="shared" si="3774"/>
        <v>0</v>
      </c>
      <c r="AM1886" s="19">
        <f t="shared" si="3757"/>
        <v>300000</v>
      </c>
      <c r="AN1886" s="19">
        <f t="shared" si="3774"/>
        <v>0</v>
      </c>
      <c r="AO1886" s="19">
        <f t="shared" si="3700"/>
        <v>300000</v>
      </c>
      <c r="AP1886" s="19">
        <f t="shared" si="3758"/>
        <v>0</v>
      </c>
      <c r="AQ1886" s="19">
        <f t="shared" si="3774"/>
        <v>0</v>
      </c>
      <c r="AR1886" s="19">
        <f t="shared" si="3701"/>
        <v>0</v>
      </c>
      <c r="AS1886" s="19">
        <f t="shared" si="3759"/>
        <v>0</v>
      </c>
      <c r="AT1886" s="19">
        <f t="shared" si="3774"/>
        <v>0</v>
      </c>
      <c r="AU1886" s="19">
        <f t="shared" si="3702"/>
        <v>0</v>
      </c>
      <c r="AV1886" s="19">
        <f t="shared" si="3774"/>
        <v>0</v>
      </c>
      <c r="AW1886" s="32"/>
      <c r="AX1886" s="23"/>
      <c r="AY1886" s="2"/>
    </row>
    <row r="1887" spans="1:51" ht="109.2" x14ac:dyDescent="0.3">
      <c r="A1887" s="20" t="s">
        <v>1427</v>
      </c>
      <c r="B1887" s="45"/>
      <c r="C1887" s="49"/>
      <c r="D1887" s="49"/>
      <c r="E1887" s="15" t="s">
        <v>1429</v>
      </c>
      <c r="F1887" s="19"/>
      <c r="G1887" s="19"/>
      <c r="H1887" s="19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9"/>
      <c r="T1887" s="19"/>
      <c r="U1887" s="19"/>
      <c r="V1887" s="19">
        <f>V1888</f>
        <v>0</v>
      </c>
      <c r="W1887" s="19">
        <f t="shared" si="3774"/>
        <v>0</v>
      </c>
      <c r="X1887" s="19">
        <f t="shared" si="3774"/>
        <v>0</v>
      </c>
      <c r="Y1887" s="19">
        <f t="shared" si="3774"/>
        <v>300000</v>
      </c>
      <c r="Z1887" s="19">
        <f t="shared" si="3774"/>
        <v>0</v>
      </c>
      <c r="AA1887" s="19">
        <f t="shared" si="3774"/>
        <v>0</v>
      </c>
      <c r="AB1887" s="19">
        <f t="shared" si="3623"/>
        <v>300000</v>
      </c>
      <c r="AC1887" s="19">
        <f t="shared" si="3624"/>
        <v>0</v>
      </c>
      <c r="AD1887" s="19">
        <f t="shared" si="3625"/>
        <v>0</v>
      </c>
      <c r="AE1887" s="19">
        <f t="shared" si="3774"/>
        <v>0</v>
      </c>
      <c r="AF1887" s="19">
        <f t="shared" si="3774"/>
        <v>0</v>
      </c>
      <c r="AG1887" s="19">
        <f t="shared" si="3635"/>
        <v>300000</v>
      </c>
      <c r="AH1887" s="19">
        <f t="shared" si="3636"/>
        <v>0</v>
      </c>
      <c r="AI1887" s="19">
        <f t="shared" si="3637"/>
        <v>0</v>
      </c>
      <c r="AJ1887" s="19">
        <f t="shared" si="3774"/>
        <v>0</v>
      </c>
      <c r="AK1887" s="19">
        <f t="shared" si="3774"/>
        <v>0</v>
      </c>
      <c r="AL1887" s="19">
        <f t="shared" si="3774"/>
        <v>0</v>
      </c>
      <c r="AM1887" s="19">
        <f t="shared" si="3757"/>
        <v>300000</v>
      </c>
      <c r="AN1887" s="19">
        <f t="shared" si="3774"/>
        <v>0</v>
      </c>
      <c r="AO1887" s="19">
        <f t="shared" si="3700"/>
        <v>300000</v>
      </c>
      <c r="AP1887" s="19">
        <f t="shared" si="3758"/>
        <v>0</v>
      </c>
      <c r="AQ1887" s="19">
        <f t="shared" si="3774"/>
        <v>0</v>
      </c>
      <c r="AR1887" s="19">
        <f t="shared" si="3701"/>
        <v>0</v>
      </c>
      <c r="AS1887" s="19">
        <f t="shared" si="3759"/>
        <v>0</v>
      </c>
      <c r="AT1887" s="19">
        <f t="shared" si="3774"/>
        <v>0</v>
      </c>
      <c r="AU1887" s="19">
        <f t="shared" si="3702"/>
        <v>0</v>
      </c>
      <c r="AV1887" s="19">
        <f t="shared" si="3774"/>
        <v>0</v>
      </c>
      <c r="AW1887" s="32"/>
      <c r="AX1887" s="23"/>
      <c r="AY1887" s="2"/>
    </row>
    <row r="1888" spans="1:51" ht="46.8" x14ac:dyDescent="0.3">
      <c r="A1888" s="20" t="s">
        <v>1427</v>
      </c>
      <c r="B1888" s="45">
        <v>400</v>
      </c>
      <c r="C1888" s="49"/>
      <c r="D1888" s="49"/>
      <c r="E1888" s="15" t="s">
        <v>580</v>
      </c>
      <c r="F1888" s="19"/>
      <c r="G1888" s="19"/>
      <c r="H1888" s="19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9"/>
      <c r="T1888" s="19"/>
      <c r="U1888" s="19"/>
      <c r="V1888" s="19">
        <f>V1889</f>
        <v>0</v>
      </c>
      <c r="W1888" s="19">
        <f t="shared" si="3774"/>
        <v>0</v>
      </c>
      <c r="X1888" s="19">
        <f t="shared" si="3774"/>
        <v>0</v>
      </c>
      <c r="Y1888" s="19">
        <f t="shared" si="3774"/>
        <v>300000</v>
      </c>
      <c r="Z1888" s="19">
        <f t="shared" si="3774"/>
        <v>0</v>
      </c>
      <c r="AA1888" s="19">
        <f t="shared" si="3774"/>
        <v>0</v>
      </c>
      <c r="AB1888" s="19">
        <f t="shared" si="3623"/>
        <v>300000</v>
      </c>
      <c r="AC1888" s="19">
        <f t="shared" si="3624"/>
        <v>0</v>
      </c>
      <c r="AD1888" s="19">
        <f t="shared" si="3625"/>
        <v>0</v>
      </c>
      <c r="AE1888" s="19">
        <f t="shared" si="3774"/>
        <v>0</v>
      </c>
      <c r="AF1888" s="19">
        <f t="shared" si="3774"/>
        <v>0</v>
      </c>
      <c r="AG1888" s="19">
        <f t="shared" si="3635"/>
        <v>300000</v>
      </c>
      <c r="AH1888" s="19">
        <f t="shared" si="3636"/>
        <v>0</v>
      </c>
      <c r="AI1888" s="19">
        <f t="shared" si="3637"/>
        <v>0</v>
      </c>
      <c r="AJ1888" s="19">
        <f t="shared" si="3774"/>
        <v>0</v>
      </c>
      <c r="AK1888" s="19">
        <f t="shared" si="3774"/>
        <v>0</v>
      </c>
      <c r="AL1888" s="19">
        <f t="shared" si="3774"/>
        <v>0</v>
      </c>
      <c r="AM1888" s="19">
        <f t="shared" si="3757"/>
        <v>300000</v>
      </c>
      <c r="AN1888" s="19">
        <f t="shared" si="3774"/>
        <v>0</v>
      </c>
      <c r="AO1888" s="19">
        <f t="shared" si="3700"/>
        <v>300000</v>
      </c>
      <c r="AP1888" s="19">
        <f t="shared" si="3758"/>
        <v>0</v>
      </c>
      <c r="AQ1888" s="19">
        <f t="shared" si="3774"/>
        <v>0</v>
      </c>
      <c r="AR1888" s="19">
        <f t="shared" si="3701"/>
        <v>0</v>
      </c>
      <c r="AS1888" s="19">
        <f t="shared" si="3759"/>
        <v>0</v>
      </c>
      <c r="AT1888" s="19">
        <f t="shared" si="3774"/>
        <v>0</v>
      </c>
      <c r="AU1888" s="19">
        <f t="shared" si="3702"/>
        <v>0</v>
      </c>
      <c r="AV1888" s="19">
        <f t="shared" si="3774"/>
        <v>0</v>
      </c>
      <c r="AW1888" s="32"/>
      <c r="AX1888" s="23"/>
      <c r="AY1888" s="2"/>
    </row>
    <row r="1889" spans="1:51" x14ac:dyDescent="0.3">
      <c r="A1889" s="20" t="s">
        <v>1427</v>
      </c>
      <c r="B1889" s="45">
        <v>410</v>
      </c>
      <c r="C1889" s="49"/>
      <c r="D1889" s="49"/>
      <c r="E1889" s="15" t="s">
        <v>593</v>
      </c>
      <c r="F1889" s="19"/>
      <c r="G1889" s="19"/>
      <c r="H1889" s="19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9"/>
      <c r="T1889" s="19"/>
      <c r="U1889" s="19"/>
      <c r="V1889" s="19">
        <f>V1890</f>
        <v>0</v>
      </c>
      <c r="W1889" s="19">
        <f t="shared" si="3774"/>
        <v>0</v>
      </c>
      <c r="X1889" s="19">
        <f t="shared" si="3774"/>
        <v>0</v>
      </c>
      <c r="Y1889" s="19">
        <f t="shared" si="3774"/>
        <v>300000</v>
      </c>
      <c r="Z1889" s="19">
        <f t="shared" si="3774"/>
        <v>0</v>
      </c>
      <c r="AA1889" s="19">
        <f t="shared" si="3774"/>
        <v>0</v>
      </c>
      <c r="AB1889" s="19">
        <f t="shared" ref="AB1889:AB1952" si="3775">V1889+Y1889</f>
        <v>300000</v>
      </c>
      <c r="AC1889" s="19">
        <f t="shared" ref="AC1889:AC1952" si="3776">W1889+Z1889</f>
        <v>0</v>
      </c>
      <c r="AD1889" s="19">
        <f t="shared" ref="AD1889:AD1952" si="3777">X1889+AA1889</f>
        <v>0</v>
      </c>
      <c r="AE1889" s="19">
        <f t="shared" si="3774"/>
        <v>0</v>
      </c>
      <c r="AF1889" s="19">
        <f t="shared" si="3774"/>
        <v>0</v>
      </c>
      <c r="AG1889" s="19">
        <f t="shared" si="3635"/>
        <v>300000</v>
      </c>
      <c r="AH1889" s="19">
        <f t="shared" si="3636"/>
        <v>0</v>
      </c>
      <c r="AI1889" s="19">
        <f t="shared" si="3637"/>
        <v>0</v>
      </c>
      <c r="AJ1889" s="19">
        <f t="shared" si="3774"/>
        <v>0</v>
      </c>
      <c r="AK1889" s="19">
        <f t="shared" si="3774"/>
        <v>0</v>
      </c>
      <c r="AL1889" s="19">
        <f t="shared" si="3774"/>
        <v>0</v>
      </c>
      <c r="AM1889" s="19">
        <f t="shared" si="3757"/>
        <v>300000</v>
      </c>
      <c r="AN1889" s="19">
        <f t="shared" si="3774"/>
        <v>0</v>
      </c>
      <c r="AO1889" s="19">
        <f t="shared" si="3700"/>
        <v>300000</v>
      </c>
      <c r="AP1889" s="19">
        <f t="shared" si="3758"/>
        <v>0</v>
      </c>
      <c r="AQ1889" s="19">
        <f t="shared" si="3774"/>
        <v>0</v>
      </c>
      <c r="AR1889" s="19">
        <f t="shared" si="3701"/>
        <v>0</v>
      </c>
      <c r="AS1889" s="19">
        <f t="shared" si="3759"/>
        <v>0</v>
      </c>
      <c r="AT1889" s="19">
        <f t="shared" si="3774"/>
        <v>0</v>
      </c>
      <c r="AU1889" s="19">
        <f t="shared" si="3702"/>
        <v>0</v>
      </c>
      <c r="AV1889" s="19">
        <f t="shared" si="3774"/>
        <v>0</v>
      </c>
      <c r="AW1889" s="32"/>
      <c r="AX1889" s="23"/>
      <c r="AY1889" s="2"/>
    </row>
    <row r="1890" spans="1:51" x14ac:dyDescent="0.3">
      <c r="A1890" s="20" t="s">
        <v>1427</v>
      </c>
      <c r="B1890" s="45">
        <v>410</v>
      </c>
      <c r="C1890" s="49" t="s">
        <v>5</v>
      </c>
      <c r="D1890" s="49" t="s">
        <v>6</v>
      </c>
      <c r="E1890" s="15" t="s">
        <v>543</v>
      </c>
      <c r="F1890" s="19"/>
      <c r="G1890" s="19"/>
      <c r="H1890" s="19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9"/>
      <c r="T1890" s="19"/>
      <c r="U1890" s="19"/>
      <c r="V1890" s="19">
        <v>0</v>
      </c>
      <c r="W1890" s="19">
        <v>0</v>
      </c>
      <c r="X1890" s="19">
        <v>0</v>
      </c>
      <c r="Y1890" s="19">
        <f>285000+15000</f>
        <v>300000</v>
      </c>
      <c r="Z1890" s="19"/>
      <c r="AA1890" s="19"/>
      <c r="AB1890" s="19">
        <f t="shared" si="3775"/>
        <v>300000</v>
      </c>
      <c r="AC1890" s="19">
        <f t="shared" si="3776"/>
        <v>0</v>
      </c>
      <c r="AD1890" s="19">
        <f t="shared" si="3777"/>
        <v>0</v>
      </c>
      <c r="AE1890" s="19"/>
      <c r="AF1890" s="19"/>
      <c r="AG1890" s="19">
        <f t="shared" si="3635"/>
        <v>300000</v>
      </c>
      <c r="AH1890" s="19">
        <f t="shared" si="3636"/>
        <v>0</v>
      </c>
      <c r="AI1890" s="19">
        <f t="shared" si="3637"/>
        <v>0</v>
      </c>
      <c r="AJ1890" s="19"/>
      <c r="AK1890" s="19"/>
      <c r="AL1890" s="19"/>
      <c r="AM1890" s="19">
        <f t="shared" si="3757"/>
        <v>300000</v>
      </c>
      <c r="AN1890" s="19"/>
      <c r="AO1890" s="19">
        <f t="shared" si="3700"/>
        <v>300000</v>
      </c>
      <c r="AP1890" s="19">
        <f t="shared" si="3758"/>
        <v>0</v>
      </c>
      <c r="AQ1890" s="19"/>
      <c r="AR1890" s="19">
        <f t="shared" si="3701"/>
        <v>0</v>
      </c>
      <c r="AS1890" s="19">
        <f t="shared" si="3759"/>
        <v>0</v>
      </c>
      <c r="AT1890" s="19"/>
      <c r="AU1890" s="19">
        <f t="shared" si="3702"/>
        <v>0</v>
      </c>
      <c r="AV1890" s="19"/>
      <c r="AW1890" s="32"/>
      <c r="AX1890" s="23"/>
      <c r="AY1890" s="2"/>
    </row>
    <row r="1891" spans="1:51" s="11" customFormat="1" ht="31.2" x14ac:dyDescent="0.3">
      <c r="A1891" s="10" t="s">
        <v>379</v>
      </c>
      <c r="B1891" s="17"/>
      <c r="C1891" s="10"/>
      <c r="D1891" s="10"/>
      <c r="E1891" s="16" t="s">
        <v>1211</v>
      </c>
      <c r="F1891" s="18">
        <f t="shared" ref="F1891:K1891" si="3778">F1892</f>
        <v>94720.1</v>
      </c>
      <c r="G1891" s="18">
        <f t="shared" si="3778"/>
        <v>89586.9</v>
      </c>
      <c r="H1891" s="18">
        <f t="shared" si="3778"/>
        <v>89586.9</v>
      </c>
      <c r="I1891" s="18">
        <f t="shared" si="3778"/>
        <v>0</v>
      </c>
      <c r="J1891" s="18">
        <f t="shared" si="3778"/>
        <v>0</v>
      </c>
      <c r="K1891" s="18">
        <f t="shared" si="3778"/>
        <v>0</v>
      </c>
      <c r="L1891" s="18">
        <f t="shared" si="3697"/>
        <v>94720.1</v>
      </c>
      <c r="M1891" s="18">
        <f t="shared" si="3698"/>
        <v>89586.9</v>
      </c>
      <c r="N1891" s="18">
        <f t="shared" si="3699"/>
        <v>89586.9</v>
      </c>
      <c r="O1891" s="18">
        <f t="shared" ref="O1891:Q1891" si="3779">O1892</f>
        <v>5167.3969999999999</v>
      </c>
      <c r="P1891" s="18">
        <f t="shared" si="3779"/>
        <v>0</v>
      </c>
      <c r="Q1891" s="18">
        <f t="shared" si="3779"/>
        <v>0</v>
      </c>
      <c r="R1891" s="18">
        <f t="shared" si="3750"/>
        <v>99887.497000000003</v>
      </c>
      <c r="S1891" s="18">
        <f t="shared" si="3751"/>
        <v>89586.9</v>
      </c>
      <c r="T1891" s="18">
        <f t="shared" si="3752"/>
        <v>89586.9</v>
      </c>
      <c r="U1891" s="18">
        <f t="shared" ref="U1891:AV1891" si="3780">U1892</f>
        <v>0</v>
      </c>
      <c r="V1891" s="18">
        <f t="shared" si="3754"/>
        <v>99887.497000000003</v>
      </c>
      <c r="W1891" s="18">
        <f t="shared" si="3755"/>
        <v>89586.9</v>
      </c>
      <c r="X1891" s="18">
        <f t="shared" si="3756"/>
        <v>89586.9</v>
      </c>
      <c r="Y1891" s="18">
        <f t="shared" si="3780"/>
        <v>0</v>
      </c>
      <c r="Z1891" s="18">
        <f t="shared" si="3780"/>
        <v>0</v>
      </c>
      <c r="AA1891" s="18">
        <f t="shared" si="3780"/>
        <v>0</v>
      </c>
      <c r="AB1891" s="18">
        <f t="shared" si="3775"/>
        <v>99887.497000000003</v>
      </c>
      <c r="AC1891" s="18">
        <f t="shared" si="3776"/>
        <v>89586.9</v>
      </c>
      <c r="AD1891" s="18">
        <f t="shared" si="3777"/>
        <v>89586.9</v>
      </c>
      <c r="AE1891" s="18">
        <f t="shared" si="3780"/>
        <v>-573.03399999999999</v>
      </c>
      <c r="AF1891" s="18">
        <f t="shared" si="3780"/>
        <v>0</v>
      </c>
      <c r="AG1891" s="18">
        <f t="shared" si="3635"/>
        <v>99314.463000000003</v>
      </c>
      <c r="AH1891" s="18">
        <f t="shared" si="3636"/>
        <v>89586.9</v>
      </c>
      <c r="AI1891" s="18">
        <f t="shared" si="3637"/>
        <v>89586.9</v>
      </c>
      <c r="AJ1891" s="18">
        <f t="shared" si="3780"/>
        <v>281.10199999999998</v>
      </c>
      <c r="AK1891" s="18">
        <f t="shared" si="3780"/>
        <v>0</v>
      </c>
      <c r="AL1891" s="18">
        <f t="shared" si="3780"/>
        <v>0</v>
      </c>
      <c r="AM1891" s="18">
        <f t="shared" si="3757"/>
        <v>99595.565000000002</v>
      </c>
      <c r="AN1891" s="18">
        <f t="shared" si="3780"/>
        <v>850</v>
      </c>
      <c r="AO1891" s="18">
        <f t="shared" si="3700"/>
        <v>100445.565</v>
      </c>
      <c r="AP1891" s="18">
        <f t="shared" si="3758"/>
        <v>89586.9</v>
      </c>
      <c r="AQ1891" s="18">
        <f t="shared" si="3780"/>
        <v>0</v>
      </c>
      <c r="AR1891" s="18">
        <f t="shared" si="3701"/>
        <v>89586.9</v>
      </c>
      <c r="AS1891" s="18">
        <f t="shared" si="3759"/>
        <v>89586.9</v>
      </c>
      <c r="AT1891" s="18">
        <f t="shared" si="3780"/>
        <v>0</v>
      </c>
      <c r="AU1891" s="18">
        <f t="shared" si="3702"/>
        <v>89586.9</v>
      </c>
      <c r="AV1891" s="18">
        <f t="shared" si="3780"/>
        <v>0</v>
      </c>
      <c r="AW1891" s="31"/>
      <c r="AX1891" s="26"/>
    </row>
    <row r="1892" spans="1:51" ht="46.8" x14ac:dyDescent="0.3">
      <c r="A1892" s="49" t="s">
        <v>380</v>
      </c>
      <c r="B1892" s="45"/>
      <c r="C1892" s="49"/>
      <c r="D1892" s="49"/>
      <c r="E1892" s="15" t="s">
        <v>1212</v>
      </c>
      <c r="F1892" s="19">
        <f t="shared" ref="F1892:K1892" si="3781">F1893+F1903</f>
        <v>94720.1</v>
      </c>
      <c r="G1892" s="19">
        <f t="shared" si="3781"/>
        <v>89586.9</v>
      </c>
      <c r="H1892" s="19">
        <f t="shared" si="3781"/>
        <v>89586.9</v>
      </c>
      <c r="I1892" s="19">
        <f t="shared" si="3781"/>
        <v>0</v>
      </c>
      <c r="J1892" s="19">
        <f t="shared" si="3781"/>
        <v>0</v>
      </c>
      <c r="K1892" s="19">
        <f t="shared" si="3781"/>
        <v>0</v>
      </c>
      <c r="L1892" s="19">
        <f t="shared" si="3697"/>
        <v>94720.1</v>
      </c>
      <c r="M1892" s="19">
        <f t="shared" si="3698"/>
        <v>89586.9</v>
      </c>
      <c r="N1892" s="19">
        <f t="shared" si="3699"/>
        <v>89586.9</v>
      </c>
      <c r="O1892" s="19">
        <f>O1893+O1903+O1907</f>
        <v>5167.3969999999999</v>
      </c>
      <c r="P1892" s="19">
        <f t="shared" ref="P1892:AV1892" si="3782">P1893+P1903+P1907</f>
        <v>0</v>
      </c>
      <c r="Q1892" s="19">
        <f t="shared" si="3782"/>
        <v>0</v>
      </c>
      <c r="R1892" s="19">
        <f t="shared" si="3750"/>
        <v>99887.497000000003</v>
      </c>
      <c r="S1892" s="19">
        <f t="shared" si="3751"/>
        <v>89586.9</v>
      </c>
      <c r="T1892" s="19">
        <f t="shared" si="3752"/>
        <v>89586.9</v>
      </c>
      <c r="U1892" s="19">
        <f t="shared" ref="U1892" si="3783">U1893+U1903+U1907</f>
        <v>0</v>
      </c>
      <c r="V1892" s="19">
        <f t="shared" si="3754"/>
        <v>99887.497000000003</v>
      </c>
      <c r="W1892" s="19">
        <f t="shared" si="3755"/>
        <v>89586.9</v>
      </c>
      <c r="X1892" s="19">
        <f t="shared" si="3756"/>
        <v>89586.9</v>
      </c>
      <c r="Y1892" s="19">
        <f t="shared" ref="Y1892:AA1892" si="3784">Y1893+Y1903+Y1907</f>
        <v>0</v>
      </c>
      <c r="Z1892" s="19">
        <f t="shared" si="3784"/>
        <v>0</v>
      </c>
      <c r="AA1892" s="19">
        <f t="shared" si="3784"/>
        <v>0</v>
      </c>
      <c r="AB1892" s="19">
        <f t="shared" si="3775"/>
        <v>99887.497000000003</v>
      </c>
      <c r="AC1892" s="19">
        <f t="shared" si="3776"/>
        <v>89586.9</v>
      </c>
      <c r="AD1892" s="19">
        <f t="shared" si="3777"/>
        <v>89586.9</v>
      </c>
      <c r="AE1892" s="19">
        <f t="shared" ref="AE1892:AF1892" si="3785">AE1893+AE1903+AE1907</f>
        <v>-573.03399999999999</v>
      </c>
      <c r="AF1892" s="19">
        <f t="shared" si="3785"/>
        <v>0</v>
      </c>
      <c r="AG1892" s="19">
        <f t="shared" si="3635"/>
        <v>99314.463000000003</v>
      </c>
      <c r="AH1892" s="19">
        <f t="shared" si="3636"/>
        <v>89586.9</v>
      </c>
      <c r="AI1892" s="19">
        <f t="shared" si="3637"/>
        <v>89586.9</v>
      </c>
      <c r="AJ1892" s="19">
        <f t="shared" ref="AJ1892:AL1892" si="3786">AJ1893+AJ1903+AJ1907</f>
        <v>281.10199999999998</v>
      </c>
      <c r="AK1892" s="19">
        <f t="shared" si="3786"/>
        <v>0</v>
      </c>
      <c r="AL1892" s="19">
        <f t="shared" si="3786"/>
        <v>0</v>
      </c>
      <c r="AM1892" s="19">
        <f t="shared" si="3757"/>
        <v>99595.565000000002</v>
      </c>
      <c r="AN1892" s="19">
        <f t="shared" ref="AN1892" si="3787">AN1893+AN1903+AN1907</f>
        <v>850</v>
      </c>
      <c r="AO1892" s="19">
        <f t="shared" si="3700"/>
        <v>100445.565</v>
      </c>
      <c r="AP1892" s="19">
        <f t="shared" si="3758"/>
        <v>89586.9</v>
      </c>
      <c r="AQ1892" s="19">
        <f t="shared" ref="AQ1892" si="3788">AQ1893+AQ1903+AQ1907</f>
        <v>0</v>
      </c>
      <c r="AR1892" s="19">
        <f t="shared" si="3701"/>
        <v>89586.9</v>
      </c>
      <c r="AS1892" s="19">
        <f t="shared" si="3759"/>
        <v>89586.9</v>
      </c>
      <c r="AT1892" s="19">
        <f t="shared" ref="AT1892" si="3789">AT1893+AT1903+AT1907</f>
        <v>0</v>
      </c>
      <c r="AU1892" s="19">
        <f t="shared" si="3702"/>
        <v>89586.9</v>
      </c>
      <c r="AV1892" s="19">
        <f t="shared" si="3782"/>
        <v>0</v>
      </c>
      <c r="AW1892" s="32"/>
      <c r="AX1892" s="23"/>
      <c r="AY1892" s="2"/>
    </row>
    <row r="1893" spans="1:51" ht="46.8" x14ac:dyDescent="0.3">
      <c r="A1893" s="49" t="s">
        <v>377</v>
      </c>
      <c r="B1893" s="45"/>
      <c r="C1893" s="49"/>
      <c r="D1893" s="49"/>
      <c r="E1893" s="15" t="s">
        <v>627</v>
      </c>
      <c r="F1893" s="19">
        <f t="shared" ref="F1893:K1893" si="3790">F1894+F1897+F1900</f>
        <v>33720.9</v>
      </c>
      <c r="G1893" s="19">
        <f t="shared" si="3790"/>
        <v>30677.899999999998</v>
      </c>
      <c r="H1893" s="19">
        <f t="shared" si="3790"/>
        <v>30677.899999999998</v>
      </c>
      <c r="I1893" s="19">
        <f t="shared" si="3790"/>
        <v>0</v>
      </c>
      <c r="J1893" s="19">
        <f t="shared" si="3790"/>
        <v>0</v>
      </c>
      <c r="K1893" s="19">
        <f t="shared" si="3790"/>
        <v>0</v>
      </c>
      <c r="L1893" s="19">
        <f t="shared" si="3697"/>
        <v>33720.9</v>
      </c>
      <c r="M1893" s="19">
        <f t="shared" si="3698"/>
        <v>30677.899999999998</v>
      </c>
      <c r="N1893" s="19">
        <f t="shared" si="3699"/>
        <v>30677.899999999998</v>
      </c>
      <c r="O1893" s="19">
        <f t="shared" ref="O1893:Q1893" si="3791">O1894+O1897+O1900</f>
        <v>2068</v>
      </c>
      <c r="P1893" s="19">
        <f t="shared" si="3791"/>
        <v>0</v>
      </c>
      <c r="Q1893" s="19">
        <f t="shared" si="3791"/>
        <v>0</v>
      </c>
      <c r="R1893" s="19">
        <f t="shared" si="3750"/>
        <v>35788.9</v>
      </c>
      <c r="S1893" s="19">
        <f t="shared" si="3751"/>
        <v>30677.899999999998</v>
      </c>
      <c r="T1893" s="19">
        <f t="shared" si="3752"/>
        <v>30677.899999999998</v>
      </c>
      <c r="U1893" s="19">
        <f t="shared" ref="U1893:AV1893" si="3792">U1894+U1897+U1900</f>
        <v>0</v>
      </c>
      <c r="V1893" s="19">
        <f t="shared" si="3754"/>
        <v>35788.9</v>
      </c>
      <c r="W1893" s="19">
        <f t="shared" si="3755"/>
        <v>30677.899999999998</v>
      </c>
      <c r="X1893" s="19">
        <f t="shared" si="3756"/>
        <v>30677.899999999998</v>
      </c>
      <c r="Y1893" s="19">
        <f t="shared" ref="Y1893:AA1893" si="3793">Y1894+Y1897+Y1900</f>
        <v>0</v>
      </c>
      <c r="Z1893" s="19">
        <f t="shared" si="3793"/>
        <v>0</v>
      </c>
      <c r="AA1893" s="19">
        <f t="shared" si="3793"/>
        <v>0</v>
      </c>
      <c r="AB1893" s="19">
        <f t="shared" si="3775"/>
        <v>35788.9</v>
      </c>
      <c r="AC1893" s="19">
        <f t="shared" si="3776"/>
        <v>30677.899999999998</v>
      </c>
      <c r="AD1893" s="19">
        <f t="shared" si="3777"/>
        <v>30677.899999999998</v>
      </c>
      <c r="AE1893" s="19">
        <f t="shared" ref="AE1893:AF1893" si="3794">AE1894+AE1897+AE1900</f>
        <v>0</v>
      </c>
      <c r="AF1893" s="19">
        <f t="shared" si="3794"/>
        <v>0</v>
      </c>
      <c r="AG1893" s="19">
        <f t="shared" ref="AG1893:AG1956" si="3795">AB1893+AE1893</f>
        <v>35788.9</v>
      </c>
      <c r="AH1893" s="19">
        <f t="shared" ref="AH1893:AH1956" si="3796">AC1893+AF1893</f>
        <v>30677.899999999998</v>
      </c>
      <c r="AI1893" s="19">
        <f t="shared" ref="AI1893:AI1956" si="3797">AD1893</f>
        <v>30677.899999999998</v>
      </c>
      <c r="AJ1893" s="19">
        <f t="shared" ref="AJ1893:AL1893" si="3798">AJ1894+AJ1897+AJ1900</f>
        <v>281.10199999999998</v>
      </c>
      <c r="AK1893" s="19">
        <f t="shared" si="3798"/>
        <v>0</v>
      </c>
      <c r="AL1893" s="19">
        <f t="shared" si="3798"/>
        <v>0</v>
      </c>
      <c r="AM1893" s="19">
        <f t="shared" si="3757"/>
        <v>36070.002</v>
      </c>
      <c r="AN1893" s="19">
        <f t="shared" ref="AN1893" si="3799">AN1894+AN1897+AN1900</f>
        <v>0</v>
      </c>
      <c r="AO1893" s="19">
        <f t="shared" si="3700"/>
        <v>36070.002</v>
      </c>
      <c r="AP1893" s="19">
        <f t="shared" si="3758"/>
        <v>30677.899999999998</v>
      </c>
      <c r="AQ1893" s="19">
        <f t="shared" ref="AQ1893" si="3800">AQ1894+AQ1897+AQ1900</f>
        <v>0</v>
      </c>
      <c r="AR1893" s="19">
        <f t="shared" si="3701"/>
        <v>30677.899999999998</v>
      </c>
      <c r="AS1893" s="19">
        <f t="shared" si="3759"/>
        <v>30677.899999999998</v>
      </c>
      <c r="AT1893" s="19">
        <f t="shared" ref="AT1893" si="3801">AT1894+AT1897+AT1900</f>
        <v>0</v>
      </c>
      <c r="AU1893" s="19">
        <f t="shared" si="3702"/>
        <v>30677.899999999998</v>
      </c>
      <c r="AV1893" s="19">
        <f t="shared" si="3792"/>
        <v>0</v>
      </c>
      <c r="AW1893" s="32"/>
      <c r="AX1893" s="23"/>
      <c r="AY1893" s="2"/>
    </row>
    <row r="1894" spans="1:51" ht="93.6" x14ac:dyDescent="0.3">
      <c r="A1894" s="49" t="s">
        <v>377</v>
      </c>
      <c r="B1894" s="45">
        <v>100</v>
      </c>
      <c r="C1894" s="49"/>
      <c r="D1894" s="49"/>
      <c r="E1894" s="15" t="s">
        <v>577</v>
      </c>
      <c r="F1894" s="19">
        <f t="shared" ref="F1894:K1895" si="3802">F1895</f>
        <v>26801.800000000003</v>
      </c>
      <c r="G1894" s="19">
        <f t="shared" si="3802"/>
        <v>23826.699999999997</v>
      </c>
      <c r="H1894" s="19">
        <f t="shared" si="3802"/>
        <v>23826.699999999997</v>
      </c>
      <c r="I1894" s="19">
        <f t="shared" si="3802"/>
        <v>0</v>
      </c>
      <c r="J1894" s="19">
        <f t="shared" si="3802"/>
        <v>0</v>
      </c>
      <c r="K1894" s="19">
        <f t="shared" si="3802"/>
        <v>0</v>
      </c>
      <c r="L1894" s="19">
        <f t="shared" si="3697"/>
        <v>26801.800000000003</v>
      </c>
      <c r="M1894" s="19">
        <f t="shared" si="3698"/>
        <v>23826.699999999997</v>
      </c>
      <c r="N1894" s="19">
        <f t="shared" si="3699"/>
        <v>23826.699999999997</v>
      </c>
      <c r="O1894" s="19">
        <f t="shared" ref="O1894:Q1895" si="3803">O1895</f>
        <v>1931.3</v>
      </c>
      <c r="P1894" s="19">
        <f t="shared" si="3803"/>
        <v>0</v>
      </c>
      <c r="Q1894" s="19">
        <f t="shared" si="3803"/>
        <v>0</v>
      </c>
      <c r="R1894" s="19">
        <f t="shared" si="3750"/>
        <v>28733.100000000002</v>
      </c>
      <c r="S1894" s="19">
        <f t="shared" si="3751"/>
        <v>23826.699999999997</v>
      </c>
      <c r="T1894" s="19">
        <f t="shared" si="3752"/>
        <v>23826.699999999997</v>
      </c>
      <c r="U1894" s="19">
        <f t="shared" ref="U1894:AV1895" si="3804">U1895</f>
        <v>0</v>
      </c>
      <c r="V1894" s="19">
        <f t="shared" si="3754"/>
        <v>28733.100000000002</v>
      </c>
      <c r="W1894" s="19">
        <f t="shared" si="3755"/>
        <v>23826.699999999997</v>
      </c>
      <c r="X1894" s="19">
        <f t="shared" si="3756"/>
        <v>23826.699999999997</v>
      </c>
      <c r="Y1894" s="19">
        <f t="shared" si="3804"/>
        <v>0</v>
      </c>
      <c r="Z1894" s="19">
        <f t="shared" si="3804"/>
        <v>0</v>
      </c>
      <c r="AA1894" s="19">
        <f t="shared" si="3804"/>
        <v>0</v>
      </c>
      <c r="AB1894" s="19">
        <f t="shared" si="3775"/>
        <v>28733.100000000002</v>
      </c>
      <c r="AC1894" s="19">
        <f t="shared" si="3776"/>
        <v>23826.699999999997</v>
      </c>
      <c r="AD1894" s="19">
        <f t="shared" si="3777"/>
        <v>23826.699999999997</v>
      </c>
      <c r="AE1894" s="19">
        <f t="shared" si="3804"/>
        <v>0</v>
      </c>
      <c r="AF1894" s="19">
        <f t="shared" si="3804"/>
        <v>0</v>
      </c>
      <c r="AG1894" s="19">
        <f t="shared" si="3795"/>
        <v>28733.100000000002</v>
      </c>
      <c r="AH1894" s="19">
        <f t="shared" si="3796"/>
        <v>23826.699999999997</v>
      </c>
      <c r="AI1894" s="19">
        <f t="shared" si="3797"/>
        <v>23826.699999999997</v>
      </c>
      <c r="AJ1894" s="19">
        <f t="shared" si="3804"/>
        <v>0</v>
      </c>
      <c r="AK1894" s="19">
        <f t="shared" si="3804"/>
        <v>0</v>
      </c>
      <c r="AL1894" s="19">
        <f t="shared" si="3804"/>
        <v>0</v>
      </c>
      <c r="AM1894" s="19">
        <f t="shared" si="3757"/>
        <v>28733.100000000002</v>
      </c>
      <c r="AN1894" s="19">
        <f t="shared" si="3804"/>
        <v>0</v>
      </c>
      <c r="AO1894" s="19">
        <f t="shared" si="3700"/>
        <v>28733.100000000002</v>
      </c>
      <c r="AP1894" s="19">
        <f t="shared" si="3758"/>
        <v>23826.699999999997</v>
      </c>
      <c r="AQ1894" s="19">
        <f t="shared" si="3804"/>
        <v>0</v>
      </c>
      <c r="AR1894" s="19">
        <f t="shared" si="3701"/>
        <v>23826.699999999997</v>
      </c>
      <c r="AS1894" s="19">
        <f t="shared" si="3759"/>
        <v>23826.699999999997</v>
      </c>
      <c r="AT1894" s="19">
        <f t="shared" si="3804"/>
        <v>0</v>
      </c>
      <c r="AU1894" s="19">
        <f t="shared" si="3702"/>
        <v>23826.699999999997</v>
      </c>
      <c r="AV1894" s="19">
        <f t="shared" si="3804"/>
        <v>0</v>
      </c>
      <c r="AW1894" s="32"/>
      <c r="AX1894" s="23"/>
      <c r="AY1894" s="2"/>
    </row>
    <row r="1895" spans="1:51" ht="31.2" x14ac:dyDescent="0.3">
      <c r="A1895" s="49" t="s">
        <v>377</v>
      </c>
      <c r="B1895" s="45">
        <v>110</v>
      </c>
      <c r="C1895" s="49"/>
      <c r="D1895" s="49"/>
      <c r="E1895" s="15" t="s">
        <v>584</v>
      </c>
      <c r="F1895" s="19">
        <f t="shared" si="3802"/>
        <v>26801.800000000003</v>
      </c>
      <c r="G1895" s="19">
        <f t="shared" si="3802"/>
        <v>23826.699999999997</v>
      </c>
      <c r="H1895" s="19">
        <f t="shared" si="3802"/>
        <v>23826.699999999997</v>
      </c>
      <c r="I1895" s="19">
        <f t="shared" si="3802"/>
        <v>0</v>
      </c>
      <c r="J1895" s="19">
        <f t="shared" si="3802"/>
        <v>0</v>
      </c>
      <c r="K1895" s="19">
        <f t="shared" si="3802"/>
        <v>0</v>
      </c>
      <c r="L1895" s="19">
        <f t="shared" si="3697"/>
        <v>26801.800000000003</v>
      </c>
      <c r="M1895" s="19">
        <f t="shared" si="3698"/>
        <v>23826.699999999997</v>
      </c>
      <c r="N1895" s="19">
        <f t="shared" si="3699"/>
        <v>23826.699999999997</v>
      </c>
      <c r="O1895" s="19">
        <f t="shared" si="3803"/>
        <v>1931.3</v>
      </c>
      <c r="P1895" s="19">
        <f t="shared" si="3803"/>
        <v>0</v>
      </c>
      <c r="Q1895" s="19">
        <f t="shared" si="3803"/>
        <v>0</v>
      </c>
      <c r="R1895" s="19">
        <f t="shared" si="3750"/>
        <v>28733.100000000002</v>
      </c>
      <c r="S1895" s="19">
        <f t="shared" si="3751"/>
        <v>23826.699999999997</v>
      </c>
      <c r="T1895" s="19">
        <f t="shared" si="3752"/>
        <v>23826.699999999997</v>
      </c>
      <c r="U1895" s="19">
        <f t="shared" si="3804"/>
        <v>0</v>
      </c>
      <c r="V1895" s="19">
        <f t="shared" si="3754"/>
        <v>28733.100000000002</v>
      </c>
      <c r="W1895" s="19">
        <f t="shared" si="3755"/>
        <v>23826.699999999997</v>
      </c>
      <c r="X1895" s="19">
        <f t="shared" si="3756"/>
        <v>23826.699999999997</v>
      </c>
      <c r="Y1895" s="19">
        <f t="shared" si="3804"/>
        <v>0</v>
      </c>
      <c r="Z1895" s="19">
        <f t="shared" si="3804"/>
        <v>0</v>
      </c>
      <c r="AA1895" s="19">
        <f t="shared" si="3804"/>
        <v>0</v>
      </c>
      <c r="AB1895" s="19">
        <f t="shared" si="3775"/>
        <v>28733.100000000002</v>
      </c>
      <c r="AC1895" s="19">
        <f t="shared" si="3776"/>
        <v>23826.699999999997</v>
      </c>
      <c r="AD1895" s="19">
        <f t="shared" si="3777"/>
        <v>23826.699999999997</v>
      </c>
      <c r="AE1895" s="19">
        <f t="shared" si="3804"/>
        <v>0</v>
      </c>
      <c r="AF1895" s="19">
        <f t="shared" si="3804"/>
        <v>0</v>
      </c>
      <c r="AG1895" s="19">
        <f t="shared" si="3795"/>
        <v>28733.100000000002</v>
      </c>
      <c r="AH1895" s="19">
        <f t="shared" si="3796"/>
        <v>23826.699999999997</v>
      </c>
      <c r="AI1895" s="19">
        <f t="shared" si="3797"/>
        <v>23826.699999999997</v>
      </c>
      <c r="AJ1895" s="19">
        <f t="shared" si="3804"/>
        <v>0</v>
      </c>
      <c r="AK1895" s="19">
        <f t="shared" si="3804"/>
        <v>0</v>
      </c>
      <c r="AL1895" s="19">
        <f t="shared" si="3804"/>
        <v>0</v>
      </c>
      <c r="AM1895" s="19">
        <f t="shared" si="3757"/>
        <v>28733.100000000002</v>
      </c>
      <c r="AN1895" s="19">
        <f t="shared" si="3804"/>
        <v>0</v>
      </c>
      <c r="AO1895" s="19">
        <f t="shared" si="3700"/>
        <v>28733.100000000002</v>
      </c>
      <c r="AP1895" s="19">
        <f t="shared" si="3758"/>
        <v>23826.699999999997</v>
      </c>
      <c r="AQ1895" s="19">
        <f t="shared" si="3804"/>
        <v>0</v>
      </c>
      <c r="AR1895" s="19">
        <f t="shared" si="3701"/>
        <v>23826.699999999997</v>
      </c>
      <c r="AS1895" s="19">
        <f t="shared" si="3759"/>
        <v>23826.699999999997</v>
      </c>
      <c r="AT1895" s="19">
        <f t="shared" si="3804"/>
        <v>0</v>
      </c>
      <c r="AU1895" s="19">
        <f t="shared" si="3702"/>
        <v>23826.699999999997</v>
      </c>
      <c r="AV1895" s="19">
        <f t="shared" si="3804"/>
        <v>0</v>
      </c>
      <c r="AW1895" s="32"/>
      <c r="AX1895" s="23"/>
      <c r="AY1895" s="2"/>
    </row>
    <row r="1896" spans="1:51" x14ac:dyDescent="0.3">
      <c r="A1896" s="49" t="s">
        <v>377</v>
      </c>
      <c r="B1896" s="45">
        <v>110</v>
      </c>
      <c r="C1896" s="49" t="s">
        <v>5</v>
      </c>
      <c r="D1896" s="49" t="s">
        <v>6</v>
      </c>
      <c r="E1896" s="15" t="s">
        <v>543</v>
      </c>
      <c r="F1896" s="19">
        <v>26801.800000000003</v>
      </c>
      <c r="G1896" s="19">
        <v>23826.699999999997</v>
      </c>
      <c r="H1896" s="19">
        <v>23826.699999999997</v>
      </c>
      <c r="I1896" s="19"/>
      <c r="J1896" s="19"/>
      <c r="K1896" s="19"/>
      <c r="L1896" s="19">
        <f t="shared" si="3697"/>
        <v>26801.800000000003</v>
      </c>
      <c r="M1896" s="19">
        <f t="shared" si="3698"/>
        <v>23826.699999999997</v>
      </c>
      <c r="N1896" s="19">
        <f t="shared" si="3699"/>
        <v>23826.699999999997</v>
      </c>
      <c r="O1896" s="19">
        <v>1931.3</v>
      </c>
      <c r="P1896" s="19"/>
      <c r="Q1896" s="19"/>
      <c r="R1896" s="19">
        <f t="shared" si="3750"/>
        <v>28733.100000000002</v>
      </c>
      <c r="S1896" s="19">
        <f t="shared" si="3751"/>
        <v>23826.699999999997</v>
      </c>
      <c r="T1896" s="19">
        <f t="shared" si="3752"/>
        <v>23826.699999999997</v>
      </c>
      <c r="U1896" s="19"/>
      <c r="V1896" s="19">
        <f t="shared" si="3754"/>
        <v>28733.100000000002</v>
      </c>
      <c r="W1896" s="19">
        <f t="shared" si="3755"/>
        <v>23826.699999999997</v>
      </c>
      <c r="X1896" s="19">
        <f t="shared" si="3756"/>
        <v>23826.699999999997</v>
      </c>
      <c r="Y1896" s="19"/>
      <c r="Z1896" s="19"/>
      <c r="AA1896" s="19"/>
      <c r="AB1896" s="19">
        <f t="shared" si="3775"/>
        <v>28733.100000000002</v>
      </c>
      <c r="AC1896" s="19">
        <f t="shared" si="3776"/>
        <v>23826.699999999997</v>
      </c>
      <c r="AD1896" s="19">
        <f t="shared" si="3777"/>
        <v>23826.699999999997</v>
      </c>
      <c r="AE1896" s="19"/>
      <c r="AF1896" s="19"/>
      <c r="AG1896" s="19">
        <f t="shared" si="3795"/>
        <v>28733.100000000002</v>
      </c>
      <c r="AH1896" s="19">
        <f t="shared" si="3796"/>
        <v>23826.699999999997</v>
      </c>
      <c r="AI1896" s="19">
        <f t="shared" si="3797"/>
        <v>23826.699999999997</v>
      </c>
      <c r="AJ1896" s="19"/>
      <c r="AK1896" s="19"/>
      <c r="AL1896" s="19"/>
      <c r="AM1896" s="19">
        <f t="shared" si="3757"/>
        <v>28733.100000000002</v>
      </c>
      <c r="AN1896" s="19"/>
      <c r="AO1896" s="19">
        <f t="shared" si="3700"/>
        <v>28733.100000000002</v>
      </c>
      <c r="AP1896" s="19">
        <f t="shared" si="3758"/>
        <v>23826.699999999997</v>
      </c>
      <c r="AQ1896" s="19"/>
      <c r="AR1896" s="19">
        <f t="shared" si="3701"/>
        <v>23826.699999999997</v>
      </c>
      <c r="AS1896" s="19">
        <f t="shared" si="3759"/>
        <v>23826.699999999997</v>
      </c>
      <c r="AT1896" s="19"/>
      <c r="AU1896" s="19">
        <f t="shared" si="3702"/>
        <v>23826.699999999997</v>
      </c>
      <c r="AV1896" s="19"/>
      <c r="AW1896" s="32"/>
      <c r="AX1896" s="23"/>
      <c r="AY1896" s="2"/>
    </row>
    <row r="1897" spans="1:51" ht="31.2" x14ac:dyDescent="0.3">
      <c r="A1897" s="49" t="s">
        <v>377</v>
      </c>
      <c r="B1897" s="45">
        <v>200</v>
      </c>
      <c r="C1897" s="49"/>
      <c r="D1897" s="49"/>
      <c r="E1897" s="15" t="s">
        <v>578</v>
      </c>
      <c r="F1897" s="19">
        <f t="shared" ref="F1897:K1898" si="3805">F1898</f>
        <v>6590.6</v>
      </c>
      <c r="G1897" s="19">
        <f t="shared" si="3805"/>
        <v>6523.8</v>
      </c>
      <c r="H1897" s="19">
        <f t="shared" si="3805"/>
        <v>6525</v>
      </c>
      <c r="I1897" s="19">
        <f t="shared" si="3805"/>
        <v>0</v>
      </c>
      <c r="J1897" s="19">
        <f t="shared" si="3805"/>
        <v>0</v>
      </c>
      <c r="K1897" s="19">
        <f t="shared" si="3805"/>
        <v>0</v>
      </c>
      <c r="L1897" s="19">
        <f t="shared" si="3697"/>
        <v>6590.6</v>
      </c>
      <c r="M1897" s="19">
        <f t="shared" si="3698"/>
        <v>6523.8</v>
      </c>
      <c r="N1897" s="19">
        <f t="shared" si="3699"/>
        <v>6525</v>
      </c>
      <c r="O1897" s="19">
        <f t="shared" ref="O1897:Q1898" si="3806">O1898</f>
        <v>136.69999999999999</v>
      </c>
      <c r="P1897" s="19">
        <f t="shared" si="3806"/>
        <v>0</v>
      </c>
      <c r="Q1897" s="19">
        <f t="shared" si="3806"/>
        <v>0</v>
      </c>
      <c r="R1897" s="19">
        <f t="shared" si="3750"/>
        <v>6727.3</v>
      </c>
      <c r="S1897" s="19">
        <f t="shared" si="3751"/>
        <v>6523.8</v>
      </c>
      <c r="T1897" s="19">
        <f t="shared" si="3752"/>
        <v>6525</v>
      </c>
      <c r="U1897" s="19">
        <f t="shared" ref="U1897:AV1898" si="3807">U1898</f>
        <v>0</v>
      </c>
      <c r="V1897" s="19">
        <f t="shared" si="3754"/>
        <v>6727.3</v>
      </c>
      <c r="W1897" s="19">
        <f t="shared" si="3755"/>
        <v>6523.8</v>
      </c>
      <c r="X1897" s="19">
        <f t="shared" si="3756"/>
        <v>6525</v>
      </c>
      <c r="Y1897" s="19">
        <f t="shared" si="3807"/>
        <v>0</v>
      </c>
      <c r="Z1897" s="19">
        <f t="shared" si="3807"/>
        <v>0</v>
      </c>
      <c r="AA1897" s="19">
        <f t="shared" si="3807"/>
        <v>0</v>
      </c>
      <c r="AB1897" s="19">
        <f t="shared" si="3775"/>
        <v>6727.3</v>
      </c>
      <c r="AC1897" s="19">
        <f t="shared" si="3776"/>
        <v>6523.8</v>
      </c>
      <c r="AD1897" s="19">
        <f t="shared" si="3777"/>
        <v>6525</v>
      </c>
      <c r="AE1897" s="19">
        <f t="shared" si="3807"/>
        <v>0</v>
      </c>
      <c r="AF1897" s="19">
        <f t="shared" si="3807"/>
        <v>0</v>
      </c>
      <c r="AG1897" s="19">
        <f t="shared" si="3795"/>
        <v>6727.3</v>
      </c>
      <c r="AH1897" s="19">
        <f t="shared" si="3796"/>
        <v>6523.8</v>
      </c>
      <c r="AI1897" s="19">
        <f t="shared" si="3797"/>
        <v>6525</v>
      </c>
      <c r="AJ1897" s="19">
        <f t="shared" si="3807"/>
        <v>281.10199999999998</v>
      </c>
      <c r="AK1897" s="19">
        <f t="shared" si="3807"/>
        <v>0</v>
      </c>
      <c r="AL1897" s="19">
        <f t="shared" si="3807"/>
        <v>0</v>
      </c>
      <c r="AM1897" s="19">
        <f t="shared" si="3757"/>
        <v>7008.402</v>
      </c>
      <c r="AN1897" s="19">
        <f t="shared" si="3807"/>
        <v>0</v>
      </c>
      <c r="AO1897" s="19">
        <f t="shared" si="3700"/>
        <v>7008.402</v>
      </c>
      <c r="AP1897" s="19">
        <f t="shared" si="3758"/>
        <v>6523.8</v>
      </c>
      <c r="AQ1897" s="19">
        <f t="shared" si="3807"/>
        <v>0</v>
      </c>
      <c r="AR1897" s="19">
        <f t="shared" si="3701"/>
        <v>6523.8</v>
      </c>
      <c r="AS1897" s="19">
        <f t="shared" si="3759"/>
        <v>6525</v>
      </c>
      <c r="AT1897" s="19">
        <f t="shared" si="3807"/>
        <v>0</v>
      </c>
      <c r="AU1897" s="19">
        <f t="shared" si="3702"/>
        <v>6525</v>
      </c>
      <c r="AV1897" s="19">
        <f t="shared" si="3807"/>
        <v>0</v>
      </c>
      <c r="AW1897" s="32"/>
      <c r="AX1897" s="23"/>
      <c r="AY1897" s="2"/>
    </row>
    <row r="1898" spans="1:51" ht="46.8" x14ac:dyDescent="0.3">
      <c r="A1898" s="49" t="s">
        <v>377</v>
      </c>
      <c r="B1898" s="45">
        <v>240</v>
      </c>
      <c r="C1898" s="49"/>
      <c r="D1898" s="49"/>
      <c r="E1898" s="15" t="s">
        <v>586</v>
      </c>
      <c r="F1898" s="19">
        <f t="shared" si="3805"/>
        <v>6590.6</v>
      </c>
      <c r="G1898" s="19">
        <f t="shared" si="3805"/>
        <v>6523.8</v>
      </c>
      <c r="H1898" s="19">
        <f t="shared" si="3805"/>
        <v>6525</v>
      </c>
      <c r="I1898" s="19">
        <f t="shared" si="3805"/>
        <v>0</v>
      </c>
      <c r="J1898" s="19">
        <f t="shared" si="3805"/>
        <v>0</v>
      </c>
      <c r="K1898" s="19">
        <f t="shared" si="3805"/>
        <v>0</v>
      </c>
      <c r="L1898" s="19">
        <f t="shared" si="3697"/>
        <v>6590.6</v>
      </c>
      <c r="M1898" s="19">
        <f t="shared" si="3698"/>
        <v>6523.8</v>
      </c>
      <c r="N1898" s="19">
        <f t="shared" si="3699"/>
        <v>6525</v>
      </c>
      <c r="O1898" s="19">
        <f t="shared" si="3806"/>
        <v>136.69999999999999</v>
      </c>
      <c r="P1898" s="19">
        <f t="shared" si="3806"/>
        <v>0</v>
      </c>
      <c r="Q1898" s="19">
        <f t="shared" si="3806"/>
        <v>0</v>
      </c>
      <c r="R1898" s="19">
        <f t="shared" si="3750"/>
        <v>6727.3</v>
      </c>
      <c r="S1898" s="19">
        <f t="shared" si="3751"/>
        <v>6523.8</v>
      </c>
      <c r="T1898" s="19">
        <f t="shared" si="3752"/>
        <v>6525</v>
      </c>
      <c r="U1898" s="19">
        <f t="shared" si="3807"/>
        <v>0</v>
      </c>
      <c r="V1898" s="19">
        <f t="shared" si="3754"/>
        <v>6727.3</v>
      </c>
      <c r="W1898" s="19">
        <f t="shared" si="3755"/>
        <v>6523.8</v>
      </c>
      <c r="X1898" s="19">
        <f t="shared" si="3756"/>
        <v>6525</v>
      </c>
      <c r="Y1898" s="19">
        <f t="shared" si="3807"/>
        <v>0</v>
      </c>
      <c r="Z1898" s="19">
        <f t="shared" si="3807"/>
        <v>0</v>
      </c>
      <c r="AA1898" s="19">
        <f t="shared" si="3807"/>
        <v>0</v>
      </c>
      <c r="AB1898" s="19">
        <f t="shared" si="3775"/>
        <v>6727.3</v>
      </c>
      <c r="AC1898" s="19">
        <f t="shared" si="3776"/>
        <v>6523.8</v>
      </c>
      <c r="AD1898" s="19">
        <f t="shared" si="3777"/>
        <v>6525</v>
      </c>
      <c r="AE1898" s="19">
        <f t="shared" si="3807"/>
        <v>0</v>
      </c>
      <c r="AF1898" s="19">
        <f t="shared" si="3807"/>
        <v>0</v>
      </c>
      <c r="AG1898" s="19">
        <f t="shared" si="3795"/>
        <v>6727.3</v>
      </c>
      <c r="AH1898" s="19">
        <f t="shared" si="3796"/>
        <v>6523.8</v>
      </c>
      <c r="AI1898" s="19">
        <f t="shared" si="3797"/>
        <v>6525</v>
      </c>
      <c r="AJ1898" s="19">
        <f t="shared" si="3807"/>
        <v>281.10199999999998</v>
      </c>
      <c r="AK1898" s="19">
        <f t="shared" si="3807"/>
        <v>0</v>
      </c>
      <c r="AL1898" s="19">
        <f t="shared" si="3807"/>
        <v>0</v>
      </c>
      <c r="AM1898" s="19">
        <f t="shared" si="3757"/>
        <v>7008.402</v>
      </c>
      <c r="AN1898" s="19">
        <f t="shared" si="3807"/>
        <v>0</v>
      </c>
      <c r="AO1898" s="19">
        <f t="shared" si="3700"/>
        <v>7008.402</v>
      </c>
      <c r="AP1898" s="19">
        <f t="shared" si="3758"/>
        <v>6523.8</v>
      </c>
      <c r="AQ1898" s="19">
        <f t="shared" si="3807"/>
        <v>0</v>
      </c>
      <c r="AR1898" s="19">
        <f t="shared" si="3701"/>
        <v>6523.8</v>
      </c>
      <c r="AS1898" s="19">
        <f t="shared" si="3759"/>
        <v>6525</v>
      </c>
      <c r="AT1898" s="19">
        <f t="shared" si="3807"/>
        <v>0</v>
      </c>
      <c r="AU1898" s="19">
        <f t="shared" si="3702"/>
        <v>6525</v>
      </c>
      <c r="AV1898" s="19">
        <f t="shared" si="3807"/>
        <v>0</v>
      </c>
      <c r="AW1898" s="32"/>
      <c r="AX1898" s="23"/>
      <c r="AY1898" s="2"/>
    </row>
    <row r="1899" spans="1:51" x14ac:dyDescent="0.3">
      <c r="A1899" s="49" t="s">
        <v>377</v>
      </c>
      <c r="B1899" s="45">
        <v>240</v>
      </c>
      <c r="C1899" s="49" t="s">
        <v>5</v>
      </c>
      <c r="D1899" s="49" t="s">
        <v>6</v>
      </c>
      <c r="E1899" s="15" t="s">
        <v>543</v>
      </c>
      <c r="F1899" s="19">
        <v>6590.6</v>
      </c>
      <c r="G1899" s="19">
        <v>6523.8</v>
      </c>
      <c r="H1899" s="19">
        <v>6525</v>
      </c>
      <c r="I1899" s="19"/>
      <c r="J1899" s="19"/>
      <c r="K1899" s="19"/>
      <c r="L1899" s="19">
        <f t="shared" si="3697"/>
        <v>6590.6</v>
      </c>
      <c r="M1899" s="19">
        <f t="shared" si="3698"/>
        <v>6523.8</v>
      </c>
      <c r="N1899" s="19">
        <f t="shared" si="3699"/>
        <v>6525</v>
      </c>
      <c r="O1899" s="19">
        <v>136.69999999999999</v>
      </c>
      <c r="P1899" s="19"/>
      <c r="Q1899" s="19"/>
      <c r="R1899" s="19">
        <f t="shared" si="3750"/>
        <v>6727.3</v>
      </c>
      <c r="S1899" s="19">
        <f t="shared" si="3751"/>
        <v>6523.8</v>
      </c>
      <c r="T1899" s="19">
        <f t="shared" si="3752"/>
        <v>6525</v>
      </c>
      <c r="U1899" s="19"/>
      <c r="V1899" s="19">
        <f t="shared" si="3754"/>
        <v>6727.3</v>
      </c>
      <c r="W1899" s="19">
        <f t="shared" si="3755"/>
        <v>6523.8</v>
      </c>
      <c r="X1899" s="19">
        <f t="shared" si="3756"/>
        <v>6525</v>
      </c>
      <c r="Y1899" s="19"/>
      <c r="Z1899" s="19"/>
      <c r="AA1899" s="19"/>
      <c r="AB1899" s="19">
        <f t="shared" si="3775"/>
        <v>6727.3</v>
      </c>
      <c r="AC1899" s="19">
        <f t="shared" si="3776"/>
        <v>6523.8</v>
      </c>
      <c r="AD1899" s="19">
        <f t="shared" si="3777"/>
        <v>6525</v>
      </c>
      <c r="AE1899" s="19"/>
      <c r="AF1899" s="19"/>
      <c r="AG1899" s="19">
        <f t="shared" si="3795"/>
        <v>6727.3</v>
      </c>
      <c r="AH1899" s="19">
        <f t="shared" si="3796"/>
        <v>6523.8</v>
      </c>
      <c r="AI1899" s="19">
        <f t="shared" si="3797"/>
        <v>6525</v>
      </c>
      <c r="AJ1899" s="19">
        <f>-53-665.893+999.995</f>
        <v>281.10199999999998</v>
      </c>
      <c r="AK1899" s="19"/>
      <c r="AL1899" s="19"/>
      <c r="AM1899" s="19">
        <f t="shared" si="3757"/>
        <v>7008.402</v>
      </c>
      <c r="AN1899" s="19"/>
      <c r="AO1899" s="19">
        <f t="shared" si="3700"/>
        <v>7008.402</v>
      </c>
      <c r="AP1899" s="19">
        <f t="shared" si="3758"/>
        <v>6523.8</v>
      </c>
      <c r="AQ1899" s="19"/>
      <c r="AR1899" s="19">
        <f t="shared" si="3701"/>
        <v>6523.8</v>
      </c>
      <c r="AS1899" s="19">
        <f t="shared" si="3759"/>
        <v>6525</v>
      </c>
      <c r="AT1899" s="19"/>
      <c r="AU1899" s="19">
        <f t="shared" si="3702"/>
        <v>6525</v>
      </c>
      <c r="AV1899" s="19"/>
      <c r="AW1899" s="32"/>
      <c r="AX1899" s="23"/>
      <c r="AY1899" s="2"/>
    </row>
    <row r="1900" spans="1:51" x14ac:dyDescent="0.3">
      <c r="A1900" s="49" t="s">
        <v>377</v>
      </c>
      <c r="B1900" s="45">
        <v>800</v>
      </c>
      <c r="C1900" s="49"/>
      <c r="D1900" s="49"/>
      <c r="E1900" s="15" t="s">
        <v>583</v>
      </c>
      <c r="F1900" s="19">
        <f t="shared" ref="F1900:K1901" si="3808">F1901</f>
        <v>328.5</v>
      </c>
      <c r="G1900" s="19">
        <f t="shared" si="3808"/>
        <v>327.39999999999998</v>
      </c>
      <c r="H1900" s="19">
        <f t="shared" si="3808"/>
        <v>326.2</v>
      </c>
      <c r="I1900" s="19">
        <f t="shared" si="3808"/>
        <v>0</v>
      </c>
      <c r="J1900" s="19">
        <f t="shared" si="3808"/>
        <v>0</v>
      </c>
      <c r="K1900" s="19">
        <f t="shared" si="3808"/>
        <v>0</v>
      </c>
      <c r="L1900" s="19">
        <f t="shared" si="3697"/>
        <v>328.5</v>
      </c>
      <c r="M1900" s="19">
        <f t="shared" si="3698"/>
        <v>327.39999999999998</v>
      </c>
      <c r="N1900" s="19">
        <f t="shared" si="3699"/>
        <v>326.2</v>
      </c>
      <c r="O1900" s="19">
        <f t="shared" ref="O1900:Q1901" si="3809">O1901</f>
        <v>0</v>
      </c>
      <c r="P1900" s="19">
        <f t="shared" si="3809"/>
        <v>0</v>
      </c>
      <c r="Q1900" s="19">
        <f t="shared" si="3809"/>
        <v>0</v>
      </c>
      <c r="R1900" s="19">
        <f t="shared" si="3750"/>
        <v>328.5</v>
      </c>
      <c r="S1900" s="19">
        <f t="shared" si="3751"/>
        <v>327.39999999999998</v>
      </c>
      <c r="T1900" s="19">
        <f t="shared" si="3752"/>
        <v>326.2</v>
      </c>
      <c r="U1900" s="19">
        <f t="shared" ref="U1900:AV1901" si="3810">U1901</f>
        <v>0</v>
      </c>
      <c r="V1900" s="19">
        <f t="shared" si="3754"/>
        <v>328.5</v>
      </c>
      <c r="W1900" s="19">
        <f t="shared" si="3755"/>
        <v>327.39999999999998</v>
      </c>
      <c r="X1900" s="19">
        <f t="shared" si="3756"/>
        <v>326.2</v>
      </c>
      <c r="Y1900" s="19">
        <f t="shared" si="3810"/>
        <v>0</v>
      </c>
      <c r="Z1900" s="19">
        <f t="shared" si="3810"/>
        <v>0</v>
      </c>
      <c r="AA1900" s="19">
        <f t="shared" si="3810"/>
        <v>0</v>
      </c>
      <c r="AB1900" s="19">
        <f t="shared" si="3775"/>
        <v>328.5</v>
      </c>
      <c r="AC1900" s="19">
        <f t="shared" si="3776"/>
        <v>327.39999999999998</v>
      </c>
      <c r="AD1900" s="19">
        <f t="shared" si="3777"/>
        <v>326.2</v>
      </c>
      <c r="AE1900" s="19">
        <f t="shared" si="3810"/>
        <v>0</v>
      </c>
      <c r="AF1900" s="19">
        <f t="shared" si="3810"/>
        <v>0</v>
      </c>
      <c r="AG1900" s="19">
        <f t="shared" si="3795"/>
        <v>328.5</v>
      </c>
      <c r="AH1900" s="19">
        <f t="shared" si="3796"/>
        <v>327.39999999999998</v>
      </c>
      <c r="AI1900" s="19">
        <f t="shared" si="3797"/>
        <v>326.2</v>
      </c>
      <c r="AJ1900" s="19">
        <f t="shared" si="3810"/>
        <v>0</v>
      </c>
      <c r="AK1900" s="19">
        <f t="shared" si="3810"/>
        <v>0</v>
      </c>
      <c r="AL1900" s="19">
        <f t="shared" si="3810"/>
        <v>0</v>
      </c>
      <c r="AM1900" s="19">
        <f t="shared" si="3757"/>
        <v>328.5</v>
      </c>
      <c r="AN1900" s="19">
        <f t="shared" si="3810"/>
        <v>0</v>
      </c>
      <c r="AO1900" s="19">
        <f t="shared" si="3700"/>
        <v>328.5</v>
      </c>
      <c r="AP1900" s="19">
        <f t="shared" si="3758"/>
        <v>327.39999999999998</v>
      </c>
      <c r="AQ1900" s="19">
        <f t="shared" si="3810"/>
        <v>0</v>
      </c>
      <c r="AR1900" s="19">
        <f t="shared" si="3701"/>
        <v>327.39999999999998</v>
      </c>
      <c r="AS1900" s="19">
        <f t="shared" si="3759"/>
        <v>326.2</v>
      </c>
      <c r="AT1900" s="19">
        <f t="shared" si="3810"/>
        <v>0</v>
      </c>
      <c r="AU1900" s="19">
        <f t="shared" si="3702"/>
        <v>326.2</v>
      </c>
      <c r="AV1900" s="19">
        <f t="shared" si="3810"/>
        <v>0</v>
      </c>
      <c r="AW1900" s="32"/>
      <c r="AX1900" s="23"/>
      <c r="AY1900" s="2"/>
    </row>
    <row r="1901" spans="1:51" x14ac:dyDescent="0.3">
      <c r="A1901" s="49" t="s">
        <v>377</v>
      </c>
      <c r="B1901" s="45">
        <v>850</v>
      </c>
      <c r="C1901" s="49"/>
      <c r="D1901" s="49"/>
      <c r="E1901" s="15" t="s">
        <v>601</v>
      </c>
      <c r="F1901" s="19">
        <f t="shared" si="3808"/>
        <v>328.5</v>
      </c>
      <c r="G1901" s="19">
        <f t="shared" si="3808"/>
        <v>327.39999999999998</v>
      </c>
      <c r="H1901" s="19">
        <f t="shared" si="3808"/>
        <v>326.2</v>
      </c>
      <c r="I1901" s="19">
        <f t="shared" si="3808"/>
        <v>0</v>
      </c>
      <c r="J1901" s="19">
        <f t="shared" si="3808"/>
        <v>0</v>
      </c>
      <c r="K1901" s="19">
        <f t="shared" si="3808"/>
        <v>0</v>
      </c>
      <c r="L1901" s="19">
        <f t="shared" si="3697"/>
        <v>328.5</v>
      </c>
      <c r="M1901" s="19">
        <f t="shared" si="3698"/>
        <v>327.39999999999998</v>
      </c>
      <c r="N1901" s="19">
        <f t="shared" si="3699"/>
        <v>326.2</v>
      </c>
      <c r="O1901" s="19">
        <f t="shared" si="3809"/>
        <v>0</v>
      </c>
      <c r="P1901" s="19">
        <f t="shared" si="3809"/>
        <v>0</v>
      </c>
      <c r="Q1901" s="19">
        <f t="shared" si="3809"/>
        <v>0</v>
      </c>
      <c r="R1901" s="19">
        <f t="shared" si="3750"/>
        <v>328.5</v>
      </c>
      <c r="S1901" s="19">
        <f t="shared" si="3751"/>
        <v>327.39999999999998</v>
      </c>
      <c r="T1901" s="19">
        <f t="shared" si="3752"/>
        <v>326.2</v>
      </c>
      <c r="U1901" s="19">
        <f t="shared" si="3810"/>
        <v>0</v>
      </c>
      <c r="V1901" s="19">
        <f t="shared" si="3754"/>
        <v>328.5</v>
      </c>
      <c r="W1901" s="19">
        <f t="shared" si="3755"/>
        <v>327.39999999999998</v>
      </c>
      <c r="X1901" s="19">
        <f t="shared" si="3756"/>
        <v>326.2</v>
      </c>
      <c r="Y1901" s="19">
        <f t="shared" si="3810"/>
        <v>0</v>
      </c>
      <c r="Z1901" s="19">
        <f t="shared" si="3810"/>
        <v>0</v>
      </c>
      <c r="AA1901" s="19">
        <f t="shared" si="3810"/>
        <v>0</v>
      </c>
      <c r="AB1901" s="19">
        <f t="shared" si="3775"/>
        <v>328.5</v>
      </c>
      <c r="AC1901" s="19">
        <f t="shared" si="3776"/>
        <v>327.39999999999998</v>
      </c>
      <c r="AD1901" s="19">
        <f t="shared" si="3777"/>
        <v>326.2</v>
      </c>
      <c r="AE1901" s="19">
        <f t="shared" si="3810"/>
        <v>0</v>
      </c>
      <c r="AF1901" s="19">
        <f t="shared" si="3810"/>
        <v>0</v>
      </c>
      <c r="AG1901" s="19">
        <f t="shared" si="3795"/>
        <v>328.5</v>
      </c>
      <c r="AH1901" s="19">
        <f t="shared" si="3796"/>
        <v>327.39999999999998</v>
      </c>
      <c r="AI1901" s="19">
        <f t="shared" si="3797"/>
        <v>326.2</v>
      </c>
      <c r="AJ1901" s="19">
        <f t="shared" si="3810"/>
        <v>0</v>
      </c>
      <c r="AK1901" s="19">
        <f t="shared" si="3810"/>
        <v>0</v>
      </c>
      <c r="AL1901" s="19">
        <f t="shared" si="3810"/>
        <v>0</v>
      </c>
      <c r="AM1901" s="19">
        <f t="shared" si="3757"/>
        <v>328.5</v>
      </c>
      <c r="AN1901" s="19">
        <f t="shared" si="3810"/>
        <v>0</v>
      </c>
      <c r="AO1901" s="19">
        <f t="shared" si="3700"/>
        <v>328.5</v>
      </c>
      <c r="AP1901" s="19">
        <f t="shared" si="3758"/>
        <v>327.39999999999998</v>
      </c>
      <c r="AQ1901" s="19">
        <f t="shared" si="3810"/>
        <v>0</v>
      </c>
      <c r="AR1901" s="19">
        <f t="shared" si="3701"/>
        <v>327.39999999999998</v>
      </c>
      <c r="AS1901" s="19">
        <f t="shared" si="3759"/>
        <v>326.2</v>
      </c>
      <c r="AT1901" s="19">
        <f t="shared" si="3810"/>
        <v>0</v>
      </c>
      <c r="AU1901" s="19">
        <f t="shared" si="3702"/>
        <v>326.2</v>
      </c>
      <c r="AV1901" s="19">
        <f t="shared" si="3810"/>
        <v>0</v>
      </c>
      <c r="AW1901" s="32"/>
      <c r="AX1901" s="23"/>
      <c r="AY1901" s="2"/>
    </row>
    <row r="1902" spans="1:51" x14ac:dyDescent="0.3">
      <c r="A1902" s="49" t="s">
        <v>377</v>
      </c>
      <c r="B1902" s="45">
        <v>850</v>
      </c>
      <c r="C1902" s="49" t="s">
        <v>5</v>
      </c>
      <c r="D1902" s="49" t="s">
        <v>6</v>
      </c>
      <c r="E1902" s="15" t="s">
        <v>543</v>
      </c>
      <c r="F1902" s="19">
        <v>328.5</v>
      </c>
      <c r="G1902" s="19">
        <v>327.39999999999998</v>
      </c>
      <c r="H1902" s="19">
        <v>326.2</v>
      </c>
      <c r="I1902" s="19"/>
      <c r="J1902" s="19"/>
      <c r="K1902" s="19"/>
      <c r="L1902" s="19">
        <f t="shared" si="3697"/>
        <v>328.5</v>
      </c>
      <c r="M1902" s="19">
        <f t="shared" si="3698"/>
        <v>327.39999999999998</v>
      </c>
      <c r="N1902" s="19">
        <f t="shared" si="3699"/>
        <v>326.2</v>
      </c>
      <c r="O1902" s="19"/>
      <c r="P1902" s="19"/>
      <c r="Q1902" s="19"/>
      <c r="R1902" s="19">
        <f t="shared" si="3750"/>
        <v>328.5</v>
      </c>
      <c r="S1902" s="19">
        <f t="shared" si="3751"/>
        <v>327.39999999999998</v>
      </c>
      <c r="T1902" s="19">
        <f t="shared" si="3752"/>
        <v>326.2</v>
      </c>
      <c r="U1902" s="19"/>
      <c r="V1902" s="19">
        <f t="shared" si="3754"/>
        <v>328.5</v>
      </c>
      <c r="W1902" s="19">
        <f t="shared" si="3755"/>
        <v>327.39999999999998</v>
      </c>
      <c r="X1902" s="19">
        <f t="shared" si="3756"/>
        <v>326.2</v>
      </c>
      <c r="Y1902" s="19"/>
      <c r="Z1902" s="19"/>
      <c r="AA1902" s="19"/>
      <c r="AB1902" s="19">
        <f t="shared" si="3775"/>
        <v>328.5</v>
      </c>
      <c r="AC1902" s="19">
        <f t="shared" si="3776"/>
        <v>327.39999999999998</v>
      </c>
      <c r="AD1902" s="19">
        <f t="shared" si="3777"/>
        <v>326.2</v>
      </c>
      <c r="AE1902" s="19"/>
      <c r="AF1902" s="19"/>
      <c r="AG1902" s="19">
        <f t="shared" si="3795"/>
        <v>328.5</v>
      </c>
      <c r="AH1902" s="19">
        <f t="shared" si="3796"/>
        <v>327.39999999999998</v>
      </c>
      <c r="AI1902" s="19">
        <f t="shared" si="3797"/>
        <v>326.2</v>
      </c>
      <c r="AJ1902" s="19"/>
      <c r="AK1902" s="19"/>
      <c r="AL1902" s="19"/>
      <c r="AM1902" s="19">
        <f t="shared" si="3757"/>
        <v>328.5</v>
      </c>
      <c r="AN1902" s="19"/>
      <c r="AO1902" s="19">
        <f t="shared" si="3700"/>
        <v>328.5</v>
      </c>
      <c r="AP1902" s="19">
        <f t="shared" si="3758"/>
        <v>327.39999999999998</v>
      </c>
      <c r="AQ1902" s="19"/>
      <c r="AR1902" s="19">
        <f t="shared" si="3701"/>
        <v>327.39999999999998</v>
      </c>
      <c r="AS1902" s="19">
        <f t="shared" si="3759"/>
        <v>326.2</v>
      </c>
      <c r="AT1902" s="19"/>
      <c r="AU1902" s="19">
        <f t="shared" si="3702"/>
        <v>326.2</v>
      </c>
      <c r="AV1902" s="19"/>
      <c r="AW1902" s="32"/>
      <c r="AX1902" s="23"/>
      <c r="AY1902" s="2"/>
    </row>
    <row r="1903" spans="1:51" ht="46.8" x14ac:dyDescent="0.3">
      <c r="A1903" s="49" t="s">
        <v>378</v>
      </c>
      <c r="B1903" s="45"/>
      <c r="C1903" s="49"/>
      <c r="D1903" s="49"/>
      <c r="E1903" s="15" t="s">
        <v>762</v>
      </c>
      <c r="F1903" s="19">
        <f>F1904</f>
        <v>60999.199999999997</v>
      </c>
      <c r="G1903" s="19">
        <f t="shared" ref="G1903:AV1905" si="3811">G1904</f>
        <v>58909</v>
      </c>
      <c r="H1903" s="19">
        <f t="shared" si="3811"/>
        <v>58909</v>
      </c>
      <c r="I1903" s="19">
        <f t="shared" si="3811"/>
        <v>0</v>
      </c>
      <c r="J1903" s="19">
        <f t="shared" si="3811"/>
        <v>0</v>
      </c>
      <c r="K1903" s="19">
        <f t="shared" si="3811"/>
        <v>0</v>
      </c>
      <c r="L1903" s="19">
        <f t="shared" si="3697"/>
        <v>60999.199999999997</v>
      </c>
      <c r="M1903" s="19">
        <f t="shared" si="3698"/>
        <v>58909</v>
      </c>
      <c r="N1903" s="19">
        <f t="shared" si="3699"/>
        <v>58909</v>
      </c>
      <c r="O1903" s="19">
        <f t="shared" si="3811"/>
        <v>1308.5860000000002</v>
      </c>
      <c r="P1903" s="19">
        <f t="shared" si="3811"/>
        <v>0</v>
      </c>
      <c r="Q1903" s="19">
        <f t="shared" si="3811"/>
        <v>0</v>
      </c>
      <c r="R1903" s="19">
        <f t="shared" si="3750"/>
        <v>62307.786</v>
      </c>
      <c r="S1903" s="19">
        <f t="shared" si="3751"/>
        <v>58909</v>
      </c>
      <c r="T1903" s="19">
        <f t="shared" si="3752"/>
        <v>58909</v>
      </c>
      <c r="U1903" s="19">
        <f t="shared" si="3811"/>
        <v>0</v>
      </c>
      <c r="V1903" s="19">
        <f t="shared" si="3754"/>
        <v>62307.786</v>
      </c>
      <c r="W1903" s="19">
        <f t="shared" si="3755"/>
        <v>58909</v>
      </c>
      <c r="X1903" s="19">
        <f t="shared" si="3756"/>
        <v>58909</v>
      </c>
      <c r="Y1903" s="19">
        <f t="shared" si="3811"/>
        <v>0</v>
      </c>
      <c r="Z1903" s="19">
        <f t="shared" si="3811"/>
        <v>0</v>
      </c>
      <c r="AA1903" s="19">
        <f t="shared" si="3811"/>
        <v>0</v>
      </c>
      <c r="AB1903" s="19">
        <f t="shared" si="3775"/>
        <v>62307.786</v>
      </c>
      <c r="AC1903" s="19">
        <f t="shared" si="3776"/>
        <v>58909</v>
      </c>
      <c r="AD1903" s="19">
        <f t="shared" si="3777"/>
        <v>58909</v>
      </c>
      <c r="AE1903" s="19">
        <f t="shared" si="3811"/>
        <v>-573.03399999999999</v>
      </c>
      <c r="AF1903" s="19">
        <f t="shared" si="3811"/>
        <v>0</v>
      </c>
      <c r="AG1903" s="19">
        <f t="shared" si="3795"/>
        <v>61734.752</v>
      </c>
      <c r="AH1903" s="19">
        <f t="shared" si="3796"/>
        <v>58909</v>
      </c>
      <c r="AI1903" s="19">
        <f t="shared" si="3797"/>
        <v>58909</v>
      </c>
      <c r="AJ1903" s="19">
        <f t="shared" si="3811"/>
        <v>0</v>
      </c>
      <c r="AK1903" s="19">
        <f t="shared" si="3811"/>
        <v>0</v>
      </c>
      <c r="AL1903" s="19">
        <f t="shared" si="3811"/>
        <v>0</v>
      </c>
      <c r="AM1903" s="19">
        <f t="shared" si="3757"/>
        <v>61734.752</v>
      </c>
      <c r="AN1903" s="19">
        <f t="shared" si="3811"/>
        <v>850</v>
      </c>
      <c r="AO1903" s="19">
        <f t="shared" si="3700"/>
        <v>62584.752</v>
      </c>
      <c r="AP1903" s="19">
        <f t="shared" si="3758"/>
        <v>58909</v>
      </c>
      <c r="AQ1903" s="19">
        <f t="shared" si="3811"/>
        <v>0</v>
      </c>
      <c r="AR1903" s="19">
        <f t="shared" si="3701"/>
        <v>58909</v>
      </c>
      <c r="AS1903" s="19">
        <f t="shared" si="3759"/>
        <v>58909</v>
      </c>
      <c r="AT1903" s="19">
        <f t="shared" si="3811"/>
        <v>0</v>
      </c>
      <c r="AU1903" s="19">
        <f t="shared" si="3702"/>
        <v>58909</v>
      </c>
      <c r="AV1903" s="19">
        <f t="shared" si="3811"/>
        <v>0</v>
      </c>
      <c r="AW1903" s="32"/>
      <c r="AX1903" s="23"/>
      <c r="AY1903" s="2"/>
    </row>
    <row r="1904" spans="1:51" ht="31.2" x14ac:dyDescent="0.3">
      <c r="A1904" s="49" t="s">
        <v>378</v>
      </c>
      <c r="B1904" s="45">
        <v>200</v>
      </c>
      <c r="C1904" s="49"/>
      <c r="D1904" s="49"/>
      <c r="E1904" s="15" t="s">
        <v>578</v>
      </c>
      <c r="F1904" s="19">
        <f t="shared" ref="F1904:H1905" si="3812">F1905</f>
        <v>60999.199999999997</v>
      </c>
      <c r="G1904" s="19">
        <f t="shared" si="3812"/>
        <v>58909</v>
      </c>
      <c r="H1904" s="19">
        <f t="shared" si="3812"/>
        <v>58909</v>
      </c>
      <c r="I1904" s="19">
        <f t="shared" si="3811"/>
        <v>0</v>
      </c>
      <c r="J1904" s="19">
        <f t="shared" si="3811"/>
        <v>0</v>
      </c>
      <c r="K1904" s="19">
        <f t="shared" si="3811"/>
        <v>0</v>
      </c>
      <c r="L1904" s="19">
        <f t="shared" si="3697"/>
        <v>60999.199999999997</v>
      </c>
      <c r="M1904" s="19">
        <f t="shared" si="3698"/>
        <v>58909</v>
      </c>
      <c r="N1904" s="19">
        <f t="shared" si="3699"/>
        <v>58909</v>
      </c>
      <c r="O1904" s="19">
        <f t="shared" si="3811"/>
        <v>1308.5860000000002</v>
      </c>
      <c r="P1904" s="19">
        <f t="shared" si="3811"/>
        <v>0</v>
      </c>
      <c r="Q1904" s="19">
        <f t="shared" si="3811"/>
        <v>0</v>
      </c>
      <c r="R1904" s="19">
        <f t="shared" si="3750"/>
        <v>62307.786</v>
      </c>
      <c r="S1904" s="19">
        <f t="shared" si="3751"/>
        <v>58909</v>
      </c>
      <c r="T1904" s="19">
        <f t="shared" si="3752"/>
        <v>58909</v>
      </c>
      <c r="U1904" s="19">
        <f t="shared" ref="U1904:AV1905" si="3813">U1905</f>
        <v>0</v>
      </c>
      <c r="V1904" s="19">
        <f t="shared" si="3754"/>
        <v>62307.786</v>
      </c>
      <c r="W1904" s="19">
        <f t="shared" si="3755"/>
        <v>58909</v>
      </c>
      <c r="X1904" s="19">
        <f t="shared" si="3756"/>
        <v>58909</v>
      </c>
      <c r="Y1904" s="19">
        <f t="shared" si="3813"/>
        <v>0</v>
      </c>
      <c r="Z1904" s="19">
        <f t="shared" si="3813"/>
        <v>0</v>
      </c>
      <c r="AA1904" s="19">
        <f t="shared" si="3813"/>
        <v>0</v>
      </c>
      <c r="AB1904" s="19">
        <f t="shared" si="3775"/>
        <v>62307.786</v>
      </c>
      <c r="AC1904" s="19">
        <f t="shared" si="3776"/>
        <v>58909</v>
      </c>
      <c r="AD1904" s="19">
        <f t="shared" si="3777"/>
        <v>58909</v>
      </c>
      <c r="AE1904" s="19">
        <f t="shared" si="3813"/>
        <v>-573.03399999999999</v>
      </c>
      <c r="AF1904" s="19">
        <f t="shared" si="3813"/>
        <v>0</v>
      </c>
      <c r="AG1904" s="19">
        <f t="shared" si="3795"/>
        <v>61734.752</v>
      </c>
      <c r="AH1904" s="19">
        <f t="shared" si="3796"/>
        <v>58909</v>
      </c>
      <c r="AI1904" s="19">
        <f t="shared" si="3797"/>
        <v>58909</v>
      </c>
      <c r="AJ1904" s="19">
        <f t="shared" si="3813"/>
        <v>0</v>
      </c>
      <c r="AK1904" s="19">
        <f t="shared" si="3813"/>
        <v>0</v>
      </c>
      <c r="AL1904" s="19">
        <f t="shared" si="3813"/>
        <v>0</v>
      </c>
      <c r="AM1904" s="19">
        <f t="shared" si="3757"/>
        <v>61734.752</v>
      </c>
      <c r="AN1904" s="19">
        <f t="shared" si="3813"/>
        <v>850</v>
      </c>
      <c r="AO1904" s="19">
        <f t="shared" si="3700"/>
        <v>62584.752</v>
      </c>
      <c r="AP1904" s="19">
        <f t="shared" si="3758"/>
        <v>58909</v>
      </c>
      <c r="AQ1904" s="19">
        <f t="shared" si="3813"/>
        <v>0</v>
      </c>
      <c r="AR1904" s="19">
        <f t="shared" si="3701"/>
        <v>58909</v>
      </c>
      <c r="AS1904" s="19">
        <f t="shared" si="3759"/>
        <v>58909</v>
      </c>
      <c r="AT1904" s="19">
        <f t="shared" si="3813"/>
        <v>0</v>
      </c>
      <c r="AU1904" s="19">
        <f t="shared" si="3702"/>
        <v>58909</v>
      </c>
      <c r="AV1904" s="19">
        <f t="shared" si="3813"/>
        <v>0</v>
      </c>
      <c r="AW1904" s="32"/>
      <c r="AX1904" s="23"/>
      <c r="AY1904" s="2"/>
    </row>
    <row r="1905" spans="1:51" ht="46.8" x14ac:dyDescent="0.3">
      <c r="A1905" s="49" t="s">
        <v>378</v>
      </c>
      <c r="B1905" s="45">
        <v>240</v>
      </c>
      <c r="C1905" s="49"/>
      <c r="D1905" s="49"/>
      <c r="E1905" s="15" t="s">
        <v>586</v>
      </c>
      <c r="F1905" s="19">
        <f t="shared" si="3812"/>
        <v>60999.199999999997</v>
      </c>
      <c r="G1905" s="19">
        <f t="shared" si="3812"/>
        <v>58909</v>
      </c>
      <c r="H1905" s="19">
        <f t="shared" si="3812"/>
        <v>58909</v>
      </c>
      <c r="I1905" s="19">
        <f t="shared" si="3811"/>
        <v>0</v>
      </c>
      <c r="J1905" s="19">
        <f t="shared" si="3811"/>
        <v>0</v>
      </c>
      <c r="K1905" s="19">
        <f t="shared" si="3811"/>
        <v>0</v>
      </c>
      <c r="L1905" s="19">
        <f t="shared" si="3697"/>
        <v>60999.199999999997</v>
      </c>
      <c r="M1905" s="19">
        <f t="shared" si="3698"/>
        <v>58909</v>
      </c>
      <c r="N1905" s="19">
        <f t="shared" si="3699"/>
        <v>58909</v>
      </c>
      <c r="O1905" s="19">
        <f t="shared" si="3811"/>
        <v>1308.5860000000002</v>
      </c>
      <c r="P1905" s="19">
        <f t="shared" si="3811"/>
        <v>0</v>
      </c>
      <c r="Q1905" s="19">
        <f t="shared" si="3811"/>
        <v>0</v>
      </c>
      <c r="R1905" s="19">
        <f t="shared" si="3750"/>
        <v>62307.786</v>
      </c>
      <c r="S1905" s="19">
        <f t="shared" si="3751"/>
        <v>58909</v>
      </c>
      <c r="T1905" s="19">
        <f t="shared" si="3752"/>
        <v>58909</v>
      </c>
      <c r="U1905" s="19">
        <f t="shared" si="3813"/>
        <v>0</v>
      </c>
      <c r="V1905" s="19">
        <f t="shared" si="3754"/>
        <v>62307.786</v>
      </c>
      <c r="W1905" s="19">
        <f t="shared" si="3755"/>
        <v>58909</v>
      </c>
      <c r="X1905" s="19">
        <f t="shared" si="3756"/>
        <v>58909</v>
      </c>
      <c r="Y1905" s="19">
        <f t="shared" si="3813"/>
        <v>0</v>
      </c>
      <c r="Z1905" s="19">
        <f t="shared" si="3813"/>
        <v>0</v>
      </c>
      <c r="AA1905" s="19">
        <f t="shared" si="3813"/>
        <v>0</v>
      </c>
      <c r="AB1905" s="19">
        <f t="shared" si="3775"/>
        <v>62307.786</v>
      </c>
      <c r="AC1905" s="19">
        <f t="shared" si="3776"/>
        <v>58909</v>
      </c>
      <c r="AD1905" s="19">
        <f t="shared" si="3777"/>
        <v>58909</v>
      </c>
      <c r="AE1905" s="19">
        <f t="shared" si="3813"/>
        <v>-573.03399999999999</v>
      </c>
      <c r="AF1905" s="19">
        <f t="shared" si="3813"/>
        <v>0</v>
      </c>
      <c r="AG1905" s="19">
        <f t="shared" si="3795"/>
        <v>61734.752</v>
      </c>
      <c r="AH1905" s="19">
        <f t="shared" si="3796"/>
        <v>58909</v>
      </c>
      <c r="AI1905" s="19">
        <f t="shared" si="3797"/>
        <v>58909</v>
      </c>
      <c r="AJ1905" s="19">
        <f t="shared" si="3813"/>
        <v>0</v>
      </c>
      <c r="AK1905" s="19">
        <f t="shared" si="3813"/>
        <v>0</v>
      </c>
      <c r="AL1905" s="19">
        <f t="shared" si="3813"/>
        <v>0</v>
      </c>
      <c r="AM1905" s="19">
        <f t="shared" si="3757"/>
        <v>61734.752</v>
      </c>
      <c r="AN1905" s="19">
        <f t="shared" si="3813"/>
        <v>850</v>
      </c>
      <c r="AO1905" s="19">
        <f t="shared" si="3700"/>
        <v>62584.752</v>
      </c>
      <c r="AP1905" s="19">
        <f t="shared" si="3758"/>
        <v>58909</v>
      </c>
      <c r="AQ1905" s="19">
        <f t="shared" si="3813"/>
        <v>0</v>
      </c>
      <c r="AR1905" s="19">
        <f t="shared" si="3701"/>
        <v>58909</v>
      </c>
      <c r="AS1905" s="19">
        <f t="shared" si="3759"/>
        <v>58909</v>
      </c>
      <c r="AT1905" s="19">
        <f t="shared" si="3813"/>
        <v>0</v>
      </c>
      <c r="AU1905" s="19">
        <f t="shared" si="3702"/>
        <v>58909</v>
      </c>
      <c r="AV1905" s="19">
        <f t="shared" si="3813"/>
        <v>0</v>
      </c>
      <c r="AW1905" s="32"/>
      <c r="AX1905" s="23"/>
      <c r="AY1905" s="2"/>
    </row>
    <row r="1906" spans="1:51" x14ac:dyDescent="0.3">
      <c r="A1906" s="49" t="s">
        <v>378</v>
      </c>
      <c r="B1906" s="45">
        <v>240</v>
      </c>
      <c r="C1906" s="49" t="s">
        <v>5</v>
      </c>
      <c r="D1906" s="49" t="s">
        <v>6</v>
      </c>
      <c r="E1906" s="15" t="s">
        <v>543</v>
      </c>
      <c r="F1906" s="19">
        <v>60999.199999999997</v>
      </c>
      <c r="G1906" s="19">
        <v>58909</v>
      </c>
      <c r="H1906" s="19">
        <v>58909</v>
      </c>
      <c r="I1906" s="19"/>
      <c r="J1906" s="19"/>
      <c r="K1906" s="19"/>
      <c r="L1906" s="19">
        <f t="shared" si="3697"/>
        <v>60999.199999999997</v>
      </c>
      <c r="M1906" s="19">
        <f t="shared" si="3698"/>
        <v>58909</v>
      </c>
      <c r="N1906" s="19">
        <f t="shared" si="3699"/>
        <v>58909</v>
      </c>
      <c r="O1906" s="19">
        <f>1985.034-676.448</f>
        <v>1308.5860000000002</v>
      </c>
      <c r="P1906" s="19"/>
      <c r="Q1906" s="19"/>
      <c r="R1906" s="19">
        <f t="shared" si="3750"/>
        <v>62307.786</v>
      </c>
      <c r="S1906" s="19">
        <f t="shared" si="3751"/>
        <v>58909</v>
      </c>
      <c r="T1906" s="19">
        <f t="shared" si="3752"/>
        <v>58909</v>
      </c>
      <c r="U1906" s="19"/>
      <c r="V1906" s="19">
        <f t="shared" si="3754"/>
        <v>62307.786</v>
      </c>
      <c r="W1906" s="19">
        <f t="shared" si="3755"/>
        <v>58909</v>
      </c>
      <c r="X1906" s="19">
        <f t="shared" si="3756"/>
        <v>58909</v>
      </c>
      <c r="Y1906" s="19"/>
      <c r="Z1906" s="19"/>
      <c r="AA1906" s="19"/>
      <c r="AB1906" s="19">
        <f t="shared" si="3775"/>
        <v>62307.786</v>
      </c>
      <c r="AC1906" s="19">
        <f t="shared" si="3776"/>
        <v>58909</v>
      </c>
      <c r="AD1906" s="19">
        <f t="shared" si="3777"/>
        <v>58909</v>
      </c>
      <c r="AE1906" s="19">
        <v>-573.03399999999999</v>
      </c>
      <c r="AF1906" s="19"/>
      <c r="AG1906" s="19">
        <f t="shared" si="3795"/>
        <v>61734.752</v>
      </c>
      <c r="AH1906" s="19">
        <f t="shared" si="3796"/>
        <v>58909</v>
      </c>
      <c r="AI1906" s="19">
        <f t="shared" si="3797"/>
        <v>58909</v>
      </c>
      <c r="AJ1906" s="19"/>
      <c r="AK1906" s="19"/>
      <c r="AL1906" s="19"/>
      <c r="AM1906" s="41">
        <f t="shared" si="3757"/>
        <v>61734.752</v>
      </c>
      <c r="AN1906" s="41">
        <v>850</v>
      </c>
      <c r="AO1906" s="19">
        <f t="shared" si="3700"/>
        <v>62584.752</v>
      </c>
      <c r="AP1906" s="41">
        <f t="shared" si="3758"/>
        <v>58909</v>
      </c>
      <c r="AQ1906" s="41"/>
      <c r="AR1906" s="19">
        <f t="shared" si="3701"/>
        <v>58909</v>
      </c>
      <c r="AS1906" s="41">
        <f t="shared" si="3759"/>
        <v>58909</v>
      </c>
      <c r="AT1906" s="41"/>
      <c r="AU1906" s="19">
        <f t="shared" si="3702"/>
        <v>58909</v>
      </c>
      <c r="AV1906" s="19"/>
      <c r="AW1906" s="32"/>
      <c r="AX1906" s="23"/>
      <c r="AY1906" s="2"/>
    </row>
    <row r="1907" spans="1:51" ht="46.8" x14ac:dyDescent="0.3">
      <c r="A1907" s="20" t="s">
        <v>1414</v>
      </c>
      <c r="B1907" s="45"/>
      <c r="C1907" s="49"/>
      <c r="D1907" s="49"/>
      <c r="E1907" s="15" t="s">
        <v>1415</v>
      </c>
      <c r="F1907" s="19"/>
      <c r="G1907" s="19"/>
      <c r="H1907" s="19"/>
      <c r="I1907" s="19"/>
      <c r="J1907" s="19"/>
      <c r="K1907" s="19"/>
      <c r="L1907" s="19"/>
      <c r="M1907" s="19"/>
      <c r="N1907" s="19"/>
      <c r="O1907" s="19">
        <f>O1908</f>
        <v>1790.8109999999999</v>
      </c>
      <c r="P1907" s="19">
        <f t="shared" ref="P1907:AV1909" si="3814">P1908</f>
        <v>0</v>
      </c>
      <c r="Q1907" s="19">
        <f t="shared" si="3814"/>
        <v>0</v>
      </c>
      <c r="R1907" s="19">
        <f t="shared" si="3750"/>
        <v>1790.8109999999999</v>
      </c>
      <c r="S1907" s="19">
        <f t="shared" si="3751"/>
        <v>0</v>
      </c>
      <c r="T1907" s="19">
        <f t="shared" si="3752"/>
        <v>0</v>
      </c>
      <c r="U1907" s="19">
        <f t="shared" si="3814"/>
        <v>0</v>
      </c>
      <c r="V1907" s="19">
        <f t="shared" si="3754"/>
        <v>1790.8109999999999</v>
      </c>
      <c r="W1907" s="19">
        <f t="shared" si="3755"/>
        <v>0</v>
      </c>
      <c r="X1907" s="19">
        <f t="shared" si="3756"/>
        <v>0</v>
      </c>
      <c r="Y1907" s="19">
        <f t="shared" si="3814"/>
        <v>0</v>
      </c>
      <c r="Z1907" s="19">
        <f t="shared" si="3814"/>
        <v>0</v>
      </c>
      <c r="AA1907" s="19">
        <f t="shared" si="3814"/>
        <v>0</v>
      </c>
      <c r="AB1907" s="19">
        <f t="shared" si="3775"/>
        <v>1790.8109999999999</v>
      </c>
      <c r="AC1907" s="19">
        <f t="shared" si="3776"/>
        <v>0</v>
      </c>
      <c r="AD1907" s="19">
        <f t="shared" si="3777"/>
        <v>0</v>
      </c>
      <c r="AE1907" s="19">
        <f t="shared" si="3814"/>
        <v>0</v>
      </c>
      <c r="AF1907" s="19">
        <f t="shared" si="3814"/>
        <v>0</v>
      </c>
      <c r="AG1907" s="19">
        <f t="shared" si="3795"/>
        <v>1790.8109999999999</v>
      </c>
      <c r="AH1907" s="19">
        <f t="shared" si="3796"/>
        <v>0</v>
      </c>
      <c r="AI1907" s="19">
        <f t="shared" si="3797"/>
        <v>0</v>
      </c>
      <c r="AJ1907" s="19">
        <f t="shared" si="3814"/>
        <v>0</v>
      </c>
      <c r="AK1907" s="19">
        <f t="shared" si="3814"/>
        <v>0</v>
      </c>
      <c r="AL1907" s="19">
        <f t="shared" si="3814"/>
        <v>0</v>
      </c>
      <c r="AM1907" s="19">
        <f t="shared" si="3757"/>
        <v>1790.8109999999999</v>
      </c>
      <c r="AN1907" s="19">
        <f t="shared" si="3814"/>
        <v>0</v>
      </c>
      <c r="AO1907" s="19">
        <f t="shared" si="3700"/>
        <v>1790.8109999999999</v>
      </c>
      <c r="AP1907" s="19">
        <f t="shared" si="3758"/>
        <v>0</v>
      </c>
      <c r="AQ1907" s="19">
        <f t="shared" si="3814"/>
        <v>0</v>
      </c>
      <c r="AR1907" s="19">
        <f t="shared" si="3701"/>
        <v>0</v>
      </c>
      <c r="AS1907" s="19">
        <f t="shared" si="3759"/>
        <v>0</v>
      </c>
      <c r="AT1907" s="19">
        <f t="shared" si="3814"/>
        <v>0</v>
      </c>
      <c r="AU1907" s="19">
        <f t="shared" si="3702"/>
        <v>0</v>
      </c>
      <c r="AV1907" s="19">
        <f t="shared" si="3814"/>
        <v>0</v>
      </c>
      <c r="AW1907" s="32"/>
      <c r="AX1907" s="23"/>
      <c r="AY1907" s="2"/>
    </row>
    <row r="1908" spans="1:51" ht="31.2" x14ac:dyDescent="0.3">
      <c r="A1908" s="20" t="s">
        <v>1414</v>
      </c>
      <c r="B1908" s="45">
        <v>200</v>
      </c>
      <c r="C1908" s="49"/>
      <c r="D1908" s="49"/>
      <c r="E1908" s="15" t="s">
        <v>578</v>
      </c>
      <c r="F1908" s="19"/>
      <c r="G1908" s="19"/>
      <c r="H1908" s="19"/>
      <c r="I1908" s="19"/>
      <c r="J1908" s="19"/>
      <c r="K1908" s="19"/>
      <c r="L1908" s="19"/>
      <c r="M1908" s="19"/>
      <c r="N1908" s="19"/>
      <c r="O1908" s="19">
        <f>O1909</f>
        <v>1790.8109999999999</v>
      </c>
      <c r="P1908" s="19">
        <f t="shared" si="3814"/>
        <v>0</v>
      </c>
      <c r="Q1908" s="19">
        <f t="shared" si="3814"/>
        <v>0</v>
      </c>
      <c r="R1908" s="19">
        <f t="shared" si="3750"/>
        <v>1790.8109999999999</v>
      </c>
      <c r="S1908" s="19">
        <f t="shared" si="3751"/>
        <v>0</v>
      </c>
      <c r="T1908" s="19">
        <f t="shared" si="3752"/>
        <v>0</v>
      </c>
      <c r="U1908" s="19">
        <f t="shared" si="3814"/>
        <v>0</v>
      </c>
      <c r="V1908" s="19">
        <f t="shared" si="3754"/>
        <v>1790.8109999999999</v>
      </c>
      <c r="W1908" s="19">
        <f t="shared" si="3755"/>
        <v>0</v>
      </c>
      <c r="X1908" s="19">
        <f t="shared" si="3756"/>
        <v>0</v>
      </c>
      <c r="Y1908" s="19">
        <f t="shared" si="3814"/>
        <v>0</v>
      </c>
      <c r="Z1908" s="19">
        <f t="shared" si="3814"/>
        <v>0</v>
      </c>
      <c r="AA1908" s="19">
        <f t="shared" si="3814"/>
        <v>0</v>
      </c>
      <c r="AB1908" s="19">
        <f t="shared" si="3775"/>
        <v>1790.8109999999999</v>
      </c>
      <c r="AC1908" s="19">
        <f t="shared" si="3776"/>
        <v>0</v>
      </c>
      <c r="AD1908" s="19">
        <f t="shared" si="3777"/>
        <v>0</v>
      </c>
      <c r="AE1908" s="19">
        <f t="shared" si="3814"/>
        <v>0</v>
      </c>
      <c r="AF1908" s="19">
        <f t="shared" si="3814"/>
        <v>0</v>
      </c>
      <c r="AG1908" s="19">
        <f t="shared" si="3795"/>
        <v>1790.8109999999999</v>
      </c>
      <c r="AH1908" s="19">
        <f t="shared" si="3796"/>
        <v>0</v>
      </c>
      <c r="AI1908" s="19">
        <f t="shared" si="3797"/>
        <v>0</v>
      </c>
      <c r="AJ1908" s="19">
        <f t="shared" si="3814"/>
        <v>0</v>
      </c>
      <c r="AK1908" s="19">
        <f t="shared" si="3814"/>
        <v>0</v>
      </c>
      <c r="AL1908" s="19">
        <f t="shared" si="3814"/>
        <v>0</v>
      </c>
      <c r="AM1908" s="19">
        <f t="shared" si="3757"/>
        <v>1790.8109999999999</v>
      </c>
      <c r="AN1908" s="19">
        <f t="shared" si="3814"/>
        <v>0</v>
      </c>
      <c r="AO1908" s="19">
        <f t="shared" si="3700"/>
        <v>1790.8109999999999</v>
      </c>
      <c r="AP1908" s="19">
        <f t="shared" si="3758"/>
        <v>0</v>
      </c>
      <c r="AQ1908" s="19">
        <f t="shared" si="3814"/>
        <v>0</v>
      </c>
      <c r="AR1908" s="19">
        <f t="shared" si="3701"/>
        <v>0</v>
      </c>
      <c r="AS1908" s="19">
        <f t="shared" si="3759"/>
        <v>0</v>
      </c>
      <c r="AT1908" s="19">
        <f t="shared" si="3814"/>
        <v>0</v>
      </c>
      <c r="AU1908" s="19">
        <f t="shared" si="3702"/>
        <v>0</v>
      </c>
      <c r="AV1908" s="19">
        <f t="shared" si="3814"/>
        <v>0</v>
      </c>
      <c r="AW1908" s="32"/>
      <c r="AX1908" s="23"/>
      <c r="AY1908" s="2"/>
    </row>
    <row r="1909" spans="1:51" ht="46.8" x14ac:dyDescent="0.3">
      <c r="A1909" s="20" t="s">
        <v>1414</v>
      </c>
      <c r="B1909" s="45">
        <v>240</v>
      </c>
      <c r="C1909" s="49"/>
      <c r="D1909" s="49"/>
      <c r="E1909" s="15" t="s">
        <v>586</v>
      </c>
      <c r="F1909" s="19"/>
      <c r="G1909" s="19"/>
      <c r="H1909" s="19"/>
      <c r="I1909" s="19"/>
      <c r="J1909" s="19"/>
      <c r="K1909" s="19"/>
      <c r="L1909" s="19"/>
      <c r="M1909" s="19"/>
      <c r="N1909" s="19"/>
      <c r="O1909" s="19">
        <f>O1910</f>
        <v>1790.8109999999999</v>
      </c>
      <c r="P1909" s="19">
        <f t="shared" si="3814"/>
        <v>0</v>
      </c>
      <c r="Q1909" s="19">
        <f t="shared" si="3814"/>
        <v>0</v>
      </c>
      <c r="R1909" s="19">
        <f t="shared" si="3750"/>
        <v>1790.8109999999999</v>
      </c>
      <c r="S1909" s="19">
        <f t="shared" si="3751"/>
        <v>0</v>
      </c>
      <c r="T1909" s="19">
        <f t="shared" si="3752"/>
        <v>0</v>
      </c>
      <c r="U1909" s="19">
        <f t="shared" si="3814"/>
        <v>0</v>
      </c>
      <c r="V1909" s="19">
        <f t="shared" si="3754"/>
        <v>1790.8109999999999</v>
      </c>
      <c r="W1909" s="19">
        <f t="shared" si="3755"/>
        <v>0</v>
      </c>
      <c r="X1909" s="19">
        <f t="shared" si="3756"/>
        <v>0</v>
      </c>
      <c r="Y1909" s="19">
        <f t="shared" si="3814"/>
        <v>0</v>
      </c>
      <c r="Z1909" s="19">
        <f t="shared" si="3814"/>
        <v>0</v>
      </c>
      <c r="AA1909" s="19">
        <f t="shared" si="3814"/>
        <v>0</v>
      </c>
      <c r="AB1909" s="19">
        <f t="shared" si="3775"/>
        <v>1790.8109999999999</v>
      </c>
      <c r="AC1909" s="19">
        <f t="shared" si="3776"/>
        <v>0</v>
      </c>
      <c r="AD1909" s="19">
        <f t="shared" si="3777"/>
        <v>0</v>
      </c>
      <c r="AE1909" s="19">
        <f t="shared" si="3814"/>
        <v>0</v>
      </c>
      <c r="AF1909" s="19">
        <f t="shared" si="3814"/>
        <v>0</v>
      </c>
      <c r="AG1909" s="19">
        <f t="shared" si="3795"/>
        <v>1790.8109999999999</v>
      </c>
      <c r="AH1909" s="19">
        <f t="shared" si="3796"/>
        <v>0</v>
      </c>
      <c r="AI1909" s="19">
        <f t="shared" si="3797"/>
        <v>0</v>
      </c>
      <c r="AJ1909" s="19">
        <f t="shared" si="3814"/>
        <v>0</v>
      </c>
      <c r="AK1909" s="19">
        <f t="shared" si="3814"/>
        <v>0</v>
      </c>
      <c r="AL1909" s="19">
        <f t="shared" si="3814"/>
        <v>0</v>
      </c>
      <c r="AM1909" s="19">
        <f t="shared" si="3757"/>
        <v>1790.8109999999999</v>
      </c>
      <c r="AN1909" s="19">
        <f t="shared" si="3814"/>
        <v>0</v>
      </c>
      <c r="AO1909" s="19">
        <f t="shared" si="3700"/>
        <v>1790.8109999999999</v>
      </c>
      <c r="AP1909" s="19">
        <f t="shared" si="3758"/>
        <v>0</v>
      </c>
      <c r="AQ1909" s="19">
        <f t="shared" si="3814"/>
        <v>0</v>
      </c>
      <c r="AR1909" s="19">
        <f t="shared" si="3701"/>
        <v>0</v>
      </c>
      <c r="AS1909" s="19">
        <f t="shared" si="3759"/>
        <v>0</v>
      </c>
      <c r="AT1909" s="19">
        <f t="shared" si="3814"/>
        <v>0</v>
      </c>
      <c r="AU1909" s="19">
        <f t="shared" si="3702"/>
        <v>0</v>
      </c>
      <c r="AV1909" s="19">
        <f t="shared" si="3814"/>
        <v>0</v>
      </c>
      <c r="AW1909" s="32"/>
      <c r="AX1909" s="23"/>
      <c r="AY1909" s="2"/>
    </row>
    <row r="1910" spans="1:51" ht="46.8" x14ac:dyDescent="0.3">
      <c r="A1910" s="20" t="s">
        <v>1414</v>
      </c>
      <c r="B1910" s="45">
        <v>240</v>
      </c>
      <c r="C1910" s="49" t="s">
        <v>20</v>
      </c>
      <c r="D1910" s="49" t="s">
        <v>35</v>
      </c>
      <c r="E1910" s="15" t="s">
        <v>546</v>
      </c>
      <c r="F1910" s="19"/>
      <c r="G1910" s="19"/>
      <c r="H1910" s="19"/>
      <c r="I1910" s="19"/>
      <c r="J1910" s="19"/>
      <c r="K1910" s="19"/>
      <c r="L1910" s="19"/>
      <c r="M1910" s="19"/>
      <c r="N1910" s="19"/>
      <c r="O1910" s="19">
        <v>1790.8109999999999</v>
      </c>
      <c r="P1910" s="19"/>
      <c r="Q1910" s="19"/>
      <c r="R1910" s="19">
        <f t="shared" si="3750"/>
        <v>1790.8109999999999</v>
      </c>
      <c r="S1910" s="19">
        <f t="shared" si="3751"/>
        <v>0</v>
      </c>
      <c r="T1910" s="19">
        <f t="shared" si="3752"/>
        <v>0</v>
      </c>
      <c r="U1910" s="19"/>
      <c r="V1910" s="19">
        <f t="shared" si="3754"/>
        <v>1790.8109999999999</v>
      </c>
      <c r="W1910" s="19">
        <f t="shared" si="3755"/>
        <v>0</v>
      </c>
      <c r="X1910" s="19">
        <f t="shared" si="3756"/>
        <v>0</v>
      </c>
      <c r="Y1910" s="19"/>
      <c r="Z1910" s="19"/>
      <c r="AA1910" s="19"/>
      <c r="AB1910" s="19">
        <f t="shared" si="3775"/>
        <v>1790.8109999999999</v>
      </c>
      <c r="AC1910" s="19">
        <f t="shared" si="3776"/>
        <v>0</v>
      </c>
      <c r="AD1910" s="19">
        <f t="shared" si="3777"/>
        <v>0</v>
      </c>
      <c r="AE1910" s="19"/>
      <c r="AF1910" s="19"/>
      <c r="AG1910" s="19">
        <f t="shared" si="3795"/>
        <v>1790.8109999999999</v>
      </c>
      <c r="AH1910" s="19">
        <f t="shared" si="3796"/>
        <v>0</v>
      </c>
      <c r="AI1910" s="19">
        <f t="shared" si="3797"/>
        <v>0</v>
      </c>
      <c r="AJ1910" s="19"/>
      <c r="AK1910" s="19"/>
      <c r="AL1910" s="19"/>
      <c r="AM1910" s="19">
        <f t="shared" si="3757"/>
        <v>1790.8109999999999</v>
      </c>
      <c r="AN1910" s="19"/>
      <c r="AO1910" s="19">
        <f t="shared" si="3700"/>
        <v>1790.8109999999999</v>
      </c>
      <c r="AP1910" s="19">
        <f t="shared" si="3758"/>
        <v>0</v>
      </c>
      <c r="AQ1910" s="19"/>
      <c r="AR1910" s="19">
        <f t="shared" si="3701"/>
        <v>0</v>
      </c>
      <c r="AS1910" s="19">
        <f t="shared" si="3759"/>
        <v>0</v>
      </c>
      <c r="AT1910" s="19"/>
      <c r="AU1910" s="19">
        <f t="shared" si="3702"/>
        <v>0</v>
      </c>
      <c r="AV1910" s="19"/>
      <c r="AW1910" s="32"/>
      <c r="AX1910" s="23"/>
      <c r="AY1910" s="2"/>
    </row>
    <row r="1911" spans="1:51" s="9" customFormat="1" ht="46.8" x14ac:dyDescent="0.3">
      <c r="A1911" s="8" t="s">
        <v>393</v>
      </c>
      <c r="B1911" s="14"/>
      <c r="C1911" s="8"/>
      <c r="D1911" s="8"/>
      <c r="E1911" s="48" t="s">
        <v>1213</v>
      </c>
      <c r="F1911" s="12">
        <f>F1912+F1985+F1996+F2021+F2041+F2059</f>
        <v>816063.4</v>
      </c>
      <c r="G1911" s="12">
        <f>G1912+G1985+G1996+G2021+G2041+G2059</f>
        <v>706520.89999999991</v>
      </c>
      <c r="H1911" s="12">
        <f>H1912+H1985+H1996+H2021+H2041+H2059</f>
        <v>623476.30000000005</v>
      </c>
      <c r="I1911" s="12">
        <f t="shared" ref="I1911:K1911" si="3815">I1912+I1985+I1996+I2021+I2041+I2059</f>
        <v>494.84000000000378</v>
      </c>
      <c r="J1911" s="12">
        <f t="shared" si="3815"/>
        <v>22000</v>
      </c>
      <c r="K1911" s="12">
        <f t="shared" si="3815"/>
        <v>59871.701999999997</v>
      </c>
      <c r="L1911" s="12">
        <f t="shared" si="3697"/>
        <v>816558.24</v>
      </c>
      <c r="M1911" s="12">
        <f t="shared" si="3698"/>
        <v>728520.89999999991</v>
      </c>
      <c r="N1911" s="12">
        <f t="shared" si="3699"/>
        <v>683348.00200000009</v>
      </c>
      <c r="O1911" s="12">
        <f t="shared" ref="O1911:Q1911" si="3816">O1912+O1985+O1996+O2021+O2041+O2059</f>
        <v>63542.066999999995</v>
      </c>
      <c r="P1911" s="12">
        <f t="shared" si="3816"/>
        <v>0</v>
      </c>
      <c r="Q1911" s="12">
        <f t="shared" si="3816"/>
        <v>0</v>
      </c>
      <c r="R1911" s="12">
        <f t="shared" si="3750"/>
        <v>880100.30700000003</v>
      </c>
      <c r="S1911" s="12">
        <f t="shared" si="3751"/>
        <v>728520.89999999991</v>
      </c>
      <c r="T1911" s="12">
        <f t="shared" si="3752"/>
        <v>683348.00200000009</v>
      </c>
      <c r="U1911" s="12">
        <f>U1912+U1985+U1996+U2021+U2041+U2059</f>
        <v>0</v>
      </c>
      <c r="V1911" s="12">
        <f t="shared" si="3754"/>
        <v>880100.30700000003</v>
      </c>
      <c r="W1911" s="12">
        <f t="shared" si="3755"/>
        <v>728520.89999999991</v>
      </c>
      <c r="X1911" s="12">
        <f t="shared" si="3756"/>
        <v>683348.00200000009</v>
      </c>
      <c r="Y1911" s="12">
        <f t="shared" ref="Y1911:AA1911" si="3817">Y1912+Y1985+Y1996+Y2021+Y2041+Y2059</f>
        <v>-25935.095999999998</v>
      </c>
      <c r="Z1911" s="12">
        <f t="shared" si="3817"/>
        <v>166488.98300000001</v>
      </c>
      <c r="AA1911" s="12">
        <f t="shared" si="3817"/>
        <v>387626.679</v>
      </c>
      <c r="AB1911" s="12">
        <f t="shared" si="3775"/>
        <v>854165.21100000001</v>
      </c>
      <c r="AC1911" s="12">
        <f t="shared" si="3776"/>
        <v>895009.88299999991</v>
      </c>
      <c r="AD1911" s="12">
        <f t="shared" si="3777"/>
        <v>1070974.6810000001</v>
      </c>
      <c r="AE1911" s="12">
        <f t="shared" ref="AE1911:AF1911" si="3818">AE1912+AE1985+AE1996+AE2021+AE2041+AE2059</f>
        <v>0</v>
      </c>
      <c r="AF1911" s="12">
        <f t="shared" si="3818"/>
        <v>0</v>
      </c>
      <c r="AG1911" s="12">
        <f t="shared" si="3795"/>
        <v>854165.21100000001</v>
      </c>
      <c r="AH1911" s="12">
        <f t="shared" si="3796"/>
        <v>895009.88299999991</v>
      </c>
      <c r="AI1911" s="12">
        <f t="shared" si="3797"/>
        <v>1070974.6810000001</v>
      </c>
      <c r="AJ1911" s="12">
        <f>AJ1912+AJ1985+AJ1996+AJ2021+AJ2041+AJ2059</f>
        <v>-18510.364999999998</v>
      </c>
      <c r="AK1911" s="12">
        <f>AK1912+AK1985+AK1996+AK2021+AK2041+AK2059</f>
        <v>10820.85</v>
      </c>
      <c r="AL1911" s="12">
        <f>AL1912+AL1985+AL1996+AL2021+AL2041+AL2059</f>
        <v>0</v>
      </c>
      <c r="AM1911" s="12">
        <f t="shared" si="3757"/>
        <v>835654.84600000002</v>
      </c>
      <c r="AN1911" s="12">
        <f>AN1912+AN1985+AN1996+AN2021+AN2041+AN2059</f>
        <v>0</v>
      </c>
      <c r="AO1911" s="12">
        <f t="shared" si="3700"/>
        <v>835654.84600000002</v>
      </c>
      <c r="AP1911" s="12">
        <f t="shared" si="3758"/>
        <v>905830.73299999989</v>
      </c>
      <c r="AQ1911" s="12">
        <f>AQ1912+AQ1985+AQ1996+AQ2021+AQ2041+AQ2059</f>
        <v>0</v>
      </c>
      <c r="AR1911" s="12">
        <f t="shared" si="3701"/>
        <v>905830.73299999989</v>
      </c>
      <c r="AS1911" s="12">
        <f t="shared" si="3759"/>
        <v>1070974.6810000001</v>
      </c>
      <c r="AT1911" s="12">
        <f>AT1912+AT1985+AT1996+AT2021+AT2041+AT2059</f>
        <v>0</v>
      </c>
      <c r="AU1911" s="12">
        <f t="shared" si="3702"/>
        <v>1070974.6810000001</v>
      </c>
      <c r="AV1911" s="12">
        <f>AV1912+AV1985+AV1996+AV2021+AV2041+AV2059</f>
        <v>0</v>
      </c>
      <c r="AW1911" s="22"/>
      <c r="AX1911" s="25"/>
    </row>
    <row r="1912" spans="1:51" s="11" customFormat="1" ht="46.8" x14ac:dyDescent="0.3">
      <c r="A1912" s="10" t="s">
        <v>394</v>
      </c>
      <c r="B1912" s="17"/>
      <c r="C1912" s="10"/>
      <c r="D1912" s="10"/>
      <c r="E1912" s="16" t="s">
        <v>1214</v>
      </c>
      <c r="F1912" s="18">
        <f>F1913+F1962+F1967+F1976</f>
        <v>357722.70000000007</v>
      </c>
      <c r="G1912" s="18">
        <f t="shared" ref="G1912:AV1912" si="3819">G1913+G1962+G1967+G1976</f>
        <v>271782</v>
      </c>
      <c r="H1912" s="18">
        <f t="shared" si="3819"/>
        <v>188737.4</v>
      </c>
      <c r="I1912" s="18">
        <f t="shared" ref="I1912:K1912" si="3820">I1913+I1962+I1967+I1976</f>
        <v>-37871.701999999997</v>
      </c>
      <c r="J1912" s="18">
        <f t="shared" si="3820"/>
        <v>0</v>
      </c>
      <c r="K1912" s="18">
        <f t="shared" si="3820"/>
        <v>37871.701999999997</v>
      </c>
      <c r="L1912" s="18">
        <f t="shared" si="3697"/>
        <v>319850.99800000008</v>
      </c>
      <c r="M1912" s="18">
        <f t="shared" si="3698"/>
        <v>271782</v>
      </c>
      <c r="N1912" s="18">
        <f t="shared" si="3699"/>
        <v>226609.10199999998</v>
      </c>
      <c r="O1912" s="18">
        <f t="shared" ref="O1912:Q1912" si="3821">O1913+O1962+O1967+O1976</f>
        <v>22134.936999999998</v>
      </c>
      <c r="P1912" s="18">
        <f t="shared" si="3821"/>
        <v>0</v>
      </c>
      <c r="Q1912" s="18">
        <f t="shared" si="3821"/>
        <v>0</v>
      </c>
      <c r="R1912" s="18">
        <f t="shared" si="3750"/>
        <v>341985.93500000006</v>
      </c>
      <c r="S1912" s="18">
        <f t="shared" si="3751"/>
        <v>271782</v>
      </c>
      <c r="T1912" s="18">
        <f t="shared" si="3752"/>
        <v>226609.10199999998</v>
      </c>
      <c r="U1912" s="18">
        <f t="shared" ref="U1912" si="3822">U1913+U1962+U1967+U1976</f>
        <v>0</v>
      </c>
      <c r="V1912" s="18">
        <f t="shared" si="3754"/>
        <v>341985.93500000006</v>
      </c>
      <c r="W1912" s="18">
        <f t="shared" si="3755"/>
        <v>271782</v>
      </c>
      <c r="X1912" s="18">
        <f t="shared" si="3756"/>
        <v>226609.10199999998</v>
      </c>
      <c r="Y1912" s="18">
        <f t="shared" ref="Y1912:AA1912" si="3823">Y1913+Y1962+Y1967+Y1976</f>
        <v>-32469</v>
      </c>
      <c r="Z1912" s="18">
        <f t="shared" si="3823"/>
        <v>0</v>
      </c>
      <c r="AA1912" s="18">
        <f t="shared" si="3823"/>
        <v>161550.97</v>
      </c>
      <c r="AB1912" s="18">
        <f t="shared" si="3775"/>
        <v>309516.93500000006</v>
      </c>
      <c r="AC1912" s="18">
        <f t="shared" si="3776"/>
        <v>271782</v>
      </c>
      <c r="AD1912" s="18">
        <f t="shared" si="3777"/>
        <v>388160.07199999999</v>
      </c>
      <c r="AE1912" s="18">
        <f t="shared" ref="AE1912:AF1912" si="3824">AE1913+AE1962+AE1967+AE1976</f>
        <v>0</v>
      </c>
      <c r="AF1912" s="18">
        <f t="shared" si="3824"/>
        <v>0</v>
      </c>
      <c r="AG1912" s="18">
        <f t="shared" si="3795"/>
        <v>309516.93500000006</v>
      </c>
      <c r="AH1912" s="18">
        <f t="shared" si="3796"/>
        <v>271782</v>
      </c>
      <c r="AI1912" s="18">
        <f t="shared" si="3797"/>
        <v>388160.07199999999</v>
      </c>
      <c r="AJ1912" s="18">
        <f t="shared" ref="AJ1912:AL1912" si="3825">AJ1913+AJ1962+AJ1967+AJ1976</f>
        <v>-10190.666999999998</v>
      </c>
      <c r="AK1912" s="18">
        <f t="shared" si="3825"/>
        <v>10820.85</v>
      </c>
      <c r="AL1912" s="18">
        <f t="shared" si="3825"/>
        <v>0</v>
      </c>
      <c r="AM1912" s="18">
        <f t="shared" si="3757"/>
        <v>299326.26800000004</v>
      </c>
      <c r="AN1912" s="18">
        <f t="shared" ref="AN1912" si="3826">AN1913+AN1962+AN1967+AN1976</f>
        <v>0</v>
      </c>
      <c r="AO1912" s="18">
        <f t="shared" si="3700"/>
        <v>299326.26800000004</v>
      </c>
      <c r="AP1912" s="18">
        <f t="shared" si="3758"/>
        <v>282602.84999999998</v>
      </c>
      <c r="AQ1912" s="18">
        <f t="shared" ref="AQ1912" si="3827">AQ1913+AQ1962+AQ1967+AQ1976</f>
        <v>0</v>
      </c>
      <c r="AR1912" s="18">
        <f t="shared" si="3701"/>
        <v>282602.84999999998</v>
      </c>
      <c r="AS1912" s="18">
        <f t="shared" si="3759"/>
        <v>388160.07199999999</v>
      </c>
      <c r="AT1912" s="18">
        <f t="shared" ref="AT1912" si="3828">AT1913+AT1962+AT1967+AT1976</f>
        <v>0</v>
      </c>
      <c r="AU1912" s="18">
        <f t="shared" si="3702"/>
        <v>388160.07199999999</v>
      </c>
      <c r="AV1912" s="18">
        <f t="shared" si="3819"/>
        <v>0</v>
      </c>
      <c r="AW1912" s="31"/>
      <c r="AX1912" s="26"/>
    </row>
    <row r="1913" spans="1:51" ht="46.8" x14ac:dyDescent="0.3">
      <c r="A1913" s="49" t="s">
        <v>395</v>
      </c>
      <c r="B1913" s="45"/>
      <c r="C1913" s="49"/>
      <c r="D1913" s="49"/>
      <c r="E1913" s="15" t="s">
        <v>1215</v>
      </c>
      <c r="F1913" s="19">
        <f>F1914+F1918+F1922+F1926+F1930+F1934+F1938+F1942+F1946+F1950+F1954+F1958</f>
        <v>304495.80000000005</v>
      </c>
      <c r="G1913" s="19">
        <f t="shared" ref="G1913:AV1913" si="3829">G1914+G1918+G1922+G1926+G1930+G1934+G1938+G1942+G1946+G1950+G1954+G1958</f>
        <v>260225.5</v>
      </c>
      <c r="H1913" s="19">
        <f t="shared" si="3829"/>
        <v>185560.6</v>
      </c>
      <c r="I1913" s="19">
        <f t="shared" ref="I1913:K1913" si="3830">I1914+I1918+I1922+I1926+I1930+I1934+I1938+I1942+I1946+I1950+I1954+I1958</f>
        <v>-37871.701999999997</v>
      </c>
      <c r="J1913" s="19">
        <f t="shared" si="3830"/>
        <v>0</v>
      </c>
      <c r="K1913" s="19">
        <f t="shared" si="3830"/>
        <v>37871.701999999997</v>
      </c>
      <c r="L1913" s="19">
        <f t="shared" si="3697"/>
        <v>266624.09800000006</v>
      </c>
      <c r="M1913" s="19">
        <f t="shared" si="3698"/>
        <v>260225.5</v>
      </c>
      <c r="N1913" s="19">
        <f t="shared" si="3699"/>
        <v>223432.302</v>
      </c>
      <c r="O1913" s="19">
        <f t="shared" ref="O1913:Q1913" si="3831">O1914+O1918+O1922+O1926+O1930+O1934+O1938+O1942+O1946+O1950+O1954+O1958</f>
        <v>2284.5</v>
      </c>
      <c r="P1913" s="19">
        <f t="shared" si="3831"/>
        <v>0</v>
      </c>
      <c r="Q1913" s="19">
        <f t="shared" si="3831"/>
        <v>0</v>
      </c>
      <c r="R1913" s="19">
        <f t="shared" si="3750"/>
        <v>268908.59800000006</v>
      </c>
      <c r="S1913" s="19">
        <f t="shared" si="3751"/>
        <v>260225.5</v>
      </c>
      <c r="T1913" s="19">
        <f t="shared" si="3752"/>
        <v>223432.302</v>
      </c>
      <c r="U1913" s="19">
        <f t="shared" ref="U1913" si="3832">U1914+U1918+U1922+U1926+U1930+U1934+U1938+U1942+U1946+U1950+U1954+U1958</f>
        <v>0</v>
      </c>
      <c r="V1913" s="19">
        <f t="shared" si="3754"/>
        <v>268908.59800000006</v>
      </c>
      <c r="W1913" s="19">
        <f t="shared" si="3755"/>
        <v>260225.5</v>
      </c>
      <c r="X1913" s="19">
        <f t="shared" si="3756"/>
        <v>223432.302</v>
      </c>
      <c r="Y1913" s="19">
        <f t="shared" ref="Y1913:AA1913" si="3833">Y1914+Y1918+Y1922+Y1926+Y1930+Y1934+Y1938+Y1942+Y1946+Y1950+Y1954+Y1958</f>
        <v>-32469</v>
      </c>
      <c r="Z1913" s="19">
        <f t="shared" si="3833"/>
        <v>0</v>
      </c>
      <c r="AA1913" s="19">
        <f t="shared" si="3833"/>
        <v>161550.97</v>
      </c>
      <c r="AB1913" s="19">
        <f t="shared" si="3775"/>
        <v>236439.59800000006</v>
      </c>
      <c r="AC1913" s="19">
        <f t="shared" si="3776"/>
        <v>260225.5</v>
      </c>
      <c r="AD1913" s="19">
        <f t="shared" si="3777"/>
        <v>384983.272</v>
      </c>
      <c r="AE1913" s="19">
        <f t="shared" ref="AE1913:AF1913" si="3834">AE1914+AE1918+AE1922+AE1926+AE1930+AE1934+AE1938+AE1942+AE1946+AE1950+AE1954+AE1958</f>
        <v>0</v>
      </c>
      <c r="AF1913" s="19">
        <f t="shared" si="3834"/>
        <v>0</v>
      </c>
      <c r="AG1913" s="19">
        <f t="shared" si="3795"/>
        <v>236439.59800000006</v>
      </c>
      <c r="AH1913" s="19">
        <f t="shared" si="3796"/>
        <v>260225.5</v>
      </c>
      <c r="AI1913" s="19">
        <f t="shared" si="3797"/>
        <v>384983.272</v>
      </c>
      <c r="AJ1913" s="19">
        <f t="shared" ref="AJ1913:AL1913" si="3835">AJ1914+AJ1918+AJ1922+AJ1926+AJ1930+AJ1934+AJ1938+AJ1942+AJ1946+AJ1950+AJ1954+AJ1958</f>
        <v>-28405.1</v>
      </c>
      <c r="AK1913" s="19">
        <f t="shared" si="3835"/>
        <v>0</v>
      </c>
      <c r="AL1913" s="19">
        <f t="shared" si="3835"/>
        <v>0</v>
      </c>
      <c r="AM1913" s="19">
        <f t="shared" si="3757"/>
        <v>208034.49800000005</v>
      </c>
      <c r="AN1913" s="19">
        <f t="shared" ref="AN1913" si="3836">AN1914+AN1918+AN1922+AN1926+AN1930+AN1934+AN1938+AN1942+AN1946+AN1950+AN1954+AN1958</f>
        <v>0</v>
      </c>
      <c r="AO1913" s="19">
        <f t="shared" si="3700"/>
        <v>208034.49800000005</v>
      </c>
      <c r="AP1913" s="19">
        <f t="shared" si="3758"/>
        <v>260225.5</v>
      </c>
      <c r="AQ1913" s="19">
        <f t="shared" ref="AQ1913" si="3837">AQ1914+AQ1918+AQ1922+AQ1926+AQ1930+AQ1934+AQ1938+AQ1942+AQ1946+AQ1950+AQ1954+AQ1958</f>
        <v>0</v>
      </c>
      <c r="AR1913" s="19">
        <f t="shared" si="3701"/>
        <v>260225.5</v>
      </c>
      <c r="AS1913" s="19">
        <f t="shared" si="3759"/>
        <v>384983.272</v>
      </c>
      <c r="AT1913" s="19">
        <f t="shared" ref="AT1913" si="3838">AT1914+AT1918+AT1922+AT1926+AT1930+AT1934+AT1938+AT1942+AT1946+AT1950+AT1954+AT1958</f>
        <v>0</v>
      </c>
      <c r="AU1913" s="19">
        <f t="shared" si="3702"/>
        <v>384983.272</v>
      </c>
      <c r="AV1913" s="19">
        <f t="shared" si="3829"/>
        <v>0</v>
      </c>
      <c r="AW1913" s="32"/>
      <c r="AX1913" s="23"/>
      <c r="AY1913" s="2"/>
    </row>
    <row r="1914" spans="1:51" ht="46.8" x14ac:dyDescent="0.3">
      <c r="A1914" s="49" t="s">
        <v>381</v>
      </c>
      <c r="B1914" s="45"/>
      <c r="C1914" s="49"/>
      <c r="D1914" s="49"/>
      <c r="E1914" s="15" t="s">
        <v>1216</v>
      </c>
      <c r="F1914" s="19">
        <f t="shared" ref="F1914:K1916" si="3839">F1915</f>
        <v>34448</v>
      </c>
      <c r="G1914" s="19">
        <f t="shared" si="3839"/>
        <v>0</v>
      </c>
      <c r="H1914" s="19">
        <f t="shared" si="3839"/>
        <v>0</v>
      </c>
      <c r="I1914" s="19">
        <f t="shared" si="3839"/>
        <v>0</v>
      </c>
      <c r="J1914" s="19">
        <f t="shared" si="3839"/>
        <v>0</v>
      </c>
      <c r="K1914" s="19">
        <f t="shared" si="3839"/>
        <v>0</v>
      </c>
      <c r="L1914" s="19">
        <f t="shared" si="3697"/>
        <v>34448</v>
      </c>
      <c r="M1914" s="19">
        <f t="shared" si="3698"/>
        <v>0</v>
      </c>
      <c r="N1914" s="19">
        <f t="shared" si="3699"/>
        <v>0</v>
      </c>
      <c r="O1914" s="19">
        <f t="shared" ref="O1914:Q1916" si="3840">O1915</f>
        <v>0</v>
      </c>
      <c r="P1914" s="19">
        <f t="shared" si="3840"/>
        <v>0</v>
      </c>
      <c r="Q1914" s="19">
        <f t="shared" si="3840"/>
        <v>0</v>
      </c>
      <c r="R1914" s="19">
        <f t="shared" si="3750"/>
        <v>34448</v>
      </c>
      <c r="S1914" s="19">
        <f t="shared" si="3751"/>
        <v>0</v>
      </c>
      <c r="T1914" s="19">
        <f t="shared" si="3752"/>
        <v>0</v>
      </c>
      <c r="U1914" s="19">
        <f t="shared" ref="U1914:AV1916" si="3841">U1915</f>
        <v>0</v>
      </c>
      <c r="V1914" s="19">
        <f t="shared" si="3754"/>
        <v>34448</v>
      </c>
      <c r="W1914" s="19">
        <f t="shared" si="3755"/>
        <v>0</v>
      </c>
      <c r="X1914" s="19">
        <f t="shared" si="3756"/>
        <v>0</v>
      </c>
      <c r="Y1914" s="19">
        <f t="shared" si="3841"/>
        <v>0</v>
      </c>
      <c r="Z1914" s="19">
        <f t="shared" si="3841"/>
        <v>0</v>
      </c>
      <c r="AA1914" s="19">
        <f t="shared" si="3841"/>
        <v>0</v>
      </c>
      <c r="AB1914" s="19">
        <f t="shared" si="3775"/>
        <v>34448</v>
      </c>
      <c r="AC1914" s="19">
        <f t="shared" si="3776"/>
        <v>0</v>
      </c>
      <c r="AD1914" s="19">
        <f t="shared" si="3777"/>
        <v>0</v>
      </c>
      <c r="AE1914" s="19">
        <f t="shared" si="3841"/>
        <v>0</v>
      </c>
      <c r="AF1914" s="19">
        <f t="shared" si="3841"/>
        <v>0</v>
      </c>
      <c r="AG1914" s="19">
        <f t="shared" si="3795"/>
        <v>34448</v>
      </c>
      <c r="AH1914" s="19">
        <f t="shared" si="3796"/>
        <v>0</v>
      </c>
      <c r="AI1914" s="19">
        <f t="shared" si="3797"/>
        <v>0</v>
      </c>
      <c r="AJ1914" s="19">
        <f t="shared" si="3841"/>
        <v>0</v>
      </c>
      <c r="AK1914" s="19">
        <f t="shared" si="3841"/>
        <v>0</v>
      </c>
      <c r="AL1914" s="19">
        <f t="shared" si="3841"/>
        <v>0</v>
      </c>
      <c r="AM1914" s="19">
        <f t="shared" si="3757"/>
        <v>34448</v>
      </c>
      <c r="AN1914" s="19">
        <f t="shared" si="3841"/>
        <v>0</v>
      </c>
      <c r="AO1914" s="19">
        <f t="shared" si="3700"/>
        <v>34448</v>
      </c>
      <c r="AP1914" s="19">
        <f t="shared" si="3758"/>
        <v>0</v>
      </c>
      <c r="AQ1914" s="19">
        <f t="shared" si="3841"/>
        <v>0</v>
      </c>
      <c r="AR1914" s="19">
        <f t="shared" si="3701"/>
        <v>0</v>
      </c>
      <c r="AS1914" s="19">
        <f t="shared" si="3759"/>
        <v>0</v>
      </c>
      <c r="AT1914" s="19">
        <f t="shared" si="3841"/>
        <v>0</v>
      </c>
      <c r="AU1914" s="19">
        <f t="shared" si="3702"/>
        <v>0</v>
      </c>
      <c r="AV1914" s="19">
        <f t="shared" si="3841"/>
        <v>0</v>
      </c>
      <c r="AW1914" s="32"/>
      <c r="AX1914" s="23"/>
      <c r="AY1914" s="2"/>
    </row>
    <row r="1915" spans="1:51" ht="46.8" x14ac:dyDescent="0.3">
      <c r="A1915" s="49" t="s">
        <v>381</v>
      </c>
      <c r="B1915" s="45">
        <v>400</v>
      </c>
      <c r="C1915" s="49"/>
      <c r="D1915" s="49"/>
      <c r="E1915" s="15" t="s">
        <v>580</v>
      </c>
      <c r="F1915" s="19">
        <f t="shared" si="3839"/>
        <v>34448</v>
      </c>
      <c r="G1915" s="19">
        <f t="shared" si="3839"/>
        <v>0</v>
      </c>
      <c r="H1915" s="19">
        <f t="shared" si="3839"/>
        <v>0</v>
      </c>
      <c r="I1915" s="19">
        <f t="shared" si="3839"/>
        <v>0</v>
      </c>
      <c r="J1915" s="19">
        <f t="shared" si="3839"/>
        <v>0</v>
      </c>
      <c r="K1915" s="19">
        <f t="shared" si="3839"/>
        <v>0</v>
      </c>
      <c r="L1915" s="19">
        <f t="shared" si="3697"/>
        <v>34448</v>
      </c>
      <c r="M1915" s="19">
        <f t="shared" si="3698"/>
        <v>0</v>
      </c>
      <c r="N1915" s="19">
        <f t="shared" si="3699"/>
        <v>0</v>
      </c>
      <c r="O1915" s="19">
        <f t="shared" si="3840"/>
        <v>0</v>
      </c>
      <c r="P1915" s="19">
        <f t="shared" si="3840"/>
        <v>0</v>
      </c>
      <c r="Q1915" s="19">
        <f t="shared" si="3840"/>
        <v>0</v>
      </c>
      <c r="R1915" s="19">
        <f t="shared" si="3750"/>
        <v>34448</v>
      </c>
      <c r="S1915" s="19">
        <f t="shared" si="3751"/>
        <v>0</v>
      </c>
      <c r="T1915" s="19">
        <f t="shared" si="3752"/>
        <v>0</v>
      </c>
      <c r="U1915" s="19">
        <f t="shared" si="3841"/>
        <v>0</v>
      </c>
      <c r="V1915" s="19">
        <f t="shared" si="3754"/>
        <v>34448</v>
      </c>
      <c r="W1915" s="19">
        <f t="shared" si="3755"/>
        <v>0</v>
      </c>
      <c r="X1915" s="19">
        <f t="shared" si="3756"/>
        <v>0</v>
      </c>
      <c r="Y1915" s="19">
        <f t="shared" si="3841"/>
        <v>0</v>
      </c>
      <c r="Z1915" s="19">
        <f t="shared" si="3841"/>
        <v>0</v>
      </c>
      <c r="AA1915" s="19">
        <f t="shared" si="3841"/>
        <v>0</v>
      </c>
      <c r="AB1915" s="19">
        <f t="shared" si="3775"/>
        <v>34448</v>
      </c>
      <c r="AC1915" s="19">
        <f t="shared" si="3776"/>
        <v>0</v>
      </c>
      <c r="AD1915" s="19">
        <f t="shared" si="3777"/>
        <v>0</v>
      </c>
      <c r="AE1915" s="19">
        <f t="shared" si="3841"/>
        <v>0</v>
      </c>
      <c r="AF1915" s="19">
        <f t="shared" si="3841"/>
        <v>0</v>
      </c>
      <c r="AG1915" s="19">
        <f t="shared" si="3795"/>
        <v>34448</v>
      </c>
      <c r="AH1915" s="19">
        <f t="shared" si="3796"/>
        <v>0</v>
      </c>
      <c r="AI1915" s="19">
        <f t="shared" si="3797"/>
        <v>0</v>
      </c>
      <c r="AJ1915" s="19">
        <f t="shared" si="3841"/>
        <v>0</v>
      </c>
      <c r="AK1915" s="19">
        <f t="shared" si="3841"/>
        <v>0</v>
      </c>
      <c r="AL1915" s="19">
        <f t="shared" si="3841"/>
        <v>0</v>
      </c>
      <c r="AM1915" s="19">
        <f t="shared" si="3757"/>
        <v>34448</v>
      </c>
      <c r="AN1915" s="19">
        <f t="shared" si="3841"/>
        <v>0</v>
      </c>
      <c r="AO1915" s="19">
        <f t="shared" si="3700"/>
        <v>34448</v>
      </c>
      <c r="AP1915" s="19">
        <f t="shared" si="3758"/>
        <v>0</v>
      </c>
      <c r="AQ1915" s="19">
        <f t="shared" si="3841"/>
        <v>0</v>
      </c>
      <c r="AR1915" s="19">
        <f t="shared" si="3701"/>
        <v>0</v>
      </c>
      <c r="AS1915" s="19">
        <f t="shared" si="3759"/>
        <v>0</v>
      </c>
      <c r="AT1915" s="19">
        <f t="shared" si="3841"/>
        <v>0</v>
      </c>
      <c r="AU1915" s="19">
        <f t="shared" si="3702"/>
        <v>0</v>
      </c>
      <c r="AV1915" s="19">
        <f t="shared" si="3841"/>
        <v>0</v>
      </c>
      <c r="AW1915" s="32"/>
      <c r="AX1915" s="23"/>
      <c r="AY1915" s="2"/>
    </row>
    <row r="1916" spans="1:51" x14ac:dyDescent="0.3">
      <c r="A1916" s="49" t="s">
        <v>381</v>
      </c>
      <c r="B1916" s="45">
        <v>410</v>
      </c>
      <c r="C1916" s="49"/>
      <c r="D1916" s="49"/>
      <c r="E1916" s="15" t="s">
        <v>593</v>
      </c>
      <c r="F1916" s="19">
        <f t="shared" si="3839"/>
        <v>34448</v>
      </c>
      <c r="G1916" s="19">
        <f t="shared" si="3839"/>
        <v>0</v>
      </c>
      <c r="H1916" s="19">
        <f t="shared" si="3839"/>
        <v>0</v>
      </c>
      <c r="I1916" s="19">
        <f t="shared" si="3839"/>
        <v>0</v>
      </c>
      <c r="J1916" s="19">
        <f t="shared" si="3839"/>
        <v>0</v>
      </c>
      <c r="K1916" s="19">
        <f t="shared" si="3839"/>
        <v>0</v>
      </c>
      <c r="L1916" s="19">
        <f t="shared" si="3697"/>
        <v>34448</v>
      </c>
      <c r="M1916" s="19">
        <f t="shared" si="3698"/>
        <v>0</v>
      </c>
      <c r="N1916" s="19">
        <f t="shared" si="3699"/>
        <v>0</v>
      </c>
      <c r="O1916" s="19">
        <f t="shared" si="3840"/>
        <v>0</v>
      </c>
      <c r="P1916" s="19">
        <f t="shared" si="3840"/>
        <v>0</v>
      </c>
      <c r="Q1916" s="19">
        <f t="shared" si="3840"/>
        <v>0</v>
      </c>
      <c r="R1916" s="19">
        <f t="shared" si="3750"/>
        <v>34448</v>
      </c>
      <c r="S1916" s="19">
        <f t="shared" si="3751"/>
        <v>0</v>
      </c>
      <c r="T1916" s="19">
        <f t="shared" si="3752"/>
        <v>0</v>
      </c>
      <c r="U1916" s="19">
        <f t="shared" si="3841"/>
        <v>0</v>
      </c>
      <c r="V1916" s="19">
        <f t="shared" si="3754"/>
        <v>34448</v>
      </c>
      <c r="W1916" s="19">
        <f t="shared" si="3755"/>
        <v>0</v>
      </c>
      <c r="X1916" s="19">
        <f t="shared" si="3756"/>
        <v>0</v>
      </c>
      <c r="Y1916" s="19">
        <f t="shared" si="3841"/>
        <v>0</v>
      </c>
      <c r="Z1916" s="19">
        <f t="shared" si="3841"/>
        <v>0</v>
      </c>
      <c r="AA1916" s="19">
        <f t="shared" si="3841"/>
        <v>0</v>
      </c>
      <c r="AB1916" s="19">
        <f t="shared" si="3775"/>
        <v>34448</v>
      </c>
      <c r="AC1916" s="19">
        <f t="shared" si="3776"/>
        <v>0</v>
      </c>
      <c r="AD1916" s="19">
        <f t="shared" si="3777"/>
        <v>0</v>
      </c>
      <c r="AE1916" s="19">
        <f t="shared" si="3841"/>
        <v>0</v>
      </c>
      <c r="AF1916" s="19">
        <f t="shared" si="3841"/>
        <v>0</v>
      </c>
      <c r="AG1916" s="19">
        <f t="shared" si="3795"/>
        <v>34448</v>
      </c>
      <c r="AH1916" s="19">
        <f t="shared" si="3796"/>
        <v>0</v>
      </c>
      <c r="AI1916" s="19">
        <f t="shared" si="3797"/>
        <v>0</v>
      </c>
      <c r="AJ1916" s="19">
        <f t="shared" si="3841"/>
        <v>0</v>
      </c>
      <c r="AK1916" s="19">
        <f t="shared" si="3841"/>
        <v>0</v>
      </c>
      <c r="AL1916" s="19">
        <f t="shared" si="3841"/>
        <v>0</v>
      </c>
      <c r="AM1916" s="19">
        <f t="shared" si="3757"/>
        <v>34448</v>
      </c>
      <c r="AN1916" s="19">
        <f t="shared" si="3841"/>
        <v>0</v>
      </c>
      <c r="AO1916" s="19">
        <f t="shared" si="3700"/>
        <v>34448</v>
      </c>
      <c r="AP1916" s="19">
        <f t="shared" si="3758"/>
        <v>0</v>
      </c>
      <c r="AQ1916" s="19">
        <f t="shared" si="3841"/>
        <v>0</v>
      </c>
      <c r="AR1916" s="19">
        <f t="shared" si="3701"/>
        <v>0</v>
      </c>
      <c r="AS1916" s="19">
        <f t="shared" si="3759"/>
        <v>0</v>
      </c>
      <c r="AT1916" s="19">
        <f t="shared" si="3841"/>
        <v>0</v>
      </c>
      <c r="AU1916" s="19">
        <f t="shared" si="3702"/>
        <v>0</v>
      </c>
      <c r="AV1916" s="19">
        <f t="shared" si="3841"/>
        <v>0</v>
      </c>
      <c r="AW1916" s="32"/>
      <c r="AX1916" s="23"/>
      <c r="AY1916" s="2"/>
    </row>
    <row r="1917" spans="1:51" x14ac:dyDescent="0.3">
      <c r="A1917" s="49" t="s">
        <v>381</v>
      </c>
      <c r="B1917" s="45">
        <v>410</v>
      </c>
      <c r="C1917" s="49" t="s">
        <v>200</v>
      </c>
      <c r="D1917" s="49" t="s">
        <v>112</v>
      </c>
      <c r="E1917" s="15" t="s">
        <v>552</v>
      </c>
      <c r="F1917" s="19">
        <v>34448</v>
      </c>
      <c r="G1917" s="19">
        <v>0</v>
      </c>
      <c r="H1917" s="19">
        <v>0</v>
      </c>
      <c r="I1917" s="19"/>
      <c r="J1917" s="19"/>
      <c r="K1917" s="19"/>
      <c r="L1917" s="19">
        <f t="shared" si="3697"/>
        <v>34448</v>
      </c>
      <c r="M1917" s="19">
        <f t="shared" si="3698"/>
        <v>0</v>
      </c>
      <c r="N1917" s="19">
        <f t="shared" si="3699"/>
        <v>0</v>
      </c>
      <c r="O1917" s="19"/>
      <c r="P1917" s="19"/>
      <c r="Q1917" s="19"/>
      <c r="R1917" s="19">
        <f t="shared" si="3750"/>
        <v>34448</v>
      </c>
      <c r="S1917" s="19">
        <f t="shared" si="3751"/>
        <v>0</v>
      </c>
      <c r="T1917" s="19">
        <f t="shared" si="3752"/>
        <v>0</v>
      </c>
      <c r="U1917" s="19"/>
      <c r="V1917" s="19">
        <f t="shared" si="3754"/>
        <v>34448</v>
      </c>
      <c r="W1917" s="19">
        <f t="shared" si="3755"/>
        <v>0</v>
      </c>
      <c r="X1917" s="19">
        <f t="shared" si="3756"/>
        <v>0</v>
      </c>
      <c r="Y1917" s="19"/>
      <c r="Z1917" s="19"/>
      <c r="AA1917" s="19"/>
      <c r="AB1917" s="19">
        <f t="shared" si="3775"/>
        <v>34448</v>
      </c>
      <c r="AC1917" s="19">
        <f t="shared" si="3776"/>
        <v>0</v>
      </c>
      <c r="AD1917" s="19">
        <f t="shared" si="3777"/>
        <v>0</v>
      </c>
      <c r="AE1917" s="19"/>
      <c r="AF1917" s="19"/>
      <c r="AG1917" s="19">
        <f t="shared" si="3795"/>
        <v>34448</v>
      </c>
      <c r="AH1917" s="19">
        <f t="shared" si="3796"/>
        <v>0</v>
      </c>
      <c r="AI1917" s="19">
        <f t="shared" si="3797"/>
        <v>0</v>
      </c>
      <c r="AJ1917" s="19"/>
      <c r="AK1917" s="19"/>
      <c r="AL1917" s="19"/>
      <c r="AM1917" s="19">
        <f t="shared" si="3757"/>
        <v>34448</v>
      </c>
      <c r="AN1917" s="19"/>
      <c r="AO1917" s="19">
        <f t="shared" si="3700"/>
        <v>34448</v>
      </c>
      <c r="AP1917" s="19">
        <f t="shared" si="3758"/>
        <v>0</v>
      </c>
      <c r="AQ1917" s="19"/>
      <c r="AR1917" s="19">
        <f t="shared" si="3701"/>
        <v>0</v>
      </c>
      <c r="AS1917" s="19">
        <f t="shared" si="3759"/>
        <v>0</v>
      </c>
      <c r="AT1917" s="19"/>
      <c r="AU1917" s="19">
        <f t="shared" si="3702"/>
        <v>0</v>
      </c>
      <c r="AV1917" s="19"/>
      <c r="AW1917" s="32"/>
      <c r="AX1917" s="23"/>
      <c r="AY1917" s="2"/>
    </row>
    <row r="1918" spans="1:51" ht="31.2" x14ac:dyDescent="0.3">
      <c r="A1918" s="49" t="s">
        <v>382</v>
      </c>
      <c r="B1918" s="45"/>
      <c r="C1918" s="49"/>
      <c r="D1918" s="49"/>
      <c r="E1918" s="15" t="s">
        <v>763</v>
      </c>
      <c r="F1918" s="19">
        <f t="shared" ref="F1918:K1920" si="3842">F1919</f>
        <v>99853.1</v>
      </c>
      <c r="G1918" s="19">
        <f t="shared" si="3842"/>
        <v>99000</v>
      </c>
      <c r="H1918" s="19">
        <f t="shared" si="3842"/>
        <v>185560.6</v>
      </c>
      <c r="I1918" s="19">
        <f t="shared" si="3842"/>
        <v>-37871.701999999997</v>
      </c>
      <c r="J1918" s="19">
        <f t="shared" si="3842"/>
        <v>0</v>
      </c>
      <c r="K1918" s="19">
        <f t="shared" si="3842"/>
        <v>37871.701999999997</v>
      </c>
      <c r="L1918" s="19">
        <f t="shared" si="3697"/>
        <v>61981.398000000008</v>
      </c>
      <c r="M1918" s="19">
        <f t="shared" si="3698"/>
        <v>99000</v>
      </c>
      <c r="N1918" s="19">
        <f t="shared" si="3699"/>
        <v>223432.302</v>
      </c>
      <c r="O1918" s="19">
        <f t="shared" ref="O1918:Q1920" si="3843">O1919</f>
        <v>0</v>
      </c>
      <c r="P1918" s="19">
        <f t="shared" si="3843"/>
        <v>0</v>
      </c>
      <c r="Q1918" s="19">
        <f t="shared" si="3843"/>
        <v>0</v>
      </c>
      <c r="R1918" s="19">
        <f t="shared" si="3750"/>
        <v>61981.398000000008</v>
      </c>
      <c r="S1918" s="19">
        <f t="shared" si="3751"/>
        <v>99000</v>
      </c>
      <c r="T1918" s="19">
        <f t="shared" si="3752"/>
        <v>223432.302</v>
      </c>
      <c r="U1918" s="19">
        <f t="shared" ref="U1918:AV1920" si="3844">U1919</f>
        <v>0</v>
      </c>
      <c r="V1918" s="19">
        <f t="shared" si="3754"/>
        <v>61981.398000000008</v>
      </c>
      <c r="W1918" s="19">
        <f t="shared" si="3755"/>
        <v>99000</v>
      </c>
      <c r="X1918" s="19">
        <f t="shared" si="3756"/>
        <v>223432.302</v>
      </c>
      <c r="Y1918" s="19">
        <f t="shared" si="3844"/>
        <v>0</v>
      </c>
      <c r="Z1918" s="19">
        <f t="shared" si="3844"/>
        <v>0</v>
      </c>
      <c r="AA1918" s="19">
        <f t="shared" si="3844"/>
        <v>161550.97</v>
      </c>
      <c r="AB1918" s="19">
        <f t="shared" si="3775"/>
        <v>61981.398000000008</v>
      </c>
      <c r="AC1918" s="19">
        <f t="shared" si="3776"/>
        <v>99000</v>
      </c>
      <c r="AD1918" s="19">
        <f t="shared" si="3777"/>
        <v>384983.272</v>
      </c>
      <c r="AE1918" s="19">
        <f t="shared" si="3844"/>
        <v>0</v>
      </c>
      <c r="AF1918" s="19">
        <f t="shared" si="3844"/>
        <v>0</v>
      </c>
      <c r="AG1918" s="19">
        <f t="shared" si="3795"/>
        <v>61981.398000000008</v>
      </c>
      <c r="AH1918" s="19">
        <f t="shared" si="3796"/>
        <v>99000</v>
      </c>
      <c r="AI1918" s="19">
        <f t="shared" si="3797"/>
        <v>384983.272</v>
      </c>
      <c r="AJ1918" s="19">
        <f t="shared" si="3844"/>
        <v>0</v>
      </c>
      <c r="AK1918" s="19">
        <f t="shared" si="3844"/>
        <v>0</v>
      </c>
      <c r="AL1918" s="19">
        <f t="shared" si="3844"/>
        <v>0</v>
      </c>
      <c r="AM1918" s="19">
        <f t="shared" si="3757"/>
        <v>61981.398000000008</v>
      </c>
      <c r="AN1918" s="19">
        <f t="shared" si="3844"/>
        <v>0</v>
      </c>
      <c r="AO1918" s="19">
        <f t="shared" si="3700"/>
        <v>61981.398000000008</v>
      </c>
      <c r="AP1918" s="19">
        <f t="shared" si="3758"/>
        <v>99000</v>
      </c>
      <c r="AQ1918" s="19">
        <f t="shared" si="3844"/>
        <v>0</v>
      </c>
      <c r="AR1918" s="19">
        <f t="shared" si="3701"/>
        <v>99000</v>
      </c>
      <c r="AS1918" s="19">
        <f t="shared" si="3759"/>
        <v>384983.272</v>
      </c>
      <c r="AT1918" s="19">
        <f t="shared" si="3844"/>
        <v>0</v>
      </c>
      <c r="AU1918" s="19">
        <f t="shared" si="3702"/>
        <v>384983.272</v>
      </c>
      <c r="AV1918" s="19">
        <f t="shared" si="3844"/>
        <v>0</v>
      </c>
      <c r="AW1918" s="32"/>
      <c r="AX1918" s="23"/>
      <c r="AY1918" s="2"/>
    </row>
    <row r="1919" spans="1:51" ht="46.8" x14ac:dyDescent="0.3">
      <c r="A1919" s="49" t="s">
        <v>382</v>
      </c>
      <c r="B1919" s="45">
        <v>400</v>
      </c>
      <c r="C1919" s="49"/>
      <c r="D1919" s="49"/>
      <c r="E1919" s="15" t="s">
        <v>580</v>
      </c>
      <c r="F1919" s="19">
        <f t="shared" si="3842"/>
        <v>99853.1</v>
      </c>
      <c r="G1919" s="19">
        <f t="shared" si="3842"/>
        <v>99000</v>
      </c>
      <c r="H1919" s="19">
        <f t="shared" si="3842"/>
        <v>185560.6</v>
      </c>
      <c r="I1919" s="19">
        <f t="shared" si="3842"/>
        <v>-37871.701999999997</v>
      </c>
      <c r="J1919" s="19">
        <f t="shared" si="3842"/>
        <v>0</v>
      </c>
      <c r="K1919" s="19">
        <f t="shared" si="3842"/>
        <v>37871.701999999997</v>
      </c>
      <c r="L1919" s="19">
        <f t="shared" si="3697"/>
        <v>61981.398000000008</v>
      </c>
      <c r="M1919" s="19">
        <f t="shared" si="3698"/>
        <v>99000</v>
      </c>
      <c r="N1919" s="19">
        <f t="shared" si="3699"/>
        <v>223432.302</v>
      </c>
      <c r="O1919" s="19">
        <f t="shared" si="3843"/>
        <v>0</v>
      </c>
      <c r="P1919" s="19">
        <f t="shared" si="3843"/>
        <v>0</v>
      </c>
      <c r="Q1919" s="19">
        <f t="shared" si="3843"/>
        <v>0</v>
      </c>
      <c r="R1919" s="19">
        <f t="shared" si="3750"/>
        <v>61981.398000000008</v>
      </c>
      <c r="S1919" s="19">
        <f t="shared" si="3751"/>
        <v>99000</v>
      </c>
      <c r="T1919" s="19">
        <f t="shared" si="3752"/>
        <v>223432.302</v>
      </c>
      <c r="U1919" s="19">
        <f t="shared" si="3844"/>
        <v>0</v>
      </c>
      <c r="V1919" s="19">
        <f t="shared" si="3754"/>
        <v>61981.398000000008</v>
      </c>
      <c r="W1919" s="19">
        <f t="shared" si="3755"/>
        <v>99000</v>
      </c>
      <c r="X1919" s="19">
        <f t="shared" si="3756"/>
        <v>223432.302</v>
      </c>
      <c r="Y1919" s="19">
        <f t="shared" si="3844"/>
        <v>0</v>
      </c>
      <c r="Z1919" s="19">
        <f t="shared" si="3844"/>
        <v>0</v>
      </c>
      <c r="AA1919" s="19">
        <f t="shared" si="3844"/>
        <v>161550.97</v>
      </c>
      <c r="AB1919" s="19">
        <f t="shared" si="3775"/>
        <v>61981.398000000008</v>
      </c>
      <c r="AC1919" s="19">
        <f t="shared" si="3776"/>
        <v>99000</v>
      </c>
      <c r="AD1919" s="19">
        <f t="shared" si="3777"/>
        <v>384983.272</v>
      </c>
      <c r="AE1919" s="19">
        <f t="shared" si="3844"/>
        <v>0</v>
      </c>
      <c r="AF1919" s="19">
        <f t="shared" si="3844"/>
        <v>0</v>
      </c>
      <c r="AG1919" s="19">
        <f t="shared" si="3795"/>
        <v>61981.398000000008</v>
      </c>
      <c r="AH1919" s="19">
        <f t="shared" si="3796"/>
        <v>99000</v>
      </c>
      <c r="AI1919" s="19">
        <f t="shared" si="3797"/>
        <v>384983.272</v>
      </c>
      <c r="AJ1919" s="19">
        <f t="shared" si="3844"/>
        <v>0</v>
      </c>
      <c r="AK1919" s="19">
        <f t="shared" si="3844"/>
        <v>0</v>
      </c>
      <c r="AL1919" s="19">
        <f t="shared" si="3844"/>
        <v>0</v>
      </c>
      <c r="AM1919" s="19">
        <f t="shared" si="3757"/>
        <v>61981.398000000008</v>
      </c>
      <c r="AN1919" s="19">
        <f t="shared" si="3844"/>
        <v>0</v>
      </c>
      <c r="AO1919" s="19">
        <f t="shared" si="3700"/>
        <v>61981.398000000008</v>
      </c>
      <c r="AP1919" s="19">
        <f t="shared" si="3758"/>
        <v>99000</v>
      </c>
      <c r="AQ1919" s="19">
        <f t="shared" si="3844"/>
        <v>0</v>
      </c>
      <c r="AR1919" s="19">
        <f t="shared" si="3701"/>
        <v>99000</v>
      </c>
      <c r="AS1919" s="19">
        <f t="shared" si="3759"/>
        <v>384983.272</v>
      </c>
      <c r="AT1919" s="19">
        <f t="shared" si="3844"/>
        <v>0</v>
      </c>
      <c r="AU1919" s="19">
        <f t="shared" si="3702"/>
        <v>384983.272</v>
      </c>
      <c r="AV1919" s="19">
        <f t="shared" si="3844"/>
        <v>0</v>
      </c>
      <c r="AW1919" s="32"/>
      <c r="AX1919" s="23"/>
      <c r="AY1919" s="2"/>
    </row>
    <row r="1920" spans="1:51" x14ac:dyDescent="0.3">
      <c r="A1920" s="49" t="s">
        <v>382</v>
      </c>
      <c r="B1920" s="45">
        <v>410</v>
      </c>
      <c r="C1920" s="49"/>
      <c r="D1920" s="49"/>
      <c r="E1920" s="15" t="s">
        <v>593</v>
      </c>
      <c r="F1920" s="19">
        <f t="shared" si="3842"/>
        <v>99853.1</v>
      </c>
      <c r="G1920" s="19">
        <f t="shared" si="3842"/>
        <v>99000</v>
      </c>
      <c r="H1920" s="19">
        <f t="shared" si="3842"/>
        <v>185560.6</v>
      </c>
      <c r="I1920" s="19">
        <f t="shared" si="3842"/>
        <v>-37871.701999999997</v>
      </c>
      <c r="J1920" s="19">
        <f t="shared" si="3842"/>
        <v>0</v>
      </c>
      <c r="K1920" s="19">
        <f t="shared" si="3842"/>
        <v>37871.701999999997</v>
      </c>
      <c r="L1920" s="19">
        <f t="shared" si="3697"/>
        <v>61981.398000000008</v>
      </c>
      <c r="M1920" s="19">
        <f t="shared" si="3698"/>
        <v>99000</v>
      </c>
      <c r="N1920" s="19">
        <f t="shared" si="3699"/>
        <v>223432.302</v>
      </c>
      <c r="O1920" s="19">
        <f t="shared" si="3843"/>
        <v>0</v>
      </c>
      <c r="P1920" s="19">
        <f t="shared" si="3843"/>
        <v>0</v>
      </c>
      <c r="Q1920" s="19">
        <f t="shared" si="3843"/>
        <v>0</v>
      </c>
      <c r="R1920" s="19">
        <f t="shared" si="3750"/>
        <v>61981.398000000008</v>
      </c>
      <c r="S1920" s="19">
        <f t="shared" si="3751"/>
        <v>99000</v>
      </c>
      <c r="T1920" s="19">
        <f t="shared" si="3752"/>
        <v>223432.302</v>
      </c>
      <c r="U1920" s="19">
        <f t="shared" si="3844"/>
        <v>0</v>
      </c>
      <c r="V1920" s="19">
        <f t="shared" si="3754"/>
        <v>61981.398000000008</v>
      </c>
      <c r="W1920" s="19">
        <f t="shared" si="3755"/>
        <v>99000</v>
      </c>
      <c r="X1920" s="19">
        <f t="shared" si="3756"/>
        <v>223432.302</v>
      </c>
      <c r="Y1920" s="19">
        <f t="shared" si="3844"/>
        <v>0</v>
      </c>
      <c r="Z1920" s="19">
        <f t="shared" si="3844"/>
        <v>0</v>
      </c>
      <c r="AA1920" s="19">
        <f t="shared" si="3844"/>
        <v>161550.97</v>
      </c>
      <c r="AB1920" s="19">
        <f t="shared" si="3775"/>
        <v>61981.398000000008</v>
      </c>
      <c r="AC1920" s="19">
        <f t="shared" si="3776"/>
        <v>99000</v>
      </c>
      <c r="AD1920" s="19">
        <f t="shared" si="3777"/>
        <v>384983.272</v>
      </c>
      <c r="AE1920" s="19">
        <f t="shared" si="3844"/>
        <v>0</v>
      </c>
      <c r="AF1920" s="19">
        <f t="shared" si="3844"/>
        <v>0</v>
      </c>
      <c r="AG1920" s="19">
        <f t="shared" si="3795"/>
        <v>61981.398000000008</v>
      </c>
      <c r="AH1920" s="19">
        <f t="shared" si="3796"/>
        <v>99000</v>
      </c>
      <c r="AI1920" s="19">
        <f t="shared" si="3797"/>
        <v>384983.272</v>
      </c>
      <c r="AJ1920" s="19">
        <f t="shared" si="3844"/>
        <v>0</v>
      </c>
      <c r="AK1920" s="19">
        <f t="shared" si="3844"/>
        <v>0</v>
      </c>
      <c r="AL1920" s="19">
        <f t="shared" si="3844"/>
        <v>0</v>
      </c>
      <c r="AM1920" s="19">
        <f t="shared" si="3757"/>
        <v>61981.398000000008</v>
      </c>
      <c r="AN1920" s="19">
        <f t="shared" si="3844"/>
        <v>0</v>
      </c>
      <c r="AO1920" s="19">
        <f t="shared" si="3700"/>
        <v>61981.398000000008</v>
      </c>
      <c r="AP1920" s="19">
        <f t="shared" si="3758"/>
        <v>99000</v>
      </c>
      <c r="AQ1920" s="19">
        <f t="shared" si="3844"/>
        <v>0</v>
      </c>
      <c r="AR1920" s="19">
        <f t="shared" si="3701"/>
        <v>99000</v>
      </c>
      <c r="AS1920" s="19">
        <f t="shared" si="3759"/>
        <v>384983.272</v>
      </c>
      <c r="AT1920" s="19">
        <f t="shared" si="3844"/>
        <v>0</v>
      </c>
      <c r="AU1920" s="19">
        <f t="shared" si="3702"/>
        <v>384983.272</v>
      </c>
      <c r="AV1920" s="19">
        <f t="shared" si="3844"/>
        <v>0</v>
      </c>
      <c r="AW1920" s="32"/>
      <c r="AX1920" s="23"/>
      <c r="AY1920" s="2"/>
    </row>
    <row r="1921" spans="1:51" x14ac:dyDescent="0.3">
      <c r="A1921" s="49" t="s">
        <v>382</v>
      </c>
      <c r="B1921" s="45">
        <v>410</v>
      </c>
      <c r="C1921" s="49" t="s">
        <v>200</v>
      </c>
      <c r="D1921" s="49" t="s">
        <v>112</v>
      </c>
      <c r="E1921" s="15" t="s">
        <v>552</v>
      </c>
      <c r="F1921" s="19">
        <v>99853.1</v>
      </c>
      <c r="G1921" s="19">
        <v>99000</v>
      </c>
      <c r="H1921" s="19">
        <v>185560.6</v>
      </c>
      <c r="I1921" s="24">
        <v>-37871.701999999997</v>
      </c>
      <c r="J1921" s="24"/>
      <c r="K1921" s="24">
        <v>37871.701999999997</v>
      </c>
      <c r="L1921" s="19">
        <f t="shared" si="3697"/>
        <v>61981.398000000008</v>
      </c>
      <c r="M1921" s="19">
        <f t="shared" si="3698"/>
        <v>99000</v>
      </c>
      <c r="N1921" s="19">
        <f t="shared" si="3699"/>
        <v>223432.302</v>
      </c>
      <c r="O1921" s="19"/>
      <c r="P1921" s="19"/>
      <c r="Q1921" s="19"/>
      <c r="R1921" s="19">
        <f t="shared" si="3750"/>
        <v>61981.398000000008</v>
      </c>
      <c r="S1921" s="19">
        <f t="shared" si="3751"/>
        <v>99000</v>
      </c>
      <c r="T1921" s="19">
        <f t="shared" si="3752"/>
        <v>223432.302</v>
      </c>
      <c r="U1921" s="19"/>
      <c r="V1921" s="19">
        <f t="shared" si="3754"/>
        <v>61981.398000000008</v>
      </c>
      <c r="W1921" s="19">
        <f t="shared" si="3755"/>
        <v>99000</v>
      </c>
      <c r="X1921" s="19">
        <f t="shared" si="3756"/>
        <v>223432.302</v>
      </c>
      <c r="Y1921" s="19"/>
      <c r="Z1921" s="19"/>
      <c r="AA1921" s="19">
        <v>161550.97</v>
      </c>
      <c r="AB1921" s="19">
        <f t="shared" si="3775"/>
        <v>61981.398000000008</v>
      </c>
      <c r="AC1921" s="19">
        <f t="shared" si="3776"/>
        <v>99000</v>
      </c>
      <c r="AD1921" s="19">
        <f t="shared" si="3777"/>
        <v>384983.272</v>
      </c>
      <c r="AE1921" s="19"/>
      <c r="AF1921" s="19"/>
      <c r="AG1921" s="19">
        <f t="shared" si="3795"/>
        <v>61981.398000000008</v>
      </c>
      <c r="AH1921" s="19">
        <f t="shared" si="3796"/>
        <v>99000</v>
      </c>
      <c r="AI1921" s="19">
        <f t="shared" si="3797"/>
        <v>384983.272</v>
      </c>
      <c r="AJ1921" s="19"/>
      <c r="AK1921" s="19"/>
      <c r="AL1921" s="19"/>
      <c r="AM1921" s="19">
        <f t="shared" si="3757"/>
        <v>61981.398000000008</v>
      </c>
      <c r="AN1921" s="19"/>
      <c r="AO1921" s="19">
        <f t="shared" si="3700"/>
        <v>61981.398000000008</v>
      </c>
      <c r="AP1921" s="19">
        <f t="shared" si="3758"/>
        <v>99000</v>
      </c>
      <c r="AQ1921" s="19"/>
      <c r="AR1921" s="19">
        <f t="shared" si="3701"/>
        <v>99000</v>
      </c>
      <c r="AS1921" s="19">
        <f t="shared" si="3759"/>
        <v>384983.272</v>
      </c>
      <c r="AT1921" s="19"/>
      <c r="AU1921" s="19">
        <f t="shared" si="3702"/>
        <v>384983.272</v>
      </c>
      <c r="AV1921" s="19"/>
      <c r="AW1921" s="32"/>
      <c r="AX1921" s="23" t="s">
        <v>1290</v>
      </c>
      <c r="AY1921" s="2"/>
    </row>
    <row r="1922" spans="1:51" ht="46.8" x14ac:dyDescent="0.3">
      <c r="A1922" s="49" t="s">
        <v>383</v>
      </c>
      <c r="B1922" s="45"/>
      <c r="C1922" s="49"/>
      <c r="D1922" s="49"/>
      <c r="E1922" s="15" t="s">
        <v>1217</v>
      </c>
      <c r="F1922" s="19">
        <f t="shared" ref="F1922:K1924" si="3845">F1923</f>
        <v>12463.8</v>
      </c>
      <c r="G1922" s="19">
        <f t="shared" si="3845"/>
        <v>17955.900000000001</v>
      </c>
      <c r="H1922" s="19">
        <f t="shared" si="3845"/>
        <v>0</v>
      </c>
      <c r="I1922" s="19">
        <f t="shared" si="3845"/>
        <v>0</v>
      </c>
      <c r="J1922" s="19">
        <f t="shared" si="3845"/>
        <v>0</v>
      </c>
      <c r="K1922" s="19">
        <f t="shared" si="3845"/>
        <v>0</v>
      </c>
      <c r="L1922" s="19">
        <f t="shared" si="3697"/>
        <v>12463.8</v>
      </c>
      <c r="M1922" s="19">
        <f t="shared" si="3698"/>
        <v>17955.900000000001</v>
      </c>
      <c r="N1922" s="19">
        <f t="shared" si="3699"/>
        <v>0</v>
      </c>
      <c r="O1922" s="19">
        <f t="shared" ref="O1922:Q1924" si="3846">O1923</f>
        <v>2284.5</v>
      </c>
      <c r="P1922" s="19">
        <f t="shared" si="3846"/>
        <v>0</v>
      </c>
      <c r="Q1922" s="19">
        <f t="shared" si="3846"/>
        <v>0</v>
      </c>
      <c r="R1922" s="19">
        <f t="shared" si="3750"/>
        <v>14748.3</v>
      </c>
      <c r="S1922" s="19">
        <f t="shared" si="3751"/>
        <v>17955.900000000001</v>
      </c>
      <c r="T1922" s="19">
        <f t="shared" si="3752"/>
        <v>0</v>
      </c>
      <c r="U1922" s="19">
        <f t="shared" ref="U1922:AV1924" si="3847">U1923</f>
        <v>0</v>
      </c>
      <c r="V1922" s="19">
        <f t="shared" si="3754"/>
        <v>14748.3</v>
      </c>
      <c r="W1922" s="19">
        <f t="shared" si="3755"/>
        <v>17955.900000000001</v>
      </c>
      <c r="X1922" s="19">
        <f t="shared" si="3756"/>
        <v>0</v>
      </c>
      <c r="Y1922" s="19">
        <f t="shared" si="3847"/>
        <v>0</v>
      </c>
      <c r="Z1922" s="19">
        <f t="shared" si="3847"/>
        <v>0</v>
      </c>
      <c r="AA1922" s="19">
        <f t="shared" si="3847"/>
        <v>0</v>
      </c>
      <c r="AB1922" s="19">
        <f t="shared" si="3775"/>
        <v>14748.3</v>
      </c>
      <c r="AC1922" s="19">
        <f t="shared" si="3776"/>
        <v>17955.900000000001</v>
      </c>
      <c r="AD1922" s="19">
        <f t="shared" si="3777"/>
        <v>0</v>
      </c>
      <c r="AE1922" s="19">
        <f t="shared" si="3847"/>
        <v>0</v>
      </c>
      <c r="AF1922" s="19">
        <f t="shared" si="3847"/>
        <v>0</v>
      </c>
      <c r="AG1922" s="19">
        <f t="shared" si="3795"/>
        <v>14748.3</v>
      </c>
      <c r="AH1922" s="19">
        <f t="shared" si="3796"/>
        <v>17955.900000000001</v>
      </c>
      <c r="AI1922" s="19">
        <f t="shared" si="3797"/>
        <v>0</v>
      </c>
      <c r="AJ1922" s="19">
        <f t="shared" si="3847"/>
        <v>0</v>
      </c>
      <c r="AK1922" s="19">
        <f t="shared" si="3847"/>
        <v>0</v>
      </c>
      <c r="AL1922" s="19">
        <f t="shared" si="3847"/>
        <v>0</v>
      </c>
      <c r="AM1922" s="19">
        <f t="shared" si="3757"/>
        <v>14748.3</v>
      </c>
      <c r="AN1922" s="19">
        <f t="shared" si="3847"/>
        <v>0</v>
      </c>
      <c r="AO1922" s="19">
        <f t="shared" si="3700"/>
        <v>14748.3</v>
      </c>
      <c r="AP1922" s="19">
        <f t="shared" si="3758"/>
        <v>17955.900000000001</v>
      </c>
      <c r="AQ1922" s="19">
        <f t="shared" si="3847"/>
        <v>0</v>
      </c>
      <c r="AR1922" s="19">
        <f t="shared" si="3701"/>
        <v>17955.900000000001</v>
      </c>
      <c r="AS1922" s="19">
        <f t="shared" si="3759"/>
        <v>0</v>
      </c>
      <c r="AT1922" s="19">
        <f t="shared" si="3847"/>
        <v>0</v>
      </c>
      <c r="AU1922" s="19">
        <f t="shared" si="3702"/>
        <v>0</v>
      </c>
      <c r="AV1922" s="19">
        <f t="shared" si="3847"/>
        <v>0</v>
      </c>
      <c r="AW1922" s="32"/>
      <c r="AX1922" s="23"/>
      <c r="AY1922" s="2"/>
    </row>
    <row r="1923" spans="1:51" ht="46.8" x14ac:dyDescent="0.3">
      <c r="A1923" s="49" t="s">
        <v>383</v>
      </c>
      <c r="B1923" s="45">
        <v>400</v>
      </c>
      <c r="C1923" s="49"/>
      <c r="D1923" s="49"/>
      <c r="E1923" s="15" t="s">
        <v>580</v>
      </c>
      <c r="F1923" s="19">
        <f t="shared" si="3845"/>
        <v>12463.8</v>
      </c>
      <c r="G1923" s="19">
        <f t="shared" si="3845"/>
        <v>17955.900000000001</v>
      </c>
      <c r="H1923" s="19">
        <f t="shared" si="3845"/>
        <v>0</v>
      </c>
      <c r="I1923" s="19">
        <f t="shared" si="3845"/>
        <v>0</v>
      </c>
      <c r="J1923" s="19">
        <f t="shared" si="3845"/>
        <v>0</v>
      </c>
      <c r="K1923" s="19">
        <f t="shared" si="3845"/>
        <v>0</v>
      </c>
      <c r="L1923" s="19">
        <f t="shared" si="3697"/>
        <v>12463.8</v>
      </c>
      <c r="M1923" s="19">
        <f t="shared" si="3698"/>
        <v>17955.900000000001</v>
      </c>
      <c r="N1923" s="19">
        <f t="shared" si="3699"/>
        <v>0</v>
      </c>
      <c r="O1923" s="19">
        <f t="shared" si="3846"/>
        <v>2284.5</v>
      </c>
      <c r="P1923" s="19">
        <f t="shared" si="3846"/>
        <v>0</v>
      </c>
      <c r="Q1923" s="19">
        <f t="shared" si="3846"/>
        <v>0</v>
      </c>
      <c r="R1923" s="19">
        <f t="shared" si="3750"/>
        <v>14748.3</v>
      </c>
      <c r="S1923" s="19">
        <f t="shared" si="3751"/>
        <v>17955.900000000001</v>
      </c>
      <c r="T1923" s="19">
        <f t="shared" si="3752"/>
        <v>0</v>
      </c>
      <c r="U1923" s="19">
        <f t="shared" si="3847"/>
        <v>0</v>
      </c>
      <c r="V1923" s="19">
        <f t="shared" si="3754"/>
        <v>14748.3</v>
      </c>
      <c r="W1923" s="19">
        <f t="shared" si="3755"/>
        <v>17955.900000000001</v>
      </c>
      <c r="X1923" s="19">
        <f t="shared" si="3756"/>
        <v>0</v>
      </c>
      <c r="Y1923" s="19">
        <f t="shared" si="3847"/>
        <v>0</v>
      </c>
      <c r="Z1923" s="19">
        <f t="shared" si="3847"/>
        <v>0</v>
      </c>
      <c r="AA1923" s="19">
        <f t="shared" si="3847"/>
        <v>0</v>
      </c>
      <c r="AB1923" s="19">
        <f t="shared" si="3775"/>
        <v>14748.3</v>
      </c>
      <c r="AC1923" s="19">
        <f t="shared" si="3776"/>
        <v>17955.900000000001</v>
      </c>
      <c r="AD1923" s="19">
        <f t="shared" si="3777"/>
        <v>0</v>
      </c>
      <c r="AE1923" s="19">
        <f t="shared" si="3847"/>
        <v>0</v>
      </c>
      <c r="AF1923" s="19">
        <f t="shared" si="3847"/>
        <v>0</v>
      </c>
      <c r="AG1923" s="19">
        <f t="shared" si="3795"/>
        <v>14748.3</v>
      </c>
      <c r="AH1923" s="19">
        <f t="shared" si="3796"/>
        <v>17955.900000000001</v>
      </c>
      <c r="AI1923" s="19">
        <f t="shared" si="3797"/>
        <v>0</v>
      </c>
      <c r="AJ1923" s="19">
        <f t="shared" si="3847"/>
        <v>0</v>
      </c>
      <c r="AK1923" s="19">
        <f t="shared" si="3847"/>
        <v>0</v>
      </c>
      <c r="AL1923" s="19">
        <f t="shared" si="3847"/>
        <v>0</v>
      </c>
      <c r="AM1923" s="19">
        <f t="shared" si="3757"/>
        <v>14748.3</v>
      </c>
      <c r="AN1923" s="19">
        <f t="shared" si="3847"/>
        <v>0</v>
      </c>
      <c r="AO1923" s="19">
        <f t="shared" ref="AO1923:AO1941" si="3848">AM1923+AN1923</f>
        <v>14748.3</v>
      </c>
      <c r="AP1923" s="19">
        <f t="shared" si="3758"/>
        <v>17955.900000000001</v>
      </c>
      <c r="AQ1923" s="19">
        <f t="shared" si="3847"/>
        <v>0</v>
      </c>
      <c r="AR1923" s="19">
        <f t="shared" ref="AR1923:AR1941" si="3849">AP1923+AQ1923</f>
        <v>17955.900000000001</v>
      </c>
      <c r="AS1923" s="19">
        <f t="shared" si="3759"/>
        <v>0</v>
      </c>
      <c r="AT1923" s="19">
        <f t="shared" si="3847"/>
        <v>0</v>
      </c>
      <c r="AU1923" s="19">
        <f t="shared" ref="AU1923:AU1941" si="3850">AS1923+AT1923</f>
        <v>0</v>
      </c>
      <c r="AV1923" s="19">
        <f t="shared" si="3847"/>
        <v>0</v>
      </c>
      <c r="AW1923" s="32"/>
      <c r="AX1923" s="23"/>
      <c r="AY1923" s="2"/>
    </row>
    <row r="1924" spans="1:51" x14ac:dyDescent="0.3">
      <c r="A1924" s="49" t="s">
        <v>383</v>
      </c>
      <c r="B1924" s="45">
        <v>410</v>
      </c>
      <c r="C1924" s="49"/>
      <c r="D1924" s="49"/>
      <c r="E1924" s="15" t="s">
        <v>593</v>
      </c>
      <c r="F1924" s="19">
        <f t="shared" si="3845"/>
        <v>12463.8</v>
      </c>
      <c r="G1924" s="19">
        <f t="shared" si="3845"/>
        <v>17955.900000000001</v>
      </c>
      <c r="H1924" s="19">
        <f t="shared" si="3845"/>
        <v>0</v>
      </c>
      <c r="I1924" s="19">
        <f t="shared" si="3845"/>
        <v>0</v>
      </c>
      <c r="J1924" s="19">
        <f t="shared" si="3845"/>
        <v>0</v>
      </c>
      <c r="K1924" s="19">
        <f t="shared" si="3845"/>
        <v>0</v>
      </c>
      <c r="L1924" s="19">
        <f t="shared" si="3697"/>
        <v>12463.8</v>
      </c>
      <c r="M1924" s="19">
        <f t="shared" si="3698"/>
        <v>17955.900000000001</v>
      </c>
      <c r="N1924" s="19">
        <f t="shared" si="3699"/>
        <v>0</v>
      </c>
      <c r="O1924" s="19">
        <f t="shared" si="3846"/>
        <v>2284.5</v>
      </c>
      <c r="P1924" s="19">
        <f t="shared" si="3846"/>
        <v>0</v>
      </c>
      <c r="Q1924" s="19">
        <f t="shared" si="3846"/>
        <v>0</v>
      </c>
      <c r="R1924" s="19">
        <f t="shared" si="3750"/>
        <v>14748.3</v>
      </c>
      <c r="S1924" s="19">
        <f t="shared" si="3751"/>
        <v>17955.900000000001</v>
      </c>
      <c r="T1924" s="19">
        <f t="shared" si="3752"/>
        <v>0</v>
      </c>
      <c r="U1924" s="19">
        <f t="shared" si="3847"/>
        <v>0</v>
      </c>
      <c r="V1924" s="19">
        <f t="shared" si="3754"/>
        <v>14748.3</v>
      </c>
      <c r="W1924" s="19">
        <f t="shared" si="3755"/>
        <v>17955.900000000001</v>
      </c>
      <c r="X1924" s="19">
        <f t="shared" si="3756"/>
        <v>0</v>
      </c>
      <c r="Y1924" s="19">
        <f t="shared" si="3847"/>
        <v>0</v>
      </c>
      <c r="Z1924" s="19">
        <f t="shared" si="3847"/>
        <v>0</v>
      </c>
      <c r="AA1924" s="19">
        <f t="shared" si="3847"/>
        <v>0</v>
      </c>
      <c r="AB1924" s="19">
        <f t="shared" si="3775"/>
        <v>14748.3</v>
      </c>
      <c r="AC1924" s="19">
        <f t="shared" si="3776"/>
        <v>17955.900000000001</v>
      </c>
      <c r="AD1924" s="19">
        <f t="shared" si="3777"/>
        <v>0</v>
      </c>
      <c r="AE1924" s="19">
        <f t="shared" si="3847"/>
        <v>0</v>
      </c>
      <c r="AF1924" s="19">
        <f t="shared" si="3847"/>
        <v>0</v>
      </c>
      <c r="AG1924" s="19">
        <f t="shared" si="3795"/>
        <v>14748.3</v>
      </c>
      <c r="AH1924" s="19">
        <f t="shared" si="3796"/>
        <v>17955.900000000001</v>
      </c>
      <c r="AI1924" s="19">
        <f t="shared" si="3797"/>
        <v>0</v>
      </c>
      <c r="AJ1924" s="19">
        <f t="shared" si="3847"/>
        <v>0</v>
      </c>
      <c r="AK1924" s="19">
        <f t="shared" si="3847"/>
        <v>0</v>
      </c>
      <c r="AL1924" s="19">
        <f t="shared" si="3847"/>
        <v>0</v>
      </c>
      <c r="AM1924" s="19">
        <f t="shared" si="3757"/>
        <v>14748.3</v>
      </c>
      <c r="AN1924" s="19">
        <f t="shared" si="3847"/>
        <v>0</v>
      </c>
      <c r="AO1924" s="19">
        <f t="shared" si="3848"/>
        <v>14748.3</v>
      </c>
      <c r="AP1924" s="19">
        <f t="shared" si="3758"/>
        <v>17955.900000000001</v>
      </c>
      <c r="AQ1924" s="19">
        <f t="shared" si="3847"/>
        <v>0</v>
      </c>
      <c r="AR1924" s="19">
        <f t="shared" si="3849"/>
        <v>17955.900000000001</v>
      </c>
      <c r="AS1924" s="19">
        <f t="shared" si="3759"/>
        <v>0</v>
      </c>
      <c r="AT1924" s="19">
        <f t="shared" si="3847"/>
        <v>0</v>
      </c>
      <c r="AU1924" s="19">
        <f t="shared" si="3850"/>
        <v>0</v>
      </c>
      <c r="AV1924" s="19">
        <f t="shared" si="3847"/>
        <v>0</v>
      </c>
      <c r="AW1924" s="32"/>
      <c r="AX1924" s="23"/>
      <c r="AY1924" s="2"/>
    </row>
    <row r="1925" spans="1:51" x14ac:dyDescent="0.3">
      <c r="A1925" s="49" t="s">
        <v>383</v>
      </c>
      <c r="B1925" s="45">
        <v>410</v>
      </c>
      <c r="C1925" s="49" t="s">
        <v>200</v>
      </c>
      <c r="D1925" s="49" t="s">
        <v>112</v>
      </c>
      <c r="E1925" s="15" t="s">
        <v>552</v>
      </c>
      <c r="F1925" s="19">
        <v>12463.8</v>
      </c>
      <c r="G1925" s="19">
        <v>17955.900000000001</v>
      </c>
      <c r="H1925" s="19">
        <v>0</v>
      </c>
      <c r="I1925" s="19"/>
      <c r="J1925" s="19"/>
      <c r="K1925" s="19"/>
      <c r="L1925" s="19">
        <f t="shared" si="3697"/>
        <v>12463.8</v>
      </c>
      <c r="M1925" s="19">
        <f t="shared" si="3698"/>
        <v>17955.900000000001</v>
      </c>
      <c r="N1925" s="19">
        <f t="shared" si="3699"/>
        <v>0</v>
      </c>
      <c r="O1925" s="19">
        <v>2284.5</v>
      </c>
      <c r="P1925" s="19"/>
      <c r="Q1925" s="19"/>
      <c r="R1925" s="19">
        <f t="shared" si="3750"/>
        <v>14748.3</v>
      </c>
      <c r="S1925" s="19">
        <f t="shared" si="3751"/>
        <v>17955.900000000001</v>
      </c>
      <c r="T1925" s="19">
        <f t="shared" si="3752"/>
        <v>0</v>
      </c>
      <c r="U1925" s="19"/>
      <c r="V1925" s="19">
        <f t="shared" si="3754"/>
        <v>14748.3</v>
      </c>
      <c r="W1925" s="19">
        <f t="shared" si="3755"/>
        <v>17955.900000000001</v>
      </c>
      <c r="X1925" s="19">
        <f t="shared" si="3756"/>
        <v>0</v>
      </c>
      <c r="Y1925" s="19"/>
      <c r="Z1925" s="19"/>
      <c r="AA1925" s="19"/>
      <c r="AB1925" s="19">
        <f t="shared" si="3775"/>
        <v>14748.3</v>
      </c>
      <c r="AC1925" s="19">
        <f t="shared" si="3776"/>
        <v>17955.900000000001</v>
      </c>
      <c r="AD1925" s="19">
        <f t="shared" si="3777"/>
        <v>0</v>
      </c>
      <c r="AE1925" s="19"/>
      <c r="AF1925" s="19"/>
      <c r="AG1925" s="19">
        <f t="shared" si="3795"/>
        <v>14748.3</v>
      </c>
      <c r="AH1925" s="19">
        <f t="shared" si="3796"/>
        <v>17955.900000000001</v>
      </c>
      <c r="AI1925" s="19">
        <f t="shared" si="3797"/>
        <v>0</v>
      </c>
      <c r="AJ1925" s="19"/>
      <c r="AK1925" s="19"/>
      <c r="AL1925" s="19"/>
      <c r="AM1925" s="19">
        <f t="shared" si="3757"/>
        <v>14748.3</v>
      </c>
      <c r="AN1925" s="19"/>
      <c r="AO1925" s="19">
        <f t="shared" si="3848"/>
        <v>14748.3</v>
      </c>
      <c r="AP1925" s="19">
        <f t="shared" si="3758"/>
        <v>17955.900000000001</v>
      </c>
      <c r="AQ1925" s="19"/>
      <c r="AR1925" s="19">
        <f t="shared" si="3849"/>
        <v>17955.900000000001</v>
      </c>
      <c r="AS1925" s="19">
        <f t="shared" si="3759"/>
        <v>0</v>
      </c>
      <c r="AT1925" s="19"/>
      <c r="AU1925" s="19">
        <f t="shared" si="3850"/>
        <v>0</v>
      </c>
      <c r="AV1925" s="19"/>
      <c r="AW1925" s="32"/>
      <c r="AX1925" s="23"/>
      <c r="AY1925" s="2"/>
    </row>
    <row r="1926" spans="1:51" ht="46.8" x14ac:dyDescent="0.3">
      <c r="A1926" s="49" t="s">
        <v>384</v>
      </c>
      <c r="B1926" s="45"/>
      <c r="C1926" s="49"/>
      <c r="D1926" s="49"/>
      <c r="E1926" s="15" t="s">
        <v>1218</v>
      </c>
      <c r="F1926" s="19">
        <f t="shared" ref="F1926:K1928" si="3851">F1927</f>
        <v>13479.7</v>
      </c>
      <c r="G1926" s="19">
        <f t="shared" si="3851"/>
        <v>0</v>
      </c>
      <c r="H1926" s="19">
        <f t="shared" si="3851"/>
        <v>0</v>
      </c>
      <c r="I1926" s="19">
        <f t="shared" si="3851"/>
        <v>0</v>
      </c>
      <c r="J1926" s="19">
        <f t="shared" si="3851"/>
        <v>0</v>
      </c>
      <c r="K1926" s="19">
        <f t="shared" si="3851"/>
        <v>0</v>
      </c>
      <c r="L1926" s="19">
        <f t="shared" si="3697"/>
        <v>13479.7</v>
      </c>
      <c r="M1926" s="19">
        <f t="shared" si="3698"/>
        <v>0</v>
      </c>
      <c r="N1926" s="19">
        <f t="shared" si="3699"/>
        <v>0</v>
      </c>
      <c r="O1926" s="19">
        <f t="shared" ref="O1926:Q1928" si="3852">O1927</f>
        <v>0</v>
      </c>
      <c r="P1926" s="19">
        <f t="shared" si="3852"/>
        <v>0</v>
      </c>
      <c r="Q1926" s="19">
        <f t="shared" si="3852"/>
        <v>0</v>
      </c>
      <c r="R1926" s="19">
        <f t="shared" si="3750"/>
        <v>13479.7</v>
      </c>
      <c r="S1926" s="19">
        <f t="shared" si="3751"/>
        <v>0</v>
      </c>
      <c r="T1926" s="19">
        <f t="shared" si="3752"/>
        <v>0</v>
      </c>
      <c r="U1926" s="19">
        <f t="shared" ref="U1926:AV1928" si="3853">U1927</f>
        <v>0</v>
      </c>
      <c r="V1926" s="19">
        <f t="shared" si="3754"/>
        <v>13479.7</v>
      </c>
      <c r="W1926" s="19">
        <f t="shared" si="3755"/>
        <v>0</v>
      </c>
      <c r="X1926" s="19">
        <f t="shared" si="3756"/>
        <v>0</v>
      </c>
      <c r="Y1926" s="19">
        <f t="shared" si="3853"/>
        <v>0</v>
      </c>
      <c r="Z1926" s="19">
        <f t="shared" si="3853"/>
        <v>0</v>
      </c>
      <c r="AA1926" s="19">
        <f t="shared" si="3853"/>
        <v>0</v>
      </c>
      <c r="AB1926" s="19">
        <f t="shared" si="3775"/>
        <v>13479.7</v>
      </c>
      <c r="AC1926" s="19">
        <f t="shared" si="3776"/>
        <v>0</v>
      </c>
      <c r="AD1926" s="19">
        <f t="shared" si="3777"/>
        <v>0</v>
      </c>
      <c r="AE1926" s="19">
        <f t="shared" si="3853"/>
        <v>0</v>
      </c>
      <c r="AF1926" s="19">
        <f t="shared" si="3853"/>
        <v>0</v>
      </c>
      <c r="AG1926" s="19">
        <f t="shared" si="3795"/>
        <v>13479.7</v>
      </c>
      <c r="AH1926" s="19">
        <f t="shared" si="3796"/>
        <v>0</v>
      </c>
      <c r="AI1926" s="19">
        <f t="shared" si="3797"/>
        <v>0</v>
      </c>
      <c r="AJ1926" s="19">
        <f t="shared" si="3853"/>
        <v>0</v>
      </c>
      <c r="AK1926" s="19">
        <f t="shared" si="3853"/>
        <v>0</v>
      </c>
      <c r="AL1926" s="19">
        <f t="shared" si="3853"/>
        <v>0</v>
      </c>
      <c r="AM1926" s="19">
        <f t="shared" si="3757"/>
        <v>13479.7</v>
      </c>
      <c r="AN1926" s="19">
        <f t="shared" si="3853"/>
        <v>0</v>
      </c>
      <c r="AO1926" s="19">
        <f t="shared" si="3848"/>
        <v>13479.7</v>
      </c>
      <c r="AP1926" s="19">
        <f t="shared" si="3758"/>
        <v>0</v>
      </c>
      <c r="AQ1926" s="19">
        <f t="shared" si="3853"/>
        <v>0</v>
      </c>
      <c r="AR1926" s="19">
        <f t="shared" si="3849"/>
        <v>0</v>
      </c>
      <c r="AS1926" s="19">
        <f t="shared" si="3759"/>
        <v>0</v>
      </c>
      <c r="AT1926" s="19">
        <f t="shared" si="3853"/>
        <v>0</v>
      </c>
      <c r="AU1926" s="19">
        <f t="shared" si="3850"/>
        <v>0</v>
      </c>
      <c r="AV1926" s="19">
        <f t="shared" si="3853"/>
        <v>0</v>
      </c>
      <c r="AW1926" s="32"/>
      <c r="AX1926" s="23"/>
      <c r="AY1926" s="2"/>
    </row>
    <row r="1927" spans="1:51" ht="46.8" x14ac:dyDescent="0.3">
      <c r="A1927" s="49" t="s">
        <v>384</v>
      </c>
      <c r="B1927" s="45">
        <v>400</v>
      </c>
      <c r="C1927" s="49"/>
      <c r="D1927" s="49"/>
      <c r="E1927" s="15" t="s">
        <v>580</v>
      </c>
      <c r="F1927" s="19">
        <f t="shared" si="3851"/>
        <v>13479.7</v>
      </c>
      <c r="G1927" s="19">
        <f t="shared" si="3851"/>
        <v>0</v>
      </c>
      <c r="H1927" s="19">
        <f t="shared" si="3851"/>
        <v>0</v>
      </c>
      <c r="I1927" s="19">
        <f t="shared" si="3851"/>
        <v>0</v>
      </c>
      <c r="J1927" s="19">
        <f t="shared" si="3851"/>
        <v>0</v>
      </c>
      <c r="K1927" s="19">
        <f t="shared" si="3851"/>
        <v>0</v>
      </c>
      <c r="L1927" s="19">
        <f t="shared" si="3697"/>
        <v>13479.7</v>
      </c>
      <c r="M1927" s="19">
        <f t="shared" si="3698"/>
        <v>0</v>
      </c>
      <c r="N1927" s="19">
        <f t="shared" si="3699"/>
        <v>0</v>
      </c>
      <c r="O1927" s="19">
        <f t="shared" si="3852"/>
        <v>0</v>
      </c>
      <c r="P1927" s="19">
        <f t="shared" si="3852"/>
        <v>0</v>
      </c>
      <c r="Q1927" s="19">
        <f t="shared" si="3852"/>
        <v>0</v>
      </c>
      <c r="R1927" s="19">
        <f t="shared" si="3750"/>
        <v>13479.7</v>
      </c>
      <c r="S1927" s="19">
        <f t="shared" si="3751"/>
        <v>0</v>
      </c>
      <c r="T1927" s="19">
        <f t="shared" si="3752"/>
        <v>0</v>
      </c>
      <c r="U1927" s="19">
        <f t="shared" si="3853"/>
        <v>0</v>
      </c>
      <c r="V1927" s="19">
        <f t="shared" si="3754"/>
        <v>13479.7</v>
      </c>
      <c r="W1927" s="19">
        <f t="shared" si="3755"/>
        <v>0</v>
      </c>
      <c r="X1927" s="19">
        <f t="shared" si="3756"/>
        <v>0</v>
      </c>
      <c r="Y1927" s="19">
        <f t="shared" si="3853"/>
        <v>0</v>
      </c>
      <c r="Z1927" s="19">
        <f t="shared" si="3853"/>
        <v>0</v>
      </c>
      <c r="AA1927" s="19">
        <f t="shared" si="3853"/>
        <v>0</v>
      </c>
      <c r="AB1927" s="19">
        <f t="shared" si="3775"/>
        <v>13479.7</v>
      </c>
      <c r="AC1927" s="19">
        <f t="shared" si="3776"/>
        <v>0</v>
      </c>
      <c r="AD1927" s="19">
        <f t="shared" si="3777"/>
        <v>0</v>
      </c>
      <c r="AE1927" s="19">
        <f t="shared" si="3853"/>
        <v>0</v>
      </c>
      <c r="AF1927" s="19">
        <f t="shared" si="3853"/>
        <v>0</v>
      </c>
      <c r="AG1927" s="19">
        <f t="shared" si="3795"/>
        <v>13479.7</v>
      </c>
      <c r="AH1927" s="19">
        <f t="shared" si="3796"/>
        <v>0</v>
      </c>
      <c r="AI1927" s="19">
        <f t="shared" si="3797"/>
        <v>0</v>
      </c>
      <c r="AJ1927" s="19">
        <f t="shared" si="3853"/>
        <v>0</v>
      </c>
      <c r="AK1927" s="19">
        <f t="shared" si="3853"/>
        <v>0</v>
      </c>
      <c r="AL1927" s="19">
        <f t="shared" si="3853"/>
        <v>0</v>
      </c>
      <c r="AM1927" s="19">
        <f t="shared" si="3757"/>
        <v>13479.7</v>
      </c>
      <c r="AN1927" s="19">
        <f t="shared" si="3853"/>
        <v>0</v>
      </c>
      <c r="AO1927" s="19">
        <f t="shared" si="3848"/>
        <v>13479.7</v>
      </c>
      <c r="AP1927" s="19">
        <f t="shared" si="3758"/>
        <v>0</v>
      </c>
      <c r="AQ1927" s="19">
        <f t="shared" si="3853"/>
        <v>0</v>
      </c>
      <c r="AR1927" s="19">
        <f t="shared" si="3849"/>
        <v>0</v>
      </c>
      <c r="AS1927" s="19">
        <f t="shared" si="3759"/>
        <v>0</v>
      </c>
      <c r="AT1927" s="19">
        <f t="shared" si="3853"/>
        <v>0</v>
      </c>
      <c r="AU1927" s="19">
        <f t="shared" si="3850"/>
        <v>0</v>
      </c>
      <c r="AV1927" s="19">
        <f t="shared" si="3853"/>
        <v>0</v>
      </c>
      <c r="AW1927" s="32"/>
      <c r="AX1927" s="23"/>
      <c r="AY1927" s="2"/>
    </row>
    <row r="1928" spans="1:51" x14ac:dyDescent="0.3">
      <c r="A1928" s="49" t="s">
        <v>384</v>
      </c>
      <c r="B1928" s="45">
        <v>410</v>
      </c>
      <c r="C1928" s="49"/>
      <c r="D1928" s="49"/>
      <c r="E1928" s="15" t="s">
        <v>593</v>
      </c>
      <c r="F1928" s="19">
        <f t="shared" si="3851"/>
        <v>13479.7</v>
      </c>
      <c r="G1928" s="19">
        <f t="shared" si="3851"/>
        <v>0</v>
      </c>
      <c r="H1928" s="19">
        <f t="shared" si="3851"/>
        <v>0</v>
      </c>
      <c r="I1928" s="19">
        <f t="shared" si="3851"/>
        <v>0</v>
      </c>
      <c r="J1928" s="19">
        <f t="shared" si="3851"/>
        <v>0</v>
      </c>
      <c r="K1928" s="19">
        <f t="shared" si="3851"/>
        <v>0</v>
      </c>
      <c r="L1928" s="19">
        <f t="shared" si="3697"/>
        <v>13479.7</v>
      </c>
      <c r="M1928" s="19">
        <f t="shared" si="3698"/>
        <v>0</v>
      </c>
      <c r="N1928" s="19">
        <f t="shared" si="3699"/>
        <v>0</v>
      </c>
      <c r="O1928" s="19">
        <f t="shared" si="3852"/>
        <v>0</v>
      </c>
      <c r="P1928" s="19">
        <f t="shared" si="3852"/>
        <v>0</v>
      </c>
      <c r="Q1928" s="19">
        <f t="shared" si="3852"/>
        <v>0</v>
      </c>
      <c r="R1928" s="19">
        <f t="shared" si="3750"/>
        <v>13479.7</v>
      </c>
      <c r="S1928" s="19">
        <f t="shared" si="3751"/>
        <v>0</v>
      </c>
      <c r="T1928" s="19">
        <f t="shared" si="3752"/>
        <v>0</v>
      </c>
      <c r="U1928" s="19">
        <f t="shared" si="3853"/>
        <v>0</v>
      </c>
      <c r="V1928" s="19">
        <f t="shared" si="3754"/>
        <v>13479.7</v>
      </c>
      <c r="W1928" s="19">
        <f t="shared" si="3755"/>
        <v>0</v>
      </c>
      <c r="X1928" s="19">
        <f t="shared" si="3756"/>
        <v>0</v>
      </c>
      <c r="Y1928" s="19">
        <f t="shared" si="3853"/>
        <v>0</v>
      </c>
      <c r="Z1928" s="19">
        <f t="shared" si="3853"/>
        <v>0</v>
      </c>
      <c r="AA1928" s="19">
        <f t="shared" si="3853"/>
        <v>0</v>
      </c>
      <c r="AB1928" s="19">
        <f t="shared" si="3775"/>
        <v>13479.7</v>
      </c>
      <c r="AC1928" s="19">
        <f t="shared" si="3776"/>
        <v>0</v>
      </c>
      <c r="AD1928" s="19">
        <f t="shared" si="3777"/>
        <v>0</v>
      </c>
      <c r="AE1928" s="19">
        <f t="shared" si="3853"/>
        <v>0</v>
      </c>
      <c r="AF1928" s="19">
        <f t="shared" si="3853"/>
        <v>0</v>
      </c>
      <c r="AG1928" s="19">
        <f t="shared" si="3795"/>
        <v>13479.7</v>
      </c>
      <c r="AH1928" s="19">
        <f t="shared" si="3796"/>
        <v>0</v>
      </c>
      <c r="AI1928" s="19">
        <f t="shared" si="3797"/>
        <v>0</v>
      </c>
      <c r="AJ1928" s="19">
        <f t="shared" si="3853"/>
        <v>0</v>
      </c>
      <c r="AK1928" s="19">
        <f t="shared" si="3853"/>
        <v>0</v>
      </c>
      <c r="AL1928" s="19">
        <f t="shared" si="3853"/>
        <v>0</v>
      </c>
      <c r="AM1928" s="19">
        <f t="shared" si="3757"/>
        <v>13479.7</v>
      </c>
      <c r="AN1928" s="19">
        <f t="shared" si="3853"/>
        <v>0</v>
      </c>
      <c r="AO1928" s="19">
        <f t="shared" si="3848"/>
        <v>13479.7</v>
      </c>
      <c r="AP1928" s="19">
        <f t="shared" si="3758"/>
        <v>0</v>
      </c>
      <c r="AQ1928" s="19">
        <f t="shared" si="3853"/>
        <v>0</v>
      </c>
      <c r="AR1928" s="19">
        <f t="shared" si="3849"/>
        <v>0</v>
      </c>
      <c r="AS1928" s="19">
        <f t="shared" si="3759"/>
        <v>0</v>
      </c>
      <c r="AT1928" s="19">
        <f t="shared" si="3853"/>
        <v>0</v>
      </c>
      <c r="AU1928" s="19">
        <f t="shared" si="3850"/>
        <v>0</v>
      </c>
      <c r="AV1928" s="19">
        <f t="shared" si="3853"/>
        <v>0</v>
      </c>
      <c r="AW1928" s="32"/>
      <c r="AX1928" s="23"/>
      <c r="AY1928" s="2"/>
    </row>
    <row r="1929" spans="1:51" x14ac:dyDescent="0.3">
      <c r="A1929" s="49" t="s">
        <v>384</v>
      </c>
      <c r="B1929" s="45">
        <v>410</v>
      </c>
      <c r="C1929" s="49" t="s">
        <v>200</v>
      </c>
      <c r="D1929" s="49" t="s">
        <v>112</v>
      </c>
      <c r="E1929" s="15" t="s">
        <v>552</v>
      </c>
      <c r="F1929" s="19">
        <v>13479.7</v>
      </c>
      <c r="G1929" s="19">
        <v>0</v>
      </c>
      <c r="H1929" s="19">
        <v>0</v>
      </c>
      <c r="I1929" s="19"/>
      <c r="J1929" s="19"/>
      <c r="K1929" s="19"/>
      <c r="L1929" s="19">
        <f t="shared" si="3697"/>
        <v>13479.7</v>
      </c>
      <c r="M1929" s="19">
        <f t="shared" si="3698"/>
        <v>0</v>
      </c>
      <c r="N1929" s="19">
        <f t="shared" si="3699"/>
        <v>0</v>
      </c>
      <c r="O1929" s="19"/>
      <c r="P1929" s="19"/>
      <c r="Q1929" s="19"/>
      <c r="R1929" s="19">
        <f t="shared" si="3750"/>
        <v>13479.7</v>
      </c>
      <c r="S1929" s="19">
        <f t="shared" si="3751"/>
        <v>0</v>
      </c>
      <c r="T1929" s="19">
        <f t="shared" si="3752"/>
        <v>0</v>
      </c>
      <c r="U1929" s="19"/>
      <c r="V1929" s="19">
        <f t="shared" si="3754"/>
        <v>13479.7</v>
      </c>
      <c r="W1929" s="19">
        <f t="shared" si="3755"/>
        <v>0</v>
      </c>
      <c r="X1929" s="19">
        <f t="shared" si="3756"/>
        <v>0</v>
      </c>
      <c r="Y1929" s="19"/>
      <c r="Z1929" s="19"/>
      <c r="AA1929" s="19"/>
      <c r="AB1929" s="19">
        <f t="shared" si="3775"/>
        <v>13479.7</v>
      </c>
      <c r="AC1929" s="19">
        <f t="shared" si="3776"/>
        <v>0</v>
      </c>
      <c r="AD1929" s="19">
        <f t="shared" si="3777"/>
        <v>0</v>
      </c>
      <c r="AE1929" s="19"/>
      <c r="AF1929" s="19"/>
      <c r="AG1929" s="19">
        <f t="shared" si="3795"/>
        <v>13479.7</v>
      </c>
      <c r="AH1929" s="19">
        <f t="shared" si="3796"/>
        <v>0</v>
      </c>
      <c r="AI1929" s="19">
        <f t="shared" si="3797"/>
        <v>0</v>
      </c>
      <c r="AJ1929" s="19"/>
      <c r="AK1929" s="19"/>
      <c r="AL1929" s="19"/>
      <c r="AM1929" s="19">
        <f t="shared" si="3757"/>
        <v>13479.7</v>
      </c>
      <c r="AN1929" s="19"/>
      <c r="AO1929" s="19">
        <f t="shared" si="3848"/>
        <v>13479.7</v>
      </c>
      <c r="AP1929" s="19">
        <f t="shared" si="3758"/>
        <v>0</v>
      </c>
      <c r="AQ1929" s="19"/>
      <c r="AR1929" s="19">
        <f t="shared" si="3849"/>
        <v>0</v>
      </c>
      <c r="AS1929" s="19">
        <f t="shared" si="3759"/>
        <v>0</v>
      </c>
      <c r="AT1929" s="19"/>
      <c r="AU1929" s="19">
        <f t="shared" si="3850"/>
        <v>0</v>
      </c>
      <c r="AV1929" s="19"/>
      <c r="AW1929" s="32"/>
      <c r="AX1929" s="23"/>
      <c r="AY1929" s="2"/>
    </row>
    <row r="1930" spans="1:51" ht="62.4" x14ac:dyDescent="0.3">
      <c r="A1930" s="49" t="s">
        <v>385</v>
      </c>
      <c r="B1930" s="45"/>
      <c r="C1930" s="49"/>
      <c r="D1930" s="49"/>
      <c r="E1930" s="15" t="s">
        <v>764</v>
      </c>
      <c r="F1930" s="19">
        <f t="shared" ref="F1930:K1932" si="3854">F1931</f>
        <v>9847.7000000000007</v>
      </c>
      <c r="G1930" s="19">
        <f t="shared" si="3854"/>
        <v>0</v>
      </c>
      <c r="H1930" s="19">
        <f t="shared" si="3854"/>
        <v>0</v>
      </c>
      <c r="I1930" s="19">
        <f t="shared" si="3854"/>
        <v>0</v>
      </c>
      <c r="J1930" s="19">
        <f t="shared" si="3854"/>
        <v>0</v>
      </c>
      <c r="K1930" s="19">
        <f t="shared" si="3854"/>
        <v>0</v>
      </c>
      <c r="L1930" s="19">
        <f t="shared" si="3697"/>
        <v>9847.7000000000007</v>
      </c>
      <c r="M1930" s="19">
        <f t="shared" si="3698"/>
        <v>0</v>
      </c>
      <c r="N1930" s="19">
        <f t="shared" si="3699"/>
        <v>0</v>
      </c>
      <c r="O1930" s="19">
        <f t="shared" ref="O1930:Q1932" si="3855">O1931</f>
        <v>0</v>
      </c>
      <c r="P1930" s="19">
        <f t="shared" si="3855"/>
        <v>0</v>
      </c>
      <c r="Q1930" s="19">
        <f t="shared" si="3855"/>
        <v>0</v>
      </c>
      <c r="R1930" s="19">
        <f t="shared" si="3750"/>
        <v>9847.7000000000007</v>
      </c>
      <c r="S1930" s="19">
        <f t="shared" si="3751"/>
        <v>0</v>
      </c>
      <c r="T1930" s="19">
        <f t="shared" si="3752"/>
        <v>0</v>
      </c>
      <c r="U1930" s="19">
        <f t="shared" ref="U1930:AV1932" si="3856">U1931</f>
        <v>0</v>
      </c>
      <c r="V1930" s="19">
        <f t="shared" si="3754"/>
        <v>9847.7000000000007</v>
      </c>
      <c r="W1930" s="19">
        <f t="shared" si="3755"/>
        <v>0</v>
      </c>
      <c r="X1930" s="19">
        <f t="shared" si="3756"/>
        <v>0</v>
      </c>
      <c r="Y1930" s="19">
        <f t="shared" si="3856"/>
        <v>0</v>
      </c>
      <c r="Z1930" s="19">
        <f t="shared" si="3856"/>
        <v>0</v>
      </c>
      <c r="AA1930" s="19">
        <f t="shared" si="3856"/>
        <v>0</v>
      </c>
      <c r="AB1930" s="19">
        <f t="shared" si="3775"/>
        <v>9847.7000000000007</v>
      </c>
      <c r="AC1930" s="19">
        <f t="shared" si="3776"/>
        <v>0</v>
      </c>
      <c r="AD1930" s="19">
        <f t="shared" si="3777"/>
        <v>0</v>
      </c>
      <c r="AE1930" s="19">
        <f t="shared" si="3856"/>
        <v>0</v>
      </c>
      <c r="AF1930" s="19">
        <f t="shared" si="3856"/>
        <v>0</v>
      </c>
      <c r="AG1930" s="19">
        <f t="shared" si="3795"/>
        <v>9847.7000000000007</v>
      </c>
      <c r="AH1930" s="19">
        <f t="shared" si="3796"/>
        <v>0</v>
      </c>
      <c r="AI1930" s="19">
        <f t="shared" si="3797"/>
        <v>0</v>
      </c>
      <c r="AJ1930" s="19">
        <f t="shared" si="3856"/>
        <v>0</v>
      </c>
      <c r="AK1930" s="19">
        <f t="shared" si="3856"/>
        <v>0</v>
      </c>
      <c r="AL1930" s="19">
        <f t="shared" si="3856"/>
        <v>0</v>
      </c>
      <c r="AM1930" s="19">
        <f t="shared" si="3757"/>
        <v>9847.7000000000007</v>
      </c>
      <c r="AN1930" s="19">
        <f t="shared" si="3856"/>
        <v>0</v>
      </c>
      <c r="AO1930" s="19">
        <f t="shared" si="3848"/>
        <v>9847.7000000000007</v>
      </c>
      <c r="AP1930" s="19">
        <f t="shared" si="3758"/>
        <v>0</v>
      </c>
      <c r="AQ1930" s="19">
        <f t="shared" si="3856"/>
        <v>0</v>
      </c>
      <c r="AR1930" s="19">
        <f t="shared" si="3849"/>
        <v>0</v>
      </c>
      <c r="AS1930" s="19">
        <f t="shared" si="3759"/>
        <v>0</v>
      </c>
      <c r="AT1930" s="19">
        <f t="shared" si="3856"/>
        <v>0</v>
      </c>
      <c r="AU1930" s="19">
        <f t="shared" si="3850"/>
        <v>0</v>
      </c>
      <c r="AV1930" s="19">
        <f t="shared" si="3856"/>
        <v>0</v>
      </c>
      <c r="AW1930" s="32"/>
      <c r="AX1930" s="23"/>
      <c r="AY1930" s="2"/>
    </row>
    <row r="1931" spans="1:51" ht="46.8" x14ac:dyDescent="0.3">
      <c r="A1931" s="49" t="s">
        <v>385</v>
      </c>
      <c r="B1931" s="45">
        <v>400</v>
      </c>
      <c r="C1931" s="49"/>
      <c r="D1931" s="49"/>
      <c r="E1931" s="15" t="s">
        <v>580</v>
      </c>
      <c r="F1931" s="19">
        <f t="shared" si="3854"/>
        <v>9847.7000000000007</v>
      </c>
      <c r="G1931" s="19">
        <f t="shared" si="3854"/>
        <v>0</v>
      </c>
      <c r="H1931" s="19">
        <f t="shared" si="3854"/>
        <v>0</v>
      </c>
      <c r="I1931" s="19">
        <f t="shared" si="3854"/>
        <v>0</v>
      </c>
      <c r="J1931" s="19">
        <f t="shared" si="3854"/>
        <v>0</v>
      </c>
      <c r="K1931" s="19">
        <f t="shared" si="3854"/>
        <v>0</v>
      </c>
      <c r="L1931" s="19">
        <f t="shared" si="3697"/>
        <v>9847.7000000000007</v>
      </c>
      <c r="M1931" s="19">
        <f t="shared" si="3698"/>
        <v>0</v>
      </c>
      <c r="N1931" s="19">
        <f t="shared" si="3699"/>
        <v>0</v>
      </c>
      <c r="O1931" s="19">
        <f t="shared" si="3855"/>
        <v>0</v>
      </c>
      <c r="P1931" s="19">
        <f t="shared" si="3855"/>
        <v>0</v>
      </c>
      <c r="Q1931" s="19">
        <f t="shared" si="3855"/>
        <v>0</v>
      </c>
      <c r="R1931" s="19">
        <f t="shared" si="3750"/>
        <v>9847.7000000000007</v>
      </c>
      <c r="S1931" s="19">
        <f t="shared" si="3751"/>
        <v>0</v>
      </c>
      <c r="T1931" s="19">
        <f t="shared" si="3752"/>
        <v>0</v>
      </c>
      <c r="U1931" s="19">
        <f t="shared" si="3856"/>
        <v>0</v>
      </c>
      <c r="V1931" s="19">
        <f t="shared" si="3754"/>
        <v>9847.7000000000007</v>
      </c>
      <c r="W1931" s="19">
        <f t="shared" si="3755"/>
        <v>0</v>
      </c>
      <c r="X1931" s="19">
        <f t="shared" si="3756"/>
        <v>0</v>
      </c>
      <c r="Y1931" s="19">
        <f t="shared" si="3856"/>
        <v>0</v>
      </c>
      <c r="Z1931" s="19">
        <f t="shared" si="3856"/>
        <v>0</v>
      </c>
      <c r="AA1931" s="19">
        <f t="shared" si="3856"/>
        <v>0</v>
      </c>
      <c r="AB1931" s="19">
        <f t="shared" si="3775"/>
        <v>9847.7000000000007</v>
      </c>
      <c r="AC1931" s="19">
        <f t="shared" si="3776"/>
        <v>0</v>
      </c>
      <c r="AD1931" s="19">
        <f t="shared" si="3777"/>
        <v>0</v>
      </c>
      <c r="AE1931" s="19">
        <f t="shared" si="3856"/>
        <v>0</v>
      </c>
      <c r="AF1931" s="19">
        <f t="shared" si="3856"/>
        <v>0</v>
      </c>
      <c r="AG1931" s="19">
        <f t="shared" si="3795"/>
        <v>9847.7000000000007</v>
      </c>
      <c r="AH1931" s="19">
        <f t="shared" si="3796"/>
        <v>0</v>
      </c>
      <c r="AI1931" s="19">
        <f t="shared" si="3797"/>
        <v>0</v>
      </c>
      <c r="AJ1931" s="19">
        <f t="shared" si="3856"/>
        <v>0</v>
      </c>
      <c r="AK1931" s="19">
        <f t="shared" si="3856"/>
        <v>0</v>
      </c>
      <c r="AL1931" s="19">
        <f t="shared" si="3856"/>
        <v>0</v>
      </c>
      <c r="AM1931" s="19">
        <f t="shared" si="3757"/>
        <v>9847.7000000000007</v>
      </c>
      <c r="AN1931" s="19">
        <f t="shared" si="3856"/>
        <v>0</v>
      </c>
      <c r="AO1931" s="19">
        <f t="shared" si="3848"/>
        <v>9847.7000000000007</v>
      </c>
      <c r="AP1931" s="19">
        <f t="shared" si="3758"/>
        <v>0</v>
      </c>
      <c r="AQ1931" s="19">
        <f t="shared" si="3856"/>
        <v>0</v>
      </c>
      <c r="AR1931" s="19">
        <f t="shared" si="3849"/>
        <v>0</v>
      </c>
      <c r="AS1931" s="19">
        <f t="shared" si="3759"/>
        <v>0</v>
      </c>
      <c r="AT1931" s="19">
        <f t="shared" si="3856"/>
        <v>0</v>
      </c>
      <c r="AU1931" s="19">
        <f t="shared" si="3850"/>
        <v>0</v>
      </c>
      <c r="AV1931" s="19">
        <f t="shared" si="3856"/>
        <v>0</v>
      </c>
      <c r="AW1931" s="32"/>
      <c r="AX1931" s="23"/>
      <c r="AY1931" s="2"/>
    </row>
    <row r="1932" spans="1:51" x14ac:dyDescent="0.3">
      <c r="A1932" s="49" t="s">
        <v>385</v>
      </c>
      <c r="B1932" s="45">
        <v>410</v>
      </c>
      <c r="C1932" s="49"/>
      <c r="D1932" s="49"/>
      <c r="E1932" s="15" t="s">
        <v>593</v>
      </c>
      <c r="F1932" s="19">
        <f t="shared" si="3854"/>
        <v>9847.7000000000007</v>
      </c>
      <c r="G1932" s="19">
        <f t="shared" si="3854"/>
        <v>0</v>
      </c>
      <c r="H1932" s="19">
        <f t="shared" si="3854"/>
        <v>0</v>
      </c>
      <c r="I1932" s="19">
        <f t="shared" si="3854"/>
        <v>0</v>
      </c>
      <c r="J1932" s="19">
        <f t="shared" si="3854"/>
        <v>0</v>
      </c>
      <c r="K1932" s="19">
        <f t="shared" si="3854"/>
        <v>0</v>
      </c>
      <c r="L1932" s="19">
        <f t="shared" ref="L1932:L1995" si="3857">F1932+I1932</f>
        <v>9847.7000000000007</v>
      </c>
      <c r="M1932" s="19">
        <f t="shared" ref="M1932:M1995" si="3858">G1932+J1932</f>
        <v>0</v>
      </c>
      <c r="N1932" s="19">
        <f t="shared" ref="N1932:N1995" si="3859">H1932+K1932</f>
        <v>0</v>
      </c>
      <c r="O1932" s="19">
        <f t="shared" si="3855"/>
        <v>0</v>
      </c>
      <c r="P1932" s="19">
        <f t="shared" si="3855"/>
        <v>0</v>
      </c>
      <c r="Q1932" s="19">
        <f t="shared" si="3855"/>
        <v>0</v>
      </c>
      <c r="R1932" s="19">
        <f t="shared" si="3750"/>
        <v>9847.7000000000007</v>
      </c>
      <c r="S1932" s="19">
        <f t="shared" si="3751"/>
        <v>0</v>
      </c>
      <c r="T1932" s="19">
        <f t="shared" si="3752"/>
        <v>0</v>
      </c>
      <c r="U1932" s="19">
        <f t="shared" si="3856"/>
        <v>0</v>
      </c>
      <c r="V1932" s="19">
        <f t="shared" si="3754"/>
        <v>9847.7000000000007</v>
      </c>
      <c r="W1932" s="19">
        <f t="shared" si="3755"/>
        <v>0</v>
      </c>
      <c r="X1932" s="19">
        <f t="shared" si="3756"/>
        <v>0</v>
      </c>
      <c r="Y1932" s="19">
        <f t="shared" si="3856"/>
        <v>0</v>
      </c>
      <c r="Z1932" s="19">
        <f t="shared" si="3856"/>
        <v>0</v>
      </c>
      <c r="AA1932" s="19">
        <f t="shared" si="3856"/>
        <v>0</v>
      </c>
      <c r="AB1932" s="19">
        <f t="shared" si="3775"/>
        <v>9847.7000000000007</v>
      </c>
      <c r="AC1932" s="19">
        <f t="shared" si="3776"/>
        <v>0</v>
      </c>
      <c r="AD1932" s="19">
        <f t="shared" si="3777"/>
        <v>0</v>
      </c>
      <c r="AE1932" s="19">
        <f t="shared" si="3856"/>
        <v>0</v>
      </c>
      <c r="AF1932" s="19">
        <f t="shared" si="3856"/>
        <v>0</v>
      </c>
      <c r="AG1932" s="19">
        <f t="shared" si="3795"/>
        <v>9847.7000000000007</v>
      </c>
      <c r="AH1932" s="19">
        <f t="shared" si="3796"/>
        <v>0</v>
      </c>
      <c r="AI1932" s="19">
        <f t="shared" si="3797"/>
        <v>0</v>
      </c>
      <c r="AJ1932" s="19">
        <f t="shared" si="3856"/>
        <v>0</v>
      </c>
      <c r="AK1932" s="19">
        <f t="shared" si="3856"/>
        <v>0</v>
      </c>
      <c r="AL1932" s="19">
        <f t="shared" si="3856"/>
        <v>0</v>
      </c>
      <c r="AM1932" s="19">
        <f t="shared" si="3757"/>
        <v>9847.7000000000007</v>
      </c>
      <c r="AN1932" s="19">
        <f t="shared" si="3856"/>
        <v>0</v>
      </c>
      <c r="AO1932" s="19">
        <f t="shared" si="3848"/>
        <v>9847.7000000000007</v>
      </c>
      <c r="AP1932" s="19">
        <f t="shared" si="3758"/>
        <v>0</v>
      </c>
      <c r="AQ1932" s="19">
        <f t="shared" si="3856"/>
        <v>0</v>
      </c>
      <c r="AR1932" s="19">
        <f t="shared" si="3849"/>
        <v>0</v>
      </c>
      <c r="AS1932" s="19">
        <f t="shared" si="3759"/>
        <v>0</v>
      </c>
      <c r="AT1932" s="19">
        <f t="shared" si="3856"/>
        <v>0</v>
      </c>
      <c r="AU1932" s="19">
        <f t="shared" si="3850"/>
        <v>0</v>
      </c>
      <c r="AV1932" s="19">
        <f t="shared" si="3856"/>
        <v>0</v>
      </c>
      <c r="AW1932" s="32"/>
      <c r="AX1932" s="23"/>
      <c r="AY1932" s="2"/>
    </row>
    <row r="1933" spans="1:51" x14ac:dyDescent="0.3">
      <c r="A1933" s="49" t="s">
        <v>385</v>
      </c>
      <c r="B1933" s="45">
        <v>410</v>
      </c>
      <c r="C1933" s="49" t="s">
        <v>200</v>
      </c>
      <c r="D1933" s="49" t="s">
        <v>112</v>
      </c>
      <c r="E1933" s="15" t="s">
        <v>552</v>
      </c>
      <c r="F1933" s="19">
        <v>9847.7000000000007</v>
      </c>
      <c r="G1933" s="19">
        <v>0</v>
      </c>
      <c r="H1933" s="19">
        <v>0</v>
      </c>
      <c r="I1933" s="19"/>
      <c r="J1933" s="19"/>
      <c r="K1933" s="19"/>
      <c r="L1933" s="19">
        <f t="shared" si="3857"/>
        <v>9847.7000000000007</v>
      </c>
      <c r="M1933" s="19">
        <f t="shared" si="3858"/>
        <v>0</v>
      </c>
      <c r="N1933" s="19">
        <f t="shared" si="3859"/>
        <v>0</v>
      </c>
      <c r="O1933" s="19"/>
      <c r="P1933" s="19"/>
      <c r="Q1933" s="19"/>
      <c r="R1933" s="19">
        <f t="shared" si="3750"/>
        <v>9847.7000000000007</v>
      </c>
      <c r="S1933" s="19">
        <f t="shared" si="3751"/>
        <v>0</v>
      </c>
      <c r="T1933" s="19">
        <f t="shared" si="3752"/>
        <v>0</v>
      </c>
      <c r="U1933" s="19"/>
      <c r="V1933" s="19">
        <f t="shared" si="3754"/>
        <v>9847.7000000000007</v>
      </c>
      <c r="W1933" s="19">
        <f t="shared" si="3755"/>
        <v>0</v>
      </c>
      <c r="X1933" s="19">
        <f t="shared" si="3756"/>
        <v>0</v>
      </c>
      <c r="Y1933" s="19"/>
      <c r="Z1933" s="19"/>
      <c r="AA1933" s="19"/>
      <c r="AB1933" s="19">
        <f t="shared" si="3775"/>
        <v>9847.7000000000007</v>
      </c>
      <c r="AC1933" s="19">
        <f t="shared" si="3776"/>
        <v>0</v>
      </c>
      <c r="AD1933" s="19">
        <f t="shared" si="3777"/>
        <v>0</v>
      </c>
      <c r="AE1933" s="19"/>
      <c r="AF1933" s="19"/>
      <c r="AG1933" s="19">
        <f t="shared" si="3795"/>
        <v>9847.7000000000007</v>
      </c>
      <c r="AH1933" s="19">
        <f t="shared" si="3796"/>
        <v>0</v>
      </c>
      <c r="AI1933" s="19">
        <f t="shared" si="3797"/>
        <v>0</v>
      </c>
      <c r="AJ1933" s="19"/>
      <c r="AK1933" s="19"/>
      <c r="AL1933" s="19"/>
      <c r="AM1933" s="19">
        <f t="shared" si="3757"/>
        <v>9847.7000000000007</v>
      </c>
      <c r="AN1933" s="19"/>
      <c r="AO1933" s="19">
        <f t="shared" si="3848"/>
        <v>9847.7000000000007</v>
      </c>
      <c r="AP1933" s="19">
        <f t="shared" si="3758"/>
        <v>0</v>
      </c>
      <c r="AQ1933" s="19"/>
      <c r="AR1933" s="19">
        <f t="shared" si="3849"/>
        <v>0</v>
      </c>
      <c r="AS1933" s="19">
        <f t="shared" si="3759"/>
        <v>0</v>
      </c>
      <c r="AT1933" s="19"/>
      <c r="AU1933" s="19">
        <f t="shared" si="3850"/>
        <v>0</v>
      </c>
      <c r="AV1933" s="19"/>
      <c r="AW1933" s="32"/>
      <c r="AX1933" s="23"/>
      <c r="AY1933" s="2"/>
    </row>
    <row r="1934" spans="1:51" ht="46.8" x14ac:dyDescent="0.3">
      <c r="A1934" s="49" t="s">
        <v>386</v>
      </c>
      <c r="B1934" s="45"/>
      <c r="C1934" s="49"/>
      <c r="D1934" s="49"/>
      <c r="E1934" s="15" t="s">
        <v>765</v>
      </c>
      <c r="F1934" s="19">
        <f t="shared" ref="F1934:K1936" si="3860">F1935</f>
        <v>20000</v>
      </c>
      <c r="G1934" s="19">
        <f t="shared" si="3860"/>
        <v>90000</v>
      </c>
      <c r="H1934" s="19">
        <f t="shared" si="3860"/>
        <v>0</v>
      </c>
      <c r="I1934" s="19">
        <f t="shared" si="3860"/>
        <v>0</v>
      </c>
      <c r="J1934" s="19">
        <f t="shared" si="3860"/>
        <v>0</v>
      </c>
      <c r="K1934" s="19">
        <f t="shared" si="3860"/>
        <v>0</v>
      </c>
      <c r="L1934" s="19">
        <f t="shared" si="3857"/>
        <v>20000</v>
      </c>
      <c r="M1934" s="19">
        <f t="shared" si="3858"/>
        <v>90000</v>
      </c>
      <c r="N1934" s="19">
        <f t="shared" si="3859"/>
        <v>0</v>
      </c>
      <c r="O1934" s="19">
        <f t="shared" ref="O1934:Q1936" si="3861">O1935</f>
        <v>0</v>
      </c>
      <c r="P1934" s="19">
        <f t="shared" si="3861"/>
        <v>0</v>
      </c>
      <c r="Q1934" s="19">
        <f t="shared" si="3861"/>
        <v>0</v>
      </c>
      <c r="R1934" s="19">
        <f t="shared" si="3750"/>
        <v>20000</v>
      </c>
      <c r="S1934" s="19">
        <f t="shared" si="3751"/>
        <v>90000</v>
      </c>
      <c r="T1934" s="19">
        <f t="shared" si="3752"/>
        <v>0</v>
      </c>
      <c r="U1934" s="19">
        <f t="shared" ref="U1934:AV1936" si="3862">U1935</f>
        <v>0</v>
      </c>
      <c r="V1934" s="19">
        <f t="shared" si="3754"/>
        <v>20000</v>
      </c>
      <c r="W1934" s="19">
        <f t="shared" si="3755"/>
        <v>90000</v>
      </c>
      <c r="X1934" s="19">
        <f t="shared" si="3756"/>
        <v>0</v>
      </c>
      <c r="Y1934" s="19">
        <f t="shared" si="3862"/>
        <v>0</v>
      </c>
      <c r="Z1934" s="19">
        <f t="shared" si="3862"/>
        <v>0</v>
      </c>
      <c r="AA1934" s="19">
        <f t="shared" si="3862"/>
        <v>0</v>
      </c>
      <c r="AB1934" s="19">
        <f t="shared" si="3775"/>
        <v>20000</v>
      </c>
      <c r="AC1934" s="19">
        <f t="shared" si="3776"/>
        <v>90000</v>
      </c>
      <c r="AD1934" s="19">
        <f t="shared" si="3777"/>
        <v>0</v>
      </c>
      <c r="AE1934" s="19">
        <f t="shared" si="3862"/>
        <v>0</v>
      </c>
      <c r="AF1934" s="19">
        <f t="shared" si="3862"/>
        <v>0</v>
      </c>
      <c r="AG1934" s="19">
        <f t="shared" si="3795"/>
        <v>20000</v>
      </c>
      <c r="AH1934" s="19">
        <f t="shared" si="3796"/>
        <v>90000</v>
      </c>
      <c r="AI1934" s="19">
        <f t="shared" si="3797"/>
        <v>0</v>
      </c>
      <c r="AJ1934" s="19">
        <f t="shared" si="3862"/>
        <v>0</v>
      </c>
      <c r="AK1934" s="19">
        <f t="shared" si="3862"/>
        <v>0</v>
      </c>
      <c r="AL1934" s="19">
        <f t="shared" si="3862"/>
        <v>0</v>
      </c>
      <c r="AM1934" s="19">
        <f t="shared" si="3757"/>
        <v>20000</v>
      </c>
      <c r="AN1934" s="19">
        <f t="shared" si="3862"/>
        <v>0</v>
      </c>
      <c r="AO1934" s="19">
        <f t="shared" si="3848"/>
        <v>20000</v>
      </c>
      <c r="AP1934" s="19">
        <f t="shared" si="3758"/>
        <v>90000</v>
      </c>
      <c r="AQ1934" s="19">
        <f t="shared" si="3862"/>
        <v>0</v>
      </c>
      <c r="AR1934" s="19">
        <f t="shared" si="3849"/>
        <v>90000</v>
      </c>
      <c r="AS1934" s="19">
        <f t="shared" si="3759"/>
        <v>0</v>
      </c>
      <c r="AT1934" s="19">
        <f t="shared" si="3862"/>
        <v>0</v>
      </c>
      <c r="AU1934" s="19">
        <f t="shared" si="3850"/>
        <v>0</v>
      </c>
      <c r="AV1934" s="19">
        <f t="shared" si="3862"/>
        <v>0</v>
      </c>
      <c r="AW1934" s="32"/>
      <c r="AX1934" s="23"/>
      <c r="AY1934" s="2"/>
    </row>
    <row r="1935" spans="1:51" ht="46.8" x14ac:dyDescent="0.3">
      <c r="A1935" s="49" t="s">
        <v>386</v>
      </c>
      <c r="B1935" s="45">
        <v>400</v>
      </c>
      <c r="C1935" s="49"/>
      <c r="D1935" s="49"/>
      <c r="E1935" s="15" t="s">
        <v>580</v>
      </c>
      <c r="F1935" s="19">
        <f t="shared" si="3860"/>
        <v>20000</v>
      </c>
      <c r="G1935" s="19">
        <f t="shared" si="3860"/>
        <v>90000</v>
      </c>
      <c r="H1935" s="19">
        <f t="shared" si="3860"/>
        <v>0</v>
      </c>
      <c r="I1935" s="19">
        <f t="shared" si="3860"/>
        <v>0</v>
      </c>
      <c r="J1935" s="19">
        <f t="shared" si="3860"/>
        <v>0</v>
      </c>
      <c r="K1935" s="19">
        <f t="shared" si="3860"/>
        <v>0</v>
      </c>
      <c r="L1935" s="19">
        <f t="shared" si="3857"/>
        <v>20000</v>
      </c>
      <c r="M1935" s="19">
        <f t="shared" si="3858"/>
        <v>90000</v>
      </c>
      <c r="N1935" s="19">
        <f t="shared" si="3859"/>
        <v>0</v>
      </c>
      <c r="O1935" s="19">
        <f t="shared" si="3861"/>
        <v>0</v>
      </c>
      <c r="P1935" s="19">
        <f t="shared" si="3861"/>
        <v>0</v>
      </c>
      <c r="Q1935" s="19">
        <f t="shared" si="3861"/>
        <v>0</v>
      </c>
      <c r="R1935" s="19">
        <f t="shared" si="3750"/>
        <v>20000</v>
      </c>
      <c r="S1935" s="19">
        <f t="shared" si="3751"/>
        <v>90000</v>
      </c>
      <c r="T1935" s="19">
        <f t="shared" si="3752"/>
        <v>0</v>
      </c>
      <c r="U1935" s="19">
        <f t="shared" si="3862"/>
        <v>0</v>
      </c>
      <c r="V1935" s="19">
        <f t="shared" si="3754"/>
        <v>20000</v>
      </c>
      <c r="W1935" s="19">
        <f t="shared" si="3755"/>
        <v>90000</v>
      </c>
      <c r="X1935" s="19">
        <f t="shared" si="3756"/>
        <v>0</v>
      </c>
      <c r="Y1935" s="19">
        <f t="shared" si="3862"/>
        <v>0</v>
      </c>
      <c r="Z1935" s="19">
        <f t="shared" si="3862"/>
        <v>0</v>
      </c>
      <c r="AA1935" s="19">
        <f t="shared" si="3862"/>
        <v>0</v>
      </c>
      <c r="AB1935" s="19">
        <f t="shared" si="3775"/>
        <v>20000</v>
      </c>
      <c r="AC1935" s="19">
        <f t="shared" si="3776"/>
        <v>90000</v>
      </c>
      <c r="AD1935" s="19">
        <f t="shared" si="3777"/>
        <v>0</v>
      </c>
      <c r="AE1935" s="19">
        <f t="shared" si="3862"/>
        <v>0</v>
      </c>
      <c r="AF1935" s="19">
        <f t="shared" si="3862"/>
        <v>0</v>
      </c>
      <c r="AG1935" s="19">
        <f t="shared" si="3795"/>
        <v>20000</v>
      </c>
      <c r="AH1935" s="19">
        <f t="shared" si="3796"/>
        <v>90000</v>
      </c>
      <c r="AI1935" s="19">
        <f t="shared" si="3797"/>
        <v>0</v>
      </c>
      <c r="AJ1935" s="19">
        <f t="shared" si="3862"/>
        <v>0</v>
      </c>
      <c r="AK1935" s="19">
        <f t="shared" si="3862"/>
        <v>0</v>
      </c>
      <c r="AL1935" s="19">
        <f t="shared" si="3862"/>
        <v>0</v>
      </c>
      <c r="AM1935" s="19">
        <f t="shared" si="3757"/>
        <v>20000</v>
      </c>
      <c r="AN1935" s="19">
        <f t="shared" si="3862"/>
        <v>0</v>
      </c>
      <c r="AO1935" s="19">
        <f t="shared" si="3848"/>
        <v>20000</v>
      </c>
      <c r="AP1935" s="19">
        <f t="shared" si="3758"/>
        <v>90000</v>
      </c>
      <c r="AQ1935" s="19">
        <f t="shared" si="3862"/>
        <v>0</v>
      </c>
      <c r="AR1935" s="19">
        <f t="shared" si="3849"/>
        <v>90000</v>
      </c>
      <c r="AS1935" s="19">
        <f t="shared" si="3759"/>
        <v>0</v>
      </c>
      <c r="AT1935" s="19">
        <f t="shared" si="3862"/>
        <v>0</v>
      </c>
      <c r="AU1935" s="19">
        <f t="shared" si="3850"/>
        <v>0</v>
      </c>
      <c r="AV1935" s="19">
        <f t="shared" si="3862"/>
        <v>0</v>
      </c>
      <c r="AW1935" s="32"/>
      <c r="AX1935" s="23"/>
      <c r="AY1935" s="2"/>
    </row>
    <row r="1936" spans="1:51" x14ac:dyDescent="0.3">
      <c r="A1936" s="49" t="s">
        <v>386</v>
      </c>
      <c r="B1936" s="45">
        <v>410</v>
      </c>
      <c r="C1936" s="49"/>
      <c r="D1936" s="49"/>
      <c r="E1936" s="15" t="s">
        <v>593</v>
      </c>
      <c r="F1936" s="19">
        <f t="shared" si="3860"/>
        <v>20000</v>
      </c>
      <c r="G1936" s="19">
        <f t="shared" si="3860"/>
        <v>90000</v>
      </c>
      <c r="H1936" s="19">
        <f t="shared" si="3860"/>
        <v>0</v>
      </c>
      <c r="I1936" s="19">
        <f t="shared" si="3860"/>
        <v>0</v>
      </c>
      <c r="J1936" s="19">
        <f t="shared" si="3860"/>
        <v>0</v>
      </c>
      <c r="K1936" s="19">
        <f t="shared" si="3860"/>
        <v>0</v>
      </c>
      <c r="L1936" s="19">
        <f t="shared" si="3857"/>
        <v>20000</v>
      </c>
      <c r="M1936" s="19">
        <f t="shared" si="3858"/>
        <v>90000</v>
      </c>
      <c r="N1936" s="19">
        <f t="shared" si="3859"/>
        <v>0</v>
      </c>
      <c r="O1936" s="19">
        <f t="shared" si="3861"/>
        <v>0</v>
      </c>
      <c r="P1936" s="19">
        <f t="shared" si="3861"/>
        <v>0</v>
      </c>
      <c r="Q1936" s="19">
        <f t="shared" si="3861"/>
        <v>0</v>
      </c>
      <c r="R1936" s="19">
        <f t="shared" si="3750"/>
        <v>20000</v>
      </c>
      <c r="S1936" s="19">
        <f t="shared" si="3751"/>
        <v>90000</v>
      </c>
      <c r="T1936" s="19">
        <f t="shared" si="3752"/>
        <v>0</v>
      </c>
      <c r="U1936" s="19">
        <f t="shared" si="3862"/>
        <v>0</v>
      </c>
      <c r="V1936" s="19">
        <f t="shared" si="3754"/>
        <v>20000</v>
      </c>
      <c r="W1936" s="19">
        <f t="shared" si="3755"/>
        <v>90000</v>
      </c>
      <c r="X1936" s="19">
        <f t="shared" si="3756"/>
        <v>0</v>
      </c>
      <c r="Y1936" s="19">
        <f t="shared" si="3862"/>
        <v>0</v>
      </c>
      <c r="Z1936" s="19">
        <f t="shared" si="3862"/>
        <v>0</v>
      </c>
      <c r="AA1936" s="19">
        <f t="shared" si="3862"/>
        <v>0</v>
      </c>
      <c r="AB1936" s="19">
        <f t="shared" si="3775"/>
        <v>20000</v>
      </c>
      <c r="AC1936" s="19">
        <f t="shared" si="3776"/>
        <v>90000</v>
      </c>
      <c r="AD1936" s="19">
        <f t="shared" si="3777"/>
        <v>0</v>
      </c>
      <c r="AE1936" s="19">
        <f t="shared" si="3862"/>
        <v>0</v>
      </c>
      <c r="AF1936" s="19">
        <f t="shared" si="3862"/>
        <v>0</v>
      </c>
      <c r="AG1936" s="19">
        <f t="shared" si="3795"/>
        <v>20000</v>
      </c>
      <c r="AH1936" s="19">
        <f t="shared" si="3796"/>
        <v>90000</v>
      </c>
      <c r="AI1936" s="19">
        <f t="shared" si="3797"/>
        <v>0</v>
      </c>
      <c r="AJ1936" s="19">
        <f t="shared" si="3862"/>
        <v>0</v>
      </c>
      <c r="AK1936" s="19">
        <f t="shared" si="3862"/>
        <v>0</v>
      </c>
      <c r="AL1936" s="19">
        <f t="shared" si="3862"/>
        <v>0</v>
      </c>
      <c r="AM1936" s="19">
        <f t="shared" si="3757"/>
        <v>20000</v>
      </c>
      <c r="AN1936" s="19">
        <f t="shared" si="3862"/>
        <v>0</v>
      </c>
      <c r="AO1936" s="19">
        <f t="shared" si="3848"/>
        <v>20000</v>
      </c>
      <c r="AP1936" s="19">
        <f t="shared" si="3758"/>
        <v>90000</v>
      </c>
      <c r="AQ1936" s="19">
        <f t="shared" si="3862"/>
        <v>0</v>
      </c>
      <c r="AR1936" s="19">
        <f t="shared" si="3849"/>
        <v>90000</v>
      </c>
      <c r="AS1936" s="19">
        <f t="shared" si="3759"/>
        <v>0</v>
      </c>
      <c r="AT1936" s="19">
        <f t="shared" si="3862"/>
        <v>0</v>
      </c>
      <c r="AU1936" s="19">
        <f t="shared" si="3850"/>
        <v>0</v>
      </c>
      <c r="AV1936" s="19">
        <f t="shared" si="3862"/>
        <v>0</v>
      </c>
      <c r="AW1936" s="32"/>
      <c r="AX1936" s="23"/>
      <c r="AY1936" s="2"/>
    </row>
    <row r="1937" spans="1:51" x14ac:dyDescent="0.3">
      <c r="A1937" s="49" t="s">
        <v>386</v>
      </c>
      <c r="B1937" s="45">
        <v>410</v>
      </c>
      <c r="C1937" s="49" t="s">
        <v>200</v>
      </c>
      <c r="D1937" s="49" t="s">
        <v>112</v>
      </c>
      <c r="E1937" s="15" t="s">
        <v>552</v>
      </c>
      <c r="F1937" s="19">
        <v>20000</v>
      </c>
      <c r="G1937" s="19">
        <v>90000</v>
      </c>
      <c r="H1937" s="19">
        <v>0</v>
      </c>
      <c r="I1937" s="19"/>
      <c r="J1937" s="19"/>
      <c r="K1937" s="19"/>
      <c r="L1937" s="19">
        <f t="shared" si="3857"/>
        <v>20000</v>
      </c>
      <c r="M1937" s="19">
        <f t="shared" si="3858"/>
        <v>90000</v>
      </c>
      <c r="N1937" s="19">
        <f t="shared" si="3859"/>
        <v>0</v>
      </c>
      <c r="O1937" s="19"/>
      <c r="P1937" s="19"/>
      <c r="Q1937" s="19"/>
      <c r="R1937" s="19">
        <f t="shared" si="3750"/>
        <v>20000</v>
      </c>
      <c r="S1937" s="19">
        <f t="shared" si="3751"/>
        <v>90000</v>
      </c>
      <c r="T1937" s="19">
        <f t="shared" si="3752"/>
        <v>0</v>
      </c>
      <c r="U1937" s="19"/>
      <c r="V1937" s="19">
        <f t="shared" si="3754"/>
        <v>20000</v>
      </c>
      <c r="W1937" s="19">
        <f t="shared" si="3755"/>
        <v>90000</v>
      </c>
      <c r="X1937" s="19">
        <f t="shared" si="3756"/>
        <v>0</v>
      </c>
      <c r="Y1937" s="19"/>
      <c r="Z1937" s="19"/>
      <c r="AA1937" s="19"/>
      <c r="AB1937" s="19">
        <f t="shared" si="3775"/>
        <v>20000</v>
      </c>
      <c r="AC1937" s="19">
        <f t="shared" si="3776"/>
        <v>90000</v>
      </c>
      <c r="AD1937" s="19">
        <f t="shared" si="3777"/>
        <v>0</v>
      </c>
      <c r="AE1937" s="19"/>
      <c r="AF1937" s="19"/>
      <c r="AG1937" s="19">
        <f t="shared" si="3795"/>
        <v>20000</v>
      </c>
      <c r="AH1937" s="19">
        <f t="shared" si="3796"/>
        <v>90000</v>
      </c>
      <c r="AI1937" s="19">
        <f t="shared" si="3797"/>
        <v>0</v>
      </c>
      <c r="AJ1937" s="19"/>
      <c r="AK1937" s="19"/>
      <c r="AL1937" s="19"/>
      <c r="AM1937" s="19">
        <f t="shared" si="3757"/>
        <v>20000</v>
      </c>
      <c r="AN1937" s="19"/>
      <c r="AO1937" s="19">
        <f t="shared" si="3848"/>
        <v>20000</v>
      </c>
      <c r="AP1937" s="19">
        <f t="shared" si="3758"/>
        <v>90000</v>
      </c>
      <c r="AQ1937" s="19"/>
      <c r="AR1937" s="19">
        <f t="shared" si="3849"/>
        <v>90000</v>
      </c>
      <c r="AS1937" s="19">
        <f t="shared" si="3759"/>
        <v>0</v>
      </c>
      <c r="AT1937" s="19"/>
      <c r="AU1937" s="19">
        <f t="shared" si="3850"/>
        <v>0</v>
      </c>
      <c r="AV1937" s="19"/>
      <c r="AW1937" s="32"/>
      <c r="AX1937" s="23"/>
      <c r="AY1937" s="2"/>
    </row>
    <row r="1938" spans="1:51" ht="31.2" x14ac:dyDescent="0.3">
      <c r="A1938" s="49" t="s">
        <v>387</v>
      </c>
      <c r="B1938" s="45"/>
      <c r="C1938" s="49"/>
      <c r="D1938" s="49"/>
      <c r="E1938" s="15" t="s">
        <v>766</v>
      </c>
      <c r="F1938" s="19">
        <f t="shared" ref="F1938:K1940" si="3863">F1939</f>
        <v>41819</v>
      </c>
      <c r="G1938" s="19">
        <f t="shared" si="3863"/>
        <v>0</v>
      </c>
      <c r="H1938" s="19">
        <f t="shared" si="3863"/>
        <v>0</v>
      </c>
      <c r="I1938" s="19">
        <f t="shared" si="3863"/>
        <v>0</v>
      </c>
      <c r="J1938" s="19">
        <f t="shared" si="3863"/>
        <v>0</v>
      </c>
      <c r="K1938" s="19">
        <f t="shared" si="3863"/>
        <v>0</v>
      </c>
      <c r="L1938" s="19">
        <f t="shared" si="3857"/>
        <v>41819</v>
      </c>
      <c r="M1938" s="19">
        <f t="shared" si="3858"/>
        <v>0</v>
      </c>
      <c r="N1938" s="19">
        <f t="shared" si="3859"/>
        <v>0</v>
      </c>
      <c r="O1938" s="19">
        <f t="shared" ref="O1938:Q1940" si="3864">O1939</f>
        <v>0</v>
      </c>
      <c r="P1938" s="19">
        <f t="shared" si="3864"/>
        <v>0</v>
      </c>
      <c r="Q1938" s="19">
        <f t="shared" si="3864"/>
        <v>0</v>
      </c>
      <c r="R1938" s="19">
        <f t="shared" si="3750"/>
        <v>41819</v>
      </c>
      <c r="S1938" s="19">
        <f t="shared" si="3751"/>
        <v>0</v>
      </c>
      <c r="T1938" s="19">
        <f t="shared" si="3752"/>
        <v>0</v>
      </c>
      <c r="U1938" s="19">
        <f t="shared" ref="U1938:AV1940" si="3865">U1939</f>
        <v>0</v>
      </c>
      <c r="V1938" s="19">
        <f t="shared" si="3754"/>
        <v>41819</v>
      </c>
      <c r="W1938" s="19">
        <f t="shared" si="3755"/>
        <v>0</v>
      </c>
      <c r="X1938" s="19">
        <f t="shared" si="3756"/>
        <v>0</v>
      </c>
      <c r="Y1938" s="19">
        <f t="shared" si="3865"/>
        <v>-32469</v>
      </c>
      <c r="Z1938" s="19">
        <f t="shared" si="3865"/>
        <v>0</v>
      </c>
      <c r="AA1938" s="19">
        <f t="shared" si="3865"/>
        <v>0</v>
      </c>
      <c r="AB1938" s="19">
        <f t="shared" si="3775"/>
        <v>9350</v>
      </c>
      <c r="AC1938" s="19">
        <f t="shared" si="3776"/>
        <v>0</v>
      </c>
      <c r="AD1938" s="19">
        <f t="shared" si="3777"/>
        <v>0</v>
      </c>
      <c r="AE1938" s="19">
        <f t="shared" si="3865"/>
        <v>0</v>
      </c>
      <c r="AF1938" s="19">
        <f t="shared" si="3865"/>
        <v>0</v>
      </c>
      <c r="AG1938" s="19">
        <f t="shared" si="3795"/>
        <v>9350</v>
      </c>
      <c r="AH1938" s="19">
        <f t="shared" si="3796"/>
        <v>0</v>
      </c>
      <c r="AI1938" s="19">
        <f t="shared" si="3797"/>
        <v>0</v>
      </c>
      <c r="AJ1938" s="19">
        <f t="shared" si="3865"/>
        <v>0</v>
      </c>
      <c r="AK1938" s="19">
        <f t="shared" si="3865"/>
        <v>0</v>
      </c>
      <c r="AL1938" s="19">
        <f t="shared" si="3865"/>
        <v>0</v>
      </c>
      <c r="AM1938" s="19">
        <f t="shared" si="3757"/>
        <v>9350</v>
      </c>
      <c r="AN1938" s="19">
        <f t="shared" si="3865"/>
        <v>0</v>
      </c>
      <c r="AO1938" s="19">
        <f t="shared" si="3848"/>
        <v>9350</v>
      </c>
      <c r="AP1938" s="19">
        <f t="shared" si="3758"/>
        <v>0</v>
      </c>
      <c r="AQ1938" s="19">
        <f t="shared" si="3865"/>
        <v>0</v>
      </c>
      <c r="AR1938" s="19">
        <f t="shared" si="3849"/>
        <v>0</v>
      </c>
      <c r="AS1938" s="19">
        <f t="shared" si="3759"/>
        <v>0</v>
      </c>
      <c r="AT1938" s="19">
        <f t="shared" si="3865"/>
        <v>0</v>
      </c>
      <c r="AU1938" s="19">
        <f t="shared" si="3850"/>
        <v>0</v>
      </c>
      <c r="AV1938" s="19">
        <f t="shared" si="3865"/>
        <v>0</v>
      </c>
      <c r="AW1938" s="32"/>
      <c r="AX1938" s="23"/>
      <c r="AY1938" s="2"/>
    </row>
    <row r="1939" spans="1:51" ht="46.8" x14ac:dyDescent="0.3">
      <c r="A1939" s="49" t="s">
        <v>387</v>
      </c>
      <c r="B1939" s="45">
        <v>400</v>
      </c>
      <c r="C1939" s="49"/>
      <c r="D1939" s="49"/>
      <c r="E1939" s="15" t="s">
        <v>580</v>
      </c>
      <c r="F1939" s="19">
        <f t="shared" si="3863"/>
        <v>41819</v>
      </c>
      <c r="G1939" s="19">
        <f t="shared" si="3863"/>
        <v>0</v>
      </c>
      <c r="H1939" s="19">
        <f t="shared" si="3863"/>
        <v>0</v>
      </c>
      <c r="I1939" s="19">
        <f t="shared" si="3863"/>
        <v>0</v>
      </c>
      <c r="J1939" s="19">
        <f t="shared" si="3863"/>
        <v>0</v>
      </c>
      <c r="K1939" s="19">
        <f t="shared" si="3863"/>
        <v>0</v>
      </c>
      <c r="L1939" s="19">
        <f t="shared" si="3857"/>
        <v>41819</v>
      </c>
      <c r="M1939" s="19">
        <f t="shared" si="3858"/>
        <v>0</v>
      </c>
      <c r="N1939" s="19">
        <f t="shared" si="3859"/>
        <v>0</v>
      </c>
      <c r="O1939" s="19">
        <f t="shared" si="3864"/>
        <v>0</v>
      </c>
      <c r="P1939" s="19">
        <f t="shared" si="3864"/>
        <v>0</v>
      </c>
      <c r="Q1939" s="19">
        <f t="shared" si="3864"/>
        <v>0</v>
      </c>
      <c r="R1939" s="19">
        <f t="shared" si="3750"/>
        <v>41819</v>
      </c>
      <c r="S1939" s="19">
        <f t="shared" si="3751"/>
        <v>0</v>
      </c>
      <c r="T1939" s="19">
        <f t="shared" si="3752"/>
        <v>0</v>
      </c>
      <c r="U1939" s="19">
        <f t="shared" si="3865"/>
        <v>0</v>
      </c>
      <c r="V1939" s="19">
        <f t="shared" si="3754"/>
        <v>41819</v>
      </c>
      <c r="W1939" s="19">
        <f t="shared" si="3755"/>
        <v>0</v>
      </c>
      <c r="X1939" s="19">
        <f t="shared" si="3756"/>
        <v>0</v>
      </c>
      <c r="Y1939" s="19">
        <f t="shared" si="3865"/>
        <v>-32469</v>
      </c>
      <c r="Z1939" s="19">
        <f t="shared" si="3865"/>
        <v>0</v>
      </c>
      <c r="AA1939" s="19">
        <f t="shared" si="3865"/>
        <v>0</v>
      </c>
      <c r="AB1939" s="19">
        <f t="shared" si="3775"/>
        <v>9350</v>
      </c>
      <c r="AC1939" s="19">
        <f t="shared" si="3776"/>
        <v>0</v>
      </c>
      <c r="AD1939" s="19">
        <f t="shared" si="3777"/>
        <v>0</v>
      </c>
      <c r="AE1939" s="19">
        <f t="shared" si="3865"/>
        <v>0</v>
      </c>
      <c r="AF1939" s="19">
        <f t="shared" si="3865"/>
        <v>0</v>
      </c>
      <c r="AG1939" s="19">
        <f t="shared" si="3795"/>
        <v>9350</v>
      </c>
      <c r="AH1939" s="19">
        <f t="shared" si="3796"/>
        <v>0</v>
      </c>
      <c r="AI1939" s="19">
        <f t="shared" si="3797"/>
        <v>0</v>
      </c>
      <c r="AJ1939" s="19">
        <f t="shared" si="3865"/>
        <v>0</v>
      </c>
      <c r="AK1939" s="19">
        <f t="shared" si="3865"/>
        <v>0</v>
      </c>
      <c r="AL1939" s="19">
        <f t="shared" si="3865"/>
        <v>0</v>
      </c>
      <c r="AM1939" s="19">
        <f t="shared" si="3757"/>
        <v>9350</v>
      </c>
      <c r="AN1939" s="19">
        <f t="shared" si="3865"/>
        <v>0</v>
      </c>
      <c r="AO1939" s="19">
        <f t="shared" si="3848"/>
        <v>9350</v>
      </c>
      <c r="AP1939" s="19">
        <f t="shared" si="3758"/>
        <v>0</v>
      </c>
      <c r="AQ1939" s="19">
        <f t="shared" si="3865"/>
        <v>0</v>
      </c>
      <c r="AR1939" s="19">
        <f t="shared" si="3849"/>
        <v>0</v>
      </c>
      <c r="AS1939" s="19">
        <f t="shared" si="3759"/>
        <v>0</v>
      </c>
      <c r="AT1939" s="19">
        <f t="shared" si="3865"/>
        <v>0</v>
      </c>
      <c r="AU1939" s="19">
        <f t="shared" si="3850"/>
        <v>0</v>
      </c>
      <c r="AV1939" s="19">
        <f t="shared" si="3865"/>
        <v>0</v>
      </c>
      <c r="AW1939" s="32"/>
      <c r="AX1939" s="23"/>
      <c r="AY1939" s="2"/>
    </row>
    <row r="1940" spans="1:51" x14ac:dyDescent="0.3">
      <c r="A1940" s="49" t="s">
        <v>387</v>
      </c>
      <c r="B1940" s="45">
        <v>410</v>
      </c>
      <c r="C1940" s="49"/>
      <c r="D1940" s="49"/>
      <c r="E1940" s="15" t="s">
        <v>593</v>
      </c>
      <c r="F1940" s="19">
        <f t="shared" si="3863"/>
        <v>41819</v>
      </c>
      <c r="G1940" s="19">
        <f t="shared" si="3863"/>
        <v>0</v>
      </c>
      <c r="H1940" s="19">
        <f t="shared" si="3863"/>
        <v>0</v>
      </c>
      <c r="I1940" s="19">
        <f t="shared" si="3863"/>
        <v>0</v>
      </c>
      <c r="J1940" s="19">
        <f t="shared" si="3863"/>
        <v>0</v>
      </c>
      <c r="K1940" s="19">
        <f t="shared" si="3863"/>
        <v>0</v>
      </c>
      <c r="L1940" s="19">
        <f t="shared" si="3857"/>
        <v>41819</v>
      </c>
      <c r="M1940" s="19">
        <f t="shared" si="3858"/>
        <v>0</v>
      </c>
      <c r="N1940" s="19">
        <f t="shared" si="3859"/>
        <v>0</v>
      </c>
      <c r="O1940" s="19">
        <f t="shared" si="3864"/>
        <v>0</v>
      </c>
      <c r="P1940" s="19">
        <f t="shared" si="3864"/>
        <v>0</v>
      </c>
      <c r="Q1940" s="19">
        <f t="shared" si="3864"/>
        <v>0</v>
      </c>
      <c r="R1940" s="19">
        <f t="shared" si="3750"/>
        <v>41819</v>
      </c>
      <c r="S1940" s="19">
        <f t="shared" si="3751"/>
        <v>0</v>
      </c>
      <c r="T1940" s="19">
        <f t="shared" si="3752"/>
        <v>0</v>
      </c>
      <c r="U1940" s="19">
        <f t="shared" si="3865"/>
        <v>0</v>
      </c>
      <c r="V1940" s="19">
        <f t="shared" si="3754"/>
        <v>41819</v>
      </c>
      <c r="W1940" s="19">
        <f t="shared" si="3755"/>
        <v>0</v>
      </c>
      <c r="X1940" s="19">
        <f t="shared" si="3756"/>
        <v>0</v>
      </c>
      <c r="Y1940" s="19">
        <f t="shared" si="3865"/>
        <v>-32469</v>
      </c>
      <c r="Z1940" s="19">
        <f t="shared" si="3865"/>
        <v>0</v>
      </c>
      <c r="AA1940" s="19">
        <f t="shared" si="3865"/>
        <v>0</v>
      </c>
      <c r="AB1940" s="19">
        <f t="shared" si="3775"/>
        <v>9350</v>
      </c>
      <c r="AC1940" s="19">
        <f t="shared" si="3776"/>
        <v>0</v>
      </c>
      <c r="AD1940" s="19">
        <f t="shared" si="3777"/>
        <v>0</v>
      </c>
      <c r="AE1940" s="19">
        <f t="shared" si="3865"/>
        <v>0</v>
      </c>
      <c r="AF1940" s="19">
        <f t="shared" si="3865"/>
        <v>0</v>
      </c>
      <c r="AG1940" s="19">
        <f t="shared" si="3795"/>
        <v>9350</v>
      </c>
      <c r="AH1940" s="19">
        <f t="shared" si="3796"/>
        <v>0</v>
      </c>
      <c r="AI1940" s="19">
        <f t="shared" si="3797"/>
        <v>0</v>
      </c>
      <c r="AJ1940" s="19">
        <f t="shared" si="3865"/>
        <v>0</v>
      </c>
      <c r="AK1940" s="19">
        <f t="shared" si="3865"/>
        <v>0</v>
      </c>
      <c r="AL1940" s="19">
        <f t="shared" si="3865"/>
        <v>0</v>
      </c>
      <c r="AM1940" s="19">
        <f t="shared" si="3757"/>
        <v>9350</v>
      </c>
      <c r="AN1940" s="19">
        <f t="shared" si="3865"/>
        <v>0</v>
      </c>
      <c r="AO1940" s="19">
        <f t="shared" si="3848"/>
        <v>9350</v>
      </c>
      <c r="AP1940" s="19">
        <f t="shared" si="3758"/>
        <v>0</v>
      </c>
      <c r="AQ1940" s="19">
        <f t="shared" si="3865"/>
        <v>0</v>
      </c>
      <c r="AR1940" s="19">
        <f t="shared" si="3849"/>
        <v>0</v>
      </c>
      <c r="AS1940" s="19">
        <f t="shared" si="3759"/>
        <v>0</v>
      </c>
      <c r="AT1940" s="19">
        <f t="shared" si="3865"/>
        <v>0</v>
      </c>
      <c r="AU1940" s="19">
        <f t="shared" si="3850"/>
        <v>0</v>
      </c>
      <c r="AV1940" s="19">
        <f t="shared" si="3865"/>
        <v>0</v>
      </c>
      <c r="AW1940" s="32"/>
      <c r="AX1940" s="23"/>
      <c r="AY1940" s="2"/>
    </row>
    <row r="1941" spans="1:51" x14ac:dyDescent="0.3">
      <c r="A1941" s="49" t="s">
        <v>387</v>
      </c>
      <c r="B1941" s="45">
        <v>410</v>
      </c>
      <c r="C1941" s="49" t="s">
        <v>200</v>
      </c>
      <c r="D1941" s="49" t="s">
        <v>112</v>
      </c>
      <c r="E1941" s="15" t="s">
        <v>552</v>
      </c>
      <c r="F1941" s="19">
        <v>41819</v>
      </c>
      <c r="G1941" s="19">
        <v>0</v>
      </c>
      <c r="H1941" s="19">
        <v>0</v>
      </c>
      <c r="I1941" s="19"/>
      <c r="J1941" s="19"/>
      <c r="K1941" s="19"/>
      <c r="L1941" s="19">
        <f t="shared" si="3857"/>
        <v>41819</v>
      </c>
      <c r="M1941" s="19">
        <f t="shared" si="3858"/>
        <v>0</v>
      </c>
      <c r="N1941" s="19">
        <f t="shared" si="3859"/>
        <v>0</v>
      </c>
      <c r="O1941" s="19"/>
      <c r="P1941" s="19"/>
      <c r="Q1941" s="19"/>
      <c r="R1941" s="19">
        <f t="shared" si="3750"/>
        <v>41819</v>
      </c>
      <c r="S1941" s="19">
        <f t="shared" si="3751"/>
        <v>0</v>
      </c>
      <c r="T1941" s="19">
        <f t="shared" si="3752"/>
        <v>0</v>
      </c>
      <c r="U1941" s="19"/>
      <c r="V1941" s="19">
        <f t="shared" si="3754"/>
        <v>41819</v>
      </c>
      <c r="W1941" s="19">
        <f t="shared" si="3755"/>
        <v>0</v>
      </c>
      <c r="X1941" s="19">
        <f t="shared" si="3756"/>
        <v>0</v>
      </c>
      <c r="Y1941" s="19">
        <v>-32469</v>
      </c>
      <c r="Z1941" s="19"/>
      <c r="AA1941" s="19"/>
      <c r="AB1941" s="19">
        <f t="shared" si="3775"/>
        <v>9350</v>
      </c>
      <c r="AC1941" s="19">
        <f t="shared" si="3776"/>
        <v>0</v>
      </c>
      <c r="AD1941" s="19">
        <f t="shared" si="3777"/>
        <v>0</v>
      </c>
      <c r="AE1941" s="19"/>
      <c r="AF1941" s="19"/>
      <c r="AG1941" s="19">
        <f t="shared" si="3795"/>
        <v>9350</v>
      </c>
      <c r="AH1941" s="19">
        <f t="shared" si="3796"/>
        <v>0</v>
      </c>
      <c r="AI1941" s="19">
        <f t="shared" si="3797"/>
        <v>0</v>
      </c>
      <c r="AJ1941" s="19"/>
      <c r="AK1941" s="19"/>
      <c r="AL1941" s="19"/>
      <c r="AM1941" s="19">
        <f t="shared" si="3757"/>
        <v>9350</v>
      </c>
      <c r="AN1941" s="19"/>
      <c r="AO1941" s="19">
        <f t="shared" si="3848"/>
        <v>9350</v>
      </c>
      <c r="AP1941" s="19">
        <f t="shared" si="3758"/>
        <v>0</v>
      </c>
      <c r="AQ1941" s="19"/>
      <c r="AR1941" s="19">
        <f t="shared" si="3849"/>
        <v>0</v>
      </c>
      <c r="AS1941" s="19">
        <f t="shared" si="3759"/>
        <v>0</v>
      </c>
      <c r="AT1941" s="19"/>
      <c r="AU1941" s="19">
        <f t="shared" si="3850"/>
        <v>0</v>
      </c>
      <c r="AV1941" s="19"/>
      <c r="AW1941" s="32"/>
      <c r="AX1941" s="23"/>
      <c r="AY1941" s="2"/>
    </row>
    <row r="1942" spans="1:51" ht="31.2" hidden="1" x14ac:dyDescent="0.3">
      <c r="A1942" s="36" t="s">
        <v>388</v>
      </c>
      <c r="B1942" s="33"/>
      <c r="C1942" s="36"/>
      <c r="D1942" s="36"/>
      <c r="E1942" s="15" t="s">
        <v>1219</v>
      </c>
      <c r="F1942" s="19">
        <f t="shared" ref="F1942:K1944" si="3866">F1943</f>
        <v>28405.1</v>
      </c>
      <c r="G1942" s="19">
        <f t="shared" si="3866"/>
        <v>0</v>
      </c>
      <c r="H1942" s="19">
        <f t="shared" si="3866"/>
        <v>0</v>
      </c>
      <c r="I1942" s="19">
        <f t="shared" si="3866"/>
        <v>0</v>
      </c>
      <c r="J1942" s="19">
        <f t="shared" si="3866"/>
        <v>0</v>
      </c>
      <c r="K1942" s="19">
        <f t="shared" si="3866"/>
        <v>0</v>
      </c>
      <c r="L1942" s="19">
        <f t="shared" si="3857"/>
        <v>28405.1</v>
      </c>
      <c r="M1942" s="19">
        <f t="shared" si="3858"/>
        <v>0</v>
      </c>
      <c r="N1942" s="19">
        <f t="shared" si="3859"/>
        <v>0</v>
      </c>
      <c r="O1942" s="19">
        <f t="shared" ref="O1942:Q1944" si="3867">O1943</f>
        <v>0</v>
      </c>
      <c r="P1942" s="19">
        <f t="shared" si="3867"/>
        <v>0</v>
      </c>
      <c r="Q1942" s="19">
        <f t="shared" si="3867"/>
        <v>0</v>
      </c>
      <c r="R1942" s="19">
        <f t="shared" si="3750"/>
        <v>28405.1</v>
      </c>
      <c r="S1942" s="19">
        <f t="shared" si="3751"/>
        <v>0</v>
      </c>
      <c r="T1942" s="19">
        <f t="shared" si="3752"/>
        <v>0</v>
      </c>
      <c r="U1942" s="19">
        <f t="shared" ref="U1942:AV1944" si="3868">U1943</f>
        <v>0</v>
      </c>
      <c r="V1942" s="19">
        <f t="shared" si="3754"/>
        <v>28405.1</v>
      </c>
      <c r="W1942" s="19">
        <f t="shared" si="3755"/>
        <v>0</v>
      </c>
      <c r="X1942" s="19">
        <f t="shared" si="3756"/>
        <v>0</v>
      </c>
      <c r="Y1942" s="19">
        <f t="shared" si="3868"/>
        <v>0</v>
      </c>
      <c r="Z1942" s="19">
        <f t="shared" si="3868"/>
        <v>0</v>
      </c>
      <c r="AA1942" s="19">
        <f t="shared" si="3868"/>
        <v>0</v>
      </c>
      <c r="AB1942" s="19">
        <f t="shared" si="3775"/>
        <v>28405.1</v>
      </c>
      <c r="AC1942" s="19">
        <f t="shared" si="3776"/>
        <v>0</v>
      </c>
      <c r="AD1942" s="19">
        <f t="shared" si="3777"/>
        <v>0</v>
      </c>
      <c r="AE1942" s="19">
        <f t="shared" si="3868"/>
        <v>0</v>
      </c>
      <c r="AF1942" s="19">
        <f t="shared" si="3868"/>
        <v>0</v>
      </c>
      <c r="AG1942" s="19">
        <f t="shared" si="3795"/>
        <v>28405.1</v>
      </c>
      <c r="AH1942" s="19">
        <f t="shared" si="3796"/>
        <v>0</v>
      </c>
      <c r="AI1942" s="19">
        <f t="shared" si="3797"/>
        <v>0</v>
      </c>
      <c r="AJ1942" s="19">
        <f t="shared" si="3868"/>
        <v>-28405.1</v>
      </c>
      <c r="AK1942" s="19">
        <f t="shared" si="3868"/>
        <v>0</v>
      </c>
      <c r="AL1942" s="19">
        <f t="shared" si="3868"/>
        <v>0</v>
      </c>
      <c r="AM1942" s="19">
        <f t="shared" ref="AM1942:AM2005" si="3869">AG1942+AJ1942</f>
        <v>0</v>
      </c>
      <c r="AN1942" s="19">
        <f t="shared" si="3868"/>
        <v>0</v>
      </c>
      <c r="AO1942" s="19"/>
      <c r="AP1942" s="19">
        <f t="shared" ref="AP1942:AP2005" si="3870">AH1942+AK1942</f>
        <v>0</v>
      </c>
      <c r="AQ1942" s="19">
        <f t="shared" si="3868"/>
        <v>0</v>
      </c>
      <c r="AR1942" s="19"/>
      <c r="AS1942" s="19">
        <f t="shared" ref="AS1942:AS2005" si="3871">AI1942+AL1942</f>
        <v>0</v>
      </c>
      <c r="AT1942" s="19">
        <f t="shared" si="3868"/>
        <v>0</v>
      </c>
      <c r="AU1942" s="19"/>
      <c r="AV1942" s="19">
        <f t="shared" si="3868"/>
        <v>0</v>
      </c>
      <c r="AW1942" s="32">
        <v>0</v>
      </c>
      <c r="AX1942" s="23"/>
      <c r="AY1942" s="2"/>
    </row>
    <row r="1943" spans="1:51" ht="46.8" hidden="1" x14ac:dyDescent="0.3">
      <c r="A1943" s="36" t="s">
        <v>388</v>
      </c>
      <c r="B1943" s="33">
        <v>400</v>
      </c>
      <c r="C1943" s="36"/>
      <c r="D1943" s="36"/>
      <c r="E1943" s="15" t="s">
        <v>580</v>
      </c>
      <c r="F1943" s="19">
        <f t="shared" si="3866"/>
        <v>28405.1</v>
      </c>
      <c r="G1943" s="19">
        <f t="shared" si="3866"/>
        <v>0</v>
      </c>
      <c r="H1943" s="19">
        <f t="shared" si="3866"/>
        <v>0</v>
      </c>
      <c r="I1943" s="19">
        <f t="shared" si="3866"/>
        <v>0</v>
      </c>
      <c r="J1943" s="19">
        <f t="shared" si="3866"/>
        <v>0</v>
      </c>
      <c r="K1943" s="19">
        <f t="shared" si="3866"/>
        <v>0</v>
      </c>
      <c r="L1943" s="19">
        <f t="shared" si="3857"/>
        <v>28405.1</v>
      </c>
      <c r="M1943" s="19">
        <f t="shared" si="3858"/>
        <v>0</v>
      </c>
      <c r="N1943" s="19">
        <f t="shared" si="3859"/>
        <v>0</v>
      </c>
      <c r="O1943" s="19">
        <f t="shared" si="3867"/>
        <v>0</v>
      </c>
      <c r="P1943" s="19">
        <f t="shared" si="3867"/>
        <v>0</v>
      </c>
      <c r="Q1943" s="19">
        <f t="shared" si="3867"/>
        <v>0</v>
      </c>
      <c r="R1943" s="19">
        <f t="shared" si="3750"/>
        <v>28405.1</v>
      </c>
      <c r="S1943" s="19">
        <f t="shared" si="3751"/>
        <v>0</v>
      </c>
      <c r="T1943" s="19">
        <f t="shared" si="3752"/>
        <v>0</v>
      </c>
      <c r="U1943" s="19">
        <f t="shared" si="3868"/>
        <v>0</v>
      </c>
      <c r="V1943" s="19">
        <f t="shared" si="3754"/>
        <v>28405.1</v>
      </c>
      <c r="W1943" s="19">
        <f t="shared" si="3755"/>
        <v>0</v>
      </c>
      <c r="X1943" s="19">
        <f t="shared" si="3756"/>
        <v>0</v>
      </c>
      <c r="Y1943" s="19">
        <f t="shared" si="3868"/>
        <v>0</v>
      </c>
      <c r="Z1943" s="19">
        <f t="shared" si="3868"/>
        <v>0</v>
      </c>
      <c r="AA1943" s="19">
        <f t="shared" si="3868"/>
        <v>0</v>
      </c>
      <c r="AB1943" s="19">
        <f t="shared" si="3775"/>
        <v>28405.1</v>
      </c>
      <c r="AC1943" s="19">
        <f t="shared" si="3776"/>
        <v>0</v>
      </c>
      <c r="AD1943" s="19">
        <f t="shared" si="3777"/>
        <v>0</v>
      </c>
      <c r="AE1943" s="19">
        <f t="shared" si="3868"/>
        <v>0</v>
      </c>
      <c r="AF1943" s="19">
        <f t="shared" si="3868"/>
        <v>0</v>
      </c>
      <c r="AG1943" s="19">
        <f t="shared" si="3795"/>
        <v>28405.1</v>
      </c>
      <c r="AH1943" s="19">
        <f t="shared" si="3796"/>
        <v>0</v>
      </c>
      <c r="AI1943" s="19">
        <f t="shared" si="3797"/>
        <v>0</v>
      </c>
      <c r="AJ1943" s="19">
        <f t="shared" si="3868"/>
        <v>-28405.1</v>
      </c>
      <c r="AK1943" s="19">
        <f t="shared" si="3868"/>
        <v>0</v>
      </c>
      <c r="AL1943" s="19">
        <f t="shared" si="3868"/>
        <v>0</v>
      </c>
      <c r="AM1943" s="19">
        <f t="shared" si="3869"/>
        <v>0</v>
      </c>
      <c r="AN1943" s="19">
        <f t="shared" si="3868"/>
        <v>0</v>
      </c>
      <c r="AO1943" s="19"/>
      <c r="AP1943" s="19">
        <f t="shared" si="3870"/>
        <v>0</v>
      </c>
      <c r="AQ1943" s="19">
        <f t="shared" si="3868"/>
        <v>0</v>
      </c>
      <c r="AR1943" s="19"/>
      <c r="AS1943" s="19">
        <f t="shared" si="3871"/>
        <v>0</v>
      </c>
      <c r="AT1943" s="19">
        <f t="shared" si="3868"/>
        <v>0</v>
      </c>
      <c r="AU1943" s="19"/>
      <c r="AV1943" s="19">
        <f t="shared" si="3868"/>
        <v>0</v>
      </c>
      <c r="AW1943" s="32">
        <v>0</v>
      </c>
      <c r="AX1943" s="23"/>
      <c r="AY1943" s="2"/>
    </row>
    <row r="1944" spans="1:51" hidden="1" x14ac:dyDescent="0.3">
      <c r="A1944" s="36" t="s">
        <v>388</v>
      </c>
      <c r="B1944" s="33">
        <v>410</v>
      </c>
      <c r="C1944" s="36"/>
      <c r="D1944" s="36"/>
      <c r="E1944" s="15" t="s">
        <v>593</v>
      </c>
      <c r="F1944" s="19">
        <f t="shared" si="3866"/>
        <v>28405.1</v>
      </c>
      <c r="G1944" s="19">
        <f t="shared" si="3866"/>
        <v>0</v>
      </c>
      <c r="H1944" s="19">
        <f t="shared" si="3866"/>
        <v>0</v>
      </c>
      <c r="I1944" s="19">
        <f t="shared" si="3866"/>
        <v>0</v>
      </c>
      <c r="J1944" s="19">
        <f t="shared" si="3866"/>
        <v>0</v>
      </c>
      <c r="K1944" s="19">
        <f t="shared" si="3866"/>
        <v>0</v>
      </c>
      <c r="L1944" s="19">
        <f t="shared" si="3857"/>
        <v>28405.1</v>
      </c>
      <c r="M1944" s="19">
        <f t="shared" si="3858"/>
        <v>0</v>
      </c>
      <c r="N1944" s="19">
        <f t="shared" si="3859"/>
        <v>0</v>
      </c>
      <c r="O1944" s="19">
        <f t="shared" si="3867"/>
        <v>0</v>
      </c>
      <c r="P1944" s="19">
        <f t="shared" si="3867"/>
        <v>0</v>
      </c>
      <c r="Q1944" s="19">
        <f t="shared" si="3867"/>
        <v>0</v>
      </c>
      <c r="R1944" s="19">
        <f t="shared" si="3750"/>
        <v>28405.1</v>
      </c>
      <c r="S1944" s="19">
        <f t="shared" si="3751"/>
        <v>0</v>
      </c>
      <c r="T1944" s="19">
        <f t="shared" si="3752"/>
        <v>0</v>
      </c>
      <c r="U1944" s="19">
        <f t="shared" si="3868"/>
        <v>0</v>
      </c>
      <c r="V1944" s="19">
        <f t="shared" si="3754"/>
        <v>28405.1</v>
      </c>
      <c r="W1944" s="19">
        <f t="shared" si="3755"/>
        <v>0</v>
      </c>
      <c r="X1944" s="19">
        <f t="shared" si="3756"/>
        <v>0</v>
      </c>
      <c r="Y1944" s="19">
        <f t="shared" si="3868"/>
        <v>0</v>
      </c>
      <c r="Z1944" s="19">
        <f t="shared" si="3868"/>
        <v>0</v>
      </c>
      <c r="AA1944" s="19">
        <f t="shared" si="3868"/>
        <v>0</v>
      </c>
      <c r="AB1944" s="19">
        <f t="shared" si="3775"/>
        <v>28405.1</v>
      </c>
      <c r="AC1944" s="19">
        <f t="shared" si="3776"/>
        <v>0</v>
      </c>
      <c r="AD1944" s="19">
        <f t="shared" si="3777"/>
        <v>0</v>
      </c>
      <c r="AE1944" s="19">
        <f t="shared" si="3868"/>
        <v>0</v>
      </c>
      <c r="AF1944" s="19">
        <f t="shared" si="3868"/>
        <v>0</v>
      </c>
      <c r="AG1944" s="19">
        <f t="shared" si="3795"/>
        <v>28405.1</v>
      </c>
      <c r="AH1944" s="19">
        <f t="shared" si="3796"/>
        <v>0</v>
      </c>
      <c r="AI1944" s="19">
        <f t="shared" si="3797"/>
        <v>0</v>
      </c>
      <c r="AJ1944" s="19">
        <f t="shared" si="3868"/>
        <v>-28405.1</v>
      </c>
      <c r="AK1944" s="19">
        <f t="shared" si="3868"/>
        <v>0</v>
      </c>
      <c r="AL1944" s="19">
        <f t="shared" si="3868"/>
        <v>0</v>
      </c>
      <c r="AM1944" s="19">
        <f t="shared" si="3869"/>
        <v>0</v>
      </c>
      <c r="AN1944" s="19">
        <f t="shared" si="3868"/>
        <v>0</v>
      </c>
      <c r="AO1944" s="19"/>
      <c r="AP1944" s="19">
        <f t="shared" si="3870"/>
        <v>0</v>
      </c>
      <c r="AQ1944" s="19">
        <f t="shared" si="3868"/>
        <v>0</v>
      </c>
      <c r="AR1944" s="19"/>
      <c r="AS1944" s="19">
        <f t="shared" si="3871"/>
        <v>0</v>
      </c>
      <c r="AT1944" s="19">
        <f t="shared" si="3868"/>
        <v>0</v>
      </c>
      <c r="AU1944" s="19"/>
      <c r="AV1944" s="19">
        <f t="shared" si="3868"/>
        <v>0</v>
      </c>
      <c r="AW1944" s="32">
        <v>0</v>
      </c>
      <c r="AX1944" s="23"/>
      <c r="AY1944" s="2"/>
    </row>
    <row r="1945" spans="1:51" hidden="1" x14ac:dyDescent="0.3">
      <c r="A1945" s="36" t="s">
        <v>388</v>
      </c>
      <c r="B1945" s="33">
        <v>410</v>
      </c>
      <c r="C1945" s="36" t="s">
        <v>200</v>
      </c>
      <c r="D1945" s="36" t="s">
        <v>112</v>
      </c>
      <c r="E1945" s="15" t="s">
        <v>552</v>
      </c>
      <c r="F1945" s="19">
        <v>28405.1</v>
      </c>
      <c r="G1945" s="19">
        <v>0</v>
      </c>
      <c r="H1945" s="19">
        <v>0</v>
      </c>
      <c r="I1945" s="19"/>
      <c r="J1945" s="19"/>
      <c r="K1945" s="19"/>
      <c r="L1945" s="19">
        <f t="shared" si="3857"/>
        <v>28405.1</v>
      </c>
      <c r="M1945" s="19">
        <f t="shared" si="3858"/>
        <v>0</v>
      </c>
      <c r="N1945" s="19">
        <f t="shared" si="3859"/>
        <v>0</v>
      </c>
      <c r="O1945" s="19"/>
      <c r="P1945" s="19"/>
      <c r="Q1945" s="19"/>
      <c r="R1945" s="19">
        <f t="shared" si="3750"/>
        <v>28405.1</v>
      </c>
      <c r="S1945" s="19">
        <f t="shared" si="3751"/>
        <v>0</v>
      </c>
      <c r="T1945" s="19">
        <f t="shared" si="3752"/>
        <v>0</v>
      </c>
      <c r="U1945" s="19"/>
      <c r="V1945" s="19">
        <f t="shared" si="3754"/>
        <v>28405.1</v>
      </c>
      <c r="W1945" s="19">
        <f t="shared" si="3755"/>
        <v>0</v>
      </c>
      <c r="X1945" s="19">
        <f t="shared" si="3756"/>
        <v>0</v>
      </c>
      <c r="Y1945" s="19"/>
      <c r="Z1945" s="19"/>
      <c r="AA1945" s="19"/>
      <c r="AB1945" s="19">
        <f t="shared" si="3775"/>
        <v>28405.1</v>
      </c>
      <c r="AC1945" s="19">
        <f t="shared" si="3776"/>
        <v>0</v>
      </c>
      <c r="AD1945" s="19">
        <f t="shared" si="3777"/>
        <v>0</v>
      </c>
      <c r="AE1945" s="19"/>
      <c r="AF1945" s="19"/>
      <c r="AG1945" s="19">
        <f t="shared" si="3795"/>
        <v>28405.1</v>
      </c>
      <c r="AH1945" s="19">
        <f t="shared" si="3796"/>
        <v>0</v>
      </c>
      <c r="AI1945" s="19">
        <f t="shared" si="3797"/>
        <v>0</v>
      </c>
      <c r="AJ1945" s="19">
        <f>-9158.482-19246.618</f>
        <v>-28405.1</v>
      </c>
      <c r="AK1945" s="19"/>
      <c r="AL1945" s="19"/>
      <c r="AM1945" s="19">
        <f t="shared" si="3869"/>
        <v>0</v>
      </c>
      <c r="AN1945" s="19"/>
      <c r="AO1945" s="19"/>
      <c r="AP1945" s="19">
        <f t="shared" si="3870"/>
        <v>0</v>
      </c>
      <c r="AQ1945" s="19"/>
      <c r="AR1945" s="19"/>
      <c r="AS1945" s="19">
        <f t="shared" si="3871"/>
        <v>0</v>
      </c>
      <c r="AT1945" s="19"/>
      <c r="AU1945" s="19"/>
      <c r="AV1945" s="19"/>
      <c r="AW1945" s="32">
        <v>0</v>
      </c>
      <c r="AX1945" s="23"/>
      <c r="AY1945" s="2"/>
    </row>
    <row r="1946" spans="1:51" ht="62.4" x14ac:dyDescent="0.3">
      <c r="A1946" s="49" t="s">
        <v>389</v>
      </c>
      <c r="B1946" s="45"/>
      <c r="C1946" s="49"/>
      <c r="D1946" s="49"/>
      <c r="E1946" s="15" t="s">
        <v>840</v>
      </c>
      <c r="F1946" s="19">
        <f t="shared" ref="F1946:K1948" si="3872">F1947</f>
        <v>522</v>
      </c>
      <c r="G1946" s="19">
        <f t="shared" si="3872"/>
        <v>0</v>
      </c>
      <c r="H1946" s="19">
        <f t="shared" si="3872"/>
        <v>0</v>
      </c>
      <c r="I1946" s="19">
        <f t="shared" si="3872"/>
        <v>0</v>
      </c>
      <c r="J1946" s="19">
        <f t="shared" si="3872"/>
        <v>0</v>
      </c>
      <c r="K1946" s="19">
        <f t="shared" si="3872"/>
        <v>0</v>
      </c>
      <c r="L1946" s="19">
        <f t="shared" si="3857"/>
        <v>522</v>
      </c>
      <c r="M1946" s="19">
        <f t="shared" si="3858"/>
        <v>0</v>
      </c>
      <c r="N1946" s="19">
        <f t="shared" si="3859"/>
        <v>0</v>
      </c>
      <c r="O1946" s="19">
        <f t="shared" ref="O1946:Q1948" si="3873">O1947</f>
        <v>0</v>
      </c>
      <c r="P1946" s="19">
        <f t="shared" si="3873"/>
        <v>0</v>
      </c>
      <c r="Q1946" s="19">
        <f t="shared" si="3873"/>
        <v>0</v>
      </c>
      <c r="R1946" s="19">
        <f t="shared" si="3750"/>
        <v>522</v>
      </c>
      <c r="S1946" s="19">
        <f t="shared" si="3751"/>
        <v>0</v>
      </c>
      <c r="T1946" s="19">
        <f t="shared" si="3752"/>
        <v>0</v>
      </c>
      <c r="U1946" s="19">
        <f t="shared" ref="U1946:AV1948" si="3874">U1947</f>
        <v>0</v>
      </c>
      <c r="V1946" s="19">
        <f t="shared" si="3754"/>
        <v>522</v>
      </c>
      <c r="W1946" s="19">
        <f t="shared" si="3755"/>
        <v>0</v>
      </c>
      <c r="X1946" s="19">
        <f t="shared" si="3756"/>
        <v>0</v>
      </c>
      <c r="Y1946" s="19">
        <f t="shared" si="3874"/>
        <v>0</v>
      </c>
      <c r="Z1946" s="19">
        <f t="shared" si="3874"/>
        <v>0</v>
      </c>
      <c r="AA1946" s="19">
        <f t="shared" si="3874"/>
        <v>0</v>
      </c>
      <c r="AB1946" s="19">
        <f t="shared" si="3775"/>
        <v>522</v>
      </c>
      <c r="AC1946" s="19">
        <f t="shared" si="3776"/>
        <v>0</v>
      </c>
      <c r="AD1946" s="19">
        <f t="shared" si="3777"/>
        <v>0</v>
      </c>
      <c r="AE1946" s="19">
        <f t="shared" si="3874"/>
        <v>0</v>
      </c>
      <c r="AF1946" s="19">
        <f t="shared" si="3874"/>
        <v>0</v>
      </c>
      <c r="AG1946" s="19">
        <f t="shared" si="3795"/>
        <v>522</v>
      </c>
      <c r="AH1946" s="19">
        <f t="shared" si="3796"/>
        <v>0</v>
      </c>
      <c r="AI1946" s="19">
        <f t="shared" si="3797"/>
        <v>0</v>
      </c>
      <c r="AJ1946" s="19">
        <f t="shared" si="3874"/>
        <v>0</v>
      </c>
      <c r="AK1946" s="19">
        <f t="shared" si="3874"/>
        <v>0</v>
      </c>
      <c r="AL1946" s="19">
        <f t="shared" si="3874"/>
        <v>0</v>
      </c>
      <c r="AM1946" s="19">
        <f t="shared" si="3869"/>
        <v>522</v>
      </c>
      <c r="AN1946" s="19">
        <f t="shared" si="3874"/>
        <v>0</v>
      </c>
      <c r="AO1946" s="19">
        <f t="shared" ref="AO1946:AO2009" si="3875">AM1946+AN1946</f>
        <v>522</v>
      </c>
      <c r="AP1946" s="19">
        <f t="shared" si="3870"/>
        <v>0</v>
      </c>
      <c r="AQ1946" s="19">
        <f t="shared" si="3874"/>
        <v>0</v>
      </c>
      <c r="AR1946" s="19">
        <f t="shared" ref="AR1946:AR2009" si="3876">AP1946+AQ1946</f>
        <v>0</v>
      </c>
      <c r="AS1946" s="19">
        <f t="shared" si="3871"/>
        <v>0</v>
      </c>
      <c r="AT1946" s="19">
        <f t="shared" si="3874"/>
        <v>0</v>
      </c>
      <c r="AU1946" s="19">
        <f t="shared" ref="AU1946:AU2009" si="3877">AS1946+AT1946</f>
        <v>0</v>
      </c>
      <c r="AV1946" s="19">
        <f t="shared" si="3874"/>
        <v>0</v>
      </c>
      <c r="AW1946" s="32"/>
      <c r="AX1946" s="23"/>
      <c r="AY1946" s="2"/>
    </row>
    <row r="1947" spans="1:51" ht="46.8" x14ac:dyDescent="0.3">
      <c r="A1947" s="49" t="s">
        <v>389</v>
      </c>
      <c r="B1947" s="45">
        <v>400</v>
      </c>
      <c r="C1947" s="49"/>
      <c r="D1947" s="49"/>
      <c r="E1947" s="15" t="s">
        <v>580</v>
      </c>
      <c r="F1947" s="19">
        <f t="shared" si="3872"/>
        <v>522</v>
      </c>
      <c r="G1947" s="19">
        <f t="shared" si="3872"/>
        <v>0</v>
      </c>
      <c r="H1947" s="19">
        <f t="shared" si="3872"/>
        <v>0</v>
      </c>
      <c r="I1947" s="19">
        <f t="shared" si="3872"/>
        <v>0</v>
      </c>
      <c r="J1947" s="19">
        <f t="shared" si="3872"/>
        <v>0</v>
      </c>
      <c r="K1947" s="19">
        <f t="shared" si="3872"/>
        <v>0</v>
      </c>
      <c r="L1947" s="19">
        <f t="shared" si="3857"/>
        <v>522</v>
      </c>
      <c r="M1947" s="19">
        <f t="shared" si="3858"/>
        <v>0</v>
      </c>
      <c r="N1947" s="19">
        <f t="shared" si="3859"/>
        <v>0</v>
      </c>
      <c r="O1947" s="19">
        <f t="shared" si="3873"/>
        <v>0</v>
      </c>
      <c r="P1947" s="19">
        <f t="shared" si="3873"/>
        <v>0</v>
      </c>
      <c r="Q1947" s="19">
        <f t="shared" si="3873"/>
        <v>0</v>
      </c>
      <c r="R1947" s="19">
        <f t="shared" ref="R1947:R2010" si="3878">L1947+O1947</f>
        <v>522</v>
      </c>
      <c r="S1947" s="19">
        <f t="shared" ref="S1947:S2010" si="3879">M1947+P1947</f>
        <v>0</v>
      </c>
      <c r="T1947" s="19">
        <f t="shared" ref="T1947:T2010" si="3880">N1947+Q1947</f>
        <v>0</v>
      </c>
      <c r="U1947" s="19">
        <f t="shared" si="3874"/>
        <v>0</v>
      </c>
      <c r="V1947" s="19">
        <f t="shared" ref="V1947:V2010" si="3881">R1947+U1947</f>
        <v>522</v>
      </c>
      <c r="W1947" s="19">
        <f t="shared" ref="W1947:W2010" si="3882">S1947</f>
        <v>0</v>
      </c>
      <c r="X1947" s="19">
        <f t="shared" ref="X1947:X2010" si="3883">T1947</f>
        <v>0</v>
      </c>
      <c r="Y1947" s="19">
        <f t="shared" si="3874"/>
        <v>0</v>
      </c>
      <c r="Z1947" s="19">
        <f t="shared" si="3874"/>
        <v>0</v>
      </c>
      <c r="AA1947" s="19">
        <f t="shared" si="3874"/>
        <v>0</v>
      </c>
      <c r="AB1947" s="19">
        <f t="shared" si="3775"/>
        <v>522</v>
      </c>
      <c r="AC1947" s="19">
        <f t="shared" si="3776"/>
        <v>0</v>
      </c>
      <c r="AD1947" s="19">
        <f t="shared" si="3777"/>
        <v>0</v>
      </c>
      <c r="AE1947" s="19">
        <f t="shared" si="3874"/>
        <v>0</v>
      </c>
      <c r="AF1947" s="19">
        <f t="shared" si="3874"/>
        <v>0</v>
      </c>
      <c r="AG1947" s="19">
        <f t="shared" si="3795"/>
        <v>522</v>
      </c>
      <c r="AH1947" s="19">
        <f t="shared" si="3796"/>
        <v>0</v>
      </c>
      <c r="AI1947" s="19">
        <f t="shared" si="3797"/>
        <v>0</v>
      </c>
      <c r="AJ1947" s="19">
        <f t="shared" si="3874"/>
        <v>0</v>
      </c>
      <c r="AK1947" s="19">
        <f t="shared" si="3874"/>
        <v>0</v>
      </c>
      <c r="AL1947" s="19">
        <f t="shared" si="3874"/>
        <v>0</v>
      </c>
      <c r="AM1947" s="19">
        <f t="shared" si="3869"/>
        <v>522</v>
      </c>
      <c r="AN1947" s="19">
        <f t="shared" si="3874"/>
        <v>0</v>
      </c>
      <c r="AO1947" s="19">
        <f t="shared" si="3875"/>
        <v>522</v>
      </c>
      <c r="AP1947" s="19">
        <f t="shared" si="3870"/>
        <v>0</v>
      </c>
      <c r="AQ1947" s="19">
        <f t="shared" si="3874"/>
        <v>0</v>
      </c>
      <c r="AR1947" s="19">
        <f t="shared" si="3876"/>
        <v>0</v>
      </c>
      <c r="AS1947" s="19">
        <f t="shared" si="3871"/>
        <v>0</v>
      </c>
      <c r="AT1947" s="19">
        <f t="shared" si="3874"/>
        <v>0</v>
      </c>
      <c r="AU1947" s="19">
        <f t="shared" si="3877"/>
        <v>0</v>
      </c>
      <c r="AV1947" s="19">
        <f t="shared" si="3874"/>
        <v>0</v>
      </c>
      <c r="AW1947" s="32"/>
      <c r="AX1947" s="23"/>
      <c r="AY1947" s="2"/>
    </row>
    <row r="1948" spans="1:51" x14ac:dyDescent="0.3">
      <c r="A1948" s="49" t="s">
        <v>389</v>
      </c>
      <c r="B1948" s="45">
        <v>410</v>
      </c>
      <c r="C1948" s="49"/>
      <c r="D1948" s="49"/>
      <c r="E1948" s="15" t="s">
        <v>593</v>
      </c>
      <c r="F1948" s="19">
        <f t="shared" si="3872"/>
        <v>522</v>
      </c>
      <c r="G1948" s="19">
        <f t="shared" si="3872"/>
        <v>0</v>
      </c>
      <c r="H1948" s="19">
        <f t="shared" si="3872"/>
        <v>0</v>
      </c>
      <c r="I1948" s="19">
        <f t="shared" si="3872"/>
        <v>0</v>
      </c>
      <c r="J1948" s="19">
        <f t="shared" si="3872"/>
        <v>0</v>
      </c>
      <c r="K1948" s="19">
        <f t="shared" si="3872"/>
        <v>0</v>
      </c>
      <c r="L1948" s="19">
        <f t="shared" si="3857"/>
        <v>522</v>
      </c>
      <c r="M1948" s="19">
        <f t="shared" si="3858"/>
        <v>0</v>
      </c>
      <c r="N1948" s="19">
        <f t="shared" si="3859"/>
        <v>0</v>
      </c>
      <c r="O1948" s="19">
        <f t="shared" si="3873"/>
        <v>0</v>
      </c>
      <c r="P1948" s="19">
        <f t="shared" si="3873"/>
        <v>0</v>
      </c>
      <c r="Q1948" s="19">
        <f t="shared" si="3873"/>
        <v>0</v>
      </c>
      <c r="R1948" s="19">
        <f t="shared" si="3878"/>
        <v>522</v>
      </c>
      <c r="S1948" s="19">
        <f t="shared" si="3879"/>
        <v>0</v>
      </c>
      <c r="T1948" s="19">
        <f t="shared" si="3880"/>
        <v>0</v>
      </c>
      <c r="U1948" s="19">
        <f t="shared" si="3874"/>
        <v>0</v>
      </c>
      <c r="V1948" s="19">
        <f t="shared" si="3881"/>
        <v>522</v>
      </c>
      <c r="W1948" s="19">
        <f t="shared" si="3882"/>
        <v>0</v>
      </c>
      <c r="X1948" s="19">
        <f t="shared" si="3883"/>
        <v>0</v>
      </c>
      <c r="Y1948" s="19">
        <f t="shared" si="3874"/>
        <v>0</v>
      </c>
      <c r="Z1948" s="19">
        <f t="shared" si="3874"/>
        <v>0</v>
      </c>
      <c r="AA1948" s="19">
        <f t="shared" si="3874"/>
        <v>0</v>
      </c>
      <c r="AB1948" s="19">
        <f t="shared" si="3775"/>
        <v>522</v>
      </c>
      <c r="AC1948" s="19">
        <f t="shared" si="3776"/>
        <v>0</v>
      </c>
      <c r="AD1948" s="19">
        <f t="shared" si="3777"/>
        <v>0</v>
      </c>
      <c r="AE1948" s="19">
        <f t="shared" si="3874"/>
        <v>0</v>
      </c>
      <c r="AF1948" s="19">
        <f t="shared" si="3874"/>
        <v>0</v>
      </c>
      <c r="AG1948" s="19">
        <f t="shared" si="3795"/>
        <v>522</v>
      </c>
      <c r="AH1948" s="19">
        <f t="shared" si="3796"/>
        <v>0</v>
      </c>
      <c r="AI1948" s="19">
        <f t="shared" si="3797"/>
        <v>0</v>
      </c>
      <c r="AJ1948" s="19">
        <f t="shared" si="3874"/>
        <v>0</v>
      </c>
      <c r="AK1948" s="19">
        <f t="shared" si="3874"/>
        <v>0</v>
      </c>
      <c r="AL1948" s="19">
        <f t="shared" si="3874"/>
        <v>0</v>
      </c>
      <c r="AM1948" s="19">
        <f t="shared" si="3869"/>
        <v>522</v>
      </c>
      <c r="AN1948" s="19">
        <f t="shared" si="3874"/>
        <v>0</v>
      </c>
      <c r="AO1948" s="19">
        <f t="shared" si="3875"/>
        <v>522</v>
      </c>
      <c r="AP1948" s="19">
        <f t="shared" si="3870"/>
        <v>0</v>
      </c>
      <c r="AQ1948" s="19">
        <f t="shared" si="3874"/>
        <v>0</v>
      </c>
      <c r="AR1948" s="19">
        <f t="shared" si="3876"/>
        <v>0</v>
      </c>
      <c r="AS1948" s="19">
        <f t="shared" si="3871"/>
        <v>0</v>
      </c>
      <c r="AT1948" s="19">
        <f t="shared" si="3874"/>
        <v>0</v>
      </c>
      <c r="AU1948" s="19">
        <f t="shared" si="3877"/>
        <v>0</v>
      </c>
      <c r="AV1948" s="19">
        <f t="shared" si="3874"/>
        <v>0</v>
      </c>
      <c r="AW1948" s="32"/>
      <c r="AX1948" s="23"/>
      <c r="AY1948" s="2"/>
    </row>
    <row r="1949" spans="1:51" x14ac:dyDescent="0.3">
      <c r="A1949" s="49" t="s">
        <v>389</v>
      </c>
      <c r="B1949" s="45">
        <v>410</v>
      </c>
      <c r="C1949" s="49" t="s">
        <v>200</v>
      </c>
      <c r="D1949" s="49" t="s">
        <v>112</v>
      </c>
      <c r="E1949" s="15" t="s">
        <v>552</v>
      </c>
      <c r="F1949" s="19">
        <v>522</v>
      </c>
      <c r="G1949" s="19">
        <v>0</v>
      </c>
      <c r="H1949" s="19">
        <v>0</v>
      </c>
      <c r="I1949" s="19"/>
      <c r="J1949" s="19"/>
      <c r="K1949" s="19"/>
      <c r="L1949" s="19">
        <f t="shared" si="3857"/>
        <v>522</v>
      </c>
      <c r="M1949" s="19">
        <f t="shared" si="3858"/>
        <v>0</v>
      </c>
      <c r="N1949" s="19">
        <f t="shared" si="3859"/>
        <v>0</v>
      </c>
      <c r="O1949" s="19"/>
      <c r="P1949" s="19"/>
      <c r="Q1949" s="19"/>
      <c r="R1949" s="19">
        <f t="shared" si="3878"/>
        <v>522</v>
      </c>
      <c r="S1949" s="19">
        <f t="shared" si="3879"/>
        <v>0</v>
      </c>
      <c r="T1949" s="19">
        <f t="shared" si="3880"/>
        <v>0</v>
      </c>
      <c r="U1949" s="19"/>
      <c r="V1949" s="19">
        <f t="shared" si="3881"/>
        <v>522</v>
      </c>
      <c r="W1949" s="19">
        <f t="shared" si="3882"/>
        <v>0</v>
      </c>
      <c r="X1949" s="19">
        <f t="shared" si="3883"/>
        <v>0</v>
      </c>
      <c r="Y1949" s="19"/>
      <c r="Z1949" s="19"/>
      <c r="AA1949" s="19"/>
      <c r="AB1949" s="19">
        <f t="shared" si="3775"/>
        <v>522</v>
      </c>
      <c r="AC1949" s="19">
        <f t="shared" si="3776"/>
        <v>0</v>
      </c>
      <c r="AD1949" s="19">
        <f t="shared" si="3777"/>
        <v>0</v>
      </c>
      <c r="AE1949" s="19"/>
      <c r="AF1949" s="19"/>
      <c r="AG1949" s="19">
        <f t="shared" si="3795"/>
        <v>522</v>
      </c>
      <c r="AH1949" s="19">
        <f t="shared" si="3796"/>
        <v>0</v>
      </c>
      <c r="AI1949" s="19">
        <f t="shared" si="3797"/>
        <v>0</v>
      </c>
      <c r="AJ1949" s="19"/>
      <c r="AK1949" s="19"/>
      <c r="AL1949" s="19"/>
      <c r="AM1949" s="19">
        <f t="shared" si="3869"/>
        <v>522</v>
      </c>
      <c r="AN1949" s="19"/>
      <c r="AO1949" s="19">
        <f t="shared" si="3875"/>
        <v>522</v>
      </c>
      <c r="AP1949" s="19">
        <f t="shared" si="3870"/>
        <v>0</v>
      </c>
      <c r="AQ1949" s="19"/>
      <c r="AR1949" s="19">
        <f t="shared" si="3876"/>
        <v>0</v>
      </c>
      <c r="AS1949" s="19">
        <f t="shared" si="3871"/>
        <v>0</v>
      </c>
      <c r="AT1949" s="19"/>
      <c r="AU1949" s="19">
        <f t="shared" si="3877"/>
        <v>0</v>
      </c>
      <c r="AV1949" s="19"/>
      <c r="AW1949" s="32"/>
      <c r="AX1949" s="23"/>
      <c r="AY1949" s="2"/>
    </row>
    <row r="1950" spans="1:51" ht="46.8" x14ac:dyDescent="0.3">
      <c r="A1950" s="49" t="s">
        <v>390</v>
      </c>
      <c r="B1950" s="45"/>
      <c r="C1950" s="49"/>
      <c r="D1950" s="49"/>
      <c r="E1950" s="15" t="s">
        <v>767</v>
      </c>
      <c r="F1950" s="19">
        <f t="shared" ref="F1950:K1952" si="3884">F1951</f>
        <v>3897</v>
      </c>
      <c r="G1950" s="19">
        <f t="shared" si="3884"/>
        <v>0</v>
      </c>
      <c r="H1950" s="19">
        <f t="shared" si="3884"/>
        <v>0</v>
      </c>
      <c r="I1950" s="19">
        <f t="shared" si="3884"/>
        <v>0</v>
      </c>
      <c r="J1950" s="19">
        <f t="shared" si="3884"/>
        <v>0</v>
      </c>
      <c r="K1950" s="19">
        <f t="shared" si="3884"/>
        <v>0</v>
      </c>
      <c r="L1950" s="19">
        <f t="shared" si="3857"/>
        <v>3897</v>
      </c>
      <c r="M1950" s="19">
        <f t="shared" si="3858"/>
        <v>0</v>
      </c>
      <c r="N1950" s="19">
        <f t="shared" si="3859"/>
        <v>0</v>
      </c>
      <c r="O1950" s="19">
        <f t="shared" ref="O1950:Q1952" si="3885">O1951</f>
        <v>0</v>
      </c>
      <c r="P1950" s="19">
        <f t="shared" si="3885"/>
        <v>0</v>
      </c>
      <c r="Q1950" s="19">
        <f t="shared" si="3885"/>
        <v>0</v>
      </c>
      <c r="R1950" s="19">
        <f t="shared" si="3878"/>
        <v>3897</v>
      </c>
      <c r="S1950" s="19">
        <f t="shared" si="3879"/>
        <v>0</v>
      </c>
      <c r="T1950" s="19">
        <f t="shared" si="3880"/>
        <v>0</v>
      </c>
      <c r="U1950" s="19">
        <f t="shared" ref="U1950:AV1952" si="3886">U1951</f>
        <v>0</v>
      </c>
      <c r="V1950" s="19">
        <f t="shared" si="3881"/>
        <v>3897</v>
      </c>
      <c r="W1950" s="19">
        <f t="shared" si="3882"/>
        <v>0</v>
      </c>
      <c r="X1950" s="19">
        <f t="shared" si="3883"/>
        <v>0</v>
      </c>
      <c r="Y1950" s="19">
        <f t="shared" si="3886"/>
        <v>0</v>
      </c>
      <c r="Z1950" s="19">
        <f t="shared" si="3886"/>
        <v>0</v>
      </c>
      <c r="AA1950" s="19">
        <f t="shared" si="3886"/>
        <v>0</v>
      </c>
      <c r="AB1950" s="19">
        <f t="shared" si="3775"/>
        <v>3897</v>
      </c>
      <c r="AC1950" s="19">
        <f t="shared" si="3776"/>
        <v>0</v>
      </c>
      <c r="AD1950" s="19">
        <f t="shared" si="3777"/>
        <v>0</v>
      </c>
      <c r="AE1950" s="19">
        <f t="shared" si="3886"/>
        <v>0</v>
      </c>
      <c r="AF1950" s="19">
        <f t="shared" si="3886"/>
        <v>0</v>
      </c>
      <c r="AG1950" s="19">
        <f t="shared" si="3795"/>
        <v>3897</v>
      </c>
      <c r="AH1950" s="19">
        <f t="shared" si="3796"/>
        <v>0</v>
      </c>
      <c r="AI1950" s="19">
        <f t="shared" si="3797"/>
        <v>0</v>
      </c>
      <c r="AJ1950" s="19">
        <f t="shared" si="3886"/>
        <v>0</v>
      </c>
      <c r="AK1950" s="19">
        <f t="shared" si="3886"/>
        <v>0</v>
      </c>
      <c r="AL1950" s="19">
        <f t="shared" si="3886"/>
        <v>0</v>
      </c>
      <c r="AM1950" s="19">
        <f t="shared" si="3869"/>
        <v>3897</v>
      </c>
      <c r="AN1950" s="19">
        <f t="shared" si="3886"/>
        <v>0</v>
      </c>
      <c r="AO1950" s="19">
        <f t="shared" si="3875"/>
        <v>3897</v>
      </c>
      <c r="AP1950" s="19">
        <f t="shared" si="3870"/>
        <v>0</v>
      </c>
      <c r="AQ1950" s="19">
        <f t="shared" si="3886"/>
        <v>0</v>
      </c>
      <c r="AR1950" s="19">
        <f t="shared" si="3876"/>
        <v>0</v>
      </c>
      <c r="AS1950" s="19">
        <f t="shared" si="3871"/>
        <v>0</v>
      </c>
      <c r="AT1950" s="19">
        <f t="shared" si="3886"/>
        <v>0</v>
      </c>
      <c r="AU1950" s="19">
        <f t="shared" si="3877"/>
        <v>0</v>
      </c>
      <c r="AV1950" s="19">
        <f t="shared" si="3886"/>
        <v>0</v>
      </c>
      <c r="AW1950" s="32"/>
      <c r="AX1950" s="23"/>
      <c r="AY1950" s="2"/>
    </row>
    <row r="1951" spans="1:51" ht="46.8" x14ac:dyDescent="0.3">
      <c r="A1951" s="49" t="s">
        <v>390</v>
      </c>
      <c r="B1951" s="45">
        <v>400</v>
      </c>
      <c r="C1951" s="49"/>
      <c r="D1951" s="49"/>
      <c r="E1951" s="15" t="s">
        <v>580</v>
      </c>
      <c r="F1951" s="19">
        <f t="shared" si="3884"/>
        <v>3897</v>
      </c>
      <c r="G1951" s="19">
        <f t="shared" si="3884"/>
        <v>0</v>
      </c>
      <c r="H1951" s="19">
        <f t="shared" si="3884"/>
        <v>0</v>
      </c>
      <c r="I1951" s="19">
        <f t="shared" si="3884"/>
        <v>0</v>
      </c>
      <c r="J1951" s="19">
        <f t="shared" si="3884"/>
        <v>0</v>
      </c>
      <c r="K1951" s="19">
        <f t="shared" si="3884"/>
        <v>0</v>
      </c>
      <c r="L1951" s="19">
        <f t="shared" si="3857"/>
        <v>3897</v>
      </c>
      <c r="M1951" s="19">
        <f t="shared" si="3858"/>
        <v>0</v>
      </c>
      <c r="N1951" s="19">
        <f t="shared" si="3859"/>
        <v>0</v>
      </c>
      <c r="O1951" s="19">
        <f t="shared" si="3885"/>
        <v>0</v>
      </c>
      <c r="P1951" s="19">
        <f t="shared" si="3885"/>
        <v>0</v>
      </c>
      <c r="Q1951" s="19">
        <f t="shared" si="3885"/>
        <v>0</v>
      </c>
      <c r="R1951" s="19">
        <f t="shared" si="3878"/>
        <v>3897</v>
      </c>
      <c r="S1951" s="19">
        <f t="shared" si="3879"/>
        <v>0</v>
      </c>
      <c r="T1951" s="19">
        <f t="shared" si="3880"/>
        <v>0</v>
      </c>
      <c r="U1951" s="19">
        <f t="shared" si="3886"/>
        <v>0</v>
      </c>
      <c r="V1951" s="19">
        <f t="shared" si="3881"/>
        <v>3897</v>
      </c>
      <c r="W1951" s="19">
        <f t="shared" si="3882"/>
        <v>0</v>
      </c>
      <c r="X1951" s="19">
        <f t="shared" si="3883"/>
        <v>0</v>
      </c>
      <c r="Y1951" s="19">
        <f t="shared" si="3886"/>
        <v>0</v>
      </c>
      <c r="Z1951" s="19">
        <f t="shared" si="3886"/>
        <v>0</v>
      </c>
      <c r="AA1951" s="19">
        <f t="shared" si="3886"/>
        <v>0</v>
      </c>
      <c r="AB1951" s="19">
        <f t="shared" si="3775"/>
        <v>3897</v>
      </c>
      <c r="AC1951" s="19">
        <f t="shared" si="3776"/>
        <v>0</v>
      </c>
      <c r="AD1951" s="19">
        <f t="shared" si="3777"/>
        <v>0</v>
      </c>
      <c r="AE1951" s="19">
        <f t="shared" si="3886"/>
        <v>0</v>
      </c>
      <c r="AF1951" s="19">
        <f t="shared" si="3886"/>
        <v>0</v>
      </c>
      <c r="AG1951" s="19">
        <f t="shared" si="3795"/>
        <v>3897</v>
      </c>
      <c r="AH1951" s="19">
        <f t="shared" si="3796"/>
        <v>0</v>
      </c>
      <c r="AI1951" s="19">
        <f t="shared" si="3797"/>
        <v>0</v>
      </c>
      <c r="AJ1951" s="19">
        <f t="shared" si="3886"/>
        <v>0</v>
      </c>
      <c r="AK1951" s="19">
        <f t="shared" si="3886"/>
        <v>0</v>
      </c>
      <c r="AL1951" s="19">
        <f t="shared" si="3886"/>
        <v>0</v>
      </c>
      <c r="AM1951" s="19">
        <f t="shared" si="3869"/>
        <v>3897</v>
      </c>
      <c r="AN1951" s="19">
        <f t="shared" si="3886"/>
        <v>0</v>
      </c>
      <c r="AO1951" s="19">
        <f t="shared" si="3875"/>
        <v>3897</v>
      </c>
      <c r="AP1951" s="19">
        <f t="shared" si="3870"/>
        <v>0</v>
      </c>
      <c r="AQ1951" s="19">
        <f t="shared" si="3886"/>
        <v>0</v>
      </c>
      <c r="AR1951" s="19">
        <f t="shared" si="3876"/>
        <v>0</v>
      </c>
      <c r="AS1951" s="19">
        <f t="shared" si="3871"/>
        <v>0</v>
      </c>
      <c r="AT1951" s="19">
        <f t="shared" si="3886"/>
        <v>0</v>
      </c>
      <c r="AU1951" s="19">
        <f t="shared" si="3877"/>
        <v>0</v>
      </c>
      <c r="AV1951" s="19">
        <f t="shared" si="3886"/>
        <v>0</v>
      </c>
      <c r="AW1951" s="32"/>
      <c r="AX1951" s="23"/>
      <c r="AY1951" s="2"/>
    </row>
    <row r="1952" spans="1:51" x14ac:dyDescent="0.3">
      <c r="A1952" s="49" t="s">
        <v>390</v>
      </c>
      <c r="B1952" s="45">
        <v>410</v>
      </c>
      <c r="C1952" s="49"/>
      <c r="D1952" s="49"/>
      <c r="E1952" s="15" t="s">
        <v>593</v>
      </c>
      <c r="F1952" s="19">
        <f t="shared" si="3884"/>
        <v>3897</v>
      </c>
      <c r="G1952" s="19">
        <f t="shared" si="3884"/>
        <v>0</v>
      </c>
      <c r="H1952" s="19">
        <f t="shared" si="3884"/>
        <v>0</v>
      </c>
      <c r="I1952" s="19">
        <f t="shared" si="3884"/>
        <v>0</v>
      </c>
      <c r="J1952" s="19">
        <f t="shared" si="3884"/>
        <v>0</v>
      </c>
      <c r="K1952" s="19">
        <f t="shared" si="3884"/>
        <v>0</v>
      </c>
      <c r="L1952" s="19">
        <f t="shared" si="3857"/>
        <v>3897</v>
      </c>
      <c r="M1952" s="19">
        <f t="shared" si="3858"/>
        <v>0</v>
      </c>
      <c r="N1952" s="19">
        <f t="shared" si="3859"/>
        <v>0</v>
      </c>
      <c r="O1952" s="19">
        <f t="shared" si="3885"/>
        <v>0</v>
      </c>
      <c r="P1952" s="19">
        <f t="shared" si="3885"/>
        <v>0</v>
      </c>
      <c r="Q1952" s="19">
        <f t="shared" si="3885"/>
        <v>0</v>
      </c>
      <c r="R1952" s="19">
        <f t="shared" si="3878"/>
        <v>3897</v>
      </c>
      <c r="S1952" s="19">
        <f t="shared" si="3879"/>
        <v>0</v>
      </c>
      <c r="T1952" s="19">
        <f t="shared" si="3880"/>
        <v>0</v>
      </c>
      <c r="U1952" s="19">
        <f t="shared" si="3886"/>
        <v>0</v>
      </c>
      <c r="V1952" s="19">
        <f t="shared" si="3881"/>
        <v>3897</v>
      </c>
      <c r="W1952" s="19">
        <f t="shared" si="3882"/>
        <v>0</v>
      </c>
      <c r="X1952" s="19">
        <f t="shared" si="3883"/>
        <v>0</v>
      </c>
      <c r="Y1952" s="19">
        <f t="shared" si="3886"/>
        <v>0</v>
      </c>
      <c r="Z1952" s="19">
        <f t="shared" si="3886"/>
        <v>0</v>
      </c>
      <c r="AA1952" s="19">
        <f t="shared" si="3886"/>
        <v>0</v>
      </c>
      <c r="AB1952" s="19">
        <f t="shared" si="3775"/>
        <v>3897</v>
      </c>
      <c r="AC1952" s="19">
        <f t="shared" si="3776"/>
        <v>0</v>
      </c>
      <c r="AD1952" s="19">
        <f t="shared" si="3777"/>
        <v>0</v>
      </c>
      <c r="AE1952" s="19">
        <f t="shared" si="3886"/>
        <v>0</v>
      </c>
      <c r="AF1952" s="19">
        <f t="shared" si="3886"/>
        <v>0</v>
      </c>
      <c r="AG1952" s="19">
        <f t="shared" si="3795"/>
        <v>3897</v>
      </c>
      <c r="AH1952" s="19">
        <f t="shared" si="3796"/>
        <v>0</v>
      </c>
      <c r="AI1952" s="19">
        <f t="shared" si="3797"/>
        <v>0</v>
      </c>
      <c r="AJ1952" s="19">
        <f t="shared" si="3886"/>
        <v>0</v>
      </c>
      <c r="AK1952" s="19">
        <f t="shared" si="3886"/>
        <v>0</v>
      </c>
      <c r="AL1952" s="19">
        <f t="shared" si="3886"/>
        <v>0</v>
      </c>
      <c r="AM1952" s="19">
        <f t="shared" si="3869"/>
        <v>3897</v>
      </c>
      <c r="AN1952" s="19">
        <f t="shared" si="3886"/>
        <v>0</v>
      </c>
      <c r="AO1952" s="19">
        <f t="shared" si="3875"/>
        <v>3897</v>
      </c>
      <c r="AP1952" s="19">
        <f t="shared" si="3870"/>
        <v>0</v>
      </c>
      <c r="AQ1952" s="19">
        <f t="shared" si="3886"/>
        <v>0</v>
      </c>
      <c r="AR1952" s="19">
        <f t="shared" si="3876"/>
        <v>0</v>
      </c>
      <c r="AS1952" s="19">
        <f t="shared" si="3871"/>
        <v>0</v>
      </c>
      <c r="AT1952" s="19">
        <f t="shared" si="3886"/>
        <v>0</v>
      </c>
      <c r="AU1952" s="19">
        <f t="shared" si="3877"/>
        <v>0</v>
      </c>
      <c r="AV1952" s="19">
        <f t="shared" si="3886"/>
        <v>0</v>
      </c>
      <c r="AW1952" s="32"/>
      <c r="AX1952" s="23"/>
      <c r="AY1952" s="2"/>
    </row>
    <row r="1953" spans="1:51" x14ac:dyDescent="0.3">
      <c r="A1953" s="49" t="s">
        <v>390</v>
      </c>
      <c r="B1953" s="45">
        <v>410</v>
      </c>
      <c r="C1953" s="49" t="s">
        <v>200</v>
      </c>
      <c r="D1953" s="49" t="s">
        <v>112</v>
      </c>
      <c r="E1953" s="15" t="s">
        <v>552</v>
      </c>
      <c r="F1953" s="19">
        <v>3897</v>
      </c>
      <c r="G1953" s="19">
        <v>0</v>
      </c>
      <c r="H1953" s="19">
        <v>0</v>
      </c>
      <c r="I1953" s="19"/>
      <c r="J1953" s="19"/>
      <c r="K1953" s="19"/>
      <c r="L1953" s="19">
        <f t="shared" si="3857"/>
        <v>3897</v>
      </c>
      <c r="M1953" s="19">
        <f t="shared" si="3858"/>
        <v>0</v>
      </c>
      <c r="N1953" s="19">
        <f t="shared" si="3859"/>
        <v>0</v>
      </c>
      <c r="O1953" s="19"/>
      <c r="P1953" s="19"/>
      <c r="Q1953" s="19"/>
      <c r="R1953" s="19">
        <f t="shared" si="3878"/>
        <v>3897</v>
      </c>
      <c r="S1953" s="19">
        <f t="shared" si="3879"/>
        <v>0</v>
      </c>
      <c r="T1953" s="19">
        <f t="shared" si="3880"/>
        <v>0</v>
      </c>
      <c r="U1953" s="19"/>
      <c r="V1953" s="19">
        <f t="shared" si="3881"/>
        <v>3897</v>
      </c>
      <c r="W1953" s="19">
        <f t="shared" si="3882"/>
        <v>0</v>
      </c>
      <c r="X1953" s="19">
        <f t="shared" si="3883"/>
        <v>0</v>
      </c>
      <c r="Y1953" s="19"/>
      <c r="Z1953" s="19"/>
      <c r="AA1953" s="19"/>
      <c r="AB1953" s="19">
        <f t="shared" ref="AB1953:AB2016" si="3887">V1953+Y1953</f>
        <v>3897</v>
      </c>
      <c r="AC1953" s="19">
        <f t="shared" ref="AC1953:AC2016" si="3888">W1953+Z1953</f>
        <v>0</v>
      </c>
      <c r="AD1953" s="19">
        <f t="shared" ref="AD1953:AD2016" si="3889">X1953+AA1953</f>
        <v>0</v>
      </c>
      <c r="AE1953" s="19"/>
      <c r="AF1953" s="19"/>
      <c r="AG1953" s="19">
        <f t="shared" si="3795"/>
        <v>3897</v>
      </c>
      <c r="AH1953" s="19">
        <f t="shared" si="3796"/>
        <v>0</v>
      </c>
      <c r="AI1953" s="19">
        <f t="shared" si="3797"/>
        <v>0</v>
      </c>
      <c r="AJ1953" s="19"/>
      <c r="AK1953" s="19"/>
      <c r="AL1953" s="19"/>
      <c r="AM1953" s="19">
        <f t="shared" si="3869"/>
        <v>3897</v>
      </c>
      <c r="AN1953" s="19"/>
      <c r="AO1953" s="19">
        <f t="shared" si="3875"/>
        <v>3897</v>
      </c>
      <c r="AP1953" s="19">
        <f t="shared" si="3870"/>
        <v>0</v>
      </c>
      <c r="AQ1953" s="19"/>
      <c r="AR1953" s="19">
        <f t="shared" si="3876"/>
        <v>0</v>
      </c>
      <c r="AS1953" s="19">
        <f t="shared" si="3871"/>
        <v>0</v>
      </c>
      <c r="AT1953" s="19"/>
      <c r="AU1953" s="19">
        <f t="shared" si="3877"/>
        <v>0</v>
      </c>
      <c r="AV1953" s="19"/>
      <c r="AW1953" s="32"/>
      <c r="AX1953" s="23"/>
      <c r="AY1953" s="2"/>
    </row>
    <row r="1954" spans="1:51" ht="46.8" x14ac:dyDescent="0.3">
      <c r="A1954" s="49" t="s">
        <v>391</v>
      </c>
      <c r="B1954" s="45"/>
      <c r="C1954" s="49"/>
      <c r="D1954" s="49"/>
      <c r="E1954" s="15" t="s">
        <v>1220</v>
      </c>
      <c r="F1954" s="19">
        <f t="shared" ref="F1954:K1956" si="3890">F1955</f>
        <v>25000</v>
      </c>
      <c r="G1954" s="19">
        <f t="shared" si="3890"/>
        <v>0</v>
      </c>
      <c r="H1954" s="19">
        <f t="shared" si="3890"/>
        <v>0</v>
      </c>
      <c r="I1954" s="19">
        <f t="shared" si="3890"/>
        <v>0</v>
      </c>
      <c r="J1954" s="19">
        <f t="shared" si="3890"/>
        <v>0</v>
      </c>
      <c r="K1954" s="19">
        <f t="shared" si="3890"/>
        <v>0</v>
      </c>
      <c r="L1954" s="19">
        <f t="shared" si="3857"/>
        <v>25000</v>
      </c>
      <c r="M1954" s="19">
        <f t="shared" si="3858"/>
        <v>0</v>
      </c>
      <c r="N1954" s="19">
        <f t="shared" si="3859"/>
        <v>0</v>
      </c>
      <c r="O1954" s="19">
        <f t="shared" ref="O1954:Q1956" si="3891">O1955</f>
        <v>0</v>
      </c>
      <c r="P1954" s="19">
        <f t="shared" si="3891"/>
        <v>0</v>
      </c>
      <c r="Q1954" s="19">
        <f t="shared" si="3891"/>
        <v>0</v>
      </c>
      <c r="R1954" s="19">
        <f t="shared" si="3878"/>
        <v>25000</v>
      </c>
      <c r="S1954" s="19">
        <f t="shared" si="3879"/>
        <v>0</v>
      </c>
      <c r="T1954" s="19">
        <f t="shared" si="3880"/>
        <v>0</v>
      </c>
      <c r="U1954" s="19">
        <f t="shared" ref="U1954:AV1956" si="3892">U1955</f>
        <v>0</v>
      </c>
      <c r="V1954" s="19">
        <f t="shared" si="3881"/>
        <v>25000</v>
      </c>
      <c r="W1954" s="19">
        <f t="shared" si="3882"/>
        <v>0</v>
      </c>
      <c r="X1954" s="19">
        <f t="shared" si="3883"/>
        <v>0</v>
      </c>
      <c r="Y1954" s="19">
        <f t="shared" si="3892"/>
        <v>0</v>
      </c>
      <c r="Z1954" s="19">
        <f t="shared" si="3892"/>
        <v>0</v>
      </c>
      <c r="AA1954" s="19">
        <f t="shared" si="3892"/>
        <v>0</v>
      </c>
      <c r="AB1954" s="19">
        <f t="shared" si="3887"/>
        <v>25000</v>
      </c>
      <c r="AC1954" s="19">
        <f t="shared" si="3888"/>
        <v>0</v>
      </c>
      <c r="AD1954" s="19">
        <f t="shared" si="3889"/>
        <v>0</v>
      </c>
      <c r="AE1954" s="19">
        <f t="shared" si="3892"/>
        <v>0</v>
      </c>
      <c r="AF1954" s="19">
        <f t="shared" si="3892"/>
        <v>0</v>
      </c>
      <c r="AG1954" s="19">
        <f t="shared" si="3795"/>
        <v>25000</v>
      </c>
      <c r="AH1954" s="19">
        <f t="shared" si="3796"/>
        <v>0</v>
      </c>
      <c r="AI1954" s="19">
        <f t="shared" si="3797"/>
        <v>0</v>
      </c>
      <c r="AJ1954" s="19">
        <f t="shared" si="3892"/>
        <v>0</v>
      </c>
      <c r="AK1954" s="19">
        <f t="shared" si="3892"/>
        <v>0</v>
      </c>
      <c r="AL1954" s="19">
        <f t="shared" si="3892"/>
        <v>0</v>
      </c>
      <c r="AM1954" s="19">
        <f t="shared" si="3869"/>
        <v>25000</v>
      </c>
      <c r="AN1954" s="19">
        <f t="shared" si="3892"/>
        <v>0</v>
      </c>
      <c r="AO1954" s="19">
        <f t="shared" si="3875"/>
        <v>25000</v>
      </c>
      <c r="AP1954" s="19">
        <f t="shared" si="3870"/>
        <v>0</v>
      </c>
      <c r="AQ1954" s="19">
        <f t="shared" si="3892"/>
        <v>0</v>
      </c>
      <c r="AR1954" s="19">
        <f t="shared" si="3876"/>
        <v>0</v>
      </c>
      <c r="AS1954" s="19">
        <f t="shared" si="3871"/>
        <v>0</v>
      </c>
      <c r="AT1954" s="19">
        <f t="shared" si="3892"/>
        <v>0</v>
      </c>
      <c r="AU1954" s="19">
        <f t="shared" si="3877"/>
        <v>0</v>
      </c>
      <c r="AV1954" s="19">
        <f t="shared" si="3892"/>
        <v>0</v>
      </c>
      <c r="AW1954" s="32"/>
      <c r="AX1954" s="23"/>
      <c r="AY1954" s="2"/>
    </row>
    <row r="1955" spans="1:51" ht="46.8" x14ac:dyDescent="0.3">
      <c r="A1955" s="49" t="s">
        <v>391</v>
      </c>
      <c r="B1955" s="45">
        <v>400</v>
      </c>
      <c r="C1955" s="49"/>
      <c r="D1955" s="49"/>
      <c r="E1955" s="15" t="s">
        <v>580</v>
      </c>
      <c r="F1955" s="19">
        <f t="shared" si="3890"/>
        <v>25000</v>
      </c>
      <c r="G1955" s="19">
        <f t="shared" si="3890"/>
        <v>0</v>
      </c>
      <c r="H1955" s="19">
        <f t="shared" si="3890"/>
        <v>0</v>
      </c>
      <c r="I1955" s="19">
        <f t="shared" si="3890"/>
        <v>0</v>
      </c>
      <c r="J1955" s="19">
        <f t="shared" si="3890"/>
        <v>0</v>
      </c>
      <c r="K1955" s="19">
        <f t="shared" si="3890"/>
        <v>0</v>
      </c>
      <c r="L1955" s="19">
        <f t="shared" si="3857"/>
        <v>25000</v>
      </c>
      <c r="M1955" s="19">
        <f t="shared" si="3858"/>
        <v>0</v>
      </c>
      <c r="N1955" s="19">
        <f t="shared" si="3859"/>
        <v>0</v>
      </c>
      <c r="O1955" s="19">
        <f t="shared" si="3891"/>
        <v>0</v>
      </c>
      <c r="P1955" s="19">
        <f t="shared" si="3891"/>
        <v>0</v>
      </c>
      <c r="Q1955" s="19">
        <f t="shared" si="3891"/>
        <v>0</v>
      </c>
      <c r="R1955" s="19">
        <f t="shared" si="3878"/>
        <v>25000</v>
      </c>
      <c r="S1955" s="19">
        <f t="shared" si="3879"/>
        <v>0</v>
      </c>
      <c r="T1955" s="19">
        <f t="shared" si="3880"/>
        <v>0</v>
      </c>
      <c r="U1955" s="19">
        <f t="shared" si="3892"/>
        <v>0</v>
      </c>
      <c r="V1955" s="19">
        <f t="shared" si="3881"/>
        <v>25000</v>
      </c>
      <c r="W1955" s="19">
        <f t="shared" si="3882"/>
        <v>0</v>
      </c>
      <c r="X1955" s="19">
        <f t="shared" si="3883"/>
        <v>0</v>
      </c>
      <c r="Y1955" s="19">
        <f t="shared" si="3892"/>
        <v>0</v>
      </c>
      <c r="Z1955" s="19">
        <f t="shared" si="3892"/>
        <v>0</v>
      </c>
      <c r="AA1955" s="19">
        <f t="shared" si="3892"/>
        <v>0</v>
      </c>
      <c r="AB1955" s="19">
        <f t="shared" si="3887"/>
        <v>25000</v>
      </c>
      <c r="AC1955" s="19">
        <f t="shared" si="3888"/>
        <v>0</v>
      </c>
      <c r="AD1955" s="19">
        <f t="shared" si="3889"/>
        <v>0</v>
      </c>
      <c r="AE1955" s="19">
        <f t="shared" si="3892"/>
        <v>0</v>
      </c>
      <c r="AF1955" s="19">
        <f t="shared" si="3892"/>
        <v>0</v>
      </c>
      <c r="AG1955" s="19">
        <f t="shared" si="3795"/>
        <v>25000</v>
      </c>
      <c r="AH1955" s="19">
        <f t="shared" si="3796"/>
        <v>0</v>
      </c>
      <c r="AI1955" s="19">
        <f t="shared" si="3797"/>
        <v>0</v>
      </c>
      <c r="AJ1955" s="19">
        <f t="shared" si="3892"/>
        <v>0</v>
      </c>
      <c r="AK1955" s="19">
        <f t="shared" si="3892"/>
        <v>0</v>
      </c>
      <c r="AL1955" s="19">
        <f t="shared" si="3892"/>
        <v>0</v>
      </c>
      <c r="AM1955" s="19">
        <f t="shared" si="3869"/>
        <v>25000</v>
      </c>
      <c r="AN1955" s="19">
        <f t="shared" si="3892"/>
        <v>0</v>
      </c>
      <c r="AO1955" s="19">
        <f t="shared" si="3875"/>
        <v>25000</v>
      </c>
      <c r="AP1955" s="19">
        <f t="shared" si="3870"/>
        <v>0</v>
      </c>
      <c r="AQ1955" s="19">
        <f t="shared" si="3892"/>
        <v>0</v>
      </c>
      <c r="AR1955" s="19">
        <f t="shared" si="3876"/>
        <v>0</v>
      </c>
      <c r="AS1955" s="19">
        <f t="shared" si="3871"/>
        <v>0</v>
      </c>
      <c r="AT1955" s="19">
        <f t="shared" si="3892"/>
        <v>0</v>
      </c>
      <c r="AU1955" s="19">
        <f t="shared" si="3877"/>
        <v>0</v>
      </c>
      <c r="AV1955" s="19">
        <f t="shared" si="3892"/>
        <v>0</v>
      </c>
      <c r="AW1955" s="32"/>
      <c r="AX1955" s="23"/>
      <c r="AY1955" s="2"/>
    </row>
    <row r="1956" spans="1:51" x14ac:dyDescent="0.3">
      <c r="A1956" s="49" t="s">
        <v>391</v>
      </c>
      <c r="B1956" s="45">
        <v>410</v>
      </c>
      <c r="C1956" s="49"/>
      <c r="D1956" s="49"/>
      <c r="E1956" s="15" t="s">
        <v>593</v>
      </c>
      <c r="F1956" s="19">
        <f t="shared" si="3890"/>
        <v>25000</v>
      </c>
      <c r="G1956" s="19">
        <f t="shared" si="3890"/>
        <v>0</v>
      </c>
      <c r="H1956" s="19">
        <f t="shared" si="3890"/>
        <v>0</v>
      </c>
      <c r="I1956" s="19">
        <f t="shared" si="3890"/>
        <v>0</v>
      </c>
      <c r="J1956" s="19">
        <f t="shared" si="3890"/>
        <v>0</v>
      </c>
      <c r="K1956" s="19">
        <f t="shared" si="3890"/>
        <v>0</v>
      </c>
      <c r="L1956" s="19">
        <f t="shared" si="3857"/>
        <v>25000</v>
      </c>
      <c r="M1956" s="19">
        <f t="shared" si="3858"/>
        <v>0</v>
      </c>
      <c r="N1956" s="19">
        <f t="shared" si="3859"/>
        <v>0</v>
      </c>
      <c r="O1956" s="19">
        <f t="shared" si="3891"/>
        <v>0</v>
      </c>
      <c r="P1956" s="19">
        <f t="shared" si="3891"/>
        <v>0</v>
      </c>
      <c r="Q1956" s="19">
        <f t="shared" si="3891"/>
        <v>0</v>
      </c>
      <c r="R1956" s="19">
        <f t="shared" si="3878"/>
        <v>25000</v>
      </c>
      <c r="S1956" s="19">
        <f t="shared" si="3879"/>
        <v>0</v>
      </c>
      <c r="T1956" s="19">
        <f t="shared" si="3880"/>
        <v>0</v>
      </c>
      <c r="U1956" s="19">
        <f t="shared" si="3892"/>
        <v>0</v>
      </c>
      <c r="V1956" s="19">
        <f t="shared" si="3881"/>
        <v>25000</v>
      </c>
      <c r="W1956" s="19">
        <f t="shared" si="3882"/>
        <v>0</v>
      </c>
      <c r="X1956" s="19">
        <f t="shared" si="3883"/>
        <v>0</v>
      </c>
      <c r="Y1956" s="19">
        <f t="shared" si="3892"/>
        <v>0</v>
      </c>
      <c r="Z1956" s="19">
        <f t="shared" si="3892"/>
        <v>0</v>
      </c>
      <c r="AA1956" s="19">
        <f t="shared" si="3892"/>
        <v>0</v>
      </c>
      <c r="AB1956" s="19">
        <f t="shared" si="3887"/>
        <v>25000</v>
      </c>
      <c r="AC1956" s="19">
        <f t="shared" si="3888"/>
        <v>0</v>
      </c>
      <c r="AD1956" s="19">
        <f t="shared" si="3889"/>
        <v>0</v>
      </c>
      <c r="AE1956" s="19">
        <f t="shared" si="3892"/>
        <v>0</v>
      </c>
      <c r="AF1956" s="19">
        <f t="shared" si="3892"/>
        <v>0</v>
      </c>
      <c r="AG1956" s="19">
        <f t="shared" si="3795"/>
        <v>25000</v>
      </c>
      <c r="AH1956" s="19">
        <f t="shared" si="3796"/>
        <v>0</v>
      </c>
      <c r="AI1956" s="19">
        <f t="shared" si="3797"/>
        <v>0</v>
      </c>
      <c r="AJ1956" s="19">
        <f t="shared" si="3892"/>
        <v>0</v>
      </c>
      <c r="AK1956" s="19">
        <f t="shared" si="3892"/>
        <v>0</v>
      </c>
      <c r="AL1956" s="19">
        <f t="shared" si="3892"/>
        <v>0</v>
      </c>
      <c r="AM1956" s="19">
        <f t="shared" si="3869"/>
        <v>25000</v>
      </c>
      <c r="AN1956" s="19">
        <f t="shared" si="3892"/>
        <v>0</v>
      </c>
      <c r="AO1956" s="19">
        <f t="shared" si="3875"/>
        <v>25000</v>
      </c>
      <c r="AP1956" s="19">
        <f t="shared" si="3870"/>
        <v>0</v>
      </c>
      <c r="AQ1956" s="19">
        <f t="shared" si="3892"/>
        <v>0</v>
      </c>
      <c r="AR1956" s="19">
        <f t="shared" si="3876"/>
        <v>0</v>
      </c>
      <c r="AS1956" s="19">
        <f t="shared" si="3871"/>
        <v>0</v>
      </c>
      <c r="AT1956" s="19">
        <f t="shared" si="3892"/>
        <v>0</v>
      </c>
      <c r="AU1956" s="19">
        <f t="shared" si="3877"/>
        <v>0</v>
      </c>
      <c r="AV1956" s="19">
        <f t="shared" si="3892"/>
        <v>0</v>
      </c>
      <c r="AW1956" s="32"/>
      <c r="AX1956" s="23"/>
      <c r="AY1956" s="2"/>
    </row>
    <row r="1957" spans="1:51" x14ac:dyDescent="0.3">
      <c r="A1957" s="49" t="s">
        <v>391</v>
      </c>
      <c r="B1957" s="45">
        <v>410</v>
      </c>
      <c r="C1957" s="49" t="s">
        <v>200</v>
      </c>
      <c r="D1957" s="49" t="s">
        <v>112</v>
      </c>
      <c r="E1957" s="15" t="s">
        <v>552</v>
      </c>
      <c r="F1957" s="19">
        <v>25000</v>
      </c>
      <c r="G1957" s="19">
        <v>0</v>
      </c>
      <c r="H1957" s="19">
        <v>0</v>
      </c>
      <c r="I1957" s="19"/>
      <c r="J1957" s="19"/>
      <c r="K1957" s="19"/>
      <c r="L1957" s="19">
        <f t="shared" si="3857"/>
        <v>25000</v>
      </c>
      <c r="M1957" s="19">
        <f t="shared" si="3858"/>
        <v>0</v>
      </c>
      <c r="N1957" s="19">
        <f t="shared" si="3859"/>
        <v>0</v>
      </c>
      <c r="O1957" s="19"/>
      <c r="P1957" s="19"/>
      <c r="Q1957" s="19"/>
      <c r="R1957" s="19">
        <f t="shared" si="3878"/>
        <v>25000</v>
      </c>
      <c r="S1957" s="19">
        <f t="shared" si="3879"/>
        <v>0</v>
      </c>
      <c r="T1957" s="19">
        <f t="shared" si="3880"/>
        <v>0</v>
      </c>
      <c r="U1957" s="19"/>
      <c r="V1957" s="19">
        <f t="shared" si="3881"/>
        <v>25000</v>
      </c>
      <c r="W1957" s="19">
        <f t="shared" si="3882"/>
        <v>0</v>
      </c>
      <c r="X1957" s="19">
        <f t="shared" si="3883"/>
        <v>0</v>
      </c>
      <c r="Y1957" s="19"/>
      <c r="Z1957" s="19"/>
      <c r="AA1957" s="19"/>
      <c r="AB1957" s="19">
        <f t="shared" si="3887"/>
        <v>25000</v>
      </c>
      <c r="AC1957" s="19">
        <f t="shared" si="3888"/>
        <v>0</v>
      </c>
      <c r="AD1957" s="19">
        <f t="shared" si="3889"/>
        <v>0</v>
      </c>
      <c r="AE1957" s="19"/>
      <c r="AF1957" s="19"/>
      <c r="AG1957" s="19">
        <f t="shared" ref="AG1957:AG2020" si="3893">AB1957+AE1957</f>
        <v>25000</v>
      </c>
      <c r="AH1957" s="19">
        <f t="shared" ref="AH1957:AH2020" si="3894">AC1957+AF1957</f>
        <v>0</v>
      </c>
      <c r="AI1957" s="19">
        <f t="shared" ref="AI1957:AI2020" si="3895">AD1957</f>
        <v>0</v>
      </c>
      <c r="AJ1957" s="19"/>
      <c r="AK1957" s="19"/>
      <c r="AL1957" s="19"/>
      <c r="AM1957" s="19">
        <f t="shared" si="3869"/>
        <v>25000</v>
      </c>
      <c r="AN1957" s="19"/>
      <c r="AO1957" s="19">
        <f t="shared" si="3875"/>
        <v>25000</v>
      </c>
      <c r="AP1957" s="19">
        <f t="shared" si="3870"/>
        <v>0</v>
      </c>
      <c r="AQ1957" s="19"/>
      <c r="AR1957" s="19">
        <f t="shared" si="3876"/>
        <v>0</v>
      </c>
      <c r="AS1957" s="19">
        <f t="shared" si="3871"/>
        <v>0</v>
      </c>
      <c r="AT1957" s="19"/>
      <c r="AU1957" s="19">
        <f t="shared" si="3877"/>
        <v>0</v>
      </c>
      <c r="AV1957" s="19"/>
      <c r="AW1957" s="32"/>
      <c r="AX1957" s="23"/>
      <c r="AY1957" s="2"/>
    </row>
    <row r="1958" spans="1:51" ht="46.8" x14ac:dyDescent="0.3">
      <c r="A1958" s="49" t="s">
        <v>392</v>
      </c>
      <c r="B1958" s="45"/>
      <c r="C1958" s="49"/>
      <c r="D1958" s="49"/>
      <c r="E1958" s="15" t="s">
        <v>1221</v>
      </c>
      <c r="F1958" s="19">
        <f t="shared" ref="F1958:K1960" si="3896">F1959</f>
        <v>14760.4</v>
      </c>
      <c r="G1958" s="19">
        <f t="shared" si="3896"/>
        <v>53269.599999999999</v>
      </c>
      <c r="H1958" s="19">
        <f t="shared" si="3896"/>
        <v>0</v>
      </c>
      <c r="I1958" s="19">
        <f t="shared" si="3896"/>
        <v>0</v>
      </c>
      <c r="J1958" s="19">
        <f t="shared" si="3896"/>
        <v>0</v>
      </c>
      <c r="K1958" s="19">
        <f t="shared" si="3896"/>
        <v>0</v>
      </c>
      <c r="L1958" s="19">
        <f t="shared" si="3857"/>
        <v>14760.4</v>
      </c>
      <c r="M1958" s="19">
        <f t="shared" si="3858"/>
        <v>53269.599999999999</v>
      </c>
      <c r="N1958" s="19">
        <f t="shared" si="3859"/>
        <v>0</v>
      </c>
      <c r="O1958" s="19">
        <f t="shared" ref="O1958:Q1960" si="3897">O1959</f>
        <v>0</v>
      </c>
      <c r="P1958" s="19">
        <f t="shared" si="3897"/>
        <v>0</v>
      </c>
      <c r="Q1958" s="19">
        <f t="shared" si="3897"/>
        <v>0</v>
      </c>
      <c r="R1958" s="19">
        <f t="shared" si="3878"/>
        <v>14760.4</v>
      </c>
      <c r="S1958" s="19">
        <f t="shared" si="3879"/>
        <v>53269.599999999999</v>
      </c>
      <c r="T1958" s="19">
        <f t="shared" si="3880"/>
        <v>0</v>
      </c>
      <c r="U1958" s="19">
        <f t="shared" ref="U1958:AV1960" si="3898">U1959</f>
        <v>0</v>
      </c>
      <c r="V1958" s="19">
        <f t="shared" si="3881"/>
        <v>14760.4</v>
      </c>
      <c r="W1958" s="19">
        <f t="shared" si="3882"/>
        <v>53269.599999999999</v>
      </c>
      <c r="X1958" s="19">
        <f t="shared" si="3883"/>
        <v>0</v>
      </c>
      <c r="Y1958" s="19">
        <f t="shared" si="3898"/>
        <v>0</v>
      </c>
      <c r="Z1958" s="19">
        <f t="shared" si="3898"/>
        <v>0</v>
      </c>
      <c r="AA1958" s="19">
        <f t="shared" si="3898"/>
        <v>0</v>
      </c>
      <c r="AB1958" s="19">
        <f t="shared" si="3887"/>
        <v>14760.4</v>
      </c>
      <c r="AC1958" s="19">
        <f t="shared" si="3888"/>
        <v>53269.599999999999</v>
      </c>
      <c r="AD1958" s="19">
        <f t="shared" si="3889"/>
        <v>0</v>
      </c>
      <c r="AE1958" s="19">
        <f t="shared" si="3898"/>
        <v>0</v>
      </c>
      <c r="AF1958" s="19">
        <f t="shared" si="3898"/>
        <v>0</v>
      </c>
      <c r="AG1958" s="19">
        <f t="shared" si="3893"/>
        <v>14760.4</v>
      </c>
      <c r="AH1958" s="19">
        <f t="shared" si="3894"/>
        <v>53269.599999999999</v>
      </c>
      <c r="AI1958" s="19">
        <f t="shared" si="3895"/>
        <v>0</v>
      </c>
      <c r="AJ1958" s="19">
        <f t="shared" si="3898"/>
        <v>0</v>
      </c>
      <c r="AK1958" s="19">
        <f t="shared" si="3898"/>
        <v>0</v>
      </c>
      <c r="AL1958" s="19">
        <f t="shared" si="3898"/>
        <v>0</v>
      </c>
      <c r="AM1958" s="19">
        <f t="shared" si="3869"/>
        <v>14760.4</v>
      </c>
      <c r="AN1958" s="19">
        <f t="shared" si="3898"/>
        <v>0</v>
      </c>
      <c r="AO1958" s="19">
        <f t="shared" si="3875"/>
        <v>14760.4</v>
      </c>
      <c r="AP1958" s="19">
        <f t="shared" si="3870"/>
        <v>53269.599999999999</v>
      </c>
      <c r="AQ1958" s="19">
        <f t="shared" si="3898"/>
        <v>0</v>
      </c>
      <c r="AR1958" s="19">
        <f t="shared" si="3876"/>
        <v>53269.599999999999</v>
      </c>
      <c r="AS1958" s="19">
        <f t="shared" si="3871"/>
        <v>0</v>
      </c>
      <c r="AT1958" s="19">
        <f t="shared" si="3898"/>
        <v>0</v>
      </c>
      <c r="AU1958" s="19">
        <f t="shared" si="3877"/>
        <v>0</v>
      </c>
      <c r="AV1958" s="19">
        <f t="shared" si="3898"/>
        <v>0</v>
      </c>
      <c r="AW1958" s="32"/>
      <c r="AX1958" s="23"/>
      <c r="AY1958" s="2"/>
    </row>
    <row r="1959" spans="1:51" ht="46.8" x14ac:dyDescent="0.3">
      <c r="A1959" s="49" t="s">
        <v>392</v>
      </c>
      <c r="B1959" s="45">
        <v>400</v>
      </c>
      <c r="C1959" s="49"/>
      <c r="D1959" s="49"/>
      <c r="E1959" s="15" t="s">
        <v>580</v>
      </c>
      <c r="F1959" s="19">
        <f t="shared" si="3896"/>
        <v>14760.4</v>
      </c>
      <c r="G1959" s="19">
        <f t="shared" si="3896"/>
        <v>53269.599999999999</v>
      </c>
      <c r="H1959" s="19">
        <f t="shared" si="3896"/>
        <v>0</v>
      </c>
      <c r="I1959" s="19">
        <f t="shared" si="3896"/>
        <v>0</v>
      </c>
      <c r="J1959" s="19">
        <f t="shared" si="3896"/>
        <v>0</v>
      </c>
      <c r="K1959" s="19">
        <f t="shared" si="3896"/>
        <v>0</v>
      </c>
      <c r="L1959" s="19">
        <f t="shared" si="3857"/>
        <v>14760.4</v>
      </c>
      <c r="M1959" s="19">
        <f t="shared" si="3858"/>
        <v>53269.599999999999</v>
      </c>
      <c r="N1959" s="19">
        <f t="shared" si="3859"/>
        <v>0</v>
      </c>
      <c r="O1959" s="19">
        <f t="shared" si="3897"/>
        <v>0</v>
      </c>
      <c r="P1959" s="19">
        <f t="shared" si="3897"/>
        <v>0</v>
      </c>
      <c r="Q1959" s="19">
        <f t="shared" si="3897"/>
        <v>0</v>
      </c>
      <c r="R1959" s="19">
        <f t="shared" si="3878"/>
        <v>14760.4</v>
      </c>
      <c r="S1959" s="19">
        <f t="shared" si="3879"/>
        <v>53269.599999999999</v>
      </c>
      <c r="T1959" s="19">
        <f t="shared" si="3880"/>
        <v>0</v>
      </c>
      <c r="U1959" s="19">
        <f t="shared" si="3898"/>
        <v>0</v>
      </c>
      <c r="V1959" s="19">
        <f t="shared" si="3881"/>
        <v>14760.4</v>
      </c>
      <c r="W1959" s="19">
        <f t="shared" si="3882"/>
        <v>53269.599999999999</v>
      </c>
      <c r="X1959" s="19">
        <f t="shared" si="3883"/>
        <v>0</v>
      </c>
      <c r="Y1959" s="19">
        <f t="shared" si="3898"/>
        <v>0</v>
      </c>
      <c r="Z1959" s="19">
        <f t="shared" si="3898"/>
        <v>0</v>
      </c>
      <c r="AA1959" s="19">
        <f t="shared" si="3898"/>
        <v>0</v>
      </c>
      <c r="AB1959" s="19">
        <f t="shared" si="3887"/>
        <v>14760.4</v>
      </c>
      <c r="AC1959" s="19">
        <f t="shared" si="3888"/>
        <v>53269.599999999999</v>
      </c>
      <c r="AD1959" s="19">
        <f t="shared" si="3889"/>
        <v>0</v>
      </c>
      <c r="AE1959" s="19">
        <f t="shared" si="3898"/>
        <v>0</v>
      </c>
      <c r="AF1959" s="19">
        <f t="shared" si="3898"/>
        <v>0</v>
      </c>
      <c r="AG1959" s="19">
        <f t="shared" si="3893"/>
        <v>14760.4</v>
      </c>
      <c r="AH1959" s="19">
        <f t="shared" si="3894"/>
        <v>53269.599999999999</v>
      </c>
      <c r="AI1959" s="19">
        <f t="shared" si="3895"/>
        <v>0</v>
      </c>
      <c r="AJ1959" s="19">
        <f t="shared" si="3898"/>
        <v>0</v>
      </c>
      <c r="AK1959" s="19">
        <f t="shared" si="3898"/>
        <v>0</v>
      </c>
      <c r="AL1959" s="19">
        <f t="shared" si="3898"/>
        <v>0</v>
      </c>
      <c r="AM1959" s="19">
        <f t="shared" si="3869"/>
        <v>14760.4</v>
      </c>
      <c r="AN1959" s="19">
        <f t="shared" si="3898"/>
        <v>0</v>
      </c>
      <c r="AO1959" s="19">
        <f t="shared" si="3875"/>
        <v>14760.4</v>
      </c>
      <c r="AP1959" s="19">
        <f t="shared" si="3870"/>
        <v>53269.599999999999</v>
      </c>
      <c r="AQ1959" s="19">
        <f t="shared" si="3898"/>
        <v>0</v>
      </c>
      <c r="AR1959" s="19">
        <f t="shared" si="3876"/>
        <v>53269.599999999999</v>
      </c>
      <c r="AS1959" s="19">
        <f t="shared" si="3871"/>
        <v>0</v>
      </c>
      <c r="AT1959" s="19">
        <f t="shared" si="3898"/>
        <v>0</v>
      </c>
      <c r="AU1959" s="19">
        <f t="shared" si="3877"/>
        <v>0</v>
      </c>
      <c r="AV1959" s="19">
        <f t="shared" si="3898"/>
        <v>0</v>
      </c>
      <c r="AW1959" s="32"/>
      <c r="AX1959" s="23"/>
      <c r="AY1959" s="2"/>
    </row>
    <row r="1960" spans="1:51" x14ac:dyDescent="0.3">
      <c r="A1960" s="49" t="s">
        <v>392</v>
      </c>
      <c r="B1960" s="45">
        <v>410</v>
      </c>
      <c r="C1960" s="49"/>
      <c r="D1960" s="49"/>
      <c r="E1960" s="15" t="s">
        <v>593</v>
      </c>
      <c r="F1960" s="19">
        <f t="shared" si="3896"/>
        <v>14760.4</v>
      </c>
      <c r="G1960" s="19">
        <f t="shared" si="3896"/>
        <v>53269.599999999999</v>
      </c>
      <c r="H1960" s="19">
        <f t="shared" si="3896"/>
        <v>0</v>
      </c>
      <c r="I1960" s="19">
        <f t="shared" si="3896"/>
        <v>0</v>
      </c>
      <c r="J1960" s="19">
        <f t="shared" si="3896"/>
        <v>0</v>
      </c>
      <c r="K1960" s="19">
        <f t="shared" si="3896"/>
        <v>0</v>
      </c>
      <c r="L1960" s="19">
        <f t="shared" si="3857"/>
        <v>14760.4</v>
      </c>
      <c r="M1960" s="19">
        <f t="shared" si="3858"/>
        <v>53269.599999999999</v>
      </c>
      <c r="N1960" s="19">
        <f t="shared" si="3859"/>
        <v>0</v>
      </c>
      <c r="O1960" s="19">
        <f t="shared" si="3897"/>
        <v>0</v>
      </c>
      <c r="P1960" s="19">
        <f t="shared" si="3897"/>
        <v>0</v>
      </c>
      <c r="Q1960" s="19">
        <f t="shared" si="3897"/>
        <v>0</v>
      </c>
      <c r="R1960" s="19">
        <f t="shared" si="3878"/>
        <v>14760.4</v>
      </c>
      <c r="S1960" s="19">
        <f t="shared" si="3879"/>
        <v>53269.599999999999</v>
      </c>
      <c r="T1960" s="19">
        <f t="shared" si="3880"/>
        <v>0</v>
      </c>
      <c r="U1960" s="19">
        <f t="shared" si="3898"/>
        <v>0</v>
      </c>
      <c r="V1960" s="19">
        <f t="shared" si="3881"/>
        <v>14760.4</v>
      </c>
      <c r="W1960" s="19">
        <f t="shared" si="3882"/>
        <v>53269.599999999999</v>
      </c>
      <c r="X1960" s="19">
        <f t="shared" si="3883"/>
        <v>0</v>
      </c>
      <c r="Y1960" s="19">
        <f t="shared" si="3898"/>
        <v>0</v>
      </c>
      <c r="Z1960" s="19">
        <f t="shared" si="3898"/>
        <v>0</v>
      </c>
      <c r="AA1960" s="19">
        <f t="shared" si="3898"/>
        <v>0</v>
      </c>
      <c r="AB1960" s="19">
        <f t="shared" si="3887"/>
        <v>14760.4</v>
      </c>
      <c r="AC1960" s="19">
        <f t="shared" si="3888"/>
        <v>53269.599999999999</v>
      </c>
      <c r="AD1960" s="19">
        <f t="shared" si="3889"/>
        <v>0</v>
      </c>
      <c r="AE1960" s="19">
        <f t="shared" si="3898"/>
        <v>0</v>
      </c>
      <c r="AF1960" s="19">
        <f t="shared" si="3898"/>
        <v>0</v>
      </c>
      <c r="AG1960" s="19">
        <f t="shared" si="3893"/>
        <v>14760.4</v>
      </c>
      <c r="AH1960" s="19">
        <f t="shared" si="3894"/>
        <v>53269.599999999999</v>
      </c>
      <c r="AI1960" s="19">
        <f t="shared" si="3895"/>
        <v>0</v>
      </c>
      <c r="AJ1960" s="19">
        <f t="shared" si="3898"/>
        <v>0</v>
      </c>
      <c r="AK1960" s="19">
        <f t="shared" si="3898"/>
        <v>0</v>
      </c>
      <c r="AL1960" s="19">
        <f t="shared" si="3898"/>
        <v>0</v>
      </c>
      <c r="AM1960" s="19">
        <f t="shared" si="3869"/>
        <v>14760.4</v>
      </c>
      <c r="AN1960" s="19">
        <f t="shared" si="3898"/>
        <v>0</v>
      </c>
      <c r="AO1960" s="19">
        <f t="shared" si="3875"/>
        <v>14760.4</v>
      </c>
      <c r="AP1960" s="19">
        <f t="shared" si="3870"/>
        <v>53269.599999999999</v>
      </c>
      <c r="AQ1960" s="19">
        <f t="shared" si="3898"/>
        <v>0</v>
      </c>
      <c r="AR1960" s="19">
        <f t="shared" si="3876"/>
        <v>53269.599999999999</v>
      </c>
      <c r="AS1960" s="19">
        <f t="shared" si="3871"/>
        <v>0</v>
      </c>
      <c r="AT1960" s="19">
        <f t="shared" si="3898"/>
        <v>0</v>
      </c>
      <c r="AU1960" s="19">
        <f t="shared" si="3877"/>
        <v>0</v>
      </c>
      <c r="AV1960" s="19">
        <f t="shared" si="3898"/>
        <v>0</v>
      </c>
      <c r="AW1960" s="32"/>
      <c r="AX1960" s="23"/>
      <c r="AY1960" s="2"/>
    </row>
    <row r="1961" spans="1:51" x14ac:dyDescent="0.3">
      <c r="A1961" s="49" t="s">
        <v>392</v>
      </c>
      <c r="B1961" s="45">
        <v>410</v>
      </c>
      <c r="C1961" s="49" t="s">
        <v>200</v>
      </c>
      <c r="D1961" s="49" t="s">
        <v>112</v>
      </c>
      <c r="E1961" s="15" t="s">
        <v>552</v>
      </c>
      <c r="F1961" s="19">
        <v>14760.4</v>
      </c>
      <c r="G1961" s="19">
        <v>53269.599999999999</v>
      </c>
      <c r="H1961" s="19">
        <v>0</v>
      </c>
      <c r="I1961" s="19"/>
      <c r="J1961" s="19"/>
      <c r="K1961" s="19"/>
      <c r="L1961" s="19">
        <f t="shared" si="3857"/>
        <v>14760.4</v>
      </c>
      <c r="M1961" s="19">
        <f t="shared" si="3858"/>
        <v>53269.599999999999</v>
      </c>
      <c r="N1961" s="19">
        <f t="shared" si="3859"/>
        <v>0</v>
      </c>
      <c r="O1961" s="19"/>
      <c r="P1961" s="19"/>
      <c r="Q1961" s="19"/>
      <c r="R1961" s="19">
        <f t="shared" si="3878"/>
        <v>14760.4</v>
      </c>
      <c r="S1961" s="19">
        <f t="shared" si="3879"/>
        <v>53269.599999999999</v>
      </c>
      <c r="T1961" s="19">
        <f t="shared" si="3880"/>
        <v>0</v>
      </c>
      <c r="U1961" s="19"/>
      <c r="V1961" s="19">
        <f t="shared" si="3881"/>
        <v>14760.4</v>
      </c>
      <c r="W1961" s="19">
        <f t="shared" si="3882"/>
        <v>53269.599999999999</v>
      </c>
      <c r="X1961" s="19">
        <f t="shared" si="3883"/>
        <v>0</v>
      </c>
      <c r="Y1961" s="19"/>
      <c r="Z1961" s="19"/>
      <c r="AA1961" s="19"/>
      <c r="AB1961" s="19">
        <f t="shared" si="3887"/>
        <v>14760.4</v>
      </c>
      <c r="AC1961" s="19">
        <f t="shared" si="3888"/>
        <v>53269.599999999999</v>
      </c>
      <c r="AD1961" s="19">
        <f t="shared" si="3889"/>
        <v>0</v>
      </c>
      <c r="AE1961" s="19"/>
      <c r="AF1961" s="19"/>
      <c r="AG1961" s="19">
        <f t="shared" si="3893"/>
        <v>14760.4</v>
      </c>
      <c r="AH1961" s="19">
        <f t="shared" si="3894"/>
        <v>53269.599999999999</v>
      </c>
      <c r="AI1961" s="19">
        <f t="shared" si="3895"/>
        <v>0</v>
      </c>
      <c r="AJ1961" s="19"/>
      <c r="AK1961" s="19"/>
      <c r="AL1961" s="19"/>
      <c r="AM1961" s="19">
        <f t="shared" si="3869"/>
        <v>14760.4</v>
      </c>
      <c r="AN1961" s="19"/>
      <c r="AO1961" s="19">
        <f t="shared" si="3875"/>
        <v>14760.4</v>
      </c>
      <c r="AP1961" s="19">
        <f t="shared" si="3870"/>
        <v>53269.599999999999</v>
      </c>
      <c r="AQ1961" s="19"/>
      <c r="AR1961" s="19">
        <f t="shared" si="3876"/>
        <v>53269.599999999999</v>
      </c>
      <c r="AS1961" s="19">
        <f t="shared" si="3871"/>
        <v>0</v>
      </c>
      <c r="AT1961" s="19"/>
      <c r="AU1961" s="19">
        <f t="shared" si="3877"/>
        <v>0</v>
      </c>
      <c r="AV1961" s="19"/>
      <c r="AW1961" s="32"/>
      <c r="AX1961" s="23"/>
      <c r="AY1961" s="2"/>
    </row>
    <row r="1962" spans="1:51" ht="46.8" x14ac:dyDescent="0.3">
      <c r="A1962" s="49" t="s">
        <v>397</v>
      </c>
      <c r="B1962" s="45"/>
      <c r="C1962" s="49"/>
      <c r="D1962" s="49"/>
      <c r="E1962" s="15" t="s">
        <v>1222</v>
      </c>
      <c r="F1962" s="19">
        <f t="shared" ref="F1962:K1965" si="3899">F1963</f>
        <v>37223.9</v>
      </c>
      <c r="G1962" s="19">
        <f t="shared" si="3899"/>
        <v>8016.7</v>
      </c>
      <c r="H1962" s="19">
        <f t="shared" si="3899"/>
        <v>0</v>
      </c>
      <c r="I1962" s="19">
        <f t="shared" si="3899"/>
        <v>0</v>
      </c>
      <c r="J1962" s="19">
        <f t="shared" si="3899"/>
        <v>0</v>
      </c>
      <c r="K1962" s="19">
        <f t="shared" si="3899"/>
        <v>0</v>
      </c>
      <c r="L1962" s="19">
        <f t="shared" si="3857"/>
        <v>37223.9</v>
      </c>
      <c r="M1962" s="19">
        <f t="shared" si="3858"/>
        <v>8016.7</v>
      </c>
      <c r="N1962" s="19">
        <f t="shared" si="3859"/>
        <v>0</v>
      </c>
      <c r="O1962" s="19">
        <f t="shared" ref="O1962:Q1965" si="3900">O1963</f>
        <v>1998.02</v>
      </c>
      <c r="P1962" s="19">
        <f t="shared" si="3900"/>
        <v>0</v>
      </c>
      <c r="Q1962" s="19">
        <f t="shared" si="3900"/>
        <v>0</v>
      </c>
      <c r="R1962" s="19">
        <f t="shared" si="3878"/>
        <v>39221.919999999998</v>
      </c>
      <c r="S1962" s="19">
        <f t="shared" si="3879"/>
        <v>8016.7</v>
      </c>
      <c r="T1962" s="19">
        <f t="shared" si="3880"/>
        <v>0</v>
      </c>
      <c r="U1962" s="19">
        <f t="shared" ref="U1962:AV1963" si="3901">U1963</f>
        <v>0</v>
      </c>
      <c r="V1962" s="19">
        <f t="shared" si="3881"/>
        <v>39221.919999999998</v>
      </c>
      <c r="W1962" s="19">
        <f t="shared" si="3882"/>
        <v>8016.7</v>
      </c>
      <c r="X1962" s="19">
        <f t="shared" si="3883"/>
        <v>0</v>
      </c>
      <c r="Y1962" s="19">
        <f t="shared" si="3901"/>
        <v>0</v>
      </c>
      <c r="Z1962" s="19">
        <f t="shared" si="3901"/>
        <v>0</v>
      </c>
      <c r="AA1962" s="19">
        <f t="shared" si="3901"/>
        <v>0</v>
      </c>
      <c r="AB1962" s="19">
        <f t="shared" si="3887"/>
        <v>39221.919999999998</v>
      </c>
      <c r="AC1962" s="19">
        <f t="shared" si="3888"/>
        <v>8016.7</v>
      </c>
      <c r="AD1962" s="19">
        <f t="shared" si="3889"/>
        <v>0</v>
      </c>
      <c r="AE1962" s="19">
        <f t="shared" si="3901"/>
        <v>0</v>
      </c>
      <c r="AF1962" s="19">
        <f t="shared" si="3901"/>
        <v>0</v>
      </c>
      <c r="AG1962" s="19">
        <f t="shared" si="3893"/>
        <v>39221.919999999998</v>
      </c>
      <c r="AH1962" s="19">
        <f t="shared" si="3894"/>
        <v>8016.7</v>
      </c>
      <c r="AI1962" s="19">
        <f t="shared" si="3895"/>
        <v>0</v>
      </c>
      <c r="AJ1962" s="19">
        <f t="shared" si="3901"/>
        <v>-1012.917</v>
      </c>
      <c r="AK1962" s="19">
        <f t="shared" si="3901"/>
        <v>10820.85</v>
      </c>
      <c r="AL1962" s="19">
        <f t="shared" si="3901"/>
        <v>0</v>
      </c>
      <c r="AM1962" s="19">
        <f t="shared" si="3869"/>
        <v>38209.002999999997</v>
      </c>
      <c r="AN1962" s="19">
        <f t="shared" si="3901"/>
        <v>0</v>
      </c>
      <c r="AO1962" s="19">
        <f t="shared" si="3875"/>
        <v>38209.002999999997</v>
      </c>
      <c r="AP1962" s="19">
        <f t="shared" si="3870"/>
        <v>18837.55</v>
      </c>
      <c r="AQ1962" s="19">
        <f t="shared" si="3901"/>
        <v>0</v>
      </c>
      <c r="AR1962" s="19">
        <f t="shared" si="3876"/>
        <v>18837.55</v>
      </c>
      <c r="AS1962" s="19">
        <f t="shared" si="3871"/>
        <v>0</v>
      </c>
      <c r="AT1962" s="19">
        <f t="shared" si="3901"/>
        <v>0</v>
      </c>
      <c r="AU1962" s="19">
        <f t="shared" si="3877"/>
        <v>0</v>
      </c>
      <c r="AV1962" s="19">
        <f t="shared" si="3901"/>
        <v>0</v>
      </c>
      <c r="AW1962" s="32"/>
      <c r="AX1962" s="23"/>
      <c r="AY1962" s="2"/>
    </row>
    <row r="1963" spans="1:51" ht="31.2" x14ac:dyDescent="0.3">
      <c r="A1963" s="49" t="s">
        <v>396</v>
      </c>
      <c r="B1963" s="45"/>
      <c r="C1963" s="49"/>
      <c r="D1963" s="49"/>
      <c r="E1963" s="15" t="s">
        <v>768</v>
      </c>
      <c r="F1963" s="19">
        <f>F1964</f>
        <v>37223.9</v>
      </c>
      <c r="G1963" s="19">
        <f t="shared" si="3899"/>
        <v>8016.7</v>
      </c>
      <c r="H1963" s="19">
        <f t="shared" si="3899"/>
        <v>0</v>
      </c>
      <c r="I1963" s="19">
        <f t="shared" si="3899"/>
        <v>0</v>
      </c>
      <c r="J1963" s="19">
        <f t="shared" si="3899"/>
        <v>0</v>
      </c>
      <c r="K1963" s="19">
        <f t="shared" si="3899"/>
        <v>0</v>
      </c>
      <c r="L1963" s="19">
        <f t="shared" si="3857"/>
        <v>37223.9</v>
      </c>
      <c r="M1963" s="19">
        <f t="shared" si="3858"/>
        <v>8016.7</v>
      </c>
      <c r="N1963" s="19">
        <f t="shared" si="3859"/>
        <v>0</v>
      </c>
      <c r="O1963" s="19">
        <f t="shared" si="3900"/>
        <v>1998.02</v>
      </c>
      <c r="P1963" s="19">
        <f t="shared" si="3900"/>
        <v>0</v>
      </c>
      <c r="Q1963" s="19">
        <f t="shared" si="3900"/>
        <v>0</v>
      </c>
      <c r="R1963" s="19">
        <f t="shared" si="3878"/>
        <v>39221.919999999998</v>
      </c>
      <c r="S1963" s="19">
        <f t="shared" si="3879"/>
        <v>8016.7</v>
      </c>
      <c r="T1963" s="19">
        <f t="shared" si="3880"/>
        <v>0</v>
      </c>
      <c r="U1963" s="19">
        <f t="shared" si="3901"/>
        <v>0</v>
      </c>
      <c r="V1963" s="19">
        <f t="shared" si="3881"/>
        <v>39221.919999999998</v>
      </c>
      <c r="W1963" s="19">
        <f t="shared" si="3882"/>
        <v>8016.7</v>
      </c>
      <c r="X1963" s="19">
        <f t="shared" si="3883"/>
        <v>0</v>
      </c>
      <c r="Y1963" s="19">
        <f t="shared" si="3901"/>
        <v>0</v>
      </c>
      <c r="Z1963" s="19">
        <f t="shared" si="3901"/>
        <v>0</v>
      </c>
      <c r="AA1963" s="19">
        <f t="shared" si="3901"/>
        <v>0</v>
      </c>
      <c r="AB1963" s="19">
        <f t="shared" si="3887"/>
        <v>39221.919999999998</v>
      </c>
      <c r="AC1963" s="19">
        <f t="shared" si="3888"/>
        <v>8016.7</v>
      </c>
      <c r="AD1963" s="19">
        <f t="shared" si="3889"/>
        <v>0</v>
      </c>
      <c r="AE1963" s="19">
        <f t="shared" si="3901"/>
        <v>0</v>
      </c>
      <c r="AF1963" s="19">
        <f t="shared" si="3901"/>
        <v>0</v>
      </c>
      <c r="AG1963" s="19">
        <f t="shared" si="3893"/>
        <v>39221.919999999998</v>
      </c>
      <c r="AH1963" s="19">
        <f t="shared" si="3894"/>
        <v>8016.7</v>
      </c>
      <c r="AI1963" s="19">
        <f t="shared" si="3895"/>
        <v>0</v>
      </c>
      <c r="AJ1963" s="19">
        <f t="shared" si="3901"/>
        <v>-1012.917</v>
      </c>
      <c r="AK1963" s="19">
        <f t="shared" si="3901"/>
        <v>10820.85</v>
      </c>
      <c r="AL1963" s="19">
        <f t="shared" si="3901"/>
        <v>0</v>
      </c>
      <c r="AM1963" s="19">
        <f t="shared" si="3869"/>
        <v>38209.002999999997</v>
      </c>
      <c r="AN1963" s="19">
        <f t="shared" si="3901"/>
        <v>0</v>
      </c>
      <c r="AO1963" s="19">
        <f t="shared" si="3875"/>
        <v>38209.002999999997</v>
      </c>
      <c r="AP1963" s="19">
        <f t="shared" si="3870"/>
        <v>18837.55</v>
      </c>
      <c r="AQ1963" s="19">
        <f t="shared" si="3901"/>
        <v>0</v>
      </c>
      <c r="AR1963" s="19">
        <f t="shared" si="3876"/>
        <v>18837.55</v>
      </c>
      <c r="AS1963" s="19">
        <f t="shared" si="3871"/>
        <v>0</v>
      </c>
      <c r="AT1963" s="19">
        <f t="shared" si="3901"/>
        <v>0</v>
      </c>
      <c r="AU1963" s="19">
        <f t="shared" si="3877"/>
        <v>0</v>
      </c>
      <c r="AV1963" s="19">
        <f t="shared" si="3901"/>
        <v>0</v>
      </c>
      <c r="AW1963" s="32"/>
      <c r="AX1963" s="23"/>
      <c r="AY1963" s="2"/>
    </row>
    <row r="1964" spans="1:51" ht="46.8" x14ac:dyDescent="0.3">
      <c r="A1964" s="49" t="s">
        <v>396</v>
      </c>
      <c r="B1964" s="45">
        <v>400</v>
      </c>
      <c r="C1964" s="49"/>
      <c r="D1964" s="49"/>
      <c r="E1964" s="15" t="s">
        <v>580</v>
      </c>
      <c r="F1964" s="19">
        <f t="shared" ref="F1964:H1965" si="3902">F1965</f>
        <v>37223.9</v>
      </c>
      <c r="G1964" s="19">
        <f t="shared" si="3902"/>
        <v>8016.7</v>
      </c>
      <c r="H1964" s="19">
        <f t="shared" si="3902"/>
        <v>0</v>
      </c>
      <c r="I1964" s="19">
        <f t="shared" si="3899"/>
        <v>0</v>
      </c>
      <c r="J1964" s="19">
        <f t="shared" si="3899"/>
        <v>0</v>
      </c>
      <c r="K1964" s="19">
        <f t="shared" si="3899"/>
        <v>0</v>
      </c>
      <c r="L1964" s="19">
        <f t="shared" si="3857"/>
        <v>37223.9</v>
      </c>
      <c r="M1964" s="19">
        <f t="shared" si="3858"/>
        <v>8016.7</v>
      </c>
      <c r="N1964" s="19">
        <f t="shared" si="3859"/>
        <v>0</v>
      </c>
      <c r="O1964" s="19">
        <f t="shared" si="3900"/>
        <v>1998.02</v>
      </c>
      <c r="P1964" s="19">
        <f t="shared" si="3900"/>
        <v>0</v>
      </c>
      <c r="Q1964" s="19">
        <f t="shared" si="3900"/>
        <v>0</v>
      </c>
      <c r="R1964" s="19">
        <f t="shared" si="3878"/>
        <v>39221.919999999998</v>
      </c>
      <c r="S1964" s="19">
        <f t="shared" si="3879"/>
        <v>8016.7</v>
      </c>
      <c r="T1964" s="19">
        <f t="shared" si="3880"/>
        <v>0</v>
      </c>
      <c r="U1964" s="19">
        <f t="shared" ref="U1964:AV1965" si="3903">U1965</f>
        <v>0</v>
      </c>
      <c r="V1964" s="19">
        <f t="shared" si="3881"/>
        <v>39221.919999999998</v>
      </c>
      <c r="W1964" s="19">
        <f t="shared" si="3882"/>
        <v>8016.7</v>
      </c>
      <c r="X1964" s="19">
        <f t="shared" si="3883"/>
        <v>0</v>
      </c>
      <c r="Y1964" s="19">
        <f t="shared" si="3903"/>
        <v>0</v>
      </c>
      <c r="Z1964" s="19">
        <f t="shared" si="3903"/>
        <v>0</v>
      </c>
      <c r="AA1964" s="19">
        <f t="shared" si="3903"/>
        <v>0</v>
      </c>
      <c r="AB1964" s="19">
        <f t="shared" si="3887"/>
        <v>39221.919999999998</v>
      </c>
      <c r="AC1964" s="19">
        <f t="shared" si="3888"/>
        <v>8016.7</v>
      </c>
      <c r="AD1964" s="19">
        <f t="shared" si="3889"/>
        <v>0</v>
      </c>
      <c r="AE1964" s="19">
        <f t="shared" si="3903"/>
        <v>0</v>
      </c>
      <c r="AF1964" s="19">
        <f t="shared" si="3903"/>
        <v>0</v>
      </c>
      <c r="AG1964" s="19">
        <f t="shared" si="3893"/>
        <v>39221.919999999998</v>
      </c>
      <c r="AH1964" s="19">
        <f t="shared" si="3894"/>
        <v>8016.7</v>
      </c>
      <c r="AI1964" s="19">
        <f t="shared" si="3895"/>
        <v>0</v>
      </c>
      <c r="AJ1964" s="19">
        <f t="shared" si="3903"/>
        <v>-1012.917</v>
      </c>
      <c r="AK1964" s="19">
        <f t="shared" si="3903"/>
        <v>10820.85</v>
      </c>
      <c r="AL1964" s="19">
        <f t="shared" si="3903"/>
        <v>0</v>
      </c>
      <c r="AM1964" s="19">
        <f t="shared" si="3869"/>
        <v>38209.002999999997</v>
      </c>
      <c r="AN1964" s="19">
        <f t="shared" si="3903"/>
        <v>0</v>
      </c>
      <c r="AO1964" s="19">
        <f t="shared" si="3875"/>
        <v>38209.002999999997</v>
      </c>
      <c r="AP1964" s="19">
        <f t="shared" si="3870"/>
        <v>18837.55</v>
      </c>
      <c r="AQ1964" s="19">
        <f t="shared" si="3903"/>
        <v>0</v>
      </c>
      <c r="AR1964" s="19">
        <f t="shared" si="3876"/>
        <v>18837.55</v>
      </c>
      <c r="AS1964" s="19">
        <f t="shared" si="3871"/>
        <v>0</v>
      </c>
      <c r="AT1964" s="19">
        <f t="shared" si="3903"/>
        <v>0</v>
      </c>
      <c r="AU1964" s="19">
        <f t="shared" si="3877"/>
        <v>0</v>
      </c>
      <c r="AV1964" s="19">
        <f t="shared" si="3903"/>
        <v>0</v>
      </c>
      <c r="AW1964" s="32"/>
      <c r="AX1964" s="23"/>
      <c r="AY1964" s="2"/>
    </row>
    <row r="1965" spans="1:51" x14ac:dyDescent="0.3">
      <c r="A1965" s="49" t="s">
        <v>396</v>
      </c>
      <c r="B1965" s="45">
        <v>410</v>
      </c>
      <c r="C1965" s="49"/>
      <c r="D1965" s="49"/>
      <c r="E1965" s="15" t="s">
        <v>593</v>
      </c>
      <c r="F1965" s="19">
        <f t="shared" si="3902"/>
        <v>37223.9</v>
      </c>
      <c r="G1965" s="19">
        <f t="shared" si="3902"/>
        <v>8016.7</v>
      </c>
      <c r="H1965" s="19">
        <f t="shared" si="3902"/>
        <v>0</v>
      </c>
      <c r="I1965" s="19">
        <f t="shared" si="3899"/>
        <v>0</v>
      </c>
      <c r="J1965" s="19">
        <f t="shared" si="3899"/>
        <v>0</v>
      </c>
      <c r="K1965" s="19">
        <f t="shared" si="3899"/>
        <v>0</v>
      </c>
      <c r="L1965" s="19">
        <f t="shared" si="3857"/>
        <v>37223.9</v>
      </c>
      <c r="M1965" s="19">
        <f t="shared" si="3858"/>
        <v>8016.7</v>
      </c>
      <c r="N1965" s="19">
        <f t="shared" si="3859"/>
        <v>0</v>
      </c>
      <c r="O1965" s="19">
        <f t="shared" si="3900"/>
        <v>1998.02</v>
      </c>
      <c r="P1965" s="19">
        <f t="shared" si="3900"/>
        <v>0</v>
      </c>
      <c r="Q1965" s="19">
        <f t="shared" si="3900"/>
        <v>0</v>
      </c>
      <c r="R1965" s="19">
        <f t="shared" si="3878"/>
        <v>39221.919999999998</v>
      </c>
      <c r="S1965" s="19">
        <f t="shared" si="3879"/>
        <v>8016.7</v>
      </c>
      <c r="T1965" s="19">
        <f t="shared" si="3880"/>
        <v>0</v>
      </c>
      <c r="U1965" s="19">
        <f t="shared" si="3903"/>
        <v>0</v>
      </c>
      <c r="V1965" s="19">
        <f t="shared" si="3881"/>
        <v>39221.919999999998</v>
      </c>
      <c r="W1965" s="19">
        <f t="shared" si="3882"/>
        <v>8016.7</v>
      </c>
      <c r="X1965" s="19">
        <f t="shared" si="3883"/>
        <v>0</v>
      </c>
      <c r="Y1965" s="19">
        <f t="shared" si="3903"/>
        <v>0</v>
      </c>
      <c r="Z1965" s="19">
        <f t="shared" si="3903"/>
        <v>0</v>
      </c>
      <c r="AA1965" s="19">
        <f t="shared" si="3903"/>
        <v>0</v>
      </c>
      <c r="AB1965" s="19">
        <f t="shared" si="3887"/>
        <v>39221.919999999998</v>
      </c>
      <c r="AC1965" s="19">
        <f t="shared" si="3888"/>
        <v>8016.7</v>
      </c>
      <c r="AD1965" s="19">
        <f t="shared" si="3889"/>
        <v>0</v>
      </c>
      <c r="AE1965" s="19">
        <f t="shared" si="3903"/>
        <v>0</v>
      </c>
      <c r="AF1965" s="19">
        <f t="shared" si="3903"/>
        <v>0</v>
      </c>
      <c r="AG1965" s="19">
        <f t="shared" si="3893"/>
        <v>39221.919999999998</v>
      </c>
      <c r="AH1965" s="19">
        <f t="shared" si="3894"/>
        <v>8016.7</v>
      </c>
      <c r="AI1965" s="19">
        <f t="shared" si="3895"/>
        <v>0</v>
      </c>
      <c r="AJ1965" s="19">
        <f t="shared" si="3903"/>
        <v>-1012.917</v>
      </c>
      <c r="AK1965" s="19">
        <f t="shared" si="3903"/>
        <v>10820.85</v>
      </c>
      <c r="AL1965" s="19">
        <f t="shared" si="3903"/>
        <v>0</v>
      </c>
      <c r="AM1965" s="19">
        <f t="shared" si="3869"/>
        <v>38209.002999999997</v>
      </c>
      <c r="AN1965" s="19">
        <f t="shared" si="3903"/>
        <v>0</v>
      </c>
      <c r="AO1965" s="19">
        <f t="shared" si="3875"/>
        <v>38209.002999999997</v>
      </c>
      <c r="AP1965" s="19">
        <f t="shared" si="3870"/>
        <v>18837.55</v>
      </c>
      <c r="AQ1965" s="19">
        <f t="shared" si="3903"/>
        <v>0</v>
      </c>
      <c r="AR1965" s="19">
        <f t="shared" si="3876"/>
        <v>18837.55</v>
      </c>
      <c r="AS1965" s="19">
        <f t="shared" si="3871"/>
        <v>0</v>
      </c>
      <c r="AT1965" s="19">
        <f t="shared" si="3903"/>
        <v>0</v>
      </c>
      <c r="AU1965" s="19">
        <f t="shared" si="3877"/>
        <v>0</v>
      </c>
      <c r="AV1965" s="19">
        <f t="shared" si="3903"/>
        <v>0</v>
      </c>
      <c r="AW1965" s="32"/>
      <c r="AX1965" s="23"/>
      <c r="AY1965" s="2"/>
    </row>
    <row r="1966" spans="1:51" x14ac:dyDescent="0.3">
      <c r="A1966" s="49" t="s">
        <v>396</v>
      </c>
      <c r="B1966" s="45">
        <v>410</v>
      </c>
      <c r="C1966" s="49" t="s">
        <v>200</v>
      </c>
      <c r="D1966" s="49" t="s">
        <v>112</v>
      </c>
      <c r="E1966" s="15" t="s">
        <v>552</v>
      </c>
      <c r="F1966" s="19">
        <v>37223.9</v>
      </c>
      <c r="G1966" s="19">
        <v>8016.7</v>
      </c>
      <c r="H1966" s="19">
        <v>0</v>
      </c>
      <c r="I1966" s="19"/>
      <c r="J1966" s="19"/>
      <c r="K1966" s="19"/>
      <c r="L1966" s="19">
        <f t="shared" si="3857"/>
        <v>37223.9</v>
      </c>
      <c r="M1966" s="19">
        <f t="shared" si="3858"/>
        <v>8016.7</v>
      </c>
      <c r="N1966" s="19">
        <f t="shared" si="3859"/>
        <v>0</v>
      </c>
      <c r="O1966" s="19">
        <v>1998.02</v>
      </c>
      <c r="P1966" s="19"/>
      <c r="Q1966" s="19"/>
      <c r="R1966" s="19">
        <f t="shared" si="3878"/>
        <v>39221.919999999998</v>
      </c>
      <c r="S1966" s="19">
        <f t="shared" si="3879"/>
        <v>8016.7</v>
      </c>
      <c r="T1966" s="19">
        <f t="shared" si="3880"/>
        <v>0</v>
      </c>
      <c r="U1966" s="19"/>
      <c r="V1966" s="19">
        <f t="shared" si="3881"/>
        <v>39221.919999999998</v>
      </c>
      <c r="W1966" s="19">
        <f t="shared" si="3882"/>
        <v>8016.7</v>
      </c>
      <c r="X1966" s="19">
        <f t="shared" si="3883"/>
        <v>0</v>
      </c>
      <c r="Y1966" s="19"/>
      <c r="Z1966" s="19"/>
      <c r="AA1966" s="19"/>
      <c r="AB1966" s="19">
        <f t="shared" si="3887"/>
        <v>39221.919999999998</v>
      </c>
      <c r="AC1966" s="19">
        <f t="shared" si="3888"/>
        <v>8016.7</v>
      </c>
      <c r="AD1966" s="19">
        <f t="shared" si="3889"/>
        <v>0</v>
      </c>
      <c r="AE1966" s="19"/>
      <c r="AF1966" s="19"/>
      <c r="AG1966" s="19">
        <f t="shared" si="3893"/>
        <v>39221.919999999998</v>
      </c>
      <c r="AH1966" s="19">
        <f t="shared" si="3894"/>
        <v>8016.7</v>
      </c>
      <c r="AI1966" s="19">
        <f t="shared" si="3895"/>
        <v>0</v>
      </c>
      <c r="AJ1966" s="19">
        <f>-1012.917</f>
        <v>-1012.917</v>
      </c>
      <c r="AK1966" s="19">
        <f>10820.85</f>
        <v>10820.85</v>
      </c>
      <c r="AL1966" s="19"/>
      <c r="AM1966" s="19">
        <f t="shared" si="3869"/>
        <v>38209.002999999997</v>
      </c>
      <c r="AN1966" s="19"/>
      <c r="AO1966" s="19">
        <f t="shared" si="3875"/>
        <v>38209.002999999997</v>
      </c>
      <c r="AP1966" s="19">
        <f t="shared" si="3870"/>
        <v>18837.55</v>
      </c>
      <c r="AQ1966" s="19"/>
      <c r="AR1966" s="19">
        <f t="shared" si="3876"/>
        <v>18837.55</v>
      </c>
      <c r="AS1966" s="19">
        <f t="shared" si="3871"/>
        <v>0</v>
      </c>
      <c r="AT1966" s="19"/>
      <c r="AU1966" s="19">
        <f t="shared" si="3877"/>
        <v>0</v>
      </c>
      <c r="AV1966" s="19"/>
      <c r="AW1966" s="32"/>
      <c r="AX1966" s="23"/>
      <c r="AY1966" s="2"/>
    </row>
    <row r="1967" spans="1:51" ht="93.6" x14ac:dyDescent="0.3">
      <c r="A1967" s="49" t="s">
        <v>400</v>
      </c>
      <c r="B1967" s="45"/>
      <c r="C1967" s="49"/>
      <c r="D1967" s="49"/>
      <c r="E1967" s="15" t="s">
        <v>1223</v>
      </c>
      <c r="F1967" s="19">
        <f t="shared" ref="F1967:K1967" si="3904">F1968+F1972</f>
        <v>5340.1</v>
      </c>
      <c r="G1967" s="19">
        <f t="shared" si="3904"/>
        <v>3539.8</v>
      </c>
      <c r="H1967" s="19">
        <f t="shared" si="3904"/>
        <v>3176.8</v>
      </c>
      <c r="I1967" s="19">
        <f t="shared" si="3904"/>
        <v>0</v>
      </c>
      <c r="J1967" s="19">
        <f t="shared" si="3904"/>
        <v>0</v>
      </c>
      <c r="K1967" s="19">
        <f t="shared" si="3904"/>
        <v>0</v>
      </c>
      <c r="L1967" s="19">
        <f t="shared" si="3857"/>
        <v>5340.1</v>
      </c>
      <c r="M1967" s="19">
        <f t="shared" si="3858"/>
        <v>3539.8</v>
      </c>
      <c r="N1967" s="19">
        <f t="shared" si="3859"/>
        <v>3176.8</v>
      </c>
      <c r="O1967" s="19">
        <f t="shared" ref="O1967:Q1967" si="3905">O1968+O1972</f>
        <v>384.60199999999998</v>
      </c>
      <c r="P1967" s="19">
        <f t="shared" si="3905"/>
        <v>0</v>
      </c>
      <c r="Q1967" s="19">
        <f t="shared" si="3905"/>
        <v>0</v>
      </c>
      <c r="R1967" s="19">
        <f t="shared" si="3878"/>
        <v>5724.7020000000002</v>
      </c>
      <c r="S1967" s="19">
        <f t="shared" si="3879"/>
        <v>3539.8</v>
      </c>
      <c r="T1967" s="19">
        <f t="shared" si="3880"/>
        <v>3176.8</v>
      </c>
      <c r="U1967" s="19">
        <f t="shared" ref="U1967:AV1967" si="3906">U1968+U1972</f>
        <v>0</v>
      </c>
      <c r="V1967" s="19">
        <f t="shared" si="3881"/>
        <v>5724.7020000000002</v>
      </c>
      <c r="W1967" s="19">
        <f t="shared" si="3882"/>
        <v>3539.8</v>
      </c>
      <c r="X1967" s="19">
        <f t="shared" si="3883"/>
        <v>3176.8</v>
      </c>
      <c r="Y1967" s="19">
        <f t="shared" ref="Y1967:AA1967" si="3907">Y1968+Y1972</f>
        <v>0</v>
      </c>
      <c r="Z1967" s="19">
        <f t="shared" si="3907"/>
        <v>0</v>
      </c>
      <c r="AA1967" s="19">
        <f t="shared" si="3907"/>
        <v>0</v>
      </c>
      <c r="AB1967" s="19">
        <f t="shared" si="3887"/>
        <v>5724.7020000000002</v>
      </c>
      <c r="AC1967" s="19">
        <f t="shared" si="3888"/>
        <v>3539.8</v>
      </c>
      <c r="AD1967" s="19">
        <f t="shared" si="3889"/>
        <v>3176.8</v>
      </c>
      <c r="AE1967" s="19">
        <f t="shared" ref="AE1967:AF1967" si="3908">AE1968+AE1972</f>
        <v>0</v>
      </c>
      <c r="AF1967" s="19">
        <f t="shared" si="3908"/>
        <v>0</v>
      </c>
      <c r="AG1967" s="19">
        <f t="shared" si="3893"/>
        <v>5724.7020000000002</v>
      </c>
      <c r="AH1967" s="19">
        <f t="shared" si="3894"/>
        <v>3539.8</v>
      </c>
      <c r="AI1967" s="19">
        <f t="shared" si="3895"/>
        <v>3176.8</v>
      </c>
      <c r="AJ1967" s="19">
        <f t="shared" ref="AJ1967:AL1967" si="3909">AJ1968+AJ1972</f>
        <v>0</v>
      </c>
      <c r="AK1967" s="19">
        <f t="shared" si="3909"/>
        <v>0</v>
      </c>
      <c r="AL1967" s="19">
        <f t="shared" si="3909"/>
        <v>0</v>
      </c>
      <c r="AM1967" s="19">
        <f t="shared" si="3869"/>
        <v>5724.7020000000002</v>
      </c>
      <c r="AN1967" s="19">
        <f t="shared" ref="AN1967" si="3910">AN1968+AN1972</f>
        <v>0</v>
      </c>
      <c r="AO1967" s="19">
        <f t="shared" si="3875"/>
        <v>5724.7020000000002</v>
      </c>
      <c r="AP1967" s="19">
        <f t="shared" si="3870"/>
        <v>3539.8</v>
      </c>
      <c r="AQ1967" s="19">
        <f t="shared" ref="AQ1967" si="3911">AQ1968+AQ1972</f>
        <v>0</v>
      </c>
      <c r="AR1967" s="19">
        <f t="shared" si="3876"/>
        <v>3539.8</v>
      </c>
      <c r="AS1967" s="19">
        <f t="shared" si="3871"/>
        <v>3176.8</v>
      </c>
      <c r="AT1967" s="19">
        <f t="shared" ref="AT1967" si="3912">AT1968+AT1972</f>
        <v>0</v>
      </c>
      <c r="AU1967" s="19">
        <f t="shared" si="3877"/>
        <v>3176.8</v>
      </c>
      <c r="AV1967" s="19">
        <f t="shared" si="3906"/>
        <v>0</v>
      </c>
      <c r="AW1967" s="32"/>
      <c r="AX1967" s="23"/>
      <c r="AY1967" s="2"/>
    </row>
    <row r="1968" spans="1:51" ht="62.4" x14ac:dyDescent="0.3">
      <c r="A1968" s="49" t="s">
        <v>398</v>
      </c>
      <c r="B1968" s="45"/>
      <c r="C1968" s="49"/>
      <c r="D1968" s="49"/>
      <c r="E1968" s="15" t="s">
        <v>769</v>
      </c>
      <c r="F1968" s="19">
        <f t="shared" ref="F1968:K1970" si="3913">F1969</f>
        <v>2556.8000000000002</v>
      </c>
      <c r="G1968" s="19">
        <f t="shared" si="3913"/>
        <v>363</v>
      </c>
      <c r="H1968" s="19">
        <f t="shared" si="3913"/>
        <v>0</v>
      </c>
      <c r="I1968" s="19">
        <f t="shared" si="3913"/>
        <v>0</v>
      </c>
      <c r="J1968" s="19">
        <f t="shared" si="3913"/>
        <v>0</v>
      </c>
      <c r="K1968" s="19">
        <f t="shared" si="3913"/>
        <v>0</v>
      </c>
      <c r="L1968" s="19">
        <f t="shared" si="3857"/>
        <v>2556.8000000000002</v>
      </c>
      <c r="M1968" s="19">
        <f t="shared" si="3858"/>
        <v>363</v>
      </c>
      <c r="N1968" s="19">
        <f t="shared" si="3859"/>
        <v>0</v>
      </c>
      <c r="O1968" s="19">
        <f t="shared" ref="O1968:Q1970" si="3914">O1969</f>
        <v>384.60199999999998</v>
      </c>
      <c r="P1968" s="19">
        <f t="shared" si="3914"/>
        <v>0</v>
      </c>
      <c r="Q1968" s="19">
        <f t="shared" si="3914"/>
        <v>0</v>
      </c>
      <c r="R1968" s="19">
        <f t="shared" si="3878"/>
        <v>2941.402</v>
      </c>
      <c r="S1968" s="19">
        <f t="shared" si="3879"/>
        <v>363</v>
      </c>
      <c r="T1968" s="19">
        <f t="shared" si="3880"/>
        <v>0</v>
      </c>
      <c r="U1968" s="19">
        <f t="shared" ref="U1968:AV1970" si="3915">U1969</f>
        <v>0</v>
      </c>
      <c r="V1968" s="19">
        <f t="shared" si="3881"/>
        <v>2941.402</v>
      </c>
      <c r="W1968" s="19">
        <f t="shared" si="3882"/>
        <v>363</v>
      </c>
      <c r="X1968" s="19">
        <f t="shared" si="3883"/>
        <v>0</v>
      </c>
      <c r="Y1968" s="19">
        <f t="shared" si="3915"/>
        <v>0</v>
      </c>
      <c r="Z1968" s="19">
        <f t="shared" si="3915"/>
        <v>0</v>
      </c>
      <c r="AA1968" s="19">
        <f t="shared" si="3915"/>
        <v>0</v>
      </c>
      <c r="AB1968" s="19">
        <f t="shared" si="3887"/>
        <v>2941.402</v>
      </c>
      <c r="AC1968" s="19">
        <f t="shared" si="3888"/>
        <v>363</v>
      </c>
      <c r="AD1968" s="19">
        <f t="shared" si="3889"/>
        <v>0</v>
      </c>
      <c r="AE1968" s="19">
        <f t="shared" si="3915"/>
        <v>0</v>
      </c>
      <c r="AF1968" s="19">
        <f t="shared" si="3915"/>
        <v>0</v>
      </c>
      <c r="AG1968" s="19">
        <f t="shared" si="3893"/>
        <v>2941.402</v>
      </c>
      <c r="AH1968" s="19">
        <f t="shared" si="3894"/>
        <v>363</v>
      </c>
      <c r="AI1968" s="19">
        <f t="shared" si="3895"/>
        <v>0</v>
      </c>
      <c r="AJ1968" s="19">
        <f t="shared" si="3915"/>
        <v>0</v>
      </c>
      <c r="AK1968" s="19">
        <f t="shared" si="3915"/>
        <v>0</v>
      </c>
      <c r="AL1968" s="19">
        <f t="shared" si="3915"/>
        <v>0</v>
      </c>
      <c r="AM1968" s="19">
        <f t="shared" si="3869"/>
        <v>2941.402</v>
      </c>
      <c r="AN1968" s="19">
        <f t="shared" si="3915"/>
        <v>0</v>
      </c>
      <c r="AO1968" s="19">
        <f t="shared" si="3875"/>
        <v>2941.402</v>
      </c>
      <c r="AP1968" s="19">
        <f t="shared" si="3870"/>
        <v>363</v>
      </c>
      <c r="AQ1968" s="19">
        <f t="shared" si="3915"/>
        <v>0</v>
      </c>
      <c r="AR1968" s="19">
        <f t="shared" si="3876"/>
        <v>363</v>
      </c>
      <c r="AS1968" s="19">
        <f t="shared" si="3871"/>
        <v>0</v>
      </c>
      <c r="AT1968" s="19">
        <f t="shared" si="3915"/>
        <v>0</v>
      </c>
      <c r="AU1968" s="19">
        <f t="shared" si="3877"/>
        <v>0</v>
      </c>
      <c r="AV1968" s="19">
        <f t="shared" si="3915"/>
        <v>0</v>
      </c>
      <c r="AW1968" s="32"/>
      <c r="AX1968" s="23"/>
      <c r="AY1968" s="2"/>
    </row>
    <row r="1969" spans="1:51" ht="31.2" x14ac:dyDescent="0.3">
      <c r="A1969" s="49" t="s">
        <v>398</v>
      </c>
      <c r="B1969" s="45">
        <v>200</v>
      </c>
      <c r="C1969" s="49"/>
      <c r="D1969" s="49"/>
      <c r="E1969" s="15" t="s">
        <v>578</v>
      </c>
      <c r="F1969" s="19">
        <f t="shared" si="3913"/>
        <v>2556.8000000000002</v>
      </c>
      <c r="G1969" s="19">
        <f t="shared" si="3913"/>
        <v>363</v>
      </c>
      <c r="H1969" s="19">
        <f t="shared" si="3913"/>
        <v>0</v>
      </c>
      <c r="I1969" s="19">
        <f t="shared" si="3913"/>
        <v>0</v>
      </c>
      <c r="J1969" s="19">
        <f t="shared" si="3913"/>
        <v>0</v>
      </c>
      <c r="K1969" s="19">
        <f t="shared" si="3913"/>
        <v>0</v>
      </c>
      <c r="L1969" s="19">
        <f t="shared" si="3857"/>
        <v>2556.8000000000002</v>
      </c>
      <c r="M1969" s="19">
        <f t="shared" si="3858"/>
        <v>363</v>
      </c>
      <c r="N1969" s="19">
        <f t="shared" si="3859"/>
        <v>0</v>
      </c>
      <c r="O1969" s="19">
        <f t="shared" si="3914"/>
        <v>384.60199999999998</v>
      </c>
      <c r="P1969" s="19">
        <f t="shared" si="3914"/>
        <v>0</v>
      </c>
      <c r="Q1969" s="19">
        <f t="shared" si="3914"/>
        <v>0</v>
      </c>
      <c r="R1969" s="19">
        <f t="shared" si="3878"/>
        <v>2941.402</v>
      </c>
      <c r="S1969" s="19">
        <f t="shared" si="3879"/>
        <v>363</v>
      </c>
      <c r="T1969" s="19">
        <f t="shared" si="3880"/>
        <v>0</v>
      </c>
      <c r="U1969" s="19">
        <f t="shared" si="3915"/>
        <v>0</v>
      </c>
      <c r="V1969" s="19">
        <f t="shared" si="3881"/>
        <v>2941.402</v>
      </c>
      <c r="W1969" s="19">
        <f t="shared" si="3882"/>
        <v>363</v>
      </c>
      <c r="X1969" s="19">
        <f t="shared" si="3883"/>
        <v>0</v>
      </c>
      <c r="Y1969" s="19">
        <f t="shared" si="3915"/>
        <v>0</v>
      </c>
      <c r="Z1969" s="19">
        <f t="shared" si="3915"/>
        <v>0</v>
      </c>
      <c r="AA1969" s="19">
        <f t="shared" si="3915"/>
        <v>0</v>
      </c>
      <c r="AB1969" s="19">
        <f t="shared" si="3887"/>
        <v>2941.402</v>
      </c>
      <c r="AC1969" s="19">
        <f t="shared" si="3888"/>
        <v>363</v>
      </c>
      <c r="AD1969" s="19">
        <f t="shared" si="3889"/>
        <v>0</v>
      </c>
      <c r="AE1969" s="19">
        <f t="shared" si="3915"/>
        <v>0</v>
      </c>
      <c r="AF1969" s="19">
        <f t="shared" si="3915"/>
        <v>0</v>
      </c>
      <c r="AG1969" s="19">
        <f t="shared" si="3893"/>
        <v>2941.402</v>
      </c>
      <c r="AH1969" s="19">
        <f t="shared" si="3894"/>
        <v>363</v>
      </c>
      <c r="AI1969" s="19">
        <f t="shared" si="3895"/>
        <v>0</v>
      </c>
      <c r="AJ1969" s="19">
        <f t="shared" si="3915"/>
        <v>0</v>
      </c>
      <c r="AK1969" s="19">
        <f t="shared" si="3915"/>
        <v>0</v>
      </c>
      <c r="AL1969" s="19">
        <f t="shared" si="3915"/>
        <v>0</v>
      </c>
      <c r="AM1969" s="19">
        <f t="shared" si="3869"/>
        <v>2941.402</v>
      </c>
      <c r="AN1969" s="19">
        <f t="shared" si="3915"/>
        <v>0</v>
      </c>
      <c r="AO1969" s="19">
        <f t="shared" si="3875"/>
        <v>2941.402</v>
      </c>
      <c r="AP1969" s="19">
        <f t="shared" si="3870"/>
        <v>363</v>
      </c>
      <c r="AQ1969" s="19">
        <f t="shared" si="3915"/>
        <v>0</v>
      </c>
      <c r="AR1969" s="19">
        <f t="shared" si="3876"/>
        <v>363</v>
      </c>
      <c r="AS1969" s="19">
        <f t="shared" si="3871"/>
        <v>0</v>
      </c>
      <c r="AT1969" s="19">
        <f t="shared" si="3915"/>
        <v>0</v>
      </c>
      <c r="AU1969" s="19">
        <f t="shared" si="3877"/>
        <v>0</v>
      </c>
      <c r="AV1969" s="19">
        <f t="shared" si="3915"/>
        <v>0</v>
      </c>
      <c r="AW1969" s="32"/>
      <c r="AX1969" s="23"/>
      <c r="AY1969" s="2"/>
    </row>
    <row r="1970" spans="1:51" ht="46.8" x14ac:dyDescent="0.3">
      <c r="A1970" s="49" t="s">
        <v>398</v>
      </c>
      <c r="B1970" s="45">
        <v>240</v>
      </c>
      <c r="C1970" s="49"/>
      <c r="D1970" s="49"/>
      <c r="E1970" s="15" t="s">
        <v>586</v>
      </c>
      <c r="F1970" s="19">
        <f t="shared" si="3913"/>
        <v>2556.8000000000002</v>
      </c>
      <c r="G1970" s="19">
        <f t="shared" si="3913"/>
        <v>363</v>
      </c>
      <c r="H1970" s="19">
        <f t="shared" si="3913"/>
        <v>0</v>
      </c>
      <c r="I1970" s="19">
        <f t="shared" si="3913"/>
        <v>0</v>
      </c>
      <c r="J1970" s="19">
        <f t="shared" si="3913"/>
        <v>0</v>
      </c>
      <c r="K1970" s="19">
        <f t="shared" si="3913"/>
        <v>0</v>
      </c>
      <c r="L1970" s="19">
        <f t="shared" si="3857"/>
        <v>2556.8000000000002</v>
      </c>
      <c r="M1970" s="19">
        <f t="shared" si="3858"/>
        <v>363</v>
      </c>
      <c r="N1970" s="19">
        <f t="shared" si="3859"/>
        <v>0</v>
      </c>
      <c r="O1970" s="19">
        <f t="shared" si="3914"/>
        <v>384.60199999999998</v>
      </c>
      <c r="P1970" s="19">
        <f t="shared" si="3914"/>
        <v>0</v>
      </c>
      <c r="Q1970" s="19">
        <f t="shared" si="3914"/>
        <v>0</v>
      </c>
      <c r="R1970" s="19">
        <f t="shared" si="3878"/>
        <v>2941.402</v>
      </c>
      <c r="S1970" s="19">
        <f t="shared" si="3879"/>
        <v>363</v>
      </c>
      <c r="T1970" s="19">
        <f t="shared" si="3880"/>
        <v>0</v>
      </c>
      <c r="U1970" s="19">
        <f t="shared" si="3915"/>
        <v>0</v>
      </c>
      <c r="V1970" s="19">
        <f t="shared" si="3881"/>
        <v>2941.402</v>
      </c>
      <c r="W1970" s="19">
        <f t="shared" si="3882"/>
        <v>363</v>
      </c>
      <c r="X1970" s="19">
        <f t="shared" si="3883"/>
        <v>0</v>
      </c>
      <c r="Y1970" s="19">
        <f t="shared" si="3915"/>
        <v>0</v>
      </c>
      <c r="Z1970" s="19">
        <f t="shared" si="3915"/>
        <v>0</v>
      </c>
      <c r="AA1970" s="19">
        <f t="shared" si="3915"/>
        <v>0</v>
      </c>
      <c r="AB1970" s="19">
        <f t="shared" si="3887"/>
        <v>2941.402</v>
      </c>
      <c r="AC1970" s="19">
        <f t="shared" si="3888"/>
        <v>363</v>
      </c>
      <c r="AD1970" s="19">
        <f t="shared" si="3889"/>
        <v>0</v>
      </c>
      <c r="AE1970" s="19">
        <f t="shared" si="3915"/>
        <v>0</v>
      </c>
      <c r="AF1970" s="19">
        <f t="shared" si="3915"/>
        <v>0</v>
      </c>
      <c r="AG1970" s="19">
        <f t="shared" si="3893"/>
        <v>2941.402</v>
      </c>
      <c r="AH1970" s="19">
        <f t="shared" si="3894"/>
        <v>363</v>
      </c>
      <c r="AI1970" s="19">
        <f t="shared" si="3895"/>
        <v>0</v>
      </c>
      <c r="AJ1970" s="19">
        <f t="shared" si="3915"/>
        <v>0</v>
      </c>
      <c r="AK1970" s="19">
        <f t="shared" si="3915"/>
        <v>0</v>
      </c>
      <c r="AL1970" s="19">
        <f t="shared" si="3915"/>
        <v>0</v>
      </c>
      <c r="AM1970" s="19">
        <f t="shared" si="3869"/>
        <v>2941.402</v>
      </c>
      <c r="AN1970" s="19">
        <f t="shared" si="3915"/>
        <v>0</v>
      </c>
      <c r="AO1970" s="19">
        <f t="shared" si="3875"/>
        <v>2941.402</v>
      </c>
      <c r="AP1970" s="19">
        <f t="shared" si="3870"/>
        <v>363</v>
      </c>
      <c r="AQ1970" s="19">
        <f t="shared" si="3915"/>
        <v>0</v>
      </c>
      <c r="AR1970" s="19">
        <f t="shared" si="3876"/>
        <v>363</v>
      </c>
      <c r="AS1970" s="19">
        <f t="shared" si="3871"/>
        <v>0</v>
      </c>
      <c r="AT1970" s="19">
        <f t="shared" si="3915"/>
        <v>0</v>
      </c>
      <c r="AU1970" s="19">
        <f t="shared" si="3877"/>
        <v>0</v>
      </c>
      <c r="AV1970" s="19">
        <f t="shared" si="3915"/>
        <v>0</v>
      </c>
      <c r="AW1970" s="32"/>
      <c r="AX1970" s="23"/>
      <c r="AY1970" s="2"/>
    </row>
    <row r="1971" spans="1:51" x14ac:dyDescent="0.3">
      <c r="A1971" s="49" t="s">
        <v>398</v>
      </c>
      <c r="B1971" s="45">
        <v>240</v>
      </c>
      <c r="C1971" s="49" t="s">
        <v>200</v>
      </c>
      <c r="D1971" s="49" t="s">
        <v>112</v>
      </c>
      <c r="E1971" s="15" t="s">
        <v>552</v>
      </c>
      <c r="F1971" s="19">
        <v>2556.8000000000002</v>
      </c>
      <c r="G1971" s="19">
        <v>363</v>
      </c>
      <c r="H1971" s="19">
        <v>0</v>
      </c>
      <c r="I1971" s="19"/>
      <c r="J1971" s="19"/>
      <c r="K1971" s="19"/>
      <c r="L1971" s="19">
        <f t="shared" si="3857"/>
        <v>2556.8000000000002</v>
      </c>
      <c r="M1971" s="19">
        <f t="shared" si="3858"/>
        <v>363</v>
      </c>
      <c r="N1971" s="19">
        <f t="shared" si="3859"/>
        <v>0</v>
      </c>
      <c r="O1971" s="19">
        <v>384.60199999999998</v>
      </c>
      <c r="P1971" s="19"/>
      <c r="Q1971" s="19"/>
      <c r="R1971" s="19">
        <f t="shared" si="3878"/>
        <v>2941.402</v>
      </c>
      <c r="S1971" s="19">
        <f t="shared" si="3879"/>
        <v>363</v>
      </c>
      <c r="T1971" s="19">
        <f t="shared" si="3880"/>
        <v>0</v>
      </c>
      <c r="U1971" s="19"/>
      <c r="V1971" s="19">
        <f t="shared" si="3881"/>
        <v>2941.402</v>
      </c>
      <c r="W1971" s="19">
        <f t="shared" si="3882"/>
        <v>363</v>
      </c>
      <c r="X1971" s="19">
        <f t="shared" si="3883"/>
        <v>0</v>
      </c>
      <c r="Y1971" s="19"/>
      <c r="Z1971" s="19"/>
      <c r="AA1971" s="19"/>
      <c r="AB1971" s="19">
        <f t="shared" si="3887"/>
        <v>2941.402</v>
      </c>
      <c r="AC1971" s="19">
        <f t="shared" si="3888"/>
        <v>363</v>
      </c>
      <c r="AD1971" s="19">
        <f t="shared" si="3889"/>
        <v>0</v>
      </c>
      <c r="AE1971" s="19"/>
      <c r="AF1971" s="19"/>
      <c r="AG1971" s="19">
        <f t="shared" si="3893"/>
        <v>2941.402</v>
      </c>
      <c r="AH1971" s="19">
        <f t="shared" si="3894"/>
        <v>363</v>
      </c>
      <c r="AI1971" s="19">
        <f t="shared" si="3895"/>
        <v>0</v>
      </c>
      <c r="AJ1971" s="19"/>
      <c r="AK1971" s="19"/>
      <c r="AL1971" s="19"/>
      <c r="AM1971" s="19">
        <f t="shared" si="3869"/>
        <v>2941.402</v>
      </c>
      <c r="AN1971" s="19"/>
      <c r="AO1971" s="19">
        <f t="shared" si="3875"/>
        <v>2941.402</v>
      </c>
      <c r="AP1971" s="19">
        <f t="shared" si="3870"/>
        <v>363</v>
      </c>
      <c r="AQ1971" s="19"/>
      <c r="AR1971" s="19">
        <f t="shared" si="3876"/>
        <v>363</v>
      </c>
      <c r="AS1971" s="19">
        <f t="shared" si="3871"/>
        <v>0</v>
      </c>
      <c r="AT1971" s="19"/>
      <c r="AU1971" s="19">
        <f t="shared" si="3877"/>
        <v>0</v>
      </c>
      <c r="AV1971" s="19"/>
      <c r="AW1971" s="32"/>
      <c r="AX1971" s="23"/>
      <c r="AY1971" s="2"/>
    </row>
    <row r="1972" spans="1:51" ht="46.8" x14ac:dyDescent="0.3">
      <c r="A1972" s="49" t="s">
        <v>399</v>
      </c>
      <c r="B1972" s="45"/>
      <c r="C1972" s="49"/>
      <c r="D1972" s="49"/>
      <c r="E1972" s="15" t="s">
        <v>770</v>
      </c>
      <c r="F1972" s="19">
        <f t="shared" ref="F1972:K1974" si="3916">F1973</f>
        <v>2783.3</v>
      </c>
      <c r="G1972" s="19">
        <f t="shared" si="3916"/>
        <v>3176.8</v>
      </c>
      <c r="H1972" s="19">
        <f t="shared" si="3916"/>
        <v>3176.8</v>
      </c>
      <c r="I1972" s="19">
        <f t="shared" si="3916"/>
        <v>0</v>
      </c>
      <c r="J1972" s="19">
        <f t="shared" si="3916"/>
        <v>0</v>
      </c>
      <c r="K1972" s="19">
        <f t="shared" si="3916"/>
        <v>0</v>
      </c>
      <c r="L1972" s="19">
        <f t="shared" si="3857"/>
        <v>2783.3</v>
      </c>
      <c r="M1972" s="19">
        <f t="shared" si="3858"/>
        <v>3176.8</v>
      </c>
      <c r="N1972" s="19">
        <f t="shared" si="3859"/>
        <v>3176.8</v>
      </c>
      <c r="O1972" s="19">
        <f t="shared" ref="O1972:Q1974" si="3917">O1973</f>
        <v>0</v>
      </c>
      <c r="P1972" s="19">
        <f t="shared" si="3917"/>
        <v>0</v>
      </c>
      <c r="Q1972" s="19">
        <f t="shared" si="3917"/>
        <v>0</v>
      </c>
      <c r="R1972" s="19">
        <f t="shared" si="3878"/>
        <v>2783.3</v>
      </c>
      <c r="S1972" s="19">
        <f t="shared" si="3879"/>
        <v>3176.8</v>
      </c>
      <c r="T1972" s="19">
        <f t="shared" si="3880"/>
        <v>3176.8</v>
      </c>
      <c r="U1972" s="19">
        <f t="shared" ref="U1972:AV1974" si="3918">U1973</f>
        <v>0</v>
      </c>
      <c r="V1972" s="19">
        <f t="shared" si="3881"/>
        <v>2783.3</v>
      </c>
      <c r="W1972" s="19">
        <f t="shared" si="3882"/>
        <v>3176.8</v>
      </c>
      <c r="X1972" s="19">
        <f t="shared" si="3883"/>
        <v>3176.8</v>
      </c>
      <c r="Y1972" s="19">
        <f t="shared" si="3918"/>
        <v>0</v>
      </c>
      <c r="Z1972" s="19">
        <f t="shared" si="3918"/>
        <v>0</v>
      </c>
      <c r="AA1972" s="19">
        <f t="shared" si="3918"/>
        <v>0</v>
      </c>
      <c r="AB1972" s="19">
        <f t="shared" si="3887"/>
        <v>2783.3</v>
      </c>
      <c r="AC1972" s="19">
        <f t="shared" si="3888"/>
        <v>3176.8</v>
      </c>
      <c r="AD1972" s="19">
        <f t="shared" si="3889"/>
        <v>3176.8</v>
      </c>
      <c r="AE1972" s="19">
        <f t="shared" si="3918"/>
        <v>0</v>
      </c>
      <c r="AF1972" s="19">
        <f t="shared" si="3918"/>
        <v>0</v>
      </c>
      <c r="AG1972" s="19">
        <f t="shared" si="3893"/>
        <v>2783.3</v>
      </c>
      <c r="AH1972" s="19">
        <f t="shared" si="3894"/>
        <v>3176.8</v>
      </c>
      <c r="AI1972" s="19">
        <f t="shared" si="3895"/>
        <v>3176.8</v>
      </c>
      <c r="AJ1972" s="19">
        <f t="shared" si="3918"/>
        <v>0</v>
      </c>
      <c r="AK1972" s="19">
        <f t="shared" si="3918"/>
        <v>0</v>
      </c>
      <c r="AL1972" s="19">
        <f t="shared" si="3918"/>
        <v>0</v>
      </c>
      <c r="AM1972" s="19">
        <f t="shared" si="3869"/>
        <v>2783.3</v>
      </c>
      <c r="AN1972" s="19">
        <f t="shared" si="3918"/>
        <v>0</v>
      </c>
      <c r="AO1972" s="19">
        <f t="shared" si="3875"/>
        <v>2783.3</v>
      </c>
      <c r="AP1972" s="19">
        <f t="shared" si="3870"/>
        <v>3176.8</v>
      </c>
      <c r="AQ1972" s="19">
        <f t="shared" si="3918"/>
        <v>0</v>
      </c>
      <c r="AR1972" s="19">
        <f t="shared" si="3876"/>
        <v>3176.8</v>
      </c>
      <c r="AS1972" s="19">
        <f t="shared" si="3871"/>
        <v>3176.8</v>
      </c>
      <c r="AT1972" s="19">
        <f t="shared" si="3918"/>
        <v>0</v>
      </c>
      <c r="AU1972" s="19">
        <f t="shared" si="3877"/>
        <v>3176.8</v>
      </c>
      <c r="AV1972" s="19">
        <f t="shared" si="3918"/>
        <v>0</v>
      </c>
      <c r="AW1972" s="32"/>
      <c r="AX1972" s="23"/>
      <c r="AY1972" s="2"/>
    </row>
    <row r="1973" spans="1:51" x14ac:dyDescent="0.3">
      <c r="A1973" s="49" t="s">
        <v>399</v>
      </c>
      <c r="B1973" s="45">
        <v>800</v>
      </c>
      <c r="C1973" s="49"/>
      <c r="D1973" s="49"/>
      <c r="E1973" s="15" t="s">
        <v>583</v>
      </c>
      <c r="F1973" s="19">
        <f t="shared" si="3916"/>
        <v>2783.3</v>
      </c>
      <c r="G1973" s="19">
        <f t="shared" si="3916"/>
        <v>3176.8</v>
      </c>
      <c r="H1973" s="19">
        <f t="shared" si="3916"/>
        <v>3176.8</v>
      </c>
      <c r="I1973" s="19">
        <f t="shared" si="3916"/>
        <v>0</v>
      </c>
      <c r="J1973" s="19">
        <f t="shared" si="3916"/>
        <v>0</v>
      </c>
      <c r="K1973" s="19">
        <f t="shared" si="3916"/>
        <v>0</v>
      </c>
      <c r="L1973" s="19">
        <f t="shared" si="3857"/>
        <v>2783.3</v>
      </c>
      <c r="M1973" s="19">
        <f t="shared" si="3858"/>
        <v>3176.8</v>
      </c>
      <c r="N1973" s="19">
        <f t="shared" si="3859"/>
        <v>3176.8</v>
      </c>
      <c r="O1973" s="19">
        <f t="shared" si="3917"/>
        <v>0</v>
      </c>
      <c r="P1973" s="19">
        <f t="shared" si="3917"/>
        <v>0</v>
      </c>
      <c r="Q1973" s="19">
        <f t="shared" si="3917"/>
        <v>0</v>
      </c>
      <c r="R1973" s="19">
        <f t="shared" si="3878"/>
        <v>2783.3</v>
      </c>
      <c r="S1973" s="19">
        <f t="shared" si="3879"/>
        <v>3176.8</v>
      </c>
      <c r="T1973" s="19">
        <f t="shared" si="3880"/>
        <v>3176.8</v>
      </c>
      <c r="U1973" s="19">
        <f t="shared" si="3918"/>
        <v>0</v>
      </c>
      <c r="V1973" s="19">
        <f t="shared" si="3881"/>
        <v>2783.3</v>
      </c>
      <c r="W1973" s="19">
        <f t="shared" si="3882"/>
        <v>3176.8</v>
      </c>
      <c r="X1973" s="19">
        <f t="shared" si="3883"/>
        <v>3176.8</v>
      </c>
      <c r="Y1973" s="19">
        <f t="shared" si="3918"/>
        <v>0</v>
      </c>
      <c r="Z1973" s="19">
        <f t="shared" si="3918"/>
        <v>0</v>
      </c>
      <c r="AA1973" s="19">
        <f t="shared" si="3918"/>
        <v>0</v>
      </c>
      <c r="AB1973" s="19">
        <f t="shared" si="3887"/>
        <v>2783.3</v>
      </c>
      <c r="AC1973" s="19">
        <f t="shared" si="3888"/>
        <v>3176.8</v>
      </c>
      <c r="AD1973" s="19">
        <f t="shared" si="3889"/>
        <v>3176.8</v>
      </c>
      <c r="AE1973" s="19">
        <f t="shared" si="3918"/>
        <v>0</v>
      </c>
      <c r="AF1973" s="19">
        <f t="shared" si="3918"/>
        <v>0</v>
      </c>
      <c r="AG1973" s="19">
        <f t="shared" si="3893"/>
        <v>2783.3</v>
      </c>
      <c r="AH1973" s="19">
        <f t="shared" si="3894"/>
        <v>3176.8</v>
      </c>
      <c r="AI1973" s="19">
        <f t="shared" si="3895"/>
        <v>3176.8</v>
      </c>
      <c r="AJ1973" s="19">
        <f t="shared" si="3918"/>
        <v>0</v>
      </c>
      <c r="AK1973" s="19">
        <f t="shared" si="3918"/>
        <v>0</v>
      </c>
      <c r="AL1973" s="19">
        <f t="shared" si="3918"/>
        <v>0</v>
      </c>
      <c r="AM1973" s="19">
        <f t="shared" si="3869"/>
        <v>2783.3</v>
      </c>
      <c r="AN1973" s="19">
        <f t="shared" si="3918"/>
        <v>0</v>
      </c>
      <c r="AO1973" s="19">
        <f t="shared" si="3875"/>
        <v>2783.3</v>
      </c>
      <c r="AP1973" s="19">
        <f t="shared" si="3870"/>
        <v>3176.8</v>
      </c>
      <c r="AQ1973" s="19">
        <f t="shared" si="3918"/>
        <v>0</v>
      </c>
      <c r="AR1973" s="19">
        <f t="shared" si="3876"/>
        <v>3176.8</v>
      </c>
      <c r="AS1973" s="19">
        <f t="shared" si="3871"/>
        <v>3176.8</v>
      </c>
      <c r="AT1973" s="19">
        <f t="shared" si="3918"/>
        <v>0</v>
      </c>
      <c r="AU1973" s="19">
        <f t="shared" si="3877"/>
        <v>3176.8</v>
      </c>
      <c r="AV1973" s="19">
        <f t="shared" si="3918"/>
        <v>0</v>
      </c>
      <c r="AW1973" s="32"/>
      <c r="AX1973" s="23"/>
      <c r="AY1973" s="2"/>
    </row>
    <row r="1974" spans="1:51" x14ac:dyDescent="0.3">
      <c r="A1974" s="49" t="s">
        <v>399</v>
      </c>
      <c r="B1974" s="45">
        <v>850</v>
      </c>
      <c r="C1974" s="49"/>
      <c r="D1974" s="49"/>
      <c r="E1974" s="15" t="s">
        <v>601</v>
      </c>
      <c r="F1974" s="19">
        <f t="shared" si="3916"/>
        <v>2783.3</v>
      </c>
      <c r="G1974" s="19">
        <f t="shared" si="3916"/>
        <v>3176.8</v>
      </c>
      <c r="H1974" s="19">
        <f t="shared" si="3916"/>
        <v>3176.8</v>
      </c>
      <c r="I1974" s="19">
        <f t="shared" si="3916"/>
        <v>0</v>
      </c>
      <c r="J1974" s="19">
        <f t="shared" si="3916"/>
        <v>0</v>
      </c>
      <c r="K1974" s="19">
        <f t="shared" si="3916"/>
        <v>0</v>
      </c>
      <c r="L1974" s="19">
        <f t="shared" si="3857"/>
        <v>2783.3</v>
      </c>
      <c r="M1974" s="19">
        <f t="shared" si="3858"/>
        <v>3176.8</v>
      </c>
      <c r="N1974" s="19">
        <f t="shared" si="3859"/>
        <v>3176.8</v>
      </c>
      <c r="O1974" s="19">
        <f t="shared" si="3917"/>
        <v>0</v>
      </c>
      <c r="P1974" s="19">
        <f t="shared" si="3917"/>
        <v>0</v>
      </c>
      <c r="Q1974" s="19">
        <f t="shared" si="3917"/>
        <v>0</v>
      </c>
      <c r="R1974" s="19">
        <f t="shared" si="3878"/>
        <v>2783.3</v>
      </c>
      <c r="S1974" s="19">
        <f t="shared" si="3879"/>
        <v>3176.8</v>
      </c>
      <c r="T1974" s="19">
        <f t="shared" si="3880"/>
        <v>3176.8</v>
      </c>
      <c r="U1974" s="19">
        <f t="shared" si="3918"/>
        <v>0</v>
      </c>
      <c r="V1974" s="19">
        <f t="shared" si="3881"/>
        <v>2783.3</v>
      </c>
      <c r="W1974" s="19">
        <f t="shared" si="3882"/>
        <v>3176.8</v>
      </c>
      <c r="X1974" s="19">
        <f t="shared" si="3883"/>
        <v>3176.8</v>
      </c>
      <c r="Y1974" s="19">
        <f t="shared" si="3918"/>
        <v>0</v>
      </c>
      <c r="Z1974" s="19">
        <f t="shared" si="3918"/>
        <v>0</v>
      </c>
      <c r="AA1974" s="19">
        <f t="shared" si="3918"/>
        <v>0</v>
      </c>
      <c r="AB1974" s="19">
        <f t="shared" si="3887"/>
        <v>2783.3</v>
      </c>
      <c r="AC1974" s="19">
        <f t="shared" si="3888"/>
        <v>3176.8</v>
      </c>
      <c r="AD1974" s="19">
        <f t="shared" si="3889"/>
        <v>3176.8</v>
      </c>
      <c r="AE1974" s="19">
        <f t="shared" si="3918"/>
        <v>0</v>
      </c>
      <c r="AF1974" s="19">
        <f t="shared" si="3918"/>
        <v>0</v>
      </c>
      <c r="AG1974" s="19">
        <f t="shared" si="3893"/>
        <v>2783.3</v>
      </c>
      <c r="AH1974" s="19">
        <f t="shared" si="3894"/>
        <v>3176.8</v>
      </c>
      <c r="AI1974" s="19">
        <f t="shared" si="3895"/>
        <v>3176.8</v>
      </c>
      <c r="AJ1974" s="19">
        <f t="shared" si="3918"/>
        <v>0</v>
      </c>
      <c r="AK1974" s="19">
        <f t="shared" si="3918"/>
        <v>0</v>
      </c>
      <c r="AL1974" s="19">
        <f t="shared" si="3918"/>
        <v>0</v>
      </c>
      <c r="AM1974" s="19">
        <f t="shared" si="3869"/>
        <v>2783.3</v>
      </c>
      <c r="AN1974" s="19">
        <f t="shared" si="3918"/>
        <v>0</v>
      </c>
      <c r="AO1974" s="19">
        <f t="shared" si="3875"/>
        <v>2783.3</v>
      </c>
      <c r="AP1974" s="19">
        <f t="shared" si="3870"/>
        <v>3176.8</v>
      </c>
      <c r="AQ1974" s="19">
        <f t="shared" si="3918"/>
        <v>0</v>
      </c>
      <c r="AR1974" s="19">
        <f t="shared" si="3876"/>
        <v>3176.8</v>
      </c>
      <c r="AS1974" s="19">
        <f t="shared" si="3871"/>
        <v>3176.8</v>
      </c>
      <c r="AT1974" s="19">
        <f t="shared" si="3918"/>
        <v>0</v>
      </c>
      <c r="AU1974" s="19">
        <f t="shared" si="3877"/>
        <v>3176.8</v>
      </c>
      <c r="AV1974" s="19">
        <f t="shared" si="3918"/>
        <v>0</v>
      </c>
      <c r="AW1974" s="32"/>
      <c r="AX1974" s="23"/>
      <c r="AY1974" s="2"/>
    </row>
    <row r="1975" spans="1:51" x14ac:dyDescent="0.3">
      <c r="A1975" s="49" t="s">
        <v>399</v>
      </c>
      <c r="B1975" s="45">
        <v>850</v>
      </c>
      <c r="C1975" s="49" t="s">
        <v>200</v>
      </c>
      <c r="D1975" s="49" t="s">
        <v>112</v>
      </c>
      <c r="E1975" s="15" t="s">
        <v>552</v>
      </c>
      <c r="F1975" s="19">
        <v>2783.3</v>
      </c>
      <c r="G1975" s="19">
        <v>3176.8</v>
      </c>
      <c r="H1975" s="19">
        <v>3176.8</v>
      </c>
      <c r="I1975" s="19"/>
      <c r="J1975" s="19"/>
      <c r="K1975" s="19"/>
      <c r="L1975" s="19">
        <f t="shared" si="3857"/>
        <v>2783.3</v>
      </c>
      <c r="M1975" s="19">
        <f t="shared" si="3858"/>
        <v>3176.8</v>
      </c>
      <c r="N1975" s="19">
        <f t="shared" si="3859"/>
        <v>3176.8</v>
      </c>
      <c r="O1975" s="19"/>
      <c r="P1975" s="19"/>
      <c r="Q1975" s="19"/>
      <c r="R1975" s="19">
        <f t="shared" si="3878"/>
        <v>2783.3</v>
      </c>
      <c r="S1975" s="19">
        <f t="shared" si="3879"/>
        <v>3176.8</v>
      </c>
      <c r="T1975" s="19">
        <f t="shared" si="3880"/>
        <v>3176.8</v>
      </c>
      <c r="U1975" s="19"/>
      <c r="V1975" s="19">
        <f t="shared" si="3881"/>
        <v>2783.3</v>
      </c>
      <c r="W1975" s="19">
        <f t="shared" si="3882"/>
        <v>3176.8</v>
      </c>
      <c r="X1975" s="19">
        <f t="shared" si="3883"/>
        <v>3176.8</v>
      </c>
      <c r="Y1975" s="19"/>
      <c r="Z1975" s="19"/>
      <c r="AA1975" s="19"/>
      <c r="AB1975" s="19">
        <f t="shared" si="3887"/>
        <v>2783.3</v>
      </c>
      <c r="AC1975" s="19">
        <f t="shared" si="3888"/>
        <v>3176.8</v>
      </c>
      <c r="AD1975" s="19">
        <f t="shared" si="3889"/>
        <v>3176.8</v>
      </c>
      <c r="AE1975" s="19"/>
      <c r="AF1975" s="19"/>
      <c r="AG1975" s="19">
        <f t="shared" si="3893"/>
        <v>2783.3</v>
      </c>
      <c r="AH1975" s="19">
        <f t="shared" si="3894"/>
        <v>3176.8</v>
      </c>
      <c r="AI1975" s="19">
        <f t="shared" si="3895"/>
        <v>3176.8</v>
      </c>
      <c r="AJ1975" s="19"/>
      <c r="AK1975" s="19"/>
      <c r="AL1975" s="19"/>
      <c r="AM1975" s="19">
        <f t="shared" si="3869"/>
        <v>2783.3</v>
      </c>
      <c r="AN1975" s="19"/>
      <c r="AO1975" s="19">
        <f t="shared" si="3875"/>
        <v>2783.3</v>
      </c>
      <c r="AP1975" s="19">
        <f t="shared" si="3870"/>
        <v>3176.8</v>
      </c>
      <c r="AQ1975" s="19"/>
      <c r="AR1975" s="19">
        <f t="shared" si="3876"/>
        <v>3176.8</v>
      </c>
      <c r="AS1975" s="19">
        <f t="shared" si="3871"/>
        <v>3176.8</v>
      </c>
      <c r="AT1975" s="19"/>
      <c r="AU1975" s="19">
        <f t="shared" si="3877"/>
        <v>3176.8</v>
      </c>
      <c r="AV1975" s="19"/>
      <c r="AW1975" s="32"/>
      <c r="AX1975" s="23"/>
      <c r="AY1975" s="2"/>
    </row>
    <row r="1976" spans="1:51" ht="46.8" x14ac:dyDescent="0.3">
      <c r="A1976" s="49" t="s">
        <v>403</v>
      </c>
      <c r="B1976" s="45"/>
      <c r="C1976" s="49"/>
      <c r="D1976" s="49"/>
      <c r="E1976" s="15" t="s">
        <v>1224</v>
      </c>
      <c r="F1976" s="19">
        <f t="shared" ref="F1976:K1976" si="3919">F1977+F1981</f>
        <v>10662.9</v>
      </c>
      <c r="G1976" s="19">
        <f t="shared" si="3919"/>
        <v>0</v>
      </c>
      <c r="H1976" s="19">
        <f t="shared" si="3919"/>
        <v>0</v>
      </c>
      <c r="I1976" s="19">
        <f t="shared" si="3919"/>
        <v>0</v>
      </c>
      <c r="J1976" s="19">
        <f t="shared" si="3919"/>
        <v>0</v>
      </c>
      <c r="K1976" s="19">
        <f t="shared" si="3919"/>
        <v>0</v>
      </c>
      <c r="L1976" s="19">
        <f t="shared" si="3857"/>
        <v>10662.9</v>
      </c>
      <c r="M1976" s="19">
        <f t="shared" si="3858"/>
        <v>0</v>
      </c>
      <c r="N1976" s="19">
        <f t="shared" si="3859"/>
        <v>0</v>
      </c>
      <c r="O1976" s="19">
        <f t="shared" ref="O1976:Q1976" si="3920">O1977+O1981</f>
        <v>17467.814999999999</v>
      </c>
      <c r="P1976" s="19">
        <f t="shared" si="3920"/>
        <v>0</v>
      </c>
      <c r="Q1976" s="19">
        <f t="shared" si="3920"/>
        <v>0</v>
      </c>
      <c r="R1976" s="19">
        <f t="shared" si="3878"/>
        <v>28130.714999999997</v>
      </c>
      <c r="S1976" s="19">
        <f t="shared" si="3879"/>
        <v>0</v>
      </c>
      <c r="T1976" s="19">
        <f t="shared" si="3880"/>
        <v>0</v>
      </c>
      <c r="U1976" s="19">
        <f t="shared" ref="U1976:AV1976" si="3921">U1977+U1981</f>
        <v>0</v>
      </c>
      <c r="V1976" s="19">
        <f t="shared" si="3881"/>
        <v>28130.714999999997</v>
      </c>
      <c r="W1976" s="19">
        <f t="shared" si="3882"/>
        <v>0</v>
      </c>
      <c r="X1976" s="19">
        <f t="shared" si="3883"/>
        <v>0</v>
      </c>
      <c r="Y1976" s="19">
        <f t="shared" ref="Y1976:AA1976" si="3922">Y1977+Y1981</f>
        <v>0</v>
      </c>
      <c r="Z1976" s="19">
        <f t="shared" si="3922"/>
        <v>0</v>
      </c>
      <c r="AA1976" s="19">
        <f t="shared" si="3922"/>
        <v>0</v>
      </c>
      <c r="AB1976" s="19">
        <f t="shared" si="3887"/>
        <v>28130.714999999997</v>
      </c>
      <c r="AC1976" s="19">
        <f t="shared" si="3888"/>
        <v>0</v>
      </c>
      <c r="AD1976" s="19">
        <f t="shared" si="3889"/>
        <v>0</v>
      </c>
      <c r="AE1976" s="19">
        <f t="shared" ref="AE1976:AF1976" si="3923">AE1977+AE1981</f>
        <v>0</v>
      </c>
      <c r="AF1976" s="19">
        <f t="shared" si="3923"/>
        <v>0</v>
      </c>
      <c r="AG1976" s="19">
        <f t="shared" si="3893"/>
        <v>28130.714999999997</v>
      </c>
      <c r="AH1976" s="19">
        <f t="shared" si="3894"/>
        <v>0</v>
      </c>
      <c r="AI1976" s="19">
        <f t="shared" si="3895"/>
        <v>0</v>
      </c>
      <c r="AJ1976" s="19">
        <f t="shared" ref="AJ1976:AL1976" si="3924">AJ1977+AJ1981</f>
        <v>19227.350000000002</v>
      </c>
      <c r="AK1976" s="19">
        <f t="shared" si="3924"/>
        <v>0</v>
      </c>
      <c r="AL1976" s="19">
        <f t="shared" si="3924"/>
        <v>0</v>
      </c>
      <c r="AM1976" s="19">
        <f t="shared" si="3869"/>
        <v>47358.065000000002</v>
      </c>
      <c r="AN1976" s="19">
        <f t="shared" ref="AN1976" si="3925">AN1977+AN1981</f>
        <v>0</v>
      </c>
      <c r="AO1976" s="19">
        <f t="shared" si="3875"/>
        <v>47358.065000000002</v>
      </c>
      <c r="AP1976" s="19">
        <f t="shared" si="3870"/>
        <v>0</v>
      </c>
      <c r="AQ1976" s="19">
        <f t="shared" ref="AQ1976" si="3926">AQ1977+AQ1981</f>
        <v>0</v>
      </c>
      <c r="AR1976" s="19">
        <f t="shared" si="3876"/>
        <v>0</v>
      </c>
      <c r="AS1976" s="19">
        <f t="shared" si="3871"/>
        <v>0</v>
      </c>
      <c r="AT1976" s="19">
        <f t="shared" ref="AT1976" si="3927">AT1977+AT1981</f>
        <v>0</v>
      </c>
      <c r="AU1976" s="19">
        <f t="shared" si="3877"/>
        <v>0</v>
      </c>
      <c r="AV1976" s="19">
        <f t="shared" si="3921"/>
        <v>0</v>
      </c>
      <c r="AW1976" s="32"/>
      <c r="AX1976" s="23"/>
      <c r="AY1976" s="2"/>
    </row>
    <row r="1977" spans="1:51" ht="31.2" x14ac:dyDescent="0.3">
      <c r="A1977" s="49" t="s">
        <v>401</v>
      </c>
      <c r="B1977" s="45"/>
      <c r="C1977" s="49"/>
      <c r="D1977" s="49"/>
      <c r="E1977" s="15" t="s">
        <v>1225</v>
      </c>
      <c r="F1977" s="19">
        <f t="shared" ref="F1977:K1979" si="3928">F1978</f>
        <v>7780.0999999999995</v>
      </c>
      <c r="G1977" s="19">
        <f t="shared" si="3928"/>
        <v>0</v>
      </c>
      <c r="H1977" s="19">
        <f t="shared" si="3928"/>
        <v>0</v>
      </c>
      <c r="I1977" s="19">
        <f t="shared" si="3928"/>
        <v>0</v>
      </c>
      <c r="J1977" s="19">
        <f t="shared" si="3928"/>
        <v>0</v>
      </c>
      <c r="K1977" s="19">
        <f t="shared" si="3928"/>
        <v>0</v>
      </c>
      <c r="L1977" s="19">
        <f t="shared" si="3857"/>
        <v>7780.0999999999995</v>
      </c>
      <c r="M1977" s="19">
        <f t="shared" si="3858"/>
        <v>0</v>
      </c>
      <c r="N1977" s="19">
        <f t="shared" si="3859"/>
        <v>0</v>
      </c>
      <c r="O1977" s="19">
        <f t="shared" ref="O1977:Q1979" si="3929">O1978</f>
        <v>16005.073</v>
      </c>
      <c r="P1977" s="19">
        <f t="shared" si="3929"/>
        <v>0</v>
      </c>
      <c r="Q1977" s="19">
        <f t="shared" si="3929"/>
        <v>0</v>
      </c>
      <c r="R1977" s="19">
        <f t="shared" si="3878"/>
        <v>23785.172999999999</v>
      </c>
      <c r="S1977" s="19">
        <f t="shared" si="3879"/>
        <v>0</v>
      </c>
      <c r="T1977" s="19">
        <f t="shared" si="3880"/>
        <v>0</v>
      </c>
      <c r="U1977" s="19">
        <f t="shared" ref="U1977:AV1979" si="3930">U1978</f>
        <v>0</v>
      </c>
      <c r="V1977" s="19">
        <f t="shared" si="3881"/>
        <v>23785.172999999999</v>
      </c>
      <c r="W1977" s="19">
        <f t="shared" si="3882"/>
        <v>0</v>
      </c>
      <c r="X1977" s="19">
        <f t="shared" si="3883"/>
        <v>0</v>
      </c>
      <c r="Y1977" s="19">
        <f t="shared" si="3930"/>
        <v>0</v>
      </c>
      <c r="Z1977" s="19">
        <f t="shared" si="3930"/>
        <v>0</v>
      </c>
      <c r="AA1977" s="19">
        <f t="shared" si="3930"/>
        <v>0</v>
      </c>
      <c r="AB1977" s="19">
        <f t="shared" si="3887"/>
        <v>23785.172999999999</v>
      </c>
      <c r="AC1977" s="19">
        <f t="shared" si="3888"/>
        <v>0</v>
      </c>
      <c r="AD1977" s="19">
        <f t="shared" si="3889"/>
        <v>0</v>
      </c>
      <c r="AE1977" s="19">
        <f t="shared" si="3930"/>
        <v>0</v>
      </c>
      <c r="AF1977" s="19">
        <f t="shared" si="3930"/>
        <v>0</v>
      </c>
      <c r="AG1977" s="19">
        <f t="shared" si="3893"/>
        <v>23785.172999999999</v>
      </c>
      <c r="AH1977" s="19">
        <f t="shared" si="3894"/>
        <v>0</v>
      </c>
      <c r="AI1977" s="19">
        <f t="shared" si="3895"/>
        <v>0</v>
      </c>
      <c r="AJ1977" s="19">
        <f t="shared" si="3930"/>
        <v>19246.618000000002</v>
      </c>
      <c r="AK1977" s="19">
        <f t="shared" si="3930"/>
        <v>0</v>
      </c>
      <c r="AL1977" s="19">
        <f t="shared" si="3930"/>
        <v>0</v>
      </c>
      <c r="AM1977" s="19">
        <f t="shared" si="3869"/>
        <v>43031.790999999997</v>
      </c>
      <c r="AN1977" s="19">
        <f t="shared" si="3930"/>
        <v>0</v>
      </c>
      <c r="AO1977" s="19">
        <f t="shared" si="3875"/>
        <v>43031.790999999997</v>
      </c>
      <c r="AP1977" s="19">
        <f t="shared" si="3870"/>
        <v>0</v>
      </c>
      <c r="AQ1977" s="19">
        <f t="shared" si="3930"/>
        <v>0</v>
      </c>
      <c r="AR1977" s="19">
        <f t="shared" si="3876"/>
        <v>0</v>
      </c>
      <c r="AS1977" s="19">
        <f t="shared" si="3871"/>
        <v>0</v>
      </c>
      <c r="AT1977" s="19">
        <f t="shared" si="3930"/>
        <v>0</v>
      </c>
      <c r="AU1977" s="19">
        <f t="shared" si="3877"/>
        <v>0</v>
      </c>
      <c r="AV1977" s="19">
        <f t="shared" si="3930"/>
        <v>0</v>
      </c>
      <c r="AW1977" s="32"/>
      <c r="AX1977" s="23"/>
      <c r="AY1977" s="2"/>
    </row>
    <row r="1978" spans="1:51" ht="46.8" x14ac:dyDescent="0.3">
      <c r="A1978" s="49" t="s">
        <v>401</v>
      </c>
      <c r="B1978" s="45">
        <v>400</v>
      </c>
      <c r="C1978" s="49"/>
      <c r="D1978" s="49"/>
      <c r="E1978" s="15" t="s">
        <v>580</v>
      </c>
      <c r="F1978" s="19">
        <f t="shared" si="3928"/>
        <v>7780.0999999999995</v>
      </c>
      <c r="G1978" s="19">
        <f t="shared" si="3928"/>
        <v>0</v>
      </c>
      <c r="H1978" s="19">
        <f t="shared" si="3928"/>
        <v>0</v>
      </c>
      <c r="I1978" s="19">
        <f t="shared" si="3928"/>
        <v>0</v>
      </c>
      <c r="J1978" s="19">
        <f t="shared" si="3928"/>
        <v>0</v>
      </c>
      <c r="K1978" s="19">
        <f t="shared" si="3928"/>
        <v>0</v>
      </c>
      <c r="L1978" s="19">
        <f t="shared" si="3857"/>
        <v>7780.0999999999995</v>
      </c>
      <c r="M1978" s="19">
        <f t="shared" si="3858"/>
        <v>0</v>
      </c>
      <c r="N1978" s="19">
        <f t="shared" si="3859"/>
        <v>0</v>
      </c>
      <c r="O1978" s="19">
        <f t="shared" si="3929"/>
        <v>16005.073</v>
      </c>
      <c r="P1978" s="19">
        <f t="shared" si="3929"/>
        <v>0</v>
      </c>
      <c r="Q1978" s="19">
        <f t="shared" si="3929"/>
        <v>0</v>
      </c>
      <c r="R1978" s="19">
        <f t="shared" si="3878"/>
        <v>23785.172999999999</v>
      </c>
      <c r="S1978" s="19">
        <f t="shared" si="3879"/>
        <v>0</v>
      </c>
      <c r="T1978" s="19">
        <f t="shared" si="3880"/>
        <v>0</v>
      </c>
      <c r="U1978" s="19">
        <f t="shared" si="3930"/>
        <v>0</v>
      </c>
      <c r="V1978" s="19">
        <f t="shared" si="3881"/>
        <v>23785.172999999999</v>
      </c>
      <c r="W1978" s="19">
        <f t="shared" si="3882"/>
        <v>0</v>
      </c>
      <c r="X1978" s="19">
        <f t="shared" si="3883"/>
        <v>0</v>
      </c>
      <c r="Y1978" s="19">
        <f t="shared" si="3930"/>
        <v>0</v>
      </c>
      <c r="Z1978" s="19">
        <f t="shared" si="3930"/>
        <v>0</v>
      </c>
      <c r="AA1978" s="19">
        <f t="shared" si="3930"/>
        <v>0</v>
      </c>
      <c r="AB1978" s="19">
        <f t="shared" si="3887"/>
        <v>23785.172999999999</v>
      </c>
      <c r="AC1978" s="19">
        <f t="shared" si="3888"/>
        <v>0</v>
      </c>
      <c r="AD1978" s="19">
        <f t="shared" si="3889"/>
        <v>0</v>
      </c>
      <c r="AE1978" s="19">
        <f t="shared" si="3930"/>
        <v>0</v>
      </c>
      <c r="AF1978" s="19">
        <f t="shared" si="3930"/>
        <v>0</v>
      </c>
      <c r="AG1978" s="19">
        <f t="shared" si="3893"/>
        <v>23785.172999999999</v>
      </c>
      <c r="AH1978" s="19">
        <f t="shared" si="3894"/>
        <v>0</v>
      </c>
      <c r="AI1978" s="19">
        <f t="shared" si="3895"/>
        <v>0</v>
      </c>
      <c r="AJ1978" s="19">
        <f t="shared" si="3930"/>
        <v>19246.618000000002</v>
      </c>
      <c r="AK1978" s="19">
        <f t="shared" si="3930"/>
        <v>0</v>
      </c>
      <c r="AL1978" s="19">
        <f t="shared" si="3930"/>
        <v>0</v>
      </c>
      <c r="AM1978" s="19">
        <f t="shared" si="3869"/>
        <v>43031.790999999997</v>
      </c>
      <c r="AN1978" s="19">
        <f t="shared" si="3930"/>
        <v>0</v>
      </c>
      <c r="AO1978" s="19">
        <f t="shared" si="3875"/>
        <v>43031.790999999997</v>
      </c>
      <c r="AP1978" s="19">
        <f t="shared" si="3870"/>
        <v>0</v>
      </c>
      <c r="AQ1978" s="19">
        <f t="shared" si="3930"/>
        <v>0</v>
      </c>
      <c r="AR1978" s="19">
        <f t="shared" si="3876"/>
        <v>0</v>
      </c>
      <c r="AS1978" s="19">
        <f t="shared" si="3871"/>
        <v>0</v>
      </c>
      <c r="AT1978" s="19">
        <f t="shared" si="3930"/>
        <v>0</v>
      </c>
      <c r="AU1978" s="19">
        <f t="shared" si="3877"/>
        <v>0</v>
      </c>
      <c r="AV1978" s="19">
        <f t="shared" si="3930"/>
        <v>0</v>
      </c>
      <c r="AW1978" s="32"/>
      <c r="AX1978" s="23"/>
      <c r="AY1978" s="2"/>
    </row>
    <row r="1979" spans="1:51" x14ac:dyDescent="0.3">
      <c r="A1979" s="49" t="s">
        <v>401</v>
      </c>
      <c r="B1979" s="45">
        <v>410</v>
      </c>
      <c r="C1979" s="49"/>
      <c r="D1979" s="49"/>
      <c r="E1979" s="15" t="s">
        <v>593</v>
      </c>
      <c r="F1979" s="19">
        <f t="shared" si="3928"/>
        <v>7780.0999999999995</v>
      </c>
      <c r="G1979" s="19">
        <f t="shared" si="3928"/>
        <v>0</v>
      </c>
      <c r="H1979" s="19">
        <f t="shared" si="3928"/>
        <v>0</v>
      </c>
      <c r="I1979" s="19">
        <f t="shared" si="3928"/>
        <v>0</v>
      </c>
      <c r="J1979" s="19">
        <f t="shared" si="3928"/>
        <v>0</v>
      </c>
      <c r="K1979" s="19">
        <f t="shared" si="3928"/>
        <v>0</v>
      </c>
      <c r="L1979" s="19">
        <f t="shared" si="3857"/>
        <v>7780.0999999999995</v>
      </c>
      <c r="M1979" s="19">
        <f t="shared" si="3858"/>
        <v>0</v>
      </c>
      <c r="N1979" s="19">
        <f t="shared" si="3859"/>
        <v>0</v>
      </c>
      <c r="O1979" s="19">
        <f t="shared" si="3929"/>
        <v>16005.073</v>
      </c>
      <c r="P1979" s="19">
        <f t="shared" si="3929"/>
        <v>0</v>
      </c>
      <c r="Q1979" s="19">
        <f t="shared" si="3929"/>
        <v>0</v>
      </c>
      <c r="R1979" s="19">
        <f t="shared" si="3878"/>
        <v>23785.172999999999</v>
      </c>
      <c r="S1979" s="19">
        <f t="shared" si="3879"/>
        <v>0</v>
      </c>
      <c r="T1979" s="19">
        <f t="shared" si="3880"/>
        <v>0</v>
      </c>
      <c r="U1979" s="19">
        <f t="shared" si="3930"/>
        <v>0</v>
      </c>
      <c r="V1979" s="19">
        <f t="shared" si="3881"/>
        <v>23785.172999999999</v>
      </c>
      <c r="W1979" s="19">
        <f t="shared" si="3882"/>
        <v>0</v>
      </c>
      <c r="X1979" s="19">
        <f t="shared" si="3883"/>
        <v>0</v>
      </c>
      <c r="Y1979" s="19">
        <f t="shared" si="3930"/>
        <v>0</v>
      </c>
      <c r="Z1979" s="19">
        <f t="shared" si="3930"/>
        <v>0</v>
      </c>
      <c r="AA1979" s="19">
        <f t="shared" si="3930"/>
        <v>0</v>
      </c>
      <c r="AB1979" s="19">
        <f t="shared" si="3887"/>
        <v>23785.172999999999</v>
      </c>
      <c r="AC1979" s="19">
        <f t="shared" si="3888"/>
        <v>0</v>
      </c>
      <c r="AD1979" s="19">
        <f t="shared" si="3889"/>
        <v>0</v>
      </c>
      <c r="AE1979" s="19">
        <f t="shared" si="3930"/>
        <v>0</v>
      </c>
      <c r="AF1979" s="19">
        <f t="shared" si="3930"/>
        <v>0</v>
      </c>
      <c r="AG1979" s="19">
        <f t="shared" si="3893"/>
        <v>23785.172999999999</v>
      </c>
      <c r="AH1979" s="19">
        <f t="shared" si="3894"/>
        <v>0</v>
      </c>
      <c r="AI1979" s="19">
        <f t="shared" si="3895"/>
        <v>0</v>
      </c>
      <c r="AJ1979" s="19">
        <f t="shared" si="3930"/>
        <v>19246.618000000002</v>
      </c>
      <c r="AK1979" s="19">
        <f t="shared" si="3930"/>
        <v>0</v>
      </c>
      <c r="AL1979" s="19">
        <f t="shared" si="3930"/>
        <v>0</v>
      </c>
      <c r="AM1979" s="19">
        <f t="shared" si="3869"/>
        <v>43031.790999999997</v>
      </c>
      <c r="AN1979" s="19">
        <f t="shared" si="3930"/>
        <v>0</v>
      </c>
      <c r="AO1979" s="19">
        <f t="shared" si="3875"/>
        <v>43031.790999999997</v>
      </c>
      <c r="AP1979" s="19">
        <f t="shared" si="3870"/>
        <v>0</v>
      </c>
      <c r="AQ1979" s="19">
        <f t="shared" si="3930"/>
        <v>0</v>
      </c>
      <c r="AR1979" s="19">
        <f t="shared" si="3876"/>
        <v>0</v>
      </c>
      <c r="AS1979" s="19">
        <f t="shared" si="3871"/>
        <v>0</v>
      </c>
      <c r="AT1979" s="19">
        <f t="shared" si="3930"/>
        <v>0</v>
      </c>
      <c r="AU1979" s="19">
        <f t="shared" si="3877"/>
        <v>0</v>
      </c>
      <c r="AV1979" s="19">
        <f t="shared" si="3930"/>
        <v>0</v>
      </c>
      <c r="AW1979" s="32"/>
      <c r="AX1979" s="23"/>
      <c r="AY1979" s="2"/>
    </row>
    <row r="1980" spans="1:51" x14ac:dyDescent="0.3">
      <c r="A1980" s="49" t="s">
        <v>401</v>
      </c>
      <c r="B1980" s="45">
        <v>410</v>
      </c>
      <c r="C1980" s="49" t="s">
        <v>200</v>
      </c>
      <c r="D1980" s="49" t="s">
        <v>112</v>
      </c>
      <c r="E1980" s="15" t="s">
        <v>552</v>
      </c>
      <c r="F1980" s="19">
        <v>7780.0999999999995</v>
      </c>
      <c r="G1980" s="19">
        <v>0</v>
      </c>
      <c r="H1980" s="19">
        <v>0</v>
      </c>
      <c r="I1980" s="19"/>
      <c r="J1980" s="19"/>
      <c r="K1980" s="19"/>
      <c r="L1980" s="19">
        <f t="shared" si="3857"/>
        <v>7780.0999999999995</v>
      </c>
      <c r="M1980" s="19">
        <f t="shared" si="3858"/>
        <v>0</v>
      </c>
      <c r="N1980" s="19">
        <f t="shared" si="3859"/>
        <v>0</v>
      </c>
      <c r="O1980" s="19">
        <f>700.397+15304.676</f>
        <v>16005.073</v>
      </c>
      <c r="P1980" s="19"/>
      <c r="Q1980" s="19"/>
      <c r="R1980" s="19">
        <f t="shared" si="3878"/>
        <v>23785.172999999999</v>
      </c>
      <c r="S1980" s="19">
        <f t="shared" si="3879"/>
        <v>0</v>
      </c>
      <c r="T1980" s="19">
        <f t="shared" si="3880"/>
        <v>0</v>
      </c>
      <c r="U1980" s="19"/>
      <c r="V1980" s="19">
        <f t="shared" si="3881"/>
        <v>23785.172999999999</v>
      </c>
      <c r="W1980" s="19">
        <f t="shared" si="3882"/>
        <v>0</v>
      </c>
      <c r="X1980" s="19">
        <f t="shared" si="3883"/>
        <v>0</v>
      </c>
      <c r="Y1980" s="19"/>
      <c r="Z1980" s="19"/>
      <c r="AA1980" s="19"/>
      <c r="AB1980" s="19">
        <f t="shared" si="3887"/>
        <v>23785.172999999999</v>
      </c>
      <c r="AC1980" s="19">
        <f t="shared" si="3888"/>
        <v>0</v>
      </c>
      <c r="AD1980" s="19">
        <f t="shared" si="3889"/>
        <v>0</v>
      </c>
      <c r="AE1980" s="19"/>
      <c r="AF1980" s="19"/>
      <c r="AG1980" s="19">
        <f t="shared" si="3893"/>
        <v>23785.172999999999</v>
      </c>
      <c r="AH1980" s="19">
        <f t="shared" si="3894"/>
        <v>0</v>
      </c>
      <c r="AI1980" s="19">
        <f t="shared" si="3895"/>
        <v>0</v>
      </c>
      <c r="AJ1980" s="19">
        <f>9266.797+9979.821</f>
        <v>19246.618000000002</v>
      </c>
      <c r="AK1980" s="19"/>
      <c r="AL1980" s="19"/>
      <c r="AM1980" s="19">
        <f t="shared" si="3869"/>
        <v>43031.790999999997</v>
      </c>
      <c r="AN1980" s="19"/>
      <c r="AO1980" s="19">
        <f t="shared" si="3875"/>
        <v>43031.790999999997</v>
      </c>
      <c r="AP1980" s="19">
        <f t="shared" si="3870"/>
        <v>0</v>
      </c>
      <c r="AQ1980" s="19"/>
      <c r="AR1980" s="19">
        <f t="shared" si="3876"/>
        <v>0</v>
      </c>
      <c r="AS1980" s="19">
        <f t="shared" si="3871"/>
        <v>0</v>
      </c>
      <c r="AT1980" s="19"/>
      <c r="AU1980" s="19">
        <f t="shared" si="3877"/>
        <v>0</v>
      </c>
      <c r="AV1980" s="19"/>
      <c r="AW1980" s="32"/>
      <c r="AX1980" s="23"/>
      <c r="AY1980" s="2"/>
    </row>
    <row r="1981" spans="1:51" ht="78" x14ac:dyDescent="0.3">
      <c r="A1981" s="49" t="s">
        <v>402</v>
      </c>
      <c r="B1981" s="45"/>
      <c r="C1981" s="49"/>
      <c r="D1981" s="49"/>
      <c r="E1981" s="15" t="s">
        <v>823</v>
      </c>
      <c r="F1981" s="19">
        <f t="shared" ref="F1981:K1983" si="3931">F1982</f>
        <v>2882.8</v>
      </c>
      <c r="G1981" s="19">
        <f t="shared" si="3931"/>
        <v>0</v>
      </c>
      <c r="H1981" s="19">
        <f t="shared" si="3931"/>
        <v>0</v>
      </c>
      <c r="I1981" s="19">
        <f t="shared" si="3931"/>
        <v>0</v>
      </c>
      <c r="J1981" s="19">
        <f t="shared" si="3931"/>
        <v>0</v>
      </c>
      <c r="K1981" s="19">
        <f t="shared" si="3931"/>
        <v>0</v>
      </c>
      <c r="L1981" s="19">
        <f t="shared" si="3857"/>
        <v>2882.8</v>
      </c>
      <c r="M1981" s="19">
        <f t="shared" si="3858"/>
        <v>0</v>
      </c>
      <c r="N1981" s="19">
        <f t="shared" si="3859"/>
        <v>0</v>
      </c>
      <c r="O1981" s="19">
        <f t="shared" ref="O1981:Q1983" si="3932">O1982</f>
        <v>1462.742</v>
      </c>
      <c r="P1981" s="19">
        <f t="shared" si="3932"/>
        <v>0</v>
      </c>
      <c r="Q1981" s="19">
        <f t="shared" si="3932"/>
        <v>0</v>
      </c>
      <c r="R1981" s="19">
        <f t="shared" si="3878"/>
        <v>4345.5420000000004</v>
      </c>
      <c r="S1981" s="19">
        <f t="shared" si="3879"/>
        <v>0</v>
      </c>
      <c r="T1981" s="19">
        <f t="shared" si="3880"/>
        <v>0</v>
      </c>
      <c r="U1981" s="19">
        <f t="shared" ref="U1981:AV1983" si="3933">U1982</f>
        <v>0</v>
      </c>
      <c r="V1981" s="19">
        <f t="shared" si="3881"/>
        <v>4345.5420000000004</v>
      </c>
      <c r="W1981" s="19">
        <f t="shared" si="3882"/>
        <v>0</v>
      </c>
      <c r="X1981" s="19">
        <f t="shared" si="3883"/>
        <v>0</v>
      </c>
      <c r="Y1981" s="19">
        <f t="shared" si="3933"/>
        <v>0</v>
      </c>
      <c r="Z1981" s="19">
        <f t="shared" si="3933"/>
        <v>0</v>
      </c>
      <c r="AA1981" s="19">
        <f t="shared" si="3933"/>
        <v>0</v>
      </c>
      <c r="AB1981" s="19">
        <f t="shared" si="3887"/>
        <v>4345.5420000000004</v>
      </c>
      <c r="AC1981" s="19">
        <f t="shared" si="3888"/>
        <v>0</v>
      </c>
      <c r="AD1981" s="19">
        <f t="shared" si="3889"/>
        <v>0</v>
      </c>
      <c r="AE1981" s="19">
        <f t="shared" si="3933"/>
        <v>0</v>
      </c>
      <c r="AF1981" s="19">
        <f t="shared" si="3933"/>
        <v>0</v>
      </c>
      <c r="AG1981" s="19">
        <f t="shared" si="3893"/>
        <v>4345.5420000000004</v>
      </c>
      <c r="AH1981" s="19">
        <f t="shared" si="3894"/>
        <v>0</v>
      </c>
      <c r="AI1981" s="19">
        <f t="shared" si="3895"/>
        <v>0</v>
      </c>
      <c r="AJ1981" s="19">
        <f t="shared" si="3933"/>
        <v>-19.268000000000001</v>
      </c>
      <c r="AK1981" s="19">
        <f t="shared" si="3933"/>
        <v>0</v>
      </c>
      <c r="AL1981" s="19">
        <f t="shared" si="3933"/>
        <v>0</v>
      </c>
      <c r="AM1981" s="19">
        <f t="shared" si="3869"/>
        <v>4326.2740000000003</v>
      </c>
      <c r="AN1981" s="19">
        <f t="shared" si="3933"/>
        <v>0</v>
      </c>
      <c r="AO1981" s="19">
        <f t="shared" si="3875"/>
        <v>4326.2740000000003</v>
      </c>
      <c r="AP1981" s="19">
        <f t="shared" si="3870"/>
        <v>0</v>
      </c>
      <c r="AQ1981" s="19">
        <f t="shared" si="3933"/>
        <v>0</v>
      </c>
      <c r="AR1981" s="19">
        <f t="shared" si="3876"/>
        <v>0</v>
      </c>
      <c r="AS1981" s="19">
        <f t="shared" si="3871"/>
        <v>0</v>
      </c>
      <c r="AT1981" s="19">
        <f t="shared" si="3933"/>
        <v>0</v>
      </c>
      <c r="AU1981" s="19">
        <f t="shared" si="3877"/>
        <v>0</v>
      </c>
      <c r="AV1981" s="19">
        <f t="shared" si="3933"/>
        <v>0</v>
      </c>
      <c r="AW1981" s="32"/>
      <c r="AX1981" s="23"/>
      <c r="AY1981" s="2"/>
    </row>
    <row r="1982" spans="1:51" ht="46.8" x14ac:dyDescent="0.3">
      <c r="A1982" s="49" t="s">
        <v>402</v>
      </c>
      <c r="B1982" s="45">
        <v>400</v>
      </c>
      <c r="C1982" s="49"/>
      <c r="D1982" s="49"/>
      <c r="E1982" s="15" t="s">
        <v>580</v>
      </c>
      <c r="F1982" s="19">
        <f t="shared" si="3931"/>
        <v>2882.8</v>
      </c>
      <c r="G1982" s="19">
        <f t="shared" si="3931"/>
        <v>0</v>
      </c>
      <c r="H1982" s="19">
        <f t="shared" si="3931"/>
        <v>0</v>
      </c>
      <c r="I1982" s="19">
        <f t="shared" si="3931"/>
        <v>0</v>
      </c>
      <c r="J1982" s="19">
        <f t="shared" si="3931"/>
        <v>0</v>
      </c>
      <c r="K1982" s="19">
        <f t="shared" si="3931"/>
        <v>0</v>
      </c>
      <c r="L1982" s="19">
        <f t="shared" si="3857"/>
        <v>2882.8</v>
      </c>
      <c r="M1982" s="19">
        <f t="shared" si="3858"/>
        <v>0</v>
      </c>
      <c r="N1982" s="19">
        <f t="shared" si="3859"/>
        <v>0</v>
      </c>
      <c r="O1982" s="19">
        <f t="shared" si="3932"/>
        <v>1462.742</v>
      </c>
      <c r="P1982" s="19">
        <f t="shared" si="3932"/>
        <v>0</v>
      </c>
      <c r="Q1982" s="19">
        <f t="shared" si="3932"/>
        <v>0</v>
      </c>
      <c r="R1982" s="19">
        <f t="shared" si="3878"/>
        <v>4345.5420000000004</v>
      </c>
      <c r="S1982" s="19">
        <f t="shared" si="3879"/>
        <v>0</v>
      </c>
      <c r="T1982" s="19">
        <f t="shared" si="3880"/>
        <v>0</v>
      </c>
      <c r="U1982" s="19">
        <f t="shared" si="3933"/>
        <v>0</v>
      </c>
      <c r="V1982" s="19">
        <f t="shared" si="3881"/>
        <v>4345.5420000000004</v>
      </c>
      <c r="W1982" s="19">
        <f t="shared" si="3882"/>
        <v>0</v>
      </c>
      <c r="X1982" s="19">
        <f t="shared" si="3883"/>
        <v>0</v>
      </c>
      <c r="Y1982" s="19">
        <f t="shared" si="3933"/>
        <v>0</v>
      </c>
      <c r="Z1982" s="19">
        <f t="shared" si="3933"/>
        <v>0</v>
      </c>
      <c r="AA1982" s="19">
        <f t="shared" si="3933"/>
        <v>0</v>
      </c>
      <c r="AB1982" s="19">
        <f t="shared" si="3887"/>
        <v>4345.5420000000004</v>
      </c>
      <c r="AC1982" s="19">
        <f t="shared" si="3888"/>
        <v>0</v>
      </c>
      <c r="AD1982" s="19">
        <f t="shared" si="3889"/>
        <v>0</v>
      </c>
      <c r="AE1982" s="19">
        <f t="shared" si="3933"/>
        <v>0</v>
      </c>
      <c r="AF1982" s="19">
        <f t="shared" si="3933"/>
        <v>0</v>
      </c>
      <c r="AG1982" s="19">
        <f t="shared" si="3893"/>
        <v>4345.5420000000004</v>
      </c>
      <c r="AH1982" s="19">
        <f t="shared" si="3894"/>
        <v>0</v>
      </c>
      <c r="AI1982" s="19">
        <f t="shared" si="3895"/>
        <v>0</v>
      </c>
      <c r="AJ1982" s="19">
        <f t="shared" si="3933"/>
        <v>-19.268000000000001</v>
      </c>
      <c r="AK1982" s="19">
        <f t="shared" si="3933"/>
        <v>0</v>
      </c>
      <c r="AL1982" s="19">
        <f t="shared" si="3933"/>
        <v>0</v>
      </c>
      <c r="AM1982" s="19">
        <f t="shared" si="3869"/>
        <v>4326.2740000000003</v>
      </c>
      <c r="AN1982" s="19">
        <f t="shared" si="3933"/>
        <v>0</v>
      </c>
      <c r="AO1982" s="19">
        <f t="shared" si="3875"/>
        <v>4326.2740000000003</v>
      </c>
      <c r="AP1982" s="19">
        <f t="shared" si="3870"/>
        <v>0</v>
      </c>
      <c r="AQ1982" s="19">
        <f t="shared" si="3933"/>
        <v>0</v>
      </c>
      <c r="AR1982" s="19">
        <f t="shared" si="3876"/>
        <v>0</v>
      </c>
      <c r="AS1982" s="19">
        <f t="shared" si="3871"/>
        <v>0</v>
      </c>
      <c r="AT1982" s="19">
        <f t="shared" si="3933"/>
        <v>0</v>
      </c>
      <c r="AU1982" s="19">
        <f t="shared" si="3877"/>
        <v>0</v>
      </c>
      <c r="AV1982" s="19">
        <f t="shared" si="3933"/>
        <v>0</v>
      </c>
      <c r="AW1982" s="32"/>
      <c r="AX1982" s="23"/>
      <c r="AY1982" s="2"/>
    </row>
    <row r="1983" spans="1:51" x14ac:dyDescent="0.3">
      <c r="A1983" s="49" t="s">
        <v>402</v>
      </c>
      <c r="B1983" s="45">
        <v>410</v>
      </c>
      <c r="C1983" s="49"/>
      <c r="D1983" s="49"/>
      <c r="E1983" s="15" t="s">
        <v>593</v>
      </c>
      <c r="F1983" s="19">
        <f t="shared" si="3931"/>
        <v>2882.8</v>
      </c>
      <c r="G1983" s="19">
        <f t="shared" si="3931"/>
        <v>0</v>
      </c>
      <c r="H1983" s="19">
        <f t="shared" si="3931"/>
        <v>0</v>
      </c>
      <c r="I1983" s="19">
        <f t="shared" si="3931"/>
        <v>0</v>
      </c>
      <c r="J1983" s="19">
        <f t="shared" si="3931"/>
        <v>0</v>
      </c>
      <c r="K1983" s="19">
        <f t="shared" si="3931"/>
        <v>0</v>
      </c>
      <c r="L1983" s="19">
        <f t="shared" si="3857"/>
        <v>2882.8</v>
      </c>
      <c r="M1983" s="19">
        <f t="shared" si="3858"/>
        <v>0</v>
      </c>
      <c r="N1983" s="19">
        <f t="shared" si="3859"/>
        <v>0</v>
      </c>
      <c r="O1983" s="19">
        <f t="shared" si="3932"/>
        <v>1462.742</v>
      </c>
      <c r="P1983" s="19">
        <f t="shared" si="3932"/>
        <v>0</v>
      </c>
      <c r="Q1983" s="19">
        <f t="shared" si="3932"/>
        <v>0</v>
      </c>
      <c r="R1983" s="19">
        <f t="shared" si="3878"/>
        <v>4345.5420000000004</v>
      </c>
      <c r="S1983" s="19">
        <f t="shared" si="3879"/>
        <v>0</v>
      </c>
      <c r="T1983" s="19">
        <f t="shared" si="3880"/>
        <v>0</v>
      </c>
      <c r="U1983" s="19">
        <f t="shared" si="3933"/>
        <v>0</v>
      </c>
      <c r="V1983" s="19">
        <f t="shared" si="3881"/>
        <v>4345.5420000000004</v>
      </c>
      <c r="W1983" s="19">
        <f t="shared" si="3882"/>
        <v>0</v>
      </c>
      <c r="X1983" s="19">
        <f t="shared" si="3883"/>
        <v>0</v>
      </c>
      <c r="Y1983" s="19">
        <f t="shared" si="3933"/>
        <v>0</v>
      </c>
      <c r="Z1983" s="19">
        <f t="shared" si="3933"/>
        <v>0</v>
      </c>
      <c r="AA1983" s="19">
        <f t="shared" si="3933"/>
        <v>0</v>
      </c>
      <c r="AB1983" s="19">
        <f t="shared" si="3887"/>
        <v>4345.5420000000004</v>
      </c>
      <c r="AC1983" s="19">
        <f t="shared" si="3888"/>
        <v>0</v>
      </c>
      <c r="AD1983" s="19">
        <f t="shared" si="3889"/>
        <v>0</v>
      </c>
      <c r="AE1983" s="19">
        <f t="shared" si="3933"/>
        <v>0</v>
      </c>
      <c r="AF1983" s="19">
        <f t="shared" si="3933"/>
        <v>0</v>
      </c>
      <c r="AG1983" s="19">
        <f t="shared" si="3893"/>
        <v>4345.5420000000004</v>
      </c>
      <c r="AH1983" s="19">
        <f t="shared" si="3894"/>
        <v>0</v>
      </c>
      <c r="AI1983" s="19">
        <f t="shared" si="3895"/>
        <v>0</v>
      </c>
      <c r="AJ1983" s="19">
        <f t="shared" si="3933"/>
        <v>-19.268000000000001</v>
      </c>
      <c r="AK1983" s="19">
        <f t="shared" si="3933"/>
        <v>0</v>
      </c>
      <c r="AL1983" s="19">
        <f t="shared" si="3933"/>
        <v>0</v>
      </c>
      <c r="AM1983" s="19">
        <f t="shared" si="3869"/>
        <v>4326.2740000000003</v>
      </c>
      <c r="AN1983" s="19">
        <f t="shared" si="3933"/>
        <v>0</v>
      </c>
      <c r="AO1983" s="19">
        <f t="shared" si="3875"/>
        <v>4326.2740000000003</v>
      </c>
      <c r="AP1983" s="19">
        <f t="shared" si="3870"/>
        <v>0</v>
      </c>
      <c r="AQ1983" s="19">
        <f t="shared" si="3933"/>
        <v>0</v>
      </c>
      <c r="AR1983" s="19">
        <f t="shared" si="3876"/>
        <v>0</v>
      </c>
      <c r="AS1983" s="19">
        <f t="shared" si="3871"/>
        <v>0</v>
      </c>
      <c r="AT1983" s="19">
        <f t="shared" si="3933"/>
        <v>0</v>
      </c>
      <c r="AU1983" s="19">
        <f t="shared" si="3877"/>
        <v>0</v>
      </c>
      <c r="AV1983" s="19">
        <f t="shared" si="3933"/>
        <v>0</v>
      </c>
      <c r="AW1983" s="32"/>
      <c r="AX1983" s="23"/>
      <c r="AY1983" s="2"/>
    </row>
    <row r="1984" spans="1:51" x14ac:dyDescent="0.3">
      <c r="A1984" s="49" t="s">
        <v>402</v>
      </c>
      <c r="B1984" s="45">
        <v>410</v>
      </c>
      <c r="C1984" s="49" t="s">
        <v>200</v>
      </c>
      <c r="D1984" s="49" t="s">
        <v>112</v>
      </c>
      <c r="E1984" s="15" t="s">
        <v>552</v>
      </c>
      <c r="F1984" s="19">
        <v>2882.8</v>
      </c>
      <c r="G1984" s="19">
        <v>0</v>
      </c>
      <c r="H1984" s="19">
        <v>0</v>
      </c>
      <c r="I1984" s="19"/>
      <c r="J1984" s="19"/>
      <c r="K1984" s="19"/>
      <c r="L1984" s="19">
        <f t="shared" si="3857"/>
        <v>2882.8</v>
      </c>
      <c r="M1984" s="19">
        <f t="shared" si="3858"/>
        <v>0</v>
      </c>
      <c r="N1984" s="19">
        <f t="shared" si="3859"/>
        <v>0</v>
      </c>
      <c r="O1984" s="19">
        <v>1462.742</v>
      </c>
      <c r="P1984" s="19"/>
      <c r="Q1984" s="19"/>
      <c r="R1984" s="19">
        <f t="shared" si="3878"/>
        <v>4345.5420000000004</v>
      </c>
      <c r="S1984" s="19">
        <f t="shared" si="3879"/>
        <v>0</v>
      </c>
      <c r="T1984" s="19">
        <f t="shared" si="3880"/>
        <v>0</v>
      </c>
      <c r="U1984" s="19"/>
      <c r="V1984" s="19">
        <f t="shared" si="3881"/>
        <v>4345.5420000000004</v>
      </c>
      <c r="W1984" s="19">
        <f t="shared" si="3882"/>
        <v>0</v>
      </c>
      <c r="X1984" s="19">
        <f t="shared" si="3883"/>
        <v>0</v>
      </c>
      <c r="Y1984" s="19"/>
      <c r="Z1984" s="19"/>
      <c r="AA1984" s="19"/>
      <c r="AB1984" s="19">
        <f t="shared" si="3887"/>
        <v>4345.5420000000004</v>
      </c>
      <c r="AC1984" s="19">
        <f t="shared" si="3888"/>
        <v>0</v>
      </c>
      <c r="AD1984" s="19">
        <f t="shared" si="3889"/>
        <v>0</v>
      </c>
      <c r="AE1984" s="19"/>
      <c r="AF1984" s="19"/>
      <c r="AG1984" s="19">
        <f t="shared" si="3893"/>
        <v>4345.5420000000004</v>
      </c>
      <c r="AH1984" s="19">
        <f t="shared" si="3894"/>
        <v>0</v>
      </c>
      <c r="AI1984" s="19">
        <f t="shared" si="3895"/>
        <v>0</v>
      </c>
      <c r="AJ1984" s="19">
        <v>-19.268000000000001</v>
      </c>
      <c r="AK1984" s="19"/>
      <c r="AL1984" s="19"/>
      <c r="AM1984" s="19">
        <f t="shared" si="3869"/>
        <v>4326.2740000000003</v>
      </c>
      <c r="AN1984" s="19"/>
      <c r="AO1984" s="19">
        <f t="shared" si="3875"/>
        <v>4326.2740000000003</v>
      </c>
      <c r="AP1984" s="19">
        <f t="shared" si="3870"/>
        <v>0</v>
      </c>
      <c r="AQ1984" s="19"/>
      <c r="AR1984" s="19">
        <f t="shared" si="3876"/>
        <v>0</v>
      </c>
      <c r="AS1984" s="19">
        <f t="shared" si="3871"/>
        <v>0</v>
      </c>
      <c r="AT1984" s="19"/>
      <c r="AU1984" s="19">
        <f t="shared" si="3877"/>
        <v>0</v>
      </c>
      <c r="AV1984" s="19"/>
      <c r="AW1984" s="32"/>
      <c r="AX1984" s="23"/>
      <c r="AY1984" s="2"/>
    </row>
    <row r="1985" spans="1:51" s="11" customFormat="1" ht="46.8" x14ac:dyDescent="0.3">
      <c r="A1985" s="10" t="s">
        <v>405</v>
      </c>
      <c r="B1985" s="17"/>
      <c r="C1985" s="10"/>
      <c r="D1985" s="10"/>
      <c r="E1985" s="16" t="s">
        <v>1226</v>
      </c>
      <c r="F1985" s="18">
        <f t="shared" ref="F1985:K1985" si="3934">F1986+F1991</f>
        <v>23940.599999999995</v>
      </c>
      <c r="G1985" s="18">
        <f t="shared" si="3934"/>
        <v>23940.599999999995</v>
      </c>
      <c r="H1985" s="18">
        <f t="shared" si="3934"/>
        <v>23940.599999999995</v>
      </c>
      <c r="I1985" s="18">
        <f t="shared" si="3934"/>
        <v>6366.5420000000004</v>
      </c>
      <c r="J1985" s="18">
        <f t="shared" si="3934"/>
        <v>0</v>
      </c>
      <c r="K1985" s="18">
        <f t="shared" si="3934"/>
        <v>0</v>
      </c>
      <c r="L1985" s="18">
        <f t="shared" si="3857"/>
        <v>30307.141999999996</v>
      </c>
      <c r="M1985" s="18">
        <f t="shared" si="3858"/>
        <v>23940.599999999995</v>
      </c>
      <c r="N1985" s="18">
        <f t="shared" si="3859"/>
        <v>23940.599999999995</v>
      </c>
      <c r="O1985" s="18">
        <f t="shared" ref="O1985:Q1985" si="3935">O1986+O1991</f>
        <v>0</v>
      </c>
      <c r="P1985" s="18">
        <f t="shared" si="3935"/>
        <v>0</v>
      </c>
      <c r="Q1985" s="18">
        <f t="shared" si="3935"/>
        <v>0</v>
      </c>
      <c r="R1985" s="18">
        <f t="shared" si="3878"/>
        <v>30307.141999999996</v>
      </c>
      <c r="S1985" s="18">
        <f t="shared" si="3879"/>
        <v>23940.599999999995</v>
      </c>
      <c r="T1985" s="18">
        <f t="shared" si="3880"/>
        <v>23940.599999999995</v>
      </c>
      <c r="U1985" s="18">
        <f t="shared" ref="U1985:AV1985" si="3936">U1986+U1991</f>
        <v>0</v>
      </c>
      <c r="V1985" s="18">
        <f t="shared" si="3881"/>
        <v>30307.141999999996</v>
      </c>
      <c r="W1985" s="18">
        <f t="shared" si="3882"/>
        <v>23940.599999999995</v>
      </c>
      <c r="X1985" s="18">
        <f t="shared" si="3883"/>
        <v>23940.599999999995</v>
      </c>
      <c r="Y1985" s="18">
        <f t="shared" ref="Y1985:AA1985" si="3937">Y1986+Y1991</f>
        <v>0</v>
      </c>
      <c r="Z1985" s="18">
        <f t="shared" si="3937"/>
        <v>0</v>
      </c>
      <c r="AA1985" s="18">
        <f t="shared" si="3937"/>
        <v>0</v>
      </c>
      <c r="AB1985" s="18">
        <f t="shared" si="3887"/>
        <v>30307.141999999996</v>
      </c>
      <c r="AC1985" s="18">
        <f t="shared" si="3888"/>
        <v>23940.599999999995</v>
      </c>
      <c r="AD1985" s="18">
        <f t="shared" si="3889"/>
        <v>23940.599999999995</v>
      </c>
      <c r="AE1985" s="18">
        <f t="shared" ref="AE1985:AF1985" si="3938">AE1986+AE1991</f>
        <v>0</v>
      </c>
      <c r="AF1985" s="18">
        <f t="shared" si="3938"/>
        <v>0</v>
      </c>
      <c r="AG1985" s="18">
        <f t="shared" si="3893"/>
        <v>30307.141999999996</v>
      </c>
      <c r="AH1985" s="18">
        <f t="shared" si="3894"/>
        <v>23940.599999999995</v>
      </c>
      <c r="AI1985" s="18">
        <f t="shared" si="3895"/>
        <v>23940.599999999995</v>
      </c>
      <c r="AJ1985" s="18">
        <f t="shared" ref="AJ1985:AL1985" si="3939">AJ1986+AJ1991</f>
        <v>-418.22</v>
      </c>
      <c r="AK1985" s="18">
        <f t="shared" si="3939"/>
        <v>0</v>
      </c>
      <c r="AL1985" s="18">
        <f t="shared" si="3939"/>
        <v>0</v>
      </c>
      <c r="AM1985" s="18">
        <f t="shared" si="3869"/>
        <v>29888.921999999995</v>
      </c>
      <c r="AN1985" s="18">
        <f t="shared" ref="AN1985" si="3940">AN1986+AN1991</f>
        <v>0</v>
      </c>
      <c r="AO1985" s="18">
        <f t="shared" si="3875"/>
        <v>29888.921999999995</v>
      </c>
      <c r="AP1985" s="18">
        <f t="shared" si="3870"/>
        <v>23940.599999999995</v>
      </c>
      <c r="AQ1985" s="18">
        <f t="shared" ref="AQ1985" si="3941">AQ1986+AQ1991</f>
        <v>0</v>
      </c>
      <c r="AR1985" s="18">
        <f t="shared" si="3876"/>
        <v>23940.599999999995</v>
      </c>
      <c r="AS1985" s="18">
        <f t="shared" si="3871"/>
        <v>23940.599999999995</v>
      </c>
      <c r="AT1985" s="18">
        <f t="shared" ref="AT1985" si="3942">AT1986+AT1991</f>
        <v>0</v>
      </c>
      <c r="AU1985" s="18">
        <f t="shared" si="3877"/>
        <v>23940.599999999995</v>
      </c>
      <c r="AV1985" s="18">
        <f t="shared" si="3936"/>
        <v>0</v>
      </c>
      <c r="AW1985" s="31"/>
      <c r="AX1985" s="26"/>
    </row>
    <row r="1986" spans="1:51" ht="62.4" x14ac:dyDescent="0.3">
      <c r="A1986" s="49" t="s">
        <v>406</v>
      </c>
      <c r="B1986" s="45"/>
      <c r="C1986" s="49"/>
      <c r="D1986" s="49"/>
      <c r="E1986" s="15" t="s">
        <v>1227</v>
      </c>
      <c r="F1986" s="19">
        <f t="shared" ref="F1986:K1989" si="3943">F1987</f>
        <v>17543.499999999996</v>
      </c>
      <c r="G1986" s="19">
        <f t="shared" si="3943"/>
        <v>17543.499999999996</v>
      </c>
      <c r="H1986" s="19">
        <f t="shared" si="3943"/>
        <v>17543.499999999996</v>
      </c>
      <c r="I1986" s="19">
        <f t="shared" si="3943"/>
        <v>0</v>
      </c>
      <c r="J1986" s="19">
        <f t="shared" si="3943"/>
        <v>0</v>
      </c>
      <c r="K1986" s="19">
        <f t="shared" si="3943"/>
        <v>0</v>
      </c>
      <c r="L1986" s="19">
        <f t="shared" si="3857"/>
        <v>17543.499999999996</v>
      </c>
      <c r="M1986" s="19">
        <f t="shared" si="3858"/>
        <v>17543.499999999996</v>
      </c>
      <c r="N1986" s="19">
        <f t="shared" si="3859"/>
        <v>17543.499999999996</v>
      </c>
      <c r="O1986" s="19">
        <f t="shared" ref="O1986:Q1989" si="3944">O1987</f>
        <v>0</v>
      </c>
      <c r="P1986" s="19">
        <f t="shared" si="3944"/>
        <v>0</v>
      </c>
      <c r="Q1986" s="19">
        <f t="shared" si="3944"/>
        <v>0</v>
      </c>
      <c r="R1986" s="19">
        <f t="shared" si="3878"/>
        <v>17543.499999999996</v>
      </c>
      <c r="S1986" s="19">
        <f t="shared" si="3879"/>
        <v>17543.499999999996</v>
      </c>
      <c r="T1986" s="19">
        <f t="shared" si="3880"/>
        <v>17543.499999999996</v>
      </c>
      <c r="U1986" s="19">
        <f t="shared" ref="U1986:AV1986" si="3945">U1987</f>
        <v>0</v>
      </c>
      <c r="V1986" s="19">
        <f t="shared" si="3881"/>
        <v>17543.499999999996</v>
      </c>
      <c r="W1986" s="19">
        <f t="shared" si="3882"/>
        <v>17543.499999999996</v>
      </c>
      <c r="X1986" s="19">
        <f t="shared" si="3883"/>
        <v>17543.499999999996</v>
      </c>
      <c r="Y1986" s="19">
        <f t="shared" si="3945"/>
        <v>0</v>
      </c>
      <c r="Z1986" s="19">
        <f t="shared" si="3945"/>
        <v>0</v>
      </c>
      <c r="AA1986" s="19">
        <f t="shared" si="3945"/>
        <v>0</v>
      </c>
      <c r="AB1986" s="19">
        <f t="shared" si="3887"/>
        <v>17543.499999999996</v>
      </c>
      <c r="AC1986" s="19">
        <f t="shared" si="3888"/>
        <v>17543.499999999996</v>
      </c>
      <c r="AD1986" s="19">
        <f t="shared" si="3889"/>
        <v>17543.499999999996</v>
      </c>
      <c r="AE1986" s="19">
        <f t="shared" si="3945"/>
        <v>0</v>
      </c>
      <c r="AF1986" s="19">
        <f t="shared" si="3945"/>
        <v>0</v>
      </c>
      <c r="AG1986" s="19">
        <f t="shared" si="3893"/>
        <v>17543.499999999996</v>
      </c>
      <c r="AH1986" s="19">
        <f t="shared" si="3894"/>
        <v>17543.499999999996</v>
      </c>
      <c r="AI1986" s="19">
        <f t="shared" si="3895"/>
        <v>17543.499999999996</v>
      </c>
      <c r="AJ1986" s="19">
        <f t="shared" si="3945"/>
        <v>0</v>
      </c>
      <c r="AK1986" s="19">
        <f t="shared" si="3945"/>
        <v>0</v>
      </c>
      <c r="AL1986" s="19">
        <f t="shared" si="3945"/>
        <v>0</v>
      </c>
      <c r="AM1986" s="19">
        <f t="shared" si="3869"/>
        <v>17543.499999999996</v>
      </c>
      <c r="AN1986" s="19">
        <f t="shared" si="3945"/>
        <v>0</v>
      </c>
      <c r="AO1986" s="19">
        <f t="shared" si="3875"/>
        <v>17543.499999999996</v>
      </c>
      <c r="AP1986" s="19">
        <f t="shared" si="3870"/>
        <v>17543.499999999996</v>
      </c>
      <c r="AQ1986" s="19">
        <f t="shared" si="3945"/>
        <v>0</v>
      </c>
      <c r="AR1986" s="19">
        <f t="shared" si="3876"/>
        <v>17543.499999999996</v>
      </c>
      <c r="AS1986" s="19">
        <f t="shared" si="3871"/>
        <v>17543.499999999996</v>
      </c>
      <c r="AT1986" s="19">
        <f t="shared" si="3945"/>
        <v>0</v>
      </c>
      <c r="AU1986" s="19">
        <f t="shared" si="3877"/>
        <v>17543.499999999996</v>
      </c>
      <c r="AV1986" s="19">
        <f t="shared" si="3945"/>
        <v>0</v>
      </c>
      <c r="AW1986" s="32"/>
      <c r="AX1986" s="23"/>
      <c r="AY1986" s="2"/>
    </row>
    <row r="1987" spans="1:51" ht="31.2" x14ac:dyDescent="0.3">
      <c r="A1987" s="49" t="s">
        <v>404</v>
      </c>
      <c r="B1987" s="45"/>
      <c r="C1987" s="49"/>
      <c r="D1987" s="49"/>
      <c r="E1987" s="15" t="s">
        <v>771</v>
      </c>
      <c r="F1987" s="19">
        <f t="shared" si="3943"/>
        <v>17543.499999999996</v>
      </c>
      <c r="G1987" s="19">
        <f t="shared" si="3943"/>
        <v>17543.499999999996</v>
      </c>
      <c r="H1987" s="19">
        <f t="shared" si="3943"/>
        <v>17543.499999999996</v>
      </c>
      <c r="I1987" s="19">
        <f t="shared" si="3943"/>
        <v>0</v>
      </c>
      <c r="J1987" s="19">
        <f t="shared" si="3943"/>
        <v>0</v>
      </c>
      <c r="K1987" s="19">
        <f t="shared" si="3943"/>
        <v>0</v>
      </c>
      <c r="L1987" s="19">
        <f t="shared" si="3857"/>
        <v>17543.499999999996</v>
      </c>
      <c r="M1987" s="19">
        <f t="shared" si="3858"/>
        <v>17543.499999999996</v>
      </c>
      <c r="N1987" s="19">
        <f t="shared" si="3859"/>
        <v>17543.499999999996</v>
      </c>
      <c r="O1987" s="19">
        <f t="shared" si="3944"/>
        <v>0</v>
      </c>
      <c r="P1987" s="19">
        <f t="shared" si="3944"/>
        <v>0</v>
      </c>
      <c r="Q1987" s="19">
        <f t="shared" si="3944"/>
        <v>0</v>
      </c>
      <c r="R1987" s="19">
        <f t="shared" si="3878"/>
        <v>17543.499999999996</v>
      </c>
      <c r="S1987" s="19">
        <f t="shared" si="3879"/>
        <v>17543.499999999996</v>
      </c>
      <c r="T1987" s="19">
        <f t="shared" si="3880"/>
        <v>17543.499999999996</v>
      </c>
      <c r="U1987" s="19">
        <f t="shared" ref="U1987:AV1989" si="3946">U1988</f>
        <v>0</v>
      </c>
      <c r="V1987" s="19">
        <f t="shared" si="3881"/>
        <v>17543.499999999996</v>
      </c>
      <c r="W1987" s="19">
        <f t="shared" si="3882"/>
        <v>17543.499999999996</v>
      </c>
      <c r="X1987" s="19">
        <f t="shared" si="3883"/>
        <v>17543.499999999996</v>
      </c>
      <c r="Y1987" s="19">
        <f t="shared" si="3946"/>
        <v>0</v>
      </c>
      <c r="Z1987" s="19">
        <f t="shared" si="3946"/>
        <v>0</v>
      </c>
      <c r="AA1987" s="19">
        <f t="shared" si="3946"/>
        <v>0</v>
      </c>
      <c r="AB1987" s="19">
        <f t="shared" si="3887"/>
        <v>17543.499999999996</v>
      </c>
      <c r="AC1987" s="19">
        <f t="shared" si="3888"/>
        <v>17543.499999999996</v>
      </c>
      <c r="AD1987" s="19">
        <f t="shared" si="3889"/>
        <v>17543.499999999996</v>
      </c>
      <c r="AE1987" s="19">
        <f t="shared" si="3946"/>
        <v>0</v>
      </c>
      <c r="AF1987" s="19">
        <f t="shared" si="3946"/>
        <v>0</v>
      </c>
      <c r="AG1987" s="19">
        <f t="shared" si="3893"/>
        <v>17543.499999999996</v>
      </c>
      <c r="AH1987" s="19">
        <f t="shared" si="3894"/>
        <v>17543.499999999996</v>
      </c>
      <c r="AI1987" s="19">
        <f t="shared" si="3895"/>
        <v>17543.499999999996</v>
      </c>
      <c r="AJ1987" s="19">
        <f t="shared" si="3946"/>
        <v>0</v>
      </c>
      <c r="AK1987" s="19">
        <f t="shared" si="3946"/>
        <v>0</v>
      </c>
      <c r="AL1987" s="19">
        <f t="shared" si="3946"/>
        <v>0</v>
      </c>
      <c r="AM1987" s="19">
        <f t="shared" si="3869"/>
        <v>17543.499999999996</v>
      </c>
      <c r="AN1987" s="19">
        <f t="shared" si="3946"/>
        <v>0</v>
      </c>
      <c r="AO1987" s="19">
        <f t="shared" si="3875"/>
        <v>17543.499999999996</v>
      </c>
      <c r="AP1987" s="19">
        <f t="shared" si="3870"/>
        <v>17543.499999999996</v>
      </c>
      <c r="AQ1987" s="19">
        <f t="shared" si="3946"/>
        <v>0</v>
      </c>
      <c r="AR1987" s="19">
        <f t="shared" si="3876"/>
        <v>17543.499999999996</v>
      </c>
      <c r="AS1987" s="19">
        <f t="shared" si="3871"/>
        <v>17543.499999999996</v>
      </c>
      <c r="AT1987" s="19">
        <f t="shared" si="3946"/>
        <v>0</v>
      </c>
      <c r="AU1987" s="19">
        <f t="shared" si="3877"/>
        <v>17543.499999999996</v>
      </c>
      <c r="AV1987" s="19">
        <f t="shared" si="3946"/>
        <v>0</v>
      </c>
      <c r="AW1987" s="32"/>
      <c r="AX1987" s="23"/>
      <c r="AY1987" s="2"/>
    </row>
    <row r="1988" spans="1:51" ht="31.2" x14ac:dyDescent="0.3">
      <c r="A1988" s="49" t="s">
        <v>404</v>
      </c>
      <c r="B1988" s="45">
        <v>200</v>
      </c>
      <c r="C1988" s="49"/>
      <c r="D1988" s="49"/>
      <c r="E1988" s="15" t="s">
        <v>578</v>
      </c>
      <c r="F1988" s="19">
        <f t="shared" si="3943"/>
        <v>17543.499999999996</v>
      </c>
      <c r="G1988" s="19">
        <f t="shared" si="3943"/>
        <v>17543.499999999996</v>
      </c>
      <c r="H1988" s="19">
        <f t="shared" si="3943"/>
        <v>17543.499999999996</v>
      </c>
      <c r="I1988" s="19">
        <f t="shared" si="3943"/>
        <v>0</v>
      </c>
      <c r="J1988" s="19">
        <f t="shared" si="3943"/>
        <v>0</v>
      </c>
      <c r="K1988" s="19">
        <f t="shared" si="3943"/>
        <v>0</v>
      </c>
      <c r="L1988" s="19">
        <f t="shared" si="3857"/>
        <v>17543.499999999996</v>
      </c>
      <c r="M1988" s="19">
        <f t="shared" si="3858"/>
        <v>17543.499999999996</v>
      </c>
      <c r="N1988" s="19">
        <f t="shared" si="3859"/>
        <v>17543.499999999996</v>
      </c>
      <c r="O1988" s="19">
        <f t="shared" si="3944"/>
        <v>0</v>
      </c>
      <c r="P1988" s="19">
        <f t="shared" si="3944"/>
        <v>0</v>
      </c>
      <c r="Q1988" s="19">
        <f t="shared" si="3944"/>
        <v>0</v>
      </c>
      <c r="R1988" s="19">
        <f t="shared" si="3878"/>
        <v>17543.499999999996</v>
      </c>
      <c r="S1988" s="19">
        <f t="shared" si="3879"/>
        <v>17543.499999999996</v>
      </c>
      <c r="T1988" s="19">
        <f t="shared" si="3880"/>
        <v>17543.499999999996</v>
      </c>
      <c r="U1988" s="19">
        <f t="shared" si="3946"/>
        <v>0</v>
      </c>
      <c r="V1988" s="19">
        <f t="shared" si="3881"/>
        <v>17543.499999999996</v>
      </c>
      <c r="W1988" s="19">
        <f t="shared" si="3882"/>
        <v>17543.499999999996</v>
      </c>
      <c r="X1988" s="19">
        <f t="shared" si="3883"/>
        <v>17543.499999999996</v>
      </c>
      <c r="Y1988" s="19">
        <f t="shared" si="3946"/>
        <v>0</v>
      </c>
      <c r="Z1988" s="19">
        <f t="shared" si="3946"/>
        <v>0</v>
      </c>
      <c r="AA1988" s="19">
        <f t="shared" si="3946"/>
        <v>0</v>
      </c>
      <c r="AB1988" s="19">
        <f t="shared" si="3887"/>
        <v>17543.499999999996</v>
      </c>
      <c r="AC1988" s="19">
        <f t="shared" si="3888"/>
        <v>17543.499999999996</v>
      </c>
      <c r="AD1988" s="19">
        <f t="shared" si="3889"/>
        <v>17543.499999999996</v>
      </c>
      <c r="AE1988" s="19">
        <f t="shared" si="3946"/>
        <v>0</v>
      </c>
      <c r="AF1988" s="19">
        <f t="shared" si="3946"/>
        <v>0</v>
      </c>
      <c r="AG1988" s="19">
        <f t="shared" si="3893"/>
        <v>17543.499999999996</v>
      </c>
      <c r="AH1988" s="19">
        <f t="shared" si="3894"/>
        <v>17543.499999999996</v>
      </c>
      <c r="AI1988" s="19">
        <f t="shared" si="3895"/>
        <v>17543.499999999996</v>
      </c>
      <c r="AJ1988" s="19">
        <f t="shared" si="3946"/>
        <v>0</v>
      </c>
      <c r="AK1988" s="19">
        <f t="shared" si="3946"/>
        <v>0</v>
      </c>
      <c r="AL1988" s="19">
        <f t="shared" si="3946"/>
        <v>0</v>
      </c>
      <c r="AM1988" s="19">
        <f t="shared" si="3869"/>
        <v>17543.499999999996</v>
      </c>
      <c r="AN1988" s="19">
        <f t="shared" si="3946"/>
        <v>0</v>
      </c>
      <c r="AO1988" s="19">
        <f t="shared" si="3875"/>
        <v>17543.499999999996</v>
      </c>
      <c r="AP1988" s="19">
        <f t="shared" si="3870"/>
        <v>17543.499999999996</v>
      </c>
      <c r="AQ1988" s="19">
        <f t="shared" si="3946"/>
        <v>0</v>
      </c>
      <c r="AR1988" s="19">
        <f t="shared" si="3876"/>
        <v>17543.499999999996</v>
      </c>
      <c r="AS1988" s="19">
        <f t="shared" si="3871"/>
        <v>17543.499999999996</v>
      </c>
      <c r="AT1988" s="19">
        <f t="shared" si="3946"/>
        <v>0</v>
      </c>
      <c r="AU1988" s="19">
        <f t="shared" si="3877"/>
        <v>17543.499999999996</v>
      </c>
      <c r="AV1988" s="19">
        <f t="shared" si="3946"/>
        <v>0</v>
      </c>
      <c r="AW1988" s="32"/>
      <c r="AX1988" s="23"/>
      <c r="AY1988" s="2"/>
    </row>
    <row r="1989" spans="1:51" ht="46.8" x14ac:dyDescent="0.3">
      <c r="A1989" s="49" t="s">
        <v>404</v>
      </c>
      <c r="B1989" s="45">
        <v>240</v>
      </c>
      <c r="C1989" s="49"/>
      <c r="D1989" s="49"/>
      <c r="E1989" s="15" t="s">
        <v>586</v>
      </c>
      <c r="F1989" s="19">
        <f t="shared" si="3943"/>
        <v>17543.499999999996</v>
      </c>
      <c r="G1989" s="19">
        <f t="shared" si="3943"/>
        <v>17543.499999999996</v>
      </c>
      <c r="H1989" s="19">
        <f t="shared" si="3943"/>
        <v>17543.499999999996</v>
      </c>
      <c r="I1989" s="19">
        <f t="shared" si="3943"/>
        <v>0</v>
      </c>
      <c r="J1989" s="19">
        <f t="shared" si="3943"/>
        <v>0</v>
      </c>
      <c r="K1989" s="19">
        <f t="shared" si="3943"/>
        <v>0</v>
      </c>
      <c r="L1989" s="19">
        <f t="shared" si="3857"/>
        <v>17543.499999999996</v>
      </c>
      <c r="M1989" s="19">
        <f t="shared" si="3858"/>
        <v>17543.499999999996</v>
      </c>
      <c r="N1989" s="19">
        <f t="shared" si="3859"/>
        <v>17543.499999999996</v>
      </c>
      <c r="O1989" s="19">
        <f t="shared" si="3944"/>
        <v>0</v>
      </c>
      <c r="P1989" s="19">
        <f t="shared" si="3944"/>
        <v>0</v>
      </c>
      <c r="Q1989" s="19">
        <f t="shared" si="3944"/>
        <v>0</v>
      </c>
      <c r="R1989" s="19">
        <f t="shared" si="3878"/>
        <v>17543.499999999996</v>
      </c>
      <c r="S1989" s="19">
        <f t="shared" si="3879"/>
        <v>17543.499999999996</v>
      </c>
      <c r="T1989" s="19">
        <f t="shared" si="3880"/>
        <v>17543.499999999996</v>
      </c>
      <c r="U1989" s="19">
        <f t="shared" si="3946"/>
        <v>0</v>
      </c>
      <c r="V1989" s="19">
        <f t="shared" si="3881"/>
        <v>17543.499999999996</v>
      </c>
      <c r="W1989" s="19">
        <f t="shared" si="3882"/>
        <v>17543.499999999996</v>
      </c>
      <c r="X1989" s="19">
        <f t="shared" si="3883"/>
        <v>17543.499999999996</v>
      </c>
      <c r="Y1989" s="19">
        <f t="shared" si="3946"/>
        <v>0</v>
      </c>
      <c r="Z1989" s="19">
        <f t="shared" si="3946"/>
        <v>0</v>
      </c>
      <c r="AA1989" s="19">
        <f t="shared" si="3946"/>
        <v>0</v>
      </c>
      <c r="AB1989" s="19">
        <f t="shared" si="3887"/>
        <v>17543.499999999996</v>
      </c>
      <c r="AC1989" s="19">
        <f t="shared" si="3888"/>
        <v>17543.499999999996</v>
      </c>
      <c r="AD1989" s="19">
        <f t="shared" si="3889"/>
        <v>17543.499999999996</v>
      </c>
      <c r="AE1989" s="19">
        <f t="shared" si="3946"/>
        <v>0</v>
      </c>
      <c r="AF1989" s="19">
        <f t="shared" si="3946"/>
        <v>0</v>
      </c>
      <c r="AG1989" s="19">
        <f t="shared" si="3893"/>
        <v>17543.499999999996</v>
      </c>
      <c r="AH1989" s="19">
        <f t="shared" si="3894"/>
        <v>17543.499999999996</v>
      </c>
      <c r="AI1989" s="19">
        <f t="shared" si="3895"/>
        <v>17543.499999999996</v>
      </c>
      <c r="AJ1989" s="19">
        <f t="shared" si="3946"/>
        <v>0</v>
      </c>
      <c r="AK1989" s="19">
        <f t="shared" si="3946"/>
        <v>0</v>
      </c>
      <c r="AL1989" s="19">
        <f t="shared" si="3946"/>
        <v>0</v>
      </c>
      <c r="AM1989" s="19">
        <f t="shared" si="3869"/>
        <v>17543.499999999996</v>
      </c>
      <c r="AN1989" s="19">
        <f t="shared" si="3946"/>
        <v>0</v>
      </c>
      <c r="AO1989" s="19">
        <f t="shared" si="3875"/>
        <v>17543.499999999996</v>
      </c>
      <c r="AP1989" s="19">
        <f t="shared" si="3870"/>
        <v>17543.499999999996</v>
      </c>
      <c r="AQ1989" s="19">
        <f t="shared" si="3946"/>
        <v>0</v>
      </c>
      <c r="AR1989" s="19">
        <f t="shared" si="3876"/>
        <v>17543.499999999996</v>
      </c>
      <c r="AS1989" s="19">
        <f t="shared" si="3871"/>
        <v>17543.499999999996</v>
      </c>
      <c r="AT1989" s="19">
        <f t="shared" si="3946"/>
        <v>0</v>
      </c>
      <c r="AU1989" s="19">
        <f t="shared" si="3877"/>
        <v>17543.499999999996</v>
      </c>
      <c r="AV1989" s="19">
        <f t="shared" si="3946"/>
        <v>0</v>
      </c>
      <c r="AW1989" s="32"/>
      <c r="AX1989" s="23"/>
      <c r="AY1989" s="2"/>
    </row>
    <row r="1990" spans="1:51" x14ac:dyDescent="0.3">
      <c r="A1990" s="49" t="s">
        <v>404</v>
      </c>
      <c r="B1990" s="45">
        <v>240</v>
      </c>
      <c r="C1990" s="49" t="s">
        <v>200</v>
      </c>
      <c r="D1990" s="49" t="s">
        <v>20</v>
      </c>
      <c r="E1990" s="15" t="s">
        <v>553</v>
      </c>
      <c r="F1990" s="19">
        <v>17543.499999999996</v>
      </c>
      <c r="G1990" s="19">
        <v>17543.499999999996</v>
      </c>
      <c r="H1990" s="19">
        <v>17543.499999999996</v>
      </c>
      <c r="I1990" s="19"/>
      <c r="J1990" s="19"/>
      <c r="K1990" s="19"/>
      <c r="L1990" s="19">
        <f t="shared" si="3857"/>
        <v>17543.499999999996</v>
      </c>
      <c r="M1990" s="19">
        <f t="shared" si="3858"/>
        <v>17543.499999999996</v>
      </c>
      <c r="N1990" s="19">
        <f t="shared" si="3859"/>
        <v>17543.499999999996</v>
      </c>
      <c r="O1990" s="19"/>
      <c r="P1990" s="19"/>
      <c r="Q1990" s="19"/>
      <c r="R1990" s="19">
        <f t="shared" si="3878"/>
        <v>17543.499999999996</v>
      </c>
      <c r="S1990" s="19">
        <f t="shared" si="3879"/>
        <v>17543.499999999996</v>
      </c>
      <c r="T1990" s="19">
        <f t="shared" si="3880"/>
        <v>17543.499999999996</v>
      </c>
      <c r="U1990" s="19"/>
      <c r="V1990" s="19">
        <f t="shared" si="3881"/>
        <v>17543.499999999996</v>
      </c>
      <c r="W1990" s="19">
        <f t="shared" si="3882"/>
        <v>17543.499999999996</v>
      </c>
      <c r="X1990" s="19">
        <f t="shared" si="3883"/>
        <v>17543.499999999996</v>
      </c>
      <c r="Y1990" s="19"/>
      <c r="Z1990" s="19"/>
      <c r="AA1990" s="19"/>
      <c r="AB1990" s="19">
        <f t="shared" si="3887"/>
        <v>17543.499999999996</v>
      </c>
      <c r="AC1990" s="19">
        <f t="shared" si="3888"/>
        <v>17543.499999999996</v>
      </c>
      <c r="AD1990" s="19">
        <f t="shared" si="3889"/>
        <v>17543.499999999996</v>
      </c>
      <c r="AE1990" s="19"/>
      <c r="AF1990" s="19"/>
      <c r="AG1990" s="19">
        <f t="shared" si="3893"/>
        <v>17543.499999999996</v>
      </c>
      <c r="AH1990" s="19">
        <f t="shared" si="3894"/>
        <v>17543.499999999996</v>
      </c>
      <c r="AI1990" s="19">
        <f t="shared" si="3895"/>
        <v>17543.499999999996</v>
      </c>
      <c r="AJ1990" s="19"/>
      <c r="AK1990" s="19"/>
      <c r="AL1990" s="19"/>
      <c r="AM1990" s="19">
        <f t="shared" si="3869"/>
        <v>17543.499999999996</v>
      </c>
      <c r="AN1990" s="19"/>
      <c r="AO1990" s="19">
        <f t="shared" si="3875"/>
        <v>17543.499999999996</v>
      </c>
      <c r="AP1990" s="19">
        <f t="shared" si="3870"/>
        <v>17543.499999999996</v>
      </c>
      <c r="AQ1990" s="19"/>
      <c r="AR1990" s="19">
        <f t="shared" si="3876"/>
        <v>17543.499999999996</v>
      </c>
      <c r="AS1990" s="19">
        <f t="shared" si="3871"/>
        <v>17543.499999999996</v>
      </c>
      <c r="AT1990" s="19"/>
      <c r="AU1990" s="19">
        <f t="shared" si="3877"/>
        <v>17543.499999999996</v>
      </c>
      <c r="AV1990" s="19"/>
      <c r="AW1990" s="32"/>
      <c r="AX1990" s="23"/>
      <c r="AY1990" s="2"/>
    </row>
    <row r="1991" spans="1:51" ht="46.8" x14ac:dyDescent="0.3">
      <c r="A1991" s="49" t="s">
        <v>862</v>
      </c>
      <c r="B1991" s="45"/>
      <c r="C1991" s="49"/>
      <c r="D1991" s="49"/>
      <c r="E1991" s="15" t="s">
        <v>931</v>
      </c>
      <c r="F1991" s="19">
        <f t="shared" ref="F1991:K1994" si="3947">F1992</f>
        <v>6397.0999999999995</v>
      </c>
      <c r="G1991" s="19">
        <f t="shared" si="3947"/>
        <v>6397.0999999999995</v>
      </c>
      <c r="H1991" s="19">
        <f t="shared" si="3947"/>
        <v>6397.0999999999995</v>
      </c>
      <c r="I1991" s="19">
        <f t="shared" si="3947"/>
        <v>6366.5420000000004</v>
      </c>
      <c r="J1991" s="19">
        <f t="shared" si="3947"/>
        <v>0</v>
      </c>
      <c r="K1991" s="19">
        <f t="shared" si="3947"/>
        <v>0</v>
      </c>
      <c r="L1991" s="19">
        <f t="shared" si="3857"/>
        <v>12763.642</v>
      </c>
      <c r="M1991" s="19">
        <f t="shared" si="3858"/>
        <v>6397.0999999999995</v>
      </c>
      <c r="N1991" s="19">
        <f t="shared" si="3859"/>
        <v>6397.0999999999995</v>
      </c>
      <c r="O1991" s="19">
        <f t="shared" ref="O1991:Q1994" si="3948">O1992</f>
        <v>0</v>
      </c>
      <c r="P1991" s="19">
        <f t="shared" si="3948"/>
        <v>0</v>
      </c>
      <c r="Q1991" s="19">
        <f t="shared" si="3948"/>
        <v>0</v>
      </c>
      <c r="R1991" s="19">
        <f t="shared" si="3878"/>
        <v>12763.642</v>
      </c>
      <c r="S1991" s="19">
        <f t="shared" si="3879"/>
        <v>6397.0999999999995</v>
      </c>
      <c r="T1991" s="19">
        <f t="shared" si="3880"/>
        <v>6397.0999999999995</v>
      </c>
      <c r="U1991" s="19">
        <f t="shared" ref="U1991:AV1994" si="3949">U1992</f>
        <v>0</v>
      </c>
      <c r="V1991" s="19">
        <f t="shared" si="3881"/>
        <v>12763.642</v>
      </c>
      <c r="W1991" s="19">
        <f t="shared" si="3882"/>
        <v>6397.0999999999995</v>
      </c>
      <c r="X1991" s="19">
        <f t="shared" si="3883"/>
        <v>6397.0999999999995</v>
      </c>
      <c r="Y1991" s="19">
        <f t="shared" si="3949"/>
        <v>0</v>
      </c>
      <c r="Z1991" s="19">
        <f t="shared" si="3949"/>
        <v>0</v>
      </c>
      <c r="AA1991" s="19">
        <f t="shared" si="3949"/>
        <v>0</v>
      </c>
      <c r="AB1991" s="19">
        <f t="shared" si="3887"/>
        <v>12763.642</v>
      </c>
      <c r="AC1991" s="19">
        <f t="shared" si="3888"/>
        <v>6397.0999999999995</v>
      </c>
      <c r="AD1991" s="19">
        <f t="shared" si="3889"/>
        <v>6397.0999999999995</v>
      </c>
      <c r="AE1991" s="19">
        <f t="shared" si="3949"/>
        <v>0</v>
      </c>
      <c r="AF1991" s="19">
        <f t="shared" si="3949"/>
        <v>0</v>
      </c>
      <c r="AG1991" s="19">
        <f t="shared" si="3893"/>
        <v>12763.642</v>
      </c>
      <c r="AH1991" s="19">
        <f t="shared" si="3894"/>
        <v>6397.0999999999995</v>
      </c>
      <c r="AI1991" s="19">
        <f t="shared" si="3895"/>
        <v>6397.0999999999995</v>
      </c>
      <c r="AJ1991" s="19">
        <f t="shared" si="3949"/>
        <v>-418.22</v>
      </c>
      <c r="AK1991" s="19">
        <f t="shared" si="3949"/>
        <v>0</v>
      </c>
      <c r="AL1991" s="19">
        <f t="shared" si="3949"/>
        <v>0</v>
      </c>
      <c r="AM1991" s="19">
        <f t="shared" si="3869"/>
        <v>12345.422</v>
      </c>
      <c r="AN1991" s="19">
        <f t="shared" si="3949"/>
        <v>0</v>
      </c>
      <c r="AO1991" s="19">
        <f t="shared" si="3875"/>
        <v>12345.422</v>
      </c>
      <c r="AP1991" s="19">
        <f t="shared" si="3870"/>
        <v>6397.0999999999995</v>
      </c>
      <c r="AQ1991" s="19">
        <f t="shared" si="3949"/>
        <v>0</v>
      </c>
      <c r="AR1991" s="19">
        <f t="shared" si="3876"/>
        <v>6397.0999999999995</v>
      </c>
      <c r="AS1991" s="19">
        <f t="shared" si="3871"/>
        <v>6397.0999999999995</v>
      </c>
      <c r="AT1991" s="19">
        <f t="shared" si="3949"/>
        <v>0</v>
      </c>
      <c r="AU1991" s="19">
        <f t="shared" si="3877"/>
        <v>6397.0999999999995</v>
      </c>
      <c r="AV1991" s="19">
        <f t="shared" si="3949"/>
        <v>0</v>
      </c>
      <c r="AW1991" s="32"/>
      <c r="AX1991" s="23"/>
      <c r="AY1991" s="2"/>
    </row>
    <row r="1992" spans="1:51" ht="62.4" x14ac:dyDescent="0.3">
      <c r="A1992" s="49" t="s">
        <v>863</v>
      </c>
      <c r="B1992" s="45"/>
      <c r="C1992" s="49"/>
      <c r="D1992" s="49"/>
      <c r="E1992" s="15" t="s">
        <v>872</v>
      </c>
      <c r="F1992" s="19">
        <f t="shared" si="3947"/>
        <v>6397.0999999999995</v>
      </c>
      <c r="G1992" s="19">
        <f t="shared" si="3947"/>
        <v>6397.0999999999995</v>
      </c>
      <c r="H1992" s="19">
        <f t="shared" si="3947"/>
        <v>6397.0999999999995</v>
      </c>
      <c r="I1992" s="19">
        <f t="shared" si="3947"/>
        <v>6366.5420000000004</v>
      </c>
      <c r="J1992" s="19">
        <f t="shared" si="3947"/>
        <v>0</v>
      </c>
      <c r="K1992" s="19">
        <f t="shared" si="3947"/>
        <v>0</v>
      </c>
      <c r="L1992" s="19">
        <f t="shared" si="3857"/>
        <v>12763.642</v>
      </c>
      <c r="M1992" s="19">
        <f t="shared" si="3858"/>
        <v>6397.0999999999995</v>
      </c>
      <c r="N1992" s="19">
        <f t="shared" si="3859"/>
        <v>6397.0999999999995</v>
      </c>
      <c r="O1992" s="19">
        <f t="shared" si="3948"/>
        <v>0</v>
      </c>
      <c r="P1992" s="19">
        <f t="shared" si="3948"/>
        <v>0</v>
      </c>
      <c r="Q1992" s="19">
        <f t="shared" si="3948"/>
        <v>0</v>
      </c>
      <c r="R1992" s="19">
        <f t="shared" si="3878"/>
        <v>12763.642</v>
      </c>
      <c r="S1992" s="19">
        <f t="shared" si="3879"/>
        <v>6397.0999999999995</v>
      </c>
      <c r="T1992" s="19">
        <f t="shared" si="3880"/>
        <v>6397.0999999999995</v>
      </c>
      <c r="U1992" s="19">
        <f t="shared" si="3949"/>
        <v>0</v>
      </c>
      <c r="V1992" s="19">
        <f t="shared" si="3881"/>
        <v>12763.642</v>
      </c>
      <c r="W1992" s="19">
        <f t="shared" si="3882"/>
        <v>6397.0999999999995</v>
      </c>
      <c r="X1992" s="19">
        <f t="shared" si="3883"/>
        <v>6397.0999999999995</v>
      </c>
      <c r="Y1992" s="19">
        <f t="shared" si="3949"/>
        <v>0</v>
      </c>
      <c r="Z1992" s="19">
        <f t="shared" si="3949"/>
        <v>0</v>
      </c>
      <c r="AA1992" s="19">
        <f t="shared" si="3949"/>
        <v>0</v>
      </c>
      <c r="AB1992" s="19">
        <f t="shared" si="3887"/>
        <v>12763.642</v>
      </c>
      <c r="AC1992" s="19">
        <f t="shared" si="3888"/>
        <v>6397.0999999999995</v>
      </c>
      <c r="AD1992" s="19">
        <f t="shared" si="3889"/>
        <v>6397.0999999999995</v>
      </c>
      <c r="AE1992" s="19">
        <f t="shared" si="3949"/>
        <v>0</v>
      </c>
      <c r="AF1992" s="19">
        <f t="shared" si="3949"/>
        <v>0</v>
      </c>
      <c r="AG1992" s="19">
        <f t="shared" si="3893"/>
        <v>12763.642</v>
      </c>
      <c r="AH1992" s="19">
        <f t="shared" si="3894"/>
        <v>6397.0999999999995</v>
      </c>
      <c r="AI1992" s="19">
        <f t="shared" si="3895"/>
        <v>6397.0999999999995</v>
      </c>
      <c r="AJ1992" s="19">
        <f t="shared" si="3949"/>
        <v>-418.22</v>
      </c>
      <c r="AK1992" s="19">
        <f t="shared" si="3949"/>
        <v>0</v>
      </c>
      <c r="AL1992" s="19">
        <f t="shared" si="3949"/>
        <v>0</v>
      </c>
      <c r="AM1992" s="19">
        <f t="shared" si="3869"/>
        <v>12345.422</v>
      </c>
      <c r="AN1992" s="19">
        <f t="shared" si="3949"/>
        <v>0</v>
      </c>
      <c r="AO1992" s="19">
        <f t="shared" si="3875"/>
        <v>12345.422</v>
      </c>
      <c r="AP1992" s="19">
        <f t="shared" si="3870"/>
        <v>6397.0999999999995</v>
      </c>
      <c r="AQ1992" s="19">
        <f t="shared" si="3949"/>
        <v>0</v>
      </c>
      <c r="AR1992" s="19">
        <f t="shared" si="3876"/>
        <v>6397.0999999999995</v>
      </c>
      <c r="AS1992" s="19">
        <f t="shared" si="3871"/>
        <v>6397.0999999999995</v>
      </c>
      <c r="AT1992" s="19">
        <f t="shared" si="3949"/>
        <v>0</v>
      </c>
      <c r="AU1992" s="19">
        <f t="shared" si="3877"/>
        <v>6397.0999999999995</v>
      </c>
      <c r="AV1992" s="19">
        <f t="shared" si="3949"/>
        <v>0</v>
      </c>
      <c r="AW1992" s="32"/>
      <c r="AX1992" s="23"/>
      <c r="AY1992" s="2"/>
    </row>
    <row r="1993" spans="1:51" ht="31.2" x14ac:dyDescent="0.3">
      <c r="A1993" s="49" t="s">
        <v>863</v>
      </c>
      <c r="B1993" s="45">
        <v>200</v>
      </c>
      <c r="C1993" s="49"/>
      <c r="D1993" s="49"/>
      <c r="E1993" s="15" t="s">
        <v>578</v>
      </c>
      <c r="F1993" s="19">
        <f t="shared" si="3947"/>
        <v>6397.0999999999995</v>
      </c>
      <c r="G1993" s="19">
        <f t="shared" si="3947"/>
        <v>6397.0999999999995</v>
      </c>
      <c r="H1993" s="19">
        <f t="shared" si="3947"/>
        <v>6397.0999999999995</v>
      </c>
      <c r="I1993" s="19">
        <f t="shared" si="3947"/>
        <v>6366.5420000000004</v>
      </c>
      <c r="J1993" s="19">
        <f t="shared" si="3947"/>
        <v>0</v>
      </c>
      <c r="K1993" s="19">
        <f t="shared" si="3947"/>
        <v>0</v>
      </c>
      <c r="L1993" s="19">
        <f t="shared" si="3857"/>
        <v>12763.642</v>
      </c>
      <c r="M1993" s="19">
        <f t="shared" si="3858"/>
        <v>6397.0999999999995</v>
      </c>
      <c r="N1993" s="19">
        <f t="shared" si="3859"/>
        <v>6397.0999999999995</v>
      </c>
      <c r="O1993" s="19">
        <f t="shared" si="3948"/>
        <v>0</v>
      </c>
      <c r="P1993" s="19">
        <f t="shared" si="3948"/>
        <v>0</v>
      </c>
      <c r="Q1993" s="19">
        <f t="shared" si="3948"/>
        <v>0</v>
      </c>
      <c r="R1993" s="19">
        <f t="shared" si="3878"/>
        <v>12763.642</v>
      </c>
      <c r="S1993" s="19">
        <f t="shared" si="3879"/>
        <v>6397.0999999999995</v>
      </c>
      <c r="T1993" s="19">
        <f t="shared" si="3880"/>
        <v>6397.0999999999995</v>
      </c>
      <c r="U1993" s="19">
        <f t="shared" si="3949"/>
        <v>0</v>
      </c>
      <c r="V1993" s="19">
        <f t="shared" si="3881"/>
        <v>12763.642</v>
      </c>
      <c r="W1993" s="19">
        <f t="shared" si="3882"/>
        <v>6397.0999999999995</v>
      </c>
      <c r="X1993" s="19">
        <f t="shared" si="3883"/>
        <v>6397.0999999999995</v>
      </c>
      <c r="Y1993" s="19">
        <f t="shared" si="3949"/>
        <v>0</v>
      </c>
      <c r="Z1993" s="19">
        <f t="shared" si="3949"/>
        <v>0</v>
      </c>
      <c r="AA1993" s="19">
        <f t="shared" si="3949"/>
        <v>0</v>
      </c>
      <c r="AB1993" s="19">
        <f t="shared" si="3887"/>
        <v>12763.642</v>
      </c>
      <c r="AC1993" s="19">
        <f t="shared" si="3888"/>
        <v>6397.0999999999995</v>
      </c>
      <c r="AD1993" s="19">
        <f t="shared" si="3889"/>
        <v>6397.0999999999995</v>
      </c>
      <c r="AE1993" s="19">
        <f t="shared" si="3949"/>
        <v>0</v>
      </c>
      <c r="AF1993" s="19">
        <f t="shared" si="3949"/>
        <v>0</v>
      </c>
      <c r="AG1993" s="19">
        <f t="shared" si="3893"/>
        <v>12763.642</v>
      </c>
      <c r="AH1993" s="19">
        <f t="shared" si="3894"/>
        <v>6397.0999999999995</v>
      </c>
      <c r="AI1993" s="19">
        <f t="shared" si="3895"/>
        <v>6397.0999999999995</v>
      </c>
      <c r="AJ1993" s="19">
        <f t="shared" si="3949"/>
        <v>-418.22</v>
      </c>
      <c r="AK1993" s="19">
        <f t="shared" si="3949"/>
        <v>0</v>
      </c>
      <c r="AL1993" s="19">
        <f t="shared" si="3949"/>
        <v>0</v>
      </c>
      <c r="AM1993" s="19">
        <f t="shared" si="3869"/>
        <v>12345.422</v>
      </c>
      <c r="AN1993" s="19">
        <f t="shared" si="3949"/>
        <v>0</v>
      </c>
      <c r="AO1993" s="19">
        <f t="shared" si="3875"/>
        <v>12345.422</v>
      </c>
      <c r="AP1993" s="19">
        <f t="shared" si="3870"/>
        <v>6397.0999999999995</v>
      </c>
      <c r="AQ1993" s="19">
        <f t="shared" si="3949"/>
        <v>0</v>
      </c>
      <c r="AR1993" s="19">
        <f t="shared" si="3876"/>
        <v>6397.0999999999995</v>
      </c>
      <c r="AS1993" s="19">
        <f t="shared" si="3871"/>
        <v>6397.0999999999995</v>
      </c>
      <c r="AT1993" s="19">
        <f t="shared" si="3949"/>
        <v>0</v>
      </c>
      <c r="AU1993" s="19">
        <f t="shared" si="3877"/>
        <v>6397.0999999999995</v>
      </c>
      <c r="AV1993" s="19">
        <f t="shared" si="3949"/>
        <v>0</v>
      </c>
      <c r="AW1993" s="32"/>
      <c r="AX1993" s="23"/>
      <c r="AY1993" s="2"/>
    </row>
    <row r="1994" spans="1:51" ht="46.8" x14ac:dyDescent="0.3">
      <c r="A1994" s="49" t="s">
        <v>863</v>
      </c>
      <c r="B1994" s="45">
        <v>240</v>
      </c>
      <c r="C1994" s="49"/>
      <c r="D1994" s="49"/>
      <c r="E1994" s="15" t="s">
        <v>586</v>
      </c>
      <c r="F1994" s="19">
        <f t="shared" si="3947"/>
        <v>6397.0999999999995</v>
      </c>
      <c r="G1994" s="19">
        <f t="shared" si="3947"/>
        <v>6397.0999999999995</v>
      </c>
      <c r="H1994" s="19">
        <f t="shared" si="3947"/>
        <v>6397.0999999999995</v>
      </c>
      <c r="I1994" s="19">
        <f t="shared" si="3947"/>
        <v>6366.5420000000004</v>
      </c>
      <c r="J1994" s="19">
        <f t="shared" si="3947"/>
        <v>0</v>
      </c>
      <c r="K1994" s="19">
        <f t="shared" si="3947"/>
        <v>0</v>
      </c>
      <c r="L1994" s="19">
        <f t="shared" si="3857"/>
        <v>12763.642</v>
      </c>
      <c r="M1994" s="19">
        <f t="shared" si="3858"/>
        <v>6397.0999999999995</v>
      </c>
      <c r="N1994" s="19">
        <f t="shared" si="3859"/>
        <v>6397.0999999999995</v>
      </c>
      <c r="O1994" s="19">
        <f t="shared" si="3948"/>
        <v>0</v>
      </c>
      <c r="P1994" s="19">
        <f t="shared" si="3948"/>
        <v>0</v>
      </c>
      <c r="Q1994" s="19">
        <f t="shared" si="3948"/>
        <v>0</v>
      </c>
      <c r="R1994" s="19">
        <f t="shared" si="3878"/>
        <v>12763.642</v>
      </c>
      <c r="S1994" s="19">
        <f t="shared" si="3879"/>
        <v>6397.0999999999995</v>
      </c>
      <c r="T1994" s="19">
        <f t="shared" si="3880"/>
        <v>6397.0999999999995</v>
      </c>
      <c r="U1994" s="19">
        <f t="shared" si="3949"/>
        <v>0</v>
      </c>
      <c r="V1994" s="19">
        <f t="shared" si="3881"/>
        <v>12763.642</v>
      </c>
      <c r="W1994" s="19">
        <f t="shared" si="3882"/>
        <v>6397.0999999999995</v>
      </c>
      <c r="X1994" s="19">
        <f t="shared" si="3883"/>
        <v>6397.0999999999995</v>
      </c>
      <c r="Y1994" s="19">
        <f t="shared" si="3949"/>
        <v>0</v>
      </c>
      <c r="Z1994" s="19">
        <f t="shared" si="3949"/>
        <v>0</v>
      </c>
      <c r="AA1994" s="19">
        <f t="shared" si="3949"/>
        <v>0</v>
      </c>
      <c r="AB1994" s="19">
        <f t="shared" si="3887"/>
        <v>12763.642</v>
      </c>
      <c r="AC1994" s="19">
        <f t="shared" si="3888"/>
        <v>6397.0999999999995</v>
      </c>
      <c r="AD1994" s="19">
        <f t="shared" si="3889"/>
        <v>6397.0999999999995</v>
      </c>
      <c r="AE1994" s="19">
        <f t="shared" si="3949"/>
        <v>0</v>
      </c>
      <c r="AF1994" s="19">
        <f t="shared" si="3949"/>
        <v>0</v>
      </c>
      <c r="AG1994" s="19">
        <f t="shared" si="3893"/>
        <v>12763.642</v>
      </c>
      <c r="AH1994" s="19">
        <f t="shared" si="3894"/>
        <v>6397.0999999999995</v>
      </c>
      <c r="AI1994" s="19">
        <f t="shared" si="3895"/>
        <v>6397.0999999999995</v>
      </c>
      <c r="AJ1994" s="19">
        <f t="shared" si="3949"/>
        <v>-418.22</v>
      </c>
      <c r="AK1994" s="19">
        <f t="shared" si="3949"/>
        <v>0</v>
      </c>
      <c r="AL1994" s="19">
        <f t="shared" si="3949"/>
        <v>0</v>
      </c>
      <c r="AM1994" s="19">
        <f t="shared" si="3869"/>
        <v>12345.422</v>
      </c>
      <c r="AN1994" s="19">
        <f t="shared" si="3949"/>
        <v>0</v>
      </c>
      <c r="AO1994" s="19">
        <f t="shared" si="3875"/>
        <v>12345.422</v>
      </c>
      <c r="AP1994" s="19">
        <f t="shared" si="3870"/>
        <v>6397.0999999999995</v>
      </c>
      <c r="AQ1994" s="19">
        <f t="shared" si="3949"/>
        <v>0</v>
      </c>
      <c r="AR1994" s="19">
        <f t="shared" si="3876"/>
        <v>6397.0999999999995</v>
      </c>
      <c r="AS1994" s="19">
        <f t="shared" si="3871"/>
        <v>6397.0999999999995</v>
      </c>
      <c r="AT1994" s="19">
        <f t="shared" si="3949"/>
        <v>0</v>
      </c>
      <c r="AU1994" s="19">
        <f t="shared" si="3877"/>
        <v>6397.0999999999995</v>
      </c>
      <c r="AV1994" s="19">
        <f t="shared" si="3949"/>
        <v>0</v>
      </c>
      <c r="AW1994" s="32"/>
      <c r="AX1994" s="23"/>
      <c r="AY1994" s="2"/>
    </row>
    <row r="1995" spans="1:51" x14ac:dyDescent="0.3">
      <c r="A1995" s="49" t="s">
        <v>863</v>
      </c>
      <c r="B1995" s="45">
        <v>240</v>
      </c>
      <c r="C1995" s="49" t="s">
        <v>200</v>
      </c>
      <c r="D1995" s="49" t="s">
        <v>20</v>
      </c>
      <c r="E1995" s="15" t="s">
        <v>553</v>
      </c>
      <c r="F1995" s="19">
        <v>6397.0999999999995</v>
      </c>
      <c r="G1995" s="19">
        <v>6397.0999999999995</v>
      </c>
      <c r="H1995" s="19">
        <v>6397.0999999999995</v>
      </c>
      <c r="I1995" s="19">
        <v>6366.5420000000004</v>
      </c>
      <c r="J1995" s="19"/>
      <c r="K1995" s="19"/>
      <c r="L1995" s="19">
        <f t="shared" si="3857"/>
        <v>12763.642</v>
      </c>
      <c r="M1995" s="19">
        <f t="shared" si="3858"/>
        <v>6397.0999999999995</v>
      </c>
      <c r="N1995" s="19">
        <f t="shared" si="3859"/>
        <v>6397.0999999999995</v>
      </c>
      <c r="O1995" s="19"/>
      <c r="P1995" s="19"/>
      <c r="Q1995" s="19"/>
      <c r="R1995" s="19">
        <f t="shared" si="3878"/>
        <v>12763.642</v>
      </c>
      <c r="S1995" s="19">
        <f t="shared" si="3879"/>
        <v>6397.0999999999995</v>
      </c>
      <c r="T1995" s="19">
        <f t="shared" si="3880"/>
        <v>6397.0999999999995</v>
      </c>
      <c r="U1995" s="19"/>
      <c r="V1995" s="19">
        <f t="shared" si="3881"/>
        <v>12763.642</v>
      </c>
      <c r="W1995" s="19">
        <f t="shared" si="3882"/>
        <v>6397.0999999999995</v>
      </c>
      <c r="X1995" s="19">
        <f t="shared" si="3883"/>
        <v>6397.0999999999995</v>
      </c>
      <c r="Y1995" s="19"/>
      <c r="Z1995" s="19"/>
      <c r="AA1995" s="19"/>
      <c r="AB1995" s="19">
        <f t="shared" si="3887"/>
        <v>12763.642</v>
      </c>
      <c r="AC1995" s="19">
        <f t="shared" si="3888"/>
        <v>6397.0999999999995</v>
      </c>
      <c r="AD1995" s="19">
        <f t="shared" si="3889"/>
        <v>6397.0999999999995</v>
      </c>
      <c r="AE1995" s="19"/>
      <c r="AF1995" s="19"/>
      <c r="AG1995" s="19">
        <f t="shared" si="3893"/>
        <v>12763.642</v>
      </c>
      <c r="AH1995" s="19">
        <f t="shared" si="3894"/>
        <v>6397.0999999999995</v>
      </c>
      <c r="AI1995" s="19">
        <f t="shared" si="3895"/>
        <v>6397.0999999999995</v>
      </c>
      <c r="AJ1995" s="19">
        <f>-315.939-102.281</f>
        <v>-418.22</v>
      </c>
      <c r="AK1995" s="19"/>
      <c r="AL1995" s="19"/>
      <c r="AM1995" s="19">
        <f t="shared" si="3869"/>
        <v>12345.422</v>
      </c>
      <c r="AN1995" s="19"/>
      <c r="AO1995" s="19">
        <f t="shared" si="3875"/>
        <v>12345.422</v>
      </c>
      <c r="AP1995" s="19">
        <f t="shared" si="3870"/>
        <v>6397.0999999999995</v>
      </c>
      <c r="AQ1995" s="19"/>
      <c r="AR1995" s="19">
        <f t="shared" si="3876"/>
        <v>6397.0999999999995</v>
      </c>
      <c r="AS1995" s="19">
        <f t="shared" si="3871"/>
        <v>6397.0999999999995</v>
      </c>
      <c r="AT1995" s="19"/>
      <c r="AU1995" s="19">
        <f t="shared" si="3877"/>
        <v>6397.0999999999995</v>
      </c>
      <c r="AV1995" s="19"/>
      <c r="AW1995" s="32"/>
      <c r="AX1995" s="23" t="s">
        <v>1319</v>
      </c>
      <c r="AY1995" s="2"/>
    </row>
    <row r="1996" spans="1:51" s="11" customFormat="1" ht="46.8" x14ac:dyDescent="0.3">
      <c r="A1996" s="10" t="s">
        <v>409</v>
      </c>
      <c r="B1996" s="17"/>
      <c r="C1996" s="10"/>
      <c r="D1996" s="10"/>
      <c r="E1996" s="16" t="s">
        <v>1228</v>
      </c>
      <c r="F1996" s="18">
        <f>F1997+F2006+F2011+F2016</f>
        <v>117642.29999999999</v>
      </c>
      <c r="G1996" s="18">
        <f>G1997+G2006+G2011+G2016</f>
        <v>117642.29999999999</v>
      </c>
      <c r="H1996" s="18">
        <f>H1997+H2006+H2011+H2016</f>
        <v>117642.29999999999</v>
      </c>
      <c r="I1996" s="18">
        <f t="shared" ref="I1996:K1996" si="3950">I1997+I2006+I2011+I2016</f>
        <v>22000</v>
      </c>
      <c r="J1996" s="18">
        <f t="shared" si="3950"/>
        <v>22000</v>
      </c>
      <c r="K1996" s="18">
        <f t="shared" si="3950"/>
        <v>22000</v>
      </c>
      <c r="L1996" s="18">
        <f t="shared" ref="L1996:L2066" si="3951">F1996+I1996</f>
        <v>139642.29999999999</v>
      </c>
      <c r="M1996" s="18">
        <f t="shared" ref="M1996:M2066" si="3952">G1996+J1996</f>
        <v>139642.29999999999</v>
      </c>
      <c r="N1996" s="18">
        <f t="shared" ref="N1996:N2066" si="3953">H1996+K1996</f>
        <v>139642.29999999999</v>
      </c>
      <c r="O1996" s="18">
        <f t="shared" ref="O1996:Q1996" si="3954">O1997+O2006+O2011+O2016</f>
        <v>-505.05</v>
      </c>
      <c r="P1996" s="18">
        <f t="shared" si="3954"/>
        <v>0</v>
      </c>
      <c r="Q1996" s="18">
        <f t="shared" si="3954"/>
        <v>0</v>
      </c>
      <c r="R1996" s="18">
        <f t="shared" si="3878"/>
        <v>139137.25</v>
      </c>
      <c r="S1996" s="18">
        <f t="shared" si="3879"/>
        <v>139642.29999999999</v>
      </c>
      <c r="T1996" s="18">
        <f t="shared" si="3880"/>
        <v>139642.29999999999</v>
      </c>
      <c r="U1996" s="18">
        <f>U1997+U2006+U2011+U2016</f>
        <v>0</v>
      </c>
      <c r="V1996" s="18">
        <f t="shared" si="3881"/>
        <v>139137.25</v>
      </c>
      <c r="W1996" s="18">
        <f t="shared" si="3882"/>
        <v>139642.29999999999</v>
      </c>
      <c r="X1996" s="18">
        <f t="shared" si="3883"/>
        <v>139642.29999999999</v>
      </c>
      <c r="Y1996" s="18">
        <f t="shared" ref="Y1996:AA1996" si="3955">Y1997+Y2006+Y2011+Y2016</f>
        <v>0</v>
      </c>
      <c r="Z1996" s="18">
        <f t="shared" si="3955"/>
        <v>0</v>
      </c>
      <c r="AA1996" s="18">
        <f t="shared" si="3955"/>
        <v>0</v>
      </c>
      <c r="AB1996" s="18">
        <f t="shared" si="3887"/>
        <v>139137.25</v>
      </c>
      <c r="AC1996" s="18">
        <f t="shared" si="3888"/>
        <v>139642.29999999999</v>
      </c>
      <c r="AD1996" s="18">
        <f t="shared" si="3889"/>
        <v>139642.29999999999</v>
      </c>
      <c r="AE1996" s="18">
        <f t="shared" ref="AE1996:AF1996" si="3956">AE1997+AE2006+AE2011+AE2016</f>
        <v>0</v>
      </c>
      <c r="AF1996" s="18">
        <f t="shared" si="3956"/>
        <v>0</v>
      </c>
      <c r="AG1996" s="18">
        <f t="shared" si="3893"/>
        <v>139137.25</v>
      </c>
      <c r="AH1996" s="18">
        <f t="shared" si="3894"/>
        <v>139642.29999999999</v>
      </c>
      <c r="AI1996" s="18">
        <f t="shared" si="3895"/>
        <v>139642.29999999999</v>
      </c>
      <c r="AJ1996" s="18">
        <f>AJ1997+AJ2006+AJ2011+AJ2016</f>
        <v>0</v>
      </c>
      <c r="AK1996" s="18">
        <f>AK1997+AK2006+AK2011+AK2016</f>
        <v>0</v>
      </c>
      <c r="AL1996" s="18">
        <f>AL1997+AL2006+AL2011+AL2016</f>
        <v>0</v>
      </c>
      <c r="AM1996" s="18">
        <f t="shared" si="3869"/>
        <v>139137.25</v>
      </c>
      <c r="AN1996" s="18">
        <f>AN1997+AN2006+AN2011+AN2016</f>
        <v>0</v>
      </c>
      <c r="AO1996" s="18">
        <f t="shared" si="3875"/>
        <v>139137.25</v>
      </c>
      <c r="AP1996" s="18">
        <f t="shared" si="3870"/>
        <v>139642.29999999999</v>
      </c>
      <c r="AQ1996" s="18">
        <f>AQ1997+AQ2006+AQ2011+AQ2016</f>
        <v>0</v>
      </c>
      <c r="AR1996" s="18">
        <f t="shared" si="3876"/>
        <v>139642.29999999999</v>
      </c>
      <c r="AS1996" s="18">
        <f t="shared" si="3871"/>
        <v>139642.29999999999</v>
      </c>
      <c r="AT1996" s="18">
        <f>AT1997+AT2006+AT2011+AT2016</f>
        <v>0</v>
      </c>
      <c r="AU1996" s="18">
        <f t="shared" si="3877"/>
        <v>139642.29999999999</v>
      </c>
      <c r="AV1996" s="18">
        <f>AV1997+AV2006+AV2011+AV2016</f>
        <v>0</v>
      </c>
      <c r="AW1996" s="31"/>
      <c r="AX1996" s="26"/>
    </row>
    <row r="1997" spans="1:51" ht="62.4" x14ac:dyDescent="0.3">
      <c r="A1997" s="49" t="s">
        <v>410</v>
      </c>
      <c r="B1997" s="45"/>
      <c r="C1997" s="49"/>
      <c r="D1997" s="49"/>
      <c r="E1997" s="15" t="s">
        <v>1229</v>
      </c>
      <c r="F1997" s="19">
        <f t="shared" ref="F1997:K1997" si="3957">F1998+F2002</f>
        <v>2831.7</v>
      </c>
      <c r="G1997" s="19">
        <f t="shared" si="3957"/>
        <v>2831.7</v>
      </c>
      <c r="H1997" s="19">
        <f t="shared" si="3957"/>
        <v>2831.7</v>
      </c>
      <c r="I1997" s="19">
        <f t="shared" si="3957"/>
        <v>0</v>
      </c>
      <c r="J1997" s="19">
        <f t="shared" si="3957"/>
        <v>0</v>
      </c>
      <c r="K1997" s="19">
        <f t="shared" si="3957"/>
        <v>0</v>
      </c>
      <c r="L1997" s="19">
        <f t="shared" si="3951"/>
        <v>2831.7</v>
      </c>
      <c r="M1997" s="19">
        <f t="shared" si="3952"/>
        <v>2831.7</v>
      </c>
      <c r="N1997" s="19">
        <f t="shared" si="3953"/>
        <v>2831.7</v>
      </c>
      <c r="O1997" s="19">
        <f t="shared" ref="O1997:Q1997" si="3958">O1998+O2002</f>
        <v>0</v>
      </c>
      <c r="P1997" s="19">
        <f t="shared" si="3958"/>
        <v>0</v>
      </c>
      <c r="Q1997" s="19">
        <f t="shared" si="3958"/>
        <v>0</v>
      </c>
      <c r="R1997" s="19">
        <f t="shared" si="3878"/>
        <v>2831.7</v>
      </c>
      <c r="S1997" s="19">
        <f t="shared" si="3879"/>
        <v>2831.7</v>
      </c>
      <c r="T1997" s="19">
        <f t="shared" si="3880"/>
        <v>2831.7</v>
      </c>
      <c r="U1997" s="19">
        <f t="shared" ref="U1997:AV1997" si="3959">U1998+U2002</f>
        <v>0</v>
      </c>
      <c r="V1997" s="19">
        <f t="shared" si="3881"/>
        <v>2831.7</v>
      </c>
      <c r="W1997" s="19">
        <f t="shared" si="3882"/>
        <v>2831.7</v>
      </c>
      <c r="X1997" s="19">
        <f t="shared" si="3883"/>
        <v>2831.7</v>
      </c>
      <c r="Y1997" s="19">
        <f t="shared" ref="Y1997:AA1997" si="3960">Y1998+Y2002</f>
        <v>0</v>
      </c>
      <c r="Z1997" s="19">
        <f t="shared" si="3960"/>
        <v>0</v>
      </c>
      <c r="AA1997" s="19">
        <f t="shared" si="3960"/>
        <v>0</v>
      </c>
      <c r="AB1997" s="19">
        <f t="shared" si="3887"/>
        <v>2831.7</v>
      </c>
      <c r="AC1997" s="19">
        <f t="shared" si="3888"/>
        <v>2831.7</v>
      </c>
      <c r="AD1997" s="19">
        <f t="shared" si="3889"/>
        <v>2831.7</v>
      </c>
      <c r="AE1997" s="19">
        <f t="shared" ref="AE1997:AF1997" si="3961">AE1998+AE2002</f>
        <v>0</v>
      </c>
      <c r="AF1997" s="19">
        <f t="shared" si="3961"/>
        <v>0</v>
      </c>
      <c r="AG1997" s="19">
        <f t="shared" si="3893"/>
        <v>2831.7</v>
      </c>
      <c r="AH1997" s="19">
        <f t="shared" si="3894"/>
        <v>2831.7</v>
      </c>
      <c r="AI1997" s="19">
        <f t="shared" si="3895"/>
        <v>2831.7</v>
      </c>
      <c r="AJ1997" s="19">
        <f t="shared" ref="AJ1997:AL1997" si="3962">AJ1998+AJ2002</f>
        <v>0</v>
      </c>
      <c r="AK1997" s="19">
        <f t="shared" si="3962"/>
        <v>0</v>
      </c>
      <c r="AL1997" s="19">
        <f t="shared" si="3962"/>
        <v>0</v>
      </c>
      <c r="AM1997" s="19">
        <f t="shared" si="3869"/>
        <v>2831.7</v>
      </c>
      <c r="AN1997" s="19">
        <f t="shared" ref="AN1997" si="3963">AN1998+AN2002</f>
        <v>0</v>
      </c>
      <c r="AO1997" s="19">
        <f t="shared" si="3875"/>
        <v>2831.7</v>
      </c>
      <c r="AP1997" s="19">
        <f t="shared" si="3870"/>
        <v>2831.7</v>
      </c>
      <c r="AQ1997" s="19">
        <f t="shared" ref="AQ1997" si="3964">AQ1998+AQ2002</f>
        <v>0</v>
      </c>
      <c r="AR1997" s="19">
        <f t="shared" si="3876"/>
        <v>2831.7</v>
      </c>
      <c r="AS1997" s="19">
        <f t="shared" si="3871"/>
        <v>2831.7</v>
      </c>
      <c r="AT1997" s="19">
        <f t="shared" ref="AT1997" si="3965">AT1998+AT2002</f>
        <v>0</v>
      </c>
      <c r="AU1997" s="19">
        <f t="shared" si="3877"/>
        <v>2831.7</v>
      </c>
      <c r="AV1997" s="19">
        <f t="shared" si="3959"/>
        <v>0</v>
      </c>
      <c r="AW1997" s="32"/>
      <c r="AX1997" s="23"/>
      <c r="AY1997" s="2"/>
    </row>
    <row r="1998" spans="1:51" ht="46.8" x14ac:dyDescent="0.3">
      <c r="A1998" s="49" t="s">
        <v>407</v>
      </c>
      <c r="B1998" s="45"/>
      <c r="C1998" s="49"/>
      <c r="D1998" s="49"/>
      <c r="E1998" s="15" t="s">
        <v>772</v>
      </c>
      <c r="F1998" s="19">
        <f t="shared" ref="F1998:K2000" si="3966">F1999</f>
        <v>1000</v>
      </c>
      <c r="G1998" s="19">
        <f t="shared" si="3966"/>
        <v>1000</v>
      </c>
      <c r="H1998" s="19">
        <f t="shared" si="3966"/>
        <v>1000</v>
      </c>
      <c r="I1998" s="19">
        <f t="shared" si="3966"/>
        <v>0</v>
      </c>
      <c r="J1998" s="19">
        <f t="shared" si="3966"/>
        <v>0</v>
      </c>
      <c r="K1998" s="19">
        <f t="shared" si="3966"/>
        <v>0</v>
      </c>
      <c r="L1998" s="19">
        <f t="shared" si="3951"/>
        <v>1000</v>
      </c>
      <c r="M1998" s="19">
        <f t="shared" si="3952"/>
        <v>1000</v>
      </c>
      <c r="N1998" s="19">
        <f t="shared" si="3953"/>
        <v>1000</v>
      </c>
      <c r="O1998" s="19">
        <f t="shared" ref="O1998:Q2000" si="3967">O1999</f>
        <v>0</v>
      </c>
      <c r="P1998" s="19">
        <f t="shared" si="3967"/>
        <v>0</v>
      </c>
      <c r="Q1998" s="19">
        <f t="shared" si="3967"/>
        <v>0</v>
      </c>
      <c r="R1998" s="19">
        <f t="shared" si="3878"/>
        <v>1000</v>
      </c>
      <c r="S1998" s="19">
        <f t="shared" si="3879"/>
        <v>1000</v>
      </c>
      <c r="T1998" s="19">
        <f t="shared" si="3880"/>
        <v>1000</v>
      </c>
      <c r="U1998" s="19">
        <f t="shared" ref="U1998:AV2000" si="3968">U1999</f>
        <v>0</v>
      </c>
      <c r="V1998" s="19">
        <f t="shared" si="3881"/>
        <v>1000</v>
      </c>
      <c r="W1998" s="19">
        <f t="shared" si="3882"/>
        <v>1000</v>
      </c>
      <c r="X1998" s="19">
        <f t="shared" si="3883"/>
        <v>1000</v>
      </c>
      <c r="Y1998" s="19">
        <f t="shared" si="3968"/>
        <v>0</v>
      </c>
      <c r="Z1998" s="19">
        <f t="shared" si="3968"/>
        <v>0</v>
      </c>
      <c r="AA1998" s="19">
        <f t="shared" si="3968"/>
        <v>0</v>
      </c>
      <c r="AB1998" s="19">
        <f t="shared" si="3887"/>
        <v>1000</v>
      </c>
      <c r="AC1998" s="19">
        <f t="shared" si="3888"/>
        <v>1000</v>
      </c>
      <c r="AD1998" s="19">
        <f t="shared" si="3889"/>
        <v>1000</v>
      </c>
      <c r="AE1998" s="19">
        <f t="shared" si="3968"/>
        <v>0</v>
      </c>
      <c r="AF1998" s="19">
        <f t="shared" si="3968"/>
        <v>0</v>
      </c>
      <c r="AG1998" s="19">
        <f t="shared" si="3893"/>
        <v>1000</v>
      </c>
      <c r="AH1998" s="19">
        <f t="shared" si="3894"/>
        <v>1000</v>
      </c>
      <c r="AI1998" s="19">
        <f t="shared" si="3895"/>
        <v>1000</v>
      </c>
      <c r="AJ1998" s="19">
        <f t="shared" si="3968"/>
        <v>0</v>
      </c>
      <c r="AK1998" s="19">
        <f t="shared" si="3968"/>
        <v>0</v>
      </c>
      <c r="AL1998" s="19">
        <f t="shared" si="3968"/>
        <v>0</v>
      </c>
      <c r="AM1998" s="19">
        <f t="shared" si="3869"/>
        <v>1000</v>
      </c>
      <c r="AN1998" s="19">
        <f t="shared" si="3968"/>
        <v>0</v>
      </c>
      <c r="AO1998" s="19">
        <f t="shared" si="3875"/>
        <v>1000</v>
      </c>
      <c r="AP1998" s="19">
        <f t="shared" si="3870"/>
        <v>1000</v>
      </c>
      <c r="AQ1998" s="19">
        <f t="shared" si="3968"/>
        <v>0</v>
      </c>
      <c r="AR1998" s="19">
        <f t="shared" si="3876"/>
        <v>1000</v>
      </c>
      <c r="AS1998" s="19">
        <f t="shared" si="3871"/>
        <v>1000</v>
      </c>
      <c r="AT1998" s="19">
        <f t="shared" si="3968"/>
        <v>0</v>
      </c>
      <c r="AU1998" s="19">
        <f t="shared" si="3877"/>
        <v>1000</v>
      </c>
      <c r="AV1998" s="19">
        <f t="shared" si="3968"/>
        <v>0</v>
      </c>
      <c r="AW1998" s="32"/>
      <c r="AX1998" s="23"/>
      <c r="AY1998" s="2"/>
    </row>
    <row r="1999" spans="1:51" ht="31.2" x14ac:dyDescent="0.3">
      <c r="A1999" s="49" t="s">
        <v>407</v>
      </c>
      <c r="B1999" s="45">
        <v>200</v>
      </c>
      <c r="C1999" s="49"/>
      <c r="D1999" s="49"/>
      <c r="E1999" s="15" t="s">
        <v>578</v>
      </c>
      <c r="F1999" s="19">
        <f t="shared" si="3966"/>
        <v>1000</v>
      </c>
      <c r="G1999" s="19">
        <f t="shared" si="3966"/>
        <v>1000</v>
      </c>
      <c r="H1999" s="19">
        <f t="shared" si="3966"/>
        <v>1000</v>
      </c>
      <c r="I1999" s="19">
        <f t="shared" si="3966"/>
        <v>0</v>
      </c>
      <c r="J1999" s="19">
        <f t="shared" si="3966"/>
        <v>0</v>
      </c>
      <c r="K1999" s="19">
        <f t="shared" si="3966"/>
        <v>0</v>
      </c>
      <c r="L1999" s="19">
        <f t="shared" si="3951"/>
        <v>1000</v>
      </c>
      <c r="M1999" s="19">
        <f t="shared" si="3952"/>
        <v>1000</v>
      </c>
      <c r="N1999" s="19">
        <f t="shared" si="3953"/>
        <v>1000</v>
      </c>
      <c r="O1999" s="19">
        <f t="shared" si="3967"/>
        <v>0</v>
      </c>
      <c r="P1999" s="19">
        <f t="shared" si="3967"/>
        <v>0</v>
      </c>
      <c r="Q1999" s="19">
        <f t="shared" si="3967"/>
        <v>0</v>
      </c>
      <c r="R1999" s="19">
        <f t="shared" si="3878"/>
        <v>1000</v>
      </c>
      <c r="S1999" s="19">
        <f t="shared" si="3879"/>
        <v>1000</v>
      </c>
      <c r="T1999" s="19">
        <f t="shared" si="3880"/>
        <v>1000</v>
      </c>
      <c r="U1999" s="19">
        <f t="shared" si="3968"/>
        <v>0</v>
      </c>
      <c r="V1999" s="19">
        <f t="shared" si="3881"/>
        <v>1000</v>
      </c>
      <c r="W1999" s="19">
        <f t="shared" si="3882"/>
        <v>1000</v>
      </c>
      <c r="X1999" s="19">
        <f t="shared" si="3883"/>
        <v>1000</v>
      </c>
      <c r="Y1999" s="19">
        <f t="shared" si="3968"/>
        <v>0</v>
      </c>
      <c r="Z1999" s="19">
        <f t="shared" si="3968"/>
        <v>0</v>
      </c>
      <c r="AA1999" s="19">
        <f t="shared" si="3968"/>
        <v>0</v>
      </c>
      <c r="AB1999" s="19">
        <f t="shared" si="3887"/>
        <v>1000</v>
      </c>
      <c r="AC1999" s="19">
        <f t="shared" si="3888"/>
        <v>1000</v>
      </c>
      <c r="AD1999" s="19">
        <f t="shared" si="3889"/>
        <v>1000</v>
      </c>
      <c r="AE1999" s="19">
        <f t="shared" si="3968"/>
        <v>0</v>
      </c>
      <c r="AF1999" s="19">
        <f t="shared" si="3968"/>
        <v>0</v>
      </c>
      <c r="AG1999" s="19">
        <f t="shared" si="3893"/>
        <v>1000</v>
      </c>
      <c r="AH1999" s="19">
        <f t="shared" si="3894"/>
        <v>1000</v>
      </c>
      <c r="AI1999" s="19">
        <f t="shared" si="3895"/>
        <v>1000</v>
      </c>
      <c r="AJ1999" s="19">
        <f t="shared" si="3968"/>
        <v>0</v>
      </c>
      <c r="AK1999" s="19">
        <f t="shared" si="3968"/>
        <v>0</v>
      </c>
      <c r="AL1999" s="19">
        <f t="shared" si="3968"/>
        <v>0</v>
      </c>
      <c r="AM1999" s="19">
        <f t="shared" si="3869"/>
        <v>1000</v>
      </c>
      <c r="AN1999" s="19">
        <f t="shared" si="3968"/>
        <v>0</v>
      </c>
      <c r="AO1999" s="19">
        <f t="shared" si="3875"/>
        <v>1000</v>
      </c>
      <c r="AP1999" s="19">
        <f t="shared" si="3870"/>
        <v>1000</v>
      </c>
      <c r="AQ1999" s="19">
        <f t="shared" si="3968"/>
        <v>0</v>
      </c>
      <c r="AR1999" s="19">
        <f t="shared" si="3876"/>
        <v>1000</v>
      </c>
      <c r="AS1999" s="19">
        <f t="shared" si="3871"/>
        <v>1000</v>
      </c>
      <c r="AT1999" s="19">
        <f t="shared" si="3968"/>
        <v>0</v>
      </c>
      <c r="AU1999" s="19">
        <f t="shared" si="3877"/>
        <v>1000</v>
      </c>
      <c r="AV1999" s="19">
        <f t="shared" si="3968"/>
        <v>0</v>
      </c>
      <c r="AW1999" s="32"/>
      <c r="AX1999" s="23"/>
      <c r="AY1999" s="2"/>
    </row>
    <row r="2000" spans="1:51" ht="46.8" x14ac:dyDescent="0.3">
      <c r="A2000" s="49" t="s">
        <v>407</v>
      </c>
      <c r="B2000" s="45">
        <v>240</v>
      </c>
      <c r="C2000" s="49"/>
      <c r="D2000" s="49"/>
      <c r="E2000" s="15" t="s">
        <v>586</v>
      </c>
      <c r="F2000" s="19">
        <f t="shared" si="3966"/>
        <v>1000</v>
      </c>
      <c r="G2000" s="19">
        <f t="shared" si="3966"/>
        <v>1000</v>
      </c>
      <c r="H2000" s="19">
        <f t="shared" si="3966"/>
        <v>1000</v>
      </c>
      <c r="I2000" s="19">
        <f t="shared" si="3966"/>
        <v>0</v>
      </c>
      <c r="J2000" s="19">
        <f t="shared" si="3966"/>
        <v>0</v>
      </c>
      <c r="K2000" s="19">
        <f t="shared" si="3966"/>
        <v>0</v>
      </c>
      <c r="L2000" s="19">
        <f t="shared" si="3951"/>
        <v>1000</v>
      </c>
      <c r="M2000" s="19">
        <f t="shared" si="3952"/>
        <v>1000</v>
      </c>
      <c r="N2000" s="19">
        <f t="shared" si="3953"/>
        <v>1000</v>
      </c>
      <c r="O2000" s="19">
        <f t="shared" si="3967"/>
        <v>0</v>
      </c>
      <c r="P2000" s="19">
        <f t="shared" si="3967"/>
        <v>0</v>
      </c>
      <c r="Q2000" s="19">
        <f t="shared" si="3967"/>
        <v>0</v>
      </c>
      <c r="R2000" s="19">
        <f t="shared" si="3878"/>
        <v>1000</v>
      </c>
      <c r="S2000" s="19">
        <f t="shared" si="3879"/>
        <v>1000</v>
      </c>
      <c r="T2000" s="19">
        <f t="shared" si="3880"/>
        <v>1000</v>
      </c>
      <c r="U2000" s="19">
        <f t="shared" si="3968"/>
        <v>0</v>
      </c>
      <c r="V2000" s="19">
        <f t="shared" si="3881"/>
        <v>1000</v>
      </c>
      <c r="W2000" s="19">
        <f t="shared" si="3882"/>
        <v>1000</v>
      </c>
      <c r="X2000" s="19">
        <f t="shared" si="3883"/>
        <v>1000</v>
      </c>
      <c r="Y2000" s="19">
        <f t="shared" si="3968"/>
        <v>0</v>
      </c>
      <c r="Z2000" s="19">
        <f t="shared" si="3968"/>
        <v>0</v>
      </c>
      <c r="AA2000" s="19">
        <f t="shared" si="3968"/>
        <v>0</v>
      </c>
      <c r="AB2000" s="19">
        <f t="shared" si="3887"/>
        <v>1000</v>
      </c>
      <c r="AC2000" s="19">
        <f t="shared" si="3888"/>
        <v>1000</v>
      </c>
      <c r="AD2000" s="19">
        <f t="shared" si="3889"/>
        <v>1000</v>
      </c>
      <c r="AE2000" s="19">
        <f t="shared" si="3968"/>
        <v>0</v>
      </c>
      <c r="AF2000" s="19">
        <f t="shared" si="3968"/>
        <v>0</v>
      </c>
      <c r="AG2000" s="19">
        <f t="shared" si="3893"/>
        <v>1000</v>
      </c>
      <c r="AH2000" s="19">
        <f t="shared" si="3894"/>
        <v>1000</v>
      </c>
      <c r="AI2000" s="19">
        <f t="shared" si="3895"/>
        <v>1000</v>
      </c>
      <c r="AJ2000" s="19">
        <f t="shared" si="3968"/>
        <v>0</v>
      </c>
      <c r="AK2000" s="19">
        <f t="shared" si="3968"/>
        <v>0</v>
      </c>
      <c r="AL2000" s="19">
        <f t="shared" si="3968"/>
        <v>0</v>
      </c>
      <c r="AM2000" s="19">
        <f t="shared" si="3869"/>
        <v>1000</v>
      </c>
      <c r="AN2000" s="19">
        <f t="shared" si="3968"/>
        <v>0</v>
      </c>
      <c r="AO2000" s="19">
        <f t="shared" si="3875"/>
        <v>1000</v>
      </c>
      <c r="AP2000" s="19">
        <f t="shared" si="3870"/>
        <v>1000</v>
      </c>
      <c r="AQ2000" s="19">
        <f t="shared" si="3968"/>
        <v>0</v>
      </c>
      <c r="AR2000" s="19">
        <f t="shared" si="3876"/>
        <v>1000</v>
      </c>
      <c r="AS2000" s="19">
        <f t="shared" si="3871"/>
        <v>1000</v>
      </c>
      <c r="AT2000" s="19">
        <f t="shared" si="3968"/>
        <v>0</v>
      </c>
      <c r="AU2000" s="19">
        <f t="shared" si="3877"/>
        <v>1000</v>
      </c>
      <c r="AV2000" s="19">
        <f t="shared" si="3968"/>
        <v>0</v>
      </c>
      <c r="AW2000" s="32"/>
      <c r="AX2000" s="23"/>
      <c r="AY2000" s="2"/>
    </row>
    <row r="2001" spans="1:51" ht="31.2" x14ac:dyDescent="0.3">
      <c r="A2001" s="49" t="s">
        <v>407</v>
      </c>
      <c r="B2001" s="45">
        <v>240</v>
      </c>
      <c r="C2001" s="49" t="s">
        <v>200</v>
      </c>
      <c r="D2001" s="49" t="s">
        <v>200</v>
      </c>
      <c r="E2001" s="15" t="s">
        <v>554</v>
      </c>
      <c r="F2001" s="19">
        <v>1000</v>
      </c>
      <c r="G2001" s="19">
        <v>1000</v>
      </c>
      <c r="H2001" s="19">
        <v>1000</v>
      </c>
      <c r="I2001" s="19"/>
      <c r="J2001" s="19"/>
      <c r="K2001" s="19"/>
      <c r="L2001" s="19">
        <f t="shared" si="3951"/>
        <v>1000</v>
      </c>
      <c r="M2001" s="19">
        <f t="shared" si="3952"/>
        <v>1000</v>
      </c>
      <c r="N2001" s="19">
        <f t="shared" si="3953"/>
        <v>1000</v>
      </c>
      <c r="O2001" s="19"/>
      <c r="P2001" s="19"/>
      <c r="Q2001" s="19"/>
      <c r="R2001" s="19">
        <f t="shared" si="3878"/>
        <v>1000</v>
      </c>
      <c r="S2001" s="19">
        <f t="shared" si="3879"/>
        <v>1000</v>
      </c>
      <c r="T2001" s="19">
        <f t="shared" si="3880"/>
        <v>1000</v>
      </c>
      <c r="U2001" s="19"/>
      <c r="V2001" s="19">
        <f t="shared" si="3881"/>
        <v>1000</v>
      </c>
      <c r="W2001" s="19">
        <f t="shared" si="3882"/>
        <v>1000</v>
      </c>
      <c r="X2001" s="19">
        <f t="shared" si="3883"/>
        <v>1000</v>
      </c>
      <c r="Y2001" s="19"/>
      <c r="Z2001" s="19"/>
      <c r="AA2001" s="19"/>
      <c r="AB2001" s="19">
        <f t="shared" si="3887"/>
        <v>1000</v>
      </c>
      <c r="AC2001" s="19">
        <f t="shared" si="3888"/>
        <v>1000</v>
      </c>
      <c r="AD2001" s="19">
        <f t="shared" si="3889"/>
        <v>1000</v>
      </c>
      <c r="AE2001" s="19"/>
      <c r="AF2001" s="19"/>
      <c r="AG2001" s="19">
        <f t="shared" si="3893"/>
        <v>1000</v>
      </c>
      <c r="AH2001" s="19">
        <f t="shared" si="3894"/>
        <v>1000</v>
      </c>
      <c r="AI2001" s="19">
        <f t="shared" si="3895"/>
        <v>1000</v>
      </c>
      <c r="AJ2001" s="19"/>
      <c r="AK2001" s="19"/>
      <c r="AL2001" s="19"/>
      <c r="AM2001" s="19">
        <f t="shared" si="3869"/>
        <v>1000</v>
      </c>
      <c r="AN2001" s="19"/>
      <c r="AO2001" s="19">
        <f t="shared" si="3875"/>
        <v>1000</v>
      </c>
      <c r="AP2001" s="19">
        <f t="shared" si="3870"/>
        <v>1000</v>
      </c>
      <c r="AQ2001" s="19"/>
      <c r="AR2001" s="19">
        <f t="shared" si="3876"/>
        <v>1000</v>
      </c>
      <c r="AS2001" s="19">
        <f t="shared" si="3871"/>
        <v>1000</v>
      </c>
      <c r="AT2001" s="19"/>
      <c r="AU2001" s="19">
        <f t="shared" si="3877"/>
        <v>1000</v>
      </c>
      <c r="AV2001" s="19"/>
      <c r="AW2001" s="32"/>
      <c r="AX2001" s="23"/>
      <c r="AY2001" s="2"/>
    </row>
    <row r="2002" spans="1:51" ht="62.4" x14ac:dyDescent="0.3">
      <c r="A2002" s="49" t="s">
        <v>408</v>
      </c>
      <c r="B2002" s="45"/>
      <c r="C2002" s="49"/>
      <c r="D2002" s="49"/>
      <c r="E2002" s="15" t="s">
        <v>773</v>
      </c>
      <c r="F2002" s="19">
        <f t="shared" ref="F2002:K2004" si="3969">F2003</f>
        <v>1831.7</v>
      </c>
      <c r="G2002" s="19">
        <f t="shared" si="3969"/>
        <v>1831.7</v>
      </c>
      <c r="H2002" s="19">
        <f t="shared" si="3969"/>
        <v>1831.7</v>
      </c>
      <c r="I2002" s="19">
        <f t="shared" si="3969"/>
        <v>0</v>
      </c>
      <c r="J2002" s="19">
        <f t="shared" si="3969"/>
        <v>0</v>
      </c>
      <c r="K2002" s="19">
        <f t="shared" si="3969"/>
        <v>0</v>
      </c>
      <c r="L2002" s="19">
        <f t="shared" si="3951"/>
        <v>1831.7</v>
      </c>
      <c r="M2002" s="19">
        <f t="shared" si="3952"/>
        <v>1831.7</v>
      </c>
      <c r="N2002" s="19">
        <f t="shared" si="3953"/>
        <v>1831.7</v>
      </c>
      <c r="O2002" s="19">
        <f t="shared" ref="O2002:Q2004" si="3970">O2003</f>
        <v>0</v>
      </c>
      <c r="P2002" s="19">
        <f t="shared" si="3970"/>
        <v>0</v>
      </c>
      <c r="Q2002" s="19">
        <f t="shared" si="3970"/>
        <v>0</v>
      </c>
      <c r="R2002" s="19">
        <f t="shared" si="3878"/>
        <v>1831.7</v>
      </c>
      <c r="S2002" s="19">
        <f t="shared" si="3879"/>
        <v>1831.7</v>
      </c>
      <c r="T2002" s="19">
        <f t="shared" si="3880"/>
        <v>1831.7</v>
      </c>
      <c r="U2002" s="19">
        <f t="shared" ref="U2002:AV2004" si="3971">U2003</f>
        <v>0</v>
      </c>
      <c r="V2002" s="19">
        <f t="shared" si="3881"/>
        <v>1831.7</v>
      </c>
      <c r="W2002" s="19">
        <f t="shared" si="3882"/>
        <v>1831.7</v>
      </c>
      <c r="X2002" s="19">
        <f t="shared" si="3883"/>
        <v>1831.7</v>
      </c>
      <c r="Y2002" s="19">
        <f t="shared" si="3971"/>
        <v>0</v>
      </c>
      <c r="Z2002" s="19">
        <f t="shared" si="3971"/>
        <v>0</v>
      </c>
      <c r="AA2002" s="19">
        <f t="shared" si="3971"/>
        <v>0</v>
      </c>
      <c r="AB2002" s="19">
        <f t="shared" si="3887"/>
        <v>1831.7</v>
      </c>
      <c r="AC2002" s="19">
        <f t="shared" si="3888"/>
        <v>1831.7</v>
      </c>
      <c r="AD2002" s="19">
        <f t="shared" si="3889"/>
        <v>1831.7</v>
      </c>
      <c r="AE2002" s="19">
        <f t="shared" si="3971"/>
        <v>0</v>
      </c>
      <c r="AF2002" s="19">
        <f t="shared" si="3971"/>
        <v>0</v>
      </c>
      <c r="AG2002" s="19">
        <f t="shared" si="3893"/>
        <v>1831.7</v>
      </c>
      <c r="AH2002" s="19">
        <f t="shared" si="3894"/>
        <v>1831.7</v>
      </c>
      <c r="AI2002" s="19">
        <f t="shared" si="3895"/>
        <v>1831.7</v>
      </c>
      <c r="AJ2002" s="19">
        <f t="shared" si="3971"/>
        <v>0</v>
      </c>
      <c r="AK2002" s="19">
        <f t="shared" si="3971"/>
        <v>0</v>
      </c>
      <c r="AL2002" s="19">
        <f t="shared" si="3971"/>
        <v>0</v>
      </c>
      <c r="AM2002" s="19">
        <f t="shared" si="3869"/>
        <v>1831.7</v>
      </c>
      <c r="AN2002" s="19">
        <f t="shared" si="3971"/>
        <v>0</v>
      </c>
      <c r="AO2002" s="19">
        <f t="shared" si="3875"/>
        <v>1831.7</v>
      </c>
      <c r="AP2002" s="19">
        <f t="shared" si="3870"/>
        <v>1831.7</v>
      </c>
      <c r="AQ2002" s="19">
        <f t="shared" si="3971"/>
        <v>0</v>
      </c>
      <c r="AR2002" s="19">
        <f t="shared" si="3876"/>
        <v>1831.7</v>
      </c>
      <c r="AS2002" s="19">
        <f t="shared" si="3871"/>
        <v>1831.7</v>
      </c>
      <c r="AT2002" s="19">
        <f t="shared" si="3971"/>
        <v>0</v>
      </c>
      <c r="AU2002" s="19">
        <f t="shared" si="3877"/>
        <v>1831.7</v>
      </c>
      <c r="AV2002" s="19">
        <f t="shared" si="3971"/>
        <v>0</v>
      </c>
      <c r="AW2002" s="32"/>
      <c r="AX2002" s="23"/>
      <c r="AY2002" s="2"/>
    </row>
    <row r="2003" spans="1:51" ht="31.2" x14ac:dyDescent="0.3">
      <c r="A2003" s="49" t="s">
        <v>408</v>
      </c>
      <c r="B2003" s="45">
        <v>200</v>
      </c>
      <c r="C2003" s="49"/>
      <c r="D2003" s="49"/>
      <c r="E2003" s="15" t="s">
        <v>578</v>
      </c>
      <c r="F2003" s="19">
        <f t="shared" si="3969"/>
        <v>1831.7</v>
      </c>
      <c r="G2003" s="19">
        <f t="shared" si="3969"/>
        <v>1831.7</v>
      </c>
      <c r="H2003" s="19">
        <f t="shared" si="3969"/>
        <v>1831.7</v>
      </c>
      <c r="I2003" s="19">
        <f t="shared" si="3969"/>
        <v>0</v>
      </c>
      <c r="J2003" s="19">
        <f t="shared" si="3969"/>
        <v>0</v>
      </c>
      <c r="K2003" s="19">
        <f t="shared" si="3969"/>
        <v>0</v>
      </c>
      <c r="L2003" s="19">
        <f t="shared" si="3951"/>
        <v>1831.7</v>
      </c>
      <c r="M2003" s="19">
        <f t="shared" si="3952"/>
        <v>1831.7</v>
      </c>
      <c r="N2003" s="19">
        <f t="shared" si="3953"/>
        <v>1831.7</v>
      </c>
      <c r="O2003" s="19">
        <f t="shared" si="3970"/>
        <v>0</v>
      </c>
      <c r="P2003" s="19">
        <f t="shared" si="3970"/>
        <v>0</v>
      </c>
      <c r="Q2003" s="19">
        <f t="shared" si="3970"/>
        <v>0</v>
      </c>
      <c r="R2003" s="19">
        <f t="shared" si="3878"/>
        <v>1831.7</v>
      </c>
      <c r="S2003" s="19">
        <f t="shared" si="3879"/>
        <v>1831.7</v>
      </c>
      <c r="T2003" s="19">
        <f t="shared" si="3880"/>
        <v>1831.7</v>
      </c>
      <c r="U2003" s="19">
        <f t="shared" si="3971"/>
        <v>0</v>
      </c>
      <c r="V2003" s="19">
        <f t="shared" si="3881"/>
        <v>1831.7</v>
      </c>
      <c r="W2003" s="19">
        <f t="shared" si="3882"/>
        <v>1831.7</v>
      </c>
      <c r="X2003" s="19">
        <f t="shared" si="3883"/>
        <v>1831.7</v>
      </c>
      <c r="Y2003" s="19">
        <f t="shared" si="3971"/>
        <v>0</v>
      </c>
      <c r="Z2003" s="19">
        <f t="shared" si="3971"/>
        <v>0</v>
      </c>
      <c r="AA2003" s="19">
        <f t="shared" si="3971"/>
        <v>0</v>
      </c>
      <c r="AB2003" s="19">
        <f t="shared" si="3887"/>
        <v>1831.7</v>
      </c>
      <c r="AC2003" s="19">
        <f t="shared" si="3888"/>
        <v>1831.7</v>
      </c>
      <c r="AD2003" s="19">
        <f t="shared" si="3889"/>
        <v>1831.7</v>
      </c>
      <c r="AE2003" s="19">
        <f t="shared" si="3971"/>
        <v>0</v>
      </c>
      <c r="AF2003" s="19">
        <f t="shared" si="3971"/>
        <v>0</v>
      </c>
      <c r="AG2003" s="19">
        <f t="shared" si="3893"/>
        <v>1831.7</v>
      </c>
      <c r="AH2003" s="19">
        <f t="shared" si="3894"/>
        <v>1831.7</v>
      </c>
      <c r="AI2003" s="19">
        <f t="shared" si="3895"/>
        <v>1831.7</v>
      </c>
      <c r="AJ2003" s="19">
        <f t="shared" si="3971"/>
        <v>0</v>
      </c>
      <c r="AK2003" s="19">
        <f t="shared" si="3971"/>
        <v>0</v>
      </c>
      <c r="AL2003" s="19">
        <f t="shared" si="3971"/>
        <v>0</v>
      </c>
      <c r="AM2003" s="19">
        <f t="shared" si="3869"/>
        <v>1831.7</v>
      </c>
      <c r="AN2003" s="19">
        <f t="shared" si="3971"/>
        <v>0</v>
      </c>
      <c r="AO2003" s="19">
        <f t="shared" si="3875"/>
        <v>1831.7</v>
      </c>
      <c r="AP2003" s="19">
        <f t="shared" si="3870"/>
        <v>1831.7</v>
      </c>
      <c r="AQ2003" s="19">
        <f t="shared" si="3971"/>
        <v>0</v>
      </c>
      <c r="AR2003" s="19">
        <f t="shared" si="3876"/>
        <v>1831.7</v>
      </c>
      <c r="AS2003" s="19">
        <f t="shared" si="3871"/>
        <v>1831.7</v>
      </c>
      <c r="AT2003" s="19">
        <f t="shared" si="3971"/>
        <v>0</v>
      </c>
      <c r="AU2003" s="19">
        <f t="shared" si="3877"/>
        <v>1831.7</v>
      </c>
      <c r="AV2003" s="19">
        <f t="shared" si="3971"/>
        <v>0</v>
      </c>
      <c r="AW2003" s="32"/>
      <c r="AX2003" s="23"/>
      <c r="AY2003" s="2"/>
    </row>
    <row r="2004" spans="1:51" ht="46.8" x14ac:dyDescent="0.3">
      <c r="A2004" s="49" t="s">
        <v>408</v>
      </c>
      <c r="B2004" s="45">
        <v>240</v>
      </c>
      <c r="C2004" s="49"/>
      <c r="D2004" s="49"/>
      <c r="E2004" s="15" t="s">
        <v>586</v>
      </c>
      <c r="F2004" s="19">
        <f t="shared" si="3969"/>
        <v>1831.7</v>
      </c>
      <c r="G2004" s="19">
        <f t="shared" si="3969"/>
        <v>1831.7</v>
      </c>
      <c r="H2004" s="19">
        <f t="shared" si="3969"/>
        <v>1831.7</v>
      </c>
      <c r="I2004" s="19">
        <f t="shared" si="3969"/>
        <v>0</v>
      </c>
      <c r="J2004" s="19">
        <f t="shared" si="3969"/>
        <v>0</v>
      </c>
      <c r="K2004" s="19">
        <f t="shared" si="3969"/>
        <v>0</v>
      </c>
      <c r="L2004" s="19">
        <f t="shared" si="3951"/>
        <v>1831.7</v>
      </c>
      <c r="M2004" s="19">
        <f t="shared" si="3952"/>
        <v>1831.7</v>
      </c>
      <c r="N2004" s="19">
        <f t="shared" si="3953"/>
        <v>1831.7</v>
      </c>
      <c r="O2004" s="19">
        <f t="shared" si="3970"/>
        <v>0</v>
      </c>
      <c r="P2004" s="19">
        <f t="shared" si="3970"/>
        <v>0</v>
      </c>
      <c r="Q2004" s="19">
        <f t="shared" si="3970"/>
        <v>0</v>
      </c>
      <c r="R2004" s="19">
        <f t="shared" si="3878"/>
        <v>1831.7</v>
      </c>
      <c r="S2004" s="19">
        <f t="shared" si="3879"/>
        <v>1831.7</v>
      </c>
      <c r="T2004" s="19">
        <f t="shared" si="3880"/>
        <v>1831.7</v>
      </c>
      <c r="U2004" s="19">
        <f t="shared" si="3971"/>
        <v>0</v>
      </c>
      <c r="V2004" s="19">
        <f t="shared" si="3881"/>
        <v>1831.7</v>
      </c>
      <c r="W2004" s="19">
        <f t="shared" si="3882"/>
        <v>1831.7</v>
      </c>
      <c r="X2004" s="19">
        <f t="shared" si="3883"/>
        <v>1831.7</v>
      </c>
      <c r="Y2004" s="19">
        <f t="shared" si="3971"/>
        <v>0</v>
      </c>
      <c r="Z2004" s="19">
        <f t="shared" si="3971"/>
        <v>0</v>
      </c>
      <c r="AA2004" s="19">
        <f t="shared" si="3971"/>
        <v>0</v>
      </c>
      <c r="AB2004" s="19">
        <f t="shared" si="3887"/>
        <v>1831.7</v>
      </c>
      <c r="AC2004" s="19">
        <f t="shared" si="3888"/>
        <v>1831.7</v>
      </c>
      <c r="AD2004" s="19">
        <f t="shared" si="3889"/>
        <v>1831.7</v>
      </c>
      <c r="AE2004" s="19">
        <f t="shared" si="3971"/>
        <v>0</v>
      </c>
      <c r="AF2004" s="19">
        <f t="shared" si="3971"/>
        <v>0</v>
      </c>
      <c r="AG2004" s="19">
        <f t="shared" si="3893"/>
        <v>1831.7</v>
      </c>
      <c r="AH2004" s="19">
        <f t="shared" si="3894"/>
        <v>1831.7</v>
      </c>
      <c r="AI2004" s="19">
        <f t="shared" si="3895"/>
        <v>1831.7</v>
      </c>
      <c r="AJ2004" s="19">
        <f t="shared" si="3971"/>
        <v>0</v>
      </c>
      <c r="AK2004" s="19">
        <f t="shared" si="3971"/>
        <v>0</v>
      </c>
      <c r="AL2004" s="19">
        <f t="shared" si="3971"/>
        <v>0</v>
      </c>
      <c r="AM2004" s="19">
        <f t="shared" si="3869"/>
        <v>1831.7</v>
      </c>
      <c r="AN2004" s="19">
        <f t="shared" si="3971"/>
        <v>0</v>
      </c>
      <c r="AO2004" s="19">
        <f t="shared" si="3875"/>
        <v>1831.7</v>
      </c>
      <c r="AP2004" s="19">
        <f t="shared" si="3870"/>
        <v>1831.7</v>
      </c>
      <c r="AQ2004" s="19">
        <f t="shared" si="3971"/>
        <v>0</v>
      </c>
      <c r="AR2004" s="19">
        <f t="shared" si="3876"/>
        <v>1831.7</v>
      </c>
      <c r="AS2004" s="19">
        <f t="shared" si="3871"/>
        <v>1831.7</v>
      </c>
      <c r="AT2004" s="19">
        <f t="shared" si="3971"/>
        <v>0</v>
      </c>
      <c r="AU2004" s="19">
        <f t="shared" si="3877"/>
        <v>1831.7</v>
      </c>
      <c r="AV2004" s="19">
        <f t="shared" si="3971"/>
        <v>0</v>
      </c>
      <c r="AW2004" s="32"/>
      <c r="AX2004" s="23"/>
      <c r="AY2004" s="2"/>
    </row>
    <row r="2005" spans="1:51" ht="31.2" x14ac:dyDescent="0.3">
      <c r="A2005" s="49" t="s">
        <v>408</v>
      </c>
      <c r="B2005" s="45">
        <v>240</v>
      </c>
      <c r="C2005" s="49" t="s">
        <v>200</v>
      </c>
      <c r="D2005" s="49" t="s">
        <v>200</v>
      </c>
      <c r="E2005" s="15" t="s">
        <v>554</v>
      </c>
      <c r="F2005" s="19">
        <v>1831.7</v>
      </c>
      <c r="G2005" s="19">
        <v>1831.7</v>
      </c>
      <c r="H2005" s="19">
        <v>1831.7</v>
      </c>
      <c r="I2005" s="19"/>
      <c r="J2005" s="19"/>
      <c r="K2005" s="19"/>
      <c r="L2005" s="19">
        <f t="shared" si="3951"/>
        <v>1831.7</v>
      </c>
      <c r="M2005" s="19">
        <f t="shared" si="3952"/>
        <v>1831.7</v>
      </c>
      <c r="N2005" s="19">
        <f t="shared" si="3953"/>
        <v>1831.7</v>
      </c>
      <c r="O2005" s="19"/>
      <c r="P2005" s="19"/>
      <c r="Q2005" s="19"/>
      <c r="R2005" s="19">
        <f t="shared" si="3878"/>
        <v>1831.7</v>
      </c>
      <c r="S2005" s="19">
        <f t="shared" si="3879"/>
        <v>1831.7</v>
      </c>
      <c r="T2005" s="19">
        <f t="shared" si="3880"/>
        <v>1831.7</v>
      </c>
      <c r="U2005" s="19"/>
      <c r="V2005" s="19">
        <f t="shared" si="3881"/>
        <v>1831.7</v>
      </c>
      <c r="W2005" s="19">
        <f t="shared" si="3882"/>
        <v>1831.7</v>
      </c>
      <c r="X2005" s="19">
        <f t="shared" si="3883"/>
        <v>1831.7</v>
      </c>
      <c r="Y2005" s="19"/>
      <c r="Z2005" s="19"/>
      <c r="AA2005" s="19"/>
      <c r="AB2005" s="19">
        <f t="shared" si="3887"/>
        <v>1831.7</v>
      </c>
      <c r="AC2005" s="19">
        <f t="shared" si="3888"/>
        <v>1831.7</v>
      </c>
      <c r="AD2005" s="19">
        <f t="shared" si="3889"/>
        <v>1831.7</v>
      </c>
      <c r="AE2005" s="19"/>
      <c r="AF2005" s="19"/>
      <c r="AG2005" s="19">
        <f t="shared" si="3893"/>
        <v>1831.7</v>
      </c>
      <c r="AH2005" s="19">
        <f t="shared" si="3894"/>
        <v>1831.7</v>
      </c>
      <c r="AI2005" s="19">
        <f t="shared" si="3895"/>
        <v>1831.7</v>
      </c>
      <c r="AJ2005" s="19"/>
      <c r="AK2005" s="19"/>
      <c r="AL2005" s="19"/>
      <c r="AM2005" s="19">
        <f t="shared" si="3869"/>
        <v>1831.7</v>
      </c>
      <c r="AN2005" s="19"/>
      <c r="AO2005" s="19">
        <f t="shared" si="3875"/>
        <v>1831.7</v>
      </c>
      <c r="AP2005" s="19">
        <f t="shared" si="3870"/>
        <v>1831.7</v>
      </c>
      <c r="AQ2005" s="19"/>
      <c r="AR2005" s="19">
        <f t="shared" si="3876"/>
        <v>1831.7</v>
      </c>
      <c r="AS2005" s="19">
        <f t="shared" si="3871"/>
        <v>1831.7</v>
      </c>
      <c r="AT2005" s="19"/>
      <c r="AU2005" s="19">
        <f t="shared" si="3877"/>
        <v>1831.7</v>
      </c>
      <c r="AV2005" s="19"/>
      <c r="AW2005" s="32"/>
      <c r="AX2005" s="23"/>
      <c r="AY2005" s="2"/>
    </row>
    <row r="2006" spans="1:51" ht="46.8" x14ac:dyDescent="0.3">
      <c r="A2006" s="49" t="s">
        <v>412</v>
      </c>
      <c r="B2006" s="45"/>
      <c r="C2006" s="49"/>
      <c r="D2006" s="49"/>
      <c r="E2006" s="15" t="s">
        <v>1230</v>
      </c>
      <c r="F2006" s="19">
        <f t="shared" ref="F2006:K2009" si="3972">F2007</f>
        <v>38810.6</v>
      </c>
      <c r="G2006" s="19">
        <f t="shared" si="3972"/>
        <v>38810.6</v>
      </c>
      <c r="H2006" s="19">
        <f t="shared" si="3972"/>
        <v>38810.6</v>
      </c>
      <c r="I2006" s="19">
        <f t="shared" si="3972"/>
        <v>0</v>
      </c>
      <c r="J2006" s="19">
        <f t="shared" si="3972"/>
        <v>0</v>
      </c>
      <c r="K2006" s="19">
        <f t="shared" si="3972"/>
        <v>0</v>
      </c>
      <c r="L2006" s="19">
        <f t="shared" si="3951"/>
        <v>38810.6</v>
      </c>
      <c r="M2006" s="19">
        <f t="shared" si="3952"/>
        <v>38810.6</v>
      </c>
      <c r="N2006" s="19">
        <f t="shared" si="3953"/>
        <v>38810.6</v>
      </c>
      <c r="O2006" s="19">
        <f t="shared" ref="O2006:Q2009" si="3973">O2007</f>
        <v>0</v>
      </c>
      <c r="P2006" s="19">
        <f t="shared" si="3973"/>
        <v>0</v>
      </c>
      <c r="Q2006" s="19">
        <f t="shared" si="3973"/>
        <v>0</v>
      </c>
      <c r="R2006" s="19">
        <f t="shared" si="3878"/>
        <v>38810.6</v>
      </c>
      <c r="S2006" s="19">
        <f t="shared" si="3879"/>
        <v>38810.6</v>
      </c>
      <c r="T2006" s="19">
        <f t="shared" si="3880"/>
        <v>38810.6</v>
      </c>
      <c r="U2006" s="19">
        <f t="shared" ref="U2006:AV2006" si="3974">U2007</f>
        <v>0</v>
      </c>
      <c r="V2006" s="19">
        <f t="shared" si="3881"/>
        <v>38810.6</v>
      </c>
      <c r="W2006" s="19">
        <f t="shared" si="3882"/>
        <v>38810.6</v>
      </c>
      <c r="X2006" s="19">
        <f t="shared" si="3883"/>
        <v>38810.6</v>
      </c>
      <c r="Y2006" s="19">
        <f t="shared" si="3974"/>
        <v>0</v>
      </c>
      <c r="Z2006" s="19">
        <f t="shared" si="3974"/>
        <v>0</v>
      </c>
      <c r="AA2006" s="19">
        <f t="shared" si="3974"/>
        <v>0</v>
      </c>
      <c r="AB2006" s="19">
        <f t="shared" si="3887"/>
        <v>38810.6</v>
      </c>
      <c r="AC2006" s="19">
        <f t="shared" si="3888"/>
        <v>38810.6</v>
      </c>
      <c r="AD2006" s="19">
        <f t="shared" si="3889"/>
        <v>38810.6</v>
      </c>
      <c r="AE2006" s="19">
        <f t="shared" si="3974"/>
        <v>0</v>
      </c>
      <c r="AF2006" s="19">
        <f t="shared" si="3974"/>
        <v>0</v>
      </c>
      <c r="AG2006" s="19">
        <f t="shared" si="3893"/>
        <v>38810.6</v>
      </c>
      <c r="AH2006" s="19">
        <f t="shared" si="3894"/>
        <v>38810.6</v>
      </c>
      <c r="AI2006" s="19">
        <f t="shared" si="3895"/>
        <v>38810.6</v>
      </c>
      <c r="AJ2006" s="19">
        <f t="shared" si="3974"/>
        <v>0</v>
      </c>
      <c r="AK2006" s="19">
        <f t="shared" si="3974"/>
        <v>0</v>
      </c>
      <c r="AL2006" s="19">
        <f t="shared" si="3974"/>
        <v>0</v>
      </c>
      <c r="AM2006" s="19">
        <f t="shared" ref="AM2006:AM2069" si="3975">AG2006+AJ2006</f>
        <v>38810.6</v>
      </c>
      <c r="AN2006" s="19">
        <f t="shared" si="3974"/>
        <v>0</v>
      </c>
      <c r="AO2006" s="19">
        <f t="shared" si="3875"/>
        <v>38810.6</v>
      </c>
      <c r="AP2006" s="19">
        <f t="shared" ref="AP2006:AP2069" si="3976">AH2006+AK2006</f>
        <v>38810.6</v>
      </c>
      <c r="AQ2006" s="19">
        <f t="shared" si="3974"/>
        <v>0</v>
      </c>
      <c r="AR2006" s="19">
        <f t="shared" si="3876"/>
        <v>38810.6</v>
      </c>
      <c r="AS2006" s="19">
        <f t="shared" ref="AS2006:AS2069" si="3977">AI2006+AL2006</f>
        <v>38810.6</v>
      </c>
      <c r="AT2006" s="19">
        <f t="shared" si="3974"/>
        <v>0</v>
      </c>
      <c r="AU2006" s="19">
        <f t="shared" si="3877"/>
        <v>38810.6</v>
      </c>
      <c r="AV2006" s="19">
        <f t="shared" si="3974"/>
        <v>0</v>
      </c>
      <c r="AW2006" s="32"/>
      <c r="AX2006" s="23"/>
      <c r="AY2006" s="2"/>
    </row>
    <row r="2007" spans="1:51" ht="46.8" x14ac:dyDescent="0.3">
      <c r="A2007" s="49" t="s">
        <v>411</v>
      </c>
      <c r="B2007" s="45"/>
      <c r="C2007" s="49"/>
      <c r="D2007" s="49"/>
      <c r="E2007" s="15" t="s">
        <v>774</v>
      </c>
      <c r="F2007" s="19">
        <f t="shared" si="3972"/>
        <v>38810.6</v>
      </c>
      <c r="G2007" s="19">
        <f t="shared" si="3972"/>
        <v>38810.6</v>
      </c>
      <c r="H2007" s="19">
        <f t="shared" si="3972"/>
        <v>38810.6</v>
      </c>
      <c r="I2007" s="19">
        <f t="shared" si="3972"/>
        <v>0</v>
      </c>
      <c r="J2007" s="19">
        <f t="shared" si="3972"/>
        <v>0</v>
      </c>
      <c r="K2007" s="19">
        <f t="shared" si="3972"/>
        <v>0</v>
      </c>
      <c r="L2007" s="19">
        <f t="shared" si="3951"/>
        <v>38810.6</v>
      </c>
      <c r="M2007" s="19">
        <f t="shared" si="3952"/>
        <v>38810.6</v>
      </c>
      <c r="N2007" s="19">
        <f t="shared" si="3953"/>
        <v>38810.6</v>
      </c>
      <c r="O2007" s="19">
        <f t="shared" si="3973"/>
        <v>0</v>
      </c>
      <c r="P2007" s="19">
        <f t="shared" si="3973"/>
        <v>0</v>
      </c>
      <c r="Q2007" s="19">
        <f t="shared" si="3973"/>
        <v>0</v>
      </c>
      <c r="R2007" s="19">
        <f t="shared" si="3878"/>
        <v>38810.6</v>
      </c>
      <c r="S2007" s="19">
        <f t="shared" si="3879"/>
        <v>38810.6</v>
      </c>
      <c r="T2007" s="19">
        <f t="shared" si="3880"/>
        <v>38810.6</v>
      </c>
      <c r="U2007" s="19">
        <f t="shared" ref="U2007:AV2009" si="3978">U2008</f>
        <v>0</v>
      </c>
      <c r="V2007" s="19">
        <f t="shared" si="3881"/>
        <v>38810.6</v>
      </c>
      <c r="W2007" s="19">
        <f t="shared" si="3882"/>
        <v>38810.6</v>
      </c>
      <c r="X2007" s="19">
        <f t="shared" si="3883"/>
        <v>38810.6</v>
      </c>
      <c r="Y2007" s="19">
        <f t="shared" si="3978"/>
        <v>0</v>
      </c>
      <c r="Z2007" s="19">
        <f t="shared" si="3978"/>
        <v>0</v>
      </c>
      <c r="AA2007" s="19">
        <f t="shared" si="3978"/>
        <v>0</v>
      </c>
      <c r="AB2007" s="19">
        <f t="shared" si="3887"/>
        <v>38810.6</v>
      </c>
      <c r="AC2007" s="19">
        <f t="shared" si="3888"/>
        <v>38810.6</v>
      </c>
      <c r="AD2007" s="19">
        <f t="shared" si="3889"/>
        <v>38810.6</v>
      </c>
      <c r="AE2007" s="19">
        <f t="shared" si="3978"/>
        <v>0</v>
      </c>
      <c r="AF2007" s="19">
        <f t="shared" si="3978"/>
        <v>0</v>
      </c>
      <c r="AG2007" s="19">
        <f t="shared" si="3893"/>
        <v>38810.6</v>
      </c>
      <c r="AH2007" s="19">
        <f t="shared" si="3894"/>
        <v>38810.6</v>
      </c>
      <c r="AI2007" s="19">
        <f t="shared" si="3895"/>
        <v>38810.6</v>
      </c>
      <c r="AJ2007" s="19">
        <f t="shared" si="3978"/>
        <v>0</v>
      </c>
      <c r="AK2007" s="19">
        <f t="shared" si="3978"/>
        <v>0</v>
      </c>
      <c r="AL2007" s="19">
        <f t="shared" si="3978"/>
        <v>0</v>
      </c>
      <c r="AM2007" s="19">
        <f t="shared" si="3975"/>
        <v>38810.6</v>
      </c>
      <c r="AN2007" s="19">
        <f t="shared" si="3978"/>
        <v>0</v>
      </c>
      <c r="AO2007" s="19">
        <f t="shared" si="3875"/>
        <v>38810.6</v>
      </c>
      <c r="AP2007" s="19">
        <f t="shared" si="3976"/>
        <v>38810.6</v>
      </c>
      <c r="AQ2007" s="19">
        <f t="shared" si="3978"/>
        <v>0</v>
      </c>
      <c r="AR2007" s="19">
        <f t="shared" si="3876"/>
        <v>38810.6</v>
      </c>
      <c r="AS2007" s="19">
        <f t="shared" si="3977"/>
        <v>38810.6</v>
      </c>
      <c r="AT2007" s="19">
        <f t="shared" si="3978"/>
        <v>0</v>
      </c>
      <c r="AU2007" s="19">
        <f t="shared" si="3877"/>
        <v>38810.6</v>
      </c>
      <c r="AV2007" s="19">
        <f t="shared" si="3978"/>
        <v>0</v>
      </c>
      <c r="AW2007" s="32"/>
      <c r="AX2007" s="23"/>
      <c r="AY2007" s="2"/>
    </row>
    <row r="2008" spans="1:51" x14ac:dyDescent="0.3">
      <c r="A2008" s="49" t="s">
        <v>411</v>
      </c>
      <c r="B2008" s="45">
        <v>800</v>
      </c>
      <c r="C2008" s="49"/>
      <c r="D2008" s="49"/>
      <c r="E2008" s="15" t="s">
        <v>583</v>
      </c>
      <c r="F2008" s="19">
        <f t="shared" si="3972"/>
        <v>38810.6</v>
      </c>
      <c r="G2008" s="19">
        <f t="shared" si="3972"/>
        <v>38810.6</v>
      </c>
      <c r="H2008" s="19">
        <f t="shared" si="3972"/>
        <v>38810.6</v>
      </c>
      <c r="I2008" s="19">
        <f t="shared" si="3972"/>
        <v>0</v>
      </c>
      <c r="J2008" s="19">
        <f t="shared" si="3972"/>
        <v>0</v>
      </c>
      <c r="K2008" s="19">
        <f t="shared" si="3972"/>
        <v>0</v>
      </c>
      <c r="L2008" s="19">
        <f t="shared" si="3951"/>
        <v>38810.6</v>
      </c>
      <c r="M2008" s="19">
        <f t="shared" si="3952"/>
        <v>38810.6</v>
      </c>
      <c r="N2008" s="19">
        <f t="shared" si="3953"/>
        <v>38810.6</v>
      </c>
      <c r="O2008" s="19">
        <f t="shared" si="3973"/>
        <v>0</v>
      </c>
      <c r="P2008" s="19">
        <f t="shared" si="3973"/>
        <v>0</v>
      </c>
      <c r="Q2008" s="19">
        <f t="shared" si="3973"/>
        <v>0</v>
      </c>
      <c r="R2008" s="19">
        <f t="shared" si="3878"/>
        <v>38810.6</v>
      </c>
      <c r="S2008" s="19">
        <f t="shared" si="3879"/>
        <v>38810.6</v>
      </c>
      <c r="T2008" s="19">
        <f t="shared" si="3880"/>
        <v>38810.6</v>
      </c>
      <c r="U2008" s="19">
        <f t="shared" si="3978"/>
        <v>0</v>
      </c>
      <c r="V2008" s="19">
        <f t="shared" si="3881"/>
        <v>38810.6</v>
      </c>
      <c r="W2008" s="19">
        <f t="shared" si="3882"/>
        <v>38810.6</v>
      </c>
      <c r="X2008" s="19">
        <f t="shared" si="3883"/>
        <v>38810.6</v>
      </c>
      <c r="Y2008" s="19">
        <f t="shared" si="3978"/>
        <v>0</v>
      </c>
      <c r="Z2008" s="19">
        <f t="shared" si="3978"/>
        <v>0</v>
      </c>
      <c r="AA2008" s="19">
        <f t="shared" si="3978"/>
        <v>0</v>
      </c>
      <c r="AB2008" s="19">
        <f t="shared" si="3887"/>
        <v>38810.6</v>
      </c>
      <c r="AC2008" s="19">
        <f t="shared" si="3888"/>
        <v>38810.6</v>
      </c>
      <c r="AD2008" s="19">
        <f t="shared" si="3889"/>
        <v>38810.6</v>
      </c>
      <c r="AE2008" s="19">
        <f t="shared" si="3978"/>
        <v>0</v>
      </c>
      <c r="AF2008" s="19">
        <f t="shared" si="3978"/>
        <v>0</v>
      </c>
      <c r="AG2008" s="19">
        <f t="shared" si="3893"/>
        <v>38810.6</v>
      </c>
      <c r="AH2008" s="19">
        <f t="shared" si="3894"/>
        <v>38810.6</v>
      </c>
      <c r="AI2008" s="19">
        <f t="shared" si="3895"/>
        <v>38810.6</v>
      </c>
      <c r="AJ2008" s="19">
        <f t="shared" si="3978"/>
        <v>0</v>
      </c>
      <c r="AK2008" s="19">
        <f t="shared" si="3978"/>
        <v>0</v>
      </c>
      <c r="AL2008" s="19">
        <f t="shared" si="3978"/>
        <v>0</v>
      </c>
      <c r="AM2008" s="19">
        <f t="shared" si="3975"/>
        <v>38810.6</v>
      </c>
      <c r="AN2008" s="19">
        <f t="shared" si="3978"/>
        <v>0</v>
      </c>
      <c r="AO2008" s="19">
        <f t="shared" si="3875"/>
        <v>38810.6</v>
      </c>
      <c r="AP2008" s="19">
        <f t="shared" si="3976"/>
        <v>38810.6</v>
      </c>
      <c r="AQ2008" s="19">
        <f t="shared" si="3978"/>
        <v>0</v>
      </c>
      <c r="AR2008" s="19">
        <f t="shared" si="3876"/>
        <v>38810.6</v>
      </c>
      <c r="AS2008" s="19">
        <f t="shared" si="3977"/>
        <v>38810.6</v>
      </c>
      <c r="AT2008" s="19">
        <f t="shared" si="3978"/>
        <v>0</v>
      </c>
      <c r="AU2008" s="19">
        <f t="shared" si="3877"/>
        <v>38810.6</v>
      </c>
      <c r="AV2008" s="19">
        <f t="shared" si="3978"/>
        <v>0</v>
      </c>
      <c r="AW2008" s="32"/>
      <c r="AX2008" s="23"/>
      <c r="AY2008" s="2"/>
    </row>
    <row r="2009" spans="1:51" ht="78" x14ac:dyDescent="0.3">
      <c r="A2009" s="49" t="s">
        <v>411</v>
      </c>
      <c r="B2009" s="45">
        <v>810</v>
      </c>
      <c r="C2009" s="49"/>
      <c r="D2009" s="49"/>
      <c r="E2009" s="15" t="s">
        <v>599</v>
      </c>
      <c r="F2009" s="19">
        <f t="shared" si="3972"/>
        <v>38810.6</v>
      </c>
      <c r="G2009" s="19">
        <f t="shared" si="3972"/>
        <v>38810.6</v>
      </c>
      <c r="H2009" s="19">
        <f t="shared" si="3972"/>
        <v>38810.6</v>
      </c>
      <c r="I2009" s="19">
        <f t="shared" si="3972"/>
        <v>0</v>
      </c>
      <c r="J2009" s="19">
        <f t="shared" si="3972"/>
        <v>0</v>
      </c>
      <c r="K2009" s="19">
        <f t="shared" si="3972"/>
        <v>0</v>
      </c>
      <c r="L2009" s="19">
        <f t="shared" si="3951"/>
        <v>38810.6</v>
      </c>
      <c r="M2009" s="19">
        <f t="shared" si="3952"/>
        <v>38810.6</v>
      </c>
      <c r="N2009" s="19">
        <f t="shared" si="3953"/>
        <v>38810.6</v>
      </c>
      <c r="O2009" s="19">
        <f t="shared" si="3973"/>
        <v>0</v>
      </c>
      <c r="P2009" s="19">
        <f t="shared" si="3973"/>
        <v>0</v>
      </c>
      <c r="Q2009" s="19">
        <f t="shared" si="3973"/>
        <v>0</v>
      </c>
      <c r="R2009" s="19">
        <f t="shared" si="3878"/>
        <v>38810.6</v>
      </c>
      <c r="S2009" s="19">
        <f t="shared" si="3879"/>
        <v>38810.6</v>
      </c>
      <c r="T2009" s="19">
        <f t="shared" si="3880"/>
        <v>38810.6</v>
      </c>
      <c r="U2009" s="19">
        <f t="shared" si="3978"/>
        <v>0</v>
      </c>
      <c r="V2009" s="19">
        <f t="shared" si="3881"/>
        <v>38810.6</v>
      </c>
      <c r="W2009" s="19">
        <f t="shared" si="3882"/>
        <v>38810.6</v>
      </c>
      <c r="X2009" s="19">
        <f t="shared" si="3883"/>
        <v>38810.6</v>
      </c>
      <c r="Y2009" s="19">
        <f t="shared" si="3978"/>
        <v>0</v>
      </c>
      <c r="Z2009" s="19">
        <f t="shared" si="3978"/>
        <v>0</v>
      </c>
      <c r="AA2009" s="19">
        <f t="shared" si="3978"/>
        <v>0</v>
      </c>
      <c r="AB2009" s="19">
        <f t="shared" si="3887"/>
        <v>38810.6</v>
      </c>
      <c r="AC2009" s="19">
        <f t="shared" si="3888"/>
        <v>38810.6</v>
      </c>
      <c r="AD2009" s="19">
        <f t="shared" si="3889"/>
        <v>38810.6</v>
      </c>
      <c r="AE2009" s="19">
        <f t="shared" si="3978"/>
        <v>0</v>
      </c>
      <c r="AF2009" s="19">
        <f t="shared" si="3978"/>
        <v>0</v>
      </c>
      <c r="AG2009" s="19">
        <f t="shared" si="3893"/>
        <v>38810.6</v>
      </c>
      <c r="AH2009" s="19">
        <f t="shared" si="3894"/>
        <v>38810.6</v>
      </c>
      <c r="AI2009" s="19">
        <f t="shared" si="3895"/>
        <v>38810.6</v>
      </c>
      <c r="AJ2009" s="19">
        <f t="shared" si="3978"/>
        <v>0</v>
      </c>
      <c r="AK2009" s="19">
        <f t="shared" si="3978"/>
        <v>0</v>
      </c>
      <c r="AL2009" s="19">
        <f t="shared" si="3978"/>
        <v>0</v>
      </c>
      <c r="AM2009" s="19">
        <f t="shared" si="3975"/>
        <v>38810.6</v>
      </c>
      <c r="AN2009" s="19">
        <f t="shared" si="3978"/>
        <v>0</v>
      </c>
      <c r="AO2009" s="19">
        <f t="shared" si="3875"/>
        <v>38810.6</v>
      </c>
      <c r="AP2009" s="19">
        <f t="shared" si="3976"/>
        <v>38810.6</v>
      </c>
      <c r="AQ2009" s="19">
        <f t="shared" si="3978"/>
        <v>0</v>
      </c>
      <c r="AR2009" s="19">
        <f t="shared" si="3876"/>
        <v>38810.6</v>
      </c>
      <c r="AS2009" s="19">
        <f t="shared" si="3977"/>
        <v>38810.6</v>
      </c>
      <c r="AT2009" s="19">
        <f t="shared" si="3978"/>
        <v>0</v>
      </c>
      <c r="AU2009" s="19">
        <f t="shared" si="3877"/>
        <v>38810.6</v>
      </c>
      <c r="AV2009" s="19">
        <f t="shared" si="3978"/>
        <v>0</v>
      </c>
      <c r="AW2009" s="32"/>
      <c r="AX2009" s="23"/>
      <c r="AY2009" s="2"/>
    </row>
    <row r="2010" spans="1:51" x14ac:dyDescent="0.3">
      <c r="A2010" s="49" t="s">
        <v>411</v>
      </c>
      <c r="B2010" s="45">
        <v>810</v>
      </c>
      <c r="C2010" s="49" t="s">
        <v>61</v>
      </c>
      <c r="D2010" s="49" t="s">
        <v>142</v>
      </c>
      <c r="E2010" s="15" t="s">
        <v>569</v>
      </c>
      <c r="F2010" s="19">
        <v>38810.6</v>
      </c>
      <c r="G2010" s="19">
        <v>38810.6</v>
      </c>
      <c r="H2010" s="19">
        <v>38810.6</v>
      </c>
      <c r="I2010" s="19"/>
      <c r="J2010" s="19"/>
      <c r="K2010" s="19"/>
      <c r="L2010" s="19">
        <f t="shared" si="3951"/>
        <v>38810.6</v>
      </c>
      <c r="M2010" s="19">
        <f t="shared" si="3952"/>
        <v>38810.6</v>
      </c>
      <c r="N2010" s="19">
        <f t="shared" si="3953"/>
        <v>38810.6</v>
      </c>
      <c r="O2010" s="19"/>
      <c r="P2010" s="19"/>
      <c r="Q2010" s="19"/>
      <c r="R2010" s="19">
        <f t="shared" si="3878"/>
        <v>38810.6</v>
      </c>
      <c r="S2010" s="19">
        <f t="shared" si="3879"/>
        <v>38810.6</v>
      </c>
      <c r="T2010" s="19">
        <f t="shared" si="3880"/>
        <v>38810.6</v>
      </c>
      <c r="U2010" s="19"/>
      <c r="V2010" s="19">
        <f t="shared" si="3881"/>
        <v>38810.6</v>
      </c>
      <c r="W2010" s="19">
        <f t="shared" si="3882"/>
        <v>38810.6</v>
      </c>
      <c r="X2010" s="19">
        <f t="shared" si="3883"/>
        <v>38810.6</v>
      </c>
      <c r="Y2010" s="19"/>
      <c r="Z2010" s="19"/>
      <c r="AA2010" s="19"/>
      <c r="AB2010" s="19">
        <f t="shared" si="3887"/>
        <v>38810.6</v>
      </c>
      <c r="AC2010" s="19">
        <f t="shared" si="3888"/>
        <v>38810.6</v>
      </c>
      <c r="AD2010" s="19">
        <f t="shared" si="3889"/>
        <v>38810.6</v>
      </c>
      <c r="AE2010" s="19"/>
      <c r="AF2010" s="19"/>
      <c r="AG2010" s="19">
        <f t="shared" si="3893"/>
        <v>38810.6</v>
      </c>
      <c r="AH2010" s="19">
        <f t="shared" si="3894"/>
        <v>38810.6</v>
      </c>
      <c r="AI2010" s="19">
        <f t="shared" si="3895"/>
        <v>38810.6</v>
      </c>
      <c r="AJ2010" s="19"/>
      <c r="AK2010" s="19"/>
      <c r="AL2010" s="19"/>
      <c r="AM2010" s="19">
        <f t="shared" si="3975"/>
        <v>38810.6</v>
      </c>
      <c r="AN2010" s="19"/>
      <c r="AO2010" s="19">
        <f t="shared" ref="AO2010:AO2073" si="3979">AM2010+AN2010</f>
        <v>38810.6</v>
      </c>
      <c r="AP2010" s="19">
        <f t="shared" si="3976"/>
        <v>38810.6</v>
      </c>
      <c r="AQ2010" s="19"/>
      <c r="AR2010" s="19">
        <f t="shared" ref="AR2010:AR2073" si="3980">AP2010+AQ2010</f>
        <v>38810.6</v>
      </c>
      <c r="AS2010" s="19">
        <f t="shared" si="3977"/>
        <v>38810.6</v>
      </c>
      <c r="AT2010" s="19"/>
      <c r="AU2010" s="19">
        <f t="shared" ref="AU2010:AU2073" si="3981">AS2010+AT2010</f>
        <v>38810.6</v>
      </c>
      <c r="AV2010" s="19"/>
      <c r="AW2010" s="32"/>
      <c r="AX2010" s="23"/>
      <c r="AY2010" s="2"/>
    </row>
    <row r="2011" spans="1:51" ht="62.4" x14ac:dyDescent="0.3">
      <c r="A2011" s="49" t="s">
        <v>414</v>
      </c>
      <c r="B2011" s="45"/>
      <c r="C2011" s="49"/>
      <c r="D2011" s="49"/>
      <c r="E2011" s="15" t="s">
        <v>1231</v>
      </c>
      <c r="F2011" s="19">
        <f t="shared" ref="F2011:AV2014" si="3982">F2012</f>
        <v>74999.999999999985</v>
      </c>
      <c r="G2011" s="19">
        <f t="shared" si="3982"/>
        <v>74999.999999999985</v>
      </c>
      <c r="H2011" s="19">
        <f t="shared" si="3982"/>
        <v>74999.999999999985</v>
      </c>
      <c r="I2011" s="19">
        <f t="shared" si="3982"/>
        <v>22000</v>
      </c>
      <c r="J2011" s="19">
        <f t="shared" si="3982"/>
        <v>22000</v>
      </c>
      <c r="K2011" s="19">
        <f t="shared" si="3982"/>
        <v>22000</v>
      </c>
      <c r="L2011" s="19">
        <f t="shared" si="3951"/>
        <v>96999.999999999985</v>
      </c>
      <c r="M2011" s="19">
        <f t="shared" si="3952"/>
        <v>96999.999999999985</v>
      </c>
      <c r="N2011" s="19">
        <f t="shared" si="3953"/>
        <v>96999.999999999985</v>
      </c>
      <c r="O2011" s="19">
        <f t="shared" ref="O2011:Q2013" si="3983">O2012</f>
        <v>0</v>
      </c>
      <c r="P2011" s="19">
        <f t="shared" si="3983"/>
        <v>0</v>
      </c>
      <c r="Q2011" s="19">
        <f t="shared" si="3983"/>
        <v>0</v>
      </c>
      <c r="R2011" s="19">
        <f t="shared" ref="R2011:R2074" si="3984">L2011+O2011</f>
        <v>96999.999999999985</v>
      </c>
      <c r="S2011" s="19">
        <f t="shared" ref="S2011:S2074" si="3985">M2011+P2011</f>
        <v>96999.999999999985</v>
      </c>
      <c r="T2011" s="19">
        <f t="shared" ref="T2011:T2074" si="3986">N2011+Q2011</f>
        <v>96999.999999999985</v>
      </c>
      <c r="U2011" s="19">
        <f t="shared" ref="U2011:AV2013" si="3987">U2012</f>
        <v>0</v>
      </c>
      <c r="V2011" s="19">
        <f t="shared" ref="V2011:V2074" si="3988">R2011+U2011</f>
        <v>96999.999999999985</v>
      </c>
      <c r="W2011" s="19">
        <f t="shared" ref="W2011:W2074" si="3989">S2011</f>
        <v>96999.999999999985</v>
      </c>
      <c r="X2011" s="19">
        <f t="shared" ref="X2011:X2074" si="3990">T2011</f>
        <v>96999.999999999985</v>
      </c>
      <c r="Y2011" s="19">
        <f t="shared" si="3987"/>
        <v>0</v>
      </c>
      <c r="Z2011" s="19">
        <f t="shared" si="3987"/>
        <v>0</v>
      </c>
      <c r="AA2011" s="19">
        <f t="shared" si="3987"/>
        <v>0</v>
      </c>
      <c r="AB2011" s="19">
        <f t="shared" si="3887"/>
        <v>96999.999999999985</v>
      </c>
      <c r="AC2011" s="19">
        <f t="shared" si="3888"/>
        <v>96999.999999999985</v>
      </c>
      <c r="AD2011" s="19">
        <f t="shared" si="3889"/>
        <v>96999.999999999985</v>
      </c>
      <c r="AE2011" s="19">
        <f t="shared" si="3987"/>
        <v>0</v>
      </c>
      <c r="AF2011" s="19">
        <f t="shared" si="3987"/>
        <v>0</v>
      </c>
      <c r="AG2011" s="19">
        <f t="shared" si="3893"/>
        <v>96999.999999999985</v>
      </c>
      <c r="AH2011" s="19">
        <f t="shared" si="3894"/>
        <v>96999.999999999985</v>
      </c>
      <c r="AI2011" s="19">
        <f t="shared" si="3895"/>
        <v>96999.999999999985</v>
      </c>
      <c r="AJ2011" s="19">
        <f t="shared" si="3987"/>
        <v>0</v>
      </c>
      <c r="AK2011" s="19">
        <f t="shared" si="3987"/>
        <v>0</v>
      </c>
      <c r="AL2011" s="19">
        <f t="shared" si="3987"/>
        <v>0</v>
      </c>
      <c r="AM2011" s="19">
        <f t="shared" si="3975"/>
        <v>96999.999999999985</v>
      </c>
      <c r="AN2011" s="19">
        <f t="shared" si="3987"/>
        <v>0</v>
      </c>
      <c r="AO2011" s="19">
        <f t="shared" si="3979"/>
        <v>96999.999999999985</v>
      </c>
      <c r="AP2011" s="19">
        <f t="shared" si="3976"/>
        <v>96999.999999999985</v>
      </c>
      <c r="AQ2011" s="19">
        <f t="shared" si="3987"/>
        <v>0</v>
      </c>
      <c r="AR2011" s="19">
        <f t="shared" si="3980"/>
        <v>96999.999999999985</v>
      </c>
      <c r="AS2011" s="19">
        <f t="shared" si="3977"/>
        <v>96999.999999999985</v>
      </c>
      <c r="AT2011" s="19">
        <f t="shared" si="3987"/>
        <v>0</v>
      </c>
      <c r="AU2011" s="19">
        <f t="shared" si="3981"/>
        <v>96999.999999999985</v>
      </c>
      <c r="AV2011" s="19">
        <f t="shared" si="3987"/>
        <v>0</v>
      </c>
      <c r="AW2011" s="32"/>
      <c r="AX2011" s="23"/>
      <c r="AY2011" s="2"/>
    </row>
    <row r="2012" spans="1:51" ht="46.8" x14ac:dyDescent="0.3">
      <c r="A2012" s="49" t="s">
        <v>413</v>
      </c>
      <c r="B2012" s="45"/>
      <c r="C2012" s="49"/>
      <c r="D2012" s="49"/>
      <c r="E2012" s="15" t="s">
        <v>885</v>
      </c>
      <c r="F2012" s="19">
        <f t="shared" si="3982"/>
        <v>74999.999999999985</v>
      </c>
      <c r="G2012" s="19">
        <f t="shared" si="3982"/>
        <v>74999.999999999985</v>
      </c>
      <c r="H2012" s="19">
        <f t="shared" si="3982"/>
        <v>74999.999999999985</v>
      </c>
      <c r="I2012" s="19">
        <f t="shared" si="3982"/>
        <v>22000</v>
      </c>
      <c r="J2012" s="19">
        <f t="shared" si="3982"/>
        <v>22000</v>
      </c>
      <c r="K2012" s="19">
        <f t="shared" si="3982"/>
        <v>22000</v>
      </c>
      <c r="L2012" s="19">
        <f t="shared" si="3951"/>
        <v>96999.999999999985</v>
      </c>
      <c r="M2012" s="19">
        <f t="shared" si="3952"/>
        <v>96999.999999999985</v>
      </c>
      <c r="N2012" s="19">
        <f t="shared" si="3953"/>
        <v>96999.999999999985</v>
      </c>
      <c r="O2012" s="19">
        <f t="shared" si="3983"/>
        <v>0</v>
      </c>
      <c r="P2012" s="19">
        <f t="shared" si="3983"/>
        <v>0</v>
      </c>
      <c r="Q2012" s="19">
        <f t="shared" si="3983"/>
        <v>0</v>
      </c>
      <c r="R2012" s="19">
        <f t="shared" si="3984"/>
        <v>96999.999999999985</v>
      </c>
      <c r="S2012" s="19">
        <f t="shared" si="3985"/>
        <v>96999.999999999985</v>
      </c>
      <c r="T2012" s="19">
        <f t="shared" si="3986"/>
        <v>96999.999999999985</v>
      </c>
      <c r="U2012" s="19">
        <f t="shared" si="3987"/>
        <v>0</v>
      </c>
      <c r="V2012" s="19">
        <f t="shared" si="3988"/>
        <v>96999.999999999985</v>
      </c>
      <c r="W2012" s="19">
        <f t="shared" si="3989"/>
        <v>96999.999999999985</v>
      </c>
      <c r="X2012" s="19">
        <f t="shared" si="3990"/>
        <v>96999.999999999985</v>
      </c>
      <c r="Y2012" s="19">
        <f t="shared" si="3987"/>
        <v>0</v>
      </c>
      <c r="Z2012" s="19">
        <f t="shared" si="3987"/>
        <v>0</v>
      </c>
      <c r="AA2012" s="19">
        <f t="shared" si="3987"/>
        <v>0</v>
      </c>
      <c r="AB2012" s="19">
        <f t="shared" si="3887"/>
        <v>96999.999999999985</v>
      </c>
      <c r="AC2012" s="19">
        <f t="shared" si="3888"/>
        <v>96999.999999999985</v>
      </c>
      <c r="AD2012" s="19">
        <f t="shared" si="3889"/>
        <v>96999.999999999985</v>
      </c>
      <c r="AE2012" s="19">
        <f t="shared" si="3987"/>
        <v>0</v>
      </c>
      <c r="AF2012" s="19">
        <f t="shared" si="3987"/>
        <v>0</v>
      </c>
      <c r="AG2012" s="19">
        <f t="shared" si="3893"/>
        <v>96999.999999999985</v>
      </c>
      <c r="AH2012" s="19">
        <f t="shared" si="3894"/>
        <v>96999.999999999985</v>
      </c>
      <c r="AI2012" s="19">
        <f t="shared" si="3895"/>
        <v>96999.999999999985</v>
      </c>
      <c r="AJ2012" s="19">
        <f t="shared" si="3987"/>
        <v>0</v>
      </c>
      <c r="AK2012" s="19">
        <f t="shared" si="3987"/>
        <v>0</v>
      </c>
      <c r="AL2012" s="19">
        <f t="shared" si="3987"/>
        <v>0</v>
      </c>
      <c r="AM2012" s="19">
        <f t="shared" si="3975"/>
        <v>96999.999999999985</v>
      </c>
      <c r="AN2012" s="19">
        <f t="shared" si="3987"/>
        <v>0</v>
      </c>
      <c r="AO2012" s="19">
        <f t="shared" si="3979"/>
        <v>96999.999999999985</v>
      </c>
      <c r="AP2012" s="19">
        <f t="shared" si="3976"/>
        <v>96999.999999999985</v>
      </c>
      <c r="AQ2012" s="19">
        <f t="shared" si="3987"/>
        <v>0</v>
      </c>
      <c r="AR2012" s="19">
        <f t="shared" si="3980"/>
        <v>96999.999999999985</v>
      </c>
      <c r="AS2012" s="19">
        <f t="shared" si="3977"/>
        <v>96999.999999999985</v>
      </c>
      <c r="AT2012" s="19">
        <f t="shared" si="3987"/>
        <v>0</v>
      </c>
      <c r="AU2012" s="19">
        <f t="shared" si="3981"/>
        <v>96999.999999999985</v>
      </c>
      <c r="AV2012" s="19">
        <f t="shared" si="3987"/>
        <v>0</v>
      </c>
      <c r="AW2012" s="32"/>
      <c r="AX2012" s="23"/>
      <c r="AY2012" s="2"/>
    </row>
    <row r="2013" spans="1:51" x14ac:dyDescent="0.3">
      <c r="A2013" s="49" t="s">
        <v>413</v>
      </c>
      <c r="B2013" s="45">
        <v>800</v>
      </c>
      <c r="C2013" s="49"/>
      <c r="D2013" s="49"/>
      <c r="E2013" s="15" t="s">
        <v>583</v>
      </c>
      <c r="F2013" s="19">
        <f t="shared" si="3982"/>
        <v>74999.999999999985</v>
      </c>
      <c r="G2013" s="19">
        <f t="shared" si="3982"/>
        <v>74999.999999999985</v>
      </c>
      <c r="H2013" s="19">
        <f t="shared" si="3982"/>
        <v>74999.999999999985</v>
      </c>
      <c r="I2013" s="19">
        <f t="shared" si="3982"/>
        <v>22000</v>
      </c>
      <c r="J2013" s="19">
        <f t="shared" si="3982"/>
        <v>22000</v>
      </c>
      <c r="K2013" s="19">
        <f t="shared" si="3982"/>
        <v>22000</v>
      </c>
      <c r="L2013" s="19">
        <f t="shared" si="3951"/>
        <v>96999.999999999985</v>
      </c>
      <c r="M2013" s="19">
        <f t="shared" si="3952"/>
        <v>96999.999999999985</v>
      </c>
      <c r="N2013" s="19">
        <f t="shared" si="3953"/>
        <v>96999.999999999985</v>
      </c>
      <c r="O2013" s="19">
        <f t="shared" si="3983"/>
        <v>0</v>
      </c>
      <c r="P2013" s="19">
        <f t="shared" si="3983"/>
        <v>0</v>
      </c>
      <c r="Q2013" s="19">
        <f t="shared" si="3983"/>
        <v>0</v>
      </c>
      <c r="R2013" s="19">
        <f t="shared" si="3984"/>
        <v>96999.999999999985</v>
      </c>
      <c r="S2013" s="19">
        <f t="shared" si="3985"/>
        <v>96999.999999999985</v>
      </c>
      <c r="T2013" s="19">
        <f t="shared" si="3986"/>
        <v>96999.999999999985</v>
      </c>
      <c r="U2013" s="19">
        <f t="shared" si="3987"/>
        <v>0</v>
      </c>
      <c r="V2013" s="19">
        <f t="shared" si="3988"/>
        <v>96999.999999999985</v>
      </c>
      <c r="W2013" s="19">
        <f t="shared" si="3989"/>
        <v>96999.999999999985</v>
      </c>
      <c r="X2013" s="19">
        <f t="shared" si="3990"/>
        <v>96999.999999999985</v>
      </c>
      <c r="Y2013" s="19">
        <f t="shared" si="3987"/>
        <v>0</v>
      </c>
      <c r="Z2013" s="19">
        <f t="shared" si="3987"/>
        <v>0</v>
      </c>
      <c r="AA2013" s="19">
        <f t="shared" si="3987"/>
        <v>0</v>
      </c>
      <c r="AB2013" s="19">
        <f t="shared" si="3887"/>
        <v>96999.999999999985</v>
      </c>
      <c r="AC2013" s="19">
        <f t="shared" si="3888"/>
        <v>96999.999999999985</v>
      </c>
      <c r="AD2013" s="19">
        <f t="shared" si="3889"/>
        <v>96999.999999999985</v>
      </c>
      <c r="AE2013" s="19">
        <f t="shared" si="3987"/>
        <v>0</v>
      </c>
      <c r="AF2013" s="19">
        <f t="shared" si="3987"/>
        <v>0</v>
      </c>
      <c r="AG2013" s="19">
        <f t="shared" si="3893"/>
        <v>96999.999999999985</v>
      </c>
      <c r="AH2013" s="19">
        <f t="shared" si="3894"/>
        <v>96999.999999999985</v>
      </c>
      <c r="AI2013" s="19">
        <f t="shared" si="3895"/>
        <v>96999.999999999985</v>
      </c>
      <c r="AJ2013" s="19">
        <f t="shared" si="3987"/>
        <v>0</v>
      </c>
      <c r="AK2013" s="19">
        <f t="shared" si="3987"/>
        <v>0</v>
      </c>
      <c r="AL2013" s="19">
        <f t="shared" si="3987"/>
        <v>0</v>
      </c>
      <c r="AM2013" s="19">
        <f t="shared" si="3975"/>
        <v>96999.999999999985</v>
      </c>
      <c r="AN2013" s="19">
        <f t="shared" si="3987"/>
        <v>0</v>
      </c>
      <c r="AO2013" s="19">
        <f t="shared" si="3979"/>
        <v>96999.999999999985</v>
      </c>
      <c r="AP2013" s="19">
        <f t="shared" si="3976"/>
        <v>96999.999999999985</v>
      </c>
      <c r="AQ2013" s="19">
        <f t="shared" si="3987"/>
        <v>0</v>
      </c>
      <c r="AR2013" s="19">
        <f t="shared" si="3980"/>
        <v>96999.999999999985</v>
      </c>
      <c r="AS2013" s="19">
        <f t="shared" si="3977"/>
        <v>96999.999999999985</v>
      </c>
      <c r="AT2013" s="19">
        <f t="shared" si="3987"/>
        <v>0</v>
      </c>
      <c r="AU2013" s="19">
        <f t="shared" si="3981"/>
        <v>96999.999999999985</v>
      </c>
      <c r="AV2013" s="19">
        <f t="shared" si="3987"/>
        <v>0</v>
      </c>
      <c r="AW2013" s="32"/>
      <c r="AX2013" s="23"/>
      <c r="AY2013" s="2"/>
    </row>
    <row r="2014" spans="1:51" ht="78" x14ac:dyDescent="0.3">
      <c r="A2014" s="49" t="s">
        <v>413</v>
      </c>
      <c r="B2014" s="45">
        <v>810</v>
      </c>
      <c r="C2014" s="49"/>
      <c r="D2014" s="49"/>
      <c r="E2014" s="15" t="s">
        <v>599</v>
      </c>
      <c r="F2014" s="19">
        <f>F2015</f>
        <v>74999.999999999985</v>
      </c>
      <c r="G2014" s="19">
        <f t="shared" si="3982"/>
        <v>74999.999999999985</v>
      </c>
      <c r="H2014" s="19">
        <f t="shared" si="3982"/>
        <v>74999.999999999985</v>
      </c>
      <c r="I2014" s="19">
        <f t="shared" si="3982"/>
        <v>22000</v>
      </c>
      <c r="J2014" s="19">
        <f t="shared" si="3982"/>
        <v>22000</v>
      </c>
      <c r="K2014" s="19">
        <f t="shared" si="3982"/>
        <v>22000</v>
      </c>
      <c r="L2014" s="19">
        <f t="shared" si="3951"/>
        <v>96999.999999999985</v>
      </c>
      <c r="M2014" s="19">
        <f t="shared" si="3952"/>
        <v>96999.999999999985</v>
      </c>
      <c r="N2014" s="19">
        <f t="shared" si="3953"/>
        <v>96999.999999999985</v>
      </c>
      <c r="O2014" s="19">
        <f t="shared" si="3982"/>
        <v>0</v>
      </c>
      <c r="P2014" s="19">
        <f t="shared" si="3982"/>
        <v>0</v>
      </c>
      <c r="Q2014" s="19">
        <f t="shared" si="3982"/>
        <v>0</v>
      </c>
      <c r="R2014" s="19">
        <f t="shared" si="3984"/>
        <v>96999.999999999985</v>
      </c>
      <c r="S2014" s="19">
        <f t="shared" si="3985"/>
        <v>96999.999999999985</v>
      </c>
      <c r="T2014" s="19">
        <f t="shared" si="3986"/>
        <v>96999.999999999985</v>
      </c>
      <c r="U2014" s="19">
        <f t="shared" si="3982"/>
        <v>0</v>
      </c>
      <c r="V2014" s="19">
        <f t="shared" si="3988"/>
        <v>96999.999999999985</v>
      </c>
      <c r="W2014" s="19">
        <f t="shared" si="3989"/>
        <v>96999.999999999985</v>
      </c>
      <c r="X2014" s="19">
        <f t="shared" si="3990"/>
        <v>96999.999999999985</v>
      </c>
      <c r="Y2014" s="19">
        <f t="shared" si="3982"/>
        <v>0</v>
      </c>
      <c r="Z2014" s="19">
        <f t="shared" si="3982"/>
        <v>0</v>
      </c>
      <c r="AA2014" s="19">
        <f t="shared" si="3982"/>
        <v>0</v>
      </c>
      <c r="AB2014" s="19">
        <f t="shared" si="3887"/>
        <v>96999.999999999985</v>
      </c>
      <c r="AC2014" s="19">
        <f t="shared" si="3888"/>
        <v>96999.999999999985</v>
      </c>
      <c r="AD2014" s="19">
        <f t="shared" si="3889"/>
        <v>96999.999999999985</v>
      </c>
      <c r="AE2014" s="19">
        <f t="shared" si="3982"/>
        <v>0</v>
      </c>
      <c r="AF2014" s="19">
        <f t="shared" si="3982"/>
        <v>0</v>
      </c>
      <c r="AG2014" s="19">
        <f t="shared" si="3893"/>
        <v>96999.999999999985</v>
      </c>
      <c r="AH2014" s="19">
        <f t="shared" si="3894"/>
        <v>96999.999999999985</v>
      </c>
      <c r="AI2014" s="19">
        <f t="shared" si="3895"/>
        <v>96999.999999999985</v>
      </c>
      <c r="AJ2014" s="19">
        <f t="shared" si="3982"/>
        <v>0</v>
      </c>
      <c r="AK2014" s="19">
        <f t="shared" si="3982"/>
        <v>0</v>
      </c>
      <c r="AL2014" s="19">
        <f t="shared" si="3982"/>
        <v>0</v>
      </c>
      <c r="AM2014" s="19">
        <f t="shared" si="3975"/>
        <v>96999.999999999985</v>
      </c>
      <c r="AN2014" s="19">
        <f t="shared" si="3982"/>
        <v>0</v>
      </c>
      <c r="AO2014" s="19">
        <f t="shared" si="3979"/>
        <v>96999.999999999985</v>
      </c>
      <c r="AP2014" s="19">
        <f t="shared" si="3976"/>
        <v>96999.999999999985</v>
      </c>
      <c r="AQ2014" s="19">
        <f t="shared" si="3982"/>
        <v>0</v>
      </c>
      <c r="AR2014" s="19">
        <f t="shared" si="3980"/>
        <v>96999.999999999985</v>
      </c>
      <c r="AS2014" s="19">
        <f t="shared" si="3977"/>
        <v>96999.999999999985</v>
      </c>
      <c r="AT2014" s="19">
        <f t="shared" si="3982"/>
        <v>0</v>
      </c>
      <c r="AU2014" s="19">
        <f t="shared" si="3981"/>
        <v>96999.999999999985</v>
      </c>
      <c r="AV2014" s="19">
        <f t="shared" si="3982"/>
        <v>0</v>
      </c>
      <c r="AW2014" s="32"/>
      <c r="AX2014" s="23"/>
      <c r="AY2014" s="2"/>
    </row>
    <row r="2015" spans="1:51" x14ac:dyDescent="0.3">
      <c r="A2015" s="49" t="s">
        <v>413</v>
      </c>
      <c r="B2015" s="45">
        <v>810</v>
      </c>
      <c r="C2015" s="49" t="s">
        <v>151</v>
      </c>
      <c r="D2015" s="49" t="s">
        <v>30</v>
      </c>
      <c r="E2015" s="15" t="s">
        <v>549</v>
      </c>
      <c r="F2015" s="19">
        <v>74999.999999999985</v>
      </c>
      <c r="G2015" s="19">
        <v>74999.999999999985</v>
      </c>
      <c r="H2015" s="19">
        <v>74999.999999999985</v>
      </c>
      <c r="I2015" s="19">
        <v>22000</v>
      </c>
      <c r="J2015" s="19">
        <v>22000</v>
      </c>
      <c r="K2015" s="19">
        <v>22000</v>
      </c>
      <c r="L2015" s="19">
        <f t="shared" si="3951"/>
        <v>96999.999999999985</v>
      </c>
      <c r="M2015" s="19">
        <f t="shared" si="3952"/>
        <v>96999.999999999985</v>
      </c>
      <c r="N2015" s="19">
        <f t="shared" si="3953"/>
        <v>96999.999999999985</v>
      </c>
      <c r="O2015" s="19"/>
      <c r="P2015" s="19"/>
      <c r="Q2015" s="19"/>
      <c r="R2015" s="19">
        <f t="shared" si="3984"/>
        <v>96999.999999999985</v>
      </c>
      <c r="S2015" s="19">
        <f t="shared" si="3985"/>
        <v>96999.999999999985</v>
      </c>
      <c r="T2015" s="19">
        <f t="shared" si="3986"/>
        <v>96999.999999999985</v>
      </c>
      <c r="U2015" s="19"/>
      <c r="V2015" s="19">
        <f t="shared" si="3988"/>
        <v>96999.999999999985</v>
      </c>
      <c r="W2015" s="19">
        <f t="shared" si="3989"/>
        <v>96999.999999999985</v>
      </c>
      <c r="X2015" s="19">
        <f t="shared" si="3990"/>
        <v>96999.999999999985</v>
      </c>
      <c r="Y2015" s="19"/>
      <c r="Z2015" s="19"/>
      <c r="AA2015" s="19"/>
      <c r="AB2015" s="19">
        <f t="shared" si="3887"/>
        <v>96999.999999999985</v>
      </c>
      <c r="AC2015" s="19">
        <f t="shared" si="3888"/>
        <v>96999.999999999985</v>
      </c>
      <c r="AD2015" s="19">
        <f t="shared" si="3889"/>
        <v>96999.999999999985</v>
      </c>
      <c r="AE2015" s="19"/>
      <c r="AF2015" s="19"/>
      <c r="AG2015" s="19">
        <f t="shared" si="3893"/>
        <v>96999.999999999985</v>
      </c>
      <c r="AH2015" s="19">
        <f t="shared" si="3894"/>
        <v>96999.999999999985</v>
      </c>
      <c r="AI2015" s="19">
        <f t="shared" si="3895"/>
        <v>96999.999999999985</v>
      </c>
      <c r="AJ2015" s="19"/>
      <c r="AK2015" s="19"/>
      <c r="AL2015" s="19"/>
      <c r="AM2015" s="19">
        <f t="shared" si="3975"/>
        <v>96999.999999999985</v>
      </c>
      <c r="AN2015" s="19"/>
      <c r="AO2015" s="19">
        <f t="shared" si="3979"/>
        <v>96999.999999999985</v>
      </c>
      <c r="AP2015" s="19">
        <f t="shared" si="3976"/>
        <v>96999.999999999985</v>
      </c>
      <c r="AQ2015" s="19"/>
      <c r="AR2015" s="19">
        <f t="shared" si="3980"/>
        <v>96999.999999999985</v>
      </c>
      <c r="AS2015" s="19">
        <f t="shared" si="3977"/>
        <v>96999.999999999985</v>
      </c>
      <c r="AT2015" s="19"/>
      <c r="AU2015" s="19">
        <f t="shared" si="3981"/>
        <v>96999.999999999985</v>
      </c>
      <c r="AV2015" s="19"/>
      <c r="AW2015" s="32"/>
      <c r="AX2015" s="23" t="s">
        <v>1318</v>
      </c>
      <c r="AY2015" s="2"/>
    </row>
    <row r="2016" spans="1:51" ht="78" x14ac:dyDescent="0.3">
      <c r="A2016" s="49" t="s">
        <v>416</v>
      </c>
      <c r="B2016" s="45"/>
      <c r="C2016" s="49"/>
      <c r="D2016" s="49"/>
      <c r="E2016" s="15" t="s">
        <v>1232</v>
      </c>
      <c r="F2016" s="19">
        <f>F2017</f>
        <v>1000</v>
      </c>
      <c r="G2016" s="19">
        <f t="shared" ref="G2016:AV2019" si="3991">G2017</f>
        <v>1000</v>
      </c>
      <c r="H2016" s="19">
        <f t="shared" si="3991"/>
        <v>1000</v>
      </c>
      <c r="I2016" s="19">
        <f t="shared" si="3991"/>
        <v>0</v>
      </c>
      <c r="J2016" s="19">
        <f t="shared" si="3991"/>
        <v>0</v>
      </c>
      <c r="K2016" s="19">
        <f t="shared" si="3991"/>
        <v>0</v>
      </c>
      <c r="L2016" s="19">
        <f t="shared" si="3951"/>
        <v>1000</v>
      </c>
      <c r="M2016" s="19">
        <f t="shared" si="3952"/>
        <v>1000</v>
      </c>
      <c r="N2016" s="19">
        <f t="shared" si="3953"/>
        <v>1000</v>
      </c>
      <c r="O2016" s="19">
        <f t="shared" si="3991"/>
        <v>-505.05</v>
      </c>
      <c r="P2016" s="19">
        <f t="shared" si="3991"/>
        <v>0</v>
      </c>
      <c r="Q2016" s="19">
        <f t="shared" si="3991"/>
        <v>0</v>
      </c>
      <c r="R2016" s="19">
        <f t="shared" si="3984"/>
        <v>494.95</v>
      </c>
      <c r="S2016" s="19">
        <f t="shared" si="3985"/>
        <v>1000</v>
      </c>
      <c r="T2016" s="19">
        <f t="shared" si="3986"/>
        <v>1000</v>
      </c>
      <c r="U2016" s="19">
        <f t="shared" si="3991"/>
        <v>0</v>
      </c>
      <c r="V2016" s="19">
        <f t="shared" si="3988"/>
        <v>494.95</v>
      </c>
      <c r="W2016" s="19">
        <f t="shared" si="3989"/>
        <v>1000</v>
      </c>
      <c r="X2016" s="19">
        <f t="shared" si="3990"/>
        <v>1000</v>
      </c>
      <c r="Y2016" s="19">
        <f t="shared" si="3991"/>
        <v>0</v>
      </c>
      <c r="Z2016" s="19">
        <f t="shared" si="3991"/>
        <v>0</v>
      </c>
      <c r="AA2016" s="19">
        <f t="shared" si="3991"/>
        <v>0</v>
      </c>
      <c r="AB2016" s="19">
        <f t="shared" si="3887"/>
        <v>494.95</v>
      </c>
      <c r="AC2016" s="19">
        <f t="shared" si="3888"/>
        <v>1000</v>
      </c>
      <c r="AD2016" s="19">
        <f t="shared" si="3889"/>
        <v>1000</v>
      </c>
      <c r="AE2016" s="19">
        <f t="shared" si="3991"/>
        <v>0</v>
      </c>
      <c r="AF2016" s="19">
        <f t="shared" si="3991"/>
        <v>0</v>
      </c>
      <c r="AG2016" s="19">
        <f t="shared" si="3893"/>
        <v>494.95</v>
      </c>
      <c r="AH2016" s="19">
        <f t="shared" si="3894"/>
        <v>1000</v>
      </c>
      <c r="AI2016" s="19">
        <f t="shared" si="3895"/>
        <v>1000</v>
      </c>
      <c r="AJ2016" s="19">
        <f t="shared" si="3991"/>
        <v>0</v>
      </c>
      <c r="AK2016" s="19">
        <f t="shared" si="3991"/>
        <v>0</v>
      </c>
      <c r="AL2016" s="19">
        <f t="shared" si="3991"/>
        <v>0</v>
      </c>
      <c r="AM2016" s="19">
        <f t="shared" si="3975"/>
        <v>494.95</v>
      </c>
      <c r="AN2016" s="19">
        <f t="shared" si="3991"/>
        <v>0</v>
      </c>
      <c r="AO2016" s="19">
        <f t="shared" si="3979"/>
        <v>494.95</v>
      </c>
      <c r="AP2016" s="19">
        <f t="shared" si="3976"/>
        <v>1000</v>
      </c>
      <c r="AQ2016" s="19">
        <f t="shared" si="3991"/>
        <v>0</v>
      </c>
      <c r="AR2016" s="19">
        <f t="shared" si="3980"/>
        <v>1000</v>
      </c>
      <c r="AS2016" s="19">
        <f t="shared" si="3977"/>
        <v>1000</v>
      </c>
      <c r="AT2016" s="19">
        <f t="shared" si="3991"/>
        <v>0</v>
      </c>
      <c r="AU2016" s="19">
        <f t="shared" si="3981"/>
        <v>1000</v>
      </c>
      <c r="AV2016" s="19">
        <f t="shared" si="3991"/>
        <v>0</v>
      </c>
      <c r="AW2016" s="32"/>
      <c r="AX2016" s="23"/>
      <c r="AY2016" s="2"/>
    </row>
    <row r="2017" spans="1:51" ht="31.2" x14ac:dyDescent="0.3">
      <c r="A2017" s="49" t="s">
        <v>415</v>
      </c>
      <c r="B2017" s="45"/>
      <c r="C2017" s="49"/>
      <c r="D2017" s="49"/>
      <c r="E2017" s="15" t="s">
        <v>775</v>
      </c>
      <c r="F2017" s="19">
        <f t="shared" ref="F2017:H2019" si="3992">F2018</f>
        <v>1000</v>
      </c>
      <c r="G2017" s="19">
        <f t="shared" si="3992"/>
        <v>1000</v>
      </c>
      <c r="H2017" s="19">
        <f t="shared" si="3992"/>
        <v>1000</v>
      </c>
      <c r="I2017" s="19">
        <f t="shared" si="3991"/>
        <v>0</v>
      </c>
      <c r="J2017" s="19">
        <f t="shared" si="3991"/>
        <v>0</v>
      </c>
      <c r="K2017" s="19">
        <f t="shared" si="3991"/>
        <v>0</v>
      </c>
      <c r="L2017" s="19">
        <f t="shared" si="3951"/>
        <v>1000</v>
      </c>
      <c r="M2017" s="19">
        <f t="shared" si="3952"/>
        <v>1000</v>
      </c>
      <c r="N2017" s="19">
        <f t="shared" si="3953"/>
        <v>1000</v>
      </c>
      <c r="O2017" s="19">
        <f t="shared" si="3991"/>
        <v>-505.05</v>
      </c>
      <c r="P2017" s="19">
        <f t="shared" si="3991"/>
        <v>0</v>
      </c>
      <c r="Q2017" s="19">
        <f t="shared" si="3991"/>
        <v>0</v>
      </c>
      <c r="R2017" s="19">
        <f t="shared" si="3984"/>
        <v>494.95</v>
      </c>
      <c r="S2017" s="19">
        <f t="shared" si="3985"/>
        <v>1000</v>
      </c>
      <c r="T2017" s="19">
        <f t="shared" si="3986"/>
        <v>1000</v>
      </c>
      <c r="U2017" s="19">
        <f t="shared" ref="U2017:AV2019" si="3993">U2018</f>
        <v>0</v>
      </c>
      <c r="V2017" s="19">
        <f t="shared" si="3988"/>
        <v>494.95</v>
      </c>
      <c r="W2017" s="19">
        <f t="shared" si="3989"/>
        <v>1000</v>
      </c>
      <c r="X2017" s="19">
        <f t="shared" si="3990"/>
        <v>1000</v>
      </c>
      <c r="Y2017" s="19">
        <f t="shared" si="3993"/>
        <v>0</v>
      </c>
      <c r="Z2017" s="19">
        <f t="shared" si="3993"/>
        <v>0</v>
      </c>
      <c r="AA2017" s="19">
        <f t="shared" si="3993"/>
        <v>0</v>
      </c>
      <c r="AB2017" s="19">
        <f t="shared" ref="AB2017:AB2080" si="3994">V2017+Y2017</f>
        <v>494.95</v>
      </c>
      <c r="AC2017" s="19">
        <f t="shared" ref="AC2017:AC2080" si="3995">W2017+Z2017</f>
        <v>1000</v>
      </c>
      <c r="AD2017" s="19">
        <f t="shared" ref="AD2017:AD2080" si="3996">X2017+AA2017</f>
        <v>1000</v>
      </c>
      <c r="AE2017" s="19">
        <f t="shared" si="3993"/>
        <v>0</v>
      </c>
      <c r="AF2017" s="19">
        <f t="shared" si="3993"/>
        <v>0</v>
      </c>
      <c r="AG2017" s="19">
        <f t="shared" si="3893"/>
        <v>494.95</v>
      </c>
      <c r="AH2017" s="19">
        <f t="shared" si="3894"/>
        <v>1000</v>
      </c>
      <c r="AI2017" s="19">
        <f t="shared" si="3895"/>
        <v>1000</v>
      </c>
      <c r="AJ2017" s="19">
        <f t="shared" si="3993"/>
        <v>0</v>
      </c>
      <c r="AK2017" s="19">
        <f t="shared" si="3993"/>
        <v>0</v>
      </c>
      <c r="AL2017" s="19">
        <f t="shared" si="3993"/>
        <v>0</v>
      </c>
      <c r="AM2017" s="19">
        <f t="shared" si="3975"/>
        <v>494.95</v>
      </c>
      <c r="AN2017" s="19">
        <f t="shared" si="3993"/>
        <v>0</v>
      </c>
      <c r="AO2017" s="19">
        <f t="shared" si="3979"/>
        <v>494.95</v>
      </c>
      <c r="AP2017" s="19">
        <f t="shared" si="3976"/>
        <v>1000</v>
      </c>
      <c r="AQ2017" s="19">
        <f t="shared" si="3993"/>
        <v>0</v>
      </c>
      <c r="AR2017" s="19">
        <f t="shared" si="3980"/>
        <v>1000</v>
      </c>
      <c r="AS2017" s="19">
        <f t="shared" si="3977"/>
        <v>1000</v>
      </c>
      <c r="AT2017" s="19">
        <f t="shared" si="3993"/>
        <v>0</v>
      </c>
      <c r="AU2017" s="19">
        <f t="shared" si="3981"/>
        <v>1000</v>
      </c>
      <c r="AV2017" s="19">
        <f t="shared" si="3993"/>
        <v>0</v>
      </c>
      <c r="AW2017" s="32"/>
      <c r="AX2017" s="23"/>
      <c r="AY2017" s="2"/>
    </row>
    <row r="2018" spans="1:51" ht="31.2" x14ac:dyDescent="0.3">
      <c r="A2018" s="49" t="s">
        <v>415</v>
      </c>
      <c r="B2018" s="45">
        <v>200</v>
      </c>
      <c r="C2018" s="49"/>
      <c r="D2018" s="49"/>
      <c r="E2018" s="15" t="s">
        <v>578</v>
      </c>
      <c r="F2018" s="19">
        <f t="shared" si="3992"/>
        <v>1000</v>
      </c>
      <c r="G2018" s="19">
        <f t="shared" si="3992"/>
        <v>1000</v>
      </c>
      <c r="H2018" s="19">
        <f t="shared" si="3992"/>
        <v>1000</v>
      </c>
      <c r="I2018" s="19">
        <f t="shared" si="3991"/>
        <v>0</v>
      </c>
      <c r="J2018" s="19">
        <f t="shared" si="3991"/>
        <v>0</v>
      </c>
      <c r="K2018" s="19">
        <f t="shared" si="3991"/>
        <v>0</v>
      </c>
      <c r="L2018" s="19">
        <f t="shared" si="3951"/>
        <v>1000</v>
      </c>
      <c r="M2018" s="19">
        <f t="shared" si="3952"/>
        <v>1000</v>
      </c>
      <c r="N2018" s="19">
        <f t="shared" si="3953"/>
        <v>1000</v>
      </c>
      <c r="O2018" s="19">
        <f t="shared" si="3991"/>
        <v>-505.05</v>
      </c>
      <c r="P2018" s="19">
        <f t="shared" si="3991"/>
        <v>0</v>
      </c>
      <c r="Q2018" s="19">
        <f t="shared" si="3991"/>
        <v>0</v>
      </c>
      <c r="R2018" s="19">
        <f t="shared" si="3984"/>
        <v>494.95</v>
      </c>
      <c r="S2018" s="19">
        <f t="shared" si="3985"/>
        <v>1000</v>
      </c>
      <c r="T2018" s="19">
        <f t="shared" si="3986"/>
        <v>1000</v>
      </c>
      <c r="U2018" s="19">
        <f t="shared" si="3993"/>
        <v>0</v>
      </c>
      <c r="V2018" s="19">
        <f t="shared" si="3988"/>
        <v>494.95</v>
      </c>
      <c r="W2018" s="19">
        <f t="shared" si="3989"/>
        <v>1000</v>
      </c>
      <c r="X2018" s="19">
        <f t="shared" si="3990"/>
        <v>1000</v>
      </c>
      <c r="Y2018" s="19">
        <f t="shared" si="3993"/>
        <v>0</v>
      </c>
      <c r="Z2018" s="19">
        <f t="shared" si="3993"/>
        <v>0</v>
      </c>
      <c r="AA2018" s="19">
        <f t="shared" si="3993"/>
        <v>0</v>
      </c>
      <c r="AB2018" s="19">
        <f t="shared" si="3994"/>
        <v>494.95</v>
      </c>
      <c r="AC2018" s="19">
        <f t="shared" si="3995"/>
        <v>1000</v>
      </c>
      <c r="AD2018" s="19">
        <f t="shared" si="3996"/>
        <v>1000</v>
      </c>
      <c r="AE2018" s="19">
        <f t="shared" si="3993"/>
        <v>0</v>
      </c>
      <c r="AF2018" s="19">
        <f t="shared" si="3993"/>
        <v>0</v>
      </c>
      <c r="AG2018" s="19">
        <f t="shared" si="3893"/>
        <v>494.95</v>
      </c>
      <c r="AH2018" s="19">
        <f t="shared" si="3894"/>
        <v>1000</v>
      </c>
      <c r="AI2018" s="19">
        <f t="shared" si="3895"/>
        <v>1000</v>
      </c>
      <c r="AJ2018" s="19">
        <f t="shared" si="3993"/>
        <v>0</v>
      </c>
      <c r="AK2018" s="19">
        <f t="shared" si="3993"/>
        <v>0</v>
      </c>
      <c r="AL2018" s="19">
        <f t="shared" si="3993"/>
        <v>0</v>
      </c>
      <c r="AM2018" s="19">
        <f t="shared" si="3975"/>
        <v>494.95</v>
      </c>
      <c r="AN2018" s="19">
        <f t="shared" si="3993"/>
        <v>0</v>
      </c>
      <c r="AO2018" s="19">
        <f t="shared" si="3979"/>
        <v>494.95</v>
      </c>
      <c r="AP2018" s="19">
        <f t="shared" si="3976"/>
        <v>1000</v>
      </c>
      <c r="AQ2018" s="19">
        <f t="shared" si="3993"/>
        <v>0</v>
      </c>
      <c r="AR2018" s="19">
        <f t="shared" si="3980"/>
        <v>1000</v>
      </c>
      <c r="AS2018" s="19">
        <f t="shared" si="3977"/>
        <v>1000</v>
      </c>
      <c r="AT2018" s="19">
        <f t="shared" si="3993"/>
        <v>0</v>
      </c>
      <c r="AU2018" s="19">
        <f t="shared" si="3981"/>
        <v>1000</v>
      </c>
      <c r="AV2018" s="19">
        <f t="shared" si="3993"/>
        <v>0</v>
      </c>
      <c r="AW2018" s="32"/>
      <c r="AX2018" s="23"/>
      <c r="AY2018" s="2"/>
    </row>
    <row r="2019" spans="1:51" ht="46.8" x14ac:dyDescent="0.3">
      <c r="A2019" s="49" t="s">
        <v>415</v>
      </c>
      <c r="B2019" s="45">
        <v>240</v>
      </c>
      <c r="C2019" s="49"/>
      <c r="D2019" s="49"/>
      <c r="E2019" s="15" t="s">
        <v>586</v>
      </c>
      <c r="F2019" s="19">
        <f t="shared" si="3992"/>
        <v>1000</v>
      </c>
      <c r="G2019" s="19">
        <f t="shared" si="3992"/>
        <v>1000</v>
      </c>
      <c r="H2019" s="19">
        <f t="shared" si="3992"/>
        <v>1000</v>
      </c>
      <c r="I2019" s="19">
        <f t="shared" si="3991"/>
        <v>0</v>
      </c>
      <c r="J2019" s="19">
        <f t="shared" si="3991"/>
        <v>0</v>
      </c>
      <c r="K2019" s="19">
        <f t="shared" si="3991"/>
        <v>0</v>
      </c>
      <c r="L2019" s="19">
        <f t="shared" si="3951"/>
        <v>1000</v>
      </c>
      <c r="M2019" s="19">
        <f t="shared" si="3952"/>
        <v>1000</v>
      </c>
      <c r="N2019" s="19">
        <f t="shared" si="3953"/>
        <v>1000</v>
      </c>
      <c r="O2019" s="19">
        <f t="shared" si="3991"/>
        <v>-505.05</v>
      </c>
      <c r="P2019" s="19">
        <f t="shared" si="3991"/>
        <v>0</v>
      </c>
      <c r="Q2019" s="19">
        <f t="shared" si="3991"/>
        <v>0</v>
      </c>
      <c r="R2019" s="19">
        <f t="shared" si="3984"/>
        <v>494.95</v>
      </c>
      <c r="S2019" s="19">
        <f t="shared" si="3985"/>
        <v>1000</v>
      </c>
      <c r="T2019" s="19">
        <f t="shared" si="3986"/>
        <v>1000</v>
      </c>
      <c r="U2019" s="19">
        <f t="shared" si="3993"/>
        <v>0</v>
      </c>
      <c r="V2019" s="19">
        <f t="shared" si="3988"/>
        <v>494.95</v>
      </c>
      <c r="W2019" s="19">
        <f t="shared" si="3989"/>
        <v>1000</v>
      </c>
      <c r="X2019" s="19">
        <f t="shared" si="3990"/>
        <v>1000</v>
      </c>
      <c r="Y2019" s="19">
        <f t="shared" si="3993"/>
        <v>0</v>
      </c>
      <c r="Z2019" s="19">
        <f t="shared" si="3993"/>
        <v>0</v>
      </c>
      <c r="AA2019" s="19">
        <f t="shared" si="3993"/>
        <v>0</v>
      </c>
      <c r="AB2019" s="19">
        <f t="shared" si="3994"/>
        <v>494.95</v>
      </c>
      <c r="AC2019" s="19">
        <f t="shared" si="3995"/>
        <v>1000</v>
      </c>
      <c r="AD2019" s="19">
        <f t="shared" si="3996"/>
        <v>1000</v>
      </c>
      <c r="AE2019" s="19">
        <f t="shared" si="3993"/>
        <v>0</v>
      </c>
      <c r="AF2019" s="19">
        <f t="shared" si="3993"/>
        <v>0</v>
      </c>
      <c r="AG2019" s="19">
        <f t="shared" si="3893"/>
        <v>494.95</v>
      </c>
      <c r="AH2019" s="19">
        <f t="shared" si="3894"/>
        <v>1000</v>
      </c>
      <c r="AI2019" s="19">
        <f t="shared" si="3895"/>
        <v>1000</v>
      </c>
      <c r="AJ2019" s="19">
        <f t="shared" si="3993"/>
        <v>0</v>
      </c>
      <c r="AK2019" s="19">
        <f t="shared" si="3993"/>
        <v>0</v>
      </c>
      <c r="AL2019" s="19">
        <f t="shared" si="3993"/>
        <v>0</v>
      </c>
      <c r="AM2019" s="19">
        <f t="shared" si="3975"/>
        <v>494.95</v>
      </c>
      <c r="AN2019" s="19">
        <f t="shared" si="3993"/>
        <v>0</v>
      </c>
      <c r="AO2019" s="19">
        <f t="shared" si="3979"/>
        <v>494.95</v>
      </c>
      <c r="AP2019" s="19">
        <f t="shared" si="3976"/>
        <v>1000</v>
      </c>
      <c r="AQ2019" s="19">
        <f t="shared" si="3993"/>
        <v>0</v>
      </c>
      <c r="AR2019" s="19">
        <f t="shared" si="3980"/>
        <v>1000</v>
      </c>
      <c r="AS2019" s="19">
        <f t="shared" si="3977"/>
        <v>1000</v>
      </c>
      <c r="AT2019" s="19">
        <f t="shared" si="3993"/>
        <v>0</v>
      </c>
      <c r="AU2019" s="19">
        <f t="shared" si="3981"/>
        <v>1000</v>
      </c>
      <c r="AV2019" s="19">
        <f t="shared" si="3993"/>
        <v>0</v>
      </c>
      <c r="AW2019" s="32"/>
      <c r="AX2019" s="23"/>
      <c r="AY2019" s="2"/>
    </row>
    <row r="2020" spans="1:51" x14ac:dyDescent="0.3">
      <c r="A2020" s="49" t="s">
        <v>415</v>
      </c>
      <c r="B2020" s="45">
        <v>240</v>
      </c>
      <c r="C2020" s="49" t="s">
        <v>200</v>
      </c>
      <c r="D2020" s="49" t="s">
        <v>20</v>
      </c>
      <c r="E2020" s="15" t="s">
        <v>553</v>
      </c>
      <c r="F2020" s="19">
        <v>1000</v>
      </c>
      <c r="G2020" s="19">
        <v>1000</v>
      </c>
      <c r="H2020" s="19">
        <v>1000</v>
      </c>
      <c r="I2020" s="19"/>
      <c r="J2020" s="19"/>
      <c r="K2020" s="19"/>
      <c r="L2020" s="19">
        <f t="shared" si="3951"/>
        <v>1000</v>
      </c>
      <c r="M2020" s="19">
        <f t="shared" si="3952"/>
        <v>1000</v>
      </c>
      <c r="N2020" s="19">
        <f t="shared" si="3953"/>
        <v>1000</v>
      </c>
      <c r="O2020" s="19">
        <v>-505.05</v>
      </c>
      <c r="P2020" s="19"/>
      <c r="Q2020" s="19"/>
      <c r="R2020" s="19">
        <f t="shared" si="3984"/>
        <v>494.95</v>
      </c>
      <c r="S2020" s="19">
        <f t="shared" si="3985"/>
        <v>1000</v>
      </c>
      <c r="T2020" s="19">
        <f t="shared" si="3986"/>
        <v>1000</v>
      </c>
      <c r="U2020" s="19"/>
      <c r="V2020" s="19">
        <f t="shared" si="3988"/>
        <v>494.95</v>
      </c>
      <c r="W2020" s="19">
        <f t="shared" si="3989"/>
        <v>1000</v>
      </c>
      <c r="X2020" s="19">
        <f t="shared" si="3990"/>
        <v>1000</v>
      </c>
      <c r="Y2020" s="19"/>
      <c r="Z2020" s="19"/>
      <c r="AA2020" s="19"/>
      <c r="AB2020" s="19">
        <f t="shared" si="3994"/>
        <v>494.95</v>
      </c>
      <c r="AC2020" s="19">
        <f t="shared" si="3995"/>
        <v>1000</v>
      </c>
      <c r="AD2020" s="19">
        <f t="shared" si="3996"/>
        <v>1000</v>
      </c>
      <c r="AE2020" s="19"/>
      <c r="AF2020" s="19"/>
      <c r="AG2020" s="19">
        <f t="shared" si="3893"/>
        <v>494.95</v>
      </c>
      <c r="AH2020" s="19">
        <f t="shared" si="3894"/>
        <v>1000</v>
      </c>
      <c r="AI2020" s="19">
        <f t="shared" si="3895"/>
        <v>1000</v>
      </c>
      <c r="AJ2020" s="19"/>
      <c r="AK2020" s="19"/>
      <c r="AL2020" s="19"/>
      <c r="AM2020" s="19">
        <f t="shared" si="3975"/>
        <v>494.95</v>
      </c>
      <c r="AN2020" s="19"/>
      <c r="AO2020" s="19">
        <f t="shared" si="3979"/>
        <v>494.95</v>
      </c>
      <c r="AP2020" s="19">
        <f t="shared" si="3976"/>
        <v>1000</v>
      </c>
      <c r="AQ2020" s="19"/>
      <c r="AR2020" s="19">
        <f t="shared" si="3980"/>
        <v>1000</v>
      </c>
      <c r="AS2020" s="19">
        <f t="shared" si="3977"/>
        <v>1000</v>
      </c>
      <c r="AT2020" s="19"/>
      <c r="AU2020" s="19">
        <f t="shared" si="3981"/>
        <v>1000</v>
      </c>
      <c r="AV2020" s="19"/>
      <c r="AW2020" s="32"/>
      <c r="AX2020" s="23"/>
      <c r="AY2020" s="2"/>
    </row>
    <row r="2021" spans="1:51" s="11" customFormat="1" ht="31.2" x14ac:dyDescent="0.3">
      <c r="A2021" s="10" t="s">
        <v>419</v>
      </c>
      <c r="B2021" s="17"/>
      <c r="C2021" s="10"/>
      <c r="D2021" s="10"/>
      <c r="E2021" s="16" t="s">
        <v>1233</v>
      </c>
      <c r="F2021" s="18">
        <f>F2022</f>
        <v>30126.199999999997</v>
      </c>
      <c r="G2021" s="18">
        <f t="shared" ref="G2021:AV2021" si="3997">G2022</f>
        <v>28156</v>
      </c>
      <c r="H2021" s="18">
        <f t="shared" si="3997"/>
        <v>28156</v>
      </c>
      <c r="I2021" s="18">
        <f t="shared" si="3997"/>
        <v>10000</v>
      </c>
      <c r="J2021" s="18">
        <f t="shared" si="3997"/>
        <v>0</v>
      </c>
      <c r="K2021" s="18">
        <f t="shared" si="3997"/>
        <v>0</v>
      </c>
      <c r="L2021" s="18">
        <f t="shared" si="3951"/>
        <v>40126.199999999997</v>
      </c>
      <c r="M2021" s="18">
        <f t="shared" si="3952"/>
        <v>28156</v>
      </c>
      <c r="N2021" s="18">
        <f t="shared" si="3953"/>
        <v>28156</v>
      </c>
      <c r="O2021" s="18">
        <f t="shared" si="3997"/>
        <v>13515.084000000001</v>
      </c>
      <c r="P2021" s="18">
        <f t="shared" si="3997"/>
        <v>0</v>
      </c>
      <c r="Q2021" s="18">
        <f t="shared" si="3997"/>
        <v>0</v>
      </c>
      <c r="R2021" s="18">
        <f t="shared" si="3984"/>
        <v>53641.284</v>
      </c>
      <c r="S2021" s="18">
        <f t="shared" si="3985"/>
        <v>28156</v>
      </c>
      <c r="T2021" s="18">
        <f t="shared" si="3986"/>
        <v>28156</v>
      </c>
      <c r="U2021" s="18">
        <f t="shared" si="3997"/>
        <v>0</v>
      </c>
      <c r="V2021" s="18">
        <f t="shared" si="3988"/>
        <v>53641.284</v>
      </c>
      <c r="W2021" s="18">
        <f t="shared" si="3989"/>
        <v>28156</v>
      </c>
      <c r="X2021" s="18">
        <f t="shared" si="3990"/>
        <v>28156</v>
      </c>
      <c r="Y2021" s="18">
        <f t="shared" si="3997"/>
        <v>1355.2</v>
      </c>
      <c r="Z2021" s="18">
        <f t="shared" si="3997"/>
        <v>0</v>
      </c>
      <c r="AA2021" s="18">
        <f t="shared" si="3997"/>
        <v>0</v>
      </c>
      <c r="AB2021" s="18">
        <f t="shared" si="3994"/>
        <v>54996.483999999997</v>
      </c>
      <c r="AC2021" s="18">
        <f t="shared" si="3995"/>
        <v>28156</v>
      </c>
      <c r="AD2021" s="18">
        <f t="shared" si="3996"/>
        <v>28156</v>
      </c>
      <c r="AE2021" s="18">
        <f t="shared" si="3997"/>
        <v>0</v>
      </c>
      <c r="AF2021" s="18">
        <f t="shared" si="3997"/>
        <v>0</v>
      </c>
      <c r="AG2021" s="18">
        <f t="shared" ref="AG2021:AG2084" si="3998">AB2021+AE2021</f>
        <v>54996.483999999997</v>
      </c>
      <c r="AH2021" s="18">
        <f t="shared" ref="AH2021:AH2084" si="3999">AC2021+AF2021</f>
        <v>28156</v>
      </c>
      <c r="AI2021" s="18">
        <f t="shared" ref="AI2021:AI2084" si="4000">AD2021</f>
        <v>28156</v>
      </c>
      <c r="AJ2021" s="18">
        <f t="shared" si="3997"/>
        <v>-343.01799999999997</v>
      </c>
      <c r="AK2021" s="18">
        <f t="shared" si="3997"/>
        <v>0</v>
      </c>
      <c r="AL2021" s="18">
        <f t="shared" si="3997"/>
        <v>0</v>
      </c>
      <c r="AM2021" s="18">
        <f t="shared" si="3975"/>
        <v>54653.466</v>
      </c>
      <c r="AN2021" s="18">
        <f t="shared" si="3997"/>
        <v>0</v>
      </c>
      <c r="AO2021" s="18">
        <f t="shared" si="3979"/>
        <v>54653.466</v>
      </c>
      <c r="AP2021" s="18">
        <f t="shared" si="3976"/>
        <v>28156</v>
      </c>
      <c r="AQ2021" s="18">
        <f t="shared" si="3997"/>
        <v>0</v>
      </c>
      <c r="AR2021" s="18">
        <f t="shared" si="3980"/>
        <v>28156</v>
      </c>
      <c r="AS2021" s="18">
        <f t="shared" si="3977"/>
        <v>28156</v>
      </c>
      <c r="AT2021" s="18">
        <f t="shared" si="3997"/>
        <v>0</v>
      </c>
      <c r="AU2021" s="18">
        <f t="shared" si="3981"/>
        <v>28156</v>
      </c>
      <c r="AV2021" s="18">
        <f t="shared" si="3997"/>
        <v>0</v>
      </c>
      <c r="AW2021" s="31"/>
      <c r="AX2021" s="26"/>
    </row>
    <row r="2022" spans="1:51" ht="78" x14ac:dyDescent="0.3">
      <c r="A2022" s="49" t="s">
        <v>420</v>
      </c>
      <c r="B2022" s="45"/>
      <c r="C2022" s="49"/>
      <c r="D2022" s="49"/>
      <c r="E2022" s="15" t="s">
        <v>1234</v>
      </c>
      <c r="F2022" s="19">
        <f>F2023+F2033</f>
        <v>30126.199999999997</v>
      </c>
      <c r="G2022" s="19">
        <f t="shared" ref="G2022:H2022" si="4001">G2023+G2033</f>
        <v>28156</v>
      </c>
      <c r="H2022" s="19">
        <f t="shared" si="4001"/>
        <v>28156</v>
      </c>
      <c r="I2022" s="19">
        <f t="shared" ref="I2022:K2022" si="4002">I2023+I2033</f>
        <v>10000</v>
      </c>
      <c r="J2022" s="19">
        <f t="shared" si="4002"/>
        <v>0</v>
      </c>
      <c r="K2022" s="19">
        <f t="shared" si="4002"/>
        <v>0</v>
      </c>
      <c r="L2022" s="19">
        <f t="shared" si="3951"/>
        <v>40126.199999999997</v>
      </c>
      <c r="M2022" s="19">
        <f t="shared" si="3952"/>
        <v>28156</v>
      </c>
      <c r="N2022" s="19">
        <f t="shared" si="3953"/>
        <v>28156</v>
      </c>
      <c r="O2022" s="19">
        <f>O2023+O2033+O2037</f>
        <v>13515.084000000001</v>
      </c>
      <c r="P2022" s="19">
        <f t="shared" ref="P2022:AV2022" si="4003">P2023+P2033+P2037</f>
        <v>0</v>
      </c>
      <c r="Q2022" s="19">
        <f t="shared" si="4003"/>
        <v>0</v>
      </c>
      <c r="R2022" s="19">
        <f t="shared" si="3984"/>
        <v>53641.284</v>
      </c>
      <c r="S2022" s="19">
        <f t="shared" si="3985"/>
        <v>28156</v>
      </c>
      <c r="T2022" s="19">
        <f t="shared" si="3986"/>
        <v>28156</v>
      </c>
      <c r="U2022" s="19">
        <f t="shared" ref="U2022" si="4004">U2023+U2033+U2037</f>
        <v>0</v>
      </c>
      <c r="V2022" s="19">
        <f t="shared" si="3988"/>
        <v>53641.284</v>
      </c>
      <c r="W2022" s="19">
        <f t="shared" si="3989"/>
        <v>28156</v>
      </c>
      <c r="X2022" s="19">
        <f t="shared" si="3990"/>
        <v>28156</v>
      </c>
      <c r="Y2022" s="19">
        <f t="shared" ref="Y2022:AA2022" si="4005">Y2023+Y2033+Y2037</f>
        <v>1355.2</v>
      </c>
      <c r="Z2022" s="19">
        <f t="shared" si="4005"/>
        <v>0</v>
      </c>
      <c r="AA2022" s="19">
        <f t="shared" si="4005"/>
        <v>0</v>
      </c>
      <c r="AB2022" s="19">
        <f t="shared" si="3994"/>
        <v>54996.483999999997</v>
      </c>
      <c r="AC2022" s="19">
        <f t="shared" si="3995"/>
        <v>28156</v>
      </c>
      <c r="AD2022" s="19">
        <f t="shared" si="3996"/>
        <v>28156</v>
      </c>
      <c r="AE2022" s="19">
        <f t="shared" ref="AE2022:AF2022" si="4006">AE2023+AE2033+AE2037</f>
        <v>0</v>
      </c>
      <c r="AF2022" s="19">
        <f t="shared" si="4006"/>
        <v>0</v>
      </c>
      <c r="AG2022" s="19">
        <f t="shared" si="3998"/>
        <v>54996.483999999997</v>
      </c>
      <c r="AH2022" s="19">
        <f t="shared" si="3999"/>
        <v>28156</v>
      </c>
      <c r="AI2022" s="19">
        <f t="shared" si="4000"/>
        <v>28156</v>
      </c>
      <c r="AJ2022" s="19">
        <f t="shared" ref="AJ2022:AL2022" si="4007">AJ2023+AJ2033+AJ2037</f>
        <v>-343.01799999999997</v>
      </c>
      <c r="AK2022" s="19">
        <f t="shared" si="4007"/>
        <v>0</v>
      </c>
      <c r="AL2022" s="19">
        <f t="shared" si="4007"/>
        <v>0</v>
      </c>
      <c r="AM2022" s="19">
        <f t="shared" si="3975"/>
        <v>54653.466</v>
      </c>
      <c r="AN2022" s="19">
        <f t="shared" ref="AN2022" si="4008">AN2023+AN2033+AN2037</f>
        <v>0</v>
      </c>
      <c r="AO2022" s="19">
        <f t="shared" si="3979"/>
        <v>54653.466</v>
      </c>
      <c r="AP2022" s="19">
        <f t="shared" si="3976"/>
        <v>28156</v>
      </c>
      <c r="AQ2022" s="19">
        <f t="shared" ref="AQ2022" si="4009">AQ2023+AQ2033+AQ2037</f>
        <v>0</v>
      </c>
      <c r="AR2022" s="19">
        <f t="shared" si="3980"/>
        <v>28156</v>
      </c>
      <c r="AS2022" s="19">
        <f t="shared" si="3977"/>
        <v>28156</v>
      </c>
      <c r="AT2022" s="19">
        <f t="shared" ref="AT2022" si="4010">AT2023+AT2033+AT2037</f>
        <v>0</v>
      </c>
      <c r="AU2022" s="19">
        <f t="shared" si="3981"/>
        <v>28156</v>
      </c>
      <c r="AV2022" s="19">
        <f t="shared" si="4003"/>
        <v>0</v>
      </c>
      <c r="AW2022" s="32"/>
      <c r="AX2022" s="23"/>
      <c r="AY2022" s="2"/>
    </row>
    <row r="2023" spans="1:51" ht="46.8" x14ac:dyDescent="0.3">
      <c r="A2023" s="49" t="s">
        <v>417</v>
      </c>
      <c r="B2023" s="45"/>
      <c r="C2023" s="49"/>
      <c r="D2023" s="49"/>
      <c r="E2023" s="15" t="s">
        <v>627</v>
      </c>
      <c r="F2023" s="19">
        <f t="shared" ref="F2023:K2023" si="4011">F2024+F2027+F2030</f>
        <v>19952.599999999995</v>
      </c>
      <c r="G2023" s="19">
        <f t="shared" si="4011"/>
        <v>17982.399999999998</v>
      </c>
      <c r="H2023" s="19">
        <f t="shared" si="4011"/>
        <v>17982.399999999998</v>
      </c>
      <c r="I2023" s="19">
        <f t="shared" si="4011"/>
        <v>0</v>
      </c>
      <c r="J2023" s="19">
        <f t="shared" si="4011"/>
        <v>0</v>
      </c>
      <c r="K2023" s="19">
        <f t="shared" si="4011"/>
        <v>0</v>
      </c>
      <c r="L2023" s="19">
        <f t="shared" si="3951"/>
        <v>19952.599999999995</v>
      </c>
      <c r="M2023" s="19">
        <f t="shared" si="3952"/>
        <v>17982.399999999998</v>
      </c>
      <c r="N2023" s="19">
        <f t="shared" si="3953"/>
        <v>17982.399999999998</v>
      </c>
      <c r="O2023" s="19">
        <f t="shared" ref="O2023:Q2023" si="4012">O2024+O2027+O2030</f>
        <v>0</v>
      </c>
      <c r="P2023" s="19">
        <f t="shared" si="4012"/>
        <v>0</v>
      </c>
      <c r="Q2023" s="19">
        <f t="shared" si="4012"/>
        <v>0</v>
      </c>
      <c r="R2023" s="19">
        <f t="shared" si="3984"/>
        <v>19952.599999999995</v>
      </c>
      <c r="S2023" s="19">
        <f t="shared" si="3985"/>
        <v>17982.399999999998</v>
      </c>
      <c r="T2023" s="19">
        <f t="shared" si="3986"/>
        <v>17982.399999999998</v>
      </c>
      <c r="U2023" s="19">
        <f t="shared" ref="U2023:AV2023" si="4013">U2024+U2027+U2030</f>
        <v>0</v>
      </c>
      <c r="V2023" s="19">
        <f t="shared" si="3988"/>
        <v>19952.599999999995</v>
      </c>
      <c r="W2023" s="19">
        <f t="shared" si="3989"/>
        <v>17982.399999999998</v>
      </c>
      <c r="X2023" s="19">
        <f t="shared" si="3990"/>
        <v>17982.399999999998</v>
      </c>
      <c r="Y2023" s="19">
        <f t="shared" ref="Y2023:AA2023" si="4014">Y2024+Y2027+Y2030</f>
        <v>0</v>
      </c>
      <c r="Z2023" s="19">
        <f t="shared" si="4014"/>
        <v>0</v>
      </c>
      <c r="AA2023" s="19">
        <f t="shared" si="4014"/>
        <v>0</v>
      </c>
      <c r="AB2023" s="19">
        <f t="shared" si="3994"/>
        <v>19952.599999999995</v>
      </c>
      <c r="AC2023" s="19">
        <f t="shared" si="3995"/>
        <v>17982.399999999998</v>
      </c>
      <c r="AD2023" s="19">
        <f t="shared" si="3996"/>
        <v>17982.399999999998</v>
      </c>
      <c r="AE2023" s="19">
        <f t="shared" ref="AE2023:AF2023" si="4015">AE2024+AE2027+AE2030</f>
        <v>0</v>
      </c>
      <c r="AF2023" s="19">
        <f t="shared" si="4015"/>
        <v>0</v>
      </c>
      <c r="AG2023" s="19">
        <f t="shared" si="3998"/>
        <v>19952.599999999995</v>
      </c>
      <c r="AH2023" s="19">
        <f t="shared" si="3999"/>
        <v>17982.399999999998</v>
      </c>
      <c r="AI2023" s="19">
        <f t="shared" si="4000"/>
        <v>17982.399999999998</v>
      </c>
      <c r="AJ2023" s="19">
        <f t="shared" ref="AJ2023:AL2023" si="4016">AJ2024+AJ2027+AJ2030</f>
        <v>-343.01799999999997</v>
      </c>
      <c r="AK2023" s="19">
        <f t="shared" si="4016"/>
        <v>0</v>
      </c>
      <c r="AL2023" s="19">
        <f t="shared" si="4016"/>
        <v>0</v>
      </c>
      <c r="AM2023" s="19">
        <f t="shared" si="3975"/>
        <v>19609.581999999995</v>
      </c>
      <c r="AN2023" s="19">
        <f t="shared" ref="AN2023" si="4017">AN2024+AN2027+AN2030</f>
        <v>0</v>
      </c>
      <c r="AO2023" s="19">
        <f t="shared" si="3979"/>
        <v>19609.581999999995</v>
      </c>
      <c r="AP2023" s="19">
        <f t="shared" si="3976"/>
        <v>17982.399999999998</v>
      </c>
      <c r="AQ2023" s="19">
        <f t="shared" ref="AQ2023" si="4018">AQ2024+AQ2027+AQ2030</f>
        <v>0</v>
      </c>
      <c r="AR2023" s="19">
        <f t="shared" si="3980"/>
        <v>17982.399999999998</v>
      </c>
      <c r="AS2023" s="19">
        <f t="shared" si="3977"/>
        <v>17982.399999999998</v>
      </c>
      <c r="AT2023" s="19">
        <f t="shared" ref="AT2023" si="4019">AT2024+AT2027+AT2030</f>
        <v>0</v>
      </c>
      <c r="AU2023" s="19">
        <f t="shared" si="3981"/>
        <v>17982.399999999998</v>
      </c>
      <c r="AV2023" s="19">
        <f t="shared" si="4013"/>
        <v>0</v>
      </c>
      <c r="AW2023" s="32"/>
      <c r="AX2023" s="23"/>
      <c r="AY2023" s="2"/>
    </row>
    <row r="2024" spans="1:51" ht="93.6" x14ac:dyDescent="0.3">
      <c r="A2024" s="49" t="s">
        <v>417</v>
      </c>
      <c r="B2024" s="45">
        <v>100</v>
      </c>
      <c r="C2024" s="49"/>
      <c r="D2024" s="49"/>
      <c r="E2024" s="15" t="s">
        <v>577</v>
      </c>
      <c r="F2024" s="19">
        <f t="shared" ref="F2024:K2025" si="4020">F2025</f>
        <v>16428.899999999998</v>
      </c>
      <c r="G2024" s="19">
        <f t="shared" si="4020"/>
        <v>14499.7</v>
      </c>
      <c r="H2024" s="19">
        <f t="shared" si="4020"/>
        <v>14499.7</v>
      </c>
      <c r="I2024" s="19">
        <f t="shared" si="4020"/>
        <v>0</v>
      </c>
      <c r="J2024" s="19">
        <f t="shared" si="4020"/>
        <v>0</v>
      </c>
      <c r="K2024" s="19">
        <f t="shared" si="4020"/>
        <v>0</v>
      </c>
      <c r="L2024" s="19">
        <f t="shared" si="3951"/>
        <v>16428.899999999998</v>
      </c>
      <c r="M2024" s="19">
        <f t="shared" si="3952"/>
        <v>14499.7</v>
      </c>
      <c r="N2024" s="19">
        <f t="shared" si="3953"/>
        <v>14499.7</v>
      </c>
      <c r="O2024" s="19">
        <f t="shared" ref="O2024:Q2025" si="4021">O2025</f>
        <v>0</v>
      </c>
      <c r="P2024" s="19">
        <f t="shared" si="4021"/>
        <v>0</v>
      </c>
      <c r="Q2024" s="19">
        <f t="shared" si="4021"/>
        <v>0</v>
      </c>
      <c r="R2024" s="19">
        <f t="shared" si="3984"/>
        <v>16428.899999999998</v>
      </c>
      <c r="S2024" s="19">
        <f t="shared" si="3985"/>
        <v>14499.7</v>
      </c>
      <c r="T2024" s="19">
        <f t="shared" si="3986"/>
        <v>14499.7</v>
      </c>
      <c r="U2024" s="19">
        <f t="shared" ref="U2024:AV2025" si="4022">U2025</f>
        <v>0</v>
      </c>
      <c r="V2024" s="19">
        <f t="shared" si="3988"/>
        <v>16428.899999999998</v>
      </c>
      <c r="W2024" s="19">
        <f t="shared" si="3989"/>
        <v>14499.7</v>
      </c>
      <c r="X2024" s="19">
        <f t="shared" si="3990"/>
        <v>14499.7</v>
      </c>
      <c r="Y2024" s="19">
        <f t="shared" si="4022"/>
        <v>0</v>
      </c>
      <c r="Z2024" s="19">
        <f t="shared" si="4022"/>
        <v>0</v>
      </c>
      <c r="AA2024" s="19">
        <f t="shared" si="4022"/>
        <v>0</v>
      </c>
      <c r="AB2024" s="19">
        <f t="shared" si="3994"/>
        <v>16428.899999999998</v>
      </c>
      <c r="AC2024" s="19">
        <f t="shared" si="3995"/>
        <v>14499.7</v>
      </c>
      <c r="AD2024" s="19">
        <f t="shared" si="3996"/>
        <v>14499.7</v>
      </c>
      <c r="AE2024" s="19">
        <f t="shared" si="4022"/>
        <v>0</v>
      </c>
      <c r="AF2024" s="19">
        <f t="shared" si="4022"/>
        <v>0</v>
      </c>
      <c r="AG2024" s="19">
        <f t="shared" si="3998"/>
        <v>16428.899999999998</v>
      </c>
      <c r="AH2024" s="19">
        <f t="shared" si="3999"/>
        <v>14499.7</v>
      </c>
      <c r="AI2024" s="19">
        <f t="shared" si="4000"/>
        <v>14499.7</v>
      </c>
      <c r="AJ2024" s="19">
        <f t="shared" si="4022"/>
        <v>0</v>
      </c>
      <c r="AK2024" s="19">
        <f t="shared" si="4022"/>
        <v>0</v>
      </c>
      <c r="AL2024" s="19">
        <f t="shared" si="4022"/>
        <v>0</v>
      </c>
      <c r="AM2024" s="19">
        <f t="shared" si="3975"/>
        <v>16428.899999999998</v>
      </c>
      <c r="AN2024" s="19">
        <f t="shared" si="4022"/>
        <v>0</v>
      </c>
      <c r="AO2024" s="19">
        <f t="shared" si="3979"/>
        <v>16428.899999999998</v>
      </c>
      <c r="AP2024" s="19">
        <f t="shared" si="3976"/>
        <v>14499.7</v>
      </c>
      <c r="AQ2024" s="19">
        <f t="shared" si="4022"/>
        <v>0</v>
      </c>
      <c r="AR2024" s="19">
        <f t="shared" si="3980"/>
        <v>14499.7</v>
      </c>
      <c r="AS2024" s="19">
        <f t="shared" si="3977"/>
        <v>14499.7</v>
      </c>
      <c r="AT2024" s="19">
        <f t="shared" si="4022"/>
        <v>0</v>
      </c>
      <c r="AU2024" s="19">
        <f t="shared" si="3981"/>
        <v>14499.7</v>
      </c>
      <c r="AV2024" s="19">
        <f t="shared" si="4022"/>
        <v>0</v>
      </c>
      <c r="AW2024" s="32"/>
      <c r="AX2024" s="23"/>
      <c r="AY2024" s="2"/>
    </row>
    <row r="2025" spans="1:51" ht="31.2" x14ac:dyDescent="0.3">
      <c r="A2025" s="49" t="s">
        <v>417</v>
      </c>
      <c r="B2025" s="45">
        <v>110</v>
      </c>
      <c r="C2025" s="49"/>
      <c r="D2025" s="49"/>
      <c r="E2025" s="15" t="s">
        <v>584</v>
      </c>
      <c r="F2025" s="19">
        <f t="shared" si="4020"/>
        <v>16428.899999999998</v>
      </c>
      <c r="G2025" s="19">
        <f t="shared" si="4020"/>
        <v>14499.7</v>
      </c>
      <c r="H2025" s="19">
        <f t="shared" si="4020"/>
        <v>14499.7</v>
      </c>
      <c r="I2025" s="19">
        <f t="shared" si="4020"/>
        <v>0</v>
      </c>
      <c r="J2025" s="19">
        <f t="shared" si="4020"/>
        <v>0</v>
      </c>
      <c r="K2025" s="19">
        <f t="shared" si="4020"/>
        <v>0</v>
      </c>
      <c r="L2025" s="19">
        <f t="shared" si="3951"/>
        <v>16428.899999999998</v>
      </c>
      <c r="M2025" s="19">
        <f t="shared" si="3952"/>
        <v>14499.7</v>
      </c>
      <c r="N2025" s="19">
        <f t="shared" si="3953"/>
        <v>14499.7</v>
      </c>
      <c r="O2025" s="19">
        <f t="shared" si="4021"/>
        <v>0</v>
      </c>
      <c r="P2025" s="19">
        <f t="shared" si="4021"/>
        <v>0</v>
      </c>
      <c r="Q2025" s="19">
        <f t="shared" si="4021"/>
        <v>0</v>
      </c>
      <c r="R2025" s="19">
        <f t="shared" si="3984"/>
        <v>16428.899999999998</v>
      </c>
      <c r="S2025" s="19">
        <f t="shared" si="3985"/>
        <v>14499.7</v>
      </c>
      <c r="T2025" s="19">
        <f t="shared" si="3986"/>
        <v>14499.7</v>
      </c>
      <c r="U2025" s="19">
        <f t="shared" si="4022"/>
        <v>0</v>
      </c>
      <c r="V2025" s="19">
        <f t="shared" si="3988"/>
        <v>16428.899999999998</v>
      </c>
      <c r="W2025" s="19">
        <f t="shared" si="3989"/>
        <v>14499.7</v>
      </c>
      <c r="X2025" s="19">
        <f t="shared" si="3990"/>
        <v>14499.7</v>
      </c>
      <c r="Y2025" s="19">
        <f t="shared" si="4022"/>
        <v>0</v>
      </c>
      <c r="Z2025" s="19">
        <f t="shared" si="4022"/>
        <v>0</v>
      </c>
      <c r="AA2025" s="19">
        <f t="shared" si="4022"/>
        <v>0</v>
      </c>
      <c r="AB2025" s="19">
        <f t="shared" si="3994"/>
        <v>16428.899999999998</v>
      </c>
      <c r="AC2025" s="19">
        <f t="shared" si="3995"/>
        <v>14499.7</v>
      </c>
      <c r="AD2025" s="19">
        <f t="shared" si="3996"/>
        <v>14499.7</v>
      </c>
      <c r="AE2025" s="19">
        <f t="shared" si="4022"/>
        <v>0</v>
      </c>
      <c r="AF2025" s="19">
        <f t="shared" si="4022"/>
        <v>0</v>
      </c>
      <c r="AG2025" s="19">
        <f t="shared" si="3998"/>
        <v>16428.899999999998</v>
      </c>
      <c r="AH2025" s="19">
        <f t="shared" si="3999"/>
        <v>14499.7</v>
      </c>
      <c r="AI2025" s="19">
        <f t="shared" si="4000"/>
        <v>14499.7</v>
      </c>
      <c r="AJ2025" s="19">
        <f t="shared" si="4022"/>
        <v>0</v>
      </c>
      <c r="AK2025" s="19">
        <f t="shared" si="4022"/>
        <v>0</v>
      </c>
      <c r="AL2025" s="19">
        <f t="shared" si="4022"/>
        <v>0</v>
      </c>
      <c r="AM2025" s="19">
        <f t="shared" si="3975"/>
        <v>16428.899999999998</v>
      </c>
      <c r="AN2025" s="19">
        <f t="shared" si="4022"/>
        <v>0</v>
      </c>
      <c r="AO2025" s="19">
        <f t="shared" si="3979"/>
        <v>16428.899999999998</v>
      </c>
      <c r="AP2025" s="19">
        <f t="shared" si="3976"/>
        <v>14499.7</v>
      </c>
      <c r="AQ2025" s="19">
        <f t="shared" si="4022"/>
        <v>0</v>
      </c>
      <c r="AR2025" s="19">
        <f t="shared" si="3980"/>
        <v>14499.7</v>
      </c>
      <c r="AS2025" s="19">
        <f t="shared" si="3977"/>
        <v>14499.7</v>
      </c>
      <c r="AT2025" s="19">
        <f t="shared" si="4022"/>
        <v>0</v>
      </c>
      <c r="AU2025" s="19">
        <f t="shared" si="3981"/>
        <v>14499.7</v>
      </c>
      <c r="AV2025" s="19">
        <f t="shared" si="4022"/>
        <v>0</v>
      </c>
      <c r="AW2025" s="32"/>
      <c r="AX2025" s="23"/>
      <c r="AY2025" s="2"/>
    </row>
    <row r="2026" spans="1:51" ht="31.2" x14ac:dyDescent="0.3">
      <c r="A2026" s="49" t="s">
        <v>417</v>
      </c>
      <c r="B2026" s="45">
        <v>110</v>
      </c>
      <c r="C2026" s="49" t="s">
        <v>200</v>
      </c>
      <c r="D2026" s="49" t="s">
        <v>200</v>
      </c>
      <c r="E2026" s="15" t="s">
        <v>554</v>
      </c>
      <c r="F2026" s="19">
        <v>16428.899999999998</v>
      </c>
      <c r="G2026" s="19">
        <v>14499.7</v>
      </c>
      <c r="H2026" s="19">
        <v>14499.7</v>
      </c>
      <c r="I2026" s="19"/>
      <c r="J2026" s="19"/>
      <c r="K2026" s="19"/>
      <c r="L2026" s="19">
        <f t="shared" si="3951"/>
        <v>16428.899999999998</v>
      </c>
      <c r="M2026" s="19">
        <f t="shared" si="3952"/>
        <v>14499.7</v>
      </c>
      <c r="N2026" s="19">
        <f t="shared" si="3953"/>
        <v>14499.7</v>
      </c>
      <c r="O2026" s="19"/>
      <c r="P2026" s="19"/>
      <c r="Q2026" s="19"/>
      <c r="R2026" s="19">
        <f t="shared" si="3984"/>
        <v>16428.899999999998</v>
      </c>
      <c r="S2026" s="19">
        <f t="shared" si="3985"/>
        <v>14499.7</v>
      </c>
      <c r="T2026" s="19">
        <f t="shared" si="3986"/>
        <v>14499.7</v>
      </c>
      <c r="U2026" s="19"/>
      <c r="V2026" s="19">
        <f t="shared" si="3988"/>
        <v>16428.899999999998</v>
      </c>
      <c r="W2026" s="19">
        <f t="shared" si="3989"/>
        <v>14499.7</v>
      </c>
      <c r="X2026" s="19">
        <f t="shared" si="3990"/>
        <v>14499.7</v>
      </c>
      <c r="Y2026" s="19"/>
      <c r="Z2026" s="19"/>
      <c r="AA2026" s="19"/>
      <c r="AB2026" s="19">
        <f t="shared" si="3994"/>
        <v>16428.899999999998</v>
      </c>
      <c r="AC2026" s="19">
        <f t="shared" si="3995"/>
        <v>14499.7</v>
      </c>
      <c r="AD2026" s="19">
        <f t="shared" si="3996"/>
        <v>14499.7</v>
      </c>
      <c r="AE2026" s="19"/>
      <c r="AF2026" s="19"/>
      <c r="AG2026" s="19">
        <f t="shared" si="3998"/>
        <v>16428.899999999998</v>
      </c>
      <c r="AH2026" s="19">
        <f t="shared" si="3999"/>
        <v>14499.7</v>
      </c>
      <c r="AI2026" s="19">
        <f t="shared" si="4000"/>
        <v>14499.7</v>
      </c>
      <c r="AJ2026" s="19"/>
      <c r="AK2026" s="19"/>
      <c r="AL2026" s="19"/>
      <c r="AM2026" s="19">
        <f t="shared" si="3975"/>
        <v>16428.899999999998</v>
      </c>
      <c r="AN2026" s="19"/>
      <c r="AO2026" s="19">
        <f t="shared" si="3979"/>
        <v>16428.899999999998</v>
      </c>
      <c r="AP2026" s="19">
        <f t="shared" si="3976"/>
        <v>14499.7</v>
      </c>
      <c r="AQ2026" s="19"/>
      <c r="AR2026" s="19">
        <f t="shared" si="3980"/>
        <v>14499.7</v>
      </c>
      <c r="AS2026" s="19">
        <f t="shared" si="3977"/>
        <v>14499.7</v>
      </c>
      <c r="AT2026" s="19"/>
      <c r="AU2026" s="19">
        <f t="shared" si="3981"/>
        <v>14499.7</v>
      </c>
      <c r="AV2026" s="19"/>
      <c r="AW2026" s="32"/>
      <c r="AX2026" s="23"/>
      <c r="AY2026" s="2"/>
    </row>
    <row r="2027" spans="1:51" ht="31.2" x14ac:dyDescent="0.3">
      <c r="A2027" s="49" t="s">
        <v>417</v>
      </c>
      <c r="B2027" s="45">
        <v>200</v>
      </c>
      <c r="C2027" s="49"/>
      <c r="D2027" s="49"/>
      <c r="E2027" s="15" t="s">
        <v>578</v>
      </c>
      <c r="F2027" s="19">
        <f t="shared" ref="F2027:K2028" si="4023">F2028</f>
        <v>3503.1</v>
      </c>
      <c r="G2027" s="19">
        <f t="shared" si="4023"/>
        <v>3462.1</v>
      </c>
      <c r="H2027" s="19">
        <f t="shared" si="4023"/>
        <v>3462.1</v>
      </c>
      <c r="I2027" s="19">
        <f t="shared" si="4023"/>
        <v>0</v>
      </c>
      <c r="J2027" s="19">
        <f t="shared" si="4023"/>
        <v>0</v>
      </c>
      <c r="K2027" s="19">
        <f t="shared" si="4023"/>
        <v>0</v>
      </c>
      <c r="L2027" s="19">
        <f t="shared" si="3951"/>
        <v>3503.1</v>
      </c>
      <c r="M2027" s="19">
        <f t="shared" si="3952"/>
        <v>3462.1</v>
      </c>
      <c r="N2027" s="19">
        <f t="shared" si="3953"/>
        <v>3462.1</v>
      </c>
      <c r="O2027" s="19">
        <f t="shared" ref="O2027:Q2028" si="4024">O2028</f>
        <v>0</v>
      </c>
      <c r="P2027" s="19">
        <f t="shared" si="4024"/>
        <v>0</v>
      </c>
      <c r="Q2027" s="19">
        <f t="shared" si="4024"/>
        <v>0</v>
      </c>
      <c r="R2027" s="19">
        <f t="shared" si="3984"/>
        <v>3503.1</v>
      </c>
      <c r="S2027" s="19">
        <f t="shared" si="3985"/>
        <v>3462.1</v>
      </c>
      <c r="T2027" s="19">
        <f t="shared" si="3986"/>
        <v>3462.1</v>
      </c>
      <c r="U2027" s="19">
        <f t="shared" ref="U2027:AV2028" si="4025">U2028</f>
        <v>0</v>
      </c>
      <c r="V2027" s="19">
        <f t="shared" si="3988"/>
        <v>3503.1</v>
      </c>
      <c r="W2027" s="19">
        <f t="shared" si="3989"/>
        <v>3462.1</v>
      </c>
      <c r="X2027" s="19">
        <f t="shared" si="3990"/>
        <v>3462.1</v>
      </c>
      <c r="Y2027" s="19">
        <f t="shared" si="4025"/>
        <v>0</v>
      </c>
      <c r="Z2027" s="19">
        <f t="shared" si="4025"/>
        <v>0</v>
      </c>
      <c r="AA2027" s="19">
        <f t="shared" si="4025"/>
        <v>0</v>
      </c>
      <c r="AB2027" s="19">
        <f t="shared" si="3994"/>
        <v>3503.1</v>
      </c>
      <c r="AC2027" s="19">
        <f t="shared" si="3995"/>
        <v>3462.1</v>
      </c>
      <c r="AD2027" s="19">
        <f t="shared" si="3996"/>
        <v>3462.1</v>
      </c>
      <c r="AE2027" s="19">
        <f t="shared" si="4025"/>
        <v>0</v>
      </c>
      <c r="AF2027" s="19">
        <f t="shared" si="4025"/>
        <v>0</v>
      </c>
      <c r="AG2027" s="19">
        <f t="shared" si="3998"/>
        <v>3503.1</v>
      </c>
      <c r="AH2027" s="19">
        <f t="shared" si="3999"/>
        <v>3462.1</v>
      </c>
      <c r="AI2027" s="19">
        <f t="shared" si="4000"/>
        <v>3462.1</v>
      </c>
      <c r="AJ2027" s="19">
        <f t="shared" si="4025"/>
        <v>-343.01799999999997</v>
      </c>
      <c r="AK2027" s="19">
        <f t="shared" si="4025"/>
        <v>0</v>
      </c>
      <c r="AL2027" s="19">
        <f t="shared" si="4025"/>
        <v>0</v>
      </c>
      <c r="AM2027" s="19">
        <f t="shared" si="3975"/>
        <v>3160.0819999999999</v>
      </c>
      <c r="AN2027" s="19">
        <f t="shared" si="4025"/>
        <v>0</v>
      </c>
      <c r="AO2027" s="19">
        <f t="shared" si="3979"/>
        <v>3160.0819999999999</v>
      </c>
      <c r="AP2027" s="19">
        <f t="shared" si="3976"/>
        <v>3462.1</v>
      </c>
      <c r="AQ2027" s="19">
        <f t="shared" si="4025"/>
        <v>0</v>
      </c>
      <c r="AR2027" s="19">
        <f t="shared" si="3980"/>
        <v>3462.1</v>
      </c>
      <c r="AS2027" s="19">
        <f t="shared" si="3977"/>
        <v>3462.1</v>
      </c>
      <c r="AT2027" s="19">
        <f t="shared" si="4025"/>
        <v>0</v>
      </c>
      <c r="AU2027" s="19">
        <f t="shared" si="3981"/>
        <v>3462.1</v>
      </c>
      <c r="AV2027" s="19">
        <f t="shared" si="4025"/>
        <v>0</v>
      </c>
      <c r="AW2027" s="32"/>
      <c r="AX2027" s="23"/>
      <c r="AY2027" s="2"/>
    </row>
    <row r="2028" spans="1:51" ht="46.8" x14ac:dyDescent="0.3">
      <c r="A2028" s="49" t="s">
        <v>417</v>
      </c>
      <c r="B2028" s="45">
        <v>240</v>
      </c>
      <c r="C2028" s="49"/>
      <c r="D2028" s="49"/>
      <c r="E2028" s="15" t="s">
        <v>586</v>
      </c>
      <c r="F2028" s="19">
        <f t="shared" si="4023"/>
        <v>3503.1</v>
      </c>
      <c r="G2028" s="19">
        <f t="shared" si="4023"/>
        <v>3462.1</v>
      </c>
      <c r="H2028" s="19">
        <f t="shared" si="4023"/>
        <v>3462.1</v>
      </c>
      <c r="I2028" s="19">
        <f t="shared" si="4023"/>
        <v>0</v>
      </c>
      <c r="J2028" s="19">
        <f t="shared" si="4023"/>
        <v>0</v>
      </c>
      <c r="K2028" s="19">
        <f t="shared" si="4023"/>
        <v>0</v>
      </c>
      <c r="L2028" s="19">
        <f t="shared" si="3951"/>
        <v>3503.1</v>
      </c>
      <c r="M2028" s="19">
        <f t="shared" si="3952"/>
        <v>3462.1</v>
      </c>
      <c r="N2028" s="19">
        <f t="shared" si="3953"/>
        <v>3462.1</v>
      </c>
      <c r="O2028" s="19">
        <f t="shared" si="4024"/>
        <v>0</v>
      </c>
      <c r="P2028" s="19">
        <f t="shared" si="4024"/>
        <v>0</v>
      </c>
      <c r="Q2028" s="19">
        <f t="shared" si="4024"/>
        <v>0</v>
      </c>
      <c r="R2028" s="19">
        <f t="shared" si="3984"/>
        <v>3503.1</v>
      </c>
      <c r="S2028" s="19">
        <f t="shared" si="3985"/>
        <v>3462.1</v>
      </c>
      <c r="T2028" s="19">
        <f t="shared" si="3986"/>
        <v>3462.1</v>
      </c>
      <c r="U2028" s="19">
        <f t="shared" si="4025"/>
        <v>0</v>
      </c>
      <c r="V2028" s="19">
        <f t="shared" si="3988"/>
        <v>3503.1</v>
      </c>
      <c r="W2028" s="19">
        <f t="shared" si="3989"/>
        <v>3462.1</v>
      </c>
      <c r="X2028" s="19">
        <f t="shared" si="3990"/>
        <v>3462.1</v>
      </c>
      <c r="Y2028" s="19">
        <f t="shared" si="4025"/>
        <v>0</v>
      </c>
      <c r="Z2028" s="19">
        <f t="shared" si="4025"/>
        <v>0</v>
      </c>
      <c r="AA2028" s="19">
        <f t="shared" si="4025"/>
        <v>0</v>
      </c>
      <c r="AB2028" s="19">
        <f t="shared" si="3994"/>
        <v>3503.1</v>
      </c>
      <c r="AC2028" s="19">
        <f t="shared" si="3995"/>
        <v>3462.1</v>
      </c>
      <c r="AD2028" s="19">
        <f t="shared" si="3996"/>
        <v>3462.1</v>
      </c>
      <c r="AE2028" s="19">
        <f t="shared" si="4025"/>
        <v>0</v>
      </c>
      <c r="AF2028" s="19">
        <f t="shared" si="4025"/>
        <v>0</v>
      </c>
      <c r="AG2028" s="19">
        <f t="shared" si="3998"/>
        <v>3503.1</v>
      </c>
      <c r="AH2028" s="19">
        <f t="shared" si="3999"/>
        <v>3462.1</v>
      </c>
      <c r="AI2028" s="19">
        <f t="shared" si="4000"/>
        <v>3462.1</v>
      </c>
      <c r="AJ2028" s="19">
        <f t="shared" si="4025"/>
        <v>-343.01799999999997</v>
      </c>
      <c r="AK2028" s="19">
        <f t="shared" si="4025"/>
        <v>0</v>
      </c>
      <c r="AL2028" s="19">
        <f t="shared" si="4025"/>
        <v>0</v>
      </c>
      <c r="AM2028" s="19">
        <f t="shared" si="3975"/>
        <v>3160.0819999999999</v>
      </c>
      <c r="AN2028" s="19">
        <f t="shared" si="4025"/>
        <v>0</v>
      </c>
      <c r="AO2028" s="19">
        <f t="shared" si="3979"/>
        <v>3160.0819999999999</v>
      </c>
      <c r="AP2028" s="19">
        <f t="shared" si="3976"/>
        <v>3462.1</v>
      </c>
      <c r="AQ2028" s="19">
        <f t="shared" si="4025"/>
        <v>0</v>
      </c>
      <c r="AR2028" s="19">
        <f t="shared" si="3980"/>
        <v>3462.1</v>
      </c>
      <c r="AS2028" s="19">
        <f t="shared" si="3977"/>
        <v>3462.1</v>
      </c>
      <c r="AT2028" s="19">
        <f t="shared" si="4025"/>
        <v>0</v>
      </c>
      <c r="AU2028" s="19">
        <f t="shared" si="3981"/>
        <v>3462.1</v>
      </c>
      <c r="AV2028" s="19">
        <f t="shared" si="4025"/>
        <v>0</v>
      </c>
      <c r="AW2028" s="32"/>
      <c r="AX2028" s="23"/>
      <c r="AY2028" s="2"/>
    </row>
    <row r="2029" spans="1:51" ht="31.2" x14ac:dyDescent="0.3">
      <c r="A2029" s="49" t="s">
        <v>417</v>
      </c>
      <c r="B2029" s="45">
        <v>240</v>
      </c>
      <c r="C2029" s="49" t="s">
        <v>200</v>
      </c>
      <c r="D2029" s="49" t="s">
        <v>200</v>
      </c>
      <c r="E2029" s="15" t="s">
        <v>554</v>
      </c>
      <c r="F2029" s="19">
        <v>3503.1</v>
      </c>
      <c r="G2029" s="19">
        <v>3462.1</v>
      </c>
      <c r="H2029" s="19">
        <v>3462.1</v>
      </c>
      <c r="I2029" s="19"/>
      <c r="J2029" s="19"/>
      <c r="K2029" s="19"/>
      <c r="L2029" s="19">
        <f t="shared" si="3951"/>
        <v>3503.1</v>
      </c>
      <c r="M2029" s="19">
        <f t="shared" si="3952"/>
        <v>3462.1</v>
      </c>
      <c r="N2029" s="19">
        <f t="shared" si="3953"/>
        <v>3462.1</v>
      </c>
      <c r="O2029" s="19"/>
      <c r="P2029" s="19"/>
      <c r="Q2029" s="19"/>
      <c r="R2029" s="19">
        <f t="shared" si="3984"/>
        <v>3503.1</v>
      </c>
      <c r="S2029" s="19">
        <f t="shared" si="3985"/>
        <v>3462.1</v>
      </c>
      <c r="T2029" s="19">
        <f t="shared" si="3986"/>
        <v>3462.1</v>
      </c>
      <c r="U2029" s="19"/>
      <c r="V2029" s="19">
        <f t="shared" si="3988"/>
        <v>3503.1</v>
      </c>
      <c r="W2029" s="19">
        <f t="shared" si="3989"/>
        <v>3462.1</v>
      </c>
      <c r="X2029" s="19">
        <f t="shared" si="3990"/>
        <v>3462.1</v>
      </c>
      <c r="Y2029" s="19"/>
      <c r="Z2029" s="19"/>
      <c r="AA2029" s="19"/>
      <c r="AB2029" s="19">
        <f t="shared" si="3994"/>
        <v>3503.1</v>
      </c>
      <c r="AC2029" s="19">
        <f t="shared" si="3995"/>
        <v>3462.1</v>
      </c>
      <c r="AD2029" s="19">
        <f t="shared" si="3996"/>
        <v>3462.1</v>
      </c>
      <c r="AE2029" s="19"/>
      <c r="AF2029" s="19"/>
      <c r="AG2029" s="19">
        <f t="shared" si="3998"/>
        <v>3503.1</v>
      </c>
      <c r="AH2029" s="19">
        <f t="shared" si="3999"/>
        <v>3462.1</v>
      </c>
      <c r="AI2029" s="19">
        <f t="shared" si="4000"/>
        <v>3462.1</v>
      </c>
      <c r="AJ2029" s="19">
        <v>-343.01799999999997</v>
      </c>
      <c r="AK2029" s="19"/>
      <c r="AL2029" s="19"/>
      <c r="AM2029" s="19">
        <f t="shared" si="3975"/>
        <v>3160.0819999999999</v>
      </c>
      <c r="AN2029" s="19"/>
      <c r="AO2029" s="19">
        <f t="shared" si="3979"/>
        <v>3160.0819999999999</v>
      </c>
      <c r="AP2029" s="19">
        <f t="shared" si="3976"/>
        <v>3462.1</v>
      </c>
      <c r="AQ2029" s="19"/>
      <c r="AR2029" s="19">
        <f t="shared" si="3980"/>
        <v>3462.1</v>
      </c>
      <c r="AS2029" s="19">
        <f t="shared" si="3977"/>
        <v>3462.1</v>
      </c>
      <c r="AT2029" s="19"/>
      <c r="AU2029" s="19">
        <f t="shared" si="3981"/>
        <v>3462.1</v>
      </c>
      <c r="AV2029" s="19"/>
      <c r="AW2029" s="32"/>
      <c r="AX2029" s="23"/>
      <c r="AY2029" s="2"/>
    </row>
    <row r="2030" spans="1:51" x14ac:dyDescent="0.3">
      <c r="A2030" s="49" t="s">
        <v>417</v>
      </c>
      <c r="B2030" s="45">
        <v>800</v>
      </c>
      <c r="C2030" s="49"/>
      <c r="D2030" s="49"/>
      <c r="E2030" s="15" t="s">
        <v>583</v>
      </c>
      <c r="F2030" s="19">
        <f t="shared" ref="F2030:K2031" si="4026">F2031</f>
        <v>20.6</v>
      </c>
      <c r="G2030" s="19">
        <f t="shared" si="4026"/>
        <v>20.6</v>
      </c>
      <c r="H2030" s="19">
        <f t="shared" si="4026"/>
        <v>20.6</v>
      </c>
      <c r="I2030" s="19">
        <f t="shared" si="4026"/>
        <v>0</v>
      </c>
      <c r="J2030" s="19">
        <f t="shared" si="4026"/>
        <v>0</v>
      </c>
      <c r="K2030" s="19">
        <f t="shared" si="4026"/>
        <v>0</v>
      </c>
      <c r="L2030" s="19">
        <f t="shared" si="3951"/>
        <v>20.6</v>
      </c>
      <c r="M2030" s="19">
        <f t="shared" si="3952"/>
        <v>20.6</v>
      </c>
      <c r="N2030" s="19">
        <f t="shared" si="3953"/>
        <v>20.6</v>
      </c>
      <c r="O2030" s="19">
        <f t="shared" ref="O2030:Q2031" si="4027">O2031</f>
        <v>0</v>
      </c>
      <c r="P2030" s="19">
        <f t="shared" si="4027"/>
        <v>0</v>
      </c>
      <c r="Q2030" s="19">
        <f t="shared" si="4027"/>
        <v>0</v>
      </c>
      <c r="R2030" s="19">
        <f t="shared" si="3984"/>
        <v>20.6</v>
      </c>
      <c r="S2030" s="19">
        <f t="shared" si="3985"/>
        <v>20.6</v>
      </c>
      <c r="T2030" s="19">
        <f t="shared" si="3986"/>
        <v>20.6</v>
      </c>
      <c r="U2030" s="19">
        <f t="shared" ref="U2030:AV2031" si="4028">U2031</f>
        <v>0</v>
      </c>
      <c r="V2030" s="19">
        <f t="shared" si="3988"/>
        <v>20.6</v>
      </c>
      <c r="W2030" s="19">
        <f t="shared" si="3989"/>
        <v>20.6</v>
      </c>
      <c r="X2030" s="19">
        <f t="shared" si="3990"/>
        <v>20.6</v>
      </c>
      <c r="Y2030" s="19">
        <f t="shared" si="4028"/>
        <v>0</v>
      </c>
      <c r="Z2030" s="19">
        <f t="shared" si="4028"/>
        <v>0</v>
      </c>
      <c r="AA2030" s="19">
        <f t="shared" si="4028"/>
        <v>0</v>
      </c>
      <c r="AB2030" s="19">
        <f t="shared" si="3994"/>
        <v>20.6</v>
      </c>
      <c r="AC2030" s="19">
        <f t="shared" si="3995"/>
        <v>20.6</v>
      </c>
      <c r="AD2030" s="19">
        <f t="shared" si="3996"/>
        <v>20.6</v>
      </c>
      <c r="AE2030" s="19">
        <f t="shared" si="4028"/>
        <v>0</v>
      </c>
      <c r="AF2030" s="19">
        <f t="shared" si="4028"/>
        <v>0</v>
      </c>
      <c r="AG2030" s="19">
        <f t="shared" si="3998"/>
        <v>20.6</v>
      </c>
      <c r="AH2030" s="19">
        <f t="shared" si="3999"/>
        <v>20.6</v>
      </c>
      <c r="AI2030" s="19">
        <f t="shared" si="4000"/>
        <v>20.6</v>
      </c>
      <c r="AJ2030" s="19">
        <f t="shared" si="4028"/>
        <v>0</v>
      </c>
      <c r="AK2030" s="19">
        <f t="shared" si="4028"/>
        <v>0</v>
      </c>
      <c r="AL2030" s="19">
        <f t="shared" si="4028"/>
        <v>0</v>
      </c>
      <c r="AM2030" s="19">
        <f t="shared" si="3975"/>
        <v>20.6</v>
      </c>
      <c r="AN2030" s="19">
        <f t="shared" si="4028"/>
        <v>0</v>
      </c>
      <c r="AO2030" s="19">
        <f t="shared" si="3979"/>
        <v>20.6</v>
      </c>
      <c r="AP2030" s="19">
        <f t="shared" si="3976"/>
        <v>20.6</v>
      </c>
      <c r="AQ2030" s="19">
        <f t="shared" si="4028"/>
        <v>0</v>
      </c>
      <c r="AR2030" s="19">
        <f t="shared" si="3980"/>
        <v>20.6</v>
      </c>
      <c r="AS2030" s="19">
        <f t="shared" si="3977"/>
        <v>20.6</v>
      </c>
      <c r="AT2030" s="19">
        <f t="shared" si="4028"/>
        <v>0</v>
      </c>
      <c r="AU2030" s="19">
        <f t="shared" si="3981"/>
        <v>20.6</v>
      </c>
      <c r="AV2030" s="19">
        <f t="shared" si="4028"/>
        <v>0</v>
      </c>
      <c r="AW2030" s="32"/>
      <c r="AX2030" s="23"/>
      <c r="AY2030" s="2"/>
    </row>
    <row r="2031" spans="1:51" x14ac:dyDescent="0.3">
      <c r="A2031" s="49" t="s">
        <v>417</v>
      </c>
      <c r="B2031" s="45">
        <v>850</v>
      </c>
      <c r="C2031" s="49"/>
      <c r="D2031" s="49"/>
      <c r="E2031" s="15" t="s">
        <v>601</v>
      </c>
      <c r="F2031" s="19">
        <f t="shared" si="4026"/>
        <v>20.6</v>
      </c>
      <c r="G2031" s="19">
        <f t="shared" si="4026"/>
        <v>20.6</v>
      </c>
      <c r="H2031" s="19">
        <f t="shared" si="4026"/>
        <v>20.6</v>
      </c>
      <c r="I2031" s="19">
        <f t="shared" si="4026"/>
        <v>0</v>
      </c>
      <c r="J2031" s="19">
        <f t="shared" si="4026"/>
        <v>0</v>
      </c>
      <c r="K2031" s="19">
        <f t="shared" si="4026"/>
        <v>0</v>
      </c>
      <c r="L2031" s="19">
        <f t="shared" si="3951"/>
        <v>20.6</v>
      </c>
      <c r="M2031" s="19">
        <f t="shared" si="3952"/>
        <v>20.6</v>
      </c>
      <c r="N2031" s="19">
        <f t="shared" si="3953"/>
        <v>20.6</v>
      </c>
      <c r="O2031" s="19">
        <f t="shared" si="4027"/>
        <v>0</v>
      </c>
      <c r="P2031" s="19">
        <f t="shared" si="4027"/>
        <v>0</v>
      </c>
      <c r="Q2031" s="19">
        <f t="shared" si="4027"/>
        <v>0</v>
      </c>
      <c r="R2031" s="19">
        <f t="shared" si="3984"/>
        <v>20.6</v>
      </c>
      <c r="S2031" s="19">
        <f t="shared" si="3985"/>
        <v>20.6</v>
      </c>
      <c r="T2031" s="19">
        <f t="shared" si="3986"/>
        <v>20.6</v>
      </c>
      <c r="U2031" s="19">
        <f t="shared" si="4028"/>
        <v>0</v>
      </c>
      <c r="V2031" s="19">
        <f t="shared" si="3988"/>
        <v>20.6</v>
      </c>
      <c r="W2031" s="19">
        <f t="shared" si="3989"/>
        <v>20.6</v>
      </c>
      <c r="X2031" s="19">
        <f t="shared" si="3990"/>
        <v>20.6</v>
      </c>
      <c r="Y2031" s="19">
        <f t="shared" si="4028"/>
        <v>0</v>
      </c>
      <c r="Z2031" s="19">
        <f t="shared" si="4028"/>
        <v>0</v>
      </c>
      <c r="AA2031" s="19">
        <f t="shared" si="4028"/>
        <v>0</v>
      </c>
      <c r="AB2031" s="19">
        <f t="shared" si="3994"/>
        <v>20.6</v>
      </c>
      <c r="AC2031" s="19">
        <f t="shared" si="3995"/>
        <v>20.6</v>
      </c>
      <c r="AD2031" s="19">
        <f t="shared" si="3996"/>
        <v>20.6</v>
      </c>
      <c r="AE2031" s="19">
        <f t="shared" si="4028"/>
        <v>0</v>
      </c>
      <c r="AF2031" s="19">
        <f t="shared" si="4028"/>
        <v>0</v>
      </c>
      <c r="AG2031" s="19">
        <f t="shared" si="3998"/>
        <v>20.6</v>
      </c>
      <c r="AH2031" s="19">
        <f t="shared" si="3999"/>
        <v>20.6</v>
      </c>
      <c r="AI2031" s="19">
        <f t="shared" si="4000"/>
        <v>20.6</v>
      </c>
      <c r="AJ2031" s="19">
        <f t="shared" si="4028"/>
        <v>0</v>
      </c>
      <c r="AK2031" s="19">
        <f t="shared" si="4028"/>
        <v>0</v>
      </c>
      <c r="AL2031" s="19">
        <f t="shared" si="4028"/>
        <v>0</v>
      </c>
      <c r="AM2031" s="19">
        <f t="shared" si="3975"/>
        <v>20.6</v>
      </c>
      <c r="AN2031" s="19">
        <f t="shared" si="4028"/>
        <v>0</v>
      </c>
      <c r="AO2031" s="19">
        <f t="shared" si="3979"/>
        <v>20.6</v>
      </c>
      <c r="AP2031" s="19">
        <f t="shared" si="3976"/>
        <v>20.6</v>
      </c>
      <c r="AQ2031" s="19">
        <f t="shared" si="4028"/>
        <v>0</v>
      </c>
      <c r="AR2031" s="19">
        <f t="shared" si="3980"/>
        <v>20.6</v>
      </c>
      <c r="AS2031" s="19">
        <f t="shared" si="3977"/>
        <v>20.6</v>
      </c>
      <c r="AT2031" s="19">
        <f t="shared" si="4028"/>
        <v>0</v>
      </c>
      <c r="AU2031" s="19">
        <f t="shared" si="3981"/>
        <v>20.6</v>
      </c>
      <c r="AV2031" s="19">
        <f t="shared" si="4028"/>
        <v>0</v>
      </c>
      <c r="AW2031" s="32"/>
      <c r="AX2031" s="23"/>
      <c r="AY2031" s="2"/>
    </row>
    <row r="2032" spans="1:51" ht="31.2" x14ac:dyDescent="0.3">
      <c r="A2032" s="49" t="s">
        <v>417</v>
      </c>
      <c r="B2032" s="45">
        <v>850</v>
      </c>
      <c r="C2032" s="49" t="s">
        <v>200</v>
      </c>
      <c r="D2032" s="49" t="s">
        <v>200</v>
      </c>
      <c r="E2032" s="15" t="s">
        <v>554</v>
      </c>
      <c r="F2032" s="19">
        <v>20.6</v>
      </c>
      <c r="G2032" s="19">
        <v>20.6</v>
      </c>
      <c r="H2032" s="19">
        <v>20.6</v>
      </c>
      <c r="I2032" s="19"/>
      <c r="J2032" s="19"/>
      <c r="K2032" s="19"/>
      <c r="L2032" s="19">
        <f t="shared" si="3951"/>
        <v>20.6</v>
      </c>
      <c r="M2032" s="19">
        <f t="shared" si="3952"/>
        <v>20.6</v>
      </c>
      <c r="N2032" s="19">
        <f t="shared" si="3953"/>
        <v>20.6</v>
      </c>
      <c r="O2032" s="19"/>
      <c r="P2032" s="19"/>
      <c r="Q2032" s="19"/>
      <c r="R2032" s="19">
        <f t="shared" si="3984"/>
        <v>20.6</v>
      </c>
      <c r="S2032" s="19">
        <f t="shared" si="3985"/>
        <v>20.6</v>
      </c>
      <c r="T2032" s="19">
        <f t="shared" si="3986"/>
        <v>20.6</v>
      </c>
      <c r="U2032" s="19"/>
      <c r="V2032" s="19">
        <f t="shared" si="3988"/>
        <v>20.6</v>
      </c>
      <c r="W2032" s="19">
        <f t="shared" si="3989"/>
        <v>20.6</v>
      </c>
      <c r="X2032" s="19">
        <f t="shared" si="3990"/>
        <v>20.6</v>
      </c>
      <c r="Y2032" s="19"/>
      <c r="Z2032" s="19"/>
      <c r="AA2032" s="19"/>
      <c r="AB2032" s="19">
        <f t="shared" si="3994"/>
        <v>20.6</v>
      </c>
      <c r="AC2032" s="19">
        <f t="shared" si="3995"/>
        <v>20.6</v>
      </c>
      <c r="AD2032" s="19">
        <f t="shared" si="3996"/>
        <v>20.6</v>
      </c>
      <c r="AE2032" s="19"/>
      <c r="AF2032" s="19"/>
      <c r="AG2032" s="19">
        <f t="shared" si="3998"/>
        <v>20.6</v>
      </c>
      <c r="AH2032" s="19">
        <f t="shared" si="3999"/>
        <v>20.6</v>
      </c>
      <c r="AI2032" s="19">
        <f t="shared" si="4000"/>
        <v>20.6</v>
      </c>
      <c r="AJ2032" s="19"/>
      <c r="AK2032" s="19"/>
      <c r="AL2032" s="19"/>
      <c r="AM2032" s="19">
        <f t="shared" si="3975"/>
        <v>20.6</v>
      </c>
      <c r="AN2032" s="19"/>
      <c r="AO2032" s="19">
        <f t="shared" si="3979"/>
        <v>20.6</v>
      </c>
      <c r="AP2032" s="19">
        <f t="shared" si="3976"/>
        <v>20.6</v>
      </c>
      <c r="AQ2032" s="19"/>
      <c r="AR2032" s="19">
        <f t="shared" si="3980"/>
        <v>20.6</v>
      </c>
      <c r="AS2032" s="19">
        <f t="shared" si="3977"/>
        <v>20.6</v>
      </c>
      <c r="AT2032" s="19"/>
      <c r="AU2032" s="19">
        <f t="shared" si="3981"/>
        <v>20.6</v>
      </c>
      <c r="AV2032" s="19"/>
      <c r="AW2032" s="32"/>
      <c r="AX2032" s="23"/>
      <c r="AY2032" s="2"/>
    </row>
    <row r="2033" spans="1:51" ht="31.2" x14ac:dyDescent="0.3">
      <c r="A2033" s="49" t="s">
        <v>418</v>
      </c>
      <c r="B2033" s="45"/>
      <c r="C2033" s="49"/>
      <c r="D2033" s="49"/>
      <c r="E2033" s="15" t="s">
        <v>776</v>
      </c>
      <c r="F2033" s="19">
        <f t="shared" ref="F2033:K2035" si="4029">F2034</f>
        <v>10173.6</v>
      </c>
      <c r="G2033" s="19">
        <f t="shared" si="4029"/>
        <v>10173.6</v>
      </c>
      <c r="H2033" s="19">
        <f t="shared" si="4029"/>
        <v>10173.6</v>
      </c>
      <c r="I2033" s="19">
        <f t="shared" si="4029"/>
        <v>10000</v>
      </c>
      <c r="J2033" s="19">
        <f t="shared" si="4029"/>
        <v>0</v>
      </c>
      <c r="K2033" s="19">
        <f t="shared" si="4029"/>
        <v>0</v>
      </c>
      <c r="L2033" s="19">
        <f t="shared" si="3951"/>
        <v>20173.599999999999</v>
      </c>
      <c r="M2033" s="19">
        <f t="shared" si="3952"/>
        <v>10173.6</v>
      </c>
      <c r="N2033" s="19">
        <f t="shared" si="3953"/>
        <v>10173.6</v>
      </c>
      <c r="O2033" s="19">
        <f t="shared" ref="O2033:Q2035" si="4030">O2034</f>
        <v>11556.6</v>
      </c>
      <c r="P2033" s="19">
        <f t="shared" si="4030"/>
        <v>0</v>
      </c>
      <c r="Q2033" s="19">
        <f t="shared" si="4030"/>
        <v>0</v>
      </c>
      <c r="R2033" s="19">
        <f t="shared" si="3984"/>
        <v>31730.199999999997</v>
      </c>
      <c r="S2033" s="19">
        <f t="shared" si="3985"/>
        <v>10173.6</v>
      </c>
      <c r="T2033" s="19">
        <f t="shared" si="3986"/>
        <v>10173.6</v>
      </c>
      <c r="U2033" s="19">
        <f t="shared" ref="U2033:AV2035" si="4031">U2034</f>
        <v>0</v>
      </c>
      <c r="V2033" s="19">
        <f t="shared" si="3988"/>
        <v>31730.199999999997</v>
      </c>
      <c r="W2033" s="19">
        <f t="shared" si="3989"/>
        <v>10173.6</v>
      </c>
      <c r="X2033" s="19">
        <f t="shared" si="3990"/>
        <v>10173.6</v>
      </c>
      <c r="Y2033" s="19">
        <f t="shared" si="4031"/>
        <v>0</v>
      </c>
      <c r="Z2033" s="19">
        <f t="shared" si="4031"/>
        <v>0</v>
      </c>
      <c r="AA2033" s="19">
        <f t="shared" si="4031"/>
        <v>0</v>
      </c>
      <c r="AB2033" s="19">
        <f t="shared" si="3994"/>
        <v>31730.199999999997</v>
      </c>
      <c r="AC2033" s="19">
        <f t="shared" si="3995"/>
        <v>10173.6</v>
      </c>
      <c r="AD2033" s="19">
        <f t="shared" si="3996"/>
        <v>10173.6</v>
      </c>
      <c r="AE2033" s="19">
        <f t="shared" si="4031"/>
        <v>0</v>
      </c>
      <c r="AF2033" s="19">
        <f t="shared" si="4031"/>
        <v>0</v>
      </c>
      <c r="AG2033" s="19">
        <f t="shared" si="3998"/>
        <v>31730.199999999997</v>
      </c>
      <c r="AH2033" s="19">
        <f t="shared" si="3999"/>
        <v>10173.6</v>
      </c>
      <c r="AI2033" s="19">
        <f t="shared" si="4000"/>
        <v>10173.6</v>
      </c>
      <c r="AJ2033" s="19">
        <f t="shared" si="4031"/>
        <v>0</v>
      </c>
      <c r="AK2033" s="19">
        <f t="shared" si="4031"/>
        <v>0</v>
      </c>
      <c r="AL2033" s="19">
        <f t="shared" si="4031"/>
        <v>0</v>
      </c>
      <c r="AM2033" s="19">
        <f t="shared" si="3975"/>
        <v>31730.199999999997</v>
      </c>
      <c r="AN2033" s="19">
        <f t="shared" si="4031"/>
        <v>0</v>
      </c>
      <c r="AO2033" s="19">
        <f t="shared" si="3979"/>
        <v>31730.199999999997</v>
      </c>
      <c r="AP2033" s="19">
        <f t="shared" si="3976"/>
        <v>10173.6</v>
      </c>
      <c r="AQ2033" s="19">
        <f t="shared" si="4031"/>
        <v>0</v>
      </c>
      <c r="AR2033" s="19">
        <f t="shared" si="3980"/>
        <v>10173.6</v>
      </c>
      <c r="AS2033" s="19">
        <f t="shared" si="3977"/>
        <v>10173.6</v>
      </c>
      <c r="AT2033" s="19">
        <f t="shared" si="4031"/>
        <v>0</v>
      </c>
      <c r="AU2033" s="19">
        <f t="shared" si="3981"/>
        <v>10173.6</v>
      </c>
      <c r="AV2033" s="19">
        <f t="shared" si="4031"/>
        <v>0</v>
      </c>
      <c r="AW2033" s="32"/>
      <c r="AX2033" s="23"/>
      <c r="AY2033" s="2"/>
    </row>
    <row r="2034" spans="1:51" ht="31.2" x14ac:dyDescent="0.3">
      <c r="A2034" s="49" t="s">
        <v>418</v>
      </c>
      <c r="B2034" s="45">
        <v>200</v>
      </c>
      <c r="C2034" s="49"/>
      <c r="D2034" s="49"/>
      <c r="E2034" s="15" t="s">
        <v>578</v>
      </c>
      <c r="F2034" s="19">
        <f t="shared" si="4029"/>
        <v>10173.6</v>
      </c>
      <c r="G2034" s="19">
        <f t="shared" si="4029"/>
        <v>10173.6</v>
      </c>
      <c r="H2034" s="19">
        <f t="shared" si="4029"/>
        <v>10173.6</v>
      </c>
      <c r="I2034" s="19">
        <f t="shared" si="4029"/>
        <v>10000</v>
      </c>
      <c r="J2034" s="19">
        <f t="shared" si="4029"/>
        <v>0</v>
      </c>
      <c r="K2034" s="19">
        <f t="shared" si="4029"/>
        <v>0</v>
      </c>
      <c r="L2034" s="19">
        <f t="shared" si="3951"/>
        <v>20173.599999999999</v>
      </c>
      <c r="M2034" s="19">
        <f t="shared" si="3952"/>
        <v>10173.6</v>
      </c>
      <c r="N2034" s="19">
        <f t="shared" si="3953"/>
        <v>10173.6</v>
      </c>
      <c r="O2034" s="19">
        <f t="shared" si="4030"/>
        <v>11556.6</v>
      </c>
      <c r="P2034" s="19">
        <f t="shared" si="4030"/>
        <v>0</v>
      </c>
      <c r="Q2034" s="19">
        <f t="shared" si="4030"/>
        <v>0</v>
      </c>
      <c r="R2034" s="19">
        <f t="shared" si="3984"/>
        <v>31730.199999999997</v>
      </c>
      <c r="S2034" s="19">
        <f t="shared" si="3985"/>
        <v>10173.6</v>
      </c>
      <c r="T2034" s="19">
        <f t="shared" si="3986"/>
        <v>10173.6</v>
      </c>
      <c r="U2034" s="19">
        <f t="shared" si="4031"/>
        <v>0</v>
      </c>
      <c r="V2034" s="19">
        <f t="shared" si="3988"/>
        <v>31730.199999999997</v>
      </c>
      <c r="W2034" s="19">
        <f t="shared" si="3989"/>
        <v>10173.6</v>
      </c>
      <c r="X2034" s="19">
        <f t="shared" si="3990"/>
        <v>10173.6</v>
      </c>
      <c r="Y2034" s="19">
        <f t="shared" si="4031"/>
        <v>0</v>
      </c>
      <c r="Z2034" s="19">
        <f t="shared" si="4031"/>
        <v>0</v>
      </c>
      <c r="AA2034" s="19">
        <f t="shared" si="4031"/>
        <v>0</v>
      </c>
      <c r="AB2034" s="19">
        <f t="shared" si="3994"/>
        <v>31730.199999999997</v>
      </c>
      <c r="AC2034" s="19">
        <f t="shared" si="3995"/>
        <v>10173.6</v>
      </c>
      <c r="AD2034" s="19">
        <f t="shared" si="3996"/>
        <v>10173.6</v>
      </c>
      <c r="AE2034" s="19">
        <f t="shared" si="4031"/>
        <v>0</v>
      </c>
      <c r="AF2034" s="19">
        <f t="shared" si="4031"/>
        <v>0</v>
      </c>
      <c r="AG2034" s="19">
        <f t="shared" si="3998"/>
        <v>31730.199999999997</v>
      </c>
      <c r="AH2034" s="19">
        <f t="shared" si="3999"/>
        <v>10173.6</v>
      </c>
      <c r="AI2034" s="19">
        <f t="shared" si="4000"/>
        <v>10173.6</v>
      </c>
      <c r="AJ2034" s="19">
        <f t="shared" si="4031"/>
        <v>0</v>
      </c>
      <c r="AK2034" s="19">
        <f t="shared" si="4031"/>
        <v>0</v>
      </c>
      <c r="AL2034" s="19">
        <f t="shared" si="4031"/>
        <v>0</v>
      </c>
      <c r="AM2034" s="19">
        <f t="shared" si="3975"/>
        <v>31730.199999999997</v>
      </c>
      <c r="AN2034" s="19">
        <f t="shared" si="4031"/>
        <v>0</v>
      </c>
      <c r="AO2034" s="19">
        <f t="shared" si="3979"/>
        <v>31730.199999999997</v>
      </c>
      <c r="AP2034" s="19">
        <f t="shared" si="3976"/>
        <v>10173.6</v>
      </c>
      <c r="AQ2034" s="19">
        <f t="shared" si="4031"/>
        <v>0</v>
      </c>
      <c r="AR2034" s="19">
        <f t="shared" si="3980"/>
        <v>10173.6</v>
      </c>
      <c r="AS2034" s="19">
        <f t="shared" si="3977"/>
        <v>10173.6</v>
      </c>
      <c r="AT2034" s="19">
        <f t="shared" si="4031"/>
        <v>0</v>
      </c>
      <c r="AU2034" s="19">
        <f t="shared" si="3981"/>
        <v>10173.6</v>
      </c>
      <c r="AV2034" s="19">
        <f t="shared" si="4031"/>
        <v>0</v>
      </c>
      <c r="AW2034" s="32"/>
      <c r="AX2034" s="23"/>
      <c r="AY2034" s="2"/>
    </row>
    <row r="2035" spans="1:51" ht="46.8" x14ac:dyDescent="0.3">
      <c r="A2035" s="49" t="s">
        <v>418</v>
      </c>
      <c r="B2035" s="45">
        <v>240</v>
      </c>
      <c r="C2035" s="49"/>
      <c r="D2035" s="49"/>
      <c r="E2035" s="15" t="s">
        <v>586</v>
      </c>
      <c r="F2035" s="19">
        <f t="shared" si="4029"/>
        <v>10173.6</v>
      </c>
      <c r="G2035" s="19">
        <f t="shared" si="4029"/>
        <v>10173.6</v>
      </c>
      <c r="H2035" s="19">
        <f t="shared" si="4029"/>
        <v>10173.6</v>
      </c>
      <c r="I2035" s="19">
        <f t="shared" si="4029"/>
        <v>10000</v>
      </c>
      <c r="J2035" s="19">
        <f t="shared" si="4029"/>
        <v>0</v>
      </c>
      <c r="K2035" s="19">
        <f t="shared" si="4029"/>
        <v>0</v>
      </c>
      <c r="L2035" s="19">
        <f t="shared" si="3951"/>
        <v>20173.599999999999</v>
      </c>
      <c r="M2035" s="19">
        <f t="shared" si="3952"/>
        <v>10173.6</v>
      </c>
      <c r="N2035" s="19">
        <f t="shared" si="3953"/>
        <v>10173.6</v>
      </c>
      <c r="O2035" s="19">
        <f t="shared" si="4030"/>
        <v>11556.6</v>
      </c>
      <c r="P2035" s="19">
        <f t="shared" si="4030"/>
        <v>0</v>
      </c>
      <c r="Q2035" s="19">
        <f t="shared" si="4030"/>
        <v>0</v>
      </c>
      <c r="R2035" s="19">
        <f t="shared" si="3984"/>
        <v>31730.199999999997</v>
      </c>
      <c r="S2035" s="19">
        <f t="shared" si="3985"/>
        <v>10173.6</v>
      </c>
      <c r="T2035" s="19">
        <f t="shared" si="3986"/>
        <v>10173.6</v>
      </c>
      <c r="U2035" s="19">
        <f t="shared" si="4031"/>
        <v>0</v>
      </c>
      <c r="V2035" s="19">
        <f t="shared" si="3988"/>
        <v>31730.199999999997</v>
      </c>
      <c r="W2035" s="19">
        <f t="shared" si="3989"/>
        <v>10173.6</v>
      </c>
      <c r="X2035" s="19">
        <f t="shared" si="3990"/>
        <v>10173.6</v>
      </c>
      <c r="Y2035" s="19">
        <f t="shared" si="4031"/>
        <v>0</v>
      </c>
      <c r="Z2035" s="19">
        <f t="shared" si="4031"/>
        <v>0</v>
      </c>
      <c r="AA2035" s="19">
        <f t="shared" si="4031"/>
        <v>0</v>
      </c>
      <c r="AB2035" s="19">
        <f t="shared" si="3994"/>
        <v>31730.199999999997</v>
      </c>
      <c r="AC2035" s="19">
        <f t="shared" si="3995"/>
        <v>10173.6</v>
      </c>
      <c r="AD2035" s="19">
        <f t="shared" si="3996"/>
        <v>10173.6</v>
      </c>
      <c r="AE2035" s="19">
        <f t="shared" si="4031"/>
        <v>0</v>
      </c>
      <c r="AF2035" s="19">
        <f t="shared" si="4031"/>
        <v>0</v>
      </c>
      <c r="AG2035" s="19">
        <f t="shared" si="3998"/>
        <v>31730.199999999997</v>
      </c>
      <c r="AH2035" s="19">
        <f t="shared" si="3999"/>
        <v>10173.6</v>
      </c>
      <c r="AI2035" s="19">
        <f t="shared" si="4000"/>
        <v>10173.6</v>
      </c>
      <c r="AJ2035" s="19">
        <f t="shared" si="4031"/>
        <v>0</v>
      </c>
      <c r="AK2035" s="19">
        <f t="shared" si="4031"/>
        <v>0</v>
      </c>
      <c r="AL2035" s="19">
        <f t="shared" si="4031"/>
        <v>0</v>
      </c>
      <c r="AM2035" s="19">
        <f t="shared" si="3975"/>
        <v>31730.199999999997</v>
      </c>
      <c r="AN2035" s="19">
        <f t="shared" si="4031"/>
        <v>0</v>
      </c>
      <c r="AO2035" s="19">
        <f t="shared" si="3979"/>
        <v>31730.199999999997</v>
      </c>
      <c r="AP2035" s="19">
        <f t="shared" si="3976"/>
        <v>10173.6</v>
      </c>
      <c r="AQ2035" s="19">
        <f t="shared" si="4031"/>
        <v>0</v>
      </c>
      <c r="AR2035" s="19">
        <f t="shared" si="3980"/>
        <v>10173.6</v>
      </c>
      <c r="AS2035" s="19">
        <f t="shared" si="3977"/>
        <v>10173.6</v>
      </c>
      <c r="AT2035" s="19">
        <f t="shared" si="4031"/>
        <v>0</v>
      </c>
      <c r="AU2035" s="19">
        <f t="shared" si="3981"/>
        <v>10173.6</v>
      </c>
      <c r="AV2035" s="19">
        <f t="shared" si="4031"/>
        <v>0</v>
      </c>
      <c r="AW2035" s="32"/>
      <c r="AX2035" s="23"/>
      <c r="AY2035" s="2"/>
    </row>
    <row r="2036" spans="1:51" x14ac:dyDescent="0.3">
      <c r="A2036" s="49" t="s">
        <v>418</v>
      </c>
      <c r="B2036" s="45">
        <v>240</v>
      </c>
      <c r="C2036" s="49" t="s">
        <v>200</v>
      </c>
      <c r="D2036" s="49" t="s">
        <v>112</v>
      </c>
      <c r="E2036" s="15" t="s">
        <v>552</v>
      </c>
      <c r="F2036" s="19">
        <v>10173.6</v>
      </c>
      <c r="G2036" s="19">
        <v>10173.6</v>
      </c>
      <c r="H2036" s="19">
        <v>10173.6</v>
      </c>
      <c r="I2036" s="19">
        <v>10000</v>
      </c>
      <c r="J2036" s="19"/>
      <c r="K2036" s="19"/>
      <c r="L2036" s="19">
        <f t="shared" si="3951"/>
        <v>20173.599999999999</v>
      </c>
      <c r="M2036" s="19">
        <f t="shared" si="3952"/>
        <v>10173.6</v>
      </c>
      <c r="N2036" s="19">
        <f t="shared" si="3953"/>
        <v>10173.6</v>
      </c>
      <c r="O2036" s="19">
        <v>11556.6</v>
      </c>
      <c r="P2036" s="19"/>
      <c r="Q2036" s="19"/>
      <c r="R2036" s="19">
        <f t="shared" si="3984"/>
        <v>31730.199999999997</v>
      </c>
      <c r="S2036" s="19">
        <f t="shared" si="3985"/>
        <v>10173.6</v>
      </c>
      <c r="T2036" s="19">
        <f t="shared" si="3986"/>
        <v>10173.6</v>
      </c>
      <c r="U2036" s="19"/>
      <c r="V2036" s="19">
        <f t="shared" si="3988"/>
        <v>31730.199999999997</v>
      </c>
      <c r="W2036" s="19">
        <f t="shared" si="3989"/>
        <v>10173.6</v>
      </c>
      <c r="X2036" s="19">
        <f t="shared" si="3990"/>
        <v>10173.6</v>
      </c>
      <c r="Y2036" s="19"/>
      <c r="Z2036" s="19"/>
      <c r="AA2036" s="19"/>
      <c r="AB2036" s="19">
        <f t="shared" si="3994"/>
        <v>31730.199999999997</v>
      </c>
      <c r="AC2036" s="19">
        <f t="shared" si="3995"/>
        <v>10173.6</v>
      </c>
      <c r="AD2036" s="19">
        <f t="shared" si="3996"/>
        <v>10173.6</v>
      </c>
      <c r="AE2036" s="19"/>
      <c r="AF2036" s="19"/>
      <c r="AG2036" s="19">
        <f t="shared" si="3998"/>
        <v>31730.199999999997</v>
      </c>
      <c r="AH2036" s="19">
        <f t="shared" si="3999"/>
        <v>10173.6</v>
      </c>
      <c r="AI2036" s="19">
        <f t="shared" si="4000"/>
        <v>10173.6</v>
      </c>
      <c r="AJ2036" s="19"/>
      <c r="AK2036" s="19"/>
      <c r="AL2036" s="19"/>
      <c r="AM2036" s="19">
        <f t="shared" si="3975"/>
        <v>31730.199999999997</v>
      </c>
      <c r="AN2036" s="19"/>
      <c r="AO2036" s="19">
        <f t="shared" si="3979"/>
        <v>31730.199999999997</v>
      </c>
      <c r="AP2036" s="19">
        <f t="shared" si="3976"/>
        <v>10173.6</v>
      </c>
      <c r="AQ2036" s="19"/>
      <c r="AR2036" s="19">
        <f t="shared" si="3980"/>
        <v>10173.6</v>
      </c>
      <c r="AS2036" s="19">
        <f t="shared" si="3977"/>
        <v>10173.6</v>
      </c>
      <c r="AT2036" s="19"/>
      <c r="AU2036" s="19">
        <f t="shared" si="3981"/>
        <v>10173.6</v>
      </c>
      <c r="AV2036" s="19"/>
      <c r="AW2036" s="32"/>
      <c r="AX2036" s="23" t="s">
        <v>1318</v>
      </c>
      <c r="AY2036" s="2"/>
    </row>
    <row r="2037" spans="1:51" ht="31.2" x14ac:dyDescent="0.3">
      <c r="A2037" s="49" t="s">
        <v>1386</v>
      </c>
      <c r="B2037" s="45"/>
      <c r="C2037" s="49"/>
      <c r="D2037" s="49"/>
      <c r="E2037" s="15" t="s">
        <v>1387</v>
      </c>
      <c r="F2037" s="19"/>
      <c r="G2037" s="19"/>
      <c r="H2037" s="19"/>
      <c r="I2037" s="19"/>
      <c r="J2037" s="19"/>
      <c r="K2037" s="19"/>
      <c r="L2037" s="19"/>
      <c r="M2037" s="19"/>
      <c r="N2037" s="19"/>
      <c r="O2037" s="19">
        <f>O2038</f>
        <v>1958.4839999999999</v>
      </c>
      <c r="P2037" s="19">
        <f t="shared" ref="P2037:AV2039" si="4032">P2038</f>
        <v>0</v>
      </c>
      <c r="Q2037" s="19">
        <f t="shared" si="4032"/>
        <v>0</v>
      </c>
      <c r="R2037" s="19">
        <f t="shared" si="3984"/>
        <v>1958.4839999999999</v>
      </c>
      <c r="S2037" s="19">
        <f t="shared" si="3985"/>
        <v>0</v>
      </c>
      <c r="T2037" s="19">
        <f t="shared" si="3986"/>
        <v>0</v>
      </c>
      <c r="U2037" s="19">
        <f t="shared" si="4032"/>
        <v>0</v>
      </c>
      <c r="V2037" s="19">
        <f t="shared" si="3988"/>
        <v>1958.4839999999999</v>
      </c>
      <c r="W2037" s="19">
        <f t="shared" si="3989"/>
        <v>0</v>
      </c>
      <c r="X2037" s="19">
        <f t="shared" si="3990"/>
        <v>0</v>
      </c>
      <c r="Y2037" s="19">
        <f t="shared" si="4032"/>
        <v>1355.2</v>
      </c>
      <c r="Z2037" s="19">
        <f t="shared" si="4032"/>
        <v>0</v>
      </c>
      <c r="AA2037" s="19">
        <f t="shared" si="4032"/>
        <v>0</v>
      </c>
      <c r="AB2037" s="19">
        <f t="shared" si="3994"/>
        <v>3313.6840000000002</v>
      </c>
      <c r="AC2037" s="19">
        <f t="shared" si="3995"/>
        <v>0</v>
      </c>
      <c r="AD2037" s="19">
        <f t="shared" si="3996"/>
        <v>0</v>
      </c>
      <c r="AE2037" s="19">
        <f t="shared" si="4032"/>
        <v>0</v>
      </c>
      <c r="AF2037" s="19">
        <f t="shared" si="4032"/>
        <v>0</v>
      </c>
      <c r="AG2037" s="19">
        <f t="shared" si="3998"/>
        <v>3313.6840000000002</v>
      </c>
      <c r="AH2037" s="19">
        <f t="shared" si="3999"/>
        <v>0</v>
      </c>
      <c r="AI2037" s="19">
        <f t="shared" si="4000"/>
        <v>0</v>
      </c>
      <c r="AJ2037" s="19">
        <f t="shared" si="4032"/>
        <v>0</v>
      </c>
      <c r="AK2037" s="19">
        <f t="shared" si="4032"/>
        <v>0</v>
      </c>
      <c r="AL2037" s="19">
        <f t="shared" si="4032"/>
        <v>0</v>
      </c>
      <c r="AM2037" s="19">
        <f t="shared" si="3975"/>
        <v>3313.6840000000002</v>
      </c>
      <c r="AN2037" s="19">
        <f t="shared" si="4032"/>
        <v>0</v>
      </c>
      <c r="AO2037" s="19">
        <f t="shared" si="3979"/>
        <v>3313.6840000000002</v>
      </c>
      <c r="AP2037" s="19">
        <f t="shared" si="3976"/>
        <v>0</v>
      </c>
      <c r="AQ2037" s="19">
        <f t="shared" si="4032"/>
        <v>0</v>
      </c>
      <c r="AR2037" s="19">
        <f t="shared" si="3980"/>
        <v>0</v>
      </c>
      <c r="AS2037" s="19">
        <f t="shared" si="3977"/>
        <v>0</v>
      </c>
      <c r="AT2037" s="19">
        <f t="shared" si="4032"/>
        <v>0</v>
      </c>
      <c r="AU2037" s="19">
        <f t="shared" si="3981"/>
        <v>0</v>
      </c>
      <c r="AV2037" s="19">
        <f t="shared" si="4032"/>
        <v>0</v>
      </c>
      <c r="AW2037" s="32"/>
      <c r="AX2037" s="23"/>
      <c r="AY2037" s="2"/>
    </row>
    <row r="2038" spans="1:51" ht="31.2" x14ac:dyDescent="0.3">
      <c r="A2038" s="49" t="s">
        <v>1386</v>
      </c>
      <c r="B2038" s="45">
        <v>200</v>
      </c>
      <c r="C2038" s="49"/>
      <c r="D2038" s="49"/>
      <c r="E2038" s="15" t="s">
        <v>578</v>
      </c>
      <c r="F2038" s="19"/>
      <c r="G2038" s="19"/>
      <c r="H2038" s="19"/>
      <c r="I2038" s="19"/>
      <c r="J2038" s="19"/>
      <c r="K2038" s="19"/>
      <c r="L2038" s="19"/>
      <c r="M2038" s="19"/>
      <c r="N2038" s="19"/>
      <c r="O2038" s="19">
        <f>O2039</f>
        <v>1958.4839999999999</v>
      </c>
      <c r="P2038" s="19">
        <f t="shared" si="4032"/>
        <v>0</v>
      </c>
      <c r="Q2038" s="19">
        <f t="shared" si="4032"/>
        <v>0</v>
      </c>
      <c r="R2038" s="19">
        <f t="shared" si="3984"/>
        <v>1958.4839999999999</v>
      </c>
      <c r="S2038" s="19">
        <f t="shared" si="3985"/>
        <v>0</v>
      </c>
      <c r="T2038" s="19">
        <f t="shared" si="3986"/>
        <v>0</v>
      </c>
      <c r="U2038" s="19">
        <f t="shared" si="4032"/>
        <v>0</v>
      </c>
      <c r="V2038" s="19">
        <f t="shared" si="3988"/>
        <v>1958.4839999999999</v>
      </c>
      <c r="W2038" s="19">
        <f t="shared" si="3989"/>
        <v>0</v>
      </c>
      <c r="X2038" s="19">
        <f t="shared" si="3990"/>
        <v>0</v>
      </c>
      <c r="Y2038" s="19">
        <f t="shared" si="4032"/>
        <v>1355.2</v>
      </c>
      <c r="Z2038" s="19">
        <f t="shared" si="4032"/>
        <v>0</v>
      </c>
      <c r="AA2038" s="19">
        <f t="shared" si="4032"/>
        <v>0</v>
      </c>
      <c r="AB2038" s="19">
        <f t="shared" si="3994"/>
        <v>3313.6840000000002</v>
      </c>
      <c r="AC2038" s="19">
        <f t="shared" si="3995"/>
        <v>0</v>
      </c>
      <c r="AD2038" s="19">
        <f t="shared" si="3996"/>
        <v>0</v>
      </c>
      <c r="AE2038" s="19">
        <f t="shared" si="4032"/>
        <v>0</v>
      </c>
      <c r="AF2038" s="19">
        <f t="shared" si="4032"/>
        <v>0</v>
      </c>
      <c r="AG2038" s="19">
        <f t="shared" si="3998"/>
        <v>3313.6840000000002</v>
      </c>
      <c r="AH2038" s="19">
        <f t="shared" si="3999"/>
        <v>0</v>
      </c>
      <c r="AI2038" s="19">
        <f t="shared" si="4000"/>
        <v>0</v>
      </c>
      <c r="AJ2038" s="19">
        <f t="shared" si="4032"/>
        <v>0</v>
      </c>
      <c r="AK2038" s="19">
        <f t="shared" si="4032"/>
        <v>0</v>
      </c>
      <c r="AL2038" s="19">
        <f t="shared" si="4032"/>
        <v>0</v>
      </c>
      <c r="AM2038" s="19">
        <f t="shared" si="3975"/>
        <v>3313.6840000000002</v>
      </c>
      <c r="AN2038" s="19">
        <f t="shared" si="4032"/>
        <v>0</v>
      </c>
      <c r="AO2038" s="19">
        <f t="shared" si="3979"/>
        <v>3313.6840000000002</v>
      </c>
      <c r="AP2038" s="19">
        <f t="shared" si="3976"/>
        <v>0</v>
      </c>
      <c r="AQ2038" s="19">
        <f t="shared" si="4032"/>
        <v>0</v>
      </c>
      <c r="AR2038" s="19">
        <f t="shared" si="3980"/>
        <v>0</v>
      </c>
      <c r="AS2038" s="19">
        <f t="shared" si="3977"/>
        <v>0</v>
      </c>
      <c r="AT2038" s="19">
        <f t="shared" si="4032"/>
        <v>0</v>
      </c>
      <c r="AU2038" s="19">
        <f t="shared" si="3981"/>
        <v>0</v>
      </c>
      <c r="AV2038" s="19">
        <f t="shared" si="4032"/>
        <v>0</v>
      </c>
      <c r="AW2038" s="32"/>
      <c r="AX2038" s="23"/>
      <c r="AY2038" s="2"/>
    </row>
    <row r="2039" spans="1:51" ht="46.8" x14ac:dyDescent="0.3">
      <c r="A2039" s="49" t="s">
        <v>1386</v>
      </c>
      <c r="B2039" s="45">
        <v>240</v>
      </c>
      <c r="C2039" s="49"/>
      <c r="D2039" s="49"/>
      <c r="E2039" s="15" t="s">
        <v>586</v>
      </c>
      <c r="F2039" s="19"/>
      <c r="G2039" s="19"/>
      <c r="H2039" s="19"/>
      <c r="I2039" s="19"/>
      <c r="J2039" s="19"/>
      <c r="K2039" s="19"/>
      <c r="L2039" s="19"/>
      <c r="M2039" s="19"/>
      <c r="N2039" s="19"/>
      <c r="O2039" s="19">
        <f>O2040</f>
        <v>1958.4839999999999</v>
      </c>
      <c r="P2039" s="19">
        <f t="shared" si="4032"/>
        <v>0</v>
      </c>
      <c r="Q2039" s="19">
        <f t="shared" si="4032"/>
        <v>0</v>
      </c>
      <c r="R2039" s="19">
        <f t="shared" si="3984"/>
        <v>1958.4839999999999</v>
      </c>
      <c r="S2039" s="19">
        <f t="shared" si="3985"/>
        <v>0</v>
      </c>
      <c r="T2039" s="19">
        <f t="shared" si="3986"/>
        <v>0</v>
      </c>
      <c r="U2039" s="19">
        <f t="shared" si="4032"/>
        <v>0</v>
      </c>
      <c r="V2039" s="19">
        <f t="shared" si="3988"/>
        <v>1958.4839999999999</v>
      </c>
      <c r="W2039" s="19">
        <f t="shared" si="3989"/>
        <v>0</v>
      </c>
      <c r="X2039" s="19">
        <f t="shared" si="3990"/>
        <v>0</v>
      </c>
      <c r="Y2039" s="19">
        <f t="shared" si="4032"/>
        <v>1355.2</v>
      </c>
      <c r="Z2039" s="19">
        <f t="shared" si="4032"/>
        <v>0</v>
      </c>
      <c r="AA2039" s="19">
        <f t="shared" si="4032"/>
        <v>0</v>
      </c>
      <c r="AB2039" s="19">
        <f t="shared" si="3994"/>
        <v>3313.6840000000002</v>
      </c>
      <c r="AC2039" s="19">
        <f t="shared" si="3995"/>
        <v>0</v>
      </c>
      <c r="AD2039" s="19">
        <f t="shared" si="3996"/>
        <v>0</v>
      </c>
      <c r="AE2039" s="19">
        <f t="shared" si="4032"/>
        <v>0</v>
      </c>
      <c r="AF2039" s="19">
        <f t="shared" si="4032"/>
        <v>0</v>
      </c>
      <c r="AG2039" s="19">
        <f t="shared" si="3998"/>
        <v>3313.6840000000002</v>
      </c>
      <c r="AH2039" s="19">
        <f t="shared" si="3999"/>
        <v>0</v>
      </c>
      <c r="AI2039" s="19">
        <f t="shared" si="4000"/>
        <v>0</v>
      </c>
      <c r="AJ2039" s="19">
        <f t="shared" si="4032"/>
        <v>0</v>
      </c>
      <c r="AK2039" s="19">
        <f t="shared" si="4032"/>
        <v>0</v>
      </c>
      <c r="AL2039" s="19">
        <f t="shared" si="4032"/>
        <v>0</v>
      </c>
      <c r="AM2039" s="19">
        <f t="shared" si="3975"/>
        <v>3313.6840000000002</v>
      </c>
      <c r="AN2039" s="19">
        <f t="shared" si="4032"/>
        <v>0</v>
      </c>
      <c r="AO2039" s="19">
        <f t="shared" si="3979"/>
        <v>3313.6840000000002</v>
      </c>
      <c r="AP2039" s="19">
        <f t="shared" si="3976"/>
        <v>0</v>
      </c>
      <c r="AQ2039" s="19">
        <f t="shared" si="4032"/>
        <v>0</v>
      </c>
      <c r="AR2039" s="19">
        <f t="shared" si="3980"/>
        <v>0</v>
      </c>
      <c r="AS2039" s="19">
        <f t="shared" si="3977"/>
        <v>0</v>
      </c>
      <c r="AT2039" s="19">
        <f t="shared" si="4032"/>
        <v>0</v>
      </c>
      <c r="AU2039" s="19">
        <f t="shared" si="3981"/>
        <v>0</v>
      </c>
      <c r="AV2039" s="19">
        <f t="shared" si="4032"/>
        <v>0</v>
      </c>
      <c r="AW2039" s="32"/>
      <c r="AX2039" s="23"/>
      <c r="AY2039" s="2"/>
    </row>
    <row r="2040" spans="1:51" x14ac:dyDescent="0.3">
      <c r="A2040" s="49" t="s">
        <v>1386</v>
      </c>
      <c r="B2040" s="45">
        <v>240</v>
      </c>
      <c r="C2040" s="49" t="s">
        <v>200</v>
      </c>
      <c r="D2040" s="49" t="s">
        <v>112</v>
      </c>
      <c r="E2040" s="15" t="s">
        <v>552</v>
      </c>
      <c r="F2040" s="19"/>
      <c r="G2040" s="19"/>
      <c r="H2040" s="19"/>
      <c r="I2040" s="19"/>
      <c r="J2040" s="19"/>
      <c r="K2040" s="19"/>
      <c r="L2040" s="19"/>
      <c r="M2040" s="19"/>
      <c r="N2040" s="19"/>
      <c r="O2040" s="19">
        <f>138.915+236.667+93.461+725.854+360.403+403.184</f>
        <v>1958.4839999999999</v>
      </c>
      <c r="P2040" s="19"/>
      <c r="Q2040" s="19"/>
      <c r="R2040" s="19">
        <f t="shared" si="3984"/>
        <v>1958.4839999999999</v>
      </c>
      <c r="S2040" s="19">
        <f t="shared" si="3985"/>
        <v>0</v>
      </c>
      <c r="T2040" s="19">
        <f t="shared" si="3986"/>
        <v>0</v>
      </c>
      <c r="U2040" s="19"/>
      <c r="V2040" s="19">
        <f t="shared" si="3988"/>
        <v>1958.4839999999999</v>
      </c>
      <c r="W2040" s="19">
        <f t="shared" si="3989"/>
        <v>0</v>
      </c>
      <c r="X2040" s="19">
        <f t="shared" si="3990"/>
        <v>0</v>
      </c>
      <c r="Y2040" s="19">
        <v>1355.2</v>
      </c>
      <c r="Z2040" s="19"/>
      <c r="AA2040" s="19"/>
      <c r="AB2040" s="19">
        <f t="shared" si="3994"/>
        <v>3313.6840000000002</v>
      </c>
      <c r="AC2040" s="19">
        <f t="shared" si="3995"/>
        <v>0</v>
      </c>
      <c r="AD2040" s="19">
        <f t="shared" si="3996"/>
        <v>0</v>
      </c>
      <c r="AE2040" s="19"/>
      <c r="AF2040" s="19"/>
      <c r="AG2040" s="19">
        <f t="shared" si="3998"/>
        <v>3313.6840000000002</v>
      </c>
      <c r="AH2040" s="19">
        <f t="shared" si="3999"/>
        <v>0</v>
      </c>
      <c r="AI2040" s="19">
        <f t="shared" si="4000"/>
        <v>0</v>
      </c>
      <c r="AJ2040" s="19"/>
      <c r="AK2040" s="19"/>
      <c r="AL2040" s="19"/>
      <c r="AM2040" s="19">
        <f t="shared" si="3975"/>
        <v>3313.6840000000002</v>
      </c>
      <c r="AN2040" s="19"/>
      <c r="AO2040" s="19">
        <f t="shared" si="3979"/>
        <v>3313.6840000000002</v>
      </c>
      <c r="AP2040" s="19">
        <f t="shared" si="3976"/>
        <v>0</v>
      </c>
      <c r="AQ2040" s="19"/>
      <c r="AR2040" s="19">
        <f t="shared" si="3980"/>
        <v>0</v>
      </c>
      <c r="AS2040" s="19">
        <f t="shared" si="3977"/>
        <v>0</v>
      </c>
      <c r="AT2040" s="19"/>
      <c r="AU2040" s="19">
        <f t="shared" si="3981"/>
        <v>0</v>
      </c>
      <c r="AV2040" s="19"/>
      <c r="AW2040" s="32"/>
      <c r="AX2040" s="23"/>
      <c r="AY2040" s="2"/>
    </row>
    <row r="2041" spans="1:51" s="11" customFormat="1" ht="62.4" x14ac:dyDescent="0.3">
      <c r="A2041" s="10" t="s">
        <v>422</v>
      </c>
      <c r="B2041" s="17"/>
      <c r="C2041" s="10"/>
      <c r="D2041" s="10"/>
      <c r="E2041" s="16" t="s">
        <v>1235</v>
      </c>
      <c r="F2041" s="18">
        <f t="shared" ref="F2041:K2041" si="4033">F2042+F2047</f>
        <v>174631.6</v>
      </c>
      <c r="G2041" s="18">
        <f t="shared" si="4033"/>
        <v>150000</v>
      </c>
      <c r="H2041" s="18">
        <f t="shared" si="4033"/>
        <v>150000</v>
      </c>
      <c r="I2041" s="18">
        <f t="shared" si="4033"/>
        <v>0</v>
      </c>
      <c r="J2041" s="18">
        <f t="shared" si="4033"/>
        <v>0</v>
      </c>
      <c r="K2041" s="18">
        <f t="shared" si="4033"/>
        <v>0</v>
      </c>
      <c r="L2041" s="18">
        <f t="shared" si="3951"/>
        <v>174631.6</v>
      </c>
      <c r="M2041" s="18">
        <f t="shared" si="3952"/>
        <v>150000</v>
      </c>
      <c r="N2041" s="18">
        <f t="shared" si="3953"/>
        <v>150000</v>
      </c>
      <c r="O2041" s="18">
        <f t="shared" ref="O2041:Q2041" si="4034">O2042+O2047</f>
        <v>28397.096000000001</v>
      </c>
      <c r="P2041" s="18">
        <f t="shared" si="4034"/>
        <v>0</v>
      </c>
      <c r="Q2041" s="18">
        <f t="shared" si="4034"/>
        <v>0</v>
      </c>
      <c r="R2041" s="18">
        <f t="shared" si="3984"/>
        <v>203028.696</v>
      </c>
      <c r="S2041" s="18">
        <f t="shared" si="3985"/>
        <v>150000</v>
      </c>
      <c r="T2041" s="18">
        <f t="shared" si="3986"/>
        <v>150000</v>
      </c>
      <c r="U2041" s="18">
        <f t="shared" ref="U2041:AV2041" si="4035">U2042+U2047</f>
        <v>0</v>
      </c>
      <c r="V2041" s="18">
        <f t="shared" si="3988"/>
        <v>203028.696</v>
      </c>
      <c r="W2041" s="18">
        <f t="shared" si="3989"/>
        <v>150000</v>
      </c>
      <c r="X2041" s="18">
        <f t="shared" si="3990"/>
        <v>150000</v>
      </c>
      <c r="Y2041" s="18">
        <f t="shared" ref="Y2041:AA2041" si="4036">Y2042+Y2047</f>
        <v>5178.7039999999997</v>
      </c>
      <c r="Z2041" s="18">
        <f t="shared" si="4036"/>
        <v>166488.98300000001</v>
      </c>
      <c r="AA2041" s="18">
        <f t="shared" si="4036"/>
        <v>226075.709</v>
      </c>
      <c r="AB2041" s="18">
        <f t="shared" si="3994"/>
        <v>208207.4</v>
      </c>
      <c r="AC2041" s="18">
        <f t="shared" si="3995"/>
        <v>316488.98300000001</v>
      </c>
      <c r="AD2041" s="18">
        <f t="shared" si="3996"/>
        <v>376075.70900000003</v>
      </c>
      <c r="AE2041" s="18">
        <f t="shared" ref="AE2041:AF2041" si="4037">AE2042+AE2047</f>
        <v>0</v>
      </c>
      <c r="AF2041" s="18">
        <f t="shared" si="4037"/>
        <v>0</v>
      </c>
      <c r="AG2041" s="18">
        <f t="shared" si="3998"/>
        <v>208207.4</v>
      </c>
      <c r="AH2041" s="18">
        <f t="shared" si="3999"/>
        <v>316488.98300000001</v>
      </c>
      <c r="AI2041" s="18">
        <f t="shared" si="4000"/>
        <v>376075.70900000003</v>
      </c>
      <c r="AJ2041" s="18">
        <f t="shared" ref="AJ2041:AL2041" si="4038">AJ2042+AJ2047</f>
        <v>-7558.46</v>
      </c>
      <c r="AK2041" s="18">
        <f t="shared" si="4038"/>
        <v>0</v>
      </c>
      <c r="AL2041" s="18">
        <f t="shared" si="4038"/>
        <v>0</v>
      </c>
      <c r="AM2041" s="18">
        <f t="shared" si="3975"/>
        <v>200648.94</v>
      </c>
      <c r="AN2041" s="18">
        <f t="shared" ref="AN2041" si="4039">AN2042+AN2047</f>
        <v>0</v>
      </c>
      <c r="AO2041" s="18">
        <f t="shared" si="3979"/>
        <v>200648.94</v>
      </c>
      <c r="AP2041" s="18">
        <f t="shared" si="3976"/>
        <v>316488.98300000001</v>
      </c>
      <c r="AQ2041" s="18">
        <f t="shared" ref="AQ2041" si="4040">AQ2042+AQ2047</f>
        <v>0</v>
      </c>
      <c r="AR2041" s="18">
        <f t="shared" si="3980"/>
        <v>316488.98300000001</v>
      </c>
      <c r="AS2041" s="18">
        <f t="shared" si="3977"/>
        <v>376075.70900000003</v>
      </c>
      <c r="AT2041" s="18">
        <f t="shared" ref="AT2041" si="4041">AT2042+AT2047</f>
        <v>0</v>
      </c>
      <c r="AU2041" s="18">
        <f t="shared" si="3981"/>
        <v>376075.70900000003</v>
      </c>
      <c r="AV2041" s="18">
        <f t="shared" si="4035"/>
        <v>0</v>
      </c>
      <c r="AW2041" s="31"/>
      <c r="AX2041" s="26"/>
    </row>
    <row r="2042" spans="1:51" ht="78" x14ac:dyDescent="0.3">
      <c r="A2042" s="49" t="s">
        <v>423</v>
      </c>
      <c r="B2042" s="45"/>
      <c r="C2042" s="49"/>
      <c r="D2042" s="49"/>
      <c r="E2042" s="15" t="s">
        <v>1236</v>
      </c>
      <c r="F2042" s="19">
        <f t="shared" ref="F2042:K2045" si="4042">F2043</f>
        <v>53584.6</v>
      </c>
      <c r="G2042" s="19">
        <f t="shared" si="4042"/>
        <v>0</v>
      </c>
      <c r="H2042" s="19">
        <f t="shared" si="4042"/>
        <v>0</v>
      </c>
      <c r="I2042" s="19">
        <f t="shared" si="4042"/>
        <v>0</v>
      </c>
      <c r="J2042" s="19">
        <f t="shared" si="4042"/>
        <v>0</v>
      </c>
      <c r="K2042" s="19">
        <f t="shared" si="4042"/>
        <v>0</v>
      </c>
      <c r="L2042" s="19">
        <f t="shared" si="3951"/>
        <v>53584.6</v>
      </c>
      <c r="M2042" s="19">
        <f t="shared" si="3952"/>
        <v>0</v>
      </c>
      <c r="N2042" s="19">
        <f t="shared" si="3953"/>
        <v>0</v>
      </c>
      <c r="O2042" s="19">
        <f t="shared" ref="O2042:Q2045" si="4043">O2043</f>
        <v>0</v>
      </c>
      <c r="P2042" s="19">
        <f t="shared" si="4043"/>
        <v>0</v>
      </c>
      <c r="Q2042" s="19">
        <f t="shared" si="4043"/>
        <v>0</v>
      </c>
      <c r="R2042" s="19">
        <f t="shared" si="3984"/>
        <v>53584.6</v>
      </c>
      <c r="S2042" s="19">
        <f t="shared" si="3985"/>
        <v>0</v>
      </c>
      <c r="T2042" s="19">
        <f t="shared" si="3986"/>
        <v>0</v>
      </c>
      <c r="U2042" s="19">
        <f t="shared" ref="U2042:AV2042" si="4044">U2043</f>
        <v>0</v>
      </c>
      <c r="V2042" s="19">
        <f t="shared" si="3988"/>
        <v>53584.6</v>
      </c>
      <c r="W2042" s="19">
        <f t="shared" si="3989"/>
        <v>0</v>
      </c>
      <c r="X2042" s="19">
        <f t="shared" si="3990"/>
        <v>0</v>
      </c>
      <c r="Y2042" s="19">
        <f t="shared" si="4044"/>
        <v>0</v>
      </c>
      <c r="Z2042" s="19">
        <f t="shared" si="4044"/>
        <v>0</v>
      </c>
      <c r="AA2042" s="19">
        <f t="shared" si="4044"/>
        <v>0</v>
      </c>
      <c r="AB2042" s="19">
        <f t="shared" si="3994"/>
        <v>53584.6</v>
      </c>
      <c r="AC2042" s="19">
        <f t="shared" si="3995"/>
        <v>0</v>
      </c>
      <c r="AD2042" s="19">
        <f t="shared" si="3996"/>
        <v>0</v>
      </c>
      <c r="AE2042" s="19">
        <f t="shared" si="4044"/>
        <v>0</v>
      </c>
      <c r="AF2042" s="19">
        <f t="shared" si="4044"/>
        <v>0</v>
      </c>
      <c r="AG2042" s="19">
        <f t="shared" si="3998"/>
        <v>53584.6</v>
      </c>
      <c r="AH2042" s="19">
        <f t="shared" si="3999"/>
        <v>0</v>
      </c>
      <c r="AI2042" s="19">
        <f t="shared" si="4000"/>
        <v>0</v>
      </c>
      <c r="AJ2042" s="19">
        <f t="shared" si="4044"/>
        <v>-7558.46</v>
      </c>
      <c r="AK2042" s="19">
        <f t="shared" si="4044"/>
        <v>0</v>
      </c>
      <c r="AL2042" s="19">
        <f t="shared" si="4044"/>
        <v>0</v>
      </c>
      <c r="AM2042" s="19">
        <f t="shared" si="3975"/>
        <v>46026.14</v>
      </c>
      <c r="AN2042" s="19">
        <f t="shared" si="4044"/>
        <v>0</v>
      </c>
      <c r="AO2042" s="19">
        <f t="shared" si="3979"/>
        <v>46026.14</v>
      </c>
      <c r="AP2042" s="19">
        <f t="shared" si="3976"/>
        <v>0</v>
      </c>
      <c r="AQ2042" s="19">
        <f t="shared" si="4044"/>
        <v>0</v>
      </c>
      <c r="AR2042" s="19">
        <f t="shared" si="3980"/>
        <v>0</v>
      </c>
      <c r="AS2042" s="19">
        <f t="shared" si="3977"/>
        <v>0</v>
      </c>
      <c r="AT2042" s="19">
        <f t="shared" si="4044"/>
        <v>0</v>
      </c>
      <c r="AU2042" s="19">
        <f t="shared" si="3981"/>
        <v>0</v>
      </c>
      <c r="AV2042" s="19">
        <f t="shared" si="4044"/>
        <v>0</v>
      </c>
      <c r="AW2042" s="32"/>
      <c r="AX2042" s="23"/>
      <c r="AY2042" s="2"/>
    </row>
    <row r="2043" spans="1:51" ht="46.8" x14ac:dyDescent="0.3">
      <c r="A2043" s="49" t="s">
        <v>421</v>
      </c>
      <c r="B2043" s="45"/>
      <c r="C2043" s="49"/>
      <c r="D2043" s="49"/>
      <c r="E2043" s="15" t="s">
        <v>777</v>
      </c>
      <c r="F2043" s="19">
        <f t="shared" si="4042"/>
        <v>53584.6</v>
      </c>
      <c r="G2043" s="19">
        <f t="shared" si="4042"/>
        <v>0</v>
      </c>
      <c r="H2043" s="19">
        <f t="shared" si="4042"/>
        <v>0</v>
      </c>
      <c r="I2043" s="19">
        <f t="shared" si="4042"/>
        <v>0</v>
      </c>
      <c r="J2043" s="19">
        <f t="shared" si="4042"/>
        <v>0</v>
      </c>
      <c r="K2043" s="19">
        <f t="shared" si="4042"/>
        <v>0</v>
      </c>
      <c r="L2043" s="19">
        <f t="shared" si="3951"/>
        <v>53584.6</v>
      </c>
      <c r="M2043" s="19">
        <f t="shared" si="3952"/>
        <v>0</v>
      </c>
      <c r="N2043" s="19">
        <f t="shared" si="3953"/>
        <v>0</v>
      </c>
      <c r="O2043" s="19">
        <f t="shared" si="4043"/>
        <v>0</v>
      </c>
      <c r="P2043" s="19">
        <f t="shared" si="4043"/>
        <v>0</v>
      </c>
      <c r="Q2043" s="19">
        <f t="shared" si="4043"/>
        <v>0</v>
      </c>
      <c r="R2043" s="19">
        <f t="shared" si="3984"/>
        <v>53584.6</v>
      </c>
      <c r="S2043" s="19">
        <f t="shared" si="3985"/>
        <v>0</v>
      </c>
      <c r="T2043" s="19">
        <f t="shared" si="3986"/>
        <v>0</v>
      </c>
      <c r="U2043" s="19">
        <f t="shared" ref="U2043:AV2045" si="4045">U2044</f>
        <v>0</v>
      </c>
      <c r="V2043" s="19">
        <f t="shared" si="3988"/>
        <v>53584.6</v>
      </c>
      <c r="W2043" s="19">
        <f t="shared" si="3989"/>
        <v>0</v>
      </c>
      <c r="X2043" s="19">
        <f t="shared" si="3990"/>
        <v>0</v>
      </c>
      <c r="Y2043" s="19">
        <f t="shared" si="4045"/>
        <v>0</v>
      </c>
      <c r="Z2043" s="19">
        <f t="shared" si="4045"/>
        <v>0</v>
      </c>
      <c r="AA2043" s="19">
        <f t="shared" si="4045"/>
        <v>0</v>
      </c>
      <c r="AB2043" s="19">
        <f t="shared" si="3994"/>
        <v>53584.6</v>
      </c>
      <c r="AC2043" s="19">
        <f t="shared" si="3995"/>
        <v>0</v>
      </c>
      <c r="AD2043" s="19">
        <f t="shared" si="3996"/>
        <v>0</v>
      </c>
      <c r="AE2043" s="19">
        <f t="shared" si="4045"/>
        <v>0</v>
      </c>
      <c r="AF2043" s="19">
        <f t="shared" si="4045"/>
        <v>0</v>
      </c>
      <c r="AG2043" s="19">
        <f t="shared" si="3998"/>
        <v>53584.6</v>
      </c>
      <c r="AH2043" s="19">
        <f t="shared" si="3999"/>
        <v>0</v>
      </c>
      <c r="AI2043" s="19">
        <f t="shared" si="4000"/>
        <v>0</v>
      </c>
      <c r="AJ2043" s="19">
        <f t="shared" si="4045"/>
        <v>-7558.46</v>
      </c>
      <c r="AK2043" s="19">
        <f t="shared" si="4045"/>
        <v>0</v>
      </c>
      <c r="AL2043" s="19">
        <f t="shared" si="4045"/>
        <v>0</v>
      </c>
      <c r="AM2043" s="19">
        <f t="shared" si="3975"/>
        <v>46026.14</v>
      </c>
      <c r="AN2043" s="19">
        <f t="shared" si="4045"/>
        <v>0</v>
      </c>
      <c r="AO2043" s="19">
        <f t="shared" si="3979"/>
        <v>46026.14</v>
      </c>
      <c r="AP2043" s="19">
        <f t="shared" si="3976"/>
        <v>0</v>
      </c>
      <c r="AQ2043" s="19">
        <f t="shared" si="4045"/>
        <v>0</v>
      </c>
      <c r="AR2043" s="19">
        <f t="shared" si="3980"/>
        <v>0</v>
      </c>
      <c r="AS2043" s="19">
        <f t="shared" si="3977"/>
        <v>0</v>
      </c>
      <c r="AT2043" s="19">
        <f t="shared" si="4045"/>
        <v>0</v>
      </c>
      <c r="AU2043" s="19">
        <f t="shared" si="3981"/>
        <v>0</v>
      </c>
      <c r="AV2043" s="19">
        <f t="shared" si="4045"/>
        <v>0</v>
      </c>
      <c r="AW2043" s="32"/>
      <c r="AX2043" s="23"/>
      <c r="AY2043" s="2"/>
    </row>
    <row r="2044" spans="1:51" ht="31.2" x14ac:dyDescent="0.3">
      <c r="A2044" s="49" t="s">
        <v>421</v>
      </c>
      <c r="B2044" s="45">
        <v>200</v>
      </c>
      <c r="C2044" s="49"/>
      <c r="D2044" s="49"/>
      <c r="E2044" s="15" t="s">
        <v>578</v>
      </c>
      <c r="F2044" s="19">
        <f t="shared" si="4042"/>
        <v>53584.6</v>
      </c>
      <c r="G2044" s="19">
        <f t="shared" si="4042"/>
        <v>0</v>
      </c>
      <c r="H2044" s="19">
        <f t="shared" si="4042"/>
        <v>0</v>
      </c>
      <c r="I2044" s="19">
        <f t="shared" si="4042"/>
        <v>0</v>
      </c>
      <c r="J2044" s="19">
        <f t="shared" si="4042"/>
        <v>0</v>
      </c>
      <c r="K2044" s="19">
        <f t="shared" si="4042"/>
        <v>0</v>
      </c>
      <c r="L2044" s="19">
        <f t="shared" si="3951"/>
        <v>53584.6</v>
      </c>
      <c r="M2044" s="19">
        <f t="shared" si="3952"/>
        <v>0</v>
      </c>
      <c r="N2044" s="19">
        <f t="shared" si="3953"/>
        <v>0</v>
      </c>
      <c r="O2044" s="19">
        <f t="shared" si="4043"/>
        <v>0</v>
      </c>
      <c r="P2044" s="19">
        <f t="shared" si="4043"/>
        <v>0</v>
      </c>
      <c r="Q2044" s="19">
        <f t="shared" si="4043"/>
        <v>0</v>
      </c>
      <c r="R2044" s="19">
        <f t="shared" si="3984"/>
        <v>53584.6</v>
      </c>
      <c r="S2044" s="19">
        <f t="shared" si="3985"/>
        <v>0</v>
      </c>
      <c r="T2044" s="19">
        <f t="shared" si="3986"/>
        <v>0</v>
      </c>
      <c r="U2044" s="19">
        <f t="shared" si="4045"/>
        <v>0</v>
      </c>
      <c r="V2044" s="19">
        <f t="shared" si="3988"/>
        <v>53584.6</v>
      </c>
      <c r="W2044" s="19">
        <f t="shared" si="3989"/>
        <v>0</v>
      </c>
      <c r="X2044" s="19">
        <f t="shared" si="3990"/>
        <v>0</v>
      </c>
      <c r="Y2044" s="19">
        <f t="shared" si="4045"/>
        <v>0</v>
      </c>
      <c r="Z2044" s="19">
        <f t="shared" si="4045"/>
        <v>0</v>
      </c>
      <c r="AA2044" s="19">
        <f t="shared" si="4045"/>
        <v>0</v>
      </c>
      <c r="AB2044" s="19">
        <f t="shared" si="3994"/>
        <v>53584.6</v>
      </c>
      <c r="AC2044" s="19">
        <f t="shared" si="3995"/>
        <v>0</v>
      </c>
      <c r="AD2044" s="19">
        <f t="shared" si="3996"/>
        <v>0</v>
      </c>
      <c r="AE2044" s="19">
        <f t="shared" si="4045"/>
        <v>0</v>
      </c>
      <c r="AF2044" s="19">
        <f t="shared" si="4045"/>
        <v>0</v>
      </c>
      <c r="AG2044" s="19">
        <f t="shared" si="3998"/>
        <v>53584.6</v>
      </c>
      <c r="AH2044" s="19">
        <f t="shared" si="3999"/>
        <v>0</v>
      </c>
      <c r="AI2044" s="19">
        <f t="shared" si="4000"/>
        <v>0</v>
      </c>
      <c r="AJ2044" s="19">
        <f t="shared" si="4045"/>
        <v>-7558.46</v>
      </c>
      <c r="AK2044" s="19">
        <f t="shared" si="4045"/>
        <v>0</v>
      </c>
      <c r="AL2044" s="19">
        <f t="shared" si="4045"/>
        <v>0</v>
      </c>
      <c r="AM2044" s="19">
        <f t="shared" si="3975"/>
        <v>46026.14</v>
      </c>
      <c r="AN2044" s="19">
        <f t="shared" si="4045"/>
        <v>0</v>
      </c>
      <c r="AO2044" s="19">
        <f t="shared" si="3979"/>
        <v>46026.14</v>
      </c>
      <c r="AP2044" s="19">
        <f t="shared" si="3976"/>
        <v>0</v>
      </c>
      <c r="AQ2044" s="19">
        <f t="shared" si="4045"/>
        <v>0</v>
      </c>
      <c r="AR2044" s="19">
        <f t="shared" si="3980"/>
        <v>0</v>
      </c>
      <c r="AS2044" s="19">
        <f t="shared" si="3977"/>
        <v>0</v>
      </c>
      <c r="AT2044" s="19">
        <f t="shared" si="4045"/>
        <v>0</v>
      </c>
      <c r="AU2044" s="19">
        <f t="shared" si="3981"/>
        <v>0</v>
      </c>
      <c r="AV2044" s="19">
        <f t="shared" si="4045"/>
        <v>0</v>
      </c>
      <c r="AW2044" s="32"/>
      <c r="AX2044" s="23"/>
      <c r="AY2044" s="2"/>
    </row>
    <row r="2045" spans="1:51" ht="46.8" x14ac:dyDescent="0.3">
      <c r="A2045" s="49" t="s">
        <v>421</v>
      </c>
      <c r="B2045" s="45">
        <v>240</v>
      </c>
      <c r="C2045" s="49"/>
      <c r="D2045" s="49"/>
      <c r="E2045" s="15" t="s">
        <v>586</v>
      </c>
      <c r="F2045" s="19">
        <f t="shared" si="4042"/>
        <v>53584.6</v>
      </c>
      <c r="G2045" s="19">
        <f t="shared" si="4042"/>
        <v>0</v>
      </c>
      <c r="H2045" s="19">
        <f t="shared" si="4042"/>
        <v>0</v>
      </c>
      <c r="I2045" s="19">
        <f t="shared" si="4042"/>
        <v>0</v>
      </c>
      <c r="J2045" s="19">
        <f t="shared" si="4042"/>
        <v>0</v>
      </c>
      <c r="K2045" s="19">
        <f t="shared" si="4042"/>
        <v>0</v>
      </c>
      <c r="L2045" s="19">
        <f t="shared" si="3951"/>
        <v>53584.6</v>
      </c>
      <c r="M2045" s="19">
        <f t="shared" si="3952"/>
        <v>0</v>
      </c>
      <c r="N2045" s="19">
        <f t="shared" si="3953"/>
        <v>0</v>
      </c>
      <c r="O2045" s="19">
        <f t="shared" si="4043"/>
        <v>0</v>
      </c>
      <c r="P2045" s="19">
        <f t="shared" si="4043"/>
        <v>0</v>
      </c>
      <c r="Q2045" s="19">
        <f t="shared" si="4043"/>
        <v>0</v>
      </c>
      <c r="R2045" s="19">
        <f t="shared" si="3984"/>
        <v>53584.6</v>
      </c>
      <c r="S2045" s="19">
        <f t="shared" si="3985"/>
        <v>0</v>
      </c>
      <c r="T2045" s="19">
        <f t="shared" si="3986"/>
        <v>0</v>
      </c>
      <c r="U2045" s="19">
        <f t="shared" si="4045"/>
        <v>0</v>
      </c>
      <c r="V2045" s="19">
        <f t="shared" si="3988"/>
        <v>53584.6</v>
      </c>
      <c r="W2045" s="19">
        <f t="shared" si="3989"/>
        <v>0</v>
      </c>
      <c r="X2045" s="19">
        <f t="shared" si="3990"/>
        <v>0</v>
      </c>
      <c r="Y2045" s="19">
        <f t="shared" si="4045"/>
        <v>0</v>
      </c>
      <c r="Z2045" s="19">
        <f t="shared" si="4045"/>
        <v>0</v>
      </c>
      <c r="AA2045" s="19">
        <f t="shared" si="4045"/>
        <v>0</v>
      </c>
      <c r="AB2045" s="19">
        <f t="shared" si="3994"/>
        <v>53584.6</v>
      </c>
      <c r="AC2045" s="19">
        <f t="shared" si="3995"/>
        <v>0</v>
      </c>
      <c r="AD2045" s="19">
        <f t="shared" si="3996"/>
        <v>0</v>
      </c>
      <c r="AE2045" s="19">
        <f t="shared" si="4045"/>
        <v>0</v>
      </c>
      <c r="AF2045" s="19">
        <f t="shared" si="4045"/>
        <v>0</v>
      </c>
      <c r="AG2045" s="19">
        <f t="shared" si="3998"/>
        <v>53584.6</v>
      </c>
      <c r="AH2045" s="19">
        <f t="shared" si="3999"/>
        <v>0</v>
      </c>
      <c r="AI2045" s="19">
        <f t="shared" si="4000"/>
        <v>0</v>
      </c>
      <c r="AJ2045" s="19">
        <f t="shared" si="4045"/>
        <v>-7558.46</v>
      </c>
      <c r="AK2045" s="19">
        <f t="shared" si="4045"/>
        <v>0</v>
      </c>
      <c r="AL2045" s="19">
        <f t="shared" si="4045"/>
        <v>0</v>
      </c>
      <c r="AM2045" s="19">
        <f t="shared" si="3975"/>
        <v>46026.14</v>
      </c>
      <c r="AN2045" s="19">
        <f t="shared" si="4045"/>
        <v>0</v>
      </c>
      <c r="AO2045" s="19">
        <f t="shared" si="3979"/>
        <v>46026.14</v>
      </c>
      <c r="AP2045" s="19">
        <f t="shared" si="3976"/>
        <v>0</v>
      </c>
      <c r="AQ2045" s="19">
        <f t="shared" si="4045"/>
        <v>0</v>
      </c>
      <c r="AR2045" s="19">
        <f t="shared" si="3980"/>
        <v>0</v>
      </c>
      <c r="AS2045" s="19">
        <f t="shared" si="3977"/>
        <v>0</v>
      </c>
      <c r="AT2045" s="19">
        <f t="shared" si="4045"/>
        <v>0</v>
      </c>
      <c r="AU2045" s="19">
        <f t="shared" si="3981"/>
        <v>0</v>
      </c>
      <c r="AV2045" s="19">
        <f t="shared" si="4045"/>
        <v>0</v>
      </c>
      <c r="AW2045" s="32"/>
      <c r="AX2045" s="23"/>
      <c r="AY2045" s="2"/>
    </row>
    <row r="2046" spans="1:51" x14ac:dyDescent="0.3">
      <c r="A2046" s="49" t="s">
        <v>421</v>
      </c>
      <c r="B2046" s="45">
        <v>240</v>
      </c>
      <c r="C2046" s="49" t="s">
        <v>200</v>
      </c>
      <c r="D2046" s="49" t="s">
        <v>5</v>
      </c>
      <c r="E2046" s="15" t="s">
        <v>551</v>
      </c>
      <c r="F2046" s="19">
        <v>53584.6</v>
      </c>
      <c r="G2046" s="19">
        <v>0</v>
      </c>
      <c r="H2046" s="19">
        <v>0</v>
      </c>
      <c r="I2046" s="19"/>
      <c r="J2046" s="19"/>
      <c r="K2046" s="19"/>
      <c r="L2046" s="19">
        <f t="shared" si="3951"/>
        <v>53584.6</v>
      </c>
      <c r="M2046" s="19">
        <f t="shared" si="3952"/>
        <v>0</v>
      </c>
      <c r="N2046" s="19">
        <f t="shared" si="3953"/>
        <v>0</v>
      </c>
      <c r="O2046" s="19"/>
      <c r="P2046" s="19"/>
      <c r="Q2046" s="19"/>
      <c r="R2046" s="19">
        <f t="shared" si="3984"/>
        <v>53584.6</v>
      </c>
      <c r="S2046" s="19">
        <f t="shared" si="3985"/>
        <v>0</v>
      </c>
      <c r="T2046" s="19">
        <f t="shared" si="3986"/>
        <v>0</v>
      </c>
      <c r="U2046" s="19"/>
      <c r="V2046" s="19">
        <f t="shared" si="3988"/>
        <v>53584.6</v>
      </c>
      <c r="W2046" s="19">
        <f t="shared" si="3989"/>
        <v>0</v>
      </c>
      <c r="X2046" s="19">
        <f t="shared" si="3990"/>
        <v>0</v>
      </c>
      <c r="Y2046" s="19"/>
      <c r="Z2046" s="19"/>
      <c r="AA2046" s="19"/>
      <c r="AB2046" s="19">
        <f t="shared" si="3994"/>
        <v>53584.6</v>
      </c>
      <c r="AC2046" s="19">
        <f t="shared" si="3995"/>
        <v>0</v>
      </c>
      <c r="AD2046" s="19">
        <f t="shared" si="3996"/>
        <v>0</v>
      </c>
      <c r="AE2046" s="19"/>
      <c r="AF2046" s="19"/>
      <c r="AG2046" s="19">
        <f t="shared" si="3998"/>
        <v>53584.6</v>
      </c>
      <c r="AH2046" s="19">
        <f t="shared" si="3999"/>
        <v>0</v>
      </c>
      <c r="AI2046" s="19">
        <f t="shared" si="4000"/>
        <v>0</v>
      </c>
      <c r="AJ2046" s="19">
        <v>-7558.46</v>
      </c>
      <c r="AK2046" s="19"/>
      <c r="AL2046" s="19"/>
      <c r="AM2046" s="19">
        <f t="shared" si="3975"/>
        <v>46026.14</v>
      </c>
      <c r="AN2046" s="19"/>
      <c r="AO2046" s="19">
        <f t="shared" si="3979"/>
        <v>46026.14</v>
      </c>
      <c r="AP2046" s="19">
        <f t="shared" si="3976"/>
        <v>0</v>
      </c>
      <c r="AQ2046" s="19"/>
      <c r="AR2046" s="19">
        <f t="shared" si="3980"/>
        <v>0</v>
      </c>
      <c r="AS2046" s="19">
        <f t="shared" si="3977"/>
        <v>0</v>
      </c>
      <c r="AT2046" s="19"/>
      <c r="AU2046" s="19">
        <f t="shared" si="3981"/>
        <v>0</v>
      </c>
      <c r="AV2046" s="19"/>
      <c r="AW2046" s="32"/>
      <c r="AX2046" s="23"/>
      <c r="AY2046" s="2"/>
    </row>
    <row r="2047" spans="1:51" ht="46.8" x14ac:dyDescent="0.3">
      <c r="A2047" s="49" t="s">
        <v>425</v>
      </c>
      <c r="B2047" s="45"/>
      <c r="C2047" s="49"/>
      <c r="D2047" s="49"/>
      <c r="E2047" s="15" t="s">
        <v>1237</v>
      </c>
      <c r="F2047" s="19">
        <f t="shared" ref="F2047:K2047" si="4046">F2052+F2048</f>
        <v>121047</v>
      </c>
      <c r="G2047" s="19">
        <f t="shared" si="4046"/>
        <v>150000</v>
      </c>
      <c r="H2047" s="19">
        <f t="shared" si="4046"/>
        <v>150000</v>
      </c>
      <c r="I2047" s="19">
        <f t="shared" si="4046"/>
        <v>0</v>
      </c>
      <c r="J2047" s="19">
        <f t="shared" si="4046"/>
        <v>0</v>
      </c>
      <c r="K2047" s="19">
        <f t="shared" si="4046"/>
        <v>0</v>
      </c>
      <c r="L2047" s="19">
        <f t="shared" si="3951"/>
        <v>121047</v>
      </c>
      <c r="M2047" s="19">
        <f t="shared" si="3952"/>
        <v>150000</v>
      </c>
      <c r="N2047" s="19">
        <f t="shared" si="3953"/>
        <v>150000</v>
      </c>
      <c r="O2047" s="19">
        <f t="shared" ref="O2047:Q2047" si="4047">O2052+O2048</f>
        <v>28397.096000000001</v>
      </c>
      <c r="P2047" s="19">
        <f t="shared" si="4047"/>
        <v>0</v>
      </c>
      <c r="Q2047" s="19">
        <f t="shared" si="4047"/>
        <v>0</v>
      </c>
      <c r="R2047" s="19">
        <f t="shared" si="3984"/>
        <v>149444.09599999999</v>
      </c>
      <c r="S2047" s="19">
        <f t="shared" si="3985"/>
        <v>150000</v>
      </c>
      <c r="T2047" s="19">
        <f t="shared" si="3986"/>
        <v>150000</v>
      </c>
      <c r="U2047" s="19">
        <f t="shared" ref="U2047:AV2047" si="4048">U2052+U2048</f>
        <v>0</v>
      </c>
      <c r="V2047" s="19">
        <f t="shared" si="3988"/>
        <v>149444.09599999999</v>
      </c>
      <c r="W2047" s="19">
        <f t="shared" si="3989"/>
        <v>150000</v>
      </c>
      <c r="X2047" s="19">
        <f t="shared" si="3990"/>
        <v>150000</v>
      </c>
      <c r="Y2047" s="19">
        <f t="shared" ref="Y2047:AA2047" si="4049">Y2052+Y2048</f>
        <v>5178.7039999999997</v>
      </c>
      <c r="Z2047" s="19">
        <f t="shared" si="4049"/>
        <v>166488.98300000001</v>
      </c>
      <c r="AA2047" s="19">
        <f t="shared" si="4049"/>
        <v>226075.709</v>
      </c>
      <c r="AB2047" s="19">
        <f t="shared" si="3994"/>
        <v>154622.79999999999</v>
      </c>
      <c r="AC2047" s="19">
        <f t="shared" si="3995"/>
        <v>316488.98300000001</v>
      </c>
      <c r="AD2047" s="19">
        <f t="shared" si="3996"/>
        <v>376075.70900000003</v>
      </c>
      <c r="AE2047" s="19">
        <f t="shared" ref="AE2047:AF2047" si="4050">AE2052+AE2048</f>
        <v>0</v>
      </c>
      <c r="AF2047" s="19">
        <f t="shared" si="4050"/>
        <v>0</v>
      </c>
      <c r="AG2047" s="19">
        <f t="shared" si="3998"/>
        <v>154622.79999999999</v>
      </c>
      <c r="AH2047" s="19">
        <f t="shared" si="3999"/>
        <v>316488.98300000001</v>
      </c>
      <c r="AI2047" s="19">
        <f t="shared" si="4000"/>
        <v>376075.70900000003</v>
      </c>
      <c r="AJ2047" s="19">
        <f t="shared" ref="AJ2047:AL2047" si="4051">AJ2052+AJ2048</f>
        <v>0</v>
      </c>
      <c r="AK2047" s="19">
        <f t="shared" si="4051"/>
        <v>0</v>
      </c>
      <c r="AL2047" s="19">
        <f t="shared" si="4051"/>
        <v>0</v>
      </c>
      <c r="AM2047" s="19">
        <f t="shared" si="3975"/>
        <v>154622.79999999999</v>
      </c>
      <c r="AN2047" s="19">
        <f t="shared" ref="AN2047" si="4052">AN2052+AN2048</f>
        <v>0</v>
      </c>
      <c r="AO2047" s="19">
        <f t="shared" si="3979"/>
        <v>154622.79999999999</v>
      </c>
      <c r="AP2047" s="19">
        <f t="shared" si="3976"/>
        <v>316488.98300000001</v>
      </c>
      <c r="AQ2047" s="19">
        <f t="shared" ref="AQ2047" si="4053">AQ2052+AQ2048</f>
        <v>0</v>
      </c>
      <c r="AR2047" s="19">
        <f t="shared" si="3980"/>
        <v>316488.98300000001</v>
      </c>
      <c r="AS2047" s="19">
        <f t="shared" si="3977"/>
        <v>376075.70900000003</v>
      </c>
      <c r="AT2047" s="19">
        <f t="shared" ref="AT2047" si="4054">AT2052+AT2048</f>
        <v>0</v>
      </c>
      <c r="AU2047" s="19">
        <f t="shared" si="3981"/>
        <v>376075.70900000003</v>
      </c>
      <c r="AV2047" s="19">
        <f t="shared" si="4048"/>
        <v>0</v>
      </c>
      <c r="AW2047" s="32"/>
      <c r="AX2047" s="23"/>
      <c r="AY2047" s="2"/>
    </row>
    <row r="2048" spans="1:51" ht="46.8" x14ac:dyDescent="0.3">
      <c r="A2048" s="49" t="s">
        <v>874</v>
      </c>
      <c r="B2048" s="45"/>
      <c r="C2048" s="49"/>
      <c r="D2048" s="49"/>
      <c r="E2048" s="15" t="s">
        <v>878</v>
      </c>
      <c r="F2048" s="19">
        <f t="shared" ref="F2048:K2050" si="4055">F2049</f>
        <v>8353.7000000000007</v>
      </c>
      <c r="G2048" s="19">
        <f t="shared" si="4055"/>
        <v>0</v>
      </c>
      <c r="H2048" s="19">
        <f t="shared" si="4055"/>
        <v>0</v>
      </c>
      <c r="I2048" s="19">
        <f t="shared" si="4055"/>
        <v>0</v>
      </c>
      <c r="J2048" s="19">
        <f t="shared" si="4055"/>
        <v>0</v>
      </c>
      <c r="K2048" s="19">
        <f t="shared" si="4055"/>
        <v>0</v>
      </c>
      <c r="L2048" s="19">
        <f t="shared" si="3951"/>
        <v>8353.7000000000007</v>
      </c>
      <c r="M2048" s="19">
        <f t="shared" si="3952"/>
        <v>0</v>
      </c>
      <c r="N2048" s="19">
        <f t="shared" si="3953"/>
        <v>0</v>
      </c>
      <c r="O2048" s="19">
        <f t="shared" ref="O2048:Q2050" si="4056">O2049</f>
        <v>23185.34</v>
      </c>
      <c r="P2048" s="19">
        <f t="shared" si="4056"/>
        <v>0</v>
      </c>
      <c r="Q2048" s="19">
        <f t="shared" si="4056"/>
        <v>0</v>
      </c>
      <c r="R2048" s="19">
        <f t="shared" si="3984"/>
        <v>31539.040000000001</v>
      </c>
      <c r="S2048" s="19">
        <f t="shared" si="3985"/>
        <v>0</v>
      </c>
      <c r="T2048" s="19">
        <f t="shared" si="3986"/>
        <v>0</v>
      </c>
      <c r="U2048" s="19">
        <f t="shared" ref="U2048:AV2050" si="4057">U2049</f>
        <v>0</v>
      </c>
      <c r="V2048" s="19">
        <f t="shared" si="3988"/>
        <v>31539.040000000001</v>
      </c>
      <c r="W2048" s="19">
        <f t="shared" si="3989"/>
        <v>0</v>
      </c>
      <c r="X2048" s="19">
        <f t="shared" si="3990"/>
        <v>0</v>
      </c>
      <c r="Y2048" s="19">
        <f t="shared" si="4057"/>
        <v>0</v>
      </c>
      <c r="Z2048" s="19">
        <f t="shared" si="4057"/>
        <v>0</v>
      </c>
      <c r="AA2048" s="19">
        <f t="shared" si="4057"/>
        <v>0</v>
      </c>
      <c r="AB2048" s="19">
        <f t="shared" si="3994"/>
        <v>31539.040000000001</v>
      </c>
      <c r="AC2048" s="19">
        <f t="shared" si="3995"/>
        <v>0</v>
      </c>
      <c r="AD2048" s="19">
        <f t="shared" si="3996"/>
        <v>0</v>
      </c>
      <c r="AE2048" s="19">
        <f t="shared" si="4057"/>
        <v>0</v>
      </c>
      <c r="AF2048" s="19">
        <f t="shared" si="4057"/>
        <v>0</v>
      </c>
      <c r="AG2048" s="19">
        <f t="shared" si="3998"/>
        <v>31539.040000000001</v>
      </c>
      <c r="AH2048" s="19">
        <f t="shared" si="3999"/>
        <v>0</v>
      </c>
      <c r="AI2048" s="19">
        <f t="shared" si="4000"/>
        <v>0</v>
      </c>
      <c r="AJ2048" s="19">
        <f t="shared" si="4057"/>
        <v>0</v>
      </c>
      <c r="AK2048" s="19">
        <f t="shared" si="4057"/>
        <v>0</v>
      </c>
      <c r="AL2048" s="19">
        <f t="shared" si="4057"/>
        <v>0</v>
      </c>
      <c r="AM2048" s="19">
        <f t="shared" si="3975"/>
        <v>31539.040000000001</v>
      </c>
      <c r="AN2048" s="19">
        <f t="shared" si="4057"/>
        <v>0</v>
      </c>
      <c r="AO2048" s="19">
        <f t="shared" si="3979"/>
        <v>31539.040000000001</v>
      </c>
      <c r="AP2048" s="19">
        <f t="shared" si="3976"/>
        <v>0</v>
      </c>
      <c r="AQ2048" s="19">
        <f t="shared" si="4057"/>
        <v>0</v>
      </c>
      <c r="AR2048" s="19">
        <f t="shared" si="3980"/>
        <v>0</v>
      </c>
      <c r="AS2048" s="19">
        <f t="shared" si="3977"/>
        <v>0</v>
      </c>
      <c r="AT2048" s="19">
        <f t="shared" si="4057"/>
        <v>0</v>
      </c>
      <c r="AU2048" s="19">
        <f t="shared" si="3981"/>
        <v>0</v>
      </c>
      <c r="AV2048" s="19">
        <f t="shared" si="4057"/>
        <v>0</v>
      </c>
      <c r="AW2048" s="32"/>
      <c r="AX2048" s="23"/>
      <c r="AY2048" s="2"/>
    </row>
    <row r="2049" spans="1:51" ht="46.8" x14ac:dyDescent="0.3">
      <c r="A2049" s="49" t="s">
        <v>874</v>
      </c>
      <c r="B2049" s="45">
        <v>600</v>
      </c>
      <c r="C2049" s="49"/>
      <c r="D2049" s="49"/>
      <c r="E2049" s="15" t="s">
        <v>581</v>
      </c>
      <c r="F2049" s="19">
        <f t="shared" si="4055"/>
        <v>8353.7000000000007</v>
      </c>
      <c r="G2049" s="19">
        <f t="shared" si="4055"/>
        <v>0</v>
      </c>
      <c r="H2049" s="19">
        <f t="shared" si="4055"/>
        <v>0</v>
      </c>
      <c r="I2049" s="19">
        <f t="shared" si="4055"/>
        <v>0</v>
      </c>
      <c r="J2049" s="19">
        <f t="shared" si="4055"/>
        <v>0</v>
      </c>
      <c r="K2049" s="19">
        <f t="shared" si="4055"/>
        <v>0</v>
      </c>
      <c r="L2049" s="19">
        <f t="shared" si="3951"/>
        <v>8353.7000000000007</v>
      </c>
      <c r="M2049" s="19">
        <f t="shared" si="3952"/>
        <v>0</v>
      </c>
      <c r="N2049" s="19">
        <f t="shared" si="3953"/>
        <v>0</v>
      </c>
      <c r="O2049" s="19">
        <f t="shared" si="4056"/>
        <v>23185.34</v>
      </c>
      <c r="P2049" s="19">
        <f t="shared" si="4056"/>
        <v>0</v>
      </c>
      <c r="Q2049" s="19">
        <f t="shared" si="4056"/>
        <v>0</v>
      </c>
      <c r="R2049" s="19">
        <f t="shared" si="3984"/>
        <v>31539.040000000001</v>
      </c>
      <c r="S2049" s="19">
        <f t="shared" si="3985"/>
        <v>0</v>
      </c>
      <c r="T2049" s="19">
        <f t="shared" si="3986"/>
        <v>0</v>
      </c>
      <c r="U2049" s="19">
        <f t="shared" si="4057"/>
        <v>0</v>
      </c>
      <c r="V2049" s="19">
        <f t="shared" si="3988"/>
        <v>31539.040000000001</v>
      </c>
      <c r="W2049" s="19">
        <f t="shared" si="3989"/>
        <v>0</v>
      </c>
      <c r="X2049" s="19">
        <f t="shared" si="3990"/>
        <v>0</v>
      </c>
      <c r="Y2049" s="19">
        <f t="shared" si="4057"/>
        <v>0</v>
      </c>
      <c r="Z2049" s="19">
        <f t="shared" si="4057"/>
        <v>0</v>
      </c>
      <c r="AA2049" s="19">
        <f t="shared" si="4057"/>
        <v>0</v>
      </c>
      <c r="AB2049" s="19">
        <f t="shared" si="3994"/>
        <v>31539.040000000001</v>
      </c>
      <c r="AC2049" s="19">
        <f t="shared" si="3995"/>
        <v>0</v>
      </c>
      <c r="AD2049" s="19">
        <f t="shared" si="3996"/>
        <v>0</v>
      </c>
      <c r="AE2049" s="19">
        <f t="shared" si="4057"/>
        <v>0</v>
      </c>
      <c r="AF2049" s="19">
        <f t="shared" si="4057"/>
        <v>0</v>
      </c>
      <c r="AG2049" s="19">
        <f t="shared" si="3998"/>
        <v>31539.040000000001</v>
      </c>
      <c r="AH2049" s="19">
        <f t="shared" si="3999"/>
        <v>0</v>
      </c>
      <c r="AI2049" s="19">
        <f t="shared" si="4000"/>
        <v>0</v>
      </c>
      <c r="AJ2049" s="19">
        <f t="shared" si="4057"/>
        <v>0</v>
      </c>
      <c r="AK2049" s="19">
        <f t="shared" si="4057"/>
        <v>0</v>
      </c>
      <c r="AL2049" s="19">
        <f t="shared" si="4057"/>
        <v>0</v>
      </c>
      <c r="AM2049" s="19">
        <f t="shared" si="3975"/>
        <v>31539.040000000001</v>
      </c>
      <c r="AN2049" s="19">
        <f t="shared" si="4057"/>
        <v>0</v>
      </c>
      <c r="AO2049" s="19">
        <f t="shared" si="3979"/>
        <v>31539.040000000001</v>
      </c>
      <c r="AP2049" s="19">
        <f t="shared" si="3976"/>
        <v>0</v>
      </c>
      <c r="AQ2049" s="19">
        <f t="shared" si="4057"/>
        <v>0</v>
      </c>
      <c r="AR2049" s="19">
        <f t="shared" si="3980"/>
        <v>0</v>
      </c>
      <c r="AS2049" s="19">
        <f t="shared" si="3977"/>
        <v>0</v>
      </c>
      <c r="AT2049" s="19">
        <f t="shared" si="4057"/>
        <v>0</v>
      </c>
      <c r="AU2049" s="19">
        <f t="shared" si="3981"/>
        <v>0</v>
      </c>
      <c r="AV2049" s="19">
        <f t="shared" si="4057"/>
        <v>0</v>
      </c>
      <c r="AW2049" s="32"/>
      <c r="AX2049" s="23"/>
      <c r="AY2049" s="2"/>
    </row>
    <row r="2050" spans="1:51" ht="46.8" x14ac:dyDescent="0.3">
      <c r="A2050" s="49" t="s">
        <v>874</v>
      </c>
      <c r="B2050" s="45">
        <v>630</v>
      </c>
      <c r="C2050" s="49"/>
      <c r="D2050" s="49"/>
      <c r="E2050" s="15" t="s">
        <v>597</v>
      </c>
      <c r="F2050" s="19">
        <f t="shared" si="4055"/>
        <v>8353.7000000000007</v>
      </c>
      <c r="G2050" s="19">
        <f t="shared" si="4055"/>
        <v>0</v>
      </c>
      <c r="H2050" s="19">
        <f t="shared" si="4055"/>
        <v>0</v>
      </c>
      <c r="I2050" s="19">
        <f t="shared" si="4055"/>
        <v>0</v>
      </c>
      <c r="J2050" s="19">
        <f t="shared" si="4055"/>
        <v>0</v>
      </c>
      <c r="K2050" s="19">
        <f t="shared" si="4055"/>
        <v>0</v>
      </c>
      <c r="L2050" s="19">
        <f t="shared" si="3951"/>
        <v>8353.7000000000007</v>
      </c>
      <c r="M2050" s="19">
        <f t="shared" si="3952"/>
        <v>0</v>
      </c>
      <c r="N2050" s="19">
        <f t="shared" si="3953"/>
        <v>0</v>
      </c>
      <c r="O2050" s="19">
        <f t="shared" si="4056"/>
        <v>23185.34</v>
      </c>
      <c r="P2050" s="19">
        <f t="shared" si="4056"/>
        <v>0</v>
      </c>
      <c r="Q2050" s="19">
        <f t="shared" si="4056"/>
        <v>0</v>
      </c>
      <c r="R2050" s="19">
        <f t="shared" si="3984"/>
        <v>31539.040000000001</v>
      </c>
      <c r="S2050" s="19">
        <f t="shared" si="3985"/>
        <v>0</v>
      </c>
      <c r="T2050" s="19">
        <f t="shared" si="3986"/>
        <v>0</v>
      </c>
      <c r="U2050" s="19">
        <f t="shared" si="4057"/>
        <v>0</v>
      </c>
      <c r="V2050" s="19">
        <f t="shared" si="3988"/>
        <v>31539.040000000001</v>
      </c>
      <c r="W2050" s="19">
        <f t="shared" si="3989"/>
        <v>0</v>
      </c>
      <c r="X2050" s="19">
        <f t="shared" si="3990"/>
        <v>0</v>
      </c>
      <c r="Y2050" s="19">
        <f t="shared" si="4057"/>
        <v>0</v>
      </c>
      <c r="Z2050" s="19">
        <f t="shared" si="4057"/>
        <v>0</v>
      </c>
      <c r="AA2050" s="19">
        <f t="shared" si="4057"/>
        <v>0</v>
      </c>
      <c r="AB2050" s="19">
        <f t="shared" si="3994"/>
        <v>31539.040000000001</v>
      </c>
      <c r="AC2050" s="19">
        <f t="shared" si="3995"/>
        <v>0</v>
      </c>
      <c r="AD2050" s="19">
        <f t="shared" si="3996"/>
        <v>0</v>
      </c>
      <c r="AE2050" s="19">
        <f t="shared" si="4057"/>
        <v>0</v>
      </c>
      <c r="AF2050" s="19">
        <f t="shared" si="4057"/>
        <v>0</v>
      </c>
      <c r="AG2050" s="19">
        <f t="shared" si="3998"/>
        <v>31539.040000000001</v>
      </c>
      <c r="AH2050" s="19">
        <f t="shared" si="3999"/>
        <v>0</v>
      </c>
      <c r="AI2050" s="19">
        <f t="shared" si="4000"/>
        <v>0</v>
      </c>
      <c r="AJ2050" s="19">
        <f t="shared" si="4057"/>
        <v>0</v>
      </c>
      <c r="AK2050" s="19">
        <f t="shared" si="4057"/>
        <v>0</v>
      </c>
      <c r="AL2050" s="19">
        <f t="shared" si="4057"/>
        <v>0</v>
      </c>
      <c r="AM2050" s="19">
        <f t="shared" si="3975"/>
        <v>31539.040000000001</v>
      </c>
      <c r="AN2050" s="19">
        <f t="shared" si="4057"/>
        <v>0</v>
      </c>
      <c r="AO2050" s="19">
        <f t="shared" si="3979"/>
        <v>31539.040000000001</v>
      </c>
      <c r="AP2050" s="19">
        <f t="shared" si="3976"/>
        <v>0</v>
      </c>
      <c r="AQ2050" s="19">
        <f t="shared" si="4057"/>
        <v>0</v>
      </c>
      <c r="AR2050" s="19">
        <f t="shared" si="3980"/>
        <v>0</v>
      </c>
      <c r="AS2050" s="19">
        <f t="shared" si="3977"/>
        <v>0</v>
      </c>
      <c r="AT2050" s="19">
        <f t="shared" si="4057"/>
        <v>0</v>
      </c>
      <c r="AU2050" s="19">
        <f t="shared" si="3981"/>
        <v>0</v>
      </c>
      <c r="AV2050" s="19">
        <f t="shared" si="4057"/>
        <v>0</v>
      </c>
      <c r="AW2050" s="32"/>
      <c r="AX2050" s="23"/>
      <c r="AY2050" s="2"/>
    </row>
    <row r="2051" spans="1:51" x14ac:dyDescent="0.3">
      <c r="A2051" s="49" t="s">
        <v>874</v>
      </c>
      <c r="B2051" s="45">
        <v>630</v>
      </c>
      <c r="C2051" s="49" t="s">
        <v>200</v>
      </c>
      <c r="D2051" s="49" t="s">
        <v>5</v>
      </c>
      <c r="E2051" s="15" t="s">
        <v>551</v>
      </c>
      <c r="F2051" s="19">
        <v>8353.7000000000007</v>
      </c>
      <c r="G2051" s="19">
        <v>0</v>
      </c>
      <c r="H2051" s="19">
        <v>0</v>
      </c>
      <c r="I2051" s="19"/>
      <c r="J2051" s="19"/>
      <c r="K2051" s="19"/>
      <c r="L2051" s="19">
        <f t="shared" si="3951"/>
        <v>8353.7000000000007</v>
      </c>
      <c r="M2051" s="19">
        <f t="shared" si="3952"/>
        <v>0</v>
      </c>
      <c r="N2051" s="19">
        <f t="shared" si="3953"/>
        <v>0</v>
      </c>
      <c r="O2051" s="19">
        <v>23185.34</v>
      </c>
      <c r="P2051" s="19"/>
      <c r="Q2051" s="19"/>
      <c r="R2051" s="19">
        <f t="shared" si="3984"/>
        <v>31539.040000000001</v>
      </c>
      <c r="S2051" s="19">
        <f t="shared" si="3985"/>
        <v>0</v>
      </c>
      <c r="T2051" s="19">
        <f t="shared" si="3986"/>
        <v>0</v>
      </c>
      <c r="U2051" s="19"/>
      <c r="V2051" s="19">
        <f t="shared" si="3988"/>
        <v>31539.040000000001</v>
      </c>
      <c r="W2051" s="19">
        <f t="shared" si="3989"/>
        <v>0</v>
      </c>
      <c r="X2051" s="19">
        <f t="shared" si="3990"/>
        <v>0</v>
      </c>
      <c r="Y2051" s="19"/>
      <c r="Z2051" s="19"/>
      <c r="AA2051" s="19"/>
      <c r="AB2051" s="19">
        <f t="shared" si="3994"/>
        <v>31539.040000000001</v>
      </c>
      <c r="AC2051" s="19">
        <f t="shared" si="3995"/>
        <v>0</v>
      </c>
      <c r="AD2051" s="19">
        <f t="shared" si="3996"/>
        <v>0</v>
      </c>
      <c r="AE2051" s="19"/>
      <c r="AF2051" s="19"/>
      <c r="AG2051" s="19">
        <f t="shared" si="3998"/>
        <v>31539.040000000001</v>
      </c>
      <c r="AH2051" s="19">
        <f t="shared" si="3999"/>
        <v>0</v>
      </c>
      <c r="AI2051" s="19">
        <f t="shared" si="4000"/>
        <v>0</v>
      </c>
      <c r="AJ2051" s="19"/>
      <c r="AK2051" s="19"/>
      <c r="AL2051" s="19"/>
      <c r="AM2051" s="19">
        <f t="shared" si="3975"/>
        <v>31539.040000000001</v>
      </c>
      <c r="AN2051" s="19"/>
      <c r="AO2051" s="19">
        <f t="shared" si="3979"/>
        <v>31539.040000000001</v>
      </c>
      <c r="AP2051" s="19">
        <f t="shared" si="3976"/>
        <v>0</v>
      </c>
      <c r="AQ2051" s="19"/>
      <c r="AR2051" s="19">
        <f t="shared" si="3980"/>
        <v>0</v>
      </c>
      <c r="AS2051" s="19">
        <f t="shared" si="3977"/>
        <v>0</v>
      </c>
      <c r="AT2051" s="19"/>
      <c r="AU2051" s="19">
        <f t="shared" si="3981"/>
        <v>0</v>
      </c>
      <c r="AV2051" s="19"/>
      <c r="AW2051" s="32"/>
      <c r="AX2051" s="23"/>
      <c r="AY2051" s="2"/>
    </row>
    <row r="2052" spans="1:51" ht="46.8" x14ac:dyDescent="0.3">
      <c r="A2052" s="49" t="s">
        <v>424</v>
      </c>
      <c r="B2052" s="45"/>
      <c r="C2052" s="49"/>
      <c r="D2052" s="49"/>
      <c r="E2052" s="15" t="s">
        <v>778</v>
      </c>
      <c r="F2052" s="19">
        <f t="shared" ref="F2052:K2052" si="4058">F2056</f>
        <v>112693.3</v>
      </c>
      <c r="G2052" s="19">
        <f t="shared" si="4058"/>
        <v>150000</v>
      </c>
      <c r="H2052" s="19">
        <f t="shared" si="4058"/>
        <v>150000</v>
      </c>
      <c r="I2052" s="19">
        <f t="shared" si="4058"/>
        <v>0</v>
      </c>
      <c r="J2052" s="19">
        <f t="shared" si="4058"/>
        <v>0</v>
      </c>
      <c r="K2052" s="19">
        <f t="shared" si="4058"/>
        <v>0</v>
      </c>
      <c r="L2052" s="19">
        <f t="shared" si="3951"/>
        <v>112693.3</v>
      </c>
      <c r="M2052" s="19">
        <f t="shared" si="3952"/>
        <v>150000</v>
      </c>
      <c r="N2052" s="19">
        <f t="shared" si="3953"/>
        <v>150000</v>
      </c>
      <c r="O2052" s="19">
        <f>O2056+O2053</f>
        <v>5211.7560000000003</v>
      </c>
      <c r="P2052" s="19">
        <f t="shared" ref="P2052:AV2052" si="4059">P2056+P2053</f>
        <v>0</v>
      </c>
      <c r="Q2052" s="19">
        <f t="shared" si="4059"/>
        <v>0</v>
      </c>
      <c r="R2052" s="19">
        <f t="shared" si="3984"/>
        <v>117905.056</v>
      </c>
      <c r="S2052" s="19">
        <f t="shared" si="3985"/>
        <v>150000</v>
      </c>
      <c r="T2052" s="19">
        <f t="shared" si="3986"/>
        <v>150000</v>
      </c>
      <c r="U2052" s="19">
        <f t="shared" ref="U2052" si="4060">U2056+U2053</f>
        <v>0</v>
      </c>
      <c r="V2052" s="19">
        <f t="shared" si="3988"/>
        <v>117905.056</v>
      </c>
      <c r="W2052" s="19">
        <f t="shared" si="3989"/>
        <v>150000</v>
      </c>
      <c r="X2052" s="19">
        <f t="shared" si="3990"/>
        <v>150000</v>
      </c>
      <c r="Y2052" s="19">
        <f t="shared" ref="Y2052:AA2052" si="4061">Y2056+Y2053</f>
        <v>5178.7039999999997</v>
      </c>
      <c r="Z2052" s="19">
        <f t="shared" si="4061"/>
        <v>166488.98300000001</v>
      </c>
      <c r="AA2052" s="19">
        <f t="shared" si="4061"/>
        <v>226075.709</v>
      </c>
      <c r="AB2052" s="19">
        <f t="shared" si="3994"/>
        <v>123083.76</v>
      </c>
      <c r="AC2052" s="19">
        <f t="shared" si="3995"/>
        <v>316488.98300000001</v>
      </c>
      <c r="AD2052" s="19">
        <f t="shared" si="3996"/>
        <v>376075.70900000003</v>
      </c>
      <c r="AE2052" s="19">
        <f t="shared" ref="AE2052:AF2052" si="4062">AE2056+AE2053</f>
        <v>0</v>
      </c>
      <c r="AF2052" s="19">
        <f t="shared" si="4062"/>
        <v>0</v>
      </c>
      <c r="AG2052" s="19">
        <f t="shared" si="3998"/>
        <v>123083.76</v>
      </c>
      <c r="AH2052" s="19">
        <f t="shared" si="3999"/>
        <v>316488.98300000001</v>
      </c>
      <c r="AI2052" s="19">
        <f t="shared" si="4000"/>
        <v>376075.70900000003</v>
      </c>
      <c r="AJ2052" s="19">
        <f t="shared" ref="AJ2052:AL2052" si="4063">AJ2056+AJ2053</f>
        <v>0</v>
      </c>
      <c r="AK2052" s="19">
        <f t="shared" si="4063"/>
        <v>0</v>
      </c>
      <c r="AL2052" s="19">
        <f t="shared" si="4063"/>
        <v>0</v>
      </c>
      <c r="AM2052" s="19">
        <f t="shared" si="3975"/>
        <v>123083.76</v>
      </c>
      <c r="AN2052" s="19">
        <f t="shared" ref="AN2052" si="4064">AN2056+AN2053</f>
        <v>0</v>
      </c>
      <c r="AO2052" s="19">
        <f t="shared" si="3979"/>
        <v>123083.76</v>
      </c>
      <c r="AP2052" s="19">
        <f t="shared" si="3976"/>
        <v>316488.98300000001</v>
      </c>
      <c r="AQ2052" s="19">
        <f t="shared" ref="AQ2052" si="4065">AQ2056+AQ2053</f>
        <v>0</v>
      </c>
      <c r="AR2052" s="19">
        <f t="shared" si="3980"/>
        <v>316488.98300000001</v>
      </c>
      <c r="AS2052" s="19">
        <f t="shared" si="3977"/>
        <v>376075.70900000003</v>
      </c>
      <c r="AT2052" s="19">
        <f t="shared" ref="AT2052" si="4066">AT2056+AT2053</f>
        <v>0</v>
      </c>
      <c r="AU2052" s="19">
        <f t="shared" si="3981"/>
        <v>376075.70900000003</v>
      </c>
      <c r="AV2052" s="19">
        <f t="shared" si="4059"/>
        <v>0</v>
      </c>
      <c r="AW2052" s="32"/>
      <c r="AX2052" s="23"/>
      <c r="AY2052" s="2"/>
    </row>
    <row r="2053" spans="1:51" ht="46.8" x14ac:dyDescent="0.3">
      <c r="A2053" s="49" t="s">
        <v>424</v>
      </c>
      <c r="B2053" s="45">
        <v>600</v>
      </c>
      <c r="C2053" s="49"/>
      <c r="D2053" s="49"/>
      <c r="E2053" s="15" t="s">
        <v>581</v>
      </c>
      <c r="F2053" s="19"/>
      <c r="G2053" s="19"/>
      <c r="H2053" s="19"/>
      <c r="I2053" s="19"/>
      <c r="J2053" s="19"/>
      <c r="K2053" s="19"/>
      <c r="L2053" s="19"/>
      <c r="M2053" s="19"/>
      <c r="N2053" s="19"/>
      <c r="O2053" s="19">
        <f>O2054</f>
        <v>1956.6690000000001</v>
      </c>
      <c r="P2053" s="19">
        <f t="shared" ref="P2053:AV2054" si="4067">P2054</f>
        <v>0</v>
      </c>
      <c r="Q2053" s="19">
        <f t="shared" si="4067"/>
        <v>0</v>
      </c>
      <c r="R2053" s="19">
        <f t="shared" si="3984"/>
        <v>1956.6690000000001</v>
      </c>
      <c r="S2053" s="19">
        <f t="shared" si="3985"/>
        <v>0</v>
      </c>
      <c r="T2053" s="19">
        <f t="shared" si="3986"/>
        <v>0</v>
      </c>
      <c r="U2053" s="19">
        <f t="shared" si="4067"/>
        <v>0</v>
      </c>
      <c r="V2053" s="19">
        <f t="shared" si="3988"/>
        <v>1956.6690000000001</v>
      </c>
      <c r="W2053" s="19">
        <f t="shared" si="3989"/>
        <v>0</v>
      </c>
      <c r="X2053" s="19">
        <f t="shared" si="3990"/>
        <v>0</v>
      </c>
      <c r="Y2053" s="19">
        <f t="shared" si="4067"/>
        <v>0</v>
      </c>
      <c r="Z2053" s="19">
        <f t="shared" si="4067"/>
        <v>0</v>
      </c>
      <c r="AA2053" s="19">
        <f t="shared" si="4067"/>
        <v>0</v>
      </c>
      <c r="AB2053" s="19">
        <f t="shared" si="3994"/>
        <v>1956.6690000000001</v>
      </c>
      <c r="AC2053" s="19">
        <f t="shared" si="3995"/>
        <v>0</v>
      </c>
      <c r="AD2053" s="19">
        <f t="shared" si="3996"/>
        <v>0</v>
      </c>
      <c r="AE2053" s="19">
        <f t="shared" si="4067"/>
        <v>0</v>
      </c>
      <c r="AF2053" s="19">
        <f t="shared" si="4067"/>
        <v>0</v>
      </c>
      <c r="AG2053" s="19">
        <f t="shared" si="3998"/>
        <v>1956.6690000000001</v>
      </c>
      <c r="AH2053" s="19">
        <f t="shared" si="3999"/>
        <v>0</v>
      </c>
      <c r="AI2053" s="19">
        <f t="shared" si="4000"/>
        <v>0</v>
      </c>
      <c r="AJ2053" s="19">
        <f t="shared" si="4067"/>
        <v>0</v>
      </c>
      <c r="AK2053" s="19">
        <f t="shared" si="4067"/>
        <v>0</v>
      </c>
      <c r="AL2053" s="19">
        <f t="shared" si="4067"/>
        <v>0</v>
      </c>
      <c r="AM2053" s="19">
        <f t="shared" si="3975"/>
        <v>1956.6690000000001</v>
      </c>
      <c r="AN2053" s="19">
        <f t="shared" si="4067"/>
        <v>0</v>
      </c>
      <c r="AO2053" s="19">
        <f t="shared" si="3979"/>
        <v>1956.6690000000001</v>
      </c>
      <c r="AP2053" s="19">
        <f t="shared" si="3976"/>
        <v>0</v>
      </c>
      <c r="AQ2053" s="19">
        <f t="shared" si="4067"/>
        <v>0</v>
      </c>
      <c r="AR2053" s="19">
        <f t="shared" si="3980"/>
        <v>0</v>
      </c>
      <c r="AS2053" s="19">
        <f t="shared" si="3977"/>
        <v>0</v>
      </c>
      <c r="AT2053" s="19">
        <f t="shared" si="4067"/>
        <v>0</v>
      </c>
      <c r="AU2053" s="19">
        <f t="shared" si="3981"/>
        <v>0</v>
      </c>
      <c r="AV2053" s="19">
        <f t="shared" si="4067"/>
        <v>0</v>
      </c>
      <c r="AW2053" s="32"/>
      <c r="AX2053" s="23"/>
      <c r="AY2053" s="2"/>
    </row>
    <row r="2054" spans="1:51" ht="46.8" x14ac:dyDescent="0.3">
      <c r="A2054" s="49" t="s">
        <v>424</v>
      </c>
      <c r="B2054" s="45">
        <v>630</v>
      </c>
      <c r="C2054" s="49"/>
      <c r="D2054" s="49"/>
      <c r="E2054" s="15" t="s">
        <v>597</v>
      </c>
      <c r="F2054" s="19"/>
      <c r="G2054" s="19"/>
      <c r="H2054" s="19"/>
      <c r="I2054" s="19"/>
      <c r="J2054" s="19"/>
      <c r="K2054" s="19"/>
      <c r="L2054" s="19"/>
      <c r="M2054" s="19"/>
      <c r="N2054" s="19"/>
      <c r="O2054" s="19">
        <f>O2055</f>
        <v>1956.6690000000001</v>
      </c>
      <c r="P2054" s="19">
        <f t="shared" si="4067"/>
        <v>0</v>
      </c>
      <c r="Q2054" s="19">
        <f t="shared" si="4067"/>
        <v>0</v>
      </c>
      <c r="R2054" s="19">
        <f t="shared" si="3984"/>
        <v>1956.6690000000001</v>
      </c>
      <c r="S2054" s="19">
        <f t="shared" si="3985"/>
        <v>0</v>
      </c>
      <c r="T2054" s="19">
        <f t="shared" si="3986"/>
        <v>0</v>
      </c>
      <c r="U2054" s="19">
        <f t="shared" si="4067"/>
        <v>0</v>
      </c>
      <c r="V2054" s="19">
        <f t="shared" si="3988"/>
        <v>1956.6690000000001</v>
      </c>
      <c r="W2054" s="19">
        <f t="shared" si="3989"/>
        <v>0</v>
      </c>
      <c r="X2054" s="19">
        <f t="shared" si="3990"/>
        <v>0</v>
      </c>
      <c r="Y2054" s="19">
        <f t="shared" si="4067"/>
        <v>0</v>
      </c>
      <c r="Z2054" s="19">
        <f t="shared" si="4067"/>
        <v>0</v>
      </c>
      <c r="AA2054" s="19">
        <f t="shared" si="4067"/>
        <v>0</v>
      </c>
      <c r="AB2054" s="19">
        <f t="shared" si="3994"/>
        <v>1956.6690000000001</v>
      </c>
      <c r="AC2054" s="19">
        <f t="shared" si="3995"/>
        <v>0</v>
      </c>
      <c r="AD2054" s="19">
        <f t="shared" si="3996"/>
        <v>0</v>
      </c>
      <c r="AE2054" s="19">
        <f t="shared" si="4067"/>
        <v>0</v>
      </c>
      <c r="AF2054" s="19">
        <f t="shared" si="4067"/>
        <v>0</v>
      </c>
      <c r="AG2054" s="19">
        <f t="shared" si="3998"/>
        <v>1956.6690000000001</v>
      </c>
      <c r="AH2054" s="19">
        <f t="shared" si="3999"/>
        <v>0</v>
      </c>
      <c r="AI2054" s="19">
        <f t="shared" si="4000"/>
        <v>0</v>
      </c>
      <c r="AJ2054" s="19">
        <f t="shared" si="4067"/>
        <v>0</v>
      </c>
      <c r="AK2054" s="19">
        <f t="shared" si="4067"/>
        <v>0</v>
      </c>
      <c r="AL2054" s="19">
        <f t="shared" si="4067"/>
        <v>0</v>
      </c>
      <c r="AM2054" s="19">
        <f t="shared" si="3975"/>
        <v>1956.6690000000001</v>
      </c>
      <c r="AN2054" s="19">
        <f t="shared" si="4067"/>
        <v>0</v>
      </c>
      <c r="AO2054" s="19">
        <f t="shared" si="3979"/>
        <v>1956.6690000000001</v>
      </c>
      <c r="AP2054" s="19">
        <f t="shared" si="3976"/>
        <v>0</v>
      </c>
      <c r="AQ2054" s="19">
        <f t="shared" si="4067"/>
        <v>0</v>
      </c>
      <c r="AR2054" s="19">
        <f t="shared" si="3980"/>
        <v>0</v>
      </c>
      <c r="AS2054" s="19">
        <f t="shared" si="3977"/>
        <v>0</v>
      </c>
      <c r="AT2054" s="19">
        <f t="shared" si="4067"/>
        <v>0</v>
      </c>
      <c r="AU2054" s="19">
        <f t="shared" si="3981"/>
        <v>0</v>
      </c>
      <c r="AV2054" s="19">
        <f t="shared" si="4067"/>
        <v>0</v>
      </c>
      <c r="AW2054" s="32"/>
      <c r="AX2054" s="23"/>
      <c r="AY2054" s="2"/>
    </row>
    <row r="2055" spans="1:51" x14ac:dyDescent="0.3">
      <c r="A2055" s="49" t="s">
        <v>424</v>
      </c>
      <c r="B2055" s="45">
        <v>630</v>
      </c>
      <c r="C2055" s="49" t="s">
        <v>200</v>
      </c>
      <c r="D2055" s="49" t="s">
        <v>5</v>
      </c>
      <c r="E2055" s="15" t="s">
        <v>551</v>
      </c>
      <c r="F2055" s="19"/>
      <c r="G2055" s="19"/>
      <c r="H2055" s="19"/>
      <c r="I2055" s="19"/>
      <c r="J2055" s="19"/>
      <c r="K2055" s="19"/>
      <c r="L2055" s="19"/>
      <c r="M2055" s="19"/>
      <c r="N2055" s="19"/>
      <c r="O2055" s="19">
        <v>1956.6690000000001</v>
      </c>
      <c r="P2055" s="19"/>
      <c r="Q2055" s="19"/>
      <c r="R2055" s="19">
        <f t="shared" si="3984"/>
        <v>1956.6690000000001</v>
      </c>
      <c r="S2055" s="19">
        <f t="shared" si="3985"/>
        <v>0</v>
      </c>
      <c r="T2055" s="19">
        <f t="shared" si="3986"/>
        <v>0</v>
      </c>
      <c r="U2055" s="19"/>
      <c r="V2055" s="19">
        <f t="shared" si="3988"/>
        <v>1956.6690000000001</v>
      </c>
      <c r="W2055" s="19">
        <f t="shared" si="3989"/>
        <v>0</v>
      </c>
      <c r="X2055" s="19">
        <f t="shared" si="3990"/>
        <v>0</v>
      </c>
      <c r="Y2055" s="19"/>
      <c r="Z2055" s="19"/>
      <c r="AA2055" s="19"/>
      <c r="AB2055" s="19">
        <f t="shared" si="3994"/>
        <v>1956.6690000000001</v>
      </c>
      <c r="AC2055" s="19">
        <f t="shared" si="3995"/>
        <v>0</v>
      </c>
      <c r="AD2055" s="19">
        <f t="shared" si="3996"/>
        <v>0</v>
      </c>
      <c r="AE2055" s="19"/>
      <c r="AF2055" s="19"/>
      <c r="AG2055" s="19">
        <f t="shared" si="3998"/>
        <v>1956.6690000000001</v>
      </c>
      <c r="AH2055" s="19">
        <f t="shared" si="3999"/>
        <v>0</v>
      </c>
      <c r="AI2055" s="19">
        <f t="shared" si="4000"/>
        <v>0</v>
      </c>
      <c r="AJ2055" s="19"/>
      <c r="AK2055" s="19"/>
      <c r="AL2055" s="19"/>
      <c r="AM2055" s="19">
        <f t="shared" si="3975"/>
        <v>1956.6690000000001</v>
      </c>
      <c r="AN2055" s="19"/>
      <c r="AO2055" s="19">
        <f t="shared" si="3979"/>
        <v>1956.6690000000001</v>
      </c>
      <c r="AP2055" s="19">
        <f t="shared" si="3976"/>
        <v>0</v>
      </c>
      <c r="AQ2055" s="19"/>
      <c r="AR2055" s="19">
        <f t="shared" si="3980"/>
        <v>0</v>
      </c>
      <c r="AS2055" s="19">
        <f t="shared" si="3977"/>
        <v>0</v>
      </c>
      <c r="AT2055" s="19"/>
      <c r="AU2055" s="19">
        <f t="shared" si="3981"/>
        <v>0</v>
      </c>
      <c r="AV2055" s="19"/>
      <c r="AW2055" s="32"/>
      <c r="AX2055" s="23"/>
      <c r="AY2055" s="2"/>
    </row>
    <row r="2056" spans="1:51" x14ac:dyDescent="0.3">
      <c r="A2056" s="49" t="s">
        <v>424</v>
      </c>
      <c r="B2056" s="45">
        <v>800</v>
      </c>
      <c r="C2056" s="49"/>
      <c r="D2056" s="49"/>
      <c r="E2056" s="15" t="s">
        <v>583</v>
      </c>
      <c r="F2056" s="19">
        <f t="shared" ref="F2056:K2057" si="4068">F2057</f>
        <v>112693.3</v>
      </c>
      <c r="G2056" s="19">
        <f t="shared" si="4068"/>
        <v>150000</v>
      </c>
      <c r="H2056" s="19">
        <f t="shared" si="4068"/>
        <v>150000</v>
      </c>
      <c r="I2056" s="19">
        <f t="shared" si="4068"/>
        <v>0</v>
      </c>
      <c r="J2056" s="19">
        <f t="shared" si="4068"/>
        <v>0</v>
      </c>
      <c r="K2056" s="19">
        <f t="shared" si="4068"/>
        <v>0</v>
      </c>
      <c r="L2056" s="19">
        <f t="shared" si="3951"/>
        <v>112693.3</v>
      </c>
      <c r="M2056" s="19">
        <f t="shared" si="3952"/>
        <v>150000</v>
      </c>
      <c r="N2056" s="19">
        <f t="shared" si="3953"/>
        <v>150000</v>
      </c>
      <c r="O2056" s="19">
        <f t="shared" ref="O2056:Q2057" si="4069">O2057</f>
        <v>3255.087</v>
      </c>
      <c r="P2056" s="19">
        <f t="shared" si="4069"/>
        <v>0</v>
      </c>
      <c r="Q2056" s="19">
        <f t="shared" si="4069"/>
        <v>0</v>
      </c>
      <c r="R2056" s="19">
        <f t="shared" si="3984"/>
        <v>115948.387</v>
      </c>
      <c r="S2056" s="19">
        <f t="shared" si="3985"/>
        <v>150000</v>
      </c>
      <c r="T2056" s="19">
        <f t="shared" si="3986"/>
        <v>150000</v>
      </c>
      <c r="U2056" s="19">
        <f t="shared" ref="U2056:AV2057" si="4070">U2057</f>
        <v>0</v>
      </c>
      <c r="V2056" s="19">
        <f t="shared" si="3988"/>
        <v>115948.387</v>
      </c>
      <c r="W2056" s="19">
        <f t="shared" si="3989"/>
        <v>150000</v>
      </c>
      <c r="X2056" s="19">
        <f t="shared" si="3990"/>
        <v>150000</v>
      </c>
      <c r="Y2056" s="19">
        <f t="shared" si="4070"/>
        <v>5178.7039999999997</v>
      </c>
      <c r="Z2056" s="19">
        <f t="shared" si="4070"/>
        <v>166488.98300000001</v>
      </c>
      <c r="AA2056" s="19">
        <f t="shared" si="4070"/>
        <v>226075.709</v>
      </c>
      <c r="AB2056" s="19">
        <f t="shared" si="3994"/>
        <v>121127.091</v>
      </c>
      <c r="AC2056" s="19">
        <f t="shared" si="3995"/>
        <v>316488.98300000001</v>
      </c>
      <c r="AD2056" s="19">
        <f t="shared" si="3996"/>
        <v>376075.70900000003</v>
      </c>
      <c r="AE2056" s="19">
        <f t="shared" si="4070"/>
        <v>0</v>
      </c>
      <c r="AF2056" s="19">
        <f t="shared" si="4070"/>
        <v>0</v>
      </c>
      <c r="AG2056" s="19">
        <f t="shared" si="3998"/>
        <v>121127.091</v>
      </c>
      <c r="AH2056" s="19">
        <f t="shared" si="3999"/>
        <v>316488.98300000001</v>
      </c>
      <c r="AI2056" s="19">
        <f t="shared" si="4000"/>
        <v>376075.70900000003</v>
      </c>
      <c r="AJ2056" s="19">
        <f t="shared" si="4070"/>
        <v>0</v>
      </c>
      <c r="AK2056" s="19">
        <f t="shared" si="4070"/>
        <v>0</v>
      </c>
      <c r="AL2056" s="19">
        <f t="shared" si="4070"/>
        <v>0</v>
      </c>
      <c r="AM2056" s="19">
        <f t="shared" si="3975"/>
        <v>121127.091</v>
      </c>
      <c r="AN2056" s="19">
        <f t="shared" si="4070"/>
        <v>0</v>
      </c>
      <c r="AO2056" s="19">
        <f t="shared" si="3979"/>
        <v>121127.091</v>
      </c>
      <c r="AP2056" s="19">
        <f t="shared" si="3976"/>
        <v>316488.98300000001</v>
      </c>
      <c r="AQ2056" s="19">
        <f t="shared" si="4070"/>
        <v>0</v>
      </c>
      <c r="AR2056" s="19">
        <f t="shared" si="3980"/>
        <v>316488.98300000001</v>
      </c>
      <c r="AS2056" s="19">
        <f t="shared" si="3977"/>
        <v>376075.70900000003</v>
      </c>
      <c r="AT2056" s="19">
        <f t="shared" si="4070"/>
        <v>0</v>
      </c>
      <c r="AU2056" s="19">
        <f t="shared" si="3981"/>
        <v>376075.70900000003</v>
      </c>
      <c r="AV2056" s="19">
        <f t="shared" si="4070"/>
        <v>0</v>
      </c>
      <c r="AW2056" s="32"/>
      <c r="AX2056" s="23"/>
      <c r="AY2056" s="2"/>
    </row>
    <row r="2057" spans="1:51" ht="78" x14ac:dyDescent="0.3">
      <c r="A2057" s="49" t="s">
        <v>424</v>
      </c>
      <c r="B2057" s="45">
        <v>810</v>
      </c>
      <c r="C2057" s="49"/>
      <c r="D2057" s="49"/>
      <c r="E2057" s="15" t="s">
        <v>599</v>
      </c>
      <c r="F2057" s="19">
        <f t="shared" si="4068"/>
        <v>112693.3</v>
      </c>
      <c r="G2057" s="19">
        <f t="shared" si="4068"/>
        <v>150000</v>
      </c>
      <c r="H2057" s="19">
        <f t="shared" si="4068"/>
        <v>150000</v>
      </c>
      <c r="I2057" s="19">
        <f t="shared" si="4068"/>
        <v>0</v>
      </c>
      <c r="J2057" s="19">
        <f t="shared" si="4068"/>
        <v>0</v>
      </c>
      <c r="K2057" s="19">
        <f t="shared" si="4068"/>
        <v>0</v>
      </c>
      <c r="L2057" s="19">
        <f t="shared" si="3951"/>
        <v>112693.3</v>
      </c>
      <c r="M2057" s="19">
        <f t="shared" si="3952"/>
        <v>150000</v>
      </c>
      <c r="N2057" s="19">
        <f t="shared" si="3953"/>
        <v>150000</v>
      </c>
      <c r="O2057" s="19">
        <f t="shared" si="4069"/>
        <v>3255.087</v>
      </c>
      <c r="P2057" s="19">
        <f t="shared" si="4069"/>
        <v>0</v>
      </c>
      <c r="Q2057" s="19">
        <f t="shared" si="4069"/>
        <v>0</v>
      </c>
      <c r="R2057" s="19">
        <f t="shared" si="3984"/>
        <v>115948.387</v>
      </c>
      <c r="S2057" s="19">
        <f t="shared" si="3985"/>
        <v>150000</v>
      </c>
      <c r="T2057" s="19">
        <f t="shared" si="3986"/>
        <v>150000</v>
      </c>
      <c r="U2057" s="19">
        <f t="shared" si="4070"/>
        <v>0</v>
      </c>
      <c r="V2057" s="19">
        <f t="shared" si="3988"/>
        <v>115948.387</v>
      </c>
      <c r="W2057" s="19">
        <f t="shared" si="3989"/>
        <v>150000</v>
      </c>
      <c r="X2057" s="19">
        <f t="shared" si="3990"/>
        <v>150000</v>
      </c>
      <c r="Y2057" s="19">
        <f t="shared" si="4070"/>
        <v>5178.7039999999997</v>
      </c>
      <c r="Z2057" s="19">
        <f t="shared" si="4070"/>
        <v>166488.98300000001</v>
      </c>
      <c r="AA2057" s="19">
        <f t="shared" si="4070"/>
        <v>226075.709</v>
      </c>
      <c r="AB2057" s="19">
        <f t="shared" si="3994"/>
        <v>121127.091</v>
      </c>
      <c r="AC2057" s="19">
        <f t="shared" si="3995"/>
        <v>316488.98300000001</v>
      </c>
      <c r="AD2057" s="19">
        <f t="shared" si="3996"/>
        <v>376075.70900000003</v>
      </c>
      <c r="AE2057" s="19">
        <f t="shared" si="4070"/>
        <v>0</v>
      </c>
      <c r="AF2057" s="19">
        <f t="shared" si="4070"/>
        <v>0</v>
      </c>
      <c r="AG2057" s="19">
        <f t="shared" si="3998"/>
        <v>121127.091</v>
      </c>
      <c r="AH2057" s="19">
        <f t="shared" si="3999"/>
        <v>316488.98300000001</v>
      </c>
      <c r="AI2057" s="19">
        <f t="shared" si="4000"/>
        <v>376075.70900000003</v>
      </c>
      <c r="AJ2057" s="19">
        <f t="shared" si="4070"/>
        <v>0</v>
      </c>
      <c r="AK2057" s="19">
        <f t="shared" si="4070"/>
        <v>0</v>
      </c>
      <c r="AL2057" s="19">
        <f t="shared" si="4070"/>
        <v>0</v>
      </c>
      <c r="AM2057" s="19">
        <f t="shared" si="3975"/>
        <v>121127.091</v>
      </c>
      <c r="AN2057" s="19">
        <f t="shared" si="4070"/>
        <v>0</v>
      </c>
      <c r="AO2057" s="19">
        <f t="shared" si="3979"/>
        <v>121127.091</v>
      </c>
      <c r="AP2057" s="19">
        <f t="shared" si="3976"/>
        <v>316488.98300000001</v>
      </c>
      <c r="AQ2057" s="19">
        <f t="shared" si="4070"/>
        <v>0</v>
      </c>
      <c r="AR2057" s="19">
        <f t="shared" si="3980"/>
        <v>316488.98300000001</v>
      </c>
      <c r="AS2057" s="19">
        <f t="shared" si="3977"/>
        <v>376075.70900000003</v>
      </c>
      <c r="AT2057" s="19">
        <f t="shared" si="4070"/>
        <v>0</v>
      </c>
      <c r="AU2057" s="19">
        <f t="shared" si="3981"/>
        <v>376075.70900000003</v>
      </c>
      <c r="AV2057" s="19">
        <f t="shared" si="4070"/>
        <v>0</v>
      </c>
      <c r="AW2057" s="32"/>
      <c r="AX2057" s="23"/>
      <c r="AY2057" s="2"/>
    </row>
    <row r="2058" spans="1:51" x14ac:dyDescent="0.3">
      <c r="A2058" s="49" t="s">
        <v>424</v>
      </c>
      <c r="B2058" s="45">
        <v>810</v>
      </c>
      <c r="C2058" s="49" t="s">
        <v>200</v>
      </c>
      <c r="D2058" s="49" t="s">
        <v>5</v>
      </c>
      <c r="E2058" s="15" t="s">
        <v>551</v>
      </c>
      <c r="F2058" s="19">
        <v>112693.3</v>
      </c>
      <c r="G2058" s="19">
        <v>150000</v>
      </c>
      <c r="H2058" s="19">
        <v>150000</v>
      </c>
      <c r="I2058" s="19"/>
      <c r="J2058" s="19"/>
      <c r="K2058" s="19"/>
      <c r="L2058" s="19">
        <f t="shared" si="3951"/>
        <v>112693.3</v>
      </c>
      <c r="M2058" s="19">
        <f t="shared" si="3952"/>
        <v>150000</v>
      </c>
      <c r="N2058" s="19">
        <f t="shared" si="3953"/>
        <v>150000</v>
      </c>
      <c r="O2058" s="19">
        <v>3255.087</v>
      </c>
      <c r="P2058" s="19"/>
      <c r="Q2058" s="19"/>
      <c r="R2058" s="19">
        <f t="shared" si="3984"/>
        <v>115948.387</v>
      </c>
      <c r="S2058" s="19">
        <f t="shared" si="3985"/>
        <v>150000</v>
      </c>
      <c r="T2058" s="19">
        <f t="shared" si="3986"/>
        <v>150000</v>
      </c>
      <c r="U2058" s="19"/>
      <c r="V2058" s="19">
        <f t="shared" si="3988"/>
        <v>115948.387</v>
      </c>
      <c r="W2058" s="19">
        <f t="shared" si="3989"/>
        <v>150000</v>
      </c>
      <c r="X2058" s="19">
        <f t="shared" si="3990"/>
        <v>150000</v>
      </c>
      <c r="Y2058" s="19">
        <v>5178.7039999999997</v>
      </c>
      <c r="Z2058" s="19">
        <v>166488.98300000001</v>
      </c>
      <c r="AA2058" s="19">
        <v>226075.709</v>
      </c>
      <c r="AB2058" s="19">
        <f t="shared" si="3994"/>
        <v>121127.091</v>
      </c>
      <c r="AC2058" s="19">
        <f t="shared" si="3995"/>
        <v>316488.98300000001</v>
      </c>
      <c r="AD2058" s="19">
        <f t="shared" si="3996"/>
        <v>376075.70900000003</v>
      </c>
      <c r="AE2058" s="19"/>
      <c r="AF2058" s="19"/>
      <c r="AG2058" s="19">
        <f t="shared" si="3998"/>
        <v>121127.091</v>
      </c>
      <c r="AH2058" s="19">
        <f t="shared" si="3999"/>
        <v>316488.98300000001</v>
      </c>
      <c r="AI2058" s="19">
        <f t="shared" si="4000"/>
        <v>376075.70900000003</v>
      </c>
      <c r="AJ2058" s="19"/>
      <c r="AK2058" s="19"/>
      <c r="AL2058" s="19"/>
      <c r="AM2058" s="19">
        <f t="shared" si="3975"/>
        <v>121127.091</v>
      </c>
      <c r="AN2058" s="19"/>
      <c r="AO2058" s="19">
        <f t="shared" si="3979"/>
        <v>121127.091</v>
      </c>
      <c r="AP2058" s="19">
        <f t="shared" si="3976"/>
        <v>316488.98300000001</v>
      </c>
      <c r="AQ2058" s="19"/>
      <c r="AR2058" s="19">
        <f t="shared" si="3980"/>
        <v>316488.98300000001</v>
      </c>
      <c r="AS2058" s="19">
        <f t="shared" si="3977"/>
        <v>376075.70900000003</v>
      </c>
      <c r="AT2058" s="19"/>
      <c r="AU2058" s="19">
        <f t="shared" si="3981"/>
        <v>376075.70900000003</v>
      </c>
      <c r="AV2058" s="19"/>
      <c r="AW2058" s="32"/>
      <c r="AX2058" s="23"/>
      <c r="AY2058" s="2"/>
    </row>
    <row r="2059" spans="1:51" s="11" customFormat="1" ht="62.4" x14ac:dyDescent="0.3">
      <c r="A2059" s="10" t="s">
        <v>426</v>
      </c>
      <c r="B2059" s="17"/>
      <c r="C2059" s="10"/>
      <c r="D2059" s="10"/>
      <c r="E2059" s="16" t="s">
        <v>1238</v>
      </c>
      <c r="F2059" s="18">
        <f t="shared" ref="F2059:K2059" si="4071">F2060+F2065+F2070</f>
        <v>112000</v>
      </c>
      <c r="G2059" s="18">
        <f t="shared" si="4071"/>
        <v>115000</v>
      </c>
      <c r="H2059" s="18">
        <f t="shared" si="4071"/>
        <v>115000</v>
      </c>
      <c r="I2059" s="18">
        <f t="shared" si="4071"/>
        <v>0</v>
      </c>
      <c r="J2059" s="18">
        <f t="shared" si="4071"/>
        <v>0</v>
      </c>
      <c r="K2059" s="18">
        <f t="shared" si="4071"/>
        <v>0</v>
      </c>
      <c r="L2059" s="18">
        <f t="shared" si="3951"/>
        <v>112000</v>
      </c>
      <c r="M2059" s="18">
        <f t="shared" si="3952"/>
        <v>115000</v>
      </c>
      <c r="N2059" s="18">
        <f t="shared" si="3953"/>
        <v>115000</v>
      </c>
      <c r="O2059" s="18">
        <f t="shared" ref="O2059:Q2059" si="4072">O2060+O2065+O2070</f>
        <v>0</v>
      </c>
      <c r="P2059" s="18">
        <f t="shared" si="4072"/>
        <v>0</v>
      </c>
      <c r="Q2059" s="18">
        <f t="shared" si="4072"/>
        <v>0</v>
      </c>
      <c r="R2059" s="18">
        <f t="shared" si="3984"/>
        <v>112000</v>
      </c>
      <c r="S2059" s="18">
        <f t="shared" si="3985"/>
        <v>115000</v>
      </c>
      <c r="T2059" s="18">
        <f t="shared" si="3986"/>
        <v>115000</v>
      </c>
      <c r="U2059" s="18">
        <f t="shared" ref="U2059:AV2059" si="4073">U2060+U2065+U2070</f>
        <v>0</v>
      </c>
      <c r="V2059" s="18">
        <f t="shared" si="3988"/>
        <v>112000</v>
      </c>
      <c r="W2059" s="18">
        <f t="shared" si="3989"/>
        <v>115000</v>
      </c>
      <c r="X2059" s="18">
        <f t="shared" si="3990"/>
        <v>115000</v>
      </c>
      <c r="Y2059" s="18">
        <f t="shared" ref="Y2059:AA2059" si="4074">Y2060+Y2065+Y2070</f>
        <v>0</v>
      </c>
      <c r="Z2059" s="18">
        <f t="shared" si="4074"/>
        <v>0</v>
      </c>
      <c r="AA2059" s="18">
        <f t="shared" si="4074"/>
        <v>0</v>
      </c>
      <c r="AB2059" s="18">
        <f t="shared" si="3994"/>
        <v>112000</v>
      </c>
      <c r="AC2059" s="18">
        <f t="shared" si="3995"/>
        <v>115000</v>
      </c>
      <c r="AD2059" s="18">
        <f t="shared" si="3996"/>
        <v>115000</v>
      </c>
      <c r="AE2059" s="18">
        <f t="shared" ref="AE2059:AF2059" si="4075">AE2060+AE2065+AE2070</f>
        <v>0</v>
      </c>
      <c r="AF2059" s="18">
        <f t="shared" si="4075"/>
        <v>0</v>
      </c>
      <c r="AG2059" s="18">
        <f t="shared" si="3998"/>
        <v>112000</v>
      </c>
      <c r="AH2059" s="18">
        <f t="shared" si="3999"/>
        <v>115000</v>
      </c>
      <c r="AI2059" s="18">
        <f t="shared" si="4000"/>
        <v>115000</v>
      </c>
      <c r="AJ2059" s="18">
        <f t="shared" ref="AJ2059:AL2059" si="4076">AJ2060+AJ2065+AJ2070</f>
        <v>0</v>
      </c>
      <c r="AK2059" s="18">
        <f t="shared" si="4076"/>
        <v>0</v>
      </c>
      <c r="AL2059" s="18">
        <f t="shared" si="4076"/>
        <v>0</v>
      </c>
      <c r="AM2059" s="18">
        <f t="shared" si="3975"/>
        <v>112000</v>
      </c>
      <c r="AN2059" s="18">
        <f t="shared" ref="AN2059" si="4077">AN2060+AN2065+AN2070</f>
        <v>0</v>
      </c>
      <c r="AO2059" s="18">
        <f t="shared" si="3979"/>
        <v>112000</v>
      </c>
      <c r="AP2059" s="18">
        <f t="shared" si="3976"/>
        <v>115000</v>
      </c>
      <c r="AQ2059" s="18">
        <f t="shared" ref="AQ2059" si="4078">AQ2060+AQ2065+AQ2070</f>
        <v>0</v>
      </c>
      <c r="AR2059" s="18">
        <f t="shared" si="3980"/>
        <v>115000</v>
      </c>
      <c r="AS2059" s="18">
        <f t="shared" si="3977"/>
        <v>115000</v>
      </c>
      <c r="AT2059" s="18">
        <f t="shared" ref="AT2059" si="4079">AT2060+AT2065+AT2070</f>
        <v>0</v>
      </c>
      <c r="AU2059" s="18">
        <f t="shared" si="3981"/>
        <v>115000</v>
      </c>
      <c r="AV2059" s="18">
        <f t="shared" si="4073"/>
        <v>0</v>
      </c>
      <c r="AW2059" s="31"/>
      <c r="AX2059" s="26"/>
    </row>
    <row r="2060" spans="1:51" ht="62.4" x14ac:dyDescent="0.3">
      <c r="A2060" s="49" t="s">
        <v>427</v>
      </c>
      <c r="B2060" s="45"/>
      <c r="C2060" s="49"/>
      <c r="D2060" s="49"/>
      <c r="E2060" s="15" t="s">
        <v>1239</v>
      </c>
      <c r="F2060" s="19">
        <f t="shared" ref="F2060:K2063" si="4080">F2061</f>
        <v>12000</v>
      </c>
      <c r="G2060" s="19">
        <f t="shared" si="4080"/>
        <v>15000</v>
      </c>
      <c r="H2060" s="19">
        <f t="shared" si="4080"/>
        <v>15000</v>
      </c>
      <c r="I2060" s="19">
        <f t="shared" si="4080"/>
        <v>0</v>
      </c>
      <c r="J2060" s="19">
        <f t="shared" si="4080"/>
        <v>0</v>
      </c>
      <c r="K2060" s="19">
        <f t="shared" si="4080"/>
        <v>0</v>
      </c>
      <c r="L2060" s="19">
        <f t="shared" si="3951"/>
        <v>12000</v>
      </c>
      <c r="M2060" s="19">
        <f t="shared" si="3952"/>
        <v>15000</v>
      </c>
      <c r="N2060" s="19">
        <f t="shared" si="3953"/>
        <v>15000</v>
      </c>
      <c r="O2060" s="19">
        <f t="shared" ref="O2060:Q2063" si="4081">O2061</f>
        <v>0</v>
      </c>
      <c r="P2060" s="19">
        <f t="shared" si="4081"/>
        <v>0</v>
      </c>
      <c r="Q2060" s="19">
        <f t="shared" si="4081"/>
        <v>0</v>
      </c>
      <c r="R2060" s="19">
        <f t="shared" si="3984"/>
        <v>12000</v>
      </c>
      <c r="S2060" s="19">
        <f t="shared" si="3985"/>
        <v>15000</v>
      </c>
      <c r="T2060" s="19">
        <f t="shared" si="3986"/>
        <v>15000</v>
      </c>
      <c r="U2060" s="19">
        <f t="shared" ref="U2060:AV2063" si="4082">U2061</f>
        <v>0</v>
      </c>
      <c r="V2060" s="19">
        <f t="shared" si="3988"/>
        <v>12000</v>
      </c>
      <c r="W2060" s="19">
        <f t="shared" si="3989"/>
        <v>15000</v>
      </c>
      <c r="X2060" s="19">
        <f t="shared" si="3990"/>
        <v>15000</v>
      </c>
      <c r="Y2060" s="19">
        <f t="shared" si="4082"/>
        <v>0</v>
      </c>
      <c r="Z2060" s="19">
        <f t="shared" si="4082"/>
        <v>0</v>
      </c>
      <c r="AA2060" s="19">
        <f t="shared" si="4082"/>
        <v>0</v>
      </c>
      <c r="AB2060" s="19">
        <f t="shared" si="3994"/>
        <v>12000</v>
      </c>
      <c r="AC2060" s="19">
        <f t="shared" si="3995"/>
        <v>15000</v>
      </c>
      <c r="AD2060" s="19">
        <f t="shared" si="3996"/>
        <v>15000</v>
      </c>
      <c r="AE2060" s="19">
        <f t="shared" si="4082"/>
        <v>0</v>
      </c>
      <c r="AF2060" s="19">
        <f t="shared" si="4082"/>
        <v>0</v>
      </c>
      <c r="AG2060" s="19">
        <f t="shared" si="3998"/>
        <v>12000</v>
      </c>
      <c r="AH2060" s="19">
        <f t="shared" si="3999"/>
        <v>15000</v>
      </c>
      <c r="AI2060" s="19">
        <f t="shared" si="4000"/>
        <v>15000</v>
      </c>
      <c r="AJ2060" s="19">
        <f t="shared" si="4082"/>
        <v>0</v>
      </c>
      <c r="AK2060" s="19">
        <f t="shared" si="4082"/>
        <v>0</v>
      </c>
      <c r="AL2060" s="19">
        <f t="shared" si="4082"/>
        <v>0</v>
      </c>
      <c r="AM2060" s="19">
        <f t="shared" si="3975"/>
        <v>12000</v>
      </c>
      <c r="AN2060" s="19">
        <f t="shared" si="4082"/>
        <v>0</v>
      </c>
      <c r="AO2060" s="19">
        <f t="shared" si="3979"/>
        <v>12000</v>
      </c>
      <c r="AP2060" s="19">
        <f t="shared" si="3976"/>
        <v>15000</v>
      </c>
      <c r="AQ2060" s="19">
        <f t="shared" si="4082"/>
        <v>0</v>
      </c>
      <c r="AR2060" s="19">
        <f t="shared" si="3980"/>
        <v>15000</v>
      </c>
      <c r="AS2060" s="19">
        <f t="shared" si="3977"/>
        <v>15000</v>
      </c>
      <c r="AT2060" s="19">
        <f t="shared" si="4082"/>
        <v>0</v>
      </c>
      <c r="AU2060" s="19">
        <f t="shared" si="3981"/>
        <v>15000</v>
      </c>
      <c r="AV2060" s="19">
        <f t="shared" si="4082"/>
        <v>0</v>
      </c>
      <c r="AW2060" s="32"/>
      <c r="AX2060" s="23"/>
      <c r="AY2060" s="2"/>
    </row>
    <row r="2061" spans="1:51" ht="31.2" x14ac:dyDescent="0.3">
      <c r="A2061" s="49" t="s">
        <v>814</v>
      </c>
      <c r="B2061" s="45"/>
      <c r="C2061" s="49"/>
      <c r="D2061" s="49"/>
      <c r="E2061" s="15" t="s">
        <v>817</v>
      </c>
      <c r="F2061" s="19">
        <f t="shared" si="4080"/>
        <v>12000</v>
      </c>
      <c r="G2061" s="19">
        <f t="shared" si="4080"/>
        <v>15000</v>
      </c>
      <c r="H2061" s="19">
        <f t="shared" si="4080"/>
        <v>15000</v>
      </c>
      <c r="I2061" s="19">
        <f t="shared" si="4080"/>
        <v>0</v>
      </c>
      <c r="J2061" s="19">
        <f t="shared" si="4080"/>
        <v>0</v>
      </c>
      <c r="K2061" s="19">
        <f t="shared" si="4080"/>
        <v>0</v>
      </c>
      <c r="L2061" s="19">
        <f t="shared" si="3951"/>
        <v>12000</v>
      </c>
      <c r="M2061" s="19">
        <f t="shared" si="3952"/>
        <v>15000</v>
      </c>
      <c r="N2061" s="19">
        <f t="shared" si="3953"/>
        <v>15000</v>
      </c>
      <c r="O2061" s="19">
        <f t="shared" si="4081"/>
        <v>0</v>
      </c>
      <c r="P2061" s="19">
        <f t="shared" si="4081"/>
        <v>0</v>
      </c>
      <c r="Q2061" s="19">
        <f t="shared" si="4081"/>
        <v>0</v>
      </c>
      <c r="R2061" s="19">
        <f t="shared" si="3984"/>
        <v>12000</v>
      </c>
      <c r="S2061" s="19">
        <f t="shared" si="3985"/>
        <v>15000</v>
      </c>
      <c r="T2061" s="19">
        <f t="shared" si="3986"/>
        <v>15000</v>
      </c>
      <c r="U2061" s="19">
        <f t="shared" si="4082"/>
        <v>0</v>
      </c>
      <c r="V2061" s="19">
        <f t="shared" si="3988"/>
        <v>12000</v>
      </c>
      <c r="W2061" s="19">
        <f t="shared" si="3989"/>
        <v>15000</v>
      </c>
      <c r="X2061" s="19">
        <f t="shared" si="3990"/>
        <v>15000</v>
      </c>
      <c r="Y2061" s="19">
        <f t="shared" si="4082"/>
        <v>0</v>
      </c>
      <c r="Z2061" s="19">
        <f t="shared" si="4082"/>
        <v>0</v>
      </c>
      <c r="AA2061" s="19">
        <f t="shared" si="4082"/>
        <v>0</v>
      </c>
      <c r="AB2061" s="19">
        <f t="shared" si="3994"/>
        <v>12000</v>
      </c>
      <c r="AC2061" s="19">
        <f t="shared" si="3995"/>
        <v>15000</v>
      </c>
      <c r="AD2061" s="19">
        <f t="shared" si="3996"/>
        <v>15000</v>
      </c>
      <c r="AE2061" s="19">
        <f t="shared" si="4082"/>
        <v>0</v>
      </c>
      <c r="AF2061" s="19">
        <f t="shared" si="4082"/>
        <v>0</v>
      </c>
      <c r="AG2061" s="19">
        <f t="shared" si="3998"/>
        <v>12000</v>
      </c>
      <c r="AH2061" s="19">
        <f t="shared" si="3999"/>
        <v>15000</v>
      </c>
      <c r="AI2061" s="19">
        <f t="shared" si="4000"/>
        <v>15000</v>
      </c>
      <c r="AJ2061" s="19">
        <f t="shared" si="4082"/>
        <v>0</v>
      </c>
      <c r="AK2061" s="19">
        <f t="shared" si="4082"/>
        <v>0</v>
      </c>
      <c r="AL2061" s="19">
        <f t="shared" si="4082"/>
        <v>0</v>
      </c>
      <c r="AM2061" s="19">
        <f t="shared" si="3975"/>
        <v>12000</v>
      </c>
      <c r="AN2061" s="19">
        <f t="shared" si="4082"/>
        <v>0</v>
      </c>
      <c r="AO2061" s="19">
        <f t="shared" si="3979"/>
        <v>12000</v>
      </c>
      <c r="AP2061" s="19">
        <f t="shared" si="3976"/>
        <v>15000</v>
      </c>
      <c r="AQ2061" s="19">
        <f t="shared" si="4082"/>
        <v>0</v>
      </c>
      <c r="AR2061" s="19">
        <f t="shared" si="3980"/>
        <v>15000</v>
      </c>
      <c r="AS2061" s="19">
        <f t="shared" si="3977"/>
        <v>15000</v>
      </c>
      <c r="AT2061" s="19">
        <f t="shared" si="4082"/>
        <v>0</v>
      </c>
      <c r="AU2061" s="19">
        <f t="shared" si="3981"/>
        <v>15000</v>
      </c>
      <c r="AV2061" s="19">
        <f t="shared" si="4082"/>
        <v>0</v>
      </c>
      <c r="AW2061" s="32"/>
      <c r="AX2061" s="23"/>
      <c r="AY2061" s="2"/>
    </row>
    <row r="2062" spans="1:51" ht="46.8" x14ac:dyDescent="0.3">
      <c r="A2062" s="49" t="s">
        <v>814</v>
      </c>
      <c r="B2062" s="45">
        <v>400</v>
      </c>
      <c r="C2062" s="49"/>
      <c r="D2062" s="49"/>
      <c r="E2062" s="15" t="s">
        <v>580</v>
      </c>
      <c r="F2062" s="19">
        <f t="shared" si="4080"/>
        <v>12000</v>
      </c>
      <c r="G2062" s="19">
        <f t="shared" si="4080"/>
        <v>15000</v>
      </c>
      <c r="H2062" s="19">
        <f t="shared" si="4080"/>
        <v>15000</v>
      </c>
      <c r="I2062" s="19">
        <f t="shared" si="4080"/>
        <v>0</v>
      </c>
      <c r="J2062" s="19">
        <f t="shared" si="4080"/>
        <v>0</v>
      </c>
      <c r="K2062" s="19">
        <f t="shared" si="4080"/>
        <v>0</v>
      </c>
      <c r="L2062" s="19">
        <f t="shared" si="3951"/>
        <v>12000</v>
      </c>
      <c r="M2062" s="19">
        <f t="shared" si="3952"/>
        <v>15000</v>
      </c>
      <c r="N2062" s="19">
        <f t="shared" si="3953"/>
        <v>15000</v>
      </c>
      <c r="O2062" s="19">
        <f t="shared" si="4081"/>
        <v>0</v>
      </c>
      <c r="P2062" s="19">
        <f t="shared" si="4081"/>
        <v>0</v>
      </c>
      <c r="Q2062" s="19">
        <f t="shared" si="4081"/>
        <v>0</v>
      </c>
      <c r="R2062" s="19">
        <f t="shared" si="3984"/>
        <v>12000</v>
      </c>
      <c r="S2062" s="19">
        <f t="shared" si="3985"/>
        <v>15000</v>
      </c>
      <c r="T2062" s="19">
        <f t="shared" si="3986"/>
        <v>15000</v>
      </c>
      <c r="U2062" s="19">
        <f t="shared" si="4082"/>
        <v>0</v>
      </c>
      <c r="V2062" s="19">
        <f t="shared" si="3988"/>
        <v>12000</v>
      </c>
      <c r="W2062" s="19">
        <f t="shared" si="3989"/>
        <v>15000</v>
      </c>
      <c r="X2062" s="19">
        <f t="shared" si="3990"/>
        <v>15000</v>
      </c>
      <c r="Y2062" s="19">
        <f t="shared" si="4082"/>
        <v>0</v>
      </c>
      <c r="Z2062" s="19">
        <f t="shared" si="4082"/>
        <v>0</v>
      </c>
      <c r="AA2062" s="19">
        <f t="shared" si="4082"/>
        <v>0</v>
      </c>
      <c r="AB2062" s="19">
        <f t="shared" si="3994"/>
        <v>12000</v>
      </c>
      <c r="AC2062" s="19">
        <f t="shared" si="3995"/>
        <v>15000</v>
      </c>
      <c r="AD2062" s="19">
        <f t="shared" si="3996"/>
        <v>15000</v>
      </c>
      <c r="AE2062" s="19">
        <f t="shared" si="4082"/>
        <v>0</v>
      </c>
      <c r="AF2062" s="19">
        <f t="shared" si="4082"/>
        <v>0</v>
      </c>
      <c r="AG2062" s="19">
        <f t="shared" si="3998"/>
        <v>12000</v>
      </c>
      <c r="AH2062" s="19">
        <f t="shared" si="3999"/>
        <v>15000</v>
      </c>
      <c r="AI2062" s="19">
        <f t="shared" si="4000"/>
        <v>15000</v>
      </c>
      <c r="AJ2062" s="19">
        <f t="shared" si="4082"/>
        <v>0</v>
      </c>
      <c r="AK2062" s="19">
        <f t="shared" si="4082"/>
        <v>0</v>
      </c>
      <c r="AL2062" s="19">
        <f t="shared" si="4082"/>
        <v>0</v>
      </c>
      <c r="AM2062" s="19">
        <f t="shared" si="3975"/>
        <v>12000</v>
      </c>
      <c r="AN2062" s="19">
        <f t="shared" si="4082"/>
        <v>0</v>
      </c>
      <c r="AO2062" s="19">
        <f t="shared" si="3979"/>
        <v>12000</v>
      </c>
      <c r="AP2062" s="19">
        <f t="shared" si="3976"/>
        <v>15000</v>
      </c>
      <c r="AQ2062" s="19">
        <f t="shared" si="4082"/>
        <v>0</v>
      </c>
      <c r="AR2062" s="19">
        <f t="shared" si="3980"/>
        <v>15000</v>
      </c>
      <c r="AS2062" s="19">
        <f t="shared" si="3977"/>
        <v>15000</v>
      </c>
      <c r="AT2062" s="19">
        <f t="shared" si="4082"/>
        <v>0</v>
      </c>
      <c r="AU2062" s="19">
        <f t="shared" si="3981"/>
        <v>15000</v>
      </c>
      <c r="AV2062" s="19">
        <f t="shared" si="4082"/>
        <v>0</v>
      </c>
      <c r="AW2062" s="32"/>
      <c r="AX2062" s="23"/>
      <c r="AY2062" s="2"/>
    </row>
    <row r="2063" spans="1:51" x14ac:dyDescent="0.3">
      <c r="A2063" s="49" t="s">
        <v>814</v>
      </c>
      <c r="B2063" s="45">
        <v>410</v>
      </c>
      <c r="C2063" s="49"/>
      <c r="D2063" s="49"/>
      <c r="E2063" s="15" t="s">
        <v>593</v>
      </c>
      <c r="F2063" s="19">
        <f t="shared" si="4080"/>
        <v>12000</v>
      </c>
      <c r="G2063" s="19">
        <f t="shared" si="4080"/>
        <v>15000</v>
      </c>
      <c r="H2063" s="19">
        <f t="shared" si="4080"/>
        <v>15000</v>
      </c>
      <c r="I2063" s="19">
        <f t="shared" si="4080"/>
        <v>0</v>
      </c>
      <c r="J2063" s="19">
        <f t="shared" si="4080"/>
        <v>0</v>
      </c>
      <c r="K2063" s="19">
        <f t="shared" si="4080"/>
        <v>0</v>
      </c>
      <c r="L2063" s="19">
        <f t="shared" si="3951"/>
        <v>12000</v>
      </c>
      <c r="M2063" s="19">
        <f t="shared" si="3952"/>
        <v>15000</v>
      </c>
      <c r="N2063" s="19">
        <f t="shared" si="3953"/>
        <v>15000</v>
      </c>
      <c r="O2063" s="19">
        <f t="shared" si="4081"/>
        <v>0</v>
      </c>
      <c r="P2063" s="19">
        <f t="shared" si="4081"/>
        <v>0</v>
      </c>
      <c r="Q2063" s="19">
        <f t="shared" si="4081"/>
        <v>0</v>
      </c>
      <c r="R2063" s="19">
        <f t="shared" si="3984"/>
        <v>12000</v>
      </c>
      <c r="S2063" s="19">
        <f t="shared" si="3985"/>
        <v>15000</v>
      </c>
      <c r="T2063" s="19">
        <f t="shared" si="3986"/>
        <v>15000</v>
      </c>
      <c r="U2063" s="19">
        <f t="shared" si="4082"/>
        <v>0</v>
      </c>
      <c r="V2063" s="19">
        <f t="shared" si="3988"/>
        <v>12000</v>
      </c>
      <c r="W2063" s="19">
        <f t="shared" si="3989"/>
        <v>15000</v>
      </c>
      <c r="X2063" s="19">
        <f t="shared" si="3990"/>
        <v>15000</v>
      </c>
      <c r="Y2063" s="19">
        <f t="shared" si="4082"/>
        <v>0</v>
      </c>
      <c r="Z2063" s="19">
        <f t="shared" si="4082"/>
        <v>0</v>
      </c>
      <c r="AA2063" s="19">
        <f t="shared" si="4082"/>
        <v>0</v>
      </c>
      <c r="AB2063" s="19">
        <f t="shared" si="3994"/>
        <v>12000</v>
      </c>
      <c r="AC2063" s="19">
        <f t="shared" si="3995"/>
        <v>15000</v>
      </c>
      <c r="AD2063" s="19">
        <f t="shared" si="3996"/>
        <v>15000</v>
      </c>
      <c r="AE2063" s="19">
        <f t="shared" si="4082"/>
        <v>0</v>
      </c>
      <c r="AF2063" s="19">
        <f t="shared" si="4082"/>
        <v>0</v>
      </c>
      <c r="AG2063" s="19">
        <f t="shared" si="3998"/>
        <v>12000</v>
      </c>
      <c r="AH2063" s="19">
        <f t="shared" si="3999"/>
        <v>15000</v>
      </c>
      <c r="AI2063" s="19">
        <f t="shared" si="4000"/>
        <v>15000</v>
      </c>
      <c r="AJ2063" s="19">
        <f t="shared" si="4082"/>
        <v>0</v>
      </c>
      <c r="AK2063" s="19">
        <f t="shared" si="4082"/>
        <v>0</v>
      </c>
      <c r="AL2063" s="19">
        <f t="shared" si="4082"/>
        <v>0</v>
      </c>
      <c r="AM2063" s="19">
        <f t="shared" si="3975"/>
        <v>12000</v>
      </c>
      <c r="AN2063" s="19">
        <f t="shared" si="4082"/>
        <v>0</v>
      </c>
      <c r="AO2063" s="19">
        <f t="shared" si="3979"/>
        <v>12000</v>
      </c>
      <c r="AP2063" s="19">
        <f t="shared" si="3976"/>
        <v>15000</v>
      </c>
      <c r="AQ2063" s="19">
        <f t="shared" si="4082"/>
        <v>0</v>
      </c>
      <c r="AR2063" s="19">
        <f t="shared" si="3980"/>
        <v>15000</v>
      </c>
      <c r="AS2063" s="19">
        <f t="shared" si="3977"/>
        <v>15000</v>
      </c>
      <c r="AT2063" s="19">
        <f t="shared" si="4082"/>
        <v>0</v>
      </c>
      <c r="AU2063" s="19">
        <f t="shared" si="3981"/>
        <v>15000</v>
      </c>
      <c r="AV2063" s="19">
        <f t="shared" si="4082"/>
        <v>0</v>
      </c>
      <c r="AW2063" s="32"/>
      <c r="AX2063" s="23"/>
      <c r="AY2063" s="2"/>
    </row>
    <row r="2064" spans="1:51" x14ac:dyDescent="0.3">
      <c r="A2064" s="49" t="s">
        <v>814</v>
      </c>
      <c r="B2064" s="45">
        <v>410</v>
      </c>
      <c r="C2064" s="49" t="s">
        <v>200</v>
      </c>
      <c r="D2064" s="49" t="s">
        <v>112</v>
      </c>
      <c r="E2064" s="15" t="s">
        <v>552</v>
      </c>
      <c r="F2064" s="19">
        <v>12000</v>
      </c>
      <c r="G2064" s="19">
        <v>15000</v>
      </c>
      <c r="H2064" s="19">
        <v>15000</v>
      </c>
      <c r="I2064" s="19"/>
      <c r="J2064" s="19"/>
      <c r="K2064" s="19"/>
      <c r="L2064" s="19">
        <f t="shared" si="3951"/>
        <v>12000</v>
      </c>
      <c r="M2064" s="19">
        <f t="shared" si="3952"/>
        <v>15000</v>
      </c>
      <c r="N2064" s="19">
        <f t="shared" si="3953"/>
        <v>15000</v>
      </c>
      <c r="O2064" s="19"/>
      <c r="P2064" s="19"/>
      <c r="Q2064" s="19"/>
      <c r="R2064" s="19">
        <f t="shared" si="3984"/>
        <v>12000</v>
      </c>
      <c r="S2064" s="19">
        <f t="shared" si="3985"/>
        <v>15000</v>
      </c>
      <c r="T2064" s="19">
        <f t="shared" si="3986"/>
        <v>15000</v>
      </c>
      <c r="U2064" s="19"/>
      <c r="V2064" s="19">
        <f t="shared" si="3988"/>
        <v>12000</v>
      </c>
      <c r="W2064" s="19">
        <f t="shared" si="3989"/>
        <v>15000</v>
      </c>
      <c r="X2064" s="19">
        <f t="shared" si="3990"/>
        <v>15000</v>
      </c>
      <c r="Y2064" s="19"/>
      <c r="Z2064" s="19"/>
      <c r="AA2064" s="19"/>
      <c r="AB2064" s="19">
        <f t="shared" si="3994"/>
        <v>12000</v>
      </c>
      <c r="AC2064" s="19">
        <f t="shared" si="3995"/>
        <v>15000</v>
      </c>
      <c r="AD2064" s="19">
        <f t="shared" si="3996"/>
        <v>15000</v>
      </c>
      <c r="AE2064" s="19"/>
      <c r="AF2064" s="19"/>
      <c r="AG2064" s="19">
        <f t="shared" si="3998"/>
        <v>12000</v>
      </c>
      <c r="AH2064" s="19">
        <f t="shared" si="3999"/>
        <v>15000</v>
      </c>
      <c r="AI2064" s="19">
        <f t="shared" si="4000"/>
        <v>15000</v>
      </c>
      <c r="AJ2064" s="19"/>
      <c r="AK2064" s="19"/>
      <c r="AL2064" s="19"/>
      <c r="AM2064" s="19">
        <f t="shared" si="3975"/>
        <v>12000</v>
      </c>
      <c r="AN2064" s="19"/>
      <c r="AO2064" s="19">
        <f t="shared" si="3979"/>
        <v>12000</v>
      </c>
      <c r="AP2064" s="19">
        <f t="shared" si="3976"/>
        <v>15000</v>
      </c>
      <c r="AQ2064" s="19"/>
      <c r="AR2064" s="19">
        <f t="shared" si="3980"/>
        <v>15000</v>
      </c>
      <c r="AS2064" s="19">
        <f t="shared" si="3977"/>
        <v>15000</v>
      </c>
      <c r="AT2064" s="19"/>
      <c r="AU2064" s="19">
        <f t="shared" si="3981"/>
        <v>15000</v>
      </c>
      <c r="AV2064" s="19"/>
      <c r="AW2064" s="32"/>
      <c r="AX2064" s="23"/>
      <c r="AY2064" s="2"/>
    </row>
    <row r="2065" spans="1:51" ht="78" x14ac:dyDescent="0.3">
      <c r="A2065" s="49" t="s">
        <v>815</v>
      </c>
      <c r="B2065" s="45"/>
      <c r="C2065" s="49"/>
      <c r="D2065" s="49"/>
      <c r="E2065" s="15" t="s">
        <v>1240</v>
      </c>
      <c r="F2065" s="19">
        <f t="shared" ref="F2065:K2068" si="4083">F2066</f>
        <v>90275.9</v>
      </c>
      <c r="G2065" s="19">
        <f t="shared" si="4083"/>
        <v>79309</v>
      </c>
      <c r="H2065" s="19">
        <f t="shared" si="4083"/>
        <v>100000</v>
      </c>
      <c r="I2065" s="19">
        <f t="shared" si="4083"/>
        <v>0</v>
      </c>
      <c r="J2065" s="19">
        <f t="shared" si="4083"/>
        <v>0</v>
      </c>
      <c r="K2065" s="19">
        <f t="shared" si="4083"/>
        <v>0</v>
      </c>
      <c r="L2065" s="19">
        <f t="shared" si="3951"/>
        <v>90275.9</v>
      </c>
      <c r="M2065" s="19">
        <f t="shared" si="3952"/>
        <v>79309</v>
      </c>
      <c r="N2065" s="19">
        <f t="shared" si="3953"/>
        <v>100000</v>
      </c>
      <c r="O2065" s="19">
        <f t="shared" ref="O2065:Q2068" si="4084">O2066</f>
        <v>0</v>
      </c>
      <c r="P2065" s="19">
        <f t="shared" si="4084"/>
        <v>0</v>
      </c>
      <c r="Q2065" s="19">
        <f t="shared" si="4084"/>
        <v>0</v>
      </c>
      <c r="R2065" s="19">
        <f t="shared" si="3984"/>
        <v>90275.9</v>
      </c>
      <c r="S2065" s="19">
        <f t="shared" si="3985"/>
        <v>79309</v>
      </c>
      <c r="T2065" s="19">
        <f t="shared" si="3986"/>
        <v>100000</v>
      </c>
      <c r="U2065" s="19">
        <f t="shared" ref="U2065:AV2068" si="4085">U2066</f>
        <v>0</v>
      </c>
      <c r="V2065" s="19">
        <f t="shared" si="3988"/>
        <v>90275.9</v>
      </c>
      <c r="W2065" s="19">
        <f t="shared" si="3989"/>
        <v>79309</v>
      </c>
      <c r="X2065" s="19">
        <f t="shared" si="3990"/>
        <v>100000</v>
      </c>
      <c r="Y2065" s="19">
        <f t="shared" si="4085"/>
        <v>0</v>
      </c>
      <c r="Z2065" s="19">
        <f t="shared" si="4085"/>
        <v>0</v>
      </c>
      <c r="AA2065" s="19">
        <f t="shared" si="4085"/>
        <v>0</v>
      </c>
      <c r="AB2065" s="19">
        <f t="shared" si="3994"/>
        <v>90275.9</v>
      </c>
      <c r="AC2065" s="19">
        <f t="shared" si="3995"/>
        <v>79309</v>
      </c>
      <c r="AD2065" s="19">
        <f t="shared" si="3996"/>
        <v>100000</v>
      </c>
      <c r="AE2065" s="19">
        <f t="shared" si="4085"/>
        <v>0</v>
      </c>
      <c r="AF2065" s="19">
        <f t="shared" si="4085"/>
        <v>0</v>
      </c>
      <c r="AG2065" s="19">
        <f t="shared" si="3998"/>
        <v>90275.9</v>
      </c>
      <c r="AH2065" s="19">
        <f t="shared" si="3999"/>
        <v>79309</v>
      </c>
      <c r="AI2065" s="19">
        <f t="shared" si="4000"/>
        <v>100000</v>
      </c>
      <c r="AJ2065" s="19">
        <f t="shared" si="4085"/>
        <v>0</v>
      </c>
      <c r="AK2065" s="19">
        <f t="shared" si="4085"/>
        <v>0</v>
      </c>
      <c r="AL2065" s="19">
        <f t="shared" si="4085"/>
        <v>0</v>
      </c>
      <c r="AM2065" s="19">
        <f t="shared" si="3975"/>
        <v>90275.9</v>
      </c>
      <c r="AN2065" s="19">
        <f t="shared" si="4085"/>
        <v>0</v>
      </c>
      <c r="AO2065" s="19">
        <f t="shared" si="3979"/>
        <v>90275.9</v>
      </c>
      <c r="AP2065" s="19">
        <f t="shared" si="3976"/>
        <v>79309</v>
      </c>
      <c r="AQ2065" s="19">
        <f t="shared" si="4085"/>
        <v>0</v>
      </c>
      <c r="AR2065" s="19">
        <f t="shared" si="3980"/>
        <v>79309</v>
      </c>
      <c r="AS2065" s="19">
        <f t="shared" si="3977"/>
        <v>100000</v>
      </c>
      <c r="AT2065" s="19">
        <f t="shared" si="4085"/>
        <v>0</v>
      </c>
      <c r="AU2065" s="19">
        <f t="shared" si="3981"/>
        <v>100000</v>
      </c>
      <c r="AV2065" s="19">
        <f t="shared" si="4085"/>
        <v>0</v>
      </c>
      <c r="AW2065" s="32"/>
      <c r="AX2065" s="23"/>
      <c r="AY2065" s="2"/>
    </row>
    <row r="2066" spans="1:51" ht="31.2" x14ac:dyDescent="0.3">
      <c r="A2066" s="49" t="s">
        <v>816</v>
      </c>
      <c r="B2066" s="45"/>
      <c r="C2066" s="49"/>
      <c r="D2066" s="49"/>
      <c r="E2066" s="15" t="s">
        <v>818</v>
      </c>
      <c r="F2066" s="19">
        <f t="shared" si="4083"/>
        <v>90275.9</v>
      </c>
      <c r="G2066" s="19">
        <f t="shared" si="4083"/>
        <v>79309</v>
      </c>
      <c r="H2066" s="19">
        <f t="shared" si="4083"/>
        <v>100000</v>
      </c>
      <c r="I2066" s="19">
        <f t="shared" si="4083"/>
        <v>0</v>
      </c>
      <c r="J2066" s="19">
        <f t="shared" si="4083"/>
        <v>0</v>
      </c>
      <c r="K2066" s="19">
        <f t="shared" si="4083"/>
        <v>0</v>
      </c>
      <c r="L2066" s="19">
        <f t="shared" si="3951"/>
        <v>90275.9</v>
      </c>
      <c r="M2066" s="19">
        <f t="shared" si="3952"/>
        <v>79309</v>
      </c>
      <c r="N2066" s="19">
        <f t="shared" si="3953"/>
        <v>100000</v>
      </c>
      <c r="O2066" s="19">
        <f t="shared" si="4084"/>
        <v>0</v>
      </c>
      <c r="P2066" s="19">
        <f t="shared" si="4084"/>
        <v>0</v>
      </c>
      <c r="Q2066" s="19">
        <f t="shared" si="4084"/>
        <v>0</v>
      </c>
      <c r="R2066" s="19">
        <f t="shared" si="3984"/>
        <v>90275.9</v>
      </c>
      <c r="S2066" s="19">
        <f t="shared" si="3985"/>
        <v>79309</v>
      </c>
      <c r="T2066" s="19">
        <f t="shared" si="3986"/>
        <v>100000</v>
      </c>
      <c r="U2066" s="19">
        <f t="shared" si="4085"/>
        <v>0</v>
      </c>
      <c r="V2066" s="19">
        <f t="shared" si="3988"/>
        <v>90275.9</v>
      </c>
      <c r="W2066" s="19">
        <f t="shared" si="3989"/>
        <v>79309</v>
      </c>
      <c r="X2066" s="19">
        <f t="shared" si="3990"/>
        <v>100000</v>
      </c>
      <c r="Y2066" s="19">
        <f t="shared" si="4085"/>
        <v>0</v>
      </c>
      <c r="Z2066" s="19">
        <f t="shared" si="4085"/>
        <v>0</v>
      </c>
      <c r="AA2066" s="19">
        <f t="shared" si="4085"/>
        <v>0</v>
      </c>
      <c r="AB2066" s="19">
        <f t="shared" si="3994"/>
        <v>90275.9</v>
      </c>
      <c r="AC2066" s="19">
        <f t="shared" si="3995"/>
        <v>79309</v>
      </c>
      <c r="AD2066" s="19">
        <f t="shared" si="3996"/>
        <v>100000</v>
      </c>
      <c r="AE2066" s="19">
        <f t="shared" si="4085"/>
        <v>0</v>
      </c>
      <c r="AF2066" s="19">
        <f t="shared" si="4085"/>
        <v>0</v>
      </c>
      <c r="AG2066" s="19">
        <f t="shared" si="3998"/>
        <v>90275.9</v>
      </c>
      <c r="AH2066" s="19">
        <f t="shared" si="3999"/>
        <v>79309</v>
      </c>
      <c r="AI2066" s="19">
        <f t="shared" si="4000"/>
        <v>100000</v>
      </c>
      <c r="AJ2066" s="19">
        <f t="shared" si="4085"/>
        <v>0</v>
      </c>
      <c r="AK2066" s="19">
        <f t="shared" si="4085"/>
        <v>0</v>
      </c>
      <c r="AL2066" s="19">
        <f t="shared" si="4085"/>
        <v>0</v>
      </c>
      <c r="AM2066" s="19">
        <f t="shared" si="3975"/>
        <v>90275.9</v>
      </c>
      <c r="AN2066" s="19">
        <f t="shared" si="4085"/>
        <v>0</v>
      </c>
      <c r="AO2066" s="19">
        <f t="shared" si="3979"/>
        <v>90275.9</v>
      </c>
      <c r="AP2066" s="19">
        <f t="shared" si="3976"/>
        <v>79309</v>
      </c>
      <c r="AQ2066" s="19">
        <f t="shared" si="4085"/>
        <v>0</v>
      </c>
      <c r="AR2066" s="19">
        <f t="shared" si="3980"/>
        <v>79309</v>
      </c>
      <c r="AS2066" s="19">
        <f t="shared" si="3977"/>
        <v>100000</v>
      </c>
      <c r="AT2066" s="19">
        <f t="shared" si="4085"/>
        <v>0</v>
      </c>
      <c r="AU2066" s="19">
        <f t="shared" si="3981"/>
        <v>100000</v>
      </c>
      <c r="AV2066" s="19">
        <f t="shared" si="4085"/>
        <v>0</v>
      </c>
      <c r="AW2066" s="32"/>
      <c r="AX2066" s="23"/>
      <c r="AY2066" s="2"/>
    </row>
    <row r="2067" spans="1:51" ht="31.2" x14ac:dyDescent="0.3">
      <c r="A2067" s="49" t="s">
        <v>816</v>
      </c>
      <c r="B2067" s="45">
        <v>200</v>
      </c>
      <c r="C2067" s="49"/>
      <c r="D2067" s="49"/>
      <c r="E2067" s="15" t="s">
        <v>578</v>
      </c>
      <c r="F2067" s="19">
        <f t="shared" si="4083"/>
        <v>90275.9</v>
      </c>
      <c r="G2067" s="19">
        <f t="shared" si="4083"/>
        <v>79309</v>
      </c>
      <c r="H2067" s="19">
        <f t="shared" si="4083"/>
        <v>100000</v>
      </c>
      <c r="I2067" s="19">
        <f t="shared" si="4083"/>
        <v>0</v>
      </c>
      <c r="J2067" s="19">
        <f t="shared" si="4083"/>
        <v>0</v>
      </c>
      <c r="K2067" s="19">
        <f t="shared" si="4083"/>
        <v>0</v>
      </c>
      <c r="L2067" s="19">
        <f t="shared" ref="L2067:L2137" si="4086">F2067+I2067</f>
        <v>90275.9</v>
      </c>
      <c r="M2067" s="19">
        <f t="shared" ref="M2067:M2137" si="4087">G2067+J2067</f>
        <v>79309</v>
      </c>
      <c r="N2067" s="19">
        <f t="shared" ref="N2067:N2137" si="4088">H2067+K2067</f>
        <v>100000</v>
      </c>
      <c r="O2067" s="19">
        <f t="shared" si="4084"/>
        <v>0</v>
      </c>
      <c r="P2067" s="19">
        <f t="shared" si="4084"/>
        <v>0</v>
      </c>
      <c r="Q2067" s="19">
        <f t="shared" si="4084"/>
        <v>0</v>
      </c>
      <c r="R2067" s="19">
        <f t="shared" si="3984"/>
        <v>90275.9</v>
      </c>
      <c r="S2067" s="19">
        <f t="shared" si="3985"/>
        <v>79309</v>
      </c>
      <c r="T2067" s="19">
        <f t="shared" si="3986"/>
        <v>100000</v>
      </c>
      <c r="U2067" s="19">
        <f t="shared" si="4085"/>
        <v>0</v>
      </c>
      <c r="V2067" s="19">
        <f t="shared" si="3988"/>
        <v>90275.9</v>
      </c>
      <c r="W2067" s="19">
        <f t="shared" si="3989"/>
        <v>79309</v>
      </c>
      <c r="X2067" s="19">
        <f t="shared" si="3990"/>
        <v>100000</v>
      </c>
      <c r="Y2067" s="19">
        <f t="shared" si="4085"/>
        <v>0</v>
      </c>
      <c r="Z2067" s="19">
        <f t="shared" si="4085"/>
        <v>0</v>
      </c>
      <c r="AA2067" s="19">
        <f t="shared" si="4085"/>
        <v>0</v>
      </c>
      <c r="AB2067" s="19">
        <f t="shared" si="3994"/>
        <v>90275.9</v>
      </c>
      <c r="AC2067" s="19">
        <f t="shared" si="3995"/>
        <v>79309</v>
      </c>
      <c r="AD2067" s="19">
        <f t="shared" si="3996"/>
        <v>100000</v>
      </c>
      <c r="AE2067" s="19">
        <f t="shared" si="4085"/>
        <v>0</v>
      </c>
      <c r="AF2067" s="19">
        <f t="shared" si="4085"/>
        <v>0</v>
      </c>
      <c r="AG2067" s="19">
        <f t="shared" si="3998"/>
        <v>90275.9</v>
      </c>
      <c r="AH2067" s="19">
        <f t="shared" si="3999"/>
        <v>79309</v>
      </c>
      <c r="AI2067" s="19">
        <f t="shared" si="4000"/>
        <v>100000</v>
      </c>
      <c r="AJ2067" s="19">
        <f t="shared" si="4085"/>
        <v>0</v>
      </c>
      <c r="AK2067" s="19">
        <f t="shared" si="4085"/>
        <v>0</v>
      </c>
      <c r="AL2067" s="19">
        <f t="shared" si="4085"/>
        <v>0</v>
      </c>
      <c r="AM2067" s="19">
        <f t="shared" si="3975"/>
        <v>90275.9</v>
      </c>
      <c r="AN2067" s="19">
        <f t="shared" si="4085"/>
        <v>0</v>
      </c>
      <c r="AO2067" s="19">
        <f t="shared" si="3979"/>
        <v>90275.9</v>
      </c>
      <c r="AP2067" s="19">
        <f t="shared" si="3976"/>
        <v>79309</v>
      </c>
      <c r="AQ2067" s="19">
        <f t="shared" si="4085"/>
        <v>0</v>
      </c>
      <c r="AR2067" s="19">
        <f t="shared" si="3980"/>
        <v>79309</v>
      </c>
      <c r="AS2067" s="19">
        <f t="shared" si="3977"/>
        <v>100000</v>
      </c>
      <c r="AT2067" s="19">
        <f t="shared" si="4085"/>
        <v>0</v>
      </c>
      <c r="AU2067" s="19">
        <f t="shared" si="3981"/>
        <v>100000</v>
      </c>
      <c r="AV2067" s="19">
        <f t="shared" si="4085"/>
        <v>0</v>
      </c>
      <c r="AW2067" s="32"/>
      <c r="AX2067" s="23"/>
      <c r="AY2067" s="2"/>
    </row>
    <row r="2068" spans="1:51" ht="46.8" x14ac:dyDescent="0.3">
      <c r="A2068" s="49" t="s">
        <v>816</v>
      </c>
      <c r="B2068" s="45">
        <v>240</v>
      </c>
      <c r="C2068" s="49"/>
      <c r="D2068" s="49"/>
      <c r="E2068" s="15" t="s">
        <v>586</v>
      </c>
      <c r="F2068" s="19">
        <f t="shared" si="4083"/>
        <v>90275.9</v>
      </c>
      <c r="G2068" s="19">
        <f t="shared" si="4083"/>
        <v>79309</v>
      </c>
      <c r="H2068" s="19">
        <f t="shared" si="4083"/>
        <v>100000</v>
      </c>
      <c r="I2068" s="19">
        <f t="shared" si="4083"/>
        <v>0</v>
      </c>
      <c r="J2068" s="19">
        <f t="shared" si="4083"/>
        <v>0</v>
      </c>
      <c r="K2068" s="19">
        <f t="shared" si="4083"/>
        <v>0</v>
      </c>
      <c r="L2068" s="19">
        <f t="shared" si="4086"/>
        <v>90275.9</v>
      </c>
      <c r="M2068" s="19">
        <f t="shared" si="4087"/>
        <v>79309</v>
      </c>
      <c r="N2068" s="19">
        <f t="shared" si="4088"/>
        <v>100000</v>
      </c>
      <c r="O2068" s="19">
        <f t="shared" si="4084"/>
        <v>0</v>
      </c>
      <c r="P2068" s="19">
        <f t="shared" si="4084"/>
        <v>0</v>
      </c>
      <c r="Q2068" s="19">
        <f t="shared" si="4084"/>
        <v>0</v>
      </c>
      <c r="R2068" s="19">
        <f t="shared" si="3984"/>
        <v>90275.9</v>
      </c>
      <c r="S2068" s="19">
        <f t="shared" si="3985"/>
        <v>79309</v>
      </c>
      <c r="T2068" s="19">
        <f t="shared" si="3986"/>
        <v>100000</v>
      </c>
      <c r="U2068" s="19">
        <f t="shared" si="4085"/>
        <v>0</v>
      </c>
      <c r="V2068" s="19">
        <f t="shared" si="3988"/>
        <v>90275.9</v>
      </c>
      <c r="W2068" s="19">
        <f t="shared" si="3989"/>
        <v>79309</v>
      </c>
      <c r="X2068" s="19">
        <f t="shared" si="3990"/>
        <v>100000</v>
      </c>
      <c r="Y2068" s="19">
        <f t="shared" si="4085"/>
        <v>0</v>
      </c>
      <c r="Z2068" s="19">
        <f t="shared" si="4085"/>
        <v>0</v>
      </c>
      <c r="AA2068" s="19">
        <f t="shared" si="4085"/>
        <v>0</v>
      </c>
      <c r="AB2068" s="19">
        <f t="shared" si="3994"/>
        <v>90275.9</v>
      </c>
      <c r="AC2068" s="19">
        <f t="shared" si="3995"/>
        <v>79309</v>
      </c>
      <c r="AD2068" s="19">
        <f t="shared" si="3996"/>
        <v>100000</v>
      </c>
      <c r="AE2068" s="19">
        <f t="shared" si="4085"/>
        <v>0</v>
      </c>
      <c r="AF2068" s="19">
        <f t="shared" si="4085"/>
        <v>0</v>
      </c>
      <c r="AG2068" s="19">
        <f t="shared" si="3998"/>
        <v>90275.9</v>
      </c>
      <c r="AH2068" s="19">
        <f t="shared" si="3999"/>
        <v>79309</v>
      </c>
      <c r="AI2068" s="19">
        <f t="shared" si="4000"/>
        <v>100000</v>
      </c>
      <c r="AJ2068" s="19">
        <f t="shared" si="4085"/>
        <v>0</v>
      </c>
      <c r="AK2068" s="19">
        <f t="shared" si="4085"/>
        <v>0</v>
      </c>
      <c r="AL2068" s="19">
        <f t="shared" si="4085"/>
        <v>0</v>
      </c>
      <c r="AM2068" s="19">
        <f t="shared" si="3975"/>
        <v>90275.9</v>
      </c>
      <c r="AN2068" s="19">
        <f t="shared" si="4085"/>
        <v>0</v>
      </c>
      <c r="AO2068" s="19">
        <f t="shared" si="3979"/>
        <v>90275.9</v>
      </c>
      <c r="AP2068" s="19">
        <f t="shared" si="3976"/>
        <v>79309</v>
      </c>
      <c r="AQ2068" s="19">
        <f t="shared" si="4085"/>
        <v>0</v>
      </c>
      <c r="AR2068" s="19">
        <f t="shared" si="3980"/>
        <v>79309</v>
      </c>
      <c r="AS2068" s="19">
        <f t="shared" si="3977"/>
        <v>100000</v>
      </c>
      <c r="AT2068" s="19">
        <f t="shared" si="4085"/>
        <v>0</v>
      </c>
      <c r="AU2068" s="19">
        <f t="shared" si="3981"/>
        <v>100000</v>
      </c>
      <c r="AV2068" s="19">
        <f t="shared" si="4085"/>
        <v>0</v>
      </c>
      <c r="AW2068" s="32"/>
      <c r="AX2068" s="23"/>
      <c r="AY2068" s="2"/>
    </row>
    <row r="2069" spans="1:51" x14ac:dyDescent="0.3">
      <c r="A2069" s="49" t="s">
        <v>816</v>
      </c>
      <c r="B2069" s="45">
        <v>240</v>
      </c>
      <c r="C2069" s="49" t="s">
        <v>200</v>
      </c>
      <c r="D2069" s="49" t="s">
        <v>20</v>
      </c>
      <c r="E2069" s="15" t="s">
        <v>553</v>
      </c>
      <c r="F2069" s="19">
        <v>90275.9</v>
      </c>
      <c r="G2069" s="19">
        <v>79309</v>
      </c>
      <c r="H2069" s="19">
        <v>100000</v>
      </c>
      <c r="I2069" s="19"/>
      <c r="J2069" s="19"/>
      <c r="K2069" s="19"/>
      <c r="L2069" s="19">
        <f t="shared" si="4086"/>
        <v>90275.9</v>
      </c>
      <c r="M2069" s="19">
        <f t="shared" si="4087"/>
        <v>79309</v>
      </c>
      <c r="N2069" s="19">
        <f t="shared" si="4088"/>
        <v>100000</v>
      </c>
      <c r="O2069" s="19"/>
      <c r="P2069" s="19"/>
      <c r="Q2069" s="19"/>
      <c r="R2069" s="19">
        <f t="shared" si="3984"/>
        <v>90275.9</v>
      </c>
      <c r="S2069" s="19">
        <f t="shared" si="3985"/>
        <v>79309</v>
      </c>
      <c r="T2069" s="19">
        <f t="shared" si="3986"/>
        <v>100000</v>
      </c>
      <c r="U2069" s="19"/>
      <c r="V2069" s="19">
        <f t="shared" si="3988"/>
        <v>90275.9</v>
      </c>
      <c r="W2069" s="19">
        <f t="shared" si="3989"/>
        <v>79309</v>
      </c>
      <c r="X2069" s="19">
        <f t="shared" si="3990"/>
        <v>100000</v>
      </c>
      <c r="Y2069" s="19"/>
      <c r="Z2069" s="19"/>
      <c r="AA2069" s="19"/>
      <c r="AB2069" s="19">
        <f t="shared" si="3994"/>
        <v>90275.9</v>
      </c>
      <c r="AC2069" s="19">
        <f t="shared" si="3995"/>
        <v>79309</v>
      </c>
      <c r="AD2069" s="19">
        <f t="shared" si="3996"/>
        <v>100000</v>
      </c>
      <c r="AE2069" s="19"/>
      <c r="AF2069" s="19"/>
      <c r="AG2069" s="19">
        <f t="shared" si="3998"/>
        <v>90275.9</v>
      </c>
      <c r="AH2069" s="19">
        <f t="shared" si="3999"/>
        <v>79309</v>
      </c>
      <c r="AI2069" s="19">
        <f t="shared" si="4000"/>
        <v>100000</v>
      </c>
      <c r="AJ2069" s="19"/>
      <c r="AK2069" s="19"/>
      <c r="AL2069" s="19"/>
      <c r="AM2069" s="19">
        <f t="shared" si="3975"/>
        <v>90275.9</v>
      </c>
      <c r="AN2069" s="19"/>
      <c r="AO2069" s="19">
        <f t="shared" si="3979"/>
        <v>90275.9</v>
      </c>
      <c r="AP2069" s="19">
        <f t="shared" si="3976"/>
        <v>79309</v>
      </c>
      <c r="AQ2069" s="19"/>
      <c r="AR2069" s="19">
        <f t="shared" si="3980"/>
        <v>79309</v>
      </c>
      <c r="AS2069" s="19">
        <f t="shared" si="3977"/>
        <v>100000</v>
      </c>
      <c r="AT2069" s="19"/>
      <c r="AU2069" s="19">
        <f t="shared" si="3981"/>
        <v>100000</v>
      </c>
      <c r="AV2069" s="19"/>
      <c r="AW2069" s="32"/>
      <c r="AX2069" s="23"/>
      <c r="AY2069" s="2"/>
    </row>
    <row r="2070" spans="1:51" ht="78" x14ac:dyDescent="0.3">
      <c r="A2070" s="49" t="s">
        <v>909</v>
      </c>
      <c r="B2070" s="45"/>
      <c r="C2070" s="49"/>
      <c r="D2070" s="49"/>
      <c r="E2070" s="15" t="s">
        <v>1241</v>
      </c>
      <c r="F2070" s="19">
        <f t="shared" ref="F2070:K2070" si="4089">F2071+F2075</f>
        <v>9724.1</v>
      </c>
      <c r="G2070" s="19">
        <f t="shared" si="4089"/>
        <v>20691</v>
      </c>
      <c r="H2070" s="19">
        <f t="shared" si="4089"/>
        <v>0</v>
      </c>
      <c r="I2070" s="19">
        <f t="shared" si="4089"/>
        <v>0</v>
      </c>
      <c r="J2070" s="19">
        <f t="shared" si="4089"/>
        <v>0</v>
      </c>
      <c r="K2070" s="19">
        <f t="shared" si="4089"/>
        <v>0</v>
      </c>
      <c r="L2070" s="19">
        <f t="shared" si="4086"/>
        <v>9724.1</v>
      </c>
      <c r="M2070" s="19">
        <f t="shared" si="4087"/>
        <v>20691</v>
      </c>
      <c r="N2070" s="19">
        <f t="shared" si="4088"/>
        <v>0</v>
      </c>
      <c r="O2070" s="19">
        <f t="shared" ref="O2070:Q2070" si="4090">O2071+O2075</f>
        <v>0</v>
      </c>
      <c r="P2070" s="19">
        <f t="shared" si="4090"/>
        <v>0</v>
      </c>
      <c r="Q2070" s="19">
        <f t="shared" si="4090"/>
        <v>0</v>
      </c>
      <c r="R2070" s="19">
        <f t="shared" si="3984"/>
        <v>9724.1</v>
      </c>
      <c r="S2070" s="19">
        <f t="shared" si="3985"/>
        <v>20691</v>
      </c>
      <c r="T2070" s="19">
        <f t="shared" si="3986"/>
        <v>0</v>
      </c>
      <c r="U2070" s="19">
        <f t="shared" ref="U2070:AV2070" si="4091">U2071+U2075</f>
        <v>0</v>
      </c>
      <c r="V2070" s="19">
        <f t="shared" si="3988"/>
        <v>9724.1</v>
      </c>
      <c r="W2070" s="19">
        <f t="shared" si="3989"/>
        <v>20691</v>
      </c>
      <c r="X2070" s="19">
        <f t="shared" si="3990"/>
        <v>0</v>
      </c>
      <c r="Y2070" s="19">
        <f t="shared" ref="Y2070:AA2070" si="4092">Y2071+Y2075</f>
        <v>0</v>
      </c>
      <c r="Z2070" s="19">
        <f t="shared" si="4092"/>
        <v>0</v>
      </c>
      <c r="AA2070" s="19">
        <f t="shared" si="4092"/>
        <v>0</v>
      </c>
      <c r="AB2070" s="19">
        <f t="shared" si="3994"/>
        <v>9724.1</v>
      </c>
      <c r="AC2070" s="19">
        <f t="shared" si="3995"/>
        <v>20691</v>
      </c>
      <c r="AD2070" s="19">
        <f t="shared" si="3996"/>
        <v>0</v>
      </c>
      <c r="AE2070" s="19">
        <f t="shared" ref="AE2070:AF2070" si="4093">AE2071+AE2075</f>
        <v>0</v>
      </c>
      <c r="AF2070" s="19">
        <f t="shared" si="4093"/>
        <v>0</v>
      </c>
      <c r="AG2070" s="19">
        <f t="shared" si="3998"/>
        <v>9724.1</v>
      </c>
      <c r="AH2070" s="19">
        <f t="shared" si="3999"/>
        <v>20691</v>
      </c>
      <c r="AI2070" s="19">
        <f t="shared" si="4000"/>
        <v>0</v>
      </c>
      <c r="AJ2070" s="19">
        <f t="shared" ref="AJ2070:AL2070" si="4094">AJ2071+AJ2075</f>
        <v>0</v>
      </c>
      <c r="AK2070" s="19">
        <f t="shared" si="4094"/>
        <v>0</v>
      </c>
      <c r="AL2070" s="19">
        <f t="shared" si="4094"/>
        <v>0</v>
      </c>
      <c r="AM2070" s="19">
        <f t="shared" ref="AM2070:AM2133" si="4095">AG2070+AJ2070</f>
        <v>9724.1</v>
      </c>
      <c r="AN2070" s="19">
        <f t="shared" ref="AN2070" si="4096">AN2071+AN2075</f>
        <v>0</v>
      </c>
      <c r="AO2070" s="19">
        <f t="shared" si="3979"/>
        <v>9724.1</v>
      </c>
      <c r="AP2070" s="19">
        <f t="shared" ref="AP2070:AP2133" si="4097">AH2070+AK2070</f>
        <v>20691</v>
      </c>
      <c r="AQ2070" s="19">
        <f t="shared" ref="AQ2070" si="4098">AQ2071+AQ2075</f>
        <v>0</v>
      </c>
      <c r="AR2070" s="19">
        <f t="shared" si="3980"/>
        <v>20691</v>
      </c>
      <c r="AS2070" s="19">
        <f t="shared" ref="AS2070:AS2133" si="4099">AI2070+AL2070</f>
        <v>0</v>
      </c>
      <c r="AT2070" s="19">
        <f t="shared" ref="AT2070" si="4100">AT2071+AT2075</f>
        <v>0</v>
      </c>
      <c r="AU2070" s="19">
        <f t="shared" si="3981"/>
        <v>0</v>
      </c>
      <c r="AV2070" s="19">
        <f t="shared" si="4091"/>
        <v>0</v>
      </c>
      <c r="AW2070" s="32"/>
      <c r="AX2070" s="23"/>
      <c r="AY2070" s="2"/>
    </row>
    <row r="2071" spans="1:51" ht="46.8" x14ac:dyDescent="0.3">
      <c r="A2071" s="49" t="s">
        <v>910</v>
      </c>
      <c r="B2071" s="45"/>
      <c r="C2071" s="49"/>
      <c r="D2071" s="49"/>
      <c r="E2071" s="15" t="s">
        <v>911</v>
      </c>
      <c r="F2071" s="19">
        <f t="shared" ref="F2071:K2073" si="4101">F2072</f>
        <v>5700.6</v>
      </c>
      <c r="G2071" s="19">
        <f t="shared" si="4101"/>
        <v>10791</v>
      </c>
      <c r="H2071" s="19">
        <f t="shared" si="4101"/>
        <v>0</v>
      </c>
      <c r="I2071" s="19">
        <f t="shared" si="4101"/>
        <v>0</v>
      </c>
      <c r="J2071" s="19">
        <f t="shared" si="4101"/>
        <v>0</v>
      </c>
      <c r="K2071" s="19">
        <f t="shared" si="4101"/>
        <v>0</v>
      </c>
      <c r="L2071" s="19">
        <f t="shared" si="4086"/>
        <v>5700.6</v>
      </c>
      <c r="M2071" s="19">
        <f t="shared" si="4087"/>
        <v>10791</v>
      </c>
      <c r="N2071" s="19">
        <f t="shared" si="4088"/>
        <v>0</v>
      </c>
      <c r="O2071" s="19">
        <f t="shared" ref="O2071:Q2073" si="4102">O2072</f>
        <v>0</v>
      </c>
      <c r="P2071" s="19">
        <f t="shared" si="4102"/>
        <v>0</v>
      </c>
      <c r="Q2071" s="19">
        <f t="shared" si="4102"/>
        <v>0</v>
      </c>
      <c r="R2071" s="19">
        <f t="shared" si="3984"/>
        <v>5700.6</v>
      </c>
      <c r="S2071" s="19">
        <f t="shared" si="3985"/>
        <v>10791</v>
      </c>
      <c r="T2071" s="19">
        <f t="shared" si="3986"/>
        <v>0</v>
      </c>
      <c r="U2071" s="19">
        <f t="shared" ref="U2071:AV2073" si="4103">U2072</f>
        <v>0</v>
      </c>
      <c r="V2071" s="19">
        <f t="shared" si="3988"/>
        <v>5700.6</v>
      </c>
      <c r="W2071" s="19">
        <f t="shared" si="3989"/>
        <v>10791</v>
      </c>
      <c r="X2071" s="19">
        <f t="shared" si="3990"/>
        <v>0</v>
      </c>
      <c r="Y2071" s="19">
        <f t="shared" si="4103"/>
        <v>0</v>
      </c>
      <c r="Z2071" s="19">
        <f t="shared" si="4103"/>
        <v>0</v>
      </c>
      <c r="AA2071" s="19">
        <f t="shared" si="4103"/>
        <v>0</v>
      </c>
      <c r="AB2071" s="19">
        <f t="shared" si="3994"/>
        <v>5700.6</v>
      </c>
      <c r="AC2071" s="19">
        <f t="shared" si="3995"/>
        <v>10791</v>
      </c>
      <c r="AD2071" s="19">
        <f t="shared" si="3996"/>
        <v>0</v>
      </c>
      <c r="AE2071" s="19">
        <f t="shared" si="4103"/>
        <v>0</v>
      </c>
      <c r="AF2071" s="19">
        <f t="shared" si="4103"/>
        <v>0</v>
      </c>
      <c r="AG2071" s="19">
        <f t="shared" si="3998"/>
        <v>5700.6</v>
      </c>
      <c r="AH2071" s="19">
        <f t="shared" si="3999"/>
        <v>10791</v>
      </c>
      <c r="AI2071" s="19">
        <f t="shared" si="4000"/>
        <v>0</v>
      </c>
      <c r="AJ2071" s="19">
        <f t="shared" si="4103"/>
        <v>0</v>
      </c>
      <c r="AK2071" s="19">
        <f t="shared" si="4103"/>
        <v>0</v>
      </c>
      <c r="AL2071" s="19">
        <f t="shared" si="4103"/>
        <v>0</v>
      </c>
      <c r="AM2071" s="19">
        <f t="shared" si="4095"/>
        <v>5700.6</v>
      </c>
      <c r="AN2071" s="19">
        <f t="shared" si="4103"/>
        <v>0</v>
      </c>
      <c r="AO2071" s="19">
        <f t="shared" si="3979"/>
        <v>5700.6</v>
      </c>
      <c r="AP2071" s="19">
        <f t="shared" si="4097"/>
        <v>10791</v>
      </c>
      <c r="AQ2071" s="19">
        <f t="shared" si="4103"/>
        <v>0</v>
      </c>
      <c r="AR2071" s="19">
        <f t="shared" si="3980"/>
        <v>10791</v>
      </c>
      <c r="AS2071" s="19">
        <f t="shared" si="4099"/>
        <v>0</v>
      </c>
      <c r="AT2071" s="19">
        <f t="shared" si="4103"/>
        <v>0</v>
      </c>
      <c r="AU2071" s="19">
        <f t="shared" si="3981"/>
        <v>0</v>
      </c>
      <c r="AV2071" s="19">
        <f t="shared" si="4103"/>
        <v>0</v>
      </c>
      <c r="AW2071" s="32"/>
      <c r="AX2071" s="23"/>
      <c r="AY2071" s="2"/>
    </row>
    <row r="2072" spans="1:51" ht="46.8" x14ac:dyDescent="0.3">
      <c r="A2072" s="49" t="s">
        <v>910</v>
      </c>
      <c r="B2072" s="45">
        <v>400</v>
      </c>
      <c r="C2072" s="49"/>
      <c r="D2072" s="49"/>
      <c r="E2072" s="15" t="s">
        <v>580</v>
      </c>
      <c r="F2072" s="19">
        <f t="shared" si="4101"/>
        <v>5700.6</v>
      </c>
      <c r="G2072" s="19">
        <f t="shared" si="4101"/>
        <v>10791</v>
      </c>
      <c r="H2072" s="19">
        <f t="shared" si="4101"/>
        <v>0</v>
      </c>
      <c r="I2072" s="19">
        <f t="shared" si="4101"/>
        <v>0</v>
      </c>
      <c r="J2072" s="19">
        <f t="shared" si="4101"/>
        <v>0</v>
      </c>
      <c r="K2072" s="19">
        <f t="shared" si="4101"/>
        <v>0</v>
      </c>
      <c r="L2072" s="19">
        <f t="shared" si="4086"/>
        <v>5700.6</v>
      </c>
      <c r="M2072" s="19">
        <f t="shared" si="4087"/>
        <v>10791</v>
      </c>
      <c r="N2072" s="19">
        <f t="shared" si="4088"/>
        <v>0</v>
      </c>
      <c r="O2072" s="19">
        <f t="shared" si="4102"/>
        <v>0</v>
      </c>
      <c r="P2072" s="19">
        <f t="shared" si="4102"/>
        <v>0</v>
      </c>
      <c r="Q2072" s="19">
        <f t="shared" si="4102"/>
        <v>0</v>
      </c>
      <c r="R2072" s="19">
        <f t="shared" si="3984"/>
        <v>5700.6</v>
      </c>
      <c r="S2072" s="19">
        <f t="shared" si="3985"/>
        <v>10791</v>
      </c>
      <c r="T2072" s="19">
        <f t="shared" si="3986"/>
        <v>0</v>
      </c>
      <c r="U2072" s="19">
        <f t="shared" si="4103"/>
        <v>0</v>
      </c>
      <c r="V2072" s="19">
        <f t="shared" si="3988"/>
        <v>5700.6</v>
      </c>
      <c r="W2072" s="19">
        <f t="shared" si="3989"/>
        <v>10791</v>
      </c>
      <c r="X2072" s="19">
        <f t="shared" si="3990"/>
        <v>0</v>
      </c>
      <c r="Y2072" s="19">
        <f t="shared" si="4103"/>
        <v>0</v>
      </c>
      <c r="Z2072" s="19">
        <f t="shared" si="4103"/>
        <v>0</v>
      </c>
      <c r="AA2072" s="19">
        <f t="shared" si="4103"/>
        <v>0</v>
      </c>
      <c r="AB2072" s="19">
        <f t="shared" si="3994"/>
        <v>5700.6</v>
      </c>
      <c r="AC2072" s="19">
        <f t="shared" si="3995"/>
        <v>10791</v>
      </c>
      <c r="AD2072" s="19">
        <f t="shared" si="3996"/>
        <v>0</v>
      </c>
      <c r="AE2072" s="19">
        <f t="shared" si="4103"/>
        <v>0</v>
      </c>
      <c r="AF2072" s="19">
        <f t="shared" si="4103"/>
        <v>0</v>
      </c>
      <c r="AG2072" s="19">
        <f t="shared" si="3998"/>
        <v>5700.6</v>
      </c>
      <c r="AH2072" s="19">
        <f t="shared" si="3999"/>
        <v>10791</v>
      </c>
      <c r="AI2072" s="19">
        <f t="shared" si="4000"/>
        <v>0</v>
      </c>
      <c r="AJ2072" s="19">
        <f t="shared" si="4103"/>
        <v>0</v>
      </c>
      <c r="AK2072" s="19">
        <f t="shared" si="4103"/>
        <v>0</v>
      </c>
      <c r="AL2072" s="19">
        <f t="shared" si="4103"/>
        <v>0</v>
      </c>
      <c r="AM2072" s="19">
        <f t="shared" si="4095"/>
        <v>5700.6</v>
      </c>
      <c r="AN2072" s="19">
        <f t="shared" si="4103"/>
        <v>0</v>
      </c>
      <c r="AO2072" s="19">
        <f t="shared" si="3979"/>
        <v>5700.6</v>
      </c>
      <c r="AP2072" s="19">
        <f t="shared" si="4097"/>
        <v>10791</v>
      </c>
      <c r="AQ2072" s="19">
        <f t="shared" si="4103"/>
        <v>0</v>
      </c>
      <c r="AR2072" s="19">
        <f t="shared" si="3980"/>
        <v>10791</v>
      </c>
      <c r="AS2072" s="19">
        <f t="shared" si="4099"/>
        <v>0</v>
      </c>
      <c r="AT2072" s="19">
        <f t="shared" si="4103"/>
        <v>0</v>
      </c>
      <c r="AU2072" s="19">
        <f t="shared" si="3981"/>
        <v>0</v>
      </c>
      <c r="AV2072" s="19">
        <f t="shared" si="4103"/>
        <v>0</v>
      </c>
      <c r="AW2072" s="32"/>
      <c r="AX2072" s="23"/>
      <c r="AY2072" s="2"/>
    </row>
    <row r="2073" spans="1:51" x14ac:dyDescent="0.3">
      <c r="A2073" s="49" t="s">
        <v>910</v>
      </c>
      <c r="B2073" s="45">
        <v>410</v>
      </c>
      <c r="C2073" s="49"/>
      <c r="D2073" s="49"/>
      <c r="E2073" s="15" t="s">
        <v>593</v>
      </c>
      <c r="F2073" s="19">
        <f t="shared" si="4101"/>
        <v>5700.6</v>
      </c>
      <c r="G2073" s="19">
        <f t="shared" si="4101"/>
        <v>10791</v>
      </c>
      <c r="H2073" s="19">
        <f t="shared" si="4101"/>
        <v>0</v>
      </c>
      <c r="I2073" s="19">
        <f t="shared" si="4101"/>
        <v>0</v>
      </c>
      <c r="J2073" s="19">
        <f t="shared" si="4101"/>
        <v>0</v>
      </c>
      <c r="K2073" s="19">
        <f t="shared" si="4101"/>
        <v>0</v>
      </c>
      <c r="L2073" s="19">
        <f t="shared" si="4086"/>
        <v>5700.6</v>
      </c>
      <c r="M2073" s="19">
        <f t="shared" si="4087"/>
        <v>10791</v>
      </c>
      <c r="N2073" s="19">
        <f t="shared" si="4088"/>
        <v>0</v>
      </c>
      <c r="O2073" s="19">
        <f t="shared" si="4102"/>
        <v>0</v>
      </c>
      <c r="P2073" s="19">
        <f t="shared" si="4102"/>
        <v>0</v>
      </c>
      <c r="Q2073" s="19">
        <f t="shared" si="4102"/>
        <v>0</v>
      </c>
      <c r="R2073" s="19">
        <f t="shared" si="3984"/>
        <v>5700.6</v>
      </c>
      <c r="S2073" s="19">
        <f t="shared" si="3985"/>
        <v>10791</v>
      </c>
      <c r="T2073" s="19">
        <f t="shared" si="3986"/>
        <v>0</v>
      </c>
      <c r="U2073" s="19">
        <f t="shared" si="4103"/>
        <v>0</v>
      </c>
      <c r="V2073" s="19">
        <f t="shared" si="3988"/>
        <v>5700.6</v>
      </c>
      <c r="W2073" s="19">
        <f t="shared" si="3989"/>
        <v>10791</v>
      </c>
      <c r="X2073" s="19">
        <f t="shared" si="3990"/>
        <v>0</v>
      </c>
      <c r="Y2073" s="19">
        <f t="shared" si="4103"/>
        <v>0</v>
      </c>
      <c r="Z2073" s="19">
        <f t="shared" si="4103"/>
        <v>0</v>
      </c>
      <c r="AA2073" s="19">
        <f t="shared" si="4103"/>
        <v>0</v>
      </c>
      <c r="AB2073" s="19">
        <f t="shared" si="3994"/>
        <v>5700.6</v>
      </c>
      <c r="AC2073" s="19">
        <f t="shared" si="3995"/>
        <v>10791</v>
      </c>
      <c r="AD2073" s="19">
        <f t="shared" si="3996"/>
        <v>0</v>
      </c>
      <c r="AE2073" s="19">
        <f t="shared" si="4103"/>
        <v>0</v>
      </c>
      <c r="AF2073" s="19">
        <f t="shared" si="4103"/>
        <v>0</v>
      </c>
      <c r="AG2073" s="19">
        <f t="shared" si="3998"/>
        <v>5700.6</v>
      </c>
      <c r="AH2073" s="19">
        <f t="shared" si="3999"/>
        <v>10791</v>
      </c>
      <c r="AI2073" s="19">
        <f t="shared" si="4000"/>
        <v>0</v>
      </c>
      <c r="AJ2073" s="19">
        <f t="shared" si="4103"/>
        <v>0</v>
      </c>
      <c r="AK2073" s="19">
        <f t="shared" si="4103"/>
        <v>0</v>
      </c>
      <c r="AL2073" s="19">
        <f t="shared" si="4103"/>
        <v>0</v>
      </c>
      <c r="AM2073" s="19">
        <f t="shared" si="4095"/>
        <v>5700.6</v>
      </c>
      <c r="AN2073" s="19">
        <f t="shared" si="4103"/>
        <v>0</v>
      </c>
      <c r="AO2073" s="19">
        <f t="shared" si="3979"/>
        <v>5700.6</v>
      </c>
      <c r="AP2073" s="19">
        <f t="shared" si="4097"/>
        <v>10791</v>
      </c>
      <c r="AQ2073" s="19">
        <f t="shared" si="4103"/>
        <v>0</v>
      </c>
      <c r="AR2073" s="19">
        <f t="shared" si="3980"/>
        <v>10791</v>
      </c>
      <c r="AS2073" s="19">
        <f t="shared" si="4099"/>
        <v>0</v>
      </c>
      <c r="AT2073" s="19">
        <f t="shared" si="4103"/>
        <v>0</v>
      </c>
      <c r="AU2073" s="19">
        <f t="shared" si="3981"/>
        <v>0</v>
      </c>
      <c r="AV2073" s="19">
        <f t="shared" si="4103"/>
        <v>0</v>
      </c>
      <c r="AW2073" s="32"/>
      <c r="AX2073" s="23"/>
      <c r="AY2073" s="2"/>
    </row>
    <row r="2074" spans="1:51" x14ac:dyDescent="0.3">
      <c r="A2074" s="49" t="s">
        <v>910</v>
      </c>
      <c r="B2074" s="45">
        <v>410</v>
      </c>
      <c r="C2074" s="49" t="s">
        <v>200</v>
      </c>
      <c r="D2074" s="49" t="s">
        <v>20</v>
      </c>
      <c r="E2074" s="15" t="s">
        <v>553</v>
      </c>
      <c r="F2074" s="19">
        <v>5700.6</v>
      </c>
      <c r="G2074" s="19">
        <v>10791</v>
      </c>
      <c r="H2074" s="19">
        <v>0</v>
      </c>
      <c r="I2074" s="19"/>
      <c r="J2074" s="19"/>
      <c r="K2074" s="19"/>
      <c r="L2074" s="19">
        <f t="shared" si="4086"/>
        <v>5700.6</v>
      </c>
      <c r="M2074" s="19">
        <f t="shared" si="4087"/>
        <v>10791</v>
      </c>
      <c r="N2074" s="19">
        <f t="shared" si="4088"/>
        <v>0</v>
      </c>
      <c r="O2074" s="19"/>
      <c r="P2074" s="19"/>
      <c r="Q2074" s="19"/>
      <c r="R2074" s="19">
        <f t="shared" si="3984"/>
        <v>5700.6</v>
      </c>
      <c r="S2074" s="19">
        <f t="shared" si="3985"/>
        <v>10791</v>
      </c>
      <c r="T2074" s="19">
        <f t="shared" si="3986"/>
        <v>0</v>
      </c>
      <c r="U2074" s="19"/>
      <c r="V2074" s="19">
        <f t="shared" si="3988"/>
        <v>5700.6</v>
      </c>
      <c r="W2074" s="19">
        <f t="shared" si="3989"/>
        <v>10791</v>
      </c>
      <c r="X2074" s="19">
        <f t="shared" si="3990"/>
        <v>0</v>
      </c>
      <c r="Y2074" s="19"/>
      <c r="Z2074" s="19"/>
      <c r="AA2074" s="19"/>
      <c r="AB2074" s="19">
        <f t="shared" si="3994"/>
        <v>5700.6</v>
      </c>
      <c r="AC2074" s="19">
        <f t="shared" si="3995"/>
        <v>10791</v>
      </c>
      <c r="AD2074" s="19">
        <f t="shared" si="3996"/>
        <v>0</v>
      </c>
      <c r="AE2074" s="19"/>
      <c r="AF2074" s="19"/>
      <c r="AG2074" s="19">
        <f t="shared" si="3998"/>
        <v>5700.6</v>
      </c>
      <c r="AH2074" s="19">
        <f t="shared" si="3999"/>
        <v>10791</v>
      </c>
      <c r="AI2074" s="19">
        <f t="shared" si="4000"/>
        <v>0</v>
      </c>
      <c r="AJ2074" s="19"/>
      <c r="AK2074" s="19"/>
      <c r="AL2074" s="19"/>
      <c r="AM2074" s="19">
        <f t="shared" si="4095"/>
        <v>5700.6</v>
      </c>
      <c r="AN2074" s="19"/>
      <c r="AO2074" s="19">
        <f t="shared" ref="AO2074:AO2088" si="4104">AM2074+AN2074</f>
        <v>5700.6</v>
      </c>
      <c r="AP2074" s="19">
        <f t="shared" si="4097"/>
        <v>10791</v>
      </c>
      <c r="AQ2074" s="19"/>
      <c r="AR2074" s="19">
        <f t="shared" ref="AR2074:AR2088" si="4105">AP2074+AQ2074</f>
        <v>10791</v>
      </c>
      <c r="AS2074" s="19">
        <f t="shared" si="4099"/>
        <v>0</v>
      </c>
      <c r="AT2074" s="19"/>
      <c r="AU2074" s="19">
        <f t="shared" ref="AU2074:AU2088" si="4106">AS2074+AT2074</f>
        <v>0</v>
      </c>
      <c r="AV2074" s="19"/>
      <c r="AW2074" s="32"/>
      <c r="AX2074" s="23"/>
      <c r="AY2074" s="2"/>
    </row>
    <row r="2075" spans="1:51" ht="46.8" x14ac:dyDescent="0.3">
      <c r="A2075" s="49" t="s">
        <v>912</v>
      </c>
      <c r="B2075" s="45"/>
      <c r="C2075" s="49"/>
      <c r="D2075" s="49"/>
      <c r="E2075" s="15" t="s">
        <v>913</v>
      </c>
      <c r="F2075" s="19">
        <f t="shared" ref="F2075:K2077" si="4107">F2076</f>
        <v>4023.5</v>
      </c>
      <c r="G2075" s="19">
        <f t="shared" si="4107"/>
        <v>9900</v>
      </c>
      <c r="H2075" s="19">
        <f t="shared" si="4107"/>
        <v>0</v>
      </c>
      <c r="I2075" s="19">
        <f t="shared" si="4107"/>
        <v>0</v>
      </c>
      <c r="J2075" s="19">
        <f t="shared" si="4107"/>
        <v>0</v>
      </c>
      <c r="K2075" s="19">
        <f t="shared" si="4107"/>
        <v>0</v>
      </c>
      <c r="L2075" s="19">
        <f t="shared" si="4086"/>
        <v>4023.5</v>
      </c>
      <c r="M2075" s="19">
        <f t="shared" si="4087"/>
        <v>9900</v>
      </c>
      <c r="N2075" s="19">
        <f t="shared" si="4088"/>
        <v>0</v>
      </c>
      <c r="O2075" s="19">
        <f t="shared" ref="O2075:Q2077" si="4108">O2076</f>
        <v>0</v>
      </c>
      <c r="P2075" s="19">
        <f t="shared" si="4108"/>
        <v>0</v>
      </c>
      <c r="Q2075" s="19">
        <f t="shared" si="4108"/>
        <v>0</v>
      </c>
      <c r="R2075" s="19">
        <f t="shared" ref="R2075:R2141" si="4109">L2075+O2075</f>
        <v>4023.5</v>
      </c>
      <c r="S2075" s="19">
        <f t="shared" ref="S2075:S2141" si="4110">M2075+P2075</f>
        <v>9900</v>
      </c>
      <c r="T2075" s="19">
        <f t="shared" ref="T2075:T2141" si="4111">N2075+Q2075</f>
        <v>0</v>
      </c>
      <c r="U2075" s="19">
        <f t="shared" ref="U2075:AV2077" si="4112">U2076</f>
        <v>0</v>
      </c>
      <c r="V2075" s="19">
        <f t="shared" ref="V2075:V2141" si="4113">R2075+U2075</f>
        <v>4023.5</v>
      </c>
      <c r="W2075" s="19">
        <f t="shared" ref="W2075:W2141" si="4114">S2075</f>
        <v>9900</v>
      </c>
      <c r="X2075" s="19">
        <f t="shared" ref="X2075:X2141" si="4115">T2075</f>
        <v>0</v>
      </c>
      <c r="Y2075" s="19">
        <f t="shared" si="4112"/>
        <v>0</v>
      </c>
      <c r="Z2075" s="19">
        <f t="shared" si="4112"/>
        <v>0</v>
      </c>
      <c r="AA2075" s="19">
        <f t="shared" si="4112"/>
        <v>0</v>
      </c>
      <c r="AB2075" s="19">
        <f t="shared" si="3994"/>
        <v>4023.5</v>
      </c>
      <c r="AC2075" s="19">
        <f t="shared" si="3995"/>
        <v>9900</v>
      </c>
      <c r="AD2075" s="19">
        <f t="shared" si="3996"/>
        <v>0</v>
      </c>
      <c r="AE2075" s="19">
        <f t="shared" si="4112"/>
        <v>0</v>
      </c>
      <c r="AF2075" s="19">
        <f t="shared" si="4112"/>
        <v>0</v>
      </c>
      <c r="AG2075" s="19">
        <f t="shared" si="3998"/>
        <v>4023.5</v>
      </c>
      <c r="AH2075" s="19">
        <f t="shared" si="3999"/>
        <v>9900</v>
      </c>
      <c r="AI2075" s="19">
        <f t="shared" si="4000"/>
        <v>0</v>
      </c>
      <c r="AJ2075" s="19">
        <f t="shared" si="4112"/>
        <v>0</v>
      </c>
      <c r="AK2075" s="19">
        <f t="shared" si="4112"/>
        <v>0</v>
      </c>
      <c r="AL2075" s="19">
        <f t="shared" si="4112"/>
        <v>0</v>
      </c>
      <c r="AM2075" s="19">
        <f t="shared" si="4095"/>
        <v>4023.5</v>
      </c>
      <c r="AN2075" s="19">
        <f t="shared" si="4112"/>
        <v>0</v>
      </c>
      <c r="AO2075" s="19">
        <f t="shared" si="4104"/>
        <v>4023.5</v>
      </c>
      <c r="AP2075" s="19">
        <f t="shared" si="4097"/>
        <v>9900</v>
      </c>
      <c r="AQ2075" s="19">
        <f t="shared" si="4112"/>
        <v>0</v>
      </c>
      <c r="AR2075" s="19">
        <f t="shared" si="4105"/>
        <v>9900</v>
      </c>
      <c r="AS2075" s="19">
        <f t="shared" si="4099"/>
        <v>0</v>
      </c>
      <c r="AT2075" s="19">
        <f t="shared" si="4112"/>
        <v>0</v>
      </c>
      <c r="AU2075" s="19">
        <f t="shared" si="4106"/>
        <v>0</v>
      </c>
      <c r="AV2075" s="19">
        <f t="shared" si="4112"/>
        <v>0</v>
      </c>
      <c r="AW2075" s="32"/>
      <c r="AX2075" s="23"/>
      <c r="AY2075" s="2"/>
    </row>
    <row r="2076" spans="1:51" ht="46.8" x14ac:dyDescent="0.3">
      <c r="A2076" s="49" t="s">
        <v>912</v>
      </c>
      <c r="B2076" s="45">
        <v>400</v>
      </c>
      <c r="C2076" s="49"/>
      <c r="D2076" s="49"/>
      <c r="E2076" s="15" t="s">
        <v>580</v>
      </c>
      <c r="F2076" s="19">
        <f t="shared" si="4107"/>
        <v>4023.5</v>
      </c>
      <c r="G2076" s="19">
        <f t="shared" si="4107"/>
        <v>9900</v>
      </c>
      <c r="H2076" s="19">
        <f t="shared" si="4107"/>
        <v>0</v>
      </c>
      <c r="I2076" s="19">
        <f t="shared" si="4107"/>
        <v>0</v>
      </c>
      <c r="J2076" s="19">
        <f t="shared" si="4107"/>
        <v>0</v>
      </c>
      <c r="K2076" s="19">
        <f t="shared" si="4107"/>
        <v>0</v>
      </c>
      <c r="L2076" s="19">
        <f t="shared" si="4086"/>
        <v>4023.5</v>
      </c>
      <c r="M2076" s="19">
        <f t="shared" si="4087"/>
        <v>9900</v>
      </c>
      <c r="N2076" s="19">
        <f t="shared" si="4088"/>
        <v>0</v>
      </c>
      <c r="O2076" s="19">
        <f t="shared" si="4108"/>
        <v>0</v>
      </c>
      <c r="P2076" s="19">
        <f t="shared" si="4108"/>
        <v>0</v>
      </c>
      <c r="Q2076" s="19">
        <f t="shared" si="4108"/>
        <v>0</v>
      </c>
      <c r="R2076" s="19">
        <f t="shared" si="4109"/>
        <v>4023.5</v>
      </c>
      <c r="S2076" s="19">
        <f t="shared" si="4110"/>
        <v>9900</v>
      </c>
      <c r="T2076" s="19">
        <f t="shared" si="4111"/>
        <v>0</v>
      </c>
      <c r="U2076" s="19">
        <f t="shared" si="4112"/>
        <v>0</v>
      </c>
      <c r="V2076" s="19">
        <f t="shared" si="4113"/>
        <v>4023.5</v>
      </c>
      <c r="W2076" s="19">
        <f t="shared" si="4114"/>
        <v>9900</v>
      </c>
      <c r="X2076" s="19">
        <f t="shared" si="4115"/>
        <v>0</v>
      </c>
      <c r="Y2076" s="19">
        <f t="shared" si="4112"/>
        <v>0</v>
      </c>
      <c r="Z2076" s="19">
        <f t="shared" si="4112"/>
        <v>0</v>
      </c>
      <c r="AA2076" s="19">
        <f t="shared" si="4112"/>
        <v>0</v>
      </c>
      <c r="AB2076" s="19">
        <f t="shared" si="3994"/>
        <v>4023.5</v>
      </c>
      <c r="AC2076" s="19">
        <f t="shared" si="3995"/>
        <v>9900</v>
      </c>
      <c r="AD2076" s="19">
        <f t="shared" si="3996"/>
        <v>0</v>
      </c>
      <c r="AE2076" s="19">
        <f t="shared" si="4112"/>
        <v>0</v>
      </c>
      <c r="AF2076" s="19">
        <f t="shared" si="4112"/>
        <v>0</v>
      </c>
      <c r="AG2076" s="19">
        <f t="shared" si="3998"/>
        <v>4023.5</v>
      </c>
      <c r="AH2076" s="19">
        <f t="shared" si="3999"/>
        <v>9900</v>
      </c>
      <c r="AI2076" s="19">
        <f t="shared" si="4000"/>
        <v>0</v>
      </c>
      <c r="AJ2076" s="19">
        <f t="shared" si="4112"/>
        <v>0</v>
      </c>
      <c r="AK2076" s="19">
        <f t="shared" si="4112"/>
        <v>0</v>
      </c>
      <c r="AL2076" s="19">
        <f t="shared" si="4112"/>
        <v>0</v>
      </c>
      <c r="AM2076" s="19">
        <f t="shared" si="4095"/>
        <v>4023.5</v>
      </c>
      <c r="AN2076" s="19">
        <f t="shared" si="4112"/>
        <v>0</v>
      </c>
      <c r="AO2076" s="19">
        <f t="shared" si="4104"/>
        <v>4023.5</v>
      </c>
      <c r="AP2076" s="19">
        <f t="shared" si="4097"/>
        <v>9900</v>
      </c>
      <c r="AQ2076" s="19">
        <f t="shared" si="4112"/>
        <v>0</v>
      </c>
      <c r="AR2076" s="19">
        <f t="shared" si="4105"/>
        <v>9900</v>
      </c>
      <c r="AS2076" s="19">
        <f t="shared" si="4099"/>
        <v>0</v>
      </c>
      <c r="AT2076" s="19">
        <f t="shared" si="4112"/>
        <v>0</v>
      </c>
      <c r="AU2076" s="19">
        <f t="shared" si="4106"/>
        <v>0</v>
      </c>
      <c r="AV2076" s="19">
        <f t="shared" si="4112"/>
        <v>0</v>
      </c>
      <c r="AW2076" s="32"/>
      <c r="AX2076" s="23"/>
      <c r="AY2076" s="2"/>
    </row>
    <row r="2077" spans="1:51" x14ac:dyDescent="0.3">
      <c r="A2077" s="49" t="s">
        <v>912</v>
      </c>
      <c r="B2077" s="45">
        <v>410</v>
      </c>
      <c r="C2077" s="49"/>
      <c r="D2077" s="49"/>
      <c r="E2077" s="15" t="s">
        <v>593</v>
      </c>
      <c r="F2077" s="19">
        <f t="shared" si="4107"/>
        <v>4023.5</v>
      </c>
      <c r="G2077" s="19">
        <f t="shared" si="4107"/>
        <v>9900</v>
      </c>
      <c r="H2077" s="19">
        <f t="shared" si="4107"/>
        <v>0</v>
      </c>
      <c r="I2077" s="19">
        <f t="shared" si="4107"/>
        <v>0</v>
      </c>
      <c r="J2077" s="19">
        <f t="shared" si="4107"/>
        <v>0</v>
      </c>
      <c r="K2077" s="19">
        <f t="shared" si="4107"/>
        <v>0</v>
      </c>
      <c r="L2077" s="19">
        <f t="shared" si="4086"/>
        <v>4023.5</v>
      </c>
      <c r="M2077" s="19">
        <f t="shared" si="4087"/>
        <v>9900</v>
      </c>
      <c r="N2077" s="19">
        <f t="shared" si="4088"/>
        <v>0</v>
      </c>
      <c r="O2077" s="19">
        <f t="shared" si="4108"/>
        <v>0</v>
      </c>
      <c r="P2077" s="19">
        <f t="shared" si="4108"/>
        <v>0</v>
      </c>
      <c r="Q2077" s="19">
        <f t="shared" si="4108"/>
        <v>0</v>
      </c>
      <c r="R2077" s="19">
        <f t="shared" si="4109"/>
        <v>4023.5</v>
      </c>
      <c r="S2077" s="19">
        <f t="shared" si="4110"/>
        <v>9900</v>
      </c>
      <c r="T2077" s="19">
        <f t="shared" si="4111"/>
        <v>0</v>
      </c>
      <c r="U2077" s="19">
        <f t="shared" si="4112"/>
        <v>0</v>
      </c>
      <c r="V2077" s="19">
        <f t="shared" si="4113"/>
        <v>4023.5</v>
      </c>
      <c r="W2077" s="19">
        <f t="shared" si="4114"/>
        <v>9900</v>
      </c>
      <c r="X2077" s="19">
        <f t="shared" si="4115"/>
        <v>0</v>
      </c>
      <c r="Y2077" s="19">
        <f t="shared" si="4112"/>
        <v>0</v>
      </c>
      <c r="Z2077" s="19">
        <f t="shared" si="4112"/>
        <v>0</v>
      </c>
      <c r="AA2077" s="19">
        <f t="shared" si="4112"/>
        <v>0</v>
      </c>
      <c r="AB2077" s="19">
        <f t="shared" si="3994"/>
        <v>4023.5</v>
      </c>
      <c r="AC2077" s="19">
        <f t="shared" si="3995"/>
        <v>9900</v>
      </c>
      <c r="AD2077" s="19">
        <f t="shared" si="3996"/>
        <v>0</v>
      </c>
      <c r="AE2077" s="19">
        <f t="shared" si="4112"/>
        <v>0</v>
      </c>
      <c r="AF2077" s="19">
        <f t="shared" si="4112"/>
        <v>0</v>
      </c>
      <c r="AG2077" s="19">
        <f t="shared" si="3998"/>
        <v>4023.5</v>
      </c>
      <c r="AH2077" s="19">
        <f t="shared" si="3999"/>
        <v>9900</v>
      </c>
      <c r="AI2077" s="19">
        <f t="shared" si="4000"/>
        <v>0</v>
      </c>
      <c r="AJ2077" s="19">
        <f t="shared" si="4112"/>
        <v>0</v>
      </c>
      <c r="AK2077" s="19">
        <f t="shared" si="4112"/>
        <v>0</v>
      </c>
      <c r="AL2077" s="19">
        <f t="shared" si="4112"/>
        <v>0</v>
      </c>
      <c r="AM2077" s="19">
        <f t="shared" si="4095"/>
        <v>4023.5</v>
      </c>
      <c r="AN2077" s="19">
        <f t="shared" si="4112"/>
        <v>0</v>
      </c>
      <c r="AO2077" s="19">
        <f t="shared" si="4104"/>
        <v>4023.5</v>
      </c>
      <c r="AP2077" s="19">
        <f t="shared" si="4097"/>
        <v>9900</v>
      </c>
      <c r="AQ2077" s="19">
        <f t="shared" si="4112"/>
        <v>0</v>
      </c>
      <c r="AR2077" s="19">
        <f t="shared" si="4105"/>
        <v>9900</v>
      </c>
      <c r="AS2077" s="19">
        <f t="shared" si="4099"/>
        <v>0</v>
      </c>
      <c r="AT2077" s="19">
        <f t="shared" si="4112"/>
        <v>0</v>
      </c>
      <c r="AU2077" s="19">
        <f t="shared" si="4106"/>
        <v>0</v>
      </c>
      <c r="AV2077" s="19">
        <f t="shared" si="4112"/>
        <v>0</v>
      </c>
      <c r="AW2077" s="32"/>
      <c r="AX2077" s="23"/>
      <c r="AY2077" s="2"/>
    </row>
    <row r="2078" spans="1:51" x14ac:dyDescent="0.3">
      <c r="A2078" s="49" t="s">
        <v>912</v>
      </c>
      <c r="B2078" s="45">
        <v>410</v>
      </c>
      <c r="C2078" s="49" t="s">
        <v>200</v>
      </c>
      <c r="D2078" s="49" t="s">
        <v>112</v>
      </c>
      <c r="E2078" s="15" t="s">
        <v>552</v>
      </c>
      <c r="F2078" s="19">
        <v>4023.5</v>
      </c>
      <c r="G2078" s="19">
        <v>9900</v>
      </c>
      <c r="H2078" s="19">
        <v>0</v>
      </c>
      <c r="I2078" s="19"/>
      <c r="J2078" s="19"/>
      <c r="K2078" s="19"/>
      <c r="L2078" s="19">
        <f t="shared" si="4086"/>
        <v>4023.5</v>
      </c>
      <c r="M2078" s="19">
        <f t="shared" si="4087"/>
        <v>9900</v>
      </c>
      <c r="N2078" s="19">
        <f t="shared" si="4088"/>
        <v>0</v>
      </c>
      <c r="O2078" s="19"/>
      <c r="P2078" s="19"/>
      <c r="Q2078" s="19"/>
      <c r="R2078" s="19">
        <f t="shared" si="4109"/>
        <v>4023.5</v>
      </c>
      <c r="S2078" s="19">
        <f t="shared" si="4110"/>
        <v>9900</v>
      </c>
      <c r="T2078" s="19">
        <f t="shared" si="4111"/>
        <v>0</v>
      </c>
      <c r="U2078" s="19"/>
      <c r="V2078" s="19">
        <f t="shared" si="4113"/>
        <v>4023.5</v>
      </c>
      <c r="W2078" s="19">
        <f t="shared" si="4114"/>
        <v>9900</v>
      </c>
      <c r="X2078" s="19">
        <f t="shared" si="4115"/>
        <v>0</v>
      </c>
      <c r="Y2078" s="19"/>
      <c r="Z2078" s="19"/>
      <c r="AA2078" s="19"/>
      <c r="AB2078" s="19">
        <f t="shared" si="3994"/>
        <v>4023.5</v>
      </c>
      <c r="AC2078" s="19">
        <f t="shared" si="3995"/>
        <v>9900</v>
      </c>
      <c r="AD2078" s="19">
        <f t="shared" si="3996"/>
        <v>0</v>
      </c>
      <c r="AE2078" s="19"/>
      <c r="AF2078" s="19"/>
      <c r="AG2078" s="19">
        <f t="shared" si="3998"/>
        <v>4023.5</v>
      </c>
      <c r="AH2078" s="19">
        <f t="shared" si="3999"/>
        <v>9900</v>
      </c>
      <c r="AI2078" s="19">
        <f t="shared" si="4000"/>
        <v>0</v>
      </c>
      <c r="AJ2078" s="19"/>
      <c r="AK2078" s="19"/>
      <c r="AL2078" s="19"/>
      <c r="AM2078" s="19">
        <f t="shared" si="4095"/>
        <v>4023.5</v>
      </c>
      <c r="AN2078" s="19"/>
      <c r="AO2078" s="19">
        <f t="shared" si="4104"/>
        <v>4023.5</v>
      </c>
      <c r="AP2078" s="19">
        <f t="shared" si="4097"/>
        <v>9900</v>
      </c>
      <c r="AQ2078" s="19"/>
      <c r="AR2078" s="19">
        <f t="shared" si="4105"/>
        <v>9900</v>
      </c>
      <c r="AS2078" s="19">
        <f t="shared" si="4099"/>
        <v>0</v>
      </c>
      <c r="AT2078" s="19"/>
      <c r="AU2078" s="19">
        <f t="shared" si="4106"/>
        <v>0</v>
      </c>
      <c r="AV2078" s="19"/>
      <c r="AW2078" s="32"/>
      <c r="AX2078" s="23"/>
      <c r="AY2078" s="2"/>
    </row>
    <row r="2079" spans="1:51" s="9" customFormat="1" ht="46.8" x14ac:dyDescent="0.3">
      <c r="A2079" s="8" t="s">
        <v>429</v>
      </c>
      <c r="B2079" s="14"/>
      <c r="C2079" s="8"/>
      <c r="D2079" s="8"/>
      <c r="E2079" s="48" t="s">
        <v>1242</v>
      </c>
      <c r="F2079" s="12">
        <f>F2080+F2116+F2128+F2133</f>
        <v>78750.600000000006</v>
      </c>
      <c r="G2079" s="12">
        <f>G2080+G2116+G2128+G2133</f>
        <v>37007.800000000003</v>
      </c>
      <c r="H2079" s="12">
        <f>H2080+H2116+H2128+H2133</f>
        <v>39493.300000000003</v>
      </c>
      <c r="I2079" s="12">
        <f t="shared" ref="I2079:K2079" si="4116">I2080+I2116+I2128+I2133</f>
        <v>-10</v>
      </c>
      <c r="J2079" s="12">
        <f t="shared" si="4116"/>
        <v>-10</v>
      </c>
      <c r="K2079" s="12">
        <f t="shared" si="4116"/>
        <v>-10</v>
      </c>
      <c r="L2079" s="12">
        <f t="shared" si="4086"/>
        <v>78740.600000000006</v>
      </c>
      <c r="M2079" s="12">
        <f t="shared" si="4087"/>
        <v>36997.800000000003</v>
      </c>
      <c r="N2079" s="12">
        <f t="shared" si="4088"/>
        <v>39483.300000000003</v>
      </c>
      <c r="O2079" s="12">
        <f t="shared" ref="O2079:Q2079" si="4117">O2080+O2116+O2128+O2133</f>
        <v>2834.3119999999999</v>
      </c>
      <c r="P2079" s="12">
        <f t="shared" si="4117"/>
        <v>0</v>
      </c>
      <c r="Q2079" s="12">
        <f t="shared" si="4117"/>
        <v>0</v>
      </c>
      <c r="R2079" s="12">
        <f t="shared" si="4109"/>
        <v>81574.912000000011</v>
      </c>
      <c r="S2079" s="12">
        <f t="shared" si="4110"/>
        <v>36997.800000000003</v>
      </c>
      <c r="T2079" s="12">
        <f t="shared" si="4111"/>
        <v>39483.300000000003</v>
      </c>
      <c r="U2079" s="12">
        <f>U2080+U2116+U2128+U2133</f>
        <v>0</v>
      </c>
      <c r="V2079" s="12">
        <f t="shared" si="4113"/>
        <v>81574.912000000011</v>
      </c>
      <c r="W2079" s="12">
        <f t="shared" si="4114"/>
        <v>36997.800000000003</v>
      </c>
      <c r="X2079" s="12">
        <f t="shared" si="4115"/>
        <v>39483.300000000003</v>
      </c>
      <c r="Y2079" s="12">
        <f t="shared" ref="Y2079:AA2079" si="4118">Y2080+Y2116+Y2128+Y2133</f>
        <v>0</v>
      </c>
      <c r="Z2079" s="12">
        <f t="shared" si="4118"/>
        <v>0</v>
      </c>
      <c r="AA2079" s="12">
        <f t="shared" si="4118"/>
        <v>0</v>
      </c>
      <c r="AB2079" s="12">
        <f t="shared" si="3994"/>
        <v>81574.912000000011</v>
      </c>
      <c r="AC2079" s="12">
        <f t="shared" si="3995"/>
        <v>36997.800000000003</v>
      </c>
      <c r="AD2079" s="12">
        <f t="shared" si="3996"/>
        <v>39483.300000000003</v>
      </c>
      <c r="AE2079" s="12">
        <f t="shared" ref="AE2079:AF2079" si="4119">AE2080+AE2116+AE2128+AE2133</f>
        <v>-4749.03</v>
      </c>
      <c r="AF2079" s="12">
        <f t="shared" si="4119"/>
        <v>0</v>
      </c>
      <c r="AG2079" s="12">
        <f t="shared" si="3998"/>
        <v>76825.882000000012</v>
      </c>
      <c r="AH2079" s="12">
        <f t="shared" si="3999"/>
        <v>36997.800000000003</v>
      </c>
      <c r="AI2079" s="12">
        <f t="shared" si="4000"/>
        <v>39483.300000000003</v>
      </c>
      <c r="AJ2079" s="12">
        <f>AJ2080+AJ2116+AJ2128+AJ2133</f>
        <v>-8416.2099999999991</v>
      </c>
      <c r="AK2079" s="12">
        <f>AK2080+AK2116+AK2128+AK2133</f>
        <v>0</v>
      </c>
      <c r="AL2079" s="12">
        <f>AL2080+AL2116+AL2128+AL2133</f>
        <v>0</v>
      </c>
      <c r="AM2079" s="12">
        <f t="shared" si="4095"/>
        <v>68409.67200000002</v>
      </c>
      <c r="AN2079" s="12">
        <f>AN2080+AN2116+AN2128+AN2133</f>
        <v>0</v>
      </c>
      <c r="AO2079" s="12">
        <f t="shared" si="4104"/>
        <v>68409.67200000002</v>
      </c>
      <c r="AP2079" s="12">
        <f t="shared" si="4097"/>
        <v>36997.800000000003</v>
      </c>
      <c r="AQ2079" s="12">
        <f>AQ2080+AQ2116+AQ2128+AQ2133</f>
        <v>0</v>
      </c>
      <c r="AR2079" s="12">
        <f t="shared" si="4105"/>
        <v>36997.800000000003</v>
      </c>
      <c r="AS2079" s="12">
        <f t="shared" si="4099"/>
        <v>39483.300000000003</v>
      </c>
      <c r="AT2079" s="12">
        <f>AT2080+AT2116+AT2128+AT2133</f>
        <v>0</v>
      </c>
      <c r="AU2079" s="12">
        <f t="shared" si="4106"/>
        <v>39483.300000000003</v>
      </c>
      <c r="AV2079" s="12">
        <f>AV2080+AV2116+AV2128+AV2133</f>
        <v>0</v>
      </c>
      <c r="AW2079" s="22"/>
      <c r="AX2079" s="25"/>
    </row>
    <row r="2080" spans="1:51" s="11" customFormat="1" ht="62.4" x14ac:dyDescent="0.3">
      <c r="A2080" s="10" t="s">
        <v>430</v>
      </c>
      <c r="B2080" s="17"/>
      <c r="C2080" s="10"/>
      <c r="D2080" s="10"/>
      <c r="E2080" s="16" t="s">
        <v>1243</v>
      </c>
      <c r="F2080" s="18">
        <f>F2081+F2099+F2104</f>
        <v>44332.500000000007</v>
      </c>
      <c r="G2080" s="18">
        <f>G2081+G2099+G2104</f>
        <v>26196.2</v>
      </c>
      <c r="H2080" s="18">
        <f>H2081+H2099+H2104</f>
        <v>26196.2</v>
      </c>
      <c r="I2080" s="18">
        <f t="shared" ref="I2080:K2080" si="4120">I2081+I2099+I2104</f>
        <v>-10</v>
      </c>
      <c r="J2080" s="18">
        <f t="shared" si="4120"/>
        <v>-10</v>
      </c>
      <c r="K2080" s="18">
        <f t="shared" si="4120"/>
        <v>-10</v>
      </c>
      <c r="L2080" s="18">
        <f t="shared" si="4086"/>
        <v>44322.500000000007</v>
      </c>
      <c r="M2080" s="18">
        <f t="shared" si="4087"/>
        <v>26186.2</v>
      </c>
      <c r="N2080" s="18">
        <f t="shared" si="4088"/>
        <v>26186.2</v>
      </c>
      <c r="O2080" s="18">
        <f t="shared" ref="O2080:Q2080" si="4121">O2081+O2099+O2104</f>
        <v>2790.9829999999997</v>
      </c>
      <c r="P2080" s="18">
        <f t="shared" si="4121"/>
        <v>0</v>
      </c>
      <c r="Q2080" s="18">
        <f t="shared" si="4121"/>
        <v>0</v>
      </c>
      <c r="R2080" s="18">
        <f t="shared" si="4109"/>
        <v>47113.483000000007</v>
      </c>
      <c r="S2080" s="18">
        <f t="shared" si="4110"/>
        <v>26186.2</v>
      </c>
      <c r="T2080" s="18">
        <f t="shared" si="4111"/>
        <v>26186.2</v>
      </c>
      <c r="U2080" s="18">
        <f>U2081+U2099+U2104</f>
        <v>0</v>
      </c>
      <c r="V2080" s="18">
        <f t="shared" si="4113"/>
        <v>47113.483000000007</v>
      </c>
      <c r="W2080" s="18">
        <f t="shared" si="4114"/>
        <v>26186.2</v>
      </c>
      <c r="X2080" s="18">
        <f t="shared" si="4115"/>
        <v>26186.2</v>
      </c>
      <c r="Y2080" s="18">
        <f t="shared" ref="Y2080:AA2080" si="4122">Y2081+Y2099+Y2104</f>
        <v>0</v>
      </c>
      <c r="Z2080" s="18">
        <f t="shared" si="4122"/>
        <v>0</v>
      </c>
      <c r="AA2080" s="18">
        <f t="shared" si="4122"/>
        <v>0</v>
      </c>
      <c r="AB2080" s="18">
        <f t="shared" si="3994"/>
        <v>47113.483000000007</v>
      </c>
      <c r="AC2080" s="18">
        <f t="shared" si="3995"/>
        <v>26186.2</v>
      </c>
      <c r="AD2080" s="18">
        <f t="shared" si="3996"/>
        <v>26186.2</v>
      </c>
      <c r="AE2080" s="18">
        <f t="shared" ref="AE2080:AF2080" si="4123">AE2081+AE2099+AE2104</f>
        <v>-3512.3609999999999</v>
      </c>
      <c r="AF2080" s="18">
        <f t="shared" si="4123"/>
        <v>0</v>
      </c>
      <c r="AG2080" s="18">
        <f t="shared" si="3998"/>
        <v>43601.12200000001</v>
      </c>
      <c r="AH2080" s="18">
        <f t="shared" si="3999"/>
        <v>26186.2</v>
      </c>
      <c r="AI2080" s="18">
        <f t="shared" si="4000"/>
        <v>26186.2</v>
      </c>
      <c r="AJ2080" s="18">
        <f>AJ2081+AJ2099+AJ2104</f>
        <v>-3601.6129999999998</v>
      </c>
      <c r="AK2080" s="18">
        <f>AK2081+AK2099+AK2104</f>
        <v>0</v>
      </c>
      <c r="AL2080" s="18">
        <f>AL2081+AL2099+AL2104</f>
        <v>0</v>
      </c>
      <c r="AM2080" s="18">
        <f t="shared" si="4095"/>
        <v>39999.509000000013</v>
      </c>
      <c r="AN2080" s="18">
        <f>AN2081+AN2099+AN2104</f>
        <v>0</v>
      </c>
      <c r="AO2080" s="18">
        <f t="shared" si="4104"/>
        <v>39999.509000000013</v>
      </c>
      <c r="AP2080" s="18">
        <f t="shared" si="4097"/>
        <v>26186.2</v>
      </c>
      <c r="AQ2080" s="18">
        <f>AQ2081+AQ2099+AQ2104</f>
        <v>0</v>
      </c>
      <c r="AR2080" s="18">
        <f t="shared" si="4105"/>
        <v>26186.2</v>
      </c>
      <c r="AS2080" s="18">
        <f t="shared" si="4099"/>
        <v>26186.2</v>
      </c>
      <c r="AT2080" s="18">
        <f>AT2081+AT2099+AT2104</f>
        <v>0</v>
      </c>
      <c r="AU2080" s="18">
        <f t="shared" si="4106"/>
        <v>26186.2</v>
      </c>
      <c r="AV2080" s="18">
        <f>AV2081+AV2099+AV2104</f>
        <v>0</v>
      </c>
      <c r="AW2080" s="31"/>
      <c r="AX2080" s="26"/>
    </row>
    <row r="2081" spans="1:51" ht="31.2" x14ac:dyDescent="0.3">
      <c r="A2081" s="49" t="s">
        <v>431</v>
      </c>
      <c r="B2081" s="45"/>
      <c r="C2081" s="49"/>
      <c r="D2081" s="49"/>
      <c r="E2081" s="15" t="s">
        <v>1244</v>
      </c>
      <c r="F2081" s="19">
        <f>F2082</f>
        <v>27319.900000000005</v>
      </c>
      <c r="G2081" s="19">
        <f t="shared" ref="G2081:K2081" si="4124">G2082</f>
        <v>25183.600000000002</v>
      </c>
      <c r="H2081" s="19">
        <f t="shared" si="4124"/>
        <v>25183.600000000002</v>
      </c>
      <c r="I2081" s="19">
        <f t="shared" si="4124"/>
        <v>-10</v>
      </c>
      <c r="J2081" s="19">
        <f t="shared" si="4124"/>
        <v>-10</v>
      </c>
      <c r="K2081" s="19">
        <f t="shared" si="4124"/>
        <v>-10</v>
      </c>
      <c r="L2081" s="19">
        <f t="shared" si="4086"/>
        <v>27309.900000000005</v>
      </c>
      <c r="M2081" s="19">
        <f t="shared" si="4087"/>
        <v>25173.600000000002</v>
      </c>
      <c r="N2081" s="19">
        <f t="shared" si="4088"/>
        <v>25173.600000000002</v>
      </c>
      <c r="O2081" s="19">
        <f>O2082+O2095</f>
        <v>2790.9829999999997</v>
      </c>
      <c r="P2081" s="19">
        <f t="shared" ref="P2081:AV2081" si="4125">P2082+P2095</f>
        <v>0</v>
      </c>
      <c r="Q2081" s="19">
        <f t="shared" si="4125"/>
        <v>0</v>
      </c>
      <c r="R2081" s="19">
        <f t="shared" si="4109"/>
        <v>30100.883000000005</v>
      </c>
      <c r="S2081" s="19">
        <f t="shared" si="4110"/>
        <v>25173.600000000002</v>
      </c>
      <c r="T2081" s="19">
        <f t="shared" si="4111"/>
        <v>25173.600000000002</v>
      </c>
      <c r="U2081" s="19">
        <f t="shared" ref="U2081" si="4126">U2082+U2095</f>
        <v>0</v>
      </c>
      <c r="V2081" s="19">
        <f t="shared" si="4113"/>
        <v>30100.883000000005</v>
      </c>
      <c r="W2081" s="19">
        <f t="shared" si="4114"/>
        <v>25173.600000000002</v>
      </c>
      <c r="X2081" s="19">
        <f t="shared" si="4115"/>
        <v>25173.600000000002</v>
      </c>
      <c r="Y2081" s="19">
        <f t="shared" ref="Y2081:AA2081" si="4127">Y2082+Y2095</f>
        <v>0</v>
      </c>
      <c r="Z2081" s="19">
        <f t="shared" si="4127"/>
        <v>0</v>
      </c>
      <c r="AA2081" s="19">
        <f t="shared" si="4127"/>
        <v>0</v>
      </c>
      <c r="AB2081" s="19">
        <f t="shared" ref="AB2081:AB2147" si="4128">V2081+Y2081</f>
        <v>30100.883000000005</v>
      </c>
      <c r="AC2081" s="19">
        <f t="shared" ref="AC2081:AC2147" si="4129">W2081+Z2081</f>
        <v>25173.600000000002</v>
      </c>
      <c r="AD2081" s="19">
        <f t="shared" ref="AD2081:AD2147" si="4130">X2081+AA2081</f>
        <v>25173.600000000002</v>
      </c>
      <c r="AE2081" s="19">
        <f t="shared" ref="AE2081:AF2081" si="4131">AE2082+AE2095</f>
        <v>0</v>
      </c>
      <c r="AF2081" s="19">
        <f t="shared" si="4131"/>
        <v>0</v>
      </c>
      <c r="AG2081" s="19">
        <f t="shared" si="3998"/>
        <v>30100.883000000005</v>
      </c>
      <c r="AH2081" s="19">
        <f t="shared" si="3999"/>
        <v>25173.600000000002</v>
      </c>
      <c r="AI2081" s="19">
        <f t="shared" si="4000"/>
        <v>25173.600000000002</v>
      </c>
      <c r="AJ2081" s="19">
        <f t="shared" ref="AJ2081:AL2081" si="4132">AJ2082+AJ2095</f>
        <v>-510.29899999999998</v>
      </c>
      <c r="AK2081" s="19">
        <f t="shared" si="4132"/>
        <v>0</v>
      </c>
      <c r="AL2081" s="19">
        <f t="shared" si="4132"/>
        <v>0</v>
      </c>
      <c r="AM2081" s="19">
        <f t="shared" si="4095"/>
        <v>29590.584000000006</v>
      </c>
      <c r="AN2081" s="19">
        <f t="shared" ref="AN2081" si="4133">AN2082+AN2095</f>
        <v>0</v>
      </c>
      <c r="AO2081" s="19">
        <f t="shared" si="4104"/>
        <v>29590.584000000006</v>
      </c>
      <c r="AP2081" s="19">
        <f t="shared" si="4097"/>
        <v>25173.600000000002</v>
      </c>
      <c r="AQ2081" s="19">
        <f t="shared" ref="AQ2081" si="4134">AQ2082+AQ2095</f>
        <v>0</v>
      </c>
      <c r="AR2081" s="19">
        <f t="shared" si="4105"/>
        <v>25173.600000000002</v>
      </c>
      <c r="AS2081" s="19">
        <f t="shared" si="4099"/>
        <v>25173.600000000002</v>
      </c>
      <c r="AT2081" s="19">
        <f t="shared" ref="AT2081" si="4135">AT2082+AT2095</f>
        <v>0</v>
      </c>
      <c r="AU2081" s="19">
        <f t="shared" si="4106"/>
        <v>25173.600000000002</v>
      </c>
      <c r="AV2081" s="19">
        <f t="shared" si="4125"/>
        <v>0</v>
      </c>
      <c r="AW2081" s="32"/>
      <c r="AX2081" s="23"/>
      <c r="AY2081" s="2"/>
    </row>
    <row r="2082" spans="1:51" ht="46.8" x14ac:dyDescent="0.3">
      <c r="A2082" s="49" t="s">
        <v>428</v>
      </c>
      <c r="B2082" s="45"/>
      <c r="C2082" s="49"/>
      <c r="D2082" s="49"/>
      <c r="E2082" s="15" t="s">
        <v>627</v>
      </c>
      <c r="F2082" s="19">
        <f t="shared" ref="F2082:K2082" si="4136">F2083+F2086+F2092</f>
        <v>27319.900000000005</v>
      </c>
      <c r="G2082" s="19">
        <f t="shared" si="4136"/>
        <v>25183.600000000002</v>
      </c>
      <c r="H2082" s="19">
        <f t="shared" si="4136"/>
        <v>25183.600000000002</v>
      </c>
      <c r="I2082" s="19">
        <f t="shared" si="4136"/>
        <v>-10</v>
      </c>
      <c r="J2082" s="19">
        <f t="shared" si="4136"/>
        <v>-10</v>
      </c>
      <c r="K2082" s="19">
        <f t="shared" si="4136"/>
        <v>-10</v>
      </c>
      <c r="L2082" s="19">
        <f t="shared" si="4086"/>
        <v>27309.900000000005</v>
      </c>
      <c r="M2082" s="19">
        <f t="shared" si="4087"/>
        <v>25173.600000000002</v>
      </c>
      <c r="N2082" s="19">
        <f t="shared" si="4088"/>
        <v>25173.600000000002</v>
      </c>
      <c r="O2082" s="19">
        <f t="shared" ref="O2082:Q2082" si="4137">O2083+O2086+O2092</f>
        <v>2751.22</v>
      </c>
      <c r="P2082" s="19">
        <f t="shared" si="4137"/>
        <v>0</v>
      </c>
      <c r="Q2082" s="19">
        <f t="shared" si="4137"/>
        <v>0</v>
      </c>
      <c r="R2082" s="19">
        <f t="shared" si="4109"/>
        <v>30061.120000000006</v>
      </c>
      <c r="S2082" s="19">
        <f t="shared" si="4110"/>
        <v>25173.600000000002</v>
      </c>
      <c r="T2082" s="19">
        <f t="shared" si="4111"/>
        <v>25173.600000000002</v>
      </c>
      <c r="U2082" s="19">
        <f t="shared" ref="U2082" si="4138">U2083+U2086+U2092</f>
        <v>0</v>
      </c>
      <c r="V2082" s="19">
        <f t="shared" si="4113"/>
        <v>30061.120000000006</v>
      </c>
      <c r="W2082" s="19">
        <f t="shared" si="4114"/>
        <v>25173.600000000002</v>
      </c>
      <c r="X2082" s="19">
        <f t="shared" si="4115"/>
        <v>25173.600000000002</v>
      </c>
      <c r="Y2082" s="19">
        <f t="shared" ref="Y2082:AA2082" si="4139">Y2083+Y2086+Y2092</f>
        <v>0</v>
      </c>
      <c r="Z2082" s="19">
        <f t="shared" si="4139"/>
        <v>0</v>
      </c>
      <c r="AA2082" s="19">
        <f t="shared" si="4139"/>
        <v>0</v>
      </c>
      <c r="AB2082" s="19">
        <f t="shared" si="4128"/>
        <v>30061.120000000006</v>
      </c>
      <c r="AC2082" s="19">
        <f t="shared" si="4129"/>
        <v>25173.600000000002</v>
      </c>
      <c r="AD2082" s="19">
        <f t="shared" si="4130"/>
        <v>25173.600000000002</v>
      </c>
      <c r="AE2082" s="19">
        <f t="shared" ref="AE2082:AF2082" si="4140">AE2083+AE2086+AE2092</f>
        <v>0</v>
      </c>
      <c r="AF2082" s="19">
        <f t="shared" si="4140"/>
        <v>0</v>
      </c>
      <c r="AG2082" s="19">
        <f t="shared" si="3998"/>
        <v>30061.120000000006</v>
      </c>
      <c r="AH2082" s="19">
        <f t="shared" si="3999"/>
        <v>25173.600000000002</v>
      </c>
      <c r="AI2082" s="19">
        <f t="shared" si="4000"/>
        <v>25173.600000000002</v>
      </c>
      <c r="AJ2082" s="19">
        <f>AJ2083+AJ2086+AJ2092+AJ2089</f>
        <v>-510.29899999999998</v>
      </c>
      <c r="AK2082" s="19">
        <f>AK2083+AK2086+AK2092+AK2089</f>
        <v>0</v>
      </c>
      <c r="AL2082" s="19">
        <f>AL2083+AL2086+AL2092+AL2089</f>
        <v>0</v>
      </c>
      <c r="AM2082" s="19">
        <f t="shared" si="4095"/>
        <v>29550.821000000007</v>
      </c>
      <c r="AN2082" s="19">
        <f>AN2083+AN2086+AN2092+AN2089</f>
        <v>0</v>
      </c>
      <c r="AO2082" s="19">
        <f t="shared" si="4104"/>
        <v>29550.821000000007</v>
      </c>
      <c r="AP2082" s="19">
        <f t="shared" si="4097"/>
        <v>25173.600000000002</v>
      </c>
      <c r="AQ2082" s="19">
        <f>AQ2083+AQ2086+AQ2092+AQ2089</f>
        <v>0</v>
      </c>
      <c r="AR2082" s="19">
        <f t="shared" si="4105"/>
        <v>25173.600000000002</v>
      </c>
      <c r="AS2082" s="19">
        <f t="shared" si="4099"/>
        <v>25173.600000000002</v>
      </c>
      <c r="AT2082" s="19">
        <f>AT2083+AT2086+AT2092+AT2089</f>
        <v>0</v>
      </c>
      <c r="AU2082" s="19">
        <f t="shared" si="4106"/>
        <v>25173.600000000002</v>
      </c>
      <c r="AV2082" s="19">
        <f>AV2083+AV2086+AV2092+AV2089</f>
        <v>0</v>
      </c>
      <c r="AW2082" s="32"/>
      <c r="AX2082" s="23"/>
      <c r="AY2082" s="2"/>
    </row>
    <row r="2083" spans="1:51" ht="93.6" x14ac:dyDescent="0.3">
      <c r="A2083" s="49" t="s">
        <v>428</v>
      </c>
      <c r="B2083" s="45">
        <v>100</v>
      </c>
      <c r="C2083" s="49"/>
      <c r="D2083" s="49"/>
      <c r="E2083" s="15" t="s">
        <v>577</v>
      </c>
      <c r="F2083" s="19">
        <f t="shared" ref="F2083:K2084" si="4141">F2084</f>
        <v>22933.300000000003</v>
      </c>
      <c r="G2083" s="19">
        <f t="shared" si="4141"/>
        <v>20651.2</v>
      </c>
      <c r="H2083" s="19">
        <f t="shared" si="4141"/>
        <v>20644.3</v>
      </c>
      <c r="I2083" s="19">
        <f t="shared" si="4141"/>
        <v>0</v>
      </c>
      <c r="J2083" s="19">
        <f t="shared" si="4141"/>
        <v>0</v>
      </c>
      <c r="K2083" s="19">
        <f t="shared" si="4141"/>
        <v>0</v>
      </c>
      <c r="L2083" s="19">
        <f t="shared" si="4086"/>
        <v>22933.300000000003</v>
      </c>
      <c r="M2083" s="19">
        <f t="shared" si="4087"/>
        <v>20651.2</v>
      </c>
      <c r="N2083" s="19">
        <f t="shared" si="4088"/>
        <v>20644.3</v>
      </c>
      <c r="O2083" s="19">
        <f t="shared" ref="O2083:Q2084" si="4142">O2084</f>
        <v>2751.22</v>
      </c>
      <c r="P2083" s="19">
        <f t="shared" si="4142"/>
        <v>0</v>
      </c>
      <c r="Q2083" s="19">
        <f t="shared" si="4142"/>
        <v>0</v>
      </c>
      <c r="R2083" s="19">
        <f t="shared" si="4109"/>
        <v>25684.520000000004</v>
      </c>
      <c r="S2083" s="19">
        <f t="shared" si="4110"/>
        <v>20651.2</v>
      </c>
      <c r="T2083" s="19">
        <f t="shared" si="4111"/>
        <v>20644.3</v>
      </c>
      <c r="U2083" s="19">
        <f t="shared" ref="U2083:AV2084" si="4143">U2084</f>
        <v>0</v>
      </c>
      <c r="V2083" s="19">
        <f t="shared" si="4113"/>
        <v>25684.520000000004</v>
      </c>
      <c r="W2083" s="19">
        <f t="shared" si="4114"/>
        <v>20651.2</v>
      </c>
      <c r="X2083" s="19">
        <f t="shared" si="4115"/>
        <v>20644.3</v>
      </c>
      <c r="Y2083" s="19">
        <f t="shared" si="4143"/>
        <v>0</v>
      </c>
      <c r="Z2083" s="19">
        <f t="shared" si="4143"/>
        <v>0</v>
      </c>
      <c r="AA2083" s="19">
        <f t="shared" si="4143"/>
        <v>0</v>
      </c>
      <c r="AB2083" s="19">
        <f t="shared" si="4128"/>
        <v>25684.520000000004</v>
      </c>
      <c r="AC2083" s="19">
        <f t="shared" si="4129"/>
        <v>20651.2</v>
      </c>
      <c r="AD2083" s="19">
        <f t="shared" si="4130"/>
        <v>20644.3</v>
      </c>
      <c r="AE2083" s="19">
        <f t="shared" si="4143"/>
        <v>0</v>
      </c>
      <c r="AF2083" s="19">
        <f t="shared" si="4143"/>
        <v>0</v>
      </c>
      <c r="AG2083" s="19">
        <f t="shared" si="3998"/>
        <v>25684.520000000004</v>
      </c>
      <c r="AH2083" s="19">
        <f t="shared" si="3999"/>
        <v>20651.2</v>
      </c>
      <c r="AI2083" s="19">
        <f t="shared" si="4000"/>
        <v>20644.3</v>
      </c>
      <c r="AJ2083" s="19">
        <f t="shared" si="4143"/>
        <v>0</v>
      </c>
      <c r="AK2083" s="19">
        <f t="shared" si="4143"/>
        <v>0</v>
      </c>
      <c r="AL2083" s="19">
        <f t="shared" si="4143"/>
        <v>0</v>
      </c>
      <c r="AM2083" s="19">
        <f t="shared" si="4095"/>
        <v>25684.520000000004</v>
      </c>
      <c r="AN2083" s="19">
        <f t="shared" si="4143"/>
        <v>0</v>
      </c>
      <c r="AO2083" s="19">
        <f t="shared" si="4104"/>
        <v>25684.520000000004</v>
      </c>
      <c r="AP2083" s="19">
        <f t="shared" si="4097"/>
        <v>20651.2</v>
      </c>
      <c r="AQ2083" s="19">
        <f t="shared" si="4143"/>
        <v>0</v>
      </c>
      <c r="AR2083" s="19">
        <f t="shared" si="4105"/>
        <v>20651.2</v>
      </c>
      <c r="AS2083" s="19">
        <f t="shared" si="4099"/>
        <v>20644.3</v>
      </c>
      <c r="AT2083" s="19">
        <f t="shared" si="4143"/>
        <v>0</v>
      </c>
      <c r="AU2083" s="19">
        <f t="shared" si="4106"/>
        <v>20644.3</v>
      </c>
      <c r="AV2083" s="19">
        <f t="shared" si="4143"/>
        <v>0</v>
      </c>
      <c r="AW2083" s="32"/>
      <c r="AX2083" s="23"/>
      <c r="AY2083" s="2"/>
    </row>
    <row r="2084" spans="1:51" ht="31.2" x14ac:dyDescent="0.3">
      <c r="A2084" s="49" t="s">
        <v>428</v>
      </c>
      <c r="B2084" s="45">
        <v>110</v>
      </c>
      <c r="C2084" s="49"/>
      <c r="D2084" s="49"/>
      <c r="E2084" s="15" t="s">
        <v>584</v>
      </c>
      <c r="F2084" s="19">
        <f t="shared" si="4141"/>
        <v>22933.300000000003</v>
      </c>
      <c r="G2084" s="19">
        <f t="shared" si="4141"/>
        <v>20651.2</v>
      </c>
      <c r="H2084" s="19">
        <f t="shared" si="4141"/>
        <v>20644.3</v>
      </c>
      <c r="I2084" s="19">
        <f t="shared" si="4141"/>
        <v>0</v>
      </c>
      <c r="J2084" s="19">
        <f t="shared" si="4141"/>
        <v>0</v>
      </c>
      <c r="K2084" s="19">
        <f t="shared" si="4141"/>
        <v>0</v>
      </c>
      <c r="L2084" s="19">
        <f t="shared" si="4086"/>
        <v>22933.300000000003</v>
      </c>
      <c r="M2084" s="19">
        <f t="shared" si="4087"/>
        <v>20651.2</v>
      </c>
      <c r="N2084" s="19">
        <f t="shared" si="4088"/>
        <v>20644.3</v>
      </c>
      <c r="O2084" s="19">
        <f t="shared" si="4142"/>
        <v>2751.22</v>
      </c>
      <c r="P2084" s="19">
        <f t="shared" si="4142"/>
        <v>0</v>
      </c>
      <c r="Q2084" s="19">
        <f t="shared" si="4142"/>
        <v>0</v>
      </c>
      <c r="R2084" s="19">
        <f t="shared" si="4109"/>
        <v>25684.520000000004</v>
      </c>
      <c r="S2084" s="19">
        <f t="shared" si="4110"/>
        <v>20651.2</v>
      </c>
      <c r="T2084" s="19">
        <f t="shared" si="4111"/>
        <v>20644.3</v>
      </c>
      <c r="U2084" s="19">
        <f t="shared" si="4143"/>
        <v>0</v>
      </c>
      <c r="V2084" s="19">
        <f t="shared" si="4113"/>
        <v>25684.520000000004</v>
      </c>
      <c r="W2084" s="19">
        <f t="shared" si="4114"/>
        <v>20651.2</v>
      </c>
      <c r="X2084" s="19">
        <f t="shared" si="4115"/>
        <v>20644.3</v>
      </c>
      <c r="Y2084" s="19">
        <f t="shared" si="4143"/>
        <v>0</v>
      </c>
      <c r="Z2084" s="19">
        <f t="shared" si="4143"/>
        <v>0</v>
      </c>
      <c r="AA2084" s="19">
        <f t="shared" si="4143"/>
        <v>0</v>
      </c>
      <c r="AB2084" s="19">
        <f t="shared" si="4128"/>
        <v>25684.520000000004</v>
      </c>
      <c r="AC2084" s="19">
        <f t="shared" si="4129"/>
        <v>20651.2</v>
      </c>
      <c r="AD2084" s="19">
        <f t="shared" si="4130"/>
        <v>20644.3</v>
      </c>
      <c r="AE2084" s="19">
        <f t="shared" si="4143"/>
        <v>0</v>
      </c>
      <c r="AF2084" s="19">
        <f t="shared" si="4143"/>
        <v>0</v>
      </c>
      <c r="AG2084" s="19">
        <f t="shared" si="3998"/>
        <v>25684.520000000004</v>
      </c>
      <c r="AH2084" s="19">
        <f t="shared" si="3999"/>
        <v>20651.2</v>
      </c>
      <c r="AI2084" s="19">
        <f t="shared" si="4000"/>
        <v>20644.3</v>
      </c>
      <c r="AJ2084" s="19">
        <f t="shared" si="4143"/>
        <v>0</v>
      </c>
      <c r="AK2084" s="19">
        <f t="shared" si="4143"/>
        <v>0</v>
      </c>
      <c r="AL2084" s="19">
        <f t="shared" si="4143"/>
        <v>0</v>
      </c>
      <c r="AM2084" s="19">
        <f t="shared" si="4095"/>
        <v>25684.520000000004</v>
      </c>
      <c r="AN2084" s="19">
        <f t="shared" si="4143"/>
        <v>0</v>
      </c>
      <c r="AO2084" s="19">
        <f t="shared" si="4104"/>
        <v>25684.520000000004</v>
      </c>
      <c r="AP2084" s="19">
        <f t="shared" si="4097"/>
        <v>20651.2</v>
      </c>
      <c r="AQ2084" s="19">
        <f t="shared" si="4143"/>
        <v>0</v>
      </c>
      <c r="AR2084" s="19">
        <f t="shared" si="4105"/>
        <v>20651.2</v>
      </c>
      <c r="AS2084" s="19">
        <f t="shared" si="4099"/>
        <v>20644.3</v>
      </c>
      <c r="AT2084" s="19">
        <f t="shared" si="4143"/>
        <v>0</v>
      </c>
      <c r="AU2084" s="19">
        <f t="shared" si="4106"/>
        <v>20644.3</v>
      </c>
      <c r="AV2084" s="19">
        <f t="shared" si="4143"/>
        <v>0</v>
      </c>
      <c r="AW2084" s="32"/>
      <c r="AX2084" s="23"/>
      <c r="AY2084" s="2"/>
    </row>
    <row r="2085" spans="1:51" ht="31.2" x14ac:dyDescent="0.3">
      <c r="A2085" s="49" t="s">
        <v>428</v>
      </c>
      <c r="B2085" s="45">
        <v>110</v>
      </c>
      <c r="C2085" s="49" t="s">
        <v>151</v>
      </c>
      <c r="D2085" s="49" t="s">
        <v>246</v>
      </c>
      <c r="E2085" s="15" t="s">
        <v>550</v>
      </c>
      <c r="F2085" s="19">
        <v>22933.300000000003</v>
      </c>
      <c r="G2085" s="19">
        <v>20651.2</v>
      </c>
      <c r="H2085" s="19">
        <v>20644.3</v>
      </c>
      <c r="I2085" s="19"/>
      <c r="J2085" s="19"/>
      <c r="K2085" s="19"/>
      <c r="L2085" s="19">
        <f t="shared" si="4086"/>
        <v>22933.300000000003</v>
      </c>
      <c r="M2085" s="19">
        <f t="shared" si="4087"/>
        <v>20651.2</v>
      </c>
      <c r="N2085" s="19">
        <f t="shared" si="4088"/>
        <v>20644.3</v>
      </c>
      <c r="O2085" s="19">
        <v>2751.22</v>
      </c>
      <c r="P2085" s="19"/>
      <c r="Q2085" s="19"/>
      <c r="R2085" s="19">
        <f t="shared" si="4109"/>
        <v>25684.520000000004</v>
      </c>
      <c r="S2085" s="19">
        <f t="shared" si="4110"/>
        <v>20651.2</v>
      </c>
      <c r="T2085" s="19">
        <f t="shared" si="4111"/>
        <v>20644.3</v>
      </c>
      <c r="U2085" s="19"/>
      <c r="V2085" s="19">
        <f t="shared" si="4113"/>
        <v>25684.520000000004</v>
      </c>
      <c r="W2085" s="19">
        <f t="shared" si="4114"/>
        <v>20651.2</v>
      </c>
      <c r="X2085" s="19">
        <f t="shared" si="4115"/>
        <v>20644.3</v>
      </c>
      <c r="Y2085" s="19"/>
      <c r="Z2085" s="19"/>
      <c r="AA2085" s="19"/>
      <c r="AB2085" s="19">
        <f t="shared" si="4128"/>
        <v>25684.520000000004</v>
      </c>
      <c r="AC2085" s="19">
        <f t="shared" si="4129"/>
        <v>20651.2</v>
      </c>
      <c r="AD2085" s="19">
        <f t="shared" si="4130"/>
        <v>20644.3</v>
      </c>
      <c r="AE2085" s="19"/>
      <c r="AF2085" s="19"/>
      <c r="AG2085" s="19">
        <f t="shared" ref="AG2085:AG2151" si="4144">AB2085+AE2085</f>
        <v>25684.520000000004</v>
      </c>
      <c r="AH2085" s="19">
        <f t="shared" ref="AH2085:AH2151" si="4145">AC2085+AF2085</f>
        <v>20651.2</v>
      </c>
      <c r="AI2085" s="19">
        <f t="shared" ref="AI2085:AI2151" si="4146">AD2085</f>
        <v>20644.3</v>
      </c>
      <c r="AJ2085" s="19"/>
      <c r="AK2085" s="19"/>
      <c r="AL2085" s="19"/>
      <c r="AM2085" s="19">
        <f t="shared" si="4095"/>
        <v>25684.520000000004</v>
      </c>
      <c r="AN2085" s="19"/>
      <c r="AO2085" s="19">
        <f t="shared" si="4104"/>
        <v>25684.520000000004</v>
      </c>
      <c r="AP2085" s="19">
        <f t="shared" si="4097"/>
        <v>20651.2</v>
      </c>
      <c r="AQ2085" s="19"/>
      <c r="AR2085" s="19">
        <f t="shared" si="4105"/>
        <v>20651.2</v>
      </c>
      <c r="AS2085" s="19">
        <f t="shared" si="4099"/>
        <v>20644.3</v>
      </c>
      <c r="AT2085" s="19"/>
      <c r="AU2085" s="19">
        <f t="shared" si="4106"/>
        <v>20644.3</v>
      </c>
      <c r="AV2085" s="19"/>
      <c r="AW2085" s="32"/>
      <c r="AX2085" s="23"/>
      <c r="AY2085" s="2"/>
    </row>
    <row r="2086" spans="1:51" ht="31.2" x14ac:dyDescent="0.3">
      <c r="A2086" s="49" t="s">
        <v>428</v>
      </c>
      <c r="B2086" s="45">
        <v>200</v>
      </c>
      <c r="C2086" s="49"/>
      <c r="D2086" s="49"/>
      <c r="E2086" s="15" t="s">
        <v>578</v>
      </c>
      <c r="F2086" s="19">
        <f t="shared" ref="F2086:K2087" si="4147">F2087</f>
        <v>4304.8999999999996</v>
      </c>
      <c r="G2086" s="19">
        <f t="shared" si="4147"/>
        <v>4451.5</v>
      </c>
      <c r="H2086" s="19">
        <f t="shared" si="4147"/>
        <v>4459.1000000000004</v>
      </c>
      <c r="I2086" s="19">
        <f t="shared" si="4147"/>
        <v>0</v>
      </c>
      <c r="J2086" s="19">
        <f t="shared" si="4147"/>
        <v>0</v>
      </c>
      <c r="K2086" s="19">
        <f t="shared" si="4147"/>
        <v>0</v>
      </c>
      <c r="L2086" s="19">
        <f t="shared" si="4086"/>
        <v>4304.8999999999996</v>
      </c>
      <c r="M2086" s="19">
        <f t="shared" si="4087"/>
        <v>4451.5</v>
      </c>
      <c r="N2086" s="19">
        <f t="shared" si="4088"/>
        <v>4459.1000000000004</v>
      </c>
      <c r="O2086" s="19">
        <f t="shared" ref="O2086:Q2087" si="4148">O2087</f>
        <v>0</v>
      </c>
      <c r="P2086" s="19">
        <f t="shared" si="4148"/>
        <v>0</v>
      </c>
      <c r="Q2086" s="19">
        <f t="shared" si="4148"/>
        <v>0</v>
      </c>
      <c r="R2086" s="19">
        <f t="shared" si="4109"/>
        <v>4304.8999999999996</v>
      </c>
      <c r="S2086" s="19">
        <f t="shared" si="4110"/>
        <v>4451.5</v>
      </c>
      <c r="T2086" s="19">
        <f t="shared" si="4111"/>
        <v>4459.1000000000004</v>
      </c>
      <c r="U2086" s="19">
        <f t="shared" ref="U2086:AV2087" si="4149">U2087</f>
        <v>0</v>
      </c>
      <c r="V2086" s="19">
        <f t="shared" si="4113"/>
        <v>4304.8999999999996</v>
      </c>
      <c r="W2086" s="19">
        <f t="shared" si="4114"/>
        <v>4451.5</v>
      </c>
      <c r="X2086" s="19">
        <f t="shared" si="4115"/>
        <v>4459.1000000000004</v>
      </c>
      <c r="Y2086" s="19">
        <f t="shared" si="4149"/>
        <v>0</v>
      </c>
      <c r="Z2086" s="19">
        <f t="shared" si="4149"/>
        <v>0</v>
      </c>
      <c r="AA2086" s="19">
        <f t="shared" si="4149"/>
        <v>0</v>
      </c>
      <c r="AB2086" s="19">
        <f t="shared" si="4128"/>
        <v>4304.8999999999996</v>
      </c>
      <c r="AC2086" s="19">
        <f t="shared" si="4129"/>
        <v>4451.5</v>
      </c>
      <c r="AD2086" s="19">
        <f t="shared" si="4130"/>
        <v>4459.1000000000004</v>
      </c>
      <c r="AE2086" s="19">
        <f t="shared" si="4149"/>
        <v>0</v>
      </c>
      <c r="AF2086" s="19">
        <f t="shared" si="4149"/>
        <v>0</v>
      </c>
      <c r="AG2086" s="19">
        <f t="shared" si="4144"/>
        <v>4304.8999999999996</v>
      </c>
      <c r="AH2086" s="19">
        <f t="shared" si="4145"/>
        <v>4451.5</v>
      </c>
      <c r="AI2086" s="19">
        <f t="shared" si="4146"/>
        <v>4459.1000000000004</v>
      </c>
      <c r="AJ2086" s="19">
        <f t="shared" si="4149"/>
        <v>-510.29899999999998</v>
      </c>
      <c r="AK2086" s="19">
        <f t="shared" si="4149"/>
        <v>0</v>
      </c>
      <c r="AL2086" s="19">
        <f t="shared" si="4149"/>
        <v>0</v>
      </c>
      <c r="AM2086" s="19">
        <f t="shared" si="4095"/>
        <v>3794.6009999999997</v>
      </c>
      <c r="AN2086" s="19">
        <f t="shared" si="4149"/>
        <v>0</v>
      </c>
      <c r="AO2086" s="19">
        <f t="shared" si="4104"/>
        <v>3794.6009999999997</v>
      </c>
      <c r="AP2086" s="19">
        <f t="shared" si="4097"/>
        <v>4451.5</v>
      </c>
      <c r="AQ2086" s="19">
        <f t="shared" si="4149"/>
        <v>0</v>
      </c>
      <c r="AR2086" s="19">
        <f t="shared" si="4105"/>
        <v>4451.5</v>
      </c>
      <c r="AS2086" s="19">
        <f t="shared" si="4099"/>
        <v>4459.1000000000004</v>
      </c>
      <c r="AT2086" s="19">
        <f t="shared" si="4149"/>
        <v>0</v>
      </c>
      <c r="AU2086" s="19">
        <f t="shared" si="4106"/>
        <v>4459.1000000000004</v>
      </c>
      <c r="AV2086" s="19">
        <f t="shared" si="4149"/>
        <v>0</v>
      </c>
      <c r="AW2086" s="32"/>
      <c r="AX2086" s="23"/>
      <c r="AY2086" s="2"/>
    </row>
    <row r="2087" spans="1:51" ht="46.8" x14ac:dyDescent="0.3">
      <c r="A2087" s="49" t="s">
        <v>428</v>
      </c>
      <c r="B2087" s="45">
        <v>240</v>
      </c>
      <c r="C2087" s="49"/>
      <c r="D2087" s="49"/>
      <c r="E2087" s="15" t="s">
        <v>586</v>
      </c>
      <c r="F2087" s="19">
        <f t="shared" si="4147"/>
        <v>4304.8999999999996</v>
      </c>
      <c r="G2087" s="19">
        <f t="shared" si="4147"/>
        <v>4451.5</v>
      </c>
      <c r="H2087" s="19">
        <f t="shared" si="4147"/>
        <v>4459.1000000000004</v>
      </c>
      <c r="I2087" s="19">
        <f t="shared" si="4147"/>
        <v>0</v>
      </c>
      <c r="J2087" s="19">
        <f t="shared" si="4147"/>
        <v>0</v>
      </c>
      <c r="K2087" s="19">
        <f t="shared" si="4147"/>
        <v>0</v>
      </c>
      <c r="L2087" s="19">
        <f t="shared" si="4086"/>
        <v>4304.8999999999996</v>
      </c>
      <c r="M2087" s="19">
        <f t="shared" si="4087"/>
        <v>4451.5</v>
      </c>
      <c r="N2087" s="19">
        <f t="shared" si="4088"/>
        <v>4459.1000000000004</v>
      </c>
      <c r="O2087" s="19">
        <f t="shared" si="4148"/>
        <v>0</v>
      </c>
      <c r="P2087" s="19">
        <f t="shared" si="4148"/>
        <v>0</v>
      </c>
      <c r="Q2087" s="19">
        <f t="shared" si="4148"/>
        <v>0</v>
      </c>
      <c r="R2087" s="19">
        <f t="shared" si="4109"/>
        <v>4304.8999999999996</v>
      </c>
      <c r="S2087" s="19">
        <f t="shared" si="4110"/>
        <v>4451.5</v>
      </c>
      <c r="T2087" s="19">
        <f t="shared" si="4111"/>
        <v>4459.1000000000004</v>
      </c>
      <c r="U2087" s="19">
        <f t="shared" si="4149"/>
        <v>0</v>
      </c>
      <c r="V2087" s="19">
        <f t="shared" si="4113"/>
        <v>4304.8999999999996</v>
      </c>
      <c r="W2087" s="19">
        <f t="shared" si="4114"/>
        <v>4451.5</v>
      </c>
      <c r="X2087" s="19">
        <f t="shared" si="4115"/>
        <v>4459.1000000000004</v>
      </c>
      <c r="Y2087" s="19">
        <f t="shared" si="4149"/>
        <v>0</v>
      </c>
      <c r="Z2087" s="19">
        <f t="shared" si="4149"/>
        <v>0</v>
      </c>
      <c r="AA2087" s="19">
        <f t="shared" si="4149"/>
        <v>0</v>
      </c>
      <c r="AB2087" s="19">
        <f t="shared" si="4128"/>
        <v>4304.8999999999996</v>
      </c>
      <c r="AC2087" s="19">
        <f t="shared" si="4129"/>
        <v>4451.5</v>
      </c>
      <c r="AD2087" s="19">
        <f t="shared" si="4130"/>
        <v>4459.1000000000004</v>
      </c>
      <c r="AE2087" s="19">
        <f t="shared" si="4149"/>
        <v>0</v>
      </c>
      <c r="AF2087" s="19">
        <f t="shared" si="4149"/>
        <v>0</v>
      </c>
      <c r="AG2087" s="19">
        <f t="shared" si="4144"/>
        <v>4304.8999999999996</v>
      </c>
      <c r="AH2087" s="19">
        <f t="shared" si="4145"/>
        <v>4451.5</v>
      </c>
      <c r="AI2087" s="19">
        <f t="shared" si="4146"/>
        <v>4459.1000000000004</v>
      </c>
      <c r="AJ2087" s="19">
        <f t="shared" si="4149"/>
        <v>-510.29899999999998</v>
      </c>
      <c r="AK2087" s="19">
        <f t="shared" si="4149"/>
        <v>0</v>
      </c>
      <c r="AL2087" s="19">
        <f t="shared" si="4149"/>
        <v>0</v>
      </c>
      <c r="AM2087" s="19">
        <f t="shared" si="4095"/>
        <v>3794.6009999999997</v>
      </c>
      <c r="AN2087" s="19">
        <f t="shared" si="4149"/>
        <v>0</v>
      </c>
      <c r="AO2087" s="19">
        <f t="shared" si="4104"/>
        <v>3794.6009999999997</v>
      </c>
      <c r="AP2087" s="19">
        <f t="shared" si="4097"/>
        <v>4451.5</v>
      </c>
      <c r="AQ2087" s="19">
        <f t="shared" si="4149"/>
        <v>0</v>
      </c>
      <c r="AR2087" s="19">
        <f t="shared" si="4105"/>
        <v>4451.5</v>
      </c>
      <c r="AS2087" s="19">
        <f t="shared" si="4099"/>
        <v>4459.1000000000004</v>
      </c>
      <c r="AT2087" s="19">
        <f t="shared" si="4149"/>
        <v>0</v>
      </c>
      <c r="AU2087" s="19">
        <f t="shared" si="4106"/>
        <v>4459.1000000000004</v>
      </c>
      <c r="AV2087" s="19">
        <f t="shared" si="4149"/>
        <v>0</v>
      </c>
      <c r="AW2087" s="32"/>
      <c r="AX2087" s="23"/>
      <c r="AY2087" s="2"/>
    </row>
    <row r="2088" spans="1:51" ht="31.2" x14ac:dyDescent="0.3">
      <c r="A2088" s="49" t="s">
        <v>428</v>
      </c>
      <c r="B2088" s="45">
        <v>240</v>
      </c>
      <c r="C2088" s="49" t="s">
        <v>151</v>
      </c>
      <c r="D2088" s="49" t="s">
        <v>246</v>
      </c>
      <c r="E2088" s="15" t="s">
        <v>550</v>
      </c>
      <c r="F2088" s="19">
        <v>4304.8999999999996</v>
      </c>
      <c r="G2088" s="19">
        <v>4451.5</v>
      </c>
      <c r="H2088" s="19">
        <v>4459.1000000000004</v>
      </c>
      <c r="I2088" s="19"/>
      <c r="J2088" s="19"/>
      <c r="K2088" s="19"/>
      <c r="L2088" s="19">
        <f t="shared" si="4086"/>
        <v>4304.8999999999996</v>
      </c>
      <c r="M2088" s="19">
        <f t="shared" si="4087"/>
        <v>4451.5</v>
      </c>
      <c r="N2088" s="19">
        <f t="shared" si="4088"/>
        <v>4459.1000000000004</v>
      </c>
      <c r="O2088" s="19"/>
      <c r="P2088" s="19"/>
      <c r="Q2088" s="19"/>
      <c r="R2088" s="19">
        <f t="shared" si="4109"/>
        <v>4304.8999999999996</v>
      </c>
      <c r="S2088" s="19">
        <f t="shared" si="4110"/>
        <v>4451.5</v>
      </c>
      <c r="T2088" s="19">
        <f t="shared" si="4111"/>
        <v>4459.1000000000004</v>
      </c>
      <c r="U2088" s="19"/>
      <c r="V2088" s="19">
        <f t="shared" si="4113"/>
        <v>4304.8999999999996</v>
      </c>
      <c r="W2088" s="19">
        <f t="shared" si="4114"/>
        <v>4451.5</v>
      </c>
      <c r="X2088" s="19">
        <f t="shared" si="4115"/>
        <v>4459.1000000000004</v>
      </c>
      <c r="Y2088" s="19"/>
      <c r="Z2088" s="19"/>
      <c r="AA2088" s="19"/>
      <c r="AB2088" s="19">
        <f t="shared" si="4128"/>
        <v>4304.8999999999996</v>
      </c>
      <c r="AC2088" s="19">
        <f t="shared" si="4129"/>
        <v>4451.5</v>
      </c>
      <c r="AD2088" s="19">
        <f t="shared" si="4130"/>
        <v>4459.1000000000004</v>
      </c>
      <c r="AE2088" s="19"/>
      <c r="AF2088" s="19"/>
      <c r="AG2088" s="19">
        <f t="shared" si="4144"/>
        <v>4304.8999999999996</v>
      </c>
      <c r="AH2088" s="19">
        <f t="shared" si="4145"/>
        <v>4451.5</v>
      </c>
      <c r="AI2088" s="19">
        <f t="shared" si="4146"/>
        <v>4459.1000000000004</v>
      </c>
      <c r="AJ2088" s="19">
        <f>-81.779-428.52</f>
        <v>-510.29899999999998</v>
      </c>
      <c r="AK2088" s="19"/>
      <c r="AL2088" s="19"/>
      <c r="AM2088" s="19">
        <f t="shared" si="4095"/>
        <v>3794.6009999999997</v>
      </c>
      <c r="AN2088" s="19"/>
      <c r="AO2088" s="19">
        <f t="shared" si="4104"/>
        <v>3794.6009999999997</v>
      </c>
      <c r="AP2088" s="19">
        <f t="shared" si="4097"/>
        <v>4451.5</v>
      </c>
      <c r="AQ2088" s="19"/>
      <c r="AR2088" s="19">
        <f t="shared" si="4105"/>
        <v>4451.5</v>
      </c>
      <c r="AS2088" s="19">
        <f t="shared" si="4099"/>
        <v>4459.1000000000004</v>
      </c>
      <c r="AT2088" s="19"/>
      <c r="AU2088" s="19">
        <f t="shared" si="4106"/>
        <v>4459.1000000000004</v>
      </c>
      <c r="AV2088" s="19"/>
      <c r="AW2088" s="32"/>
      <c r="AX2088" s="23"/>
      <c r="AY2088" s="2"/>
    </row>
    <row r="2089" spans="1:51" ht="46.8" hidden="1" x14ac:dyDescent="0.3">
      <c r="A2089" s="36" t="s">
        <v>428</v>
      </c>
      <c r="B2089" s="33">
        <v>600</v>
      </c>
      <c r="C2089" s="36"/>
      <c r="D2089" s="36"/>
      <c r="E2089" s="15" t="s">
        <v>581</v>
      </c>
      <c r="F2089" s="19"/>
      <c r="G2089" s="19"/>
      <c r="H2089" s="19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19"/>
      <c r="AG2089" s="19">
        <f>AG2090</f>
        <v>0</v>
      </c>
      <c r="AH2089" s="19">
        <f t="shared" ref="AH2089:AV2090" si="4150">AH2090</f>
        <v>0</v>
      </c>
      <c r="AI2089" s="19">
        <f t="shared" si="4150"/>
        <v>0</v>
      </c>
      <c r="AJ2089" s="19">
        <f t="shared" si="4150"/>
        <v>0</v>
      </c>
      <c r="AK2089" s="19">
        <f t="shared" si="4150"/>
        <v>0</v>
      </c>
      <c r="AL2089" s="19">
        <f t="shared" si="4150"/>
        <v>0</v>
      </c>
      <c r="AM2089" s="19">
        <f t="shared" si="4095"/>
        <v>0</v>
      </c>
      <c r="AN2089" s="19">
        <f t="shared" si="4150"/>
        <v>0</v>
      </c>
      <c r="AO2089" s="19"/>
      <c r="AP2089" s="19">
        <f t="shared" si="4097"/>
        <v>0</v>
      </c>
      <c r="AQ2089" s="19">
        <f t="shared" si="4150"/>
        <v>0</v>
      </c>
      <c r="AR2089" s="19"/>
      <c r="AS2089" s="19">
        <f t="shared" si="4099"/>
        <v>0</v>
      </c>
      <c r="AT2089" s="19">
        <f t="shared" si="4150"/>
        <v>0</v>
      </c>
      <c r="AU2089" s="19"/>
      <c r="AV2089" s="19">
        <f t="shared" si="4150"/>
        <v>0</v>
      </c>
      <c r="AW2089" s="32">
        <v>0</v>
      </c>
      <c r="AX2089" s="23"/>
      <c r="AY2089" s="2"/>
    </row>
    <row r="2090" spans="1:51" hidden="1" x14ac:dyDescent="0.3">
      <c r="A2090" s="36" t="s">
        <v>428</v>
      </c>
      <c r="B2090" s="33">
        <v>610</v>
      </c>
      <c r="C2090" s="36"/>
      <c r="D2090" s="36"/>
      <c r="E2090" s="15" t="s">
        <v>595</v>
      </c>
      <c r="F2090" s="19"/>
      <c r="G2090" s="19"/>
      <c r="H2090" s="19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19"/>
      <c r="AF2090" s="19"/>
      <c r="AG2090" s="19">
        <f>AG2091</f>
        <v>0</v>
      </c>
      <c r="AH2090" s="19">
        <f t="shared" si="4150"/>
        <v>0</v>
      </c>
      <c r="AI2090" s="19">
        <f t="shared" si="4150"/>
        <v>0</v>
      </c>
      <c r="AJ2090" s="19">
        <f t="shared" si="4150"/>
        <v>0</v>
      </c>
      <c r="AK2090" s="19">
        <f t="shared" si="4150"/>
        <v>0</v>
      </c>
      <c r="AL2090" s="19">
        <f t="shared" si="4150"/>
        <v>0</v>
      </c>
      <c r="AM2090" s="19">
        <f t="shared" si="4095"/>
        <v>0</v>
      </c>
      <c r="AN2090" s="19">
        <f t="shared" si="4150"/>
        <v>0</v>
      </c>
      <c r="AO2090" s="19"/>
      <c r="AP2090" s="19">
        <f t="shared" si="4097"/>
        <v>0</v>
      </c>
      <c r="AQ2090" s="19">
        <f t="shared" si="4150"/>
        <v>0</v>
      </c>
      <c r="AR2090" s="19"/>
      <c r="AS2090" s="19">
        <f t="shared" si="4099"/>
        <v>0</v>
      </c>
      <c r="AT2090" s="19">
        <f t="shared" si="4150"/>
        <v>0</v>
      </c>
      <c r="AU2090" s="19"/>
      <c r="AV2090" s="19">
        <f t="shared" si="4150"/>
        <v>0</v>
      </c>
      <c r="AW2090" s="32">
        <v>0</v>
      </c>
      <c r="AX2090" s="23"/>
      <c r="AY2090" s="2"/>
    </row>
    <row r="2091" spans="1:51" ht="31.2" hidden="1" x14ac:dyDescent="0.3">
      <c r="A2091" s="36" t="s">
        <v>428</v>
      </c>
      <c r="B2091" s="33">
        <v>610</v>
      </c>
      <c r="C2091" s="36" t="s">
        <v>151</v>
      </c>
      <c r="D2091" s="36" t="s">
        <v>246</v>
      </c>
      <c r="E2091" s="15" t="s">
        <v>550</v>
      </c>
      <c r="F2091" s="19"/>
      <c r="G2091" s="19"/>
      <c r="H2091" s="19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19"/>
      <c r="AF2091" s="19"/>
      <c r="AG2091" s="19">
        <v>0</v>
      </c>
      <c r="AH2091" s="19">
        <v>0</v>
      </c>
      <c r="AI2091" s="19">
        <v>0</v>
      </c>
      <c r="AJ2091" s="19"/>
      <c r="AK2091" s="19"/>
      <c r="AL2091" s="19"/>
      <c r="AM2091" s="19">
        <f t="shared" si="4095"/>
        <v>0</v>
      </c>
      <c r="AN2091" s="19"/>
      <c r="AO2091" s="19"/>
      <c r="AP2091" s="19">
        <f t="shared" si="4097"/>
        <v>0</v>
      </c>
      <c r="AQ2091" s="19"/>
      <c r="AR2091" s="19"/>
      <c r="AS2091" s="19">
        <f t="shared" si="4099"/>
        <v>0</v>
      </c>
      <c r="AT2091" s="19"/>
      <c r="AU2091" s="19"/>
      <c r="AV2091" s="19"/>
      <c r="AW2091" s="32">
        <v>0</v>
      </c>
      <c r="AX2091" s="23"/>
      <c r="AY2091" s="2"/>
    </row>
    <row r="2092" spans="1:51" x14ac:dyDescent="0.3">
      <c r="A2092" s="49" t="s">
        <v>428</v>
      </c>
      <c r="B2092" s="45">
        <v>800</v>
      </c>
      <c r="C2092" s="49"/>
      <c r="D2092" s="49"/>
      <c r="E2092" s="15" t="s">
        <v>583</v>
      </c>
      <c r="F2092" s="19">
        <f t="shared" ref="F2092:K2093" si="4151">F2093</f>
        <v>81.7</v>
      </c>
      <c r="G2092" s="19">
        <f t="shared" si="4151"/>
        <v>80.900000000000006</v>
      </c>
      <c r="H2092" s="19">
        <f t="shared" si="4151"/>
        <v>80.2</v>
      </c>
      <c r="I2092" s="19">
        <f t="shared" si="4151"/>
        <v>-10</v>
      </c>
      <c r="J2092" s="19">
        <f t="shared" si="4151"/>
        <v>-10</v>
      </c>
      <c r="K2092" s="19">
        <f t="shared" si="4151"/>
        <v>-10</v>
      </c>
      <c r="L2092" s="19">
        <f t="shared" si="4086"/>
        <v>71.7</v>
      </c>
      <c r="M2092" s="19">
        <f t="shared" si="4087"/>
        <v>70.900000000000006</v>
      </c>
      <c r="N2092" s="19">
        <f t="shared" si="4088"/>
        <v>70.2</v>
      </c>
      <c r="O2092" s="19">
        <f t="shared" ref="O2092:Q2093" si="4152">O2093</f>
        <v>0</v>
      </c>
      <c r="P2092" s="19">
        <f t="shared" si="4152"/>
        <v>0</v>
      </c>
      <c r="Q2092" s="19">
        <f t="shared" si="4152"/>
        <v>0</v>
      </c>
      <c r="R2092" s="19">
        <f t="shared" si="4109"/>
        <v>71.7</v>
      </c>
      <c r="S2092" s="19">
        <f t="shared" si="4110"/>
        <v>70.900000000000006</v>
      </c>
      <c r="T2092" s="19">
        <f t="shared" si="4111"/>
        <v>70.2</v>
      </c>
      <c r="U2092" s="19">
        <f t="shared" ref="U2092:AV2093" si="4153">U2093</f>
        <v>0</v>
      </c>
      <c r="V2092" s="19">
        <f t="shared" si="4113"/>
        <v>71.7</v>
      </c>
      <c r="W2092" s="19">
        <f t="shared" si="4114"/>
        <v>70.900000000000006</v>
      </c>
      <c r="X2092" s="19">
        <f t="shared" si="4115"/>
        <v>70.2</v>
      </c>
      <c r="Y2092" s="19">
        <f t="shared" si="4153"/>
        <v>0</v>
      </c>
      <c r="Z2092" s="19">
        <f t="shared" si="4153"/>
        <v>0</v>
      </c>
      <c r="AA2092" s="19">
        <f t="shared" si="4153"/>
        <v>0</v>
      </c>
      <c r="AB2092" s="19">
        <f t="shared" si="4128"/>
        <v>71.7</v>
      </c>
      <c r="AC2092" s="19">
        <f t="shared" si="4129"/>
        <v>70.900000000000006</v>
      </c>
      <c r="AD2092" s="19">
        <f t="shared" si="4130"/>
        <v>70.2</v>
      </c>
      <c r="AE2092" s="19">
        <f t="shared" si="4153"/>
        <v>0</v>
      </c>
      <c r="AF2092" s="19">
        <f t="shared" si="4153"/>
        <v>0</v>
      </c>
      <c r="AG2092" s="19">
        <f t="shared" si="4144"/>
        <v>71.7</v>
      </c>
      <c r="AH2092" s="19">
        <f t="shared" si="4145"/>
        <v>70.900000000000006</v>
      </c>
      <c r="AI2092" s="19">
        <f t="shared" si="4146"/>
        <v>70.2</v>
      </c>
      <c r="AJ2092" s="19">
        <f t="shared" si="4153"/>
        <v>0</v>
      </c>
      <c r="AK2092" s="19">
        <f t="shared" si="4153"/>
        <v>0</v>
      </c>
      <c r="AL2092" s="19">
        <f t="shared" si="4153"/>
        <v>0</v>
      </c>
      <c r="AM2092" s="19">
        <f t="shared" si="4095"/>
        <v>71.7</v>
      </c>
      <c r="AN2092" s="19">
        <f t="shared" si="4153"/>
        <v>0</v>
      </c>
      <c r="AO2092" s="19">
        <f t="shared" ref="AO2092:AO2155" si="4154">AM2092+AN2092</f>
        <v>71.7</v>
      </c>
      <c r="AP2092" s="19">
        <f t="shared" si="4097"/>
        <v>70.900000000000006</v>
      </c>
      <c r="AQ2092" s="19">
        <f t="shared" si="4153"/>
        <v>0</v>
      </c>
      <c r="AR2092" s="19">
        <f t="shared" ref="AR2092:AR2155" si="4155">AP2092+AQ2092</f>
        <v>70.900000000000006</v>
      </c>
      <c r="AS2092" s="19">
        <f t="shared" si="4099"/>
        <v>70.2</v>
      </c>
      <c r="AT2092" s="19">
        <f t="shared" si="4153"/>
        <v>0</v>
      </c>
      <c r="AU2092" s="19">
        <f t="shared" ref="AU2092:AU2155" si="4156">AS2092+AT2092</f>
        <v>70.2</v>
      </c>
      <c r="AV2092" s="19">
        <f t="shared" si="4153"/>
        <v>0</v>
      </c>
      <c r="AW2092" s="32"/>
      <c r="AX2092" s="23"/>
      <c r="AY2092" s="2"/>
    </row>
    <row r="2093" spans="1:51" x14ac:dyDescent="0.3">
      <c r="A2093" s="49" t="s">
        <v>428</v>
      </c>
      <c r="B2093" s="45">
        <v>850</v>
      </c>
      <c r="C2093" s="49"/>
      <c r="D2093" s="49"/>
      <c r="E2093" s="15" t="s">
        <v>601</v>
      </c>
      <c r="F2093" s="19">
        <f t="shared" si="4151"/>
        <v>81.7</v>
      </c>
      <c r="G2093" s="19">
        <f t="shared" si="4151"/>
        <v>80.900000000000006</v>
      </c>
      <c r="H2093" s="19">
        <f t="shared" si="4151"/>
        <v>80.2</v>
      </c>
      <c r="I2093" s="19">
        <f t="shared" si="4151"/>
        <v>-10</v>
      </c>
      <c r="J2093" s="19">
        <f t="shared" si="4151"/>
        <v>-10</v>
      </c>
      <c r="K2093" s="19">
        <f t="shared" si="4151"/>
        <v>-10</v>
      </c>
      <c r="L2093" s="19">
        <f t="shared" si="4086"/>
        <v>71.7</v>
      </c>
      <c r="M2093" s="19">
        <f t="shared" si="4087"/>
        <v>70.900000000000006</v>
      </c>
      <c r="N2093" s="19">
        <f t="shared" si="4088"/>
        <v>70.2</v>
      </c>
      <c r="O2093" s="19">
        <f t="shared" si="4152"/>
        <v>0</v>
      </c>
      <c r="P2093" s="19">
        <f t="shared" si="4152"/>
        <v>0</v>
      </c>
      <c r="Q2093" s="19">
        <f t="shared" si="4152"/>
        <v>0</v>
      </c>
      <c r="R2093" s="19">
        <f t="shared" si="4109"/>
        <v>71.7</v>
      </c>
      <c r="S2093" s="19">
        <f t="shared" si="4110"/>
        <v>70.900000000000006</v>
      </c>
      <c r="T2093" s="19">
        <f t="shared" si="4111"/>
        <v>70.2</v>
      </c>
      <c r="U2093" s="19">
        <f t="shared" si="4153"/>
        <v>0</v>
      </c>
      <c r="V2093" s="19">
        <f t="shared" si="4113"/>
        <v>71.7</v>
      </c>
      <c r="W2093" s="19">
        <f t="shared" si="4114"/>
        <v>70.900000000000006</v>
      </c>
      <c r="X2093" s="19">
        <f t="shared" si="4115"/>
        <v>70.2</v>
      </c>
      <c r="Y2093" s="19">
        <f t="shared" si="4153"/>
        <v>0</v>
      </c>
      <c r="Z2093" s="19">
        <f t="shared" si="4153"/>
        <v>0</v>
      </c>
      <c r="AA2093" s="19">
        <f t="shared" si="4153"/>
        <v>0</v>
      </c>
      <c r="AB2093" s="19">
        <f t="shared" si="4128"/>
        <v>71.7</v>
      </c>
      <c r="AC2093" s="19">
        <f t="shared" si="4129"/>
        <v>70.900000000000006</v>
      </c>
      <c r="AD2093" s="19">
        <f t="shared" si="4130"/>
        <v>70.2</v>
      </c>
      <c r="AE2093" s="19">
        <f t="shared" si="4153"/>
        <v>0</v>
      </c>
      <c r="AF2093" s="19">
        <f t="shared" si="4153"/>
        <v>0</v>
      </c>
      <c r="AG2093" s="19">
        <f t="shared" si="4144"/>
        <v>71.7</v>
      </c>
      <c r="AH2093" s="19">
        <f t="shared" si="4145"/>
        <v>70.900000000000006</v>
      </c>
      <c r="AI2093" s="19">
        <f t="shared" si="4146"/>
        <v>70.2</v>
      </c>
      <c r="AJ2093" s="19">
        <f t="shared" si="4153"/>
        <v>0</v>
      </c>
      <c r="AK2093" s="19">
        <f t="shared" si="4153"/>
        <v>0</v>
      </c>
      <c r="AL2093" s="19">
        <f t="shared" si="4153"/>
        <v>0</v>
      </c>
      <c r="AM2093" s="19">
        <f t="shared" si="4095"/>
        <v>71.7</v>
      </c>
      <c r="AN2093" s="19">
        <f t="shared" si="4153"/>
        <v>0</v>
      </c>
      <c r="AO2093" s="19">
        <f t="shared" si="4154"/>
        <v>71.7</v>
      </c>
      <c r="AP2093" s="19">
        <f t="shared" si="4097"/>
        <v>70.900000000000006</v>
      </c>
      <c r="AQ2093" s="19">
        <f t="shared" si="4153"/>
        <v>0</v>
      </c>
      <c r="AR2093" s="19">
        <f t="shared" si="4155"/>
        <v>70.900000000000006</v>
      </c>
      <c r="AS2093" s="19">
        <f t="shared" si="4099"/>
        <v>70.2</v>
      </c>
      <c r="AT2093" s="19">
        <f t="shared" si="4153"/>
        <v>0</v>
      </c>
      <c r="AU2093" s="19">
        <f t="shared" si="4156"/>
        <v>70.2</v>
      </c>
      <c r="AV2093" s="19">
        <f t="shared" si="4153"/>
        <v>0</v>
      </c>
      <c r="AW2093" s="32"/>
      <c r="AX2093" s="23"/>
      <c r="AY2093" s="2"/>
    </row>
    <row r="2094" spans="1:51" ht="31.2" x14ac:dyDescent="0.3">
      <c r="A2094" s="49" t="s">
        <v>428</v>
      </c>
      <c r="B2094" s="45">
        <v>850</v>
      </c>
      <c r="C2094" s="49" t="s">
        <v>151</v>
      </c>
      <c r="D2094" s="49" t="s">
        <v>246</v>
      </c>
      <c r="E2094" s="15" t="s">
        <v>550</v>
      </c>
      <c r="F2094" s="19">
        <v>81.7</v>
      </c>
      <c r="G2094" s="19">
        <v>80.900000000000006</v>
      </c>
      <c r="H2094" s="19">
        <v>80.2</v>
      </c>
      <c r="I2094" s="19">
        <v>-10</v>
      </c>
      <c r="J2094" s="19">
        <v>-10</v>
      </c>
      <c r="K2094" s="19">
        <v>-10</v>
      </c>
      <c r="L2094" s="19">
        <f t="shared" si="4086"/>
        <v>71.7</v>
      </c>
      <c r="M2094" s="19">
        <f t="shared" si="4087"/>
        <v>70.900000000000006</v>
      </c>
      <c r="N2094" s="19">
        <f t="shared" si="4088"/>
        <v>70.2</v>
      </c>
      <c r="O2094" s="19"/>
      <c r="P2094" s="19"/>
      <c r="Q2094" s="19"/>
      <c r="R2094" s="19">
        <f t="shared" si="4109"/>
        <v>71.7</v>
      </c>
      <c r="S2094" s="19">
        <f t="shared" si="4110"/>
        <v>70.900000000000006</v>
      </c>
      <c r="T2094" s="19">
        <f t="shared" si="4111"/>
        <v>70.2</v>
      </c>
      <c r="U2094" s="19"/>
      <c r="V2094" s="19">
        <f t="shared" si="4113"/>
        <v>71.7</v>
      </c>
      <c r="W2094" s="19">
        <f t="shared" si="4114"/>
        <v>70.900000000000006</v>
      </c>
      <c r="X2094" s="19">
        <f t="shared" si="4115"/>
        <v>70.2</v>
      </c>
      <c r="Y2094" s="19"/>
      <c r="Z2094" s="19"/>
      <c r="AA2094" s="19"/>
      <c r="AB2094" s="19">
        <f t="shared" si="4128"/>
        <v>71.7</v>
      </c>
      <c r="AC2094" s="19">
        <f t="shared" si="4129"/>
        <v>70.900000000000006</v>
      </c>
      <c r="AD2094" s="19">
        <f t="shared" si="4130"/>
        <v>70.2</v>
      </c>
      <c r="AE2094" s="19"/>
      <c r="AF2094" s="19"/>
      <c r="AG2094" s="19">
        <f t="shared" si="4144"/>
        <v>71.7</v>
      </c>
      <c r="AH2094" s="19">
        <f t="shared" si="4145"/>
        <v>70.900000000000006</v>
      </c>
      <c r="AI2094" s="19">
        <f t="shared" si="4146"/>
        <v>70.2</v>
      </c>
      <c r="AJ2094" s="19"/>
      <c r="AK2094" s="19"/>
      <c r="AL2094" s="19"/>
      <c r="AM2094" s="19">
        <f t="shared" si="4095"/>
        <v>71.7</v>
      </c>
      <c r="AN2094" s="19"/>
      <c r="AO2094" s="19">
        <f t="shared" si="4154"/>
        <v>71.7</v>
      </c>
      <c r="AP2094" s="19">
        <f t="shared" si="4097"/>
        <v>70.900000000000006</v>
      </c>
      <c r="AQ2094" s="19"/>
      <c r="AR2094" s="19">
        <f t="shared" si="4155"/>
        <v>70.900000000000006</v>
      </c>
      <c r="AS2094" s="19">
        <f t="shared" si="4099"/>
        <v>70.2</v>
      </c>
      <c r="AT2094" s="19"/>
      <c r="AU2094" s="19">
        <f t="shared" si="4156"/>
        <v>70.2</v>
      </c>
      <c r="AV2094" s="19"/>
      <c r="AW2094" s="32"/>
      <c r="AX2094" s="23" t="s">
        <v>1283</v>
      </c>
      <c r="AY2094" s="2"/>
    </row>
    <row r="2095" spans="1:51" ht="46.8" x14ac:dyDescent="0.3">
      <c r="A2095" s="20" t="s">
        <v>1393</v>
      </c>
      <c r="B2095" s="45"/>
      <c r="C2095" s="49"/>
      <c r="D2095" s="49"/>
      <c r="E2095" s="15" t="s">
        <v>1394</v>
      </c>
      <c r="F2095" s="19"/>
      <c r="G2095" s="19"/>
      <c r="H2095" s="19"/>
      <c r="I2095" s="19"/>
      <c r="J2095" s="19"/>
      <c r="K2095" s="19"/>
      <c r="L2095" s="19"/>
      <c r="M2095" s="19"/>
      <c r="N2095" s="19"/>
      <c r="O2095" s="19">
        <f>O2096</f>
        <v>39.762999999999998</v>
      </c>
      <c r="P2095" s="19">
        <f t="shared" ref="P2095:AV2097" si="4157">P2096</f>
        <v>0</v>
      </c>
      <c r="Q2095" s="19">
        <f t="shared" si="4157"/>
        <v>0</v>
      </c>
      <c r="R2095" s="19">
        <f t="shared" si="4109"/>
        <v>39.762999999999998</v>
      </c>
      <c r="S2095" s="19">
        <f t="shared" si="4110"/>
        <v>0</v>
      </c>
      <c r="T2095" s="19">
        <f t="shared" si="4111"/>
        <v>0</v>
      </c>
      <c r="U2095" s="19">
        <f t="shared" si="4157"/>
        <v>0</v>
      </c>
      <c r="V2095" s="19">
        <f t="shared" si="4113"/>
        <v>39.762999999999998</v>
      </c>
      <c r="W2095" s="19">
        <f t="shared" si="4114"/>
        <v>0</v>
      </c>
      <c r="X2095" s="19">
        <f t="shared" si="4115"/>
        <v>0</v>
      </c>
      <c r="Y2095" s="19">
        <f t="shared" si="4157"/>
        <v>0</v>
      </c>
      <c r="Z2095" s="19">
        <f t="shared" si="4157"/>
        <v>0</v>
      </c>
      <c r="AA2095" s="19">
        <f t="shared" si="4157"/>
        <v>0</v>
      </c>
      <c r="AB2095" s="19">
        <f t="shared" si="4128"/>
        <v>39.762999999999998</v>
      </c>
      <c r="AC2095" s="19">
        <f t="shared" si="4129"/>
        <v>0</v>
      </c>
      <c r="AD2095" s="19">
        <f t="shared" si="4130"/>
        <v>0</v>
      </c>
      <c r="AE2095" s="19">
        <f t="shared" si="4157"/>
        <v>0</v>
      </c>
      <c r="AF2095" s="19">
        <f t="shared" si="4157"/>
        <v>0</v>
      </c>
      <c r="AG2095" s="19">
        <f t="shared" si="4144"/>
        <v>39.762999999999998</v>
      </c>
      <c r="AH2095" s="19">
        <f t="shared" si="4145"/>
        <v>0</v>
      </c>
      <c r="AI2095" s="19">
        <f t="shared" si="4146"/>
        <v>0</v>
      </c>
      <c r="AJ2095" s="19">
        <f t="shared" si="4157"/>
        <v>0</v>
      </c>
      <c r="AK2095" s="19">
        <f t="shared" si="4157"/>
        <v>0</v>
      </c>
      <c r="AL2095" s="19">
        <f t="shared" si="4157"/>
        <v>0</v>
      </c>
      <c r="AM2095" s="19">
        <f t="shared" si="4095"/>
        <v>39.762999999999998</v>
      </c>
      <c r="AN2095" s="19">
        <f t="shared" si="4157"/>
        <v>0</v>
      </c>
      <c r="AO2095" s="19">
        <f t="shared" si="4154"/>
        <v>39.762999999999998</v>
      </c>
      <c r="AP2095" s="19">
        <f t="shared" si="4097"/>
        <v>0</v>
      </c>
      <c r="AQ2095" s="19">
        <f t="shared" si="4157"/>
        <v>0</v>
      </c>
      <c r="AR2095" s="19">
        <f t="shared" si="4155"/>
        <v>0</v>
      </c>
      <c r="AS2095" s="19">
        <f t="shared" si="4099"/>
        <v>0</v>
      </c>
      <c r="AT2095" s="19">
        <f t="shared" si="4157"/>
        <v>0</v>
      </c>
      <c r="AU2095" s="19">
        <f t="shared" si="4156"/>
        <v>0</v>
      </c>
      <c r="AV2095" s="19">
        <f t="shared" si="4157"/>
        <v>0</v>
      </c>
      <c r="AW2095" s="32"/>
      <c r="AX2095" s="23"/>
      <c r="AY2095" s="2"/>
    </row>
    <row r="2096" spans="1:51" ht="31.2" x14ac:dyDescent="0.3">
      <c r="A2096" s="20" t="s">
        <v>1393</v>
      </c>
      <c r="B2096" s="45">
        <v>200</v>
      </c>
      <c r="C2096" s="49"/>
      <c r="D2096" s="49"/>
      <c r="E2096" s="15" t="s">
        <v>578</v>
      </c>
      <c r="F2096" s="19"/>
      <c r="G2096" s="19"/>
      <c r="H2096" s="19"/>
      <c r="I2096" s="19"/>
      <c r="J2096" s="19"/>
      <c r="K2096" s="19"/>
      <c r="L2096" s="19"/>
      <c r="M2096" s="19"/>
      <c r="N2096" s="19"/>
      <c r="O2096" s="19">
        <f>O2097</f>
        <v>39.762999999999998</v>
      </c>
      <c r="P2096" s="19">
        <f t="shared" si="4157"/>
        <v>0</v>
      </c>
      <c r="Q2096" s="19">
        <f t="shared" si="4157"/>
        <v>0</v>
      </c>
      <c r="R2096" s="19">
        <f t="shared" si="4109"/>
        <v>39.762999999999998</v>
      </c>
      <c r="S2096" s="19">
        <f t="shared" si="4110"/>
        <v>0</v>
      </c>
      <c r="T2096" s="19">
        <f t="shared" si="4111"/>
        <v>0</v>
      </c>
      <c r="U2096" s="19">
        <f t="shared" si="4157"/>
        <v>0</v>
      </c>
      <c r="V2096" s="19">
        <f t="shared" si="4113"/>
        <v>39.762999999999998</v>
      </c>
      <c r="W2096" s="19">
        <f t="shared" si="4114"/>
        <v>0</v>
      </c>
      <c r="X2096" s="19">
        <f t="shared" si="4115"/>
        <v>0</v>
      </c>
      <c r="Y2096" s="19">
        <f t="shared" si="4157"/>
        <v>0</v>
      </c>
      <c r="Z2096" s="19">
        <f t="shared" si="4157"/>
        <v>0</v>
      </c>
      <c r="AA2096" s="19">
        <f t="shared" si="4157"/>
        <v>0</v>
      </c>
      <c r="AB2096" s="19">
        <f t="shared" si="4128"/>
        <v>39.762999999999998</v>
      </c>
      <c r="AC2096" s="19">
        <f t="shared" si="4129"/>
        <v>0</v>
      </c>
      <c r="AD2096" s="19">
        <f t="shared" si="4130"/>
        <v>0</v>
      </c>
      <c r="AE2096" s="19">
        <f t="shared" si="4157"/>
        <v>0</v>
      </c>
      <c r="AF2096" s="19">
        <f t="shared" si="4157"/>
        <v>0</v>
      </c>
      <c r="AG2096" s="19">
        <f t="shared" si="4144"/>
        <v>39.762999999999998</v>
      </c>
      <c r="AH2096" s="19">
        <f t="shared" si="4145"/>
        <v>0</v>
      </c>
      <c r="AI2096" s="19">
        <f t="shared" si="4146"/>
        <v>0</v>
      </c>
      <c r="AJ2096" s="19">
        <f t="shared" si="4157"/>
        <v>0</v>
      </c>
      <c r="AK2096" s="19">
        <f t="shared" si="4157"/>
        <v>0</v>
      </c>
      <c r="AL2096" s="19">
        <f t="shared" si="4157"/>
        <v>0</v>
      </c>
      <c r="AM2096" s="19">
        <f t="shared" si="4095"/>
        <v>39.762999999999998</v>
      </c>
      <c r="AN2096" s="19">
        <f t="shared" si="4157"/>
        <v>0</v>
      </c>
      <c r="AO2096" s="19">
        <f t="shared" si="4154"/>
        <v>39.762999999999998</v>
      </c>
      <c r="AP2096" s="19">
        <f t="shared" si="4097"/>
        <v>0</v>
      </c>
      <c r="AQ2096" s="19">
        <f t="shared" si="4157"/>
        <v>0</v>
      </c>
      <c r="AR2096" s="19">
        <f t="shared" si="4155"/>
        <v>0</v>
      </c>
      <c r="AS2096" s="19">
        <f t="shared" si="4099"/>
        <v>0</v>
      </c>
      <c r="AT2096" s="19">
        <f t="shared" si="4157"/>
        <v>0</v>
      </c>
      <c r="AU2096" s="19">
        <f t="shared" si="4156"/>
        <v>0</v>
      </c>
      <c r="AV2096" s="19">
        <f t="shared" si="4157"/>
        <v>0</v>
      </c>
      <c r="AW2096" s="32"/>
      <c r="AX2096" s="23"/>
      <c r="AY2096" s="2"/>
    </row>
    <row r="2097" spans="1:51" ht="46.8" x14ac:dyDescent="0.3">
      <c r="A2097" s="20" t="s">
        <v>1393</v>
      </c>
      <c r="B2097" s="45">
        <v>240</v>
      </c>
      <c r="C2097" s="49"/>
      <c r="D2097" s="49"/>
      <c r="E2097" s="15" t="s">
        <v>586</v>
      </c>
      <c r="F2097" s="19"/>
      <c r="G2097" s="19"/>
      <c r="H2097" s="19"/>
      <c r="I2097" s="19"/>
      <c r="J2097" s="19"/>
      <c r="K2097" s="19"/>
      <c r="L2097" s="19"/>
      <c r="M2097" s="19"/>
      <c r="N2097" s="19"/>
      <c r="O2097" s="19">
        <f>O2098</f>
        <v>39.762999999999998</v>
      </c>
      <c r="P2097" s="19">
        <f t="shared" si="4157"/>
        <v>0</v>
      </c>
      <c r="Q2097" s="19">
        <f t="shared" si="4157"/>
        <v>0</v>
      </c>
      <c r="R2097" s="19">
        <f t="shared" si="4109"/>
        <v>39.762999999999998</v>
      </c>
      <c r="S2097" s="19">
        <f t="shared" si="4110"/>
        <v>0</v>
      </c>
      <c r="T2097" s="19">
        <f t="shared" si="4111"/>
        <v>0</v>
      </c>
      <c r="U2097" s="19">
        <f t="shared" si="4157"/>
        <v>0</v>
      </c>
      <c r="V2097" s="19">
        <f t="shared" si="4113"/>
        <v>39.762999999999998</v>
      </c>
      <c r="W2097" s="19">
        <f t="shared" si="4114"/>
        <v>0</v>
      </c>
      <c r="X2097" s="19">
        <f t="shared" si="4115"/>
        <v>0</v>
      </c>
      <c r="Y2097" s="19">
        <f t="shared" si="4157"/>
        <v>0</v>
      </c>
      <c r="Z2097" s="19">
        <f t="shared" si="4157"/>
        <v>0</v>
      </c>
      <c r="AA2097" s="19">
        <f t="shared" si="4157"/>
        <v>0</v>
      </c>
      <c r="AB2097" s="19">
        <f t="shared" si="4128"/>
        <v>39.762999999999998</v>
      </c>
      <c r="AC2097" s="19">
        <f t="shared" si="4129"/>
        <v>0</v>
      </c>
      <c r="AD2097" s="19">
        <f t="shared" si="4130"/>
        <v>0</v>
      </c>
      <c r="AE2097" s="19">
        <f t="shared" si="4157"/>
        <v>0</v>
      </c>
      <c r="AF2097" s="19">
        <f t="shared" si="4157"/>
        <v>0</v>
      </c>
      <c r="AG2097" s="19">
        <f t="shared" si="4144"/>
        <v>39.762999999999998</v>
      </c>
      <c r="AH2097" s="19">
        <f t="shared" si="4145"/>
        <v>0</v>
      </c>
      <c r="AI2097" s="19">
        <f t="shared" si="4146"/>
        <v>0</v>
      </c>
      <c r="AJ2097" s="19">
        <f t="shared" si="4157"/>
        <v>0</v>
      </c>
      <c r="AK2097" s="19">
        <f t="shared" si="4157"/>
        <v>0</v>
      </c>
      <c r="AL2097" s="19">
        <f t="shared" si="4157"/>
        <v>0</v>
      </c>
      <c r="AM2097" s="19">
        <f t="shared" si="4095"/>
        <v>39.762999999999998</v>
      </c>
      <c r="AN2097" s="19">
        <f t="shared" si="4157"/>
        <v>0</v>
      </c>
      <c r="AO2097" s="19">
        <f t="shared" si="4154"/>
        <v>39.762999999999998</v>
      </c>
      <c r="AP2097" s="19">
        <f t="shared" si="4097"/>
        <v>0</v>
      </c>
      <c r="AQ2097" s="19">
        <f t="shared" si="4157"/>
        <v>0</v>
      </c>
      <c r="AR2097" s="19">
        <f t="shared" si="4155"/>
        <v>0</v>
      </c>
      <c r="AS2097" s="19">
        <f t="shared" si="4099"/>
        <v>0</v>
      </c>
      <c r="AT2097" s="19">
        <f t="shared" si="4157"/>
        <v>0</v>
      </c>
      <c r="AU2097" s="19">
        <f t="shared" si="4156"/>
        <v>0</v>
      </c>
      <c r="AV2097" s="19">
        <f t="shared" si="4157"/>
        <v>0</v>
      </c>
      <c r="AW2097" s="32"/>
      <c r="AX2097" s="23"/>
      <c r="AY2097" s="2"/>
    </row>
    <row r="2098" spans="1:51" ht="31.2" x14ac:dyDescent="0.3">
      <c r="A2098" s="20" t="s">
        <v>1393</v>
      </c>
      <c r="B2098" s="45">
        <v>240</v>
      </c>
      <c r="C2098" s="49" t="s">
        <v>151</v>
      </c>
      <c r="D2098" s="49" t="s">
        <v>246</v>
      </c>
      <c r="E2098" s="15" t="s">
        <v>550</v>
      </c>
      <c r="F2098" s="19"/>
      <c r="G2098" s="19"/>
      <c r="H2098" s="19"/>
      <c r="I2098" s="19"/>
      <c r="J2098" s="19"/>
      <c r="K2098" s="19"/>
      <c r="L2098" s="19"/>
      <c r="M2098" s="19"/>
      <c r="N2098" s="19"/>
      <c r="O2098" s="19">
        <v>39.762999999999998</v>
      </c>
      <c r="P2098" s="19"/>
      <c r="Q2098" s="19"/>
      <c r="R2098" s="19">
        <f t="shared" si="4109"/>
        <v>39.762999999999998</v>
      </c>
      <c r="S2098" s="19">
        <f t="shared" si="4110"/>
        <v>0</v>
      </c>
      <c r="T2098" s="19">
        <f t="shared" si="4111"/>
        <v>0</v>
      </c>
      <c r="U2098" s="19"/>
      <c r="V2098" s="19">
        <f t="shared" si="4113"/>
        <v>39.762999999999998</v>
      </c>
      <c r="W2098" s="19">
        <f t="shared" si="4114"/>
        <v>0</v>
      </c>
      <c r="X2098" s="19">
        <f t="shared" si="4115"/>
        <v>0</v>
      </c>
      <c r="Y2098" s="19"/>
      <c r="Z2098" s="19"/>
      <c r="AA2098" s="19"/>
      <c r="AB2098" s="19">
        <f t="shared" si="4128"/>
        <v>39.762999999999998</v>
      </c>
      <c r="AC2098" s="19">
        <f t="shared" si="4129"/>
        <v>0</v>
      </c>
      <c r="AD2098" s="19">
        <f t="shared" si="4130"/>
        <v>0</v>
      </c>
      <c r="AE2098" s="19"/>
      <c r="AF2098" s="19"/>
      <c r="AG2098" s="19">
        <f t="shared" si="4144"/>
        <v>39.762999999999998</v>
      </c>
      <c r="AH2098" s="19">
        <f t="shared" si="4145"/>
        <v>0</v>
      </c>
      <c r="AI2098" s="19">
        <f t="shared" si="4146"/>
        <v>0</v>
      </c>
      <c r="AJ2098" s="19"/>
      <c r="AK2098" s="19"/>
      <c r="AL2098" s="19"/>
      <c r="AM2098" s="19">
        <f t="shared" si="4095"/>
        <v>39.762999999999998</v>
      </c>
      <c r="AN2098" s="19"/>
      <c r="AO2098" s="19">
        <f t="shared" si="4154"/>
        <v>39.762999999999998</v>
      </c>
      <c r="AP2098" s="19">
        <f t="shared" si="4097"/>
        <v>0</v>
      </c>
      <c r="AQ2098" s="19"/>
      <c r="AR2098" s="19">
        <f t="shared" si="4155"/>
        <v>0</v>
      </c>
      <c r="AS2098" s="19">
        <f t="shared" si="4099"/>
        <v>0</v>
      </c>
      <c r="AT2098" s="19"/>
      <c r="AU2098" s="19">
        <f t="shared" si="4156"/>
        <v>0</v>
      </c>
      <c r="AV2098" s="19"/>
      <c r="AW2098" s="32"/>
      <c r="AX2098" s="23"/>
      <c r="AY2098" s="2"/>
    </row>
    <row r="2099" spans="1:51" ht="31.2" x14ac:dyDescent="0.3">
      <c r="A2099" s="49" t="s">
        <v>433</v>
      </c>
      <c r="B2099" s="45"/>
      <c r="C2099" s="49"/>
      <c r="D2099" s="49"/>
      <c r="E2099" s="15" t="s">
        <v>1245</v>
      </c>
      <c r="F2099" s="19">
        <f t="shared" ref="F2099:K2102" si="4158">F2100</f>
        <v>16000</v>
      </c>
      <c r="G2099" s="19">
        <f t="shared" si="4158"/>
        <v>0</v>
      </c>
      <c r="H2099" s="19">
        <f t="shared" si="4158"/>
        <v>0</v>
      </c>
      <c r="I2099" s="19">
        <f t="shared" si="4158"/>
        <v>0</v>
      </c>
      <c r="J2099" s="19">
        <f t="shared" si="4158"/>
        <v>0</v>
      </c>
      <c r="K2099" s="19">
        <f t="shared" si="4158"/>
        <v>0</v>
      </c>
      <c r="L2099" s="19">
        <f t="shared" si="4086"/>
        <v>16000</v>
      </c>
      <c r="M2099" s="19">
        <f t="shared" si="4087"/>
        <v>0</v>
      </c>
      <c r="N2099" s="19">
        <f t="shared" si="4088"/>
        <v>0</v>
      </c>
      <c r="O2099" s="19">
        <f t="shared" ref="O2099:Q2102" si="4159">O2100</f>
        <v>0</v>
      </c>
      <c r="P2099" s="19">
        <f t="shared" si="4159"/>
        <v>0</v>
      </c>
      <c r="Q2099" s="19">
        <f t="shared" si="4159"/>
        <v>0</v>
      </c>
      <c r="R2099" s="19">
        <f t="shared" si="4109"/>
        <v>16000</v>
      </c>
      <c r="S2099" s="19">
        <f t="shared" si="4110"/>
        <v>0</v>
      </c>
      <c r="T2099" s="19">
        <f t="shared" si="4111"/>
        <v>0</v>
      </c>
      <c r="U2099" s="19">
        <f t="shared" ref="U2099:AV2099" si="4160">U2100</f>
        <v>0</v>
      </c>
      <c r="V2099" s="19">
        <f t="shared" si="4113"/>
        <v>16000</v>
      </c>
      <c r="W2099" s="19">
        <f t="shared" si="4114"/>
        <v>0</v>
      </c>
      <c r="X2099" s="19">
        <f t="shared" si="4115"/>
        <v>0</v>
      </c>
      <c r="Y2099" s="19">
        <f t="shared" si="4160"/>
        <v>0</v>
      </c>
      <c r="Z2099" s="19">
        <f t="shared" si="4160"/>
        <v>0</v>
      </c>
      <c r="AA2099" s="19">
        <f t="shared" si="4160"/>
        <v>0</v>
      </c>
      <c r="AB2099" s="19">
        <f t="shared" si="4128"/>
        <v>16000</v>
      </c>
      <c r="AC2099" s="19">
        <f t="shared" si="4129"/>
        <v>0</v>
      </c>
      <c r="AD2099" s="19">
        <f t="shared" si="4130"/>
        <v>0</v>
      </c>
      <c r="AE2099" s="19">
        <f t="shared" si="4160"/>
        <v>-3512.3609999999999</v>
      </c>
      <c r="AF2099" s="19">
        <f t="shared" si="4160"/>
        <v>0</v>
      </c>
      <c r="AG2099" s="19">
        <f t="shared" si="4144"/>
        <v>12487.638999999999</v>
      </c>
      <c r="AH2099" s="19">
        <f t="shared" si="4145"/>
        <v>0</v>
      </c>
      <c r="AI2099" s="19">
        <f t="shared" si="4146"/>
        <v>0</v>
      </c>
      <c r="AJ2099" s="19">
        <f t="shared" si="4160"/>
        <v>-3055.3139999999999</v>
      </c>
      <c r="AK2099" s="19">
        <f t="shared" si="4160"/>
        <v>0</v>
      </c>
      <c r="AL2099" s="19">
        <f t="shared" si="4160"/>
        <v>0</v>
      </c>
      <c r="AM2099" s="19">
        <f t="shared" si="4095"/>
        <v>9432.3249999999989</v>
      </c>
      <c r="AN2099" s="19">
        <f t="shared" si="4160"/>
        <v>0</v>
      </c>
      <c r="AO2099" s="19">
        <f t="shared" si="4154"/>
        <v>9432.3249999999989</v>
      </c>
      <c r="AP2099" s="19">
        <f t="shared" si="4097"/>
        <v>0</v>
      </c>
      <c r="AQ2099" s="19">
        <f t="shared" si="4160"/>
        <v>0</v>
      </c>
      <c r="AR2099" s="19">
        <f t="shared" si="4155"/>
        <v>0</v>
      </c>
      <c r="AS2099" s="19">
        <f t="shared" si="4099"/>
        <v>0</v>
      </c>
      <c r="AT2099" s="19">
        <f t="shared" si="4160"/>
        <v>0</v>
      </c>
      <c r="AU2099" s="19">
        <f t="shared" si="4156"/>
        <v>0</v>
      </c>
      <c r="AV2099" s="19">
        <f t="shared" si="4160"/>
        <v>0</v>
      </c>
      <c r="AW2099" s="32"/>
      <c r="AX2099" s="23"/>
      <c r="AY2099" s="2"/>
    </row>
    <row r="2100" spans="1:51" ht="31.2" x14ac:dyDescent="0.3">
      <c r="A2100" s="49" t="s">
        <v>432</v>
      </c>
      <c r="B2100" s="45"/>
      <c r="C2100" s="49"/>
      <c r="D2100" s="49"/>
      <c r="E2100" s="15" t="s">
        <v>779</v>
      </c>
      <c r="F2100" s="19">
        <f t="shared" si="4158"/>
        <v>16000</v>
      </c>
      <c r="G2100" s="19">
        <f t="shared" si="4158"/>
        <v>0</v>
      </c>
      <c r="H2100" s="19">
        <f t="shared" si="4158"/>
        <v>0</v>
      </c>
      <c r="I2100" s="19">
        <f t="shared" si="4158"/>
        <v>0</v>
      </c>
      <c r="J2100" s="19">
        <f t="shared" si="4158"/>
        <v>0</v>
      </c>
      <c r="K2100" s="19">
        <f t="shared" si="4158"/>
        <v>0</v>
      </c>
      <c r="L2100" s="19">
        <f t="shared" si="4086"/>
        <v>16000</v>
      </c>
      <c r="M2100" s="19">
        <f t="shared" si="4087"/>
        <v>0</v>
      </c>
      <c r="N2100" s="19">
        <f t="shared" si="4088"/>
        <v>0</v>
      </c>
      <c r="O2100" s="19">
        <f t="shared" si="4159"/>
        <v>0</v>
      </c>
      <c r="P2100" s="19">
        <f t="shared" si="4159"/>
        <v>0</v>
      </c>
      <c r="Q2100" s="19">
        <f t="shared" si="4159"/>
        <v>0</v>
      </c>
      <c r="R2100" s="19">
        <f t="shared" si="4109"/>
        <v>16000</v>
      </c>
      <c r="S2100" s="19">
        <f t="shared" si="4110"/>
        <v>0</v>
      </c>
      <c r="T2100" s="19">
        <f t="shared" si="4111"/>
        <v>0</v>
      </c>
      <c r="U2100" s="19">
        <f t="shared" ref="U2100:AV2102" si="4161">U2101</f>
        <v>0</v>
      </c>
      <c r="V2100" s="19">
        <f t="shared" si="4113"/>
        <v>16000</v>
      </c>
      <c r="W2100" s="19">
        <f t="shared" si="4114"/>
        <v>0</v>
      </c>
      <c r="X2100" s="19">
        <f t="shared" si="4115"/>
        <v>0</v>
      </c>
      <c r="Y2100" s="19">
        <f t="shared" si="4161"/>
        <v>0</v>
      </c>
      <c r="Z2100" s="19">
        <f t="shared" si="4161"/>
        <v>0</v>
      </c>
      <c r="AA2100" s="19">
        <f t="shared" si="4161"/>
        <v>0</v>
      </c>
      <c r="AB2100" s="19">
        <f t="shared" si="4128"/>
        <v>16000</v>
      </c>
      <c r="AC2100" s="19">
        <f t="shared" si="4129"/>
        <v>0</v>
      </c>
      <c r="AD2100" s="19">
        <f t="shared" si="4130"/>
        <v>0</v>
      </c>
      <c r="AE2100" s="19">
        <f t="shared" si="4161"/>
        <v>-3512.3609999999999</v>
      </c>
      <c r="AF2100" s="19">
        <f t="shared" si="4161"/>
        <v>0</v>
      </c>
      <c r="AG2100" s="19">
        <f t="shared" si="4144"/>
        <v>12487.638999999999</v>
      </c>
      <c r="AH2100" s="19">
        <f t="shared" si="4145"/>
        <v>0</v>
      </c>
      <c r="AI2100" s="19">
        <f t="shared" si="4146"/>
        <v>0</v>
      </c>
      <c r="AJ2100" s="19">
        <f t="shared" si="4161"/>
        <v>-3055.3139999999999</v>
      </c>
      <c r="AK2100" s="19">
        <f t="shared" si="4161"/>
        <v>0</v>
      </c>
      <c r="AL2100" s="19">
        <f t="shared" si="4161"/>
        <v>0</v>
      </c>
      <c r="AM2100" s="19">
        <f t="shared" si="4095"/>
        <v>9432.3249999999989</v>
      </c>
      <c r="AN2100" s="19">
        <f t="shared" si="4161"/>
        <v>0</v>
      </c>
      <c r="AO2100" s="19">
        <f t="shared" si="4154"/>
        <v>9432.3249999999989</v>
      </c>
      <c r="AP2100" s="19">
        <f t="shared" si="4097"/>
        <v>0</v>
      </c>
      <c r="AQ2100" s="19">
        <f t="shared" si="4161"/>
        <v>0</v>
      </c>
      <c r="AR2100" s="19">
        <f t="shared" si="4155"/>
        <v>0</v>
      </c>
      <c r="AS2100" s="19">
        <f t="shared" si="4099"/>
        <v>0</v>
      </c>
      <c r="AT2100" s="19">
        <f t="shared" si="4161"/>
        <v>0</v>
      </c>
      <c r="AU2100" s="19">
        <f t="shared" si="4156"/>
        <v>0</v>
      </c>
      <c r="AV2100" s="19">
        <f t="shared" si="4161"/>
        <v>0</v>
      </c>
      <c r="AW2100" s="32"/>
      <c r="AX2100" s="23"/>
      <c r="AY2100" s="2"/>
    </row>
    <row r="2101" spans="1:51" ht="31.2" x14ac:dyDescent="0.3">
      <c r="A2101" s="49" t="s">
        <v>432</v>
      </c>
      <c r="B2101" s="45">
        <v>200</v>
      </c>
      <c r="C2101" s="49"/>
      <c r="D2101" s="49"/>
      <c r="E2101" s="15" t="s">
        <v>578</v>
      </c>
      <c r="F2101" s="19">
        <f t="shared" si="4158"/>
        <v>16000</v>
      </c>
      <c r="G2101" s="19">
        <f t="shared" si="4158"/>
        <v>0</v>
      </c>
      <c r="H2101" s="19">
        <f t="shared" si="4158"/>
        <v>0</v>
      </c>
      <c r="I2101" s="19">
        <f t="shared" si="4158"/>
        <v>0</v>
      </c>
      <c r="J2101" s="19">
        <f t="shared" si="4158"/>
        <v>0</v>
      </c>
      <c r="K2101" s="19">
        <f t="shared" si="4158"/>
        <v>0</v>
      </c>
      <c r="L2101" s="19">
        <f t="shared" si="4086"/>
        <v>16000</v>
      </c>
      <c r="M2101" s="19">
        <f t="shared" si="4087"/>
        <v>0</v>
      </c>
      <c r="N2101" s="19">
        <f t="shared" si="4088"/>
        <v>0</v>
      </c>
      <c r="O2101" s="19">
        <f t="shared" si="4159"/>
        <v>0</v>
      </c>
      <c r="P2101" s="19">
        <f t="shared" si="4159"/>
        <v>0</v>
      </c>
      <c r="Q2101" s="19">
        <f t="shared" si="4159"/>
        <v>0</v>
      </c>
      <c r="R2101" s="19">
        <f t="shared" si="4109"/>
        <v>16000</v>
      </c>
      <c r="S2101" s="19">
        <f t="shared" si="4110"/>
        <v>0</v>
      </c>
      <c r="T2101" s="19">
        <f t="shared" si="4111"/>
        <v>0</v>
      </c>
      <c r="U2101" s="19">
        <f t="shared" si="4161"/>
        <v>0</v>
      </c>
      <c r="V2101" s="19">
        <f t="shared" si="4113"/>
        <v>16000</v>
      </c>
      <c r="W2101" s="19">
        <f t="shared" si="4114"/>
        <v>0</v>
      </c>
      <c r="X2101" s="19">
        <f t="shared" si="4115"/>
        <v>0</v>
      </c>
      <c r="Y2101" s="19">
        <f t="shared" si="4161"/>
        <v>0</v>
      </c>
      <c r="Z2101" s="19">
        <f t="shared" si="4161"/>
        <v>0</v>
      </c>
      <c r="AA2101" s="19">
        <f t="shared" si="4161"/>
        <v>0</v>
      </c>
      <c r="AB2101" s="19">
        <f t="shared" si="4128"/>
        <v>16000</v>
      </c>
      <c r="AC2101" s="19">
        <f t="shared" si="4129"/>
        <v>0</v>
      </c>
      <c r="AD2101" s="19">
        <f t="shared" si="4130"/>
        <v>0</v>
      </c>
      <c r="AE2101" s="19">
        <f t="shared" si="4161"/>
        <v>-3512.3609999999999</v>
      </c>
      <c r="AF2101" s="19">
        <f t="shared" si="4161"/>
        <v>0</v>
      </c>
      <c r="AG2101" s="19">
        <f t="shared" si="4144"/>
        <v>12487.638999999999</v>
      </c>
      <c r="AH2101" s="19">
        <f t="shared" si="4145"/>
        <v>0</v>
      </c>
      <c r="AI2101" s="19">
        <f t="shared" si="4146"/>
        <v>0</v>
      </c>
      <c r="AJ2101" s="19">
        <f t="shared" si="4161"/>
        <v>-3055.3139999999999</v>
      </c>
      <c r="AK2101" s="19">
        <f t="shared" si="4161"/>
        <v>0</v>
      </c>
      <c r="AL2101" s="19">
        <f t="shared" si="4161"/>
        <v>0</v>
      </c>
      <c r="AM2101" s="19">
        <f t="shared" si="4095"/>
        <v>9432.3249999999989</v>
      </c>
      <c r="AN2101" s="19">
        <f t="shared" si="4161"/>
        <v>0</v>
      </c>
      <c r="AO2101" s="19">
        <f t="shared" si="4154"/>
        <v>9432.3249999999989</v>
      </c>
      <c r="AP2101" s="19">
        <f t="shared" si="4097"/>
        <v>0</v>
      </c>
      <c r="AQ2101" s="19">
        <f t="shared" si="4161"/>
        <v>0</v>
      </c>
      <c r="AR2101" s="19">
        <f t="shared" si="4155"/>
        <v>0</v>
      </c>
      <c r="AS2101" s="19">
        <f t="shared" si="4099"/>
        <v>0</v>
      </c>
      <c r="AT2101" s="19">
        <f t="shared" si="4161"/>
        <v>0</v>
      </c>
      <c r="AU2101" s="19">
        <f t="shared" si="4156"/>
        <v>0</v>
      </c>
      <c r="AV2101" s="19">
        <f t="shared" si="4161"/>
        <v>0</v>
      </c>
      <c r="AW2101" s="32"/>
      <c r="AX2101" s="23"/>
      <c r="AY2101" s="2"/>
    </row>
    <row r="2102" spans="1:51" ht="46.8" x14ac:dyDescent="0.3">
      <c r="A2102" s="49" t="s">
        <v>432</v>
      </c>
      <c r="B2102" s="45">
        <v>240</v>
      </c>
      <c r="C2102" s="49"/>
      <c r="D2102" s="49"/>
      <c r="E2102" s="15" t="s">
        <v>586</v>
      </c>
      <c r="F2102" s="19">
        <f t="shared" si="4158"/>
        <v>16000</v>
      </c>
      <c r="G2102" s="19">
        <f t="shared" si="4158"/>
        <v>0</v>
      </c>
      <c r="H2102" s="19">
        <f t="shared" si="4158"/>
        <v>0</v>
      </c>
      <c r="I2102" s="19">
        <f t="shared" si="4158"/>
        <v>0</v>
      </c>
      <c r="J2102" s="19">
        <f t="shared" si="4158"/>
        <v>0</v>
      </c>
      <c r="K2102" s="19">
        <f t="shared" si="4158"/>
        <v>0</v>
      </c>
      <c r="L2102" s="19">
        <f t="shared" si="4086"/>
        <v>16000</v>
      </c>
      <c r="M2102" s="19">
        <f t="shared" si="4087"/>
        <v>0</v>
      </c>
      <c r="N2102" s="19">
        <f t="shared" si="4088"/>
        <v>0</v>
      </c>
      <c r="O2102" s="19">
        <f t="shared" si="4159"/>
        <v>0</v>
      </c>
      <c r="P2102" s="19">
        <f t="shared" si="4159"/>
        <v>0</v>
      </c>
      <c r="Q2102" s="19">
        <f t="shared" si="4159"/>
        <v>0</v>
      </c>
      <c r="R2102" s="19">
        <f t="shared" si="4109"/>
        <v>16000</v>
      </c>
      <c r="S2102" s="19">
        <f t="shared" si="4110"/>
        <v>0</v>
      </c>
      <c r="T2102" s="19">
        <f t="shared" si="4111"/>
        <v>0</v>
      </c>
      <c r="U2102" s="19">
        <f t="shared" si="4161"/>
        <v>0</v>
      </c>
      <c r="V2102" s="19">
        <f t="shared" si="4113"/>
        <v>16000</v>
      </c>
      <c r="W2102" s="19">
        <f t="shared" si="4114"/>
        <v>0</v>
      </c>
      <c r="X2102" s="19">
        <f t="shared" si="4115"/>
        <v>0</v>
      </c>
      <c r="Y2102" s="19">
        <f t="shared" si="4161"/>
        <v>0</v>
      </c>
      <c r="Z2102" s="19">
        <f t="shared" si="4161"/>
        <v>0</v>
      </c>
      <c r="AA2102" s="19">
        <f t="shared" si="4161"/>
        <v>0</v>
      </c>
      <c r="AB2102" s="19">
        <f t="shared" si="4128"/>
        <v>16000</v>
      </c>
      <c r="AC2102" s="19">
        <f t="shared" si="4129"/>
        <v>0</v>
      </c>
      <c r="AD2102" s="19">
        <f t="shared" si="4130"/>
        <v>0</v>
      </c>
      <c r="AE2102" s="19">
        <f t="shared" si="4161"/>
        <v>-3512.3609999999999</v>
      </c>
      <c r="AF2102" s="19">
        <f t="shared" si="4161"/>
        <v>0</v>
      </c>
      <c r="AG2102" s="19">
        <f t="shared" si="4144"/>
        <v>12487.638999999999</v>
      </c>
      <c r="AH2102" s="19">
        <f t="shared" si="4145"/>
        <v>0</v>
      </c>
      <c r="AI2102" s="19">
        <f t="shared" si="4146"/>
        <v>0</v>
      </c>
      <c r="AJ2102" s="19">
        <f t="shared" si="4161"/>
        <v>-3055.3139999999999</v>
      </c>
      <c r="AK2102" s="19">
        <f t="shared" si="4161"/>
        <v>0</v>
      </c>
      <c r="AL2102" s="19">
        <f t="shared" si="4161"/>
        <v>0</v>
      </c>
      <c r="AM2102" s="19">
        <f t="shared" si="4095"/>
        <v>9432.3249999999989</v>
      </c>
      <c r="AN2102" s="19">
        <f t="shared" si="4161"/>
        <v>0</v>
      </c>
      <c r="AO2102" s="19">
        <f t="shared" si="4154"/>
        <v>9432.3249999999989</v>
      </c>
      <c r="AP2102" s="19">
        <f t="shared" si="4097"/>
        <v>0</v>
      </c>
      <c r="AQ2102" s="19">
        <f t="shared" si="4161"/>
        <v>0</v>
      </c>
      <c r="AR2102" s="19">
        <f t="shared" si="4155"/>
        <v>0</v>
      </c>
      <c r="AS2102" s="19">
        <f t="shared" si="4099"/>
        <v>0</v>
      </c>
      <c r="AT2102" s="19">
        <f t="shared" si="4161"/>
        <v>0</v>
      </c>
      <c r="AU2102" s="19">
        <f t="shared" si="4156"/>
        <v>0</v>
      </c>
      <c r="AV2102" s="19">
        <f t="shared" si="4161"/>
        <v>0</v>
      </c>
      <c r="AW2102" s="32"/>
      <c r="AX2102" s="23"/>
      <c r="AY2102" s="2"/>
    </row>
    <row r="2103" spans="1:51" ht="31.2" x14ac:dyDescent="0.3">
      <c r="A2103" s="49" t="s">
        <v>432</v>
      </c>
      <c r="B2103" s="45">
        <v>240</v>
      </c>
      <c r="C2103" s="49" t="s">
        <v>151</v>
      </c>
      <c r="D2103" s="49" t="s">
        <v>246</v>
      </c>
      <c r="E2103" s="15" t="s">
        <v>550</v>
      </c>
      <c r="F2103" s="19">
        <v>16000</v>
      </c>
      <c r="G2103" s="19">
        <v>0</v>
      </c>
      <c r="H2103" s="19">
        <v>0</v>
      </c>
      <c r="I2103" s="19"/>
      <c r="J2103" s="19"/>
      <c r="K2103" s="19"/>
      <c r="L2103" s="19">
        <f t="shared" si="4086"/>
        <v>16000</v>
      </c>
      <c r="M2103" s="19">
        <f t="shared" si="4087"/>
        <v>0</v>
      </c>
      <c r="N2103" s="19">
        <f t="shared" si="4088"/>
        <v>0</v>
      </c>
      <c r="O2103" s="19"/>
      <c r="P2103" s="19"/>
      <c r="Q2103" s="19"/>
      <c r="R2103" s="19">
        <f t="shared" si="4109"/>
        <v>16000</v>
      </c>
      <c r="S2103" s="19">
        <f t="shared" si="4110"/>
        <v>0</v>
      </c>
      <c r="T2103" s="19">
        <f t="shared" si="4111"/>
        <v>0</v>
      </c>
      <c r="U2103" s="19"/>
      <c r="V2103" s="19">
        <f t="shared" si="4113"/>
        <v>16000</v>
      </c>
      <c r="W2103" s="19">
        <f t="shared" si="4114"/>
        <v>0</v>
      </c>
      <c r="X2103" s="19">
        <f t="shared" si="4115"/>
        <v>0</v>
      </c>
      <c r="Y2103" s="19"/>
      <c r="Z2103" s="19"/>
      <c r="AA2103" s="19"/>
      <c r="AB2103" s="19">
        <f t="shared" si="4128"/>
        <v>16000</v>
      </c>
      <c r="AC2103" s="19">
        <f t="shared" si="4129"/>
        <v>0</v>
      </c>
      <c r="AD2103" s="19">
        <f t="shared" si="4130"/>
        <v>0</v>
      </c>
      <c r="AE2103" s="19">
        <v>-3512.3609999999999</v>
      </c>
      <c r="AF2103" s="19"/>
      <c r="AG2103" s="19">
        <f t="shared" si="4144"/>
        <v>12487.638999999999</v>
      </c>
      <c r="AH2103" s="19">
        <f t="shared" si="4145"/>
        <v>0</v>
      </c>
      <c r="AI2103" s="19">
        <f t="shared" si="4146"/>
        <v>0</v>
      </c>
      <c r="AJ2103" s="19">
        <f>511.08-3566.394</f>
        <v>-3055.3139999999999</v>
      </c>
      <c r="AK2103" s="19"/>
      <c r="AL2103" s="19"/>
      <c r="AM2103" s="19">
        <f t="shared" si="4095"/>
        <v>9432.3249999999989</v>
      </c>
      <c r="AN2103" s="19"/>
      <c r="AO2103" s="19">
        <f t="shared" si="4154"/>
        <v>9432.3249999999989</v>
      </c>
      <c r="AP2103" s="19">
        <f t="shared" si="4097"/>
        <v>0</v>
      </c>
      <c r="AQ2103" s="19"/>
      <c r="AR2103" s="19">
        <f t="shared" si="4155"/>
        <v>0</v>
      </c>
      <c r="AS2103" s="19">
        <f t="shared" si="4099"/>
        <v>0</v>
      </c>
      <c r="AT2103" s="19"/>
      <c r="AU2103" s="19">
        <f t="shared" si="4156"/>
        <v>0</v>
      </c>
      <c r="AV2103" s="19"/>
      <c r="AW2103" s="32"/>
      <c r="AX2103" s="23"/>
      <c r="AY2103" s="2"/>
    </row>
    <row r="2104" spans="1:51" ht="62.4" x14ac:dyDescent="0.3">
      <c r="A2104" s="49" t="s">
        <v>436</v>
      </c>
      <c r="B2104" s="45"/>
      <c r="C2104" s="49"/>
      <c r="D2104" s="49"/>
      <c r="E2104" s="15" t="s">
        <v>1246</v>
      </c>
      <c r="F2104" s="19">
        <f>F2105+F2109</f>
        <v>1012.5999999999999</v>
      </c>
      <c r="G2104" s="19">
        <f t="shared" ref="G2104:AV2104" si="4162">G2105+G2109</f>
        <v>1012.5999999999999</v>
      </c>
      <c r="H2104" s="19">
        <f t="shared" si="4162"/>
        <v>1012.5999999999999</v>
      </c>
      <c r="I2104" s="19">
        <f t="shared" ref="I2104:K2104" si="4163">I2105+I2109</f>
        <v>0</v>
      </c>
      <c r="J2104" s="19">
        <f t="shared" si="4163"/>
        <v>0</v>
      </c>
      <c r="K2104" s="19">
        <f t="shared" si="4163"/>
        <v>0</v>
      </c>
      <c r="L2104" s="19">
        <f t="shared" si="4086"/>
        <v>1012.5999999999999</v>
      </c>
      <c r="M2104" s="19">
        <f t="shared" si="4087"/>
        <v>1012.5999999999999</v>
      </c>
      <c r="N2104" s="19">
        <f t="shared" si="4088"/>
        <v>1012.5999999999999</v>
      </c>
      <c r="O2104" s="19">
        <f t="shared" ref="O2104:Q2104" si="4164">O2105+O2109</f>
        <v>0</v>
      </c>
      <c r="P2104" s="19">
        <f t="shared" si="4164"/>
        <v>0</v>
      </c>
      <c r="Q2104" s="19">
        <f t="shared" si="4164"/>
        <v>0</v>
      </c>
      <c r="R2104" s="19">
        <f t="shared" si="4109"/>
        <v>1012.5999999999999</v>
      </c>
      <c r="S2104" s="19">
        <f t="shared" si="4110"/>
        <v>1012.5999999999999</v>
      </c>
      <c r="T2104" s="19">
        <f t="shared" si="4111"/>
        <v>1012.5999999999999</v>
      </c>
      <c r="U2104" s="19">
        <f t="shared" ref="U2104" si="4165">U2105+U2109</f>
        <v>0</v>
      </c>
      <c r="V2104" s="19">
        <f t="shared" si="4113"/>
        <v>1012.5999999999999</v>
      </c>
      <c r="W2104" s="19">
        <f t="shared" si="4114"/>
        <v>1012.5999999999999</v>
      </c>
      <c r="X2104" s="19">
        <f t="shared" si="4115"/>
        <v>1012.5999999999999</v>
      </c>
      <c r="Y2104" s="19">
        <f t="shared" ref="Y2104:AA2104" si="4166">Y2105+Y2109</f>
        <v>0</v>
      </c>
      <c r="Z2104" s="19">
        <f t="shared" si="4166"/>
        <v>0</v>
      </c>
      <c r="AA2104" s="19">
        <f t="shared" si="4166"/>
        <v>0</v>
      </c>
      <c r="AB2104" s="19">
        <f t="shared" si="4128"/>
        <v>1012.5999999999999</v>
      </c>
      <c r="AC2104" s="19">
        <f t="shared" si="4129"/>
        <v>1012.5999999999999</v>
      </c>
      <c r="AD2104" s="19">
        <f t="shared" si="4130"/>
        <v>1012.5999999999999</v>
      </c>
      <c r="AE2104" s="19">
        <f t="shared" ref="AE2104:AF2104" si="4167">AE2105+AE2109</f>
        <v>0</v>
      </c>
      <c r="AF2104" s="19">
        <f t="shared" si="4167"/>
        <v>0</v>
      </c>
      <c r="AG2104" s="19">
        <f t="shared" si="4144"/>
        <v>1012.5999999999999</v>
      </c>
      <c r="AH2104" s="19">
        <f t="shared" si="4145"/>
        <v>1012.5999999999999</v>
      </c>
      <c r="AI2104" s="19">
        <f t="shared" si="4146"/>
        <v>1012.5999999999999</v>
      </c>
      <c r="AJ2104" s="19">
        <f t="shared" ref="AJ2104:AL2104" si="4168">AJ2105+AJ2109</f>
        <v>-36</v>
      </c>
      <c r="AK2104" s="19">
        <f t="shared" si="4168"/>
        <v>0</v>
      </c>
      <c r="AL2104" s="19">
        <f t="shared" si="4168"/>
        <v>0</v>
      </c>
      <c r="AM2104" s="19">
        <f t="shared" si="4095"/>
        <v>976.59999999999991</v>
      </c>
      <c r="AN2104" s="19">
        <f t="shared" ref="AN2104" si="4169">AN2105+AN2109</f>
        <v>0</v>
      </c>
      <c r="AO2104" s="19">
        <f t="shared" si="4154"/>
        <v>976.59999999999991</v>
      </c>
      <c r="AP2104" s="19">
        <f t="shared" si="4097"/>
        <v>1012.5999999999999</v>
      </c>
      <c r="AQ2104" s="19">
        <f t="shared" ref="AQ2104" si="4170">AQ2105+AQ2109</f>
        <v>0</v>
      </c>
      <c r="AR2104" s="19">
        <f t="shared" si="4155"/>
        <v>1012.5999999999999</v>
      </c>
      <c r="AS2104" s="19">
        <f t="shared" si="4099"/>
        <v>1012.5999999999999</v>
      </c>
      <c r="AT2104" s="19">
        <f t="shared" ref="AT2104" si="4171">AT2105+AT2109</f>
        <v>0</v>
      </c>
      <c r="AU2104" s="19">
        <f t="shared" si="4156"/>
        <v>1012.5999999999999</v>
      </c>
      <c r="AV2104" s="19">
        <f t="shared" si="4162"/>
        <v>0</v>
      </c>
      <c r="AW2104" s="32"/>
      <c r="AX2104" s="23"/>
      <c r="AY2104" s="2"/>
    </row>
    <row r="2105" spans="1:51" ht="31.2" x14ac:dyDescent="0.3">
      <c r="A2105" s="49" t="s">
        <v>434</v>
      </c>
      <c r="B2105" s="45"/>
      <c r="C2105" s="49"/>
      <c r="D2105" s="49"/>
      <c r="E2105" s="15" t="s">
        <v>780</v>
      </c>
      <c r="F2105" s="19">
        <f t="shared" ref="F2105:K2107" si="4172">F2106</f>
        <v>365.3</v>
      </c>
      <c r="G2105" s="19">
        <f t="shared" si="4172"/>
        <v>365.3</v>
      </c>
      <c r="H2105" s="19">
        <f t="shared" si="4172"/>
        <v>365.3</v>
      </c>
      <c r="I2105" s="19">
        <f t="shared" si="4172"/>
        <v>0</v>
      </c>
      <c r="J2105" s="19">
        <f t="shared" si="4172"/>
        <v>0</v>
      </c>
      <c r="K2105" s="19">
        <f t="shared" si="4172"/>
        <v>0</v>
      </c>
      <c r="L2105" s="19">
        <f t="shared" si="4086"/>
        <v>365.3</v>
      </c>
      <c r="M2105" s="19">
        <f t="shared" si="4087"/>
        <v>365.3</v>
      </c>
      <c r="N2105" s="19">
        <f t="shared" si="4088"/>
        <v>365.3</v>
      </c>
      <c r="O2105" s="19">
        <f t="shared" ref="O2105:Q2107" si="4173">O2106</f>
        <v>0</v>
      </c>
      <c r="P2105" s="19">
        <f t="shared" si="4173"/>
        <v>0</v>
      </c>
      <c r="Q2105" s="19">
        <f t="shared" si="4173"/>
        <v>0</v>
      </c>
      <c r="R2105" s="19">
        <f t="shared" si="4109"/>
        <v>365.3</v>
      </c>
      <c r="S2105" s="19">
        <f t="shared" si="4110"/>
        <v>365.3</v>
      </c>
      <c r="T2105" s="19">
        <f t="shared" si="4111"/>
        <v>365.3</v>
      </c>
      <c r="U2105" s="19">
        <f t="shared" ref="U2105:AV2107" si="4174">U2106</f>
        <v>0</v>
      </c>
      <c r="V2105" s="19">
        <f t="shared" si="4113"/>
        <v>365.3</v>
      </c>
      <c r="W2105" s="19">
        <f t="shared" si="4114"/>
        <v>365.3</v>
      </c>
      <c r="X2105" s="19">
        <f t="shared" si="4115"/>
        <v>365.3</v>
      </c>
      <c r="Y2105" s="19">
        <f t="shared" si="4174"/>
        <v>0</v>
      </c>
      <c r="Z2105" s="19">
        <f t="shared" si="4174"/>
        <v>0</v>
      </c>
      <c r="AA2105" s="19">
        <f t="shared" si="4174"/>
        <v>0</v>
      </c>
      <c r="AB2105" s="19">
        <f t="shared" si="4128"/>
        <v>365.3</v>
      </c>
      <c r="AC2105" s="19">
        <f t="shared" si="4129"/>
        <v>365.3</v>
      </c>
      <c r="AD2105" s="19">
        <f t="shared" si="4130"/>
        <v>365.3</v>
      </c>
      <c r="AE2105" s="19">
        <f t="shared" si="4174"/>
        <v>0</v>
      </c>
      <c r="AF2105" s="19">
        <f t="shared" si="4174"/>
        <v>0</v>
      </c>
      <c r="AG2105" s="19">
        <f t="shared" si="4144"/>
        <v>365.3</v>
      </c>
      <c r="AH2105" s="19">
        <f t="shared" si="4145"/>
        <v>365.3</v>
      </c>
      <c r="AI2105" s="19">
        <f t="shared" si="4146"/>
        <v>365.3</v>
      </c>
      <c r="AJ2105" s="19">
        <f t="shared" si="4174"/>
        <v>-36</v>
      </c>
      <c r="AK2105" s="19">
        <f t="shared" si="4174"/>
        <v>0</v>
      </c>
      <c r="AL2105" s="19">
        <f t="shared" si="4174"/>
        <v>0</v>
      </c>
      <c r="AM2105" s="19">
        <f t="shared" si="4095"/>
        <v>329.3</v>
      </c>
      <c r="AN2105" s="19">
        <f t="shared" si="4174"/>
        <v>0</v>
      </c>
      <c r="AO2105" s="19">
        <f t="shared" si="4154"/>
        <v>329.3</v>
      </c>
      <c r="AP2105" s="19">
        <f t="shared" si="4097"/>
        <v>365.3</v>
      </c>
      <c r="AQ2105" s="19">
        <f t="shared" si="4174"/>
        <v>0</v>
      </c>
      <c r="AR2105" s="19">
        <f t="shared" si="4155"/>
        <v>365.3</v>
      </c>
      <c r="AS2105" s="19">
        <f t="shared" si="4099"/>
        <v>365.3</v>
      </c>
      <c r="AT2105" s="19">
        <f t="shared" si="4174"/>
        <v>0</v>
      </c>
      <c r="AU2105" s="19">
        <f t="shared" si="4156"/>
        <v>365.3</v>
      </c>
      <c r="AV2105" s="19">
        <f t="shared" si="4174"/>
        <v>0</v>
      </c>
      <c r="AW2105" s="32"/>
      <c r="AX2105" s="23"/>
      <c r="AY2105" s="2"/>
    </row>
    <row r="2106" spans="1:51" ht="31.2" x14ac:dyDescent="0.3">
      <c r="A2106" s="49" t="s">
        <v>434</v>
      </c>
      <c r="B2106" s="45">
        <v>200</v>
      </c>
      <c r="C2106" s="49"/>
      <c r="D2106" s="49"/>
      <c r="E2106" s="15" t="s">
        <v>578</v>
      </c>
      <c r="F2106" s="19">
        <f t="shared" si="4172"/>
        <v>365.3</v>
      </c>
      <c r="G2106" s="19">
        <f t="shared" si="4172"/>
        <v>365.3</v>
      </c>
      <c r="H2106" s="19">
        <f t="shared" si="4172"/>
        <v>365.3</v>
      </c>
      <c r="I2106" s="19">
        <f t="shared" si="4172"/>
        <v>0</v>
      </c>
      <c r="J2106" s="19">
        <f t="shared" si="4172"/>
        <v>0</v>
      </c>
      <c r="K2106" s="19">
        <f t="shared" si="4172"/>
        <v>0</v>
      </c>
      <c r="L2106" s="19">
        <f t="shared" si="4086"/>
        <v>365.3</v>
      </c>
      <c r="M2106" s="19">
        <f t="shared" si="4087"/>
        <v>365.3</v>
      </c>
      <c r="N2106" s="19">
        <f t="shared" si="4088"/>
        <v>365.3</v>
      </c>
      <c r="O2106" s="19">
        <f t="shared" si="4173"/>
        <v>0</v>
      </c>
      <c r="P2106" s="19">
        <f t="shared" si="4173"/>
        <v>0</v>
      </c>
      <c r="Q2106" s="19">
        <f t="shared" si="4173"/>
        <v>0</v>
      </c>
      <c r="R2106" s="19">
        <f t="shared" si="4109"/>
        <v>365.3</v>
      </c>
      <c r="S2106" s="19">
        <f t="shared" si="4110"/>
        <v>365.3</v>
      </c>
      <c r="T2106" s="19">
        <f t="shared" si="4111"/>
        <v>365.3</v>
      </c>
      <c r="U2106" s="19">
        <f t="shared" si="4174"/>
        <v>0</v>
      </c>
      <c r="V2106" s="19">
        <f t="shared" si="4113"/>
        <v>365.3</v>
      </c>
      <c r="W2106" s="19">
        <f t="shared" si="4114"/>
        <v>365.3</v>
      </c>
      <c r="X2106" s="19">
        <f t="shared" si="4115"/>
        <v>365.3</v>
      </c>
      <c r="Y2106" s="19">
        <f t="shared" si="4174"/>
        <v>0</v>
      </c>
      <c r="Z2106" s="19">
        <f t="shared" si="4174"/>
        <v>0</v>
      </c>
      <c r="AA2106" s="19">
        <f t="shared" si="4174"/>
        <v>0</v>
      </c>
      <c r="AB2106" s="19">
        <f t="shared" si="4128"/>
        <v>365.3</v>
      </c>
      <c r="AC2106" s="19">
        <f t="shared" si="4129"/>
        <v>365.3</v>
      </c>
      <c r="AD2106" s="19">
        <f t="shared" si="4130"/>
        <v>365.3</v>
      </c>
      <c r="AE2106" s="19">
        <f t="shared" si="4174"/>
        <v>0</v>
      </c>
      <c r="AF2106" s="19">
        <f t="shared" si="4174"/>
        <v>0</v>
      </c>
      <c r="AG2106" s="19">
        <f t="shared" si="4144"/>
        <v>365.3</v>
      </c>
      <c r="AH2106" s="19">
        <f t="shared" si="4145"/>
        <v>365.3</v>
      </c>
      <c r="AI2106" s="19">
        <f t="shared" si="4146"/>
        <v>365.3</v>
      </c>
      <c r="AJ2106" s="19">
        <f t="shared" si="4174"/>
        <v>-36</v>
      </c>
      <c r="AK2106" s="19">
        <f t="shared" si="4174"/>
        <v>0</v>
      </c>
      <c r="AL2106" s="19">
        <f t="shared" si="4174"/>
        <v>0</v>
      </c>
      <c r="AM2106" s="19">
        <f t="shared" si="4095"/>
        <v>329.3</v>
      </c>
      <c r="AN2106" s="19">
        <f t="shared" si="4174"/>
        <v>0</v>
      </c>
      <c r="AO2106" s="19">
        <f t="shared" si="4154"/>
        <v>329.3</v>
      </c>
      <c r="AP2106" s="19">
        <f t="shared" si="4097"/>
        <v>365.3</v>
      </c>
      <c r="AQ2106" s="19">
        <f t="shared" si="4174"/>
        <v>0</v>
      </c>
      <c r="AR2106" s="19">
        <f t="shared" si="4155"/>
        <v>365.3</v>
      </c>
      <c r="AS2106" s="19">
        <f t="shared" si="4099"/>
        <v>365.3</v>
      </c>
      <c r="AT2106" s="19">
        <f t="shared" si="4174"/>
        <v>0</v>
      </c>
      <c r="AU2106" s="19">
        <f t="shared" si="4156"/>
        <v>365.3</v>
      </c>
      <c r="AV2106" s="19">
        <f t="shared" si="4174"/>
        <v>0</v>
      </c>
      <c r="AW2106" s="32"/>
      <c r="AX2106" s="23"/>
      <c r="AY2106" s="2"/>
    </row>
    <row r="2107" spans="1:51" ht="46.8" x14ac:dyDescent="0.3">
      <c r="A2107" s="49" t="s">
        <v>434</v>
      </c>
      <c r="B2107" s="45">
        <v>240</v>
      </c>
      <c r="C2107" s="49"/>
      <c r="D2107" s="49"/>
      <c r="E2107" s="15" t="s">
        <v>586</v>
      </c>
      <c r="F2107" s="19">
        <f t="shared" si="4172"/>
        <v>365.3</v>
      </c>
      <c r="G2107" s="19">
        <f t="shared" si="4172"/>
        <v>365.3</v>
      </c>
      <c r="H2107" s="19">
        <f t="shared" si="4172"/>
        <v>365.3</v>
      </c>
      <c r="I2107" s="19">
        <f t="shared" si="4172"/>
        <v>0</v>
      </c>
      <c r="J2107" s="19">
        <f t="shared" si="4172"/>
        <v>0</v>
      </c>
      <c r="K2107" s="19">
        <f t="shared" si="4172"/>
        <v>0</v>
      </c>
      <c r="L2107" s="19">
        <f t="shared" si="4086"/>
        <v>365.3</v>
      </c>
      <c r="M2107" s="19">
        <f t="shared" si="4087"/>
        <v>365.3</v>
      </c>
      <c r="N2107" s="19">
        <f t="shared" si="4088"/>
        <v>365.3</v>
      </c>
      <c r="O2107" s="19">
        <f t="shared" si="4173"/>
        <v>0</v>
      </c>
      <c r="P2107" s="19">
        <f t="shared" si="4173"/>
        <v>0</v>
      </c>
      <c r="Q2107" s="19">
        <f t="shared" si="4173"/>
        <v>0</v>
      </c>
      <c r="R2107" s="19">
        <f t="shared" si="4109"/>
        <v>365.3</v>
      </c>
      <c r="S2107" s="19">
        <f t="shared" si="4110"/>
        <v>365.3</v>
      </c>
      <c r="T2107" s="19">
        <f t="shared" si="4111"/>
        <v>365.3</v>
      </c>
      <c r="U2107" s="19">
        <f t="shared" si="4174"/>
        <v>0</v>
      </c>
      <c r="V2107" s="19">
        <f t="shared" si="4113"/>
        <v>365.3</v>
      </c>
      <c r="W2107" s="19">
        <f t="shared" si="4114"/>
        <v>365.3</v>
      </c>
      <c r="X2107" s="19">
        <f t="shared" si="4115"/>
        <v>365.3</v>
      </c>
      <c r="Y2107" s="19">
        <f t="shared" si="4174"/>
        <v>0</v>
      </c>
      <c r="Z2107" s="19">
        <f t="shared" si="4174"/>
        <v>0</v>
      </c>
      <c r="AA2107" s="19">
        <f t="shared" si="4174"/>
        <v>0</v>
      </c>
      <c r="AB2107" s="19">
        <f t="shared" si="4128"/>
        <v>365.3</v>
      </c>
      <c r="AC2107" s="19">
        <f t="shared" si="4129"/>
        <v>365.3</v>
      </c>
      <c r="AD2107" s="19">
        <f t="shared" si="4130"/>
        <v>365.3</v>
      </c>
      <c r="AE2107" s="19">
        <f t="shared" si="4174"/>
        <v>0</v>
      </c>
      <c r="AF2107" s="19">
        <f t="shared" si="4174"/>
        <v>0</v>
      </c>
      <c r="AG2107" s="19">
        <f t="shared" si="4144"/>
        <v>365.3</v>
      </c>
      <c r="AH2107" s="19">
        <f t="shared" si="4145"/>
        <v>365.3</v>
      </c>
      <c r="AI2107" s="19">
        <f t="shared" si="4146"/>
        <v>365.3</v>
      </c>
      <c r="AJ2107" s="19">
        <f t="shared" si="4174"/>
        <v>-36</v>
      </c>
      <c r="AK2107" s="19">
        <f t="shared" si="4174"/>
        <v>0</v>
      </c>
      <c r="AL2107" s="19">
        <f t="shared" si="4174"/>
        <v>0</v>
      </c>
      <c r="AM2107" s="19">
        <f t="shared" si="4095"/>
        <v>329.3</v>
      </c>
      <c r="AN2107" s="19">
        <f t="shared" si="4174"/>
        <v>0</v>
      </c>
      <c r="AO2107" s="19">
        <f t="shared" si="4154"/>
        <v>329.3</v>
      </c>
      <c r="AP2107" s="19">
        <f t="shared" si="4097"/>
        <v>365.3</v>
      </c>
      <c r="AQ2107" s="19">
        <f t="shared" si="4174"/>
        <v>0</v>
      </c>
      <c r="AR2107" s="19">
        <f t="shared" si="4155"/>
        <v>365.3</v>
      </c>
      <c r="AS2107" s="19">
        <f t="shared" si="4099"/>
        <v>365.3</v>
      </c>
      <c r="AT2107" s="19">
        <f t="shared" si="4174"/>
        <v>0</v>
      </c>
      <c r="AU2107" s="19">
        <f t="shared" si="4156"/>
        <v>365.3</v>
      </c>
      <c r="AV2107" s="19">
        <f t="shared" si="4174"/>
        <v>0</v>
      </c>
      <c r="AW2107" s="32"/>
      <c r="AX2107" s="23"/>
      <c r="AY2107" s="2"/>
    </row>
    <row r="2108" spans="1:51" ht="31.2" x14ac:dyDescent="0.3">
      <c r="A2108" s="49" t="s">
        <v>434</v>
      </c>
      <c r="B2108" s="45">
        <v>240</v>
      </c>
      <c r="C2108" s="49" t="s">
        <v>151</v>
      </c>
      <c r="D2108" s="49" t="s">
        <v>246</v>
      </c>
      <c r="E2108" s="15" t="s">
        <v>550</v>
      </c>
      <c r="F2108" s="19">
        <v>365.3</v>
      </c>
      <c r="G2108" s="19">
        <v>365.3</v>
      </c>
      <c r="H2108" s="19">
        <v>365.3</v>
      </c>
      <c r="I2108" s="19"/>
      <c r="J2108" s="19"/>
      <c r="K2108" s="19"/>
      <c r="L2108" s="19">
        <f t="shared" si="4086"/>
        <v>365.3</v>
      </c>
      <c r="M2108" s="19">
        <f t="shared" si="4087"/>
        <v>365.3</v>
      </c>
      <c r="N2108" s="19">
        <f t="shared" si="4088"/>
        <v>365.3</v>
      </c>
      <c r="O2108" s="19"/>
      <c r="P2108" s="19"/>
      <c r="Q2108" s="19"/>
      <c r="R2108" s="19">
        <f t="shared" si="4109"/>
        <v>365.3</v>
      </c>
      <c r="S2108" s="19">
        <f t="shared" si="4110"/>
        <v>365.3</v>
      </c>
      <c r="T2108" s="19">
        <f t="shared" si="4111"/>
        <v>365.3</v>
      </c>
      <c r="U2108" s="19"/>
      <c r="V2108" s="19">
        <f t="shared" si="4113"/>
        <v>365.3</v>
      </c>
      <c r="W2108" s="19">
        <f t="shared" si="4114"/>
        <v>365.3</v>
      </c>
      <c r="X2108" s="19">
        <f t="shared" si="4115"/>
        <v>365.3</v>
      </c>
      <c r="Y2108" s="19"/>
      <c r="Z2108" s="19"/>
      <c r="AA2108" s="19"/>
      <c r="AB2108" s="19">
        <f t="shared" si="4128"/>
        <v>365.3</v>
      </c>
      <c r="AC2108" s="19">
        <f t="shared" si="4129"/>
        <v>365.3</v>
      </c>
      <c r="AD2108" s="19">
        <f t="shared" si="4130"/>
        <v>365.3</v>
      </c>
      <c r="AE2108" s="19"/>
      <c r="AF2108" s="19"/>
      <c r="AG2108" s="19">
        <f t="shared" si="4144"/>
        <v>365.3</v>
      </c>
      <c r="AH2108" s="19">
        <f t="shared" si="4145"/>
        <v>365.3</v>
      </c>
      <c r="AI2108" s="19">
        <f t="shared" si="4146"/>
        <v>365.3</v>
      </c>
      <c r="AJ2108" s="19">
        <v>-36</v>
      </c>
      <c r="AK2108" s="19"/>
      <c r="AL2108" s="19"/>
      <c r="AM2108" s="19">
        <f t="shared" si="4095"/>
        <v>329.3</v>
      </c>
      <c r="AN2108" s="19"/>
      <c r="AO2108" s="19">
        <f t="shared" si="4154"/>
        <v>329.3</v>
      </c>
      <c r="AP2108" s="19">
        <f t="shared" si="4097"/>
        <v>365.3</v>
      </c>
      <c r="AQ2108" s="19"/>
      <c r="AR2108" s="19">
        <f t="shared" si="4155"/>
        <v>365.3</v>
      </c>
      <c r="AS2108" s="19">
        <f t="shared" si="4099"/>
        <v>365.3</v>
      </c>
      <c r="AT2108" s="19"/>
      <c r="AU2108" s="19">
        <f t="shared" si="4156"/>
        <v>365.3</v>
      </c>
      <c r="AV2108" s="19"/>
      <c r="AW2108" s="32"/>
      <c r="AX2108" s="23"/>
      <c r="AY2108" s="2"/>
    </row>
    <row r="2109" spans="1:51" ht="31.2" x14ac:dyDescent="0.3">
      <c r="A2109" s="49" t="s">
        <v>435</v>
      </c>
      <c r="B2109" s="45"/>
      <c r="C2109" s="49"/>
      <c r="D2109" s="49"/>
      <c r="E2109" s="15" t="s">
        <v>781</v>
      </c>
      <c r="F2109" s="19">
        <f t="shared" ref="F2109:K2109" si="4175">F2110+F2113</f>
        <v>647.29999999999995</v>
      </c>
      <c r="G2109" s="19">
        <f t="shared" si="4175"/>
        <v>647.29999999999995</v>
      </c>
      <c r="H2109" s="19">
        <f t="shared" si="4175"/>
        <v>647.29999999999995</v>
      </c>
      <c r="I2109" s="19">
        <f t="shared" si="4175"/>
        <v>0</v>
      </c>
      <c r="J2109" s="19">
        <f t="shared" si="4175"/>
        <v>0</v>
      </c>
      <c r="K2109" s="19">
        <f t="shared" si="4175"/>
        <v>0</v>
      </c>
      <c r="L2109" s="19">
        <f t="shared" si="4086"/>
        <v>647.29999999999995</v>
      </c>
      <c r="M2109" s="19">
        <f t="shared" si="4087"/>
        <v>647.29999999999995</v>
      </c>
      <c r="N2109" s="19">
        <f t="shared" si="4088"/>
        <v>647.29999999999995</v>
      </c>
      <c r="O2109" s="19">
        <f t="shared" ref="O2109:Q2109" si="4176">O2110+O2113</f>
        <v>0</v>
      </c>
      <c r="P2109" s="19">
        <f t="shared" si="4176"/>
        <v>0</v>
      </c>
      <c r="Q2109" s="19">
        <f t="shared" si="4176"/>
        <v>0</v>
      </c>
      <c r="R2109" s="19">
        <f t="shared" si="4109"/>
        <v>647.29999999999995</v>
      </c>
      <c r="S2109" s="19">
        <f t="shared" si="4110"/>
        <v>647.29999999999995</v>
      </c>
      <c r="T2109" s="19">
        <f t="shared" si="4111"/>
        <v>647.29999999999995</v>
      </c>
      <c r="U2109" s="19">
        <f t="shared" ref="U2109:AV2109" si="4177">U2110+U2113</f>
        <v>0</v>
      </c>
      <c r="V2109" s="19">
        <f t="shared" si="4113"/>
        <v>647.29999999999995</v>
      </c>
      <c r="W2109" s="19">
        <f t="shared" si="4114"/>
        <v>647.29999999999995</v>
      </c>
      <c r="X2109" s="19">
        <f t="shared" si="4115"/>
        <v>647.29999999999995</v>
      </c>
      <c r="Y2109" s="19">
        <f t="shared" ref="Y2109:AA2109" si="4178">Y2110+Y2113</f>
        <v>0</v>
      </c>
      <c r="Z2109" s="19">
        <f t="shared" si="4178"/>
        <v>0</v>
      </c>
      <c r="AA2109" s="19">
        <f t="shared" si="4178"/>
        <v>0</v>
      </c>
      <c r="AB2109" s="19">
        <f t="shared" si="4128"/>
        <v>647.29999999999995</v>
      </c>
      <c r="AC2109" s="19">
        <f t="shared" si="4129"/>
        <v>647.29999999999995</v>
      </c>
      <c r="AD2109" s="19">
        <f t="shared" si="4130"/>
        <v>647.29999999999995</v>
      </c>
      <c r="AE2109" s="19">
        <f t="shared" ref="AE2109:AF2109" si="4179">AE2110+AE2113</f>
        <v>0</v>
      </c>
      <c r="AF2109" s="19">
        <f t="shared" si="4179"/>
        <v>0</v>
      </c>
      <c r="AG2109" s="19">
        <f t="shared" si="4144"/>
        <v>647.29999999999995</v>
      </c>
      <c r="AH2109" s="19">
        <f t="shared" si="4145"/>
        <v>647.29999999999995</v>
      </c>
      <c r="AI2109" s="19">
        <f t="shared" si="4146"/>
        <v>647.29999999999995</v>
      </c>
      <c r="AJ2109" s="19">
        <f t="shared" ref="AJ2109:AL2109" si="4180">AJ2110+AJ2113</f>
        <v>0</v>
      </c>
      <c r="AK2109" s="19">
        <f t="shared" si="4180"/>
        <v>0</v>
      </c>
      <c r="AL2109" s="19">
        <f t="shared" si="4180"/>
        <v>0</v>
      </c>
      <c r="AM2109" s="19">
        <f t="shared" si="4095"/>
        <v>647.29999999999995</v>
      </c>
      <c r="AN2109" s="19">
        <f t="shared" ref="AN2109" si="4181">AN2110+AN2113</f>
        <v>0</v>
      </c>
      <c r="AO2109" s="19">
        <f t="shared" si="4154"/>
        <v>647.29999999999995</v>
      </c>
      <c r="AP2109" s="19">
        <f t="shared" si="4097"/>
        <v>647.29999999999995</v>
      </c>
      <c r="AQ2109" s="19">
        <f t="shared" ref="AQ2109" si="4182">AQ2110+AQ2113</f>
        <v>0</v>
      </c>
      <c r="AR2109" s="19">
        <f t="shared" si="4155"/>
        <v>647.29999999999995</v>
      </c>
      <c r="AS2109" s="19">
        <f t="shared" si="4099"/>
        <v>647.29999999999995</v>
      </c>
      <c r="AT2109" s="19">
        <f t="shared" ref="AT2109" si="4183">AT2110+AT2113</f>
        <v>0</v>
      </c>
      <c r="AU2109" s="19">
        <f t="shared" si="4156"/>
        <v>647.29999999999995</v>
      </c>
      <c r="AV2109" s="19">
        <f t="shared" si="4177"/>
        <v>0</v>
      </c>
      <c r="AW2109" s="32"/>
      <c r="AX2109" s="23"/>
      <c r="AY2109" s="2"/>
    </row>
    <row r="2110" spans="1:51" ht="31.2" x14ac:dyDescent="0.3">
      <c r="A2110" s="49" t="s">
        <v>435</v>
      </c>
      <c r="B2110" s="45">
        <v>200</v>
      </c>
      <c r="C2110" s="49"/>
      <c r="D2110" s="49"/>
      <c r="E2110" s="15" t="s">
        <v>578</v>
      </c>
      <c r="F2110" s="19">
        <f t="shared" ref="F2110:K2111" si="4184">F2111</f>
        <v>444.1</v>
      </c>
      <c r="G2110" s="19">
        <f t="shared" si="4184"/>
        <v>444.1</v>
      </c>
      <c r="H2110" s="19">
        <f t="shared" si="4184"/>
        <v>444.1</v>
      </c>
      <c r="I2110" s="19">
        <f t="shared" si="4184"/>
        <v>0</v>
      </c>
      <c r="J2110" s="19">
        <f t="shared" si="4184"/>
        <v>0</v>
      </c>
      <c r="K2110" s="19">
        <f t="shared" si="4184"/>
        <v>0</v>
      </c>
      <c r="L2110" s="19">
        <f t="shared" si="4086"/>
        <v>444.1</v>
      </c>
      <c r="M2110" s="19">
        <f t="shared" si="4087"/>
        <v>444.1</v>
      </c>
      <c r="N2110" s="19">
        <f t="shared" si="4088"/>
        <v>444.1</v>
      </c>
      <c r="O2110" s="19">
        <f t="shared" ref="O2110:Q2111" si="4185">O2111</f>
        <v>0</v>
      </c>
      <c r="P2110" s="19">
        <f t="shared" si="4185"/>
        <v>0</v>
      </c>
      <c r="Q2110" s="19">
        <f t="shared" si="4185"/>
        <v>0</v>
      </c>
      <c r="R2110" s="19">
        <f t="shared" si="4109"/>
        <v>444.1</v>
      </c>
      <c r="S2110" s="19">
        <f t="shared" si="4110"/>
        <v>444.1</v>
      </c>
      <c r="T2110" s="19">
        <f t="shared" si="4111"/>
        <v>444.1</v>
      </c>
      <c r="U2110" s="19">
        <f t="shared" ref="U2110:AV2111" si="4186">U2111</f>
        <v>0</v>
      </c>
      <c r="V2110" s="19">
        <f t="shared" si="4113"/>
        <v>444.1</v>
      </c>
      <c r="W2110" s="19">
        <f t="shared" si="4114"/>
        <v>444.1</v>
      </c>
      <c r="X2110" s="19">
        <f t="shared" si="4115"/>
        <v>444.1</v>
      </c>
      <c r="Y2110" s="19">
        <f t="shared" si="4186"/>
        <v>0</v>
      </c>
      <c r="Z2110" s="19">
        <f t="shared" si="4186"/>
        <v>0</v>
      </c>
      <c r="AA2110" s="19">
        <f t="shared" si="4186"/>
        <v>0</v>
      </c>
      <c r="AB2110" s="19">
        <f t="shared" si="4128"/>
        <v>444.1</v>
      </c>
      <c r="AC2110" s="19">
        <f t="shared" si="4129"/>
        <v>444.1</v>
      </c>
      <c r="AD2110" s="19">
        <f t="shared" si="4130"/>
        <v>444.1</v>
      </c>
      <c r="AE2110" s="19">
        <f t="shared" si="4186"/>
        <v>0</v>
      </c>
      <c r="AF2110" s="19">
        <f t="shared" si="4186"/>
        <v>0</v>
      </c>
      <c r="AG2110" s="19">
        <f t="shared" si="4144"/>
        <v>444.1</v>
      </c>
      <c r="AH2110" s="19">
        <f t="shared" si="4145"/>
        <v>444.1</v>
      </c>
      <c r="AI2110" s="19">
        <f t="shared" si="4146"/>
        <v>444.1</v>
      </c>
      <c r="AJ2110" s="19">
        <f t="shared" si="4186"/>
        <v>0</v>
      </c>
      <c r="AK2110" s="19">
        <f t="shared" si="4186"/>
        <v>0</v>
      </c>
      <c r="AL2110" s="19">
        <f t="shared" si="4186"/>
        <v>0</v>
      </c>
      <c r="AM2110" s="19">
        <f t="shared" si="4095"/>
        <v>444.1</v>
      </c>
      <c r="AN2110" s="19">
        <f t="shared" si="4186"/>
        <v>0</v>
      </c>
      <c r="AO2110" s="19">
        <f t="shared" si="4154"/>
        <v>444.1</v>
      </c>
      <c r="AP2110" s="19">
        <f t="shared" si="4097"/>
        <v>444.1</v>
      </c>
      <c r="AQ2110" s="19">
        <f t="shared" si="4186"/>
        <v>0</v>
      </c>
      <c r="AR2110" s="19">
        <f t="shared" si="4155"/>
        <v>444.1</v>
      </c>
      <c r="AS2110" s="19">
        <f t="shared" si="4099"/>
        <v>444.1</v>
      </c>
      <c r="AT2110" s="19">
        <f t="shared" si="4186"/>
        <v>0</v>
      </c>
      <c r="AU2110" s="19">
        <f t="shared" si="4156"/>
        <v>444.1</v>
      </c>
      <c r="AV2110" s="19">
        <f t="shared" si="4186"/>
        <v>0</v>
      </c>
      <c r="AW2110" s="32"/>
      <c r="AX2110" s="23"/>
      <c r="AY2110" s="2"/>
    </row>
    <row r="2111" spans="1:51" ht="46.8" x14ac:dyDescent="0.3">
      <c r="A2111" s="49" t="s">
        <v>435</v>
      </c>
      <c r="B2111" s="45">
        <v>240</v>
      </c>
      <c r="C2111" s="49"/>
      <c r="D2111" s="49"/>
      <c r="E2111" s="15" t="s">
        <v>586</v>
      </c>
      <c r="F2111" s="19">
        <f t="shared" si="4184"/>
        <v>444.1</v>
      </c>
      <c r="G2111" s="19">
        <f t="shared" si="4184"/>
        <v>444.1</v>
      </c>
      <c r="H2111" s="19">
        <f t="shared" si="4184"/>
        <v>444.1</v>
      </c>
      <c r="I2111" s="19">
        <f t="shared" si="4184"/>
        <v>0</v>
      </c>
      <c r="J2111" s="19">
        <f t="shared" si="4184"/>
        <v>0</v>
      </c>
      <c r="K2111" s="19">
        <f t="shared" si="4184"/>
        <v>0</v>
      </c>
      <c r="L2111" s="19">
        <f t="shared" si="4086"/>
        <v>444.1</v>
      </c>
      <c r="M2111" s="19">
        <f t="shared" si="4087"/>
        <v>444.1</v>
      </c>
      <c r="N2111" s="19">
        <f t="shared" si="4088"/>
        <v>444.1</v>
      </c>
      <c r="O2111" s="19">
        <f t="shared" si="4185"/>
        <v>0</v>
      </c>
      <c r="P2111" s="19">
        <f t="shared" si="4185"/>
        <v>0</v>
      </c>
      <c r="Q2111" s="19">
        <f t="shared" si="4185"/>
        <v>0</v>
      </c>
      <c r="R2111" s="19">
        <f t="shared" si="4109"/>
        <v>444.1</v>
      </c>
      <c r="S2111" s="19">
        <f t="shared" si="4110"/>
        <v>444.1</v>
      </c>
      <c r="T2111" s="19">
        <f t="shared" si="4111"/>
        <v>444.1</v>
      </c>
      <c r="U2111" s="19">
        <f t="shared" si="4186"/>
        <v>0</v>
      </c>
      <c r="V2111" s="19">
        <f t="shared" si="4113"/>
        <v>444.1</v>
      </c>
      <c r="W2111" s="19">
        <f t="shared" si="4114"/>
        <v>444.1</v>
      </c>
      <c r="X2111" s="19">
        <f t="shared" si="4115"/>
        <v>444.1</v>
      </c>
      <c r="Y2111" s="19">
        <f t="shared" si="4186"/>
        <v>0</v>
      </c>
      <c r="Z2111" s="19">
        <f t="shared" si="4186"/>
        <v>0</v>
      </c>
      <c r="AA2111" s="19">
        <f t="shared" si="4186"/>
        <v>0</v>
      </c>
      <c r="AB2111" s="19">
        <f t="shared" si="4128"/>
        <v>444.1</v>
      </c>
      <c r="AC2111" s="19">
        <f t="shared" si="4129"/>
        <v>444.1</v>
      </c>
      <c r="AD2111" s="19">
        <f t="shared" si="4130"/>
        <v>444.1</v>
      </c>
      <c r="AE2111" s="19">
        <f t="shared" si="4186"/>
        <v>0</v>
      </c>
      <c r="AF2111" s="19">
        <f t="shared" si="4186"/>
        <v>0</v>
      </c>
      <c r="AG2111" s="19">
        <f t="shared" si="4144"/>
        <v>444.1</v>
      </c>
      <c r="AH2111" s="19">
        <f t="shared" si="4145"/>
        <v>444.1</v>
      </c>
      <c r="AI2111" s="19">
        <f t="shared" si="4146"/>
        <v>444.1</v>
      </c>
      <c r="AJ2111" s="19">
        <f t="shared" si="4186"/>
        <v>0</v>
      </c>
      <c r="AK2111" s="19">
        <f t="shared" si="4186"/>
        <v>0</v>
      </c>
      <c r="AL2111" s="19">
        <f t="shared" si="4186"/>
        <v>0</v>
      </c>
      <c r="AM2111" s="19">
        <f t="shared" si="4095"/>
        <v>444.1</v>
      </c>
      <c r="AN2111" s="19">
        <f t="shared" si="4186"/>
        <v>0</v>
      </c>
      <c r="AO2111" s="19">
        <f t="shared" si="4154"/>
        <v>444.1</v>
      </c>
      <c r="AP2111" s="19">
        <f t="shared" si="4097"/>
        <v>444.1</v>
      </c>
      <c r="AQ2111" s="19">
        <f t="shared" si="4186"/>
        <v>0</v>
      </c>
      <c r="AR2111" s="19">
        <f t="shared" si="4155"/>
        <v>444.1</v>
      </c>
      <c r="AS2111" s="19">
        <f t="shared" si="4099"/>
        <v>444.1</v>
      </c>
      <c r="AT2111" s="19">
        <f t="shared" si="4186"/>
        <v>0</v>
      </c>
      <c r="AU2111" s="19">
        <f t="shared" si="4156"/>
        <v>444.1</v>
      </c>
      <c r="AV2111" s="19">
        <f t="shared" si="4186"/>
        <v>0</v>
      </c>
      <c r="AW2111" s="32"/>
      <c r="AX2111" s="23"/>
      <c r="AY2111" s="2"/>
    </row>
    <row r="2112" spans="1:51" ht="31.2" x14ac:dyDescent="0.3">
      <c r="A2112" s="49" t="s">
        <v>435</v>
      </c>
      <c r="B2112" s="45">
        <v>240</v>
      </c>
      <c r="C2112" s="49" t="s">
        <v>151</v>
      </c>
      <c r="D2112" s="49" t="s">
        <v>246</v>
      </c>
      <c r="E2112" s="15" t="s">
        <v>550</v>
      </c>
      <c r="F2112" s="19">
        <v>444.1</v>
      </c>
      <c r="G2112" s="19">
        <v>444.1</v>
      </c>
      <c r="H2112" s="19">
        <v>444.1</v>
      </c>
      <c r="I2112" s="19"/>
      <c r="J2112" s="19"/>
      <c r="K2112" s="19"/>
      <c r="L2112" s="19">
        <f t="shared" si="4086"/>
        <v>444.1</v>
      </c>
      <c r="M2112" s="19">
        <f t="shared" si="4087"/>
        <v>444.1</v>
      </c>
      <c r="N2112" s="19">
        <f t="shared" si="4088"/>
        <v>444.1</v>
      </c>
      <c r="O2112" s="19"/>
      <c r="P2112" s="19"/>
      <c r="Q2112" s="19"/>
      <c r="R2112" s="19">
        <f t="shared" si="4109"/>
        <v>444.1</v>
      </c>
      <c r="S2112" s="19">
        <f t="shared" si="4110"/>
        <v>444.1</v>
      </c>
      <c r="T2112" s="19">
        <f t="shared" si="4111"/>
        <v>444.1</v>
      </c>
      <c r="U2112" s="19"/>
      <c r="V2112" s="19">
        <f t="shared" si="4113"/>
        <v>444.1</v>
      </c>
      <c r="W2112" s="19">
        <f t="shared" si="4114"/>
        <v>444.1</v>
      </c>
      <c r="X2112" s="19">
        <f t="shared" si="4115"/>
        <v>444.1</v>
      </c>
      <c r="Y2112" s="19"/>
      <c r="Z2112" s="19"/>
      <c r="AA2112" s="19"/>
      <c r="AB2112" s="19">
        <f t="shared" si="4128"/>
        <v>444.1</v>
      </c>
      <c r="AC2112" s="19">
        <f t="shared" si="4129"/>
        <v>444.1</v>
      </c>
      <c r="AD2112" s="19">
        <f t="shared" si="4130"/>
        <v>444.1</v>
      </c>
      <c r="AE2112" s="19"/>
      <c r="AF2112" s="19"/>
      <c r="AG2112" s="19">
        <f t="shared" si="4144"/>
        <v>444.1</v>
      </c>
      <c r="AH2112" s="19">
        <f t="shared" si="4145"/>
        <v>444.1</v>
      </c>
      <c r="AI2112" s="19">
        <f t="shared" si="4146"/>
        <v>444.1</v>
      </c>
      <c r="AJ2112" s="19"/>
      <c r="AK2112" s="19"/>
      <c r="AL2112" s="19"/>
      <c r="AM2112" s="19">
        <f t="shared" si="4095"/>
        <v>444.1</v>
      </c>
      <c r="AN2112" s="19"/>
      <c r="AO2112" s="19">
        <f t="shared" si="4154"/>
        <v>444.1</v>
      </c>
      <c r="AP2112" s="19">
        <f t="shared" si="4097"/>
        <v>444.1</v>
      </c>
      <c r="AQ2112" s="19"/>
      <c r="AR2112" s="19">
        <f t="shared" si="4155"/>
        <v>444.1</v>
      </c>
      <c r="AS2112" s="19">
        <f t="shared" si="4099"/>
        <v>444.1</v>
      </c>
      <c r="AT2112" s="19"/>
      <c r="AU2112" s="19">
        <f t="shared" si="4156"/>
        <v>444.1</v>
      </c>
      <c r="AV2112" s="19"/>
      <c r="AW2112" s="32"/>
      <c r="AX2112" s="23"/>
      <c r="AY2112" s="2"/>
    </row>
    <row r="2113" spans="1:51" x14ac:dyDescent="0.3">
      <c r="A2113" s="49" t="s">
        <v>435</v>
      </c>
      <c r="B2113" s="45">
        <v>800</v>
      </c>
      <c r="C2113" s="49"/>
      <c r="D2113" s="49"/>
      <c r="E2113" s="15" t="s">
        <v>583</v>
      </c>
      <c r="F2113" s="19">
        <f t="shared" ref="F2113:K2114" si="4187">F2114</f>
        <v>203.2</v>
      </c>
      <c r="G2113" s="19">
        <f t="shared" si="4187"/>
        <v>203.2</v>
      </c>
      <c r="H2113" s="19">
        <f t="shared" si="4187"/>
        <v>203.2</v>
      </c>
      <c r="I2113" s="19">
        <f t="shared" si="4187"/>
        <v>0</v>
      </c>
      <c r="J2113" s="19">
        <f t="shared" si="4187"/>
        <v>0</v>
      </c>
      <c r="K2113" s="19">
        <f t="shared" si="4187"/>
        <v>0</v>
      </c>
      <c r="L2113" s="19">
        <f t="shared" si="4086"/>
        <v>203.2</v>
      </c>
      <c r="M2113" s="19">
        <f t="shared" si="4087"/>
        <v>203.2</v>
      </c>
      <c r="N2113" s="19">
        <f t="shared" si="4088"/>
        <v>203.2</v>
      </c>
      <c r="O2113" s="19">
        <f t="shared" ref="O2113:Q2114" si="4188">O2114</f>
        <v>0</v>
      </c>
      <c r="P2113" s="19">
        <f t="shared" si="4188"/>
        <v>0</v>
      </c>
      <c r="Q2113" s="19">
        <f t="shared" si="4188"/>
        <v>0</v>
      </c>
      <c r="R2113" s="19">
        <f t="shared" si="4109"/>
        <v>203.2</v>
      </c>
      <c r="S2113" s="19">
        <f t="shared" si="4110"/>
        <v>203.2</v>
      </c>
      <c r="T2113" s="19">
        <f t="shared" si="4111"/>
        <v>203.2</v>
      </c>
      <c r="U2113" s="19">
        <f t="shared" ref="U2113:AV2114" si="4189">U2114</f>
        <v>0</v>
      </c>
      <c r="V2113" s="19">
        <f t="shared" si="4113"/>
        <v>203.2</v>
      </c>
      <c r="W2113" s="19">
        <f t="shared" si="4114"/>
        <v>203.2</v>
      </c>
      <c r="X2113" s="19">
        <f t="shared" si="4115"/>
        <v>203.2</v>
      </c>
      <c r="Y2113" s="19">
        <f t="shared" si="4189"/>
        <v>0</v>
      </c>
      <c r="Z2113" s="19">
        <f t="shared" si="4189"/>
        <v>0</v>
      </c>
      <c r="AA2113" s="19">
        <f t="shared" si="4189"/>
        <v>0</v>
      </c>
      <c r="AB2113" s="19">
        <f t="shared" si="4128"/>
        <v>203.2</v>
      </c>
      <c r="AC2113" s="19">
        <f t="shared" si="4129"/>
        <v>203.2</v>
      </c>
      <c r="AD2113" s="19">
        <f t="shared" si="4130"/>
        <v>203.2</v>
      </c>
      <c r="AE2113" s="19">
        <f t="shared" si="4189"/>
        <v>0</v>
      </c>
      <c r="AF2113" s="19">
        <f t="shared" si="4189"/>
        <v>0</v>
      </c>
      <c r="AG2113" s="19">
        <f t="shared" si="4144"/>
        <v>203.2</v>
      </c>
      <c r="AH2113" s="19">
        <f t="shared" si="4145"/>
        <v>203.2</v>
      </c>
      <c r="AI2113" s="19">
        <f t="shared" si="4146"/>
        <v>203.2</v>
      </c>
      <c r="AJ2113" s="19">
        <f t="shared" si="4189"/>
        <v>0</v>
      </c>
      <c r="AK2113" s="19">
        <f t="shared" si="4189"/>
        <v>0</v>
      </c>
      <c r="AL2113" s="19">
        <f t="shared" si="4189"/>
        <v>0</v>
      </c>
      <c r="AM2113" s="19">
        <f t="shared" si="4095"/>
        <v>203.2</v>
      </c>
      <c r="AN2113" s="19">
        <f t="shared" si="4189"/>
        <v>0</v>
      </c>
      <c r="AO2113" s="19">
        <f t="shared" si="4154"/>
        <v>203.2</v>
      </c>
      <c r="AP2113" s="19">
        <f t="shared" si="4097"/>
        <v>203.2</v>
      </c>
      <c r="AQ2113" s="19">
        <f t="shared" si="4189"/>
        <v>0</v>
      </c>
      <c r="AR2113" s="19">
        <f t="shared" si="4155"/>
        <v>203.2</v>
      </c>
      <c r="AS2113" s="19">
        <f t="shared" si="4099"/>
        <v>203.2</v>
      </c>
      <c r="AT2113" s="19">
        <f t="shared" si="4189"/>
        <v>0</v>
      </c>
      <c r="AU2113" s="19">
        <f t="shared" si="4156"/>
        <v>203.2</v>
      </c>
      <c r="AV2113" s="19">
        <f t="shared" si="4189"/>
        <v>0</v>
      </c>
      <c r="AW2113" s="32"/>
      <c r="AX2113" s="23"/>
      <c r="AY2113" s="2"/>
    </row>
    <row r="2114" spans="1:51" x14ac:dyDescent="0.3">
      <c r="A2114" s="49" t="s">
        <v>435</v>
      </c>
      <c r="B2114" s="45">
        <v>830</v>
      </c>
      <c r="C2114" s="49"/>
      <c r="D2114" s="49"/>
      <c r="E2114" s="15" t="s">
        <v>600</v>
      </c>
      <c r="F2114" s="19">
        <f t="shared" si="4187"/>
        <v>203.2</v>
      </c>
      <c r="G2114" s="19">
        <f t="shared" si="4187"/>
        <v>203.2</v>
      </c>
      <c r="H2114" s="19">
        <f t="shared" si="4187"/>
        <v>203.2</v>
      </c>
      <c r="I2114" s="19">
        <f t="shared" si="4187"/>
        <v>0</v>
      </c>
      <c r="J2114" s="19">
        <f t="shared" si="4187"/>
        <v>0</v>
      </c>
      <c r="K2114" s="19">
        <f t="shared" si="4187"/>
        <v>0</v>
      </c>
      <c r="L2114" s="19">
        <f t="shared" si="4086"/>
        <v>203.2</v>
      </c>
      <c r="M2114" s="19">
        <f t="shared" si="4087"/>
        <v>203.2</v>
      </c>
      <c r="N2114" s="19">
        <f t="shared" si="4088"/>
        <v>203.2</v>
      </c>
      <c r="O2114" s="19">
        <f t="shared" si="4188"/>
        <v>0</v>
      </c>
      <c r="P2114" s="19">
        <f t="shared" si="4188"/>
        <v>0</v>
      </c>
      <c r="Q2114" s="19">
        <f t="shared" si="4188"/>
        <v>0</v>
      </c>
      <c r="R2114" s="19">
        <f t="shared" si="4109"/>
        <v>203.2</v>
      </c>
      <c r="S2114" s="19">
        <f t="shared" si="4110"/>
        <v>203.2</v>
      </c>
      <c r="T2114" s="19">
        <f t="shared" si="4111"/>
        <v>203.2</v>
      </c>
      <c r="U2114" s="19">
        <f t="shared" si="4189"/>
        <v>0</v>
      </c>
      <c r="V2114" s="19">
        <f t="shared" si="4113"/>
        <v>203.2</v>
      </c>
      <c r="W2114" s="19">
        <f t="shared" si="4114"/>
        <v>203.2</v>
      </c>
      <c r="X2114" s="19">
        <f t="shared" si="4115"/>
        <v>203.2</v>
      </c>
      <c r="Y2114" s="19">
        <f t="shared" si="4189"/>
        <v>0</v>
      </c>
      <c r="Z2114" s="19">
        <f t="shared" si="4189"/>
        <v>0</v>
      </c>
      <c r="AA2114" s="19">
        <f t="shared" si="4189"/>
        <v>0</v>
      </c>
      <c r="AB2114" s="19">
        <f t="shared" si="4128"/>
        <v>203.2</v>
      </c>
      <c r="AC2114" s="19">
        <f t="shared" si="4129"/>
        <v>203.2</v>
      </c>
      <c r="AD2114" s="19">
        <f t="shared" si="4130"/>
        <v>203.2</v>
      </c>
      <c r="AE2114" s="19">
        <f t="shared" si="4189"/>
        <v>0</v>
      </c>
      <c r="AF2114" s="19">
        <f t="shared" si="4189"/>
        <v>0</v>
      </c>
      <c r="AG2114" s="19">
        <f t="shared" si="4144"/>
        <v>203.2</v>
      </c>
      <c r="AH2114" s="19">
        <f t="shared" si="4145"/>
        <v>203.2</v>
      </c>
      <c r="AI2114" s="19">
        <f t="shared" si="4146"/>
        <v>203.2</v>
      </c>
      <c r="AJ2114" s="19">
        <f t="shared" si="4189"/>
        <v>0</v>
      </c>
      <c r="AK2114" s="19">
        <f t="shared" si="4189"/>
        <v>0</v>
      </c>
      <c r="AL2114" s="19">
        <f t="shared" si="4189"/>
        <v>0</v>
      </c>
      <c r="AM2114" s="19">
        <f t="shared" si="4095"/>
        <v>203.2</v>
      </c>
      <c r="AN2114" s="19">
        <f t="shared" si="4189"/>
        <v>0</v>
      </c>
      <c r="AO2114" s="19">
        <f t="shared" si="4154"/>
        <v>203.2</v>
      </c>
      <c r="AP2114" s="19">
        <f t="shared" si="4097"/>
        <v>203.2</v>
      </c>
      <c r="AQ2114" s="19">
        <f t="shared" si="4189"/>
        <v>0</v>
      </c>
      <c r="AR2114" s="19">
        <f t="shared" si="4155"/>
        <v>203.2</v>
      </c>
      <c r="AS2114" s="19">
        <f t="shared" si="4099"/>
        <v>203.2</v>
      </c>
      <c r="AT2114" s="19">
        <f t="shared" si="4189"/>
        <v>0</v>
      </c>
      <c r="AU2114" s="19">
        <f t="shared" si="4156"/>
        <v>203.2</v>
      </c>
      <c r="AV2114" s="19">
        <f t="shared" si="4189"/>
        <v>0</v>
      </c>
      <c r="AW2114" s="32"/>
      <c r="AX2114" s="23"/>
      <c r="AY2114" s="2"/>
    </row>
    <row r="2115" spans="1:51" ht="31.2" x14ac:dyDescent="0.3">
      <c r="A2115" s="49" t="s">
        <v>435</v>
      </c>
      <c r="B2115" s="45">
        <v>830</v>
      </c>
      <c r="C2115" s="49" t="s">
        <v>151</v>
      </c>
      <c r="D2115" s="49" t="s">
        <v>246</v>
      </c>
      <c r="E2115" s="15" t="s">
        <v>550</v>
      </c>
      <c r="F2115" s="19">
        <v>203.2</v>
      </c>
      <c r="G2115" s="19">
        <v>203.2</v>
      </c>
      <c r="H2115" s="19">
        <v>203.2</v>
      </c>
      <c r="I2115" s="19"/>
      <c r="J2115" s="19"/>
      <c r="K2115" s="19"/>
      <c r="L2115" s="19">
        <f t="shared" si="4086"/>
        <v>203.2</v>
      </c>
      <c r="M2115" s="19">
        <f t="shared" si="4087"/>
        <v>203.2</v>
      </c>
      <c r="N2115" s="19">
        <f t="shared" si="4088"/>
        <v>203.2</v>
      </c>
      <c r="O2115" s="19"/>
      <c r="P2115" s="19"/>
      <c r="Q2115" s="19"/>
      <c r="R2115" s="19">
        <f t="shared" si="4109"/>
        <v>203.2</v>
      </c>
      <c r="S2115" s="19">
        <f t="shared" si="4110"/>
        <v>203.2</v>
      </c>
      <c r="T2115" s="19">
        <f t="shared" si="4111"/>
        <v>203.2</v>
      </c>
      <c r="U2115" s="19"/>
      <c r="V2115" s="19">
        <f t="shared" si="4113"/>
        <v>203.2</v>
      </c>
      <c r="W2115" s="19">
        <f t="shared" si="4114"/>
        <v>203.2</v>
      </c>
      <c r="X2115" s="19">
        <f t="shared" si="4115"/>
        <v>203.2</v>
      </c>
      <c r="Y2115" s="19"/>
      <c r="Z2115" s="19"/>
      <c r="AA2115" s="19"/>
      <c r="AB2115" s="19">
        <f t="shared" si="4128"/>
        <v>203.2</v>
      </c>
      <c r="AC2115" s="19">
        <f t="shared" si="4129"/>
        <v>203.2</v>
      </c>
      <c r="AD2115" s="19">
        <f t="shared" si="4130"/>
        <v>203.2</v>
      </c>
      <c r="AE2115" s="19"/>
      <c r="AF2115" s="19"/>
      <c r="AG2115" s="19">
        <f t="shared" si="4144"/>
        <v>203.2</v>
      </c>
      <c r="AH2115" s="19">
        <f t="shared" si="4145"/>
        <v>203.2</v>
      </c>
      <c r="AI2115" s="19">
        <f t="shared" si="4146"/>
        <v>203.2</v>
      </c>
      <c r="AJ2115" s="19"/>
      <c r="AK2115" s="19"/>
      <c r="AL2115" s="19"/>
      <c r="AM2115" s="19">
        <f t="shared" si="4095"/>
        <v>203.2</v>
      </c>
      <c r="AN2115" s="19"/>
      <c r="AO2115" s="19">
        <f t="shared" si="4154"/>
        <v>203.2</v>
      </c>
      <c r="AP2115" s="19">
        <f t="shared" si="4097"/>
        <v>203.2</v>
      </c>
      <c r="AQ2115" s="19"/>
      <c r="AR2115" s="19">
        <f t="shared" si="4155"/>
        <v>203.2</v>
      </c>
      <c r="AS2115" s="19">
        <f t="shared" si="4099"/>
        <v>203.2</v>
      </c>
      <c r="AT2115" s="19"/>
      <c r="AU2115" s="19">
        <f t="shared" si="4156"/>
        <v>203.2</v>
      </c>
      <c r="AV2115" s="19"/>
      <c r="AW2115" s="32"/>
      <c r="AX2115" s="23"/>
      <c r="AY2115" s="2"/>
    </row>
    <row r="2116" spans="1:51" s="11" customFormat="1" ht="31.2" x14ac:dyDescent="0.3">
      <c r="A2116" s="10" t="s">
        <v>438</v>
      </c>
      <c r="B2116" s="17"/>
      <c r="C2116" s="10"/>
      <c r="D2116" s="10"/>
      <c r="E2116" s="16" t="s">
        <v>1247</v>
      </c>
      <c r="F2116" s="18">
        <f t="shared" ref="F2116:K2116" si="4190">F2117+F2121</f>
        <v>1696.6999999999998</v>
      </c>
      <c r="G2116" s="18">
        <f t="shared" si="4190"/>
        <v>762</v>
      </c>
      <c r="H2116" s="18">
        <f t="shared" si="4190"/>
        <v>762</v>
      </c>
      <c r="I2116" s="18">
        <f t="shared" si="4190"/>
        <v>0</v>
      </c>
      <c r="J2116" s="18">
        <f t="shared" si="4190"/>
        <v>0</v>
      </c>
      <c r="K2116" s="18">
        <f t="shared" si="4190"/>
        <v>0</v>
      </c>
      <c r="L2116" s="18">
        <f t="shared" si="4086"/>
        <v>1696.6999999999998</v>
      </c>
      <c r="M2116" s="18">
        <f t="shared" si="4087"/>
        <v>762</v>
      </c>
      <c r="N2116" s="18">
        <f t="shared" si="4088"/>
        <v>762</v>
      </c>
      <c r="O2116" s="18">
        <f t="shared" ref="O2116:Q2116" si="4191">O2117+O2121</f>
        <v>43.329000000000001</v>
      </c>
      <c r="P2116" s="18">
        <f t="shared" si="4191"/>
        <v>0</v>
      </c>
      <c r="Q2116" s="18">
        <f t="shared" si="4191"/>
        <v>0</v>
      </c>
      <c r="R2116" s="18">
        <f t="shared" si="4109"/>
        <v>1740.0289999999998</v>
      </c>
      <c r="S2116" s="18">
        <f t="shared" si="4110"/>
        <v>762</v>
      </c>
      <c r="T2116" s="18">
        <f t="shared" si="4111"/>
        <v>762</v>
      </c>
      <c r="U2116" s="18">
        <f t="shared" ref="U2116:AV2116" si="4192">U2117+U2121</f>
        <v>0</v>
      </c>
      <c r="V2116" s="18">
        <f t="shared" si="4113"/>
        <v>1740.0289999999998</v>
      </c>
      <c r="W2116" s="18">
        <f t="shared" si="4114"/>
        <v>762</v>
      </c>
      <c r="X2116" s="18">
        <f t="shared" si="4115"/>
        <v>762</v>
      </c>
      <c r="Y2116" s="18">
        <f t="shared" ref="Y2116:AA2116" si="4193">Y2117+Y2121</f>
        <v>0</v>
      </c>
      <c r="Z2116" s="18">
        <f t="shared" si="4193"/>
        <v>0</v>
      </c>
      <c r="AA2116" s="18">
        <f t="shared" si="4193"/>
        <v>0</v>
      </c>
      <c r="AB2116" s="18">
        <f t="shared" si="4128"/>
        <v>1740.0289999999998</v>
      </c>
      <c r="AC2116" s="18">
        <f t="shared" si="4129"/>
        <v>762</v>
      </c>
      <c r="AD2116" s="18">
        <f t="shared" si="4130"/>
        <v>762</v>
      </c>
      <c r="AE2116" s="18">
        <f t="shared" ref="AE2116:AF2116" si="4194">AE2117+AE2121</f>
        <v>0</v>
      </c>
      <c r="AF2116" s="18">
        <f t="shared" si="4194"/>
        <v>0</v>
      </c>
      <c r="AG2116" s="18">
        <f t="shared" si="4144"/>
        <v>1740.0289999999998</v>
      </c>
      <c r="AH2116" s="18">
        <f t="shared" si="4145"/>
        <v>762</v>
      </c>
      <c r="AI2116" s="18">
        <f t="shared" si="4146"/>
        <v>762</v>
      </c>
      <c r="AJ2116" s="18">
        <f t="shared" ref="AJ2116:AL2116" si="4195">AJ2117+AJ2121</f>
        <v>-13.4</v>
      </c>
      <c r="AK2116" s="18">
        <f t="shared" si="4195"/>
        <v>0</v>
      </c>
      <c r="AL2116" s="18">
        <f t="shared" si="4195"/>
        <v>0</v>
      </c>
      <c r="AM2116" s="18">
        <f t="shared" si="4095"/>
        <v>1726.6289999999997</v>
      </c>
      <c r="AN2116" s="18">
        <f t="shared" ref="AN2116" si="4196">AN2117+AN2121</f>
        <v>0</v>
      </c>
      <c r="AO2116" s="18">
        <f t="shared" si="4154"/>
        <v>1726.6289999999997</v>
      </c>
      <c r="AP2116" s="18">
        <f t="shared" si="4097"/>
        <v>762</v>
      </c>
      <c r="AQ2116" s="18">
        <f t="shared" ref="AQ2116" si="4197">AQ2117+AQ2121</f>
        <v>0</v>
      </c>
      <c r="AR2116" s="18">
        <f t="shared" si="4155"/>
        <v>762</v>
      </c>
      <c r="AS2116" s="18">
        <f t="shared" si="4099"/>
        <v>762</v>
      </c>
      <c r="AT2116" s="18">
        <f t="shared" ref="AT2116" si="4198">AT2117+AT2121</f>
        <v>0</v>
      </c>
      <c r="AU2116" s="18">
        <f t="shared" si="4156"/>
        <v>762</v>
      </c>
      <c r="AV2116" s="18">
        <f t="shared" si="4192"/>
        <v>0</v>
      </c>
      <c r="AW2116" s="31"/>
      <c r="AX2116" s="26"/>
    </row>
    <row r="2117" spans="1:51" ht="46.8" x14ac:dyDescent="0.3">
      <c r="A2117" s="49" t="s">
        <v>437</v>
      </c>
      <c r="B2117" s="45"/>
      <c r="C2117" s="49"/>
      <c r="D2117" s="49"/>
      <c r="E2117" s="15" t="s">
        <v>1248</v>
      </c>
      <c r="F2117" s="19">
        <f t="shared" ref="F2117:K2119" si="4199">F2118</f>
        <v>668</v>
      </c>
      <c r="G2117" s="19">
        <f t="shared" si="4199"/>
        <v>0</v>
      </c>
      <c r="H2117" s="19">
        <f t="shared" si="4199"/>
        <v>0</v>
      </c>
      <c r="I2117" s="19">
        <f t="shared" si="4199"/>
        <v>0</v>
      </c>
      <c r="J2117" s="19">
        <f t="shared" si="4199"/>
        <v>0</v>
      </c>
      <c r="K2117" s="19">
        <f t="shared" si="4199"/>
        <v>0</v>
      </c>
      <c r="L2117" s="19">
        <f t="shared" si="4086"/>
        <v>668</v>
      </c>
      <c r="M2117" s="19">
        <f t="shared" si="4087"/>
        <v>0</v>
      </c>
      <c r="N2117" s="19">
        <f t="shared" si="4088"/>
        <v>0</v>
      </c>
      <c r="O2117" s="19">
        <f t="shared" ref="O2117:Q2119" si="4200">O2118</f>
        <v>0</v>
      </c>
      <c r="P2117" s="19">
        <f t="shared" si="4200"/>
        <v>0</v>
      </c>
      <c r="Q2117" s="19">
        <f t="shared" si="4200"/>
        <v>0</v>
      </c>
      <c r="R2117" s="19">
        <f t="shared" si="4109"/>
        <v>668</v>
      </c>
      <c r="S2117" s="19">
        <f t="shared" si="4110"/>
        <v>0</v>
      </c>
      <c r="T2117" s="19">
        <f t="shared" si="4111"/>
        <v>0</v>
      </c>
      <c r="U2117" s="19">
        <f t="shared" ref="U2117:AV2119" si="4201">U2118</f>
        <v>0</v>
      </c>
      <c r="V2117" s="19">
        <f t="shared" si="4113"/>
        <v>668</v>
      </c>
      <c r="W2117" s="19">
        <f t="shared" si="4114"/>
        <v>0</v>
      </c>
      <c r="X2117" s="19">
        <f t="shared" si="4115"/>
        <v>0</v>
      </c>
      <c r="Y2117" s="19">
        <f t="shared" si="4201"/>
        <v>0</v>
      </c>
      <c r="Z2117" s="19">
        <f t="shared" si="4201"/>
        <v>0</v>
      </c>
      <c r="AA2117" s="19">
        <f t="shared" si="4201"/>
        <v>0</v>
      </c>
      <c r="AB2117" s="19">
        <f t="shared" si="4128"/>
        <v>668</v>
      </c>
      <c r="AC2117" s="19">
        <f t="shared" si="4129"/>
        <v>0</v>
      </c>
      <c r="AD2117" s="19">
        <f t="shared" si="4130"/>
        <v>0</v>
      </c>
      <c r="AE2117" s="19">
        <f t="shared" si="4201"/>
        <v>0</v>
      </c>
      <c r="AF2117" s="19">
        <f t="shared" si="4201"/>
        <v>0</v>
      </c>
      <c r="AG2117" s="19">
        <f t="shared" si="4144"/>
        <v>668</v>
      </c>
      <c r="AH2117" s="19">
        <f t="shared" si="4145"/>
        <v>0</v>
      </c>
      <c r="AI2117" s="19">
        <f t="shared" si="4146"/>
        <v>0</v>
      </c>
      <c r="AJ2117" s="19">
        <f t="shared" si="4201"/>
        <v>0</v>
      </c>
      <c r="AK2117" s="19">
        <f t="shared" si="4201"/>
        <v>0</v>
      </c>
      <c r="AL2117" s="19">
        <f t="shared" si="4201"/>
        <v>0</v>
      </c>
      <c r="AM2117" s="19">
        <f t="shared" si="4095"/>
        <v>668</v>
      </c>
      <c r="AN2117" s="19">
        <f t="shared" si="4201"/>
        <v>0</v>
      </c>
      <c r="AO2117" s="19">
        <f t="shared" si="4154"/>
        <v>668</v>
      </c>
      <c r="AP2117" s="19">
        <f t="shared" si="4097"/>
        <v>0</v>
      </c>
      <c r="AQ2117" s="19">
        <f t="shared" si="4201"/>
        <v>0</v>
      </c>
      <c r="AR2117" s="19">
        <f t="shared" si="4155"/>
        <v>0</v>
      </c>
      <c r="AS2117" s="19">
        <f t="shared" si="4099"/>
        <v>0</v>
      </c>
      <c r="AT2117" s="19">
        <f t="shared" si="4201"/>
        <v>0</v>
      </c>
      <c r="AU2117" s="19">
        <f t="shared" si="4156"/>
        <v>0</v>
      </c>
      <c r="AV2117" s="19">
        <f t="shared" si="4201"/>
        <v>0</v>
      </c>
      <c r="AW2117" s="32"/>
      <c r="AX2117" s="23"/>
      <c r="AY2117" s="2"/>
    </row>
    <row r="2118" spans="1:51" ht="31.2" x14ac:dyDescent="0.3">
      <c r="A2118" s="49" t="s">
        <v>437</v>
      </c>
      <c r="B2118" s="45">
        <v>200</v>
      </c>
      <c r="C2118" s="49"/>
      <c r="D2118" s="49"/>
      <c r="E2118" s="15" t="s">
        <v>578</v>
      </c>
      <c r="F2118" s="19">
        <f t="shared" si="4199"/>
        <v>668</v>
      </c>
      <c r="G2118" s="19">
        <f t="shared" si="4199"/>
        <v>0</v>
      </c>
      <c r="H2118" s="19">
        <f t="shared" si="4199"/>
        <v>0</v>
      </c>
      <c r="I2118" s="19">
        <f t="shared" si="4199"/>
        <v>0</v>
      </c>
      <c r="J2118" s="19">
        <f t="shared" si="4199"/>
        <v>0</v>
      </c>
      <c r="K2118" s="19">
        <f t="shared" si="4199"/>
        <v>0</v>
      </c>
      <c r="L2118" s="19">
        <f t="shared" si="4086"/>
        <v>668</v>
      </c>
      <c r="M2118" s="19">
        <f t="shared" si="4087"/>
        <v>0</v>
      </c>
      <c r="N2118" s="19">
        <f t="shared" si="4088"/>
        <v>0</v>
      </c>
      <c r="O2118" s="19">
        <f t="shared" si="4200"/>
        <v>0</v>
      </c>
      <c r="P2118" s="19">
        <f t="shared" si="4200"/>
        <v>0</v>
      </c>
      <c r="Q2118" s="19">
        <f t="shared" si="4200"/>
        <v>0</v>
      </c>
      <c r="R2118" s="19">
        <f t="shared" si="4109"/>
        <v>668</v>
      </c>
      <c r="S2118" s="19">
        <f t="shared" si="4110"/>
        <v>0</v>
      </c>
      <c r="T2118" s="19">
        <f t="shared" si="4111"/>
        <v>0</v>
      </c>
      <c r="U2118" s="19">
        <f t="shared" si="4201"/>
        <v>0</v>
      </c>
      <c r="V2118" s="19">
        <f t="shared" si="4113"/>
        <v>668</v>
      </c>
      <c r="W2118" s="19">
        <f t="shared" si="4114"/>
        <v>0</v>
      </c>
      <c r="X2118" s="19">
        <f t="shared" si="4115"/>
        <v>0</v>
      </c>
      <c r="Y2118" s="19">
        <f t="shared" si="4201"/>
        <v>0</v>
      </c>
      <c r="Z2118" s="19">
        <f t="shared" si="4201"/>
        <v>0</v>
      </c>
      <c r="AA2118" s="19">
        <f t="shared" si="4201"/>
        <v>0</v>
      </c>
      <c r="AB2118" s="19">
        <f t="shared" si="4128"/>
        <v>668</v>
      </c>
      <c r="AC2118" s="19">
        <f t="shared" si="4129"/>
        <v>0</v>
      </c>
      <c r="AD2118" s="19">
        <f t="shared" si="4130"/>
        <v>0</v>
      </c>
      <c r="AE2118" s="19">
        <f t="shared" si="4201"/>
        <v>0</v>
      </c>
      <c r="AF2118" s="19">
        <f t="shared" si="4201"/>
        <v>0</v>
      </c>
      <c r="AG2118" s="19">
        <f t="shared" si="4144"/>
        <v>668</v>
      </c>
      <c r="AH2118" s="19">
        <f t="shared" si="4145"/>
        <v>0</v>
      </c>
      <c r="AI2118" s="19">
        <f t="shared" si="4146"/>
        <v>0</v>
      </c>
      <c r="AJ2118" s="19">
        <f t="shared" si="4201"/>
        <v>0</v>
      </c>
      <c r="AK2118" s="19">
        <f t="shared" si="4201"/>
        <v>0</v>
      </c>
      <c r="AL2118" s="19">
        <f t="shared" si="4201"/>
        <v>0</v>
      </c>
      <c r="AM2118" s="19">
        <f t="shared" si="4095"/>
        <v>668</v>
      </c>
      <c r="AN2118" s="19">
        <f t="shared" si="4201"/>
        <v>0</v>
      </c>
      <c r="AO2118" s="19">
        <f t="shared" si="4154"/>
        <v>668</v>
      </c>
      <c r="AP2118" s="19">
        <f t="shared" si="4097"/>
        <v>0</v>
      </c>
      <c r="AQ2118" s="19">
        <f t="shared" si="4201"/>
        <v>0</v>
      </c>
      <c r="AR2118" s="19">
        <f t="shared" si="4155"/>
        <v>0</v>
      </c>
      <c r="AS2118" s="19">
        <f t="shared" si="4099"/>
        <v>0</v>
      </c>
      <c r="AT2118" s="19">
        <f t="shared" si="4201"/>
        <v>0</v>
      </c>
      <c r="AU2118" s="19">
        <f t="shared" si="4156"/>
        <v>0</v>
      </c>
      <c r="AV2118" s="19">
        <f t="shared" si="4201"/>
        <v>0</v>
      </c>
      <c r="AW2118" s="32"/>
      <c r="AX2118" s="23"/>
      <c r="AY2118" s="2"/>
    </row>
    <row r="2119" spans="1:51" ht="46.8" x14ac:dyDescent="0.3">
      <c r="A2119" s="49" t="s">
        <v>437</v>
      </c>
      <c r="B2119" s="45">
        <v>240</v>
      </c>
      <c r="C2119" s="49"/>
      <c r="D2119" s="49"/>
      <c r="E2119" s="15" t="s">
        <v>586</v>
      </c>
      <c r="F2119" s="19">
        <f t="shared" si="4199"/>
        <v>668</v>
      </c>
      <c r="G2119" s="19">
        <f t="shared" si="4199"/>
        <v>0</v>
      </c>
      <c r="H2119" s="19">
        <f t="shared" si="4199"/>
        <v>0</v>
      </c>
      <c r="I2119" s="19">
        <f t="shared" si="4199"/>
        <v>0</v>
      </c>
      <c r="J2119" s="19">
        <f t="shared" si="4199"/>
        <v>0</v>
      </c>
      <c r="K2119" s="19">
        <f t="shared" si="4199"/>
        <v>0</v>
      </c>
      <c r="L2119" s="19">
        <f t="shared" si="4086"/>
        <v>668</v>
      </c>
      <c r="M2119" s="19">
        <f t="shared" si="4087"/>
        <v>0</v>
      </c>
      <c r="N2119" s="19">
        <f t="shared" si="4088"/>
        <v>0</v>
      </c>
      <c r="O2119" s="19">
        <f t="shared" si="4200"/>
        <v>0</v>
      </c>
      <c r="P2119" s="19">
        <f t="shared" si="4200"/>
        <v>0</v>
      </c>
      <c r="Q2119" s="19">
        <f t="shared" si="4200"/>
        <v>0</v>
      </c>
      <c r="R2119" s="19">
        <f t="shared" si="4109"/>
        <v>668</v>
      </c>
      <c r="S2119" s="19">
        <f t="shared" si="4110"/>
        <v>0</v>
      </c>
      <c r="T2119" s="19">
        <f t="shared" si="4111"/>
        <v>0</v>
      </c>
      <c r="U2119" s="19">
        <f t="shared" si="4201"/>
        <v>0</v>
      </c>
      <c r="V2119" s="19">
        <f t="shared" si="4113"/>
        <v>668</v>
      </c>
      <c r="W2119" s="19">
        <f t="shared" si="4114"/>
        <v>0</v>
      </c>
      <c r="X2119" s="19">
        <f t="shared" si="4115"/>
        <v>0</v>
      </c>
      <c r="Y2119" s="19">
        <f t="shared" si="4201"/>
        <v>0</v>
      </c>
      <c r="Z2119" s="19">
        <f t="shared" si="4201"/>
        <v>0</v>
      </c>
      <c r="AA2119" s="19">
        <f t="shared" si="4201"/>
        <v>0</v>
      </c>
      <c r="AB2119" s="19">
        <f t="shared" si="4128"/>
        <v>668</v>
      </c>
      <c r="AC2119" s="19">
        <f t="shared" si="4129"/>
        <v>0</v>
      </c>
      <c r="AD2119" s="19">
        <f t="shared" si="4130"/>
        <v>0</v>
      </c>
      <c r="AE2119" s="19">
        <f t="shared" si="4201"/>
        <v>0</v>
      </c>
      <c r="AF2119" s="19">
        <f t="shared" si="4201"/>
        <v>0</v>
      </c>
      <c r="AG2119" s="19">
        <f t="shared" si="4144"/>
        <v>668</v>
      </c>
      <c r="AH2119" s="19">
        <f t="shared" si="4145"/>
        <v>0</v>
      </c>
      <c r="AI2119" s="19">
        <f t="shared" si="4146"/>
        <v>0</v>
      </c>
      <c r="AJ2119" s="19">
        <f t="shared" si="4201"/>
        <v>0</v>
      </c>
      <c r="AK2119" s="19">
        <f t="shared" si="4201"/>
        <v>0</v>
      </c>
      <c r="AL2119" s="19">
        <f t="shared" si="4201"/>
        <v>0</v>
      </c>
      <c r="AM2119" s="19">
        <f t="shared" si="4095"/>
        <v>668</v>
      </c>
      <c r="AN2119" s="19">
        <f t="shared" si="4201"/>
        <v>0</v>
      </c>
      <c r="AO2119" s="19">
        <f t="shared" si="4154"/>
        <v>668</v>
      </c>
      <c r="AP2119" s="19">
        <f t="shared" si="4097"/>
        <v>0</v>
      </c>
      <c r="AQ2119" s="19">
        <f t="shared" si="4201"/>
        <v>0</v>
      </c>
      <c r="AR2119" s="19">
        <f t="shared" si="4155"/>
        <v>0</v>
      </c>
      <c r="AS2119" s="19">
        <f t="shared" si="4099"/>
        <v>0</v>
      </c>
      <c r="AT2119" s="19">
        <f t="shared" si="4201"/>
        <v>0</v>
      </c>
      <c r="AU2119" s="19">
        <f t="shared" si="4156"/>
        <v>0</v>
      </c>
      <c r="AV2119" s="19">
        <f t="shared" si="4201"/>
        <v>0</v>
      </c>
      <c r="AW2119" s="32"/>
      <c r="AX2119" s="23"/>
      <c r="AY2119" s="2"/>
    </row>
    <row r="2120" spans="1:51" ht="31.2" x14ac:dyDescent="0.3">
      <c r="A2120" s="49" t="s">
        <v>437</v>
      </c>
      <c r="B2120" s="45">
        <v>240</v>
      </c>
      <c r="C2120" s="49" t="s">
        <v>151</v>
      </c>
      <c r="D2120" s="49" t="s">
        <v>246</v>
      </c>
      <c r="E2120" s="15" t="s">
        <v>550</v>
      </c>
      <c r="F2120" s="19">
        <v>668</v>
      </c>
      <c r="G2120" s="19">
        <v>0</v>
      </c>
      <c r="H2120" s="19">
        <v>0</v>
      </c>
      <c r="I2120" s="19"/>
      <c r="J2120" s="19"/>
      <c r="K2120" s="19"/>
      <c r="L2120" s="19">
        <f t="shared" si="4086"/>
        <v>668</v>
      </c>
      <c r="M2120" s="19">
        <f t="shared" si="4087"/>
        <v>0</v>
      </c>
      <c r="N2120" s="19">
        <f t="shared" si="4088"/>
        <v>0</v>
      </c>
      <c r="O2120" s="19"/>
      <c r="P2120" s="19"/>
      <c r="Q2120" s="19"/>
      <c r="R2120" s="19">
        <f t="shared" si="4109"/>
        <v>668</v>
      </c>
      <c r="S2120" s="19">
        <f t="shared" si="4110"/>
        <v>0</v>
      </c>
      <c r="T2120" s="19">
        <f t="shared" si="4111"/>
        <v>0</v>
      </c>
      <c r="U2120" s="19"/>
      <c r="V2120" s="19">
        <f t="shared" si="4113"/>
        <v>668</v>
      </c>
      <c r="W2120" s="19">
        <f t="shared" si="4114"/>
        <v>0</v>
      </c>
      <c r="X2120" s="19">
        <f t="shared" si="4115"/>
        <v>0</v>
      </c>
      <c r="Y2120" s="19"/>
      <c r="Z2120" s="19"/>
      <c r="AA2120" s="19"/>
      <c r="AB2120" s="19">
        <f t="shared" si="4128"/>
        <v>668</v>
      </c>
      <c r="AC2120" s="19">
        <f t="shared" si="4129"/>
        <v>0</v>
      </c>
      <c r="AD2120" s="19">
        <f t="shared" si="4130"/>
        <v>0</v>
      </c>
      <c r="AE2120" s="19"/>
      <c r="AF2120" s="19"/>
      <c r="AG2120" s="19">
        <f t="shared" si="4144"/>
        <v>668</v>
      </c>
      <c r="AH2120" s="19">
        <f t="shared" si="4145"/>
        <v>0</v>
      </c>
      <c r="AI2120" s="19">
        <f t="shared" si="4146"/>
        <v>0</v>
      </c>
      <c r="AJ2120" s="19"/>
      <c r="AK2120" s="19"/>
      <c r="AL2120" s="19"/>
      <c r="AM2120" s="19">
        <f t="shared" si="4095"/>
        <v>668</v>
      </c>
      <c r="AN2120" s="19"/>
      <c r="AO2120" s="19">
        <f t="shared" si="4154"/>
        <v>668</v>
      </c>
      <c r="AP2120" s="19">
        <f t="shared" si="4097"/>
        <v>0</v>
      </c>
      <c r="AQ2120" s="19"/>
      <c r="AR2120" s="19">
        <f t="shared" si="4155"/>
        <v>0</v>
      </c>
      <c r="AS2120" s="19">
        <f t="shared" si="4099"/>
        <v>0</v>
      </c>
      <c r="AT2120" s="19"/>
      <c r="AU2120" s="19">
        <f t="shared" si="4156"/>
        <v>0</v>
      </c>
      <c r="AV2120" s="19"/>
      <c r="AW2120" s="32"/>
      <c r="AX2120" s="23"/>
      <c r="AY2120" s="2"/>
    </row>
    <row r="2121" spans="1:51" ht="93.6" x14ac:dyDescent="0.3">
      <c r="A2121" s="49" t="s">
        <v>439</v>
      </c>
      <c r="B2121" s="45"/>
      <c r="C2121" s="49"/>
      <c r="D2121" s="49"/>
      <c r="E2121" s="15" t="s">
        <v>1249</v>
      </c>
      <c r="F2121" s="19">
        <f>F2122+F2125</f>
        <v>1028.6999999999998</v>
      </c>
      <c r="G2121" s="19">
        <f t="shared" ref="G2121:AV2121" si="4202">G2122+G2125</f>
        <v>762</v>
      </c>
      <c r="H2121" s="19">
        <f t="shared" si="4202"/>
        <v>762</v>
      </c>
      <c r="I2121" s="19">
        <f t="shared" ref="I2121:K2121" si="4203">I2122+I2125</f>
        <v>0</v>
      </c>
      <c r="J2121" s="19">
        <f t="shared" si="4203"/>
        <v>0</v>
      </c>
      <c r="K2121" s="19">
        <f t="shared" si="4203"/>
        <v>0</v>
      </c>
      <c r="L2121" s="19">
        <f t="shared" si="4086"/>
        <v>1028.6999999999998</v>
      </c>
      <c r="M2121" s="19">
        <f t="shared" si="4087"/>
        <v>762</v>
      </c>
      <c r="N2121" s="19">
        <f t="shared" si="4088"/>
        <v>762</v>
      </c>
      <c r="O2121" s="19">
        <f t="shared" ref="O2121:Q2121" si="4204">O2122+O2125</f>
        <v>43.329000000000001</v>
      </c>
      <c r="P2121" s="19">
        <f t="shared" si="4204"/>
        <v>0</v>
      </c>
      <c r="Q2121" s="19">
        <f t="shared" si="4204"/>
        <v>0</v>
      </c>
      <c r="R2121" s="19">
        <f t="shared" si="4109"/>
        <v>1072.0289999999998</v>
      </c>
      <c r="S2121" s="19">
        <f t="shared" si="4110"/>
        <v>762</v>
      </c>
      <c r="T2121" s="19">
        <f t="shared" si="4111"/>
        <v>762</v>
      </c>
      <c r="U2121" s="19">
        <f t="shared" ref="U2121" si="4205">U2122+U2125</f>
        <v>0</v>
      </c>
      <c r="V2121" s="19">
        <f t="shared" si="4113"/>
        <v>1072.0289999999998</v>
      </c>
      <c r="W2121" s="19">
        <f t="shared" si="4114"/>
        <v>762</v>
      </c>
      <c r="X2121" s="19">
        <f t="shared" si="4115"/>
        <v>762</v>
      </c>
      <c r="Y2121" s="19">
        <f t="shared" ref="Y2121:AA2121" si="4206">Y2122+Y2125</f>
        <v>0</v>
      </c>
      <c r="Z2121" s="19">
        <f t="shared" si="4206"/>
        <v>0</v>
      </c>
      <c r="AA2121" s="19">
        <f t="shared" si="4206"/>
        <v>0</v>
      </c>
      <c r="AB2121" s="19">
        <f t="shared" si="4128"/>
        <v>1072.0289999999998</v>
      </c>
      <c r="AC2121" s="19">
        <f t="shared" si="4129"/>
        <v>762</v>
      </c>
      <c r="AD2121" s="19">
        <f t="shared" si="4130"/>
        <v>762</v>
      </c>
      <c r="AE2121" s="19">
        <f t="shared" ref="AE2121:AF2121" si="4207">AE2122+AE2125</f>
        <v>0</v>
      </c>
      <c r="AF2121" s="19">
        <f t="shared" si="4207"/>
        <v>0</v>
      </c>
      <c r="AG2121" s="19">
        <f t="shared" si="4144"/>
        <v>1072.0289999999998</v>
      </c>
      <c r="AH2121" s="19">
        <f t="shared" si="4145"/>
        <v>762</v>
      </c>
      <c r="AI2121" s="19">
        <f t="shared" si="4146"/>
        <v>762</v>
      </c>
      <c r="AJ2121" s="19">
        <f t="shared" ref="AJ2121:AL2121" si="4208">AJ2122+AJ2125</f>
        <v>-13.4</v>
      </c>
      <c r="AK2121" s="19">
        <f t="shared" si="4208"/>
        <v>0</v>
      </c>
      <c r="AL2121" s="19">
        <f t="shared" si="4208"/>
        <v>0</v>
      </c>
      <c r="AM2121" s="19">
        <f t="shared" si="4095"/>
        <v>1058.6289999999997</v>
      </c>
      <c r="AN2121" s="19">
        <f t="shared" ref="AN2121" si="4209">AN2122+AN2125</f>
        <v>0</v>
      </c>
      <c r="AO2121" s="19">
        <f t="shared" si="4154"/>
        <v>1058.6289999999997</v>
      </c>
      <c r="AP2121" s="19">
        <f t="shared" si="4097"/>
        <v>762</v>
      </c>
      <c r="AQ2121" s="19">
        <f t="shared" ref="AQ2121" si="4210">AQ2122+AQ2125</f>
        <v>0</v>
      </c>
      <c r="AR2121" s="19">
        <f t="shared" si="4155"/>
        <v>762</v>
      </c>
      <c r="AS2121" s="19">
        <f t="shared" si="4099"/>
        <v>762</v>
      </c>
      <c r="AT2121" s="19">
        <f t="shared" ref="AT2121" si="4211">AT2122+AT2125</f>
        <v>0</v>
      </c>
      <c r="AU2121" s="19">
        <f t="shared" si="4156"/>
        <v>762</v>
      </c>
      <c r="AV2121" s="19">
        <f t="shared" si="4202"/>
        <v>0</v>
      </c>
      <c r="AW2121" s="32"/>
      <c r="AX2121" s="23"/>
    </row>
    <row r="2122" spans="1:51" ht="31.2" x14ac:dyDescent="0.3">
      <c r="A2122" s="49" t="s">
        <v>439</v>
      </c>
      <c r="B2122" s="45">
        <v>200</v>
      </c>
      <c r="C2122" s="49"/>
      <c r="D2122" s="49"/>
      <c r="E2122" s="15" t="s">
        <v>578</v>
      </c>
      <c r="F2122" s="19">
        <f t="shared" ref="F2122:K2123" si="4212">F2123</f>
        <v>419.1</v>
      </c>
      <c r="G2122" s="19">
        <f t="shared" si="4212"/>
        <v>203.2</v>
      </c>
      <c r="H2122" s="19">
        <f t="shared" si="4212"/>
        <v>203.2</v>
      </c>
      <c r="I2122" s="19">
        <f t="shared" si="4212"/>
        <v>0</v>
      </c>
      <c r="J2122" s="19">
        <f t="shared" si="4212"/>
        <v>0</v>
      </c>
      <c r="K2122" s="19">
        <f t="shared" si="4212"/>
        <v>0</v>
      </c>
      <c r="L2122" s="19">
        <f t="shared" si="4086"/>
        <v>419.1</v>
      </c>
      <c r="M2122" s="19">
        <f t="shared" si="4087"/>
        <v>203.2</v>
      </c>
      <c r="N2122" s="19">
        <f t="shared" si="4088"/>
        <v>203.2</v>
      </c>
      <c r="O2122" s="19">
        <f t="shared" ref="O2122:Q2123" si="4213">O2123</f>
        <v>43.329000000000001</v>
      </c>
      <c r="P2122" s="19">
        <f t="shared" si="4213"/>
        <v>0</v>
      </c>
      <c r="Q2122" s="19">
        <f t="shared" si="4213"/>
        <v>0</v>
      </c>
      <c r="R2122" s="19">
        <f t="shared" si="4109"/>
        <v>462.42900000000003</v>
      </c>
      <c r="S2122" s="19">
        <f t="shared" si="4110"/>
        <v>203.2</v>
      </c>
      <c r="T2122" s="19">
        <f t="shared" si="4111"/>
        <v>203.2</v>
      </c>
      <c r="U2122" s="19">
        <f t="shared" ref="U2122:AV2123" si="4214">U2123</f>
        <v>0</v>
      </c>
      <c r="V2122" s="19">
        <f t="shared" si="4113"/>
        <v>462.42900000000003</v>
      </c>
      <c r="W2122" s="19">
        <f t="shared" si="4114"/>
        <v>203.2</v>
      </c>
      <c r="X2122" s="19">
        <f t="shared" si="4115"/>
        <v>203.2</v>
      </c>
      <c r="Y2122" s="19">
        <f t="shared" si="4214"/>
        <v>0</v>
      </c>
      <c r="Z2122" s="19">
        <f t="shared" si="4214"/>
        <v>0</v>
      </c>
      <c r="AA2122" s="19">
        <f t="shared" si="4214"/>
        <v>0</v>
      </c>
      <c r="AB2122" s="19">
        <f t="shared" si="4128"/>
        <v>462.42900000000003</v>
      </c>
      <c r="AC2122" s="19">
        <f t="shared" si="4129"/>
        <v>203.2</v>
      </c>
      <c r="AD2122" s="19">
        <f t="shared" si="4130"/>
        <v>203.2</v>
      </c>
      <c r="AE2122" s="19">
        <f t="shared" si="4214"/>
        <v>0</v>
      </c>
      <c r="AF2122" s="19">
        <f t="shared" si="4214"/>
        <v>0</v>
      </c>
      <c r="AG2122" s="19">
        <f t="shared" si="4144"/>
        <v>462.42900000000003</v>
      </c>
      <c r="AH2122" s="19">
        <f t="shared" si="4145"/>
        <v>203.2</v>
      </c>
      <c r="AI2122" s="19">
        <f t="shared" si="4146"/>
        <v>203.2</v>
      </c>
      <c r="AJ2122" s="19">
        <f t="shared" si="4214"/>
        <v>-13.4</v>
      </c>
      <c r="AK2122" s="19">
        <f t="shared" si="4214"/>
        <v>0</v>
      </c>
      <c r="AL2122" s="19">
        <f t="shared" si="4214"/>
        <v>0</v>
      </c>
      <c r="AM2122" s="19">
        <f t="shared" si="4095"/>
        <v>449.02900000000005</v>
      </c>
      <c r="AN2122" s="19">
        <f t="shared" si="4214"/>
        <v>0</v>
      </c>
      <c r="AO2122" s="19">
        <f t="shared" si="4154"/>
        <v>449.02900000000005</v>
      </c>
      <c r="AP2122" s="19">
        <f t="shared" si="4097"/>
        <v>203.2</v>
      </c>
      <c r="AQ2122" s="19">
        <f t="shared" si="4214"/>
        <v>0</v>
      </c>
      <c r="AR2122" s="19">
        <f t="shared" si="4155"/>
        <v>203.2</v>
      </c>
      <c r="AS2122" s="19">
        <f t="shared" si="4099"/>
        <v>203.2</v>
      </c>
      <c r="AT2122" s="19">
        <f t="shared" si="4214"/>
        <v>0</v>
      </c>
      <c r="AU2122" s="19">
        <f t="shared" si="4156"/>
        <v>203.2</v>
      </c>
      <c r="AV2122" s="19">
        <f t="shared" si="4214"/>
        <v>0</v>
      </c>
      <c r="AW2122" s="32"/>
      <c r="AX2122" s="23"/>
    </row>
    <row r="2123" spans="1:51" ht="46.8" x14ac:dyDescent="0.3">
      <c r="A2123" s="49" t="s">
        <v>439</v>
      </c>
      <c r="B2123" s="45">
        <v>240</v>
      </c>
      <c r="C2123" s="49"/>
      <c r="D2123" s="49"/>
      <c r="E2123" s="15" t="s">
        <v>586</v>
      </c>
      <c r="F2123" s="19">
        <f t="shared" si="4212"/>
        <v>419.1</v>
      </c>
      <c r="G2123" s="19">
        <f t="shared" si="4212"/>
        <v>203.2</v>
      </c>
      <c r="H2123" s="19">
        <f t="shared" si="4212"/>
        <v>203.2</v>
      </c>
      <c r="I2123" s="19">
        <f t="shared" si="4212"/>
        <v>0</v>
      </c>
      <c r="J2123" s="19">
        <f t="shared" si="4212"/>
        <v>0</v>
      </c>
      <c r="K2123" s="19">
        <f t="shared" si="4212"/>
        <v>0</v>
      </c>
      <c r="L2123" s="19">
        <f t="shared" si="4086"/>
        <v>419.1</v>
      </c>
      <c r="M2123" s="19">
        <f t="shared" si="4087"/>
        <v>203.2</v>
      </c>
      <c r="N2123" s="19">
        <f t="shared" si="4088"/>
        <v>203.2</v>
      </c>
      <c r="O2123" s="19">
        <f t="shared" si="4213"/>
        <v>43.329000000000001</v>
      </c>
      <c r="P2123" s="19">
        <f t="shared" si="4213"/>
        <v>0</v>
      </c>
      <c r="Q2123" s="19">
        <f t="shared" si="4213"/>
        <v>0</v>
      </c>
      <c r="R2123" s="19">
        <f t="shared" si="4109"/>
        <v>462.42900000000003</v>
      </c>
      <c r="S2123" s="19">
        <f t="shared" si="4110"/>
        <v>203.2</v>
      </c>
      <c r="T2123" s="19">
        <f t="shared" si="4111"/>
        <v>203.2</v>
      </c>
      <c r="U2123" s="19">
        <f t="shared" si="4214"/>
        <v>0</v>
      </c>
      <c r="V2123" s="19">
        <f t="shared" si="4113"/>
        <v>462.42900000000003</v>
      </c>
      <c r="W2123" s="19">
        <f t="shared" si="4114"/>
        <v>203.2</v>
      </c>
      <c r="X2123" s="19">
        <f t="shared" si="4115"/>
        <v>203.2</v>
      </c>
      <c r="Y2123" s="19">
        <f t="shared" si="4214"/>
        <v>0</v>
      </c>
      <c r="Z2123" s="19">
        <f t="shared" si="4214"/>
        <v>0</v>
      </c>
      <c r="AA2123" s="19">
        <f t="shared" si="4214"/>
        <v>0</v>
      </c>
      <c r="AB2123" s="19">
        <f t="shared" si="4128"/>
        <v>462.42900000000003</v>
      </c>
      <c r="AC2123" s="19">
        <f t="shared" si="4129"/>
        <v>203.2</v>
      </c>
      <c r="AD2123" s="19">
        <f t="shared" si="4130"/>
        <v>203.2</v>
      </c>
      <c r="AE2123" s="19">
        <f t="shared" si="4214"/>
        <v>0</v>
      </c>
      <c r="AF2123" s="19">
        <f t="shared" si="4214"/>
        <v>0</v>
      </c>
      <c r="AG2123" s="19">
        <f t="shared" si="4144"/>
        <v>462.42900000000003</v>
      </c>
      <c r="AH2123" s="19">
        <f t="shared" si="4145"/>
        <v>203.2</v>
      </c>
      <c r="AI2123" s="19">
        <f t="shared" si="4146"/>
        <v>203.2</v>
      </c>
      <c r="AJ2123" s="19">
        <f t="shared" si="4214"/>
        <v>-13.4</v>
      </c>
      <c r="AK2123" s="19">
        <f t="shared" si="4214"/>
        <v>0</v>
      </c>
      <c r="AL2123" s="19">
        <f t="shared" si="4214"/>
        <v>0</v>
      </c>
      <c r="AM2123" s="19">
        <f t="shared" si="4095"/>
        <v>449.02900000000005</v>
      </c>
      <c r="AN2123" s="19">
        <f t="shared" si="4214"/>
        <v>0</v>
      </c>
      <c r="AO2123" s="19">
        <f t="shared" si="4154"/>
        <v>449.02900000000005</v>
      </c>
      <c r="AP2123" s="19">
        <f t="shared" si="4097"/>
        <v>203.2</v>
      </c>
      <c r="AQ2123" s="19">
        <f t="shared" si="4214"/>
        <v>0</v>
      </c>
      <c r="AR2123" s="19">
        <f t="shared" si="4155"/>
        <v>203.2</v>
      </c>
      <c r="AS2123" s="19">
        <f t="shared" si="4099"/>
        <v>203.2</v>
      </c>
      <c r="AT2123" s="19">
        <f t="shared" si="4214"/>
        <v>0</v>
      </c>
      <c r="AU2123" s="19">
        <f t="shared" si="4156"/>
        <v>203.2</v>
      </c>
      <c r="AV2123" s="19">
        <f t="shared" si="4214"/>
        <v>0</v>
      </c>
      <c r="AW2123" s="32"/>
      <c r="AX2123" s="23"/>
    </row>
    <row r="2124" spans="1:51" ht="31.2" x14ac:dyDescent="0.3">
      <c r="A2124" s="49" t="s">
        <v>439</v>
      </c>
      <c r="B2124" s="45">
        <v>240</v>
      </c>
      <c r="C2124" s="49" t="s">
        <v>151</v>
      </c>
      <c r="D2124" s="49" t="s">
        <v>246</v>
      </c>
      <c r="E2124" s="15" t="s">
        <v>550</v>
      </c>
      <c r="F2124" s="19">
        <v>419.1</v>
      </c>
      <c r="G2124" s="19">
        <v>203.2</v>
      </c>
      <c r="H2124" s="19">
        <v>203.2</v>
      </c>
      <c r="I2124" s="19"/>
      <c r="J2124" s="19"/>
      <c r="K2124" s="19"/>
      <c r="L2124" s="19">
        <f t="shared" si="4086"/>
        <v>419.1</v>
      </c>
      <c r="M2124" s="19">
        <f t="shared" si="4087"/>
        <v>203.2</v>
      </c>
      <c r="N2124" s="19">
        <f t="shared" si="4088"/>
        <v>203.2</v>
      </c>
      <c r="O2124" s="19">
        <v>43.329000000000001</v>
      </c>
      <c r="P2124" s="19"/>
      <c r="Q2124" s="19"/>
      <c r="R2124" s="19">
        <f t="shared" si="4109"/>
        <v>462.42900000000003</v>
      </c>
      <c r="S2124" s="19">
        <f t="shared" si="4110"/>
        <v>203.2</v>
      </c>
      <c r="T2124" s="19">
        <f t="shared" si="4111"/>
        <v>203.2</v>
      </c>
      <c r="U2124" s="19"/>
      <c r="V2124" s="19">
        <f t="shared" si="4113"/>
        <v>462.42900000000003</v>
      </c>
      <c r="W2124" s="19">
        <f t="shared" si="4114"/>
        <v>203.2</v>
      </c>
      <c r="X2124" s="19">
        <f t="shared" si="4115"/>
        <v>203.2</v>
      </c>
      <c r="Y2124" s="19"/>
      <c r="Z2124" s="19"/>
      <c r="AA2124" s="19"/>
      <c r="AB2124" s="19">
        <f t="shared" si="4128"/>
        <v>462.42900000000003</v>
      </c>
      <c r="AC2124" s="19">
        <f t="shared" si="4129"/>
        <v>203.2</v>
      </c>
      <c r="AD2124" s="19">
        <f t="shared" si="4130"/>
        <v>203.2</v>
      </c>
      <c r="AE2124" s="19"/>
      <c r="AF2124" s="19"/>
      <c r="AG2124" s="19">
        <f t="shared" si="4144"/>
        <v>462.42900000000003</v>
      </c>
      <c r="AH2124" s="19">
        <f t="shared" si="4145"/>
        <v>203.2</v>
      </c>
      <c r="AI2124" s="19">
        <f t="shared" si="4146"/>
        <v>203.2</v>
      </c>
      <c r="AJ2124" s="19">
        <v>-13.4</v>
      </c>
      <c r="AK2124" s="19"/>
      <c r="AL2124" s="19"/>
      <c r="AM2124" s="19">
        <f t="shared" si="4095"/>
        <v>449.02900000000005</v>
      </c>
      <c r="AN2124" s="19"/>
      <c r="AO2124" s="19">
        <f t="shared" si="4154"/>
        <v>449.02900000000005</v>
      </c>
      <c r="AP2124" s="19">
        <f t="shared" si="4097"/>
        <v>203.2</v>
      </c>
      <c r="AQ2124" s="19"/>
      <c r="AR2124" s="19">
        <f t="shared" si="4155"/>
        <v>203.2</v>
      </c>
      <c r="AS2124" s="19">
        <f t="shared" si="4099"/>
        <v>203.2</v>
      </c>
      <c r="AT2124" s="19"/>
      <c r="AU2124" s="19">
        <f t="shared" si="4156"/>
        <v>203.2</v>
      </c>
      <c r="AV2124" s="19"/>
      <c r="AW2124" s="32"/>
      <c r="AX2124" s="23"/>
    </row>
    <row r="2125" spans="1:51" x14ac:dyDescent="0.3">
      <c r="A2125" s="49" t="s">
        <v>439</v>
      </c>
      <c r="B2125" s="45">
        <v>800</v>
      </c>
      <c r="C2125" s="49"/>
      <c r="D2125" s="49"/>
      <c r="E2125" s="15" t="s">
        <v>583</v>
      </c>
      <c r="F2125" s="19">
        <f>F2126</f>
        <v>609.59999999999991</v>
      </c>
      <c r="G2125" s="19">
        <f t="shared" ref="G2125:AV2126" si="4215">G2126</f>
        <v>558.79999999999995</v>
      </c>
      <c r="H2125" s="19">
        <f t="shared" si="4215"/>
        <v>558.79999999999995</v>
      </c>
      <c r="I2125" s="19">
        <f t="shared" si="4215"/>
        <v>0</v>
      </c>
      <c r="J2125" s="19">
        <f t="shared" si="4215"/>
        <v>0</v>
      </c>
      <c r="K2125" s="19">
        <f t="shared" si="4215"/>
        <v>0</v>
      </c>
      <c r="L2125" s="19">
        <f t="shared" si="4086"/>
        <v>609.59999999999991</v>
      </c>
      <c r="M2125" s="19">
        <f t="shared" si="4087"/>
        <v>558.79999999999995</v>
      </c>
      <c r="N2125" s="19">
        <f t="shared" si="4088"/>
        <v>558.79999999999995</v>
      </c>
      <c r="O2125" s="19">
        <f t="shared" si="4215"/>
        <v>0</v>
      </c>
      <c r="P2125" s="19">
        <f t="shared" si="4215"/>
        <v>0</v>
      </c>
      <c r="Q2125" s="19">
        <f t="shared" si="4215"/>
        <v>0</v>
      </c>
      <c r="R2125" s="19">
        <f t="shared" si="4109"/>
        <v>609.59999999999991</v>
      </c>
      <c r="S2125" s="19">
        <f t="shared" si="4110"/>
        <v>558.79999999999995</v>
      </c>
      <c r="T2125" s="19">
        <f t="shared" si="4111"/>
        <v>558.79999999999995</v>
      </c>
      <c r="U2125" s="19">
        <f t="shared" si="4215"/>
        <v>0</v>
      </c>
      <c r="V2125" s="19">
        <f t="shared" si="4113"/>
        <v>609.59999999999991</v>
      </c>
      <c r="W2125" s="19">
        <f t="shared" si="4114"/>
        <v>558.79999999999995</v>
      </c>
      <c r="X2125" s="19">
        <f t="shared" si="4115"/>
        <v>558.79999999999995</v>
      </c>
      <c r="Y2125" s="19">
        <f t="shared" si="4215"/>
        <v>0</v>
      </c>
      <c r="Z2125" s="19">
        <f t="shared" si="4215"/>
        <v>0</v>
      </c>
      <c r="AA2125" s="19">
        <f t="shared" si="4215"/>
        <v>0</v>
      </c>
      <c r="AB2125" s="19">
        <f t="shared" si="4128"/>
        <v>609.59999999999991</v>
      </c>
      <c r="AC2125" s="19">
        <f t="shared" si="4129"/>
        <v>558.79999999999995</v>
      </c>
      <c r="AD2125" s="19">
        <f t="shared" si="4130"/>
        <v>558.79999999999995</v>
      </c>
      <c r="AE2125" s="19">
        <f t="shared" si="4215"/>
        <v>0</v>
      </c>
      <c r="AF2125" s="19">
        <f t="shared" si="4215"/>
        <v>0</v>
      </c>
      <c r="AG2125" s="19">
        <f t="shared" si="4144"/>
        <v>609.59999999999991</v>
      </c>
      <c r="AH2125" s="19">
        <f t="shared" si="4145"/>
        <v>558.79999999999995</v>
      </c>
      <c r="AI2125" s="19">
        <f t="shared" si="4146"/>
        <v>558.79999999999995</v>
      </c>
      <c r="AJ2125" s="19">
        <f t="shared" si="4215"/>
        <v>0</v>
      </c>
      <c r="AK2125" s="19">
        <f t="shared" si="4215"/>
        <v>0</v>
      </c>
      <c r="AL2125" s="19">
        <f t="shared" si="4215"/>
        <v>0</v>
      </c>
      <c r="AM2125" s="19">
        <f t="shared" si="4095"/>
        <v>609.59999999999991</v>
      </c>
      <c r="AN2125" s="19">
        <f t="shared" si="4215"/>
        <v>0</v>
      </c>
      <c r="AO2125" s="19">
        <f t="shared" si="4154"/>
        <v>609.59999999999991</v>
      </c>
      <c r="AP2125" s="19">
        <f t="shared" si="4097"/>
        <v>558.79999999999995</v>
      </c>
      <c r="AQ2125" s="19">
        <f t="shared" si="4215"/>
        <v>0</v>
      </c>
      <c r="AR2125" s="19">
        <f t="shared" si="4155"/>
        <v>558.79999999999995</v>
      </c>
      <c r="AS2125" s="19">
        <f t="shared" si="4099"/>
        <v>558.79999999999995</v>
      </c>
      <c r="AT2125" s="19">
        <f t="shared" si="4215"/>
        <v>0</v>
      </c>
      <c r="AU2125" s="19">
        <f t="shared" si="4156"/>
        <v>558.79999999999995</v>
      </c>
      <c r="AV2125" s="19">
        <f t="shared" si="4215"/>
        <v>0</v>
      </c>
      <c r="AW2125" s="32"/>
      <c r="AX2125" s="23"/>
    </row>
    <row r="2126" spans="1:51" x14ac:dyDescent="0.3">
      <c r="A2126" s="49" t="s">
        <v>439</v>
      </c>
      <c r="B2126" s="45">
        <v>830</v>
      </c>
      <c r="C2126" s="49"/>
      <c r="D2126" s="49"/>
      <c r="E2126" s="15" t="s">
        <v>600</v>
      </c>
      <c r="F2126" s="19">
        <f>F2127</f>
        <v>609.59999999999991</v>
      </c>
      <c r="G2126" s="19">
        <f t="shared" si="4215"/>
        <v>558.79999999999995</v>
      </c>
      <c r="H2126" s="19">
        <f t="shared" si="4215"/>
        <v>558.79999999999995</v>
      </c>
      <c r="I2126" s="19">
        <f t="shared" si="4215"/>
        <v>0</v>
      </c>
      <c r="J2126" s="19">
        <f t="shared" si="4215"/>
        <v>0</v>
      </c>
      <c r="K2126" s="19">
        <f t="shared" si="4215"/>
        <v>0</v>
      </c>
      <c r="L2126" s="19">
        <f t="shared" si="4086"/>
        <v>609.59999999999991</v>
      </c>
      <c r="M2126" s="19">
        <f t="shared" si="4087"/>
        <v>558.79999999999995</v>
      </c>
      <c r="N2126" s="19">
        <f t="shared" si="4088"/>
        <v>558.79999999999995</v>
      </c>
      <c r="O2126" s="19">
        <f t="shared" si="4215"/>
        <v>0</v>
      </c>
      <c r="P2126" s="19">
        <f t="shared" si="4215"/>
        <v>0</v>
      </c>
      <c r="Q2126" s="19">
        <f t="shared" si="4215"/>
        <v>0</v>
      </c>
      <c r="R2126" s="19">
        <f t="shared" si="4109"/>
        <v>609.59999999999991</v>
      </c>
      <c r="S2126" s="19">
        <f t="shared" si="4110"/>
        <v>558.79999999999995</v>
      </c>
      <c r="T2126" s="19">
        <f t="shared" si="4111"/>
        <v>558.79999999999995</v>
      </c>
      <c r="U2126" s="19">
        <f t="shared" si="4215"/>
        <v>0</v>
      </c>
      <c r="V2126" s="19">
        <f t="shared" si="4113"/>
        <v>609.59999999999991</v>
      </c>
      <c r="W2126" s="19">
        <f t="shared" si="4114"/>
        <v>558.79999999999995</v>
      </c>
      <c r="X2126" s="19">
        <f t="shared" si="4115"/>
        <v>558.79999999999995</v>
      </c>
      <c r="Y2126" s="19">
        <f t="shared" si="4215"/>
        <v>0</v>
      </c>
      <c r="Z2126" s="19">
        <f t="shared" si="4215"/>
        <v>0</v>
      </c>
      <c r="AA2126" s="19">
        <f t="shared" si="4215"/>
        <v>0</v>
      </c>
      <c r="AB2126" s="19">
        <f t="shared" si="4128"/>
        <v>609.59999999999991</v>
      </c>
      <c r="AC2126" s="19">
        <f t="shared" si="4129"/>
        <v>558.79999999999995</v>
      </c>
      <c r="AD2126" s="19">
        <f t="shared" si="4130"/>
        <v>558.79999999999995</v>
      </c>
      <c r="AE2126" s="19">
        <f t="shared" si="4215"/>
        <v>0</v>
      </c>
      <c r="AF2126" s="19">
        <f t="shared" si="4215"/>
        <v>0</v>
      </c>
      <c r="AG2126" s="19">
        <f t="shared" si="4144"/>
        <v>609.59999999999991</v>
      </c>
      <c r="AH2126" s="19">
        <f t="shared" si="4145"/>
        <v>558.79999999999995</v>
      </c>
      <c r="AI2126" s="19">
        <f t="shared" si="4146"/>
        <v>558.79999999999995</v>
      </c>
      <c r="AJ2126" s="19">
        <f t="shared" si="4215"/>
        <v>0</v>
      </c>
      <c r="AK2126" s="19">
        <f t="shared" si="4215"/>
        <v>0</v>
      </c>
      <c r="AL2126" s="19">
        <f t="shared" si="4215"/>
        <v>0</v>
      </c>
      <c r="AM2126" s="19">
        <f t="shared" si="4095"/>
        <v>609.59999999999991</v>
      </c>
      <c r="AN2126" s="19">
        <f t="shared" si="4215"/>
        <v>0</v>
      </c>
      <c r="AO2126" s="19">
        <f t="shared" si="4154"/>
        <v>609.59999999999991</v>
      </c>
      <c r="AP2126" s="19">
        <f t="shared" si="4097"/>
        <v>558.79999999999995</v>
      </c>
      <c r="AQ2126" s="19">
        <f t="shared" si="4215"/>
        <v>0</v>
      </c>
      <c r="AR2126" s="19">
        <f t="shared" si="4155"/>
        <v>558.79999999999995</v>
      </c>
      <c r="AS2126" s="19">
        <f t="shared" si="4099"/>
        <v>558.79999999999995</v>
      </c>
      <c r="AT2126" s="19">
        <f t="shared" si="4215"/>
        <v>0</v>
      </c>
      <c r="AU2126" s="19">
        <f t="shared" si="4156"/>
        <v>558.79999999999995</v>
      </c>
      <c r="AV2126" s="19">
        <f t="shared" si="4215"/>
        <v>0</v>
      </c>
      <c r="AW2126" s="32"/>
      <c r="AX2126" s="23"/>
    </row>
    <row r="2127" spans="1:51" ht="31.2" x14ac:dyDescent="0.3">
      <c r="A2127" s="49" t="s">
        <v>439</v>
      </c>
      <c r="B2127" s="45">
        <v>830</v>
      </c>
      <c r="C2127" s="49" t="s">
        <v>151</v>
      </c>
      <c r="D2127" s="49" t="s">
        <v>246</v>
      </c>
      <c r="E2127" s="15" t="s">
        <v>550</v>
      </c>
      <c r="F2127" s="19">
        <v>609.59999999999991</v>
      </c>
      <c r="G2127" s="19">
        <v>558.79999999999995</v>
      </c>
      <c r="H2127" s="19">
        <v>558.79999999999995</v>
      </c>
      <c r="I2127" s="19"/>
      <c r="J2127" s="19"/>
      <c r="K2127" s="19"/>
      <c r="L2127" s="19">
        <f t="shared" si="4086"/>
        <v>609.59999999999991</v>
      </c>
      <c r="M2127" s="19">
        <f t="shared" si="4087"/>
        <v>558.79999999999995</v>
      </c>
      <c r="N2127" s="19">
        <f t="shared" si="4088"/>
        <v>558.79999999999995</v>
      </c>
      <c r="O2127" s="19"/>
      <c r="P2127" s="19"/>
      <c r="Q2127" s="19"/>
      <c r="R2127" s="19">
        <f t="shared" si="4109"/>
        <v>609.59999999999991</v>
      </c>
      <c r="S2127" s="19">
        <f t="shared" si="4110"/>
        <v>558.79999999999995</v>
      </c>
      <c r="T2127" s="19">
        <f t="shared" si="4111"/>
        <v>558.79999999999995</v>
      </c>
      <c r="U2127" s="19"/>
      <c r="V2127" s="19">
        <f t="shared" si="4113"/>
        <v>609.59999999999991</v>
      </c>
      <c r="W2127" s="19">
        <f t="shared" si="4114"/>
        <v>558.79999999999995</v>
      </c>
      <c r="X2127" s="19">
        <f t="shared" si="4115"/>
        <v>558.79999999999995</v>
      </c>
      <c r="Y2127" s="19"/>
      <c r="Z2127" s="19"/>
      <c r="AA2127" s="19"/>
      <c r="AB2127" s="19">
        <f t="shared" si="4128"/>
        <v>609.59999999999991</v>
      </c>
      <c r="AC2127" s="19">
        <f t="shared" si="4129"/>
        <v>558.79999999999995</v>
      </c>
      <c r="AD2127" s="19">
        <f t="shared" si="4130"/>
        <v>558.79999999999995</v>
      </c>
      <c r="AE2127" s="19"/>
      <c r="AF2127" s="19"/>
      <c r="AG2127" s="19">
        <f t="shared" si="4144"/>
        <v>609.59999999999991</v>
      </c>
      <c r="AH2127" s="19">
        <f t="shared" si="4145"/>
        <v>558.79999999999995</v>
      </c>
      <c r="AI2127" s="19">
        <f t="shared" si="4146"/>
        <v>558.79999999999995</v>
      </c>
      <c r="AJ2127" s="19"/>
      <c r="AK2127" s="19"/>
      <c r="AL2127" s="19"/>
      <c r="AM2127" s="19">
        <f t="shared" si="4095"/>
        <v>609.59999999999991</v>
      </c>
      <c r="AN2127" s="19"/>
      <c r="AO2127" s="19">
        <f t="shared" si="4154"/>
        <v>609.59999999999991</v>
      </c>
      <c r="AP2127" s="19">
        <f t="shared" si="4097"/>
        <v>558.79999999999995</v>
      </c>
      <c r="AQ2127" s="19"/>
      <c r="AR2127" s="19">
        <f t="shared" si="4155"/>
        <v>558.79999999999995</v>
      </c>
      <c r="AS2127" s="19">
        <f t="shared" si="4099"/>
        <v>558.79999999999995</v>
      </c>
      <c r="AT2127" s="19"/>
      <c r="AU2127" s="19">
        <f t="shared" si="4156"/>
        <v>558.79999999999995</v>
      </c>
      <c r="AV2127" s="19"/>
      <c r="AW2127" s="32"/>
      <c r="AX2127" s="23"/>
    </row>
    <row r="2128" spans="1:51" s="11" customFormat="1" ht="31.2" x14ac:dyDescent="0.3">
      <c r="A2128" s="10" t="s">
        <v>441</v>
      </c>
      <c r="B2128" s="17"/>
      <c r="C2128" s="10"/>
      <c r="D2128" s="10"/>
      <c r="E2128" s="16" t="s">
        <v>1250</v>
      </c>
      <c r="F2128" s="18">
        <f t="shared" ref="F2128:K2131" si="4216">F2129</f>
        <v>970.9</v>
      </c>
      <c r="G2128" s="18">
        <f t="shared" si="4216"/>
        <v>55</v>
      </c>
      <c r="H2128" s="18">
        <f t="shared" si="4216"/>
        <v>0</v>
      </c>
      <c r="I2128" s="18">
        <f t="shared" si="4216"/>
        <v>0</v>
      </c>
      <c r="J2128" s="18">
        <f t="shared" si="4216"/>
        <v>0</v>
      </c>
      <c r="K2128" s="18">
        <f t="shared" si="4216"/>
        <v>0</v>
      </c>
      <c r="L2128" s="18">
        <f t="shared" si="4086"/>
        <v>970.9</v>
      </c>
      <c r="M2128" s="18">
        <f t="shared" si="4087"/>
        <v>55</v>
      </c>
      <c r="N2128" s="18">
        <f t="shared" si="4088"/>
        <v>0</v>
      </c>
      <c r="O2128" s="18">
        <f t="shared" ref="O2128:Q2131" si="4217">O2129</f>
        <v>0</v>
      </c>
      <c r="P2128" s="18">
        <f t="shared" si="4217"/>
        <v>0</v>
      </c>
      <c r="Q2128" s="18">
        <f t="shared" si="4217"/>
        <v>0</v>
      </c>
      <c r="R2128" s="18">
        <f t="shared" si="4109"/>
        <v>970.9</v>
      </c>
      <c r="S2128" s="18">
        <f t="shared" si="4110"/>
        <v>55</v>
      </c>
      <c r="T2128" s="18">
        <f t="shared" si="4111"/>
        <v>0</v>
      </c>
      <c r="U2128" s="18">
        <f t="shared" ref="U2128:AV2128" si="4218">U2129</f>
        <v>0</v>
      </c>
      <c r="V2128" s="18">
        <f t="shared" si="4113"/>
        <v>970.9</v>
      </c>
      <c r="W2128" s="18">
        <f t="shared" si="4114"/>
        <v>55</v>
      </c>
      <c r="X2128" s="18">
        <f t="shared" si="4115"/>
        <v>0</v>
      </c>
      <c r="Y2128" s="18">
        <f t="shared" si="4218"/>
        <v>0</v>
      </c>
      <c r="Z2128" s="18">
        <f t="shared" si="4218"/>
        <v>0</v>
      </c>
      <c r="AA2128" s="18">
        <f t="shared" si="4218"/>
        <v>0</v>
      </c>
      <c r="AB2128" s="18">
        <f t="shared" si="4128"/>
        <v>970.9</v>
      </c>
      <c r="AC2128" s="18">
        <f t="shared" si="4129"/>
        <v>55</v>
      </c>
      <c r="AD2128" s="18">
        <f t="shared" si="4130"/>
        <v>0</v>
      </c>
      <c r="AE2128" s="18">
        <f t="shared" si="4218"/>
        <v>0</v>
      </c>
      <c r="AF2128" s="18">
        <f t="shared" si="4218"/>
        <v>0</v>
      </c>
      <c r="AG2128" s="18">
        <f t="shared" si="4144"/>
        <v>970.9</v>
      </c>
      <c r="AH2128" s="18">
        <f t="shared" si="4145"/>
        <v>55</v>
      </c>
      <c r="AI2128" s="18">
        <f t="shared" si="4146"/>
        <v>0</v>
      </c>
      <c r="AJ2128" s="18">
        <f t="shared" si="4218"/>
        <v>-65.12</v>
      </c>
      <c r="AK2128" s="18">
        <f t="shared" si="4218"/>
        <v>0</v>
      </c>
      <c r="AL2128" s="18">
        <f t="shared" si="4218"/>
        <v>0</v>
      </c>
      <c r="AM2128" s="18">
        <f t="shared" si="4095"/>
        <v>905.78</v>
      </c>
      <c r="AN2128" s="18">
        <f t="shared" si="4218"/>
        <v>0</v>
      </c>
      <c r="AO2128" s="18">
        <f t="shared" si="4154"/>
        <v>905.78</v>
      </c>
      <c r="AP2128" s="18">
        <f t="shared" si="4097"/>
        <v>55</v>
      </c>
      <c r="AQ2128" s="18">
        <f t="shared" si="4218"/>
        <v>0</v>
      </c>
      <c r="AR2128" s="18">
        <f t="shared" si="4155"/>
        <v>55</v>
      </c>
      <c r="AS2128" s="18">
        <f t="shared" si="4099"/>
        <v>0</v>
      </c>
      <c r="AT2128" s="18">
        <f t="shared" si="4218"/>
        <v>0</v>
      </c>
      <c r="AU2128" s="18">
        <f t="shared" si="4156"/>
        <v>0</v>
      </c>
      <c r="AV2128" s="18">
        <f t="shared" si="4218"/>
        <v>0</v>
      </c>
      <c r="AW2128" s="31"/>
      <c r="AX2128" s="26"/>
    </row>
    <row r="2129" spans="1:51" ht="31.2" x14ac:dyDescent="0.3">
      <c r="A2129" s="49" t="s">
        <v>440</v>
      </c>
      <c r="B2129" s="45"/>
      <c r="C2129" s="49"/>
      <c r="D2129" s="49"/>
      <c r="E2129" s="15" t="s">
        <v>943</v>
      </c>
      <c r="F2129" s="19">
        <f t="shared" si="4216"/>
        <v>970.9</v>
      </c>
      <c r="G2129" s="19">
        <f t="shared" si="4216"/>
        <v>55</v>
      </c>
      <c r="H2129" s="19">
        <f t="shared" si="4216"/>
        <v>0</v>
      </c>
      <c r="I2129" s="19">
        <f t="shared" si="4216"/>
        <v>0</v>
      </c>
      <c r="J2129" s="19">
        <f t="shared" si="4216"/>
        <v>0</v>
      </c>
      <c r="K2129" s="19">
        <f t="shared" si="4216"/>
        <v>0</v>
      </c>
      <c r="L2129" s="19">
        <f t="shared" si="4086"/>
        <v>970.9</v>
      </c>
      <c r="M2129" s="19">
        <f t="shared" si="4087"/>
        <v>55</v>
      </c>
      <c r="N2129" s="19">
        <f t="shared" si="4088"/>
        <v>0</v>
      </c>
      <c r="O2129" s="19">
        <f t="shared" si="4217"/>
        <v>0</v>
      </c>
      <c r="P2129" s="19">
        <f t="shared" si="4217"/>
        <v>0</v>
      </c>
      <c r="Q2129" s="19">
        <f t="shared" si="4217"/>
        <v>0</v>
      </c>
      <c r="R2129" s="19">
        <f t="shared" si="4109"/>
        <v>970.9</v>
      </c>
      <c r="S2129" s="19">
        <f t="shared" si="4110"/>
        <v>55</v>
      </c>
      <c r="T2129" s="19">
        <f t="shared" si="4111"/>
        <v>0</v>
      </c>
      <c r="U2129" s="19">
        <f t="shared" ref="U2129:AV2131" si="4219">U2130</f>
        <v>0</v>
      </c>
      <c r="V2129" s="19">
        <f t="shared" si="4113"/>
        <v>970.9</v>
      </c>
      <c r="W2129" s="19">
        <f t="shared" si="4114"/>
        <v>55</v>
      </c>
      <c r="X2129" s="19">
        <f t="shared" si="4115"/>
        <v>0</v>
      </c>
      <c r="Y2129" s="19">
        <f t="shared" si="4219"/>
        <v>0</v>
      </c>
      <c r="Z2129" s="19">
        <f t="shared" si="4219"/>
        <v>0</v>
      </c>
      <c r="AA2129" s="19">
        <f t="shared" si="4219"/>
        <v>0</v>
      </c>
      <c r="AB2129" s="19">
        <f t="shared" si="4128"/>
        <v>970.9</v>
      </c>
      <c r="AC2129" s="19">
        <f t="shared" si="4129"/>
        <v>55</v>
      </c>
      <c r="AD2129" s="19">
        <f t="shared" si="4130"/>
        <v>0</v>
      </c>
      <c r="AE2129" s="19">
        <f t="shared" si="4219"/>
        <v>0</v>
      </c>
      <c r="AF2129" s="19">
        <f t="shared" si="4219"/>
        <v>0</v>
      </c>
      <c r="AG2129" s="19">
        <f t="shared" si="4144"/>
        <v>970.9</v>
      </c>
      <c r="AH2129" s="19">
        <f t="shared" si="4145"/>
        <v>55</v>
      </c>
      <c r="AI2129" s="19">
        <f t="shared" si="4146"/>
        <v>0</v>
      </c>
      <c r="AJ2129" s="19">
        <f t="shared" si="4219"/>
        <v>-65.12</v>
      </c>
      <c r="AK2129" s="19">
        <f t="shared" si="4219"/>
        <v>0</v>
      </c>
      <c r="AL2129" s="19">
        <f t="shared" si="4219"/>
        <v>0</v>
      </c>
      <c r="AM2129" s="19">
        <f t="shared" si="4095"/>
        <v>905.78</v>
      </c>
      <c r="AN2129" s="19">
        <f t="shared" si="4219"/>
        <v>0</v>
      </c>
      <c r="AO2129" s="19">
        <f t="shared" si="4154"/>
        <v>905.78</v>
      </c>
      <c r="AP2129" s="19">
        <f t="shared" si="4097"/>
        <v>55</v>
      </c>
      <c r="AQ2129" s="19">
        <f t="shared" si="4219"/>
        <v>0</v>
      </c>
      <c r="AR2129" s="19">
        <f t="shared" si="4155"/>
        <v>55</v>
      </c>
      <c r="AS2129" s="19">
        <f t="shared" si="4099"/>
        <v>0</v>
      </c>
      <c r="AT2129" s="19">
        <f t="shared" si="4219"/>
        <v>0</v>
      </c>
      <c r="AU2129" s="19">
        <f t="shared" si="4156"/>
        <v>0</v>
      </c>
      <c r="AV2129" s="19">
        <f t="shared" si="4219"/>
        <v>0</v>
      </c>
      <c r="AW2129" s="32"/>
      <c r="AX2129" s="23"/>
      <c r="AY2129" s="2"/>
    </row>
    <row r="2130" spans="1:51" ht="31.2" x14ac:dyDescent="0.3">
      <c r="A2130" s="49" t="s">
        <v>440</v>
      </c>
      <c r="B2130" s="45">
        <v>200</v>
      </c>
      <c r="C2130" s="49"/>
      <c r="D2130" s="49"/>
      <c r="E2130" s="15" t="s">
        <v>578</v>
      </c>
      <c r="F2130" s="19">
        <f t="shared" si="4216"/>
        <v>970.9</v>
      </c>
      <c r="G2130" s="19">
        <f t="shared" si="4216"/>
        <v>55</v>
      </c>
      <c r="H2130" s="19">
        <f t="shared" si="4216"/>
        <v>0</v>
      </c>
      <c r="I2130" s="19">
        <f t="shared" si="4216"/>
        <v>0</v>
      </c>
      <c r="J2130" s="19">
        <f t="shared" si="4216"/>
        <v>0</v>
      </c>
      <c r="K2130" s="19">
        <f t="shared" si="4216"/>
        <v>0</v>
      </c>
      <c r="L2130" s="19">
        <f t="shared" si="4086"/>
        <v>970.9</v>
      </c>
      <c r="M2130" s="19">
        <f t="shared" si="4087"/>
        <v>55</v>
      </c>
      <c r="N2130" s="19">
        <f t="shared" si="4088"/>
        <v>0</v>
      </c>
      <c r="O2130" s="19">
        <f t="shared" si="4217"/>
        <v>0</v>
      </c>
      <c r="P2130" s="19">
        <f t="shared" si="4217"/>
        <v>0</v>
      </c>
      <c r="Q2130" s="19">
        <f t="shared" si="4217"/>
        <v>0</v>
      </c>
      <c r="R2130" s="19">
        <f t="shared" si="4109"/>
        <v>970.9</v>
      </c>
      <c r="S2130" s="19">
        <f t="shared" si="4110"/>
        <v>55</v>
      </c>
      <c r="T2130" s="19">
        <f t="shared" si="4111"/>
        <v>0</v>
      </c>
      <c r="U2130" s="19">
        <f t="shared" si="4219"/>
        <v>0</v>
      </c>
      <c r="V2130" s="19">
        <f t="shared" si="4113"/>
        <v>970.9</v>
      </c>
      <c r="W2130" s="19">
        <f t="shared" si="4114"/>
        <v>55</v>
      </c>
      <c r="X2130" s="19">
        <f t="shared" si="4115"/>
        <v>0</v>
      </c>
      <c r="Y2130" s="19">
        <f t="shared" si="4219"/>
        <v>0</v>
      </c>
      <c r="Z2130" s="19">
        <f t="shared" si="4219"/>
        <v>0</v>
      </c>
      <c r="AA2130" s="19">
        <f t="shared" si="4219"/>
        <v>0</v>
      </c>
      <c r="AB2130" s="19">
        <f t="shared" si="4128"/>
        <v>970.9</v>
      </c>
      <c r="AC2130" s="19">
        <f t="shared" si="4129"/>
        <v>55</v>
      </c>
      <c r="AD2130" s="19">
        <f t="shared" si="4130"/>
        <v>0</v>
      </c>
      <c r="AE2130" s="19">
        <f t="shared" si="4219"/>
        <v>0</v>
      </c>
      <c r="AF2130" s="19">
        <f t="shared" si="4219"/>
        <v>0</v>
      </c>
      <c r="AG2130" s="19">
        <f t="shared" si="4144"/>
        <v>970.9</v>
      </c>
      <c r="AH2130" s="19">
        <f t="shared" si="4145"/>
        <v>55</v>
      </c>
      <c r="AI2130" s="19">
        <f t="shared" si="4146"/>
        <v>0</v>
      </c>
      <c r="AJ2130" s="19">
        <f t="shared" si="4219"/>
        <v>-65.12</v>
      </c>
      <c r="AK2130" s="19">
        <f t="shared" si="4219"/>
        <v>0</v>
      </c>
      <c r="AL2130" s="19">
        <f t="shared" si="4219"/>
        <v>0</v>
      </c>
      <c r="AM2130" s="19">
        <f t="shared" si="4095"/>
        <v>905.78</v>
      </c>
      <c r="AN2130" s="19">
        <f t="shared" si="4219"/>
        <v>0</v>
      </c>
      <c r="AO2130" s="19">
        <f t="shared" si="4154"/>
        <v>905.78</v>
      </c>
      <c r="AP2130" s="19">
        <f t="shared" si="4097"/>
        <v>55</v>
      </c>
      <c r="AQ2130" s="19">
        <f t="shared" si="4219"/>
        <v>0</v>
      </c>
      <c r="AR2130" s="19">
        <f t="shared" si="4155"/>
        <v>55</v>
      </c>
      <c r="AS2130" s="19">
        <f t="shared" si="4099"/>
        <v>0</v>
      </c>
      <c r="AT2130" s="19">
        <f t="shared" si="4219"/>
        <v>0</v>
      </c>
      <c r="AU2130" s="19">
        <f t="shared" si="4156"/>
        <v>0</v>
      </c>
      <c r="AV2130" s="19">
        <f t="shared" si="4219"/>
        <v>0</v>
      </c>
      <c r="AW2130" s="32"/>
      <c r="AX2130" s="23"/>
      <c r="AY2130" s="2"/>
    </row>
    <row r="2131" spans="1:51" ht="46.8" x14ac:dyDescent="0.3">
      <c r="A2131" s="49" t="s">
        <v>440</v>
      </c>
      <c r="B2131" s="45">
        <v>240</v>
      </c>
      <c r="C2131" s="49"/>
      <c r="D2131" s="49"/>
      <c r="E2131" s="15" t="s">
        <v>586</v>
      </c>
      <c r="F2131" s="19">
        <f t="shared" si="4216"/>
        <v>970.9</v>
      </c>
      <c r="G2131" s="19">
        <f t="shared" si="4216"/>
        <v>55</v>
      </c>
      <c r="H2131" s="19">
        <f t="shared" si="4216"/>
        <v>0</v>
      </c>
      <c r="I2131" s="19">
        <f t="shared" si="4216"/>
        <v>0</v>
      </c>
      <c r="J2131" s="19">
        <f t="shared" si="4216"/>
        <v>0</v>
      </c>
      <c r="K2131" s="19">
        <f t="shared" si="4216"/>
        <v>0</v>
      </c>
      <c r="L2131" s="19">
        <f t="shared" si="4086"/>
        <v>970.9</v>
      </c>
      <c r="M2131" s="19">
        <f t="shared" si="4087"/>
        <v>55</v>
      </c>
      <c r="N2131" s="19">
        <f t="shared" si="4088"/>
        <v>0</v>
      </c>
      <c r="O2131" s="19">
        <f t="shared" si="4217"/>
        <v>0</v>
      </c>
      <c r="P2131" s="19">
        <f t="shared" si="4217"/>
        <v>0</v>
      </c>
      <c r="Q2131" s="19">
        <f t="shared" si="4217"/>
        <v>0</v>
      </c>
      <c r="R2131" s="19">
        <f t="shared" si="4109"/>
        <v>970.9</v>
      </c>
      <c r="S2131" s="19">
        <f t="shared" si="4110"/>
        <v>55</v>
      </c>
      <c r="T2131" s="19">
        <f t="shared" si="4111"/>
        <v>0</v>
      </c>
      <c r="U2131" s="19">
        <f t="shared" si="4219"/>
        <v>0</v>
      </c>
      <c r="V2131" s="19">
        <f t="shared" si="4113"/>
        <v>970.9</v>
      </c>
      <c r="W2131" s="19">
        <f t="shared" si="4114"/>
        <v>55</v>
      </c>
      <c r="X2131" s="19">
        <f t="shared" si="4115"/>
        <v>0</v>
      </c>
      <c r="Y2131" s="19">
        <f t="shared" si="4219"/>
        <v>0</v>
      </c>
      <c r="Z2131" s="19">
        <f t="shared" si="4219"/>
        <v>0</v>
      </c>
      <c r="AA2131" s="19">
        <f t="shared" si="4219"/>
        <v>0</v>
      </c>
      <c r="AB2131" s="19">
        <f t="shared" si="4128"/>
        <v>970.9</v>
      </c>
      <c r="AC2131" s="19">
        <f t="shared" si="4129"/>
        <v>55</v>
      </c>
      <c r="AD2131" s="19">
        <f t="shared" si="4130"/>
        <v>0</v>
      </c>
      <c r="AE2131" s="19">
        <f t="shared" si="4219"/>
        <v>0</v>
      </c>
      <c r="AF2131" s="19">
        <f t="shared" si="4219"/>
        <v>0</v>
      </c>
      <c r="AG2131" s="19">
        <f t="shared" si="4144"/>
        <v>970.9</v>
      </c>
      <c r="AH2131" s="19">
        <f t="shared" si="4145"/>
        <v>55</v>
      </c>
      <c r="AI2131" s="19">
        <f t="shared" si="4146"/>
        <v>0</v>
      </c>
      <c r="AJ2131" s="19">
        <f t="shared" si="4219"/>
        <v>-65.12</v>
      </c>
      <c r="AK2131" s="19">
        <f t="shared" si="4219"/>
        <v>0</v>
      </c>
      <c r="AL2131" s="19">
        <f t="shared" si="4219"/>
        <v>0</v>
      </c>
      <c r="AM2131" s="19">
        <f t="shared" si="4095"/>
        <v>905.78</v>
      </c>
      <c r="AN2131" s="19">
        <f t="shared" si="4219"/>
        <v>0</v>
      </c>
      <c r="AO2131" s="19">
        <f t="shared" si="4154"/>
        <v>905.78</v>
      </c>
      <c r="AP2131" s="19">
        <f t="shared" si="4097"/>
        <v>55</v>
      </c>
      <c r="AQ2131" s="19">
        <f t="shared" si="4219"/>
        <v>0</v>
      </c>
      <c r="AR2131" s="19">
        <f t="shared" si="4155"/>
        <v>55</v>
      </c>
      <c r="AS2131" s="19">
        <f t="shared" si="4099"/>
        <v>0</v>
      </c>
      <c r="AT2131" s="19">
        <f t="shared" si="4219"/>
        <v>0</v>
      </c>
      <c r="AU2131" s="19">
        <f t="shared" si="4156"/>
        <v>0</v>
      </c>
      <c r="AV2131" s="19">
        <f t="shared" si="4219"/>
        <v>0</v>
      </c>
      <c r="AW2131" s="32"/>
      <c r="AX2131" s="23"/>
      <c r="AY2131" s="2"/>
    </row>
    <row r="2132" spans="1:51" ht="31.2" x14ac:dyDescent="0.3">
      <c r="A2132" s="49" t="s">
        <v>440</v>
      </c>
      <c r="B2132" s="45">
        <v>240</v>
      </c>
      <c r="C2132" s="49" t="s">
        <v>151</v>
      </c>
      <c r="D2132" s="49" t="s">
        <v>246</v>
      </c>
      <c r="E2132" s="15" t="s">
        <v>550</v>
      </c>
      <c r="F2132" s="19">
        <v>970.9</v>
      </c>
      <c r="G2132" s="19">
        <v>55</v>
      </c>
      <c r="H2132" s="19">
        <v>0</v>
      </c>
      <c r="I2132" s="19"/>
      <c r="J2132" s="19"/>
      <c r="K2132" s="19"/>
      <c r="L2132" s="19">
        <f t="shared" si="4086"/>
        <v>970.9</v>
      </c>
      <c r="M2132" s="19">
        <f t="shared" si="4087"/>
        <v>55</v>
      </c>
      <c r="N2132" s="19">
        <f t="shared" si="4088"/>
        <v>0</v>
      </c>
      <c r="O2132" s="19"/>
      <c r="P2132" s="19"/>
      <c r="Q2132" s="19"/>
      <c r="R2132" s="19">
        <f t="shared" si="4109"/>
        <v>970.9</v>
      </c>
      <c r="S2132" s="19">
        <f t="shared" si="4110"/>
        <v>55</v>
      </c>
      <c r="T2132" s="19">
        <f t="shared" si="4111"/>
        <v>0</v>
      </c>
      <c r="U2132" s="19"/>
      <c r="V2132" s="19">
        <f t="shared" si="4113"/>
        <v>970.9</v>
      </c>
      <c r="W2132" s="19">
        <f t="shared" si="4114"/>
        <v>55</v>
      </c>
      <c r="X2132" s="19">
        <f t="shared" si="4115"/>
        <v>0</v>
      </c>
      <c r="Y2132" s="19"/>
      <c r="Z2132" s="19"/>
      <c r="AA2132" s="19"/>
      <c r="AB2132" s="19">
        <f t="shared" si="4128"/>
        <v>970.9</v>
      </c>
      <c r="AC2132" s="19">
        <f t="shared" si="4129"/>
        <v>55</v>
      </c>
      <c r="AD2132" s="19">
        <f t="shared" si="4130"/>
        <v>0</v>
      </c>
      <c r="AE2132" s="19"/>
      <c r="AF2132" s="19"/>
      <c r="AG2132" s="19">
        <f t="shared" si="4144"/>
        <v>970.9</v>
      </c>
      <c r="AH2132" s="19">
        <f t="shared" si="4145"/>
        <v>55</v>
      </c>
      <c r="AI2132" s="19">
        <f t="shared" si="4146"/>
        <v>0</v>
      </c>
      <c r="AJ2132" s="19">
        <f>-65.12</f>
        <v>-65.12</v>
      </c>
      <c r="AK2132" s="19"/>
      <c r="AL2132" s="19"/>
      <c r="AM2132" s="19">
        <f t="shared" si="4095"/>
        <v>905.78</v>
      </c>
      <c r="AN2132" s="19"/>
      <c r="AO2132" s="19">
        <f t="shared" si="4154"/>
        <v>905.78</v>
      </c>
      <c r="AP2132" s="19">
        <f t="shared" si="4097"/>
        <v>55</v>
      </c>
      <c r="AQ2132" s="19"/>
      <c r="AR2132" s="19">
        <f t="shared" si="4155"/>
        <v>55</v>
      </c>
      <c r="AS2132" s="19">
        <f t="shared" si="4099"/>
        <v>0</v>
      </c>
      <c r="AT2132" s="19"/>
      <c r="AU2132" s="19">
        <f t="shared" si="4156"/>
        <v>0</v>
      </c>
      <c r="AV2132" s="19"/>
      <c r="AW2132" s="32"/>
      <c r="AX2132" s="23"/>
      <c r="AY2132" s="2"/>
    </row>
    <row r="2133" spans="1:51" s="11" customFormat="1" ht="78" x14ac:dyDescent="0.3">
      <c r="A2133" s="10" t="s">
        <v>444</v>
      </c>
      <c r="B2133" s="17"/>
      <c r="C2133" s="10"/>
      <c r="D2133" s="10"/>
      <c r="E2133" s="16" t="s">
        <v>1251</v>
      </c>
      <c r="F2133" s="18">
        <f t="shared" ref="F2133:K2133" si="4220">F2134</f>
        <v>31750.5</v>
      </c>
      <c r="G2133" s="18">
        <f t="shared" si="4220"/>
        <v>9994.6</v>
      </c>
      <c r="H2133" s="18">
        <f t="shared" si="4220"/>
        <v>12535.100000000002</v>
      </c>
      <c r="I2133" s="18">
        <f t="shared" si="4220"/>
        <v>0</v>
      </c>
      <c r="J2133" s="18">
        <f t="shared" si="4220"/>
        <v>0</v>
      </c>
      <c r="K2133" s="18">
        <f t="shared" si="4220"/>
        <v>0</v>
      </c>
      <c r="L2133" s="18">
        <f t="shared" si="4086"/>
        <v>31750.5</v>
      </c>
      <c r="M2133" s="18">
        <f t="shared" si="4087"/>
        <v>9994.6</v>
      </c>
      <c r="N2133" s="18">
        <f t="shared" si="4088"/>
        <v>12535.100000000002</v>
      </c>
      <c r="O2133" s="18">
        <f t="shared" ref="O2133:Q2133" si="4221">O2134</f>
        <v>0</v>
      </c>
      <c r="P2133" s="18">
        <f t="shared" si="4221"/>
        <v>0</v>
      </c>
      <c r="Q2133" s="18">
        <f t="shared" si="4221"/>
        <v>0</v>
      </c>
      <c r="R2133" s="18">
        <f t="shared" si="4109"/>
        <v>31750.5</v>
      </c>
      <c r="S2133" s="18">
        <f t="shared" si="4110"/>
        <v>9994.6</v>
      </c>
      <c r="T2133" s="18">
        <f t="shared" si="4111"/>
        <v>12535.100000000002</v>
      </c>
      <c r="U2133" s="18">
        <f t="shared" ref="U2133:AV2133" si="4222">U2134</f>
        <v>0</v>
      </c>
      <c r="V2133" s="18">
        <f t="shared" si="4113"/>
        <v>31750.5</v>
      </c>
      <c r="W2133" s="18">
        <f t="shared" si="4114"/>
        <v>9994.6</v>
      </c>
      <c r="X2133" s="18">
        <f t="shared" si="4115"/>
        <v>12535.100000000002</v>
      </c>
      <c r="Y2133" s="18">
        <f t="shared" si="4222"/>
        <v>0</v>
      </c>
      <c r="Z2133" s="18">
        <f t="shared" si="4222"/>
        <v>0</v>
      </c>
      <c r="AA2133" s="18">
        <f t="shared" si="4222"/>
        <v>0</v>
      </c>
      <c r="AB2133" s="18">
        <f t="shared" si="4128"/>
        <v>31750.5</v>
      </c>
      <c r="AC2133" s="18">
        <f t="shared" si="4129"/>
        <v>9994.6</v>
      </c>
      <c r="AD2133" s="18">
        <f t="shared" si="4130"/>
        <v>12535.100000000002</v>
      </c>
      <c r="AE2133" s="18">
        <f t="shared" si="4222"/>
        <v>-1236.6690000000001</v>
      </c>
      <c r="AF2133" s="18">
        <f t="shared" si="4222"/>
        <v>0</v>
      </c>
      <c r="AG2133" s="18">
        <f t="shared" si="4144"/>
        <v>30513.830999999998</v>
      </c>
      <c r="AH2133" s="18">
        <f t="shared" si="4145"/>
        <v>9994.6</v>
      </c>
      <c r="AI2133" s="18">
        <f t="shared" si="4146"/>
        <v>12535.100000000002</v>
      </c>
      <c r="AJ2133" s="18">
        <f t="shared" si="4222"/>
        <v>-4736.0770000000002</v>
      </c>
      <c r="AK2133" s="18">
        <f t="shared" si="4222"/>
        <v>0</v>
      </c>
      <c r="AL2133" s="18">
        <f t="shared" si="4222"/>
        <v>0</v>
      </c>
      <c r="AM2133" s="18">
        <f t="shared" si="4095"/>
        <v>25777.753999999997</v>
      </c>
      <c r="AN2133" s="18">
        <f t="shared" si="4222"/>
        <v>0</v>
      </c>
      <c r="AO2133" s="18">
        <f t="shared" si="4154"/>
        <v>25777.753999999997</v>
      </c>
      <c r="AP2133" s="18">
        <f t="shared" si="4097"/>
        <v>9994.6</v>
      </c>
      <c r="AQ2133" s="18">
        <f t="shared" si="4222"/>
        <v>0</v>
      </c>
      <c r="AR2133" s="18">
        <f t="shared" si="4155"/>
        <v>9994.6</v>
      </c>
      <c r="AS2133" s="18">
        <f t="shared" si="4099"/>
        <v>12535.100000000002</v>
      </c>
      <c r="AT2133" s="18">
        <f t="shared" si="4222"/>
        <v>0</v>
      </c>
      <c r="AU2133" s="18">
        <f t="shared" si="4156"/>
        <v>12535.100000000002</v>
      </c>
      <c r="AV2133" s="18">
        <f t="shared" si="4222"/>
        <v>0</v>
      </c>
      <c r="AW2133" s="31"/>
      <c r="AX2133" s="26"/>
    </row>
    <row r="2134" spans="1:51" ht="46.8" x14ac:dyDescent="0.3">
      <c r="A2134" s="49" t="s">
        <v>445</v>
      </c>
      <c r="B2134" s="45"/>
      <c r="C2134" s="49"/>
      <c r="D2134" s="49"/>
      <c r="E2134" s="15" t="s">
        <v>1252</v>
      </c>
      <c r="F2134" s="19">
        <f t="shared" ref="F2134:K2134" si="4223">F2135+F2139</f>
        <v>31750.5</v>
      </c>
      <c r="G2134" s="19">
        <f t="shared" si="4223"/>
        <v>9994.6</v>
      </c>
      <c r="H2134" s="19">
        <f t="shared" si="4223"/>
        <v>12535.100000000002</v>
      </c>
      <c r="I2134" s="19">
        <f t="shared" si="4223"/>
        <v>0</v>
      </c>
      <c r="J2134" s="19">
        <f t="shared" si="4223"/>
        <v>0</v>
      </c>
      <c r="K2134" s="19">
        <f t="shared" si="4223"/>
        <v>0</v>
      </c>
      <c r="L2134" s="19">
        <f t="shared" si="4086"/>
        <v>31750.5</v>
      </c>
      <c r="M2134" s="19">
        <f t="shared" si="4087"/>
        <v>9994.6</v>
      </c>
      <c r="N2134" s="19">
        <f t="shared" si="4088"/>
        <v>12535.100000000002</v>
      </c>
      <c r="O2134" s="19">
        <f t="shared" ref="O2134:Q2134" si="4224">O2135+O2139</f>
        <v>0</v>
      </c>
      <c r="P2134" s="19">
        <f t="shared" si="4224"/>
        <v>0</v>
      </c>
      <c r="Q2134" s="19">
        <f t="shared" si="4224"/>
        <v>0</v>
      </c>
      <c r="R2134" s="19">
        <f t="shared" si="4109"/>
        <v>31750.5</v>
      </c>
      <c r="S2134" s="19">
        <f t="shared" si="4110"/>
        <v>9994.6</v>
      </c>
      <c r="T2134" s="19">
        <f t="shared" si="4111"/>
        <v>12535.100000000002</v>
      </c>
      <c r="U2134" s="19">
        <f t="shared" ref="U2134:AV2134" si="4225">U2135+U2139</f>
        <v>0</v>
      </c>
      <c r="V2134" s="19">
        <f t="shared" si="4113"/>
        <v>31750.5</v>
      </c>
      <c r="W2134" s="19">
        <f t="shared" si="4114"/>
        <v>9994.6</v>
      </c>
      <c r="X2134" s="19">
        <f t="shared" si="4115"/>
        <v>12535.100000000002</v>
      </c>
      <c r="Y2134" s="19">
        <f t="shared" ref="Y2134:AA2134" si="4226">Y2135+Y2139</f>
        <v>0</v>
      </c>
      <c r="Z2134" s="19">
        <f t="shared" si="4226"/>
        <v>0</v>
      </c>
      <c r="AA2134" s="19">
        <f t="shared" si="4226"/>
        <v>0</v>
      </c>
      <c r="AB2134" s="19">
        <f t="shared" si="4128"/>
        <v>31750.5</v>
      </c>
      <c r="AC2134" s="19">
        <f t="shared" si="4129"/>
        <v>9994.6</v>
      </c>
      <c r="AD2134" s="19">
        <f t="shared" si="4130"/>
        <v>12535.100000000002</v>
      </c>
      <c r="AE2134" s="19">
        <f t="shared" ref="AE2134:AF2134" si="4227">AE2135+AE2139</f>
        <v>-1236.6690000000001</v>
      </c>
      <c r="AF2134" s="19">
        <f t="shared" si="4227"/>
        <v>0</v>
      </c>
      <c r="AG2134" s="19">
        <f t="shared" si="4144"/>
        <v>30513.830999999998</v>
      </c>
      <c r="AH2134" s="19">
        <f t="shared" si="4145"/>
        <v>9994.6</v>
      </c>
      <c r="AI2134" s="19">
        <f t="shared" si="4146"/>
        <v>12535.100000000002</v>
      </c>
      <c r="AJ2134" s="19">
        <f t="shared" ref="AJ2134:AL2134" si="4228">AJ2135+AJ2139</f>
        <v>-4736.0770000000002</v>
      </c>
      <c r="AK2134" s="19">
        <f t="shared" si="4228"/>
        <v>0</v>
      </c>
      <c r="AL2134" s="19">
        <f t="shared" si="4228"/>
        <v>0</v>
      </c>
      <c r="AM2134" s="19">
        <f t="shared" ref="AM2134:AM2197" si="4229">AG2134+AJ2134</f>
        <v>25777.753999999997</v>
      </c>
      <c r="AN2134" s="19">
        <f t="shared" ref="AN2134" si="4230">AN2135+AN2139</f>
        <v>0</v>
      </c>
      <c r="AO2134" s="19">
        <f t="shared" si="4154"/>
        <v>25777.753999999997</v>
      </c>
      <c r="AP2134" s="19">
        <f t="shared" ref="AP2134:AP2197" si="4231">AH2134+AK2134</f>
        <v>9994.6</v>
      </c>
      <c r="AQ2134" s="19">
        <f t="shared" ref="AQ2134" si="4232">AQ2135+AQ2139</f>
        <v>0</v>
      </c>
      <c r="AR2134" s="19">
        <f t="shared" si="4155"/>
        <v>9994.6</v>
      </c>
      <c r="AS2134" s="19">
        <f t="shared" ref="AS2134:AS2197" si="4233">AI2134+AL2134</f>
        <v>12535.100000000002</v>
      </c>
      <c r="AT2134" s="19">
        <f t="shared" ref="AT2134" si="4234">AT2135+AT2139</f>
        <v>0</v>
      </c>
      <c r="AU2134" s="19">
        <f t="shared" si="4156"/>
        <v>12535.100000000002</v>
      </c>
      <c r="AV2134" s="19">
        <f t="shared" si="4225"/>
        <v>0</v>
      </c>
      <c r="AW2134" s="32"/>
      <c r="AX2134" s="23"/>
      <c r="AY2134" s="2"/>
    </row>
    <row r="2135" spans="1:51" ht="46.8" x14ac:dyDescent="0.3">
      <c r="A2135" s="49" t="s">
        <v>442</v>
      </c>
      <c r="B2135" s="45"/>
      <c r="C2135" s="49"/>
      <c r="D2135" s="49"/>
      <c r="E2135" s="15" t="s">
        <v>782</v>
      </c>
      <c r="F2135" s="19">
        <f t="shared" ref="F2135:K2137" si="4235">F2136</f>
        <v>4382.6000000000004</v>
      </c>
      <c r="G2135" s="19">
        <f t="shared" si="4235"/>
        <v>4382.6000000000004</v>
      </c>
      <c r="H2135" s="19">
        <f t="shared" si="4235"/>
        <v>4382.6000000000004</v>
      </c>
      <c r="I2135" s="19">
        <f t="shared" si="4235"/>
        <v>0</v>
      </c>
      <c r="J2135" s="19">
        <f t="shared" si="4235"/>
        <v>0</v>
      </c>
      <c r="K2135" s="19">
        <f t="shared" si="4235"/>
        <v>0</v>
      </c>
      <c r="L2135" s="19">
        <f t="shared" si="4086"/>
        <v>4382.6000000000004</v>
      </c>
      <c r="M2135" s="19">
        <f t="shared" si="4087"/>
        <v>4382.6000000000004</v>
      </c>
      <c r="N2135" s="19">
        <f t="shared" si="4088"/>
        <v>4382.6000000000004</v>
      </c>
      <c r="O2135" s="19">
        <f t="shared" ref="O2135:Q2137" si="4236">O2136</f>
        <v>0</v>
      </c>
      <c r="P2135" s="19">
        <f t="shared" si="4236"/>
        <v>0</v>
      </c>
      <c r="Q2135" s="19">
        <f t="shared" si="4236"/>
        <v>0</v>
      </c>
      <c r="R2135" s="19">
        <f t="shared" si="4109"/>
        <v>4382.6000000000004</v>
      </c>
      <c r="S2135" s="19">
        <f t="shared" si="4110"/>
        <v>4382.6000000000004</v>
      </c>
      <c r="T2135" s="19">
        <f t="shared" si="4111"/>
        <v>4382.6000000000004</v>
      </c>
      <c r="U2135" s="19">
        <f t="shared" ref="U2135:AV2137" si="4237">U2136</f>
        <v>0</v>
      </c>
      <c r="V2135" s="19">
        <f t="shared" si="4113"/>
        <v>4382.6000000000004</v>
      </c>
      <c r="W2135" s="19">
        <f t="shared" si="4114"/>
        <v>4382.6000000000004</v>
      </c>
      <c r="X2135" s="19">
        <f t="shared" si="4115"/>
        <v>4382.6000000000004</v>
      </c>
      <c r="Y2135" s="19">
        <f t="shared" si="4237"/>
        <v>0</v>
      </c>
      <c r="Z2135" s="19">
        <f t="shared" si="4237"/>
        <v>0</v>
      </c>
      <c r="AA2135" s="19">
        <f t="shared" si="4237"/>
        <v>0</v>
      </c>
      <c r="AB2135" s="19">
        <f t="shared" si="4128"/>
        <v>4382.6000000000004</v>
      </c>
      <c r="AC2135" s="19">
        <f t="shared" si="4129"/>
        <v>4382.6000000000004</v>
      </c>
      <c r="AD2135" s="19">
        <f t="shared" si="4130"/>
        <v>4382.6000000000004</v>
      </c>
      <c r="AE2135" s="19">
        <f t="shared" si="4237"/>
        <v>-1236.6690000000001</v>
      </c>
      <c r="AF2135" s="19">
        <f t="shared" si="4237"/>
        <v>0</v>
      </c>
      <c r="AG2135" s="19">
        <f t="shared" si="4144"/>
        <v>3145.9310000000005</v>
      </c>
      <c r="AH2135" s="19">
        <f t="shared" si="4145"/>
        <v>4382.6000000000004</v>
      </c>
      <c r="AI2135" s="19">
        <f t="shared" si="4146"/>
        <v>4382.6000000000004</v>
      </c>
      <c r="AJ2135" s="19">
        <f t="shared" si="4237"/>
        <v>-409.96</v>
      </c>
      <c r="AK2135" s="19">
        <f t="shared" si="4237"/>
        <v>0</v>
      </c>
      <c r="AL2135" s="19">
        <f t="shared" si="4237"/>
        <v>0</v>
      </c>
      <c r="AM2135" s="19">
        <f t="shared" si="4229"/>
        <v>2735.9710000000005</v>
      </c>
      <c r="AN2135" s="19">
        <f t="shared" si="4237"/>
        <v>0</v>
      </c>
      <c r="AO2135" s="19">
        <f t="shared" si="4154"/>
        <v>2735.9710000000005</v>
      </c>
      <c r="AP2135" s="19">
        <f t="shared" si="4231"/>
        <v>4382.6000000000004</v>
      </c>
      <c r="AQ2135" s="19">
        <f t="shared" si="4237"/>
        <v>0</v>
      </c>
      <c r="AR2135" s="19">
        <f t="shared" si="4155"/>
        <v>4382.6000000000004</v>
      </c>
      <c r="AS2135" s="19">
        <f t="shared" si="4233"/>
        <v>4382.6000000000004</v>
      </c>
      <c r="AT2135" s="19">
        <f t="shared" si="4237"/>
        <v>0</v>
      </c>
      <c r="AU2135" s="19">
        <f t="shared" si="4156"/>
        <v>4382.6000000000004</v>
      </c>
      <c r="AV2135" s="19">
        <f t="shared" si="4237"/>
        <v>0</v>
      </c>
      <c r="AW2135" s="32"/>
      <c r="AX2135" s="23"/>
      <c r="AY2135" s="2"/>
    </row>
    <row r="2136" spans="1:51" ht="31.2" x14ac:dyDescent="0.3">
      <c r="A2136" s="49" t="s">
        <v>442</v>
      </c>
      <c r="B2136" s="45">
        <v>200</v>
      </c>
      <c r="C2136" s="49"/>
      <c r="D2136" s="49"/>
      <c r="E2136" s="15" t="s">
        <v>578</v>
      </c>
      <c r="F2136" s="19">
        <f t="shared" si="4235"/>
        <v>4382.6000000000004</v>
      </c>
      <c r="G2136" s="19">
        <f t="shared" si="4235"/>
        <v>4382.6000000000004</v>
      </c>
      <c r="H2136" s="19">
        <f t="shared" si="4235"/>
        <v>4382.6000000000004</v>
      </c>
      <c r="I2136" s="19">
        <f t="shared" si="4235"/>
        <v>0</v>
      </c>
      <c r="J2136" s="19">
        <f t="shared" si="4235"/>
        <v>0</v>
      </c>
      <c r="K2136" s="19">
        <f t="shared" si="4235"/>
        <v>0</v>
      </c>
      <c r="L2136" s="19">
        <f t="shared" si="4086"/>
        <v>4382.6000000000004</v>
      </c>
      <c r="M2136" s="19">
        <f t="shared" si="4087"/>
        <v>4382.6000000000004</v>
      </c>
      <c r="N2136" s="19">
        <f t="shared" si="4088"/>
        <v>4382.6000000000004</v>
      </c>
      <c r="O2136" s="19">
        <f t="shared" si="4236"/>
        <v>0</v>
      </c>
      <c r="P2136" s="19">
        <f t="shared" si="4236"/>
        <v>0</v>
      </c>
      <c r="Q2136" s="19">
        <f t="shared" si="4236"/>
        <v>0</v>
      </c>
      <c r="R2136" s="19">
        <f t="shared" si="4109"/>
        <v>4382.6000000000004</v>
      </c>
      <c r="S2136" s="19">
        <f t="shared" si="4110"/>
        <v>4382.6000000000004</v>
      </c>
      <c r="T2136" s="19">
        <f t="shared" si="4111"/>
        <v>4382.6000000000004</v>
      </c>
      <c r="U2136" s="19">
        <f t="shared" si="4237"/>
        <v>0</v>
      </c>
      <c r="V2136" s="19">
        <f t="shared" si="4113"/>
        <v>4382.6000000000004</v>
      </c>
      <c r="W2136" s="19">
        <f t="shared" si="4114"/>
        <v>4382.6000000000004</v>
      </c>
      <c r="X2136" s="19">
        <f t="shared" si="4115"/>
        <v>4382.6000000000004</v>
      </c>
      <c r="Y2136" s="19">
        <f t="shared" si="4237"/>
        <v>0</v>
      </c>
      <c r="Z2136" s="19">
        <f t="shared" si="4237"/>
        <v>0</v>
      </c>
      <c r="AA2136" s="19">
        <f t="shared" si="4237"/>
        <v>0</v>
      </c>
      <c r="AB2136" s="19">
        <f t="shared" si="4128"/>
        <v>4382.6000000000004</v>
      </c>
      <c r="AC2136" s="19">
        <f t="shared" si="4129"/>
        <v>4382.6000000000004</v>
      </c>
      <c r="AD2136" s="19">
        <f t="shared" si="4130"/>
        <v>4382.6000000000004</v>
      </c>
      <c r="AE2136" s="19">
        <f t="shared" si="4237"/>
        <v>-1236.6690000000001</v>
      </c>
      <c r="AF2136" s="19">
        <f t="shared" si="4237"/>
        <v>0</v>
      </c>
      <c r="AG2136" s="19">
        <f t="shared" si="4144"/>
        <v>3145.9310000000005</v>
      </c>
      <c r="AH2136" s="19">
        <f t="shared" si="4145"/>
        <v>4382.6000000000004</v>
      </c>
      <c r="AI2136" s="19">
        <f t="shared" si="4146"/>
        <v>4382.6000000000004</v>
      </c>
      <c r="AJ2136" s="19">
        <f t="shared" si="4237"/>
        <v>-409.96</v>
      </c>
      <c r="AK2136" s="19">
        <f t="shared" si="4237"/>
        <v>0</v>
      </c>
      <c r="AL2136" s="19">
        <f t="shared" si="4237"/>
        <v>0</v>
      </c>
      <c r="AM2136" s="19">
        <f t="shared" si="4229"/>
        <v>2735.9710000000005</v>
      </c>
      <c r="AN2136" s="19">
        <f t="shared" si="4237"/>
        <v>0</v>
      </c>
      <c r="AO2136" s="19">
        <f t="shared" si="4154"/>
        <v>2735.9710000000005</v>
      </c>
      <c r="AP2136" s="19">
        <f t="shared" si="4231"/>
        <v>4382.6000000000004</v>
      </c>
      <c r="AQ2136" s="19">
        <f t="shared" si="4237"/>
        <v>0</v>
      </c>
      <c r="AR2136" s="19">
        <f t="shared" si="4155"/>
        <v>4382.6000000000004</v>
      </c>
      <c r="AS2136" s="19">
        <f t="shared" si="4233"/>
        <v>4382.6000000000004</v>
      </c>
      <c r="AT2136" s="19">
        <f t="shared" si="4237"/>
        <v>0</v>
      </c>
      <c r="AU2136" s="19">
        <f t="shared" si="4156"/>
        <v>4382.6000000000004</v>
      </c>
      <c r="AV2136" s="19">
        <f t="shared" si="4237"/>
        <v>0</v>
      </c>
      <c r="AW2136" s="32"/>
      <c r="AX2136" s="23"/>
      <c r="AY2136" s="2"/>
    </row>
    <row r="2137" spans="1:51" ht="46.8" x14ac:dyDescent="0.3">
      <c r="A2137" s="49" t="s">
        <v>442</v>
      </c>
      <c r="B2137" s="45">
        <v>240</v>
      </c>
      <c r="C2137" s="49"/>
      <c r="D2137" s="49"/>
      <c r="E2137" s="15" t="s">
        <v>586</v>
      </c>
      <c r="F2137" s="19">
        <f t="shared" si="4235"/>
        <v>4382.6000000000004</v>
      </c>
      <c r="G2137" s="19">
        <f t="shared" si="4235"/>
        <v>4382.6000000000004</v>
      </c>
      <c r="H2137" s="19">
        <f t="shared" si="4235"/>
        <v>4382.6000000000004</v>
      </c>
      <c r="I2137" s="19">
        <f t="shared" si="4235"/>
        <v>0</v>
      </c>
      <c r="J2137" s="19">
        <f t="shared" si="4235"/>
        <v>0</v>
      </c>
      <c r="K2137" s="19">
        <f t="shared" si="4235"/>
        <v>0</v>
      </c>
      <c r="L2137" s="19">
        <f t="shared" si="4086"/>
        <v>4382.6000000000004</v>
      </c>
      <c r="M2137" s="19">
        <f t="shared" si="4087"/>
        <v>4382.6000000000004</v>
      </c>
      <c r="N2137" s="19">
        <f t="shared" si="4088"/>
        <v>4382.6000000000004</v>
      </c>
      <c r="O2137" s="19">
        <f t="shared" si="4236"/>
        <v>0</v>
      </c>
      <c r="P2137" s="19">
        <f t="shared" si="4236"/>
        <v>0</v>
      </c>
      <c r="Q2137" s="19">
        <f t="shared" si="4236"/>
        <v>0</v>
      </c>
      <c r="R2137" s="19">
        <f t="shared" si="4109"/>
        <v>4382.6000000000004</v>
      </c>
      <c r="S2137" s="19">
        <f t="shared" si="4110"/>
        <v>4382.6000000000004</v>
      </c>
      <c r="T2137" s="19">
        <f t="shared" si="4111"/>
        <v>4382.6000000000004</v>
      </c>
      <c r="U2137" s="19">
        <f t="shared" si="4237"/>
        <v>0</v>
      </c>
      <c r="V2137" s="19">
        <f t="shared" si="4113"/>
        <v>4382.6000000000004</v>
      </c>
      <c r="W2137" s="19">
        <f t="shared" si="4114"/>
        <v>4382.6000000000004</v>
      </c>
      <c r="X2137" s="19">
        <f t="shared" si="4115"/>
        <v>4382.6000000000004</v>
      </c>
      <c r="Y2137" s="19">
        <f t="shared" si="4237"/>
        <v>0</v>
      </c>
      <c r="Z2137" s="19">
        <f t="shared" si="4237"/>
        <v>0</v>
      </c>
      <c r="AA2137" s="19">
        <f t="shared" si="4237"/>
        <v>0</v>
      </c>
      <c r="AB2137" s="19">
        <f t="shared" si="4128"/>
        <v>4382.6000000000004</v>
      </c>
      <c r="AC2137" s="19">
        <f t="shared" si="4129"/>
        <v>4382.6000000000004</v>
      </c>
      <c r="AD2137" s="19">
        <f t="shared" si="4130"/>
        <v>4382.6000000000004</v>
      </c>
      <c r="AE2137" s="19">
        <f t="shared" si="4237"/>
        <v>-1236.6690000000001</v>
      </c>
      <c r="AF2137" s="19">
        <f t="shared" si="4237"/>
        <v>0</v>
      </c>
      <c r="AG2137" s="19">
        <f t="shared" si="4144"/>
        <v>3145.9310000000005</v>
      </c>
      <c r="AH2137" s="19">
        <f t="shared" si="4145"/>
        <v>4382.6000000000004</v>
      </c>
      <c r="AI2137" s="19">
        <f t="shared" si="4146"/>
        <v>4382.6000000000004</v>
      </c>
      <c r="AJ2137" s="19">
        <f t="shared" si="4237"/>
        <v>-409.96</v>
      </c>
      <c r="AK2137" s="19">
        <f t="shared" si="4237"/>
        <v>0</v>
      </c>
      <c r="AL2137" s="19">
        <f t="shared" si="4237"/>
        <v>0</v>
      </c>
      <c r="AM2137" s="19">
        <f t="shared" si="4229"/>
        <v>2735.9710000000005</v>
      </c>
      <c r="AN2137" s="19">
        <f t="shared" si="4237"/>
        <v>0</v>
      </c>
      <c r="AO2137" s="19">
        <f t="shared" si="4154"/>
        <v>2735.9710000000005</v>
      </c>
      <c r="AP2137" s="19">
        <f t="shared" si="4231"/>
        <v>4382.6000000000004</v>
      </c>
      <c r="AQ2137" s="19">
        <f t="shared" si="4237"/>
        <v>0</v>
      </c>
      <c r="AR2137" s="19">
        <f t="shared" si="4155"/>
        <v>4382.6000000000004</v>
      </c>
      <c r="AS2137" s="19">
        <f t="shared" si="4233"/>
        <v>4382.6000000000004</v>
      </c>
      <c r="AT2137" s="19">
        <f t="shared" si="4237"/>
        <v>0</v>
      </c>
      <c r="AU2137" s="19">
        <f t="shared" si="4156"/>
        <v>4382.6000000000004</v>
      </c>
      <c r="AV2137" s="19">
        <f t="shared" si="4237"/>
        <v>0</v>
      </c>
      <c r="AW2137" s="32"/>
      <c r="AX2137" s="23"/>
      <c r="AY2137" s="2"/>
    </row>
    <row r="2138" spans="1:51" ht="31.2" x14ac:dyDescent="0.3">
      <c r="A2138" s="49" t="s">
        <v>442</v>
      </c>
      <c r="B2138" s="45">
        <v>240</v>
      </c>
      <c r="C2138" s="49" t="s">
        <v>151</v>
      </c>
      <c r="D2138" s="49" t="s">
        <v>246</v>
      </c>
      <c r="E2138" s="15" t="s">
        <v>550</v>
      </c>
      <c r="F2138" s="19">
        <v>4382.6000000000004</v>
      </c>
      <c r="G2138" s="19">
        <v>4382.6000000000004</v>
      </c>
      <c r="H2138" s="19">
        <v>4382.6000000000004</v>
      </c>
      <c r="I2138" s="19"/>
      <c r="J2138" s="19"/>
      <c r="K2138" s="19"/>
      <c r="L2138" s="19">
        <f t="shared" ref="L2138:L2201" si="4238">F2138+I2138</f>
        <v>4382.6000000000004</v>
      </c>
      <c r="M2138" s="19">
        <f t="shared" ref="M2138:M2201" si="4239">G2138+J2138</f>
        <v>4382.6000000000004</v>
      </c>
      <c r="N2138" s="19">
        <f t="shared" ref="N2138:N2201" si="4240">H2138+K2138</f>
        <v>4382.6000000000004</v>
      </c>
      <c r="O2138" s="19"/>
      <c r="P2138" s="19"/>
      <c r="Q2138" s="19"/>
      <c r="R2138" s="19">
        <f t="shared" si="4109"/>
        <v>4382.6000000000004</v>
      </c>
      <c r="S2138" s="19">
        <f t="shared" si="4110"/>
        <v>4382.6000000000004</v>
      </c>
      <c r="T2138" s="19">
        <f t="shared" si="4111"/>
        <v>4382.6000000000004</v>
      </c>
      <c r="U2138" s="19"/>
      <c r="V2138" s="19">
        <f t="shared" si="4113"/>
        <v>4382.6000000000004</v>
      </c>
      <c r="W2138" s="19">
        <f t="shared" si="4114"/>
        <v>4382.6000000000004</v>
      </c>
      <c r="X2138" s="19">
        <f t="shared" si="4115"/>
        <v>4382.6000000000004</v>
      </c>
      <c r="Y2138" s="19"/>
      <c r="Z2138" s="19"/>
      <c r="AA2138" s="19"/>
      <c r="AB2138" s="19">
        <f t="shared" si="4128"/>
        <v>4382.6000000000004</v>
      </c>
      <c r="AC2138" s="19">
        <f t="shared" si="4129"/>
        <v>4382.6000000000004</v>
      </c>
      <c r="AD2138" s="19">
        <f t="shared" si="4130"/>
        <v>4382.6000000000004</v>
      </c>
      <c r="AE2138" s="19">
        <v>-1236.6690000000001</v>
      </c>
      <c r="AF2138" s="19"/>
      <c r="AG2138" s="19">
        <f t="shared" si="4144"/>
        <v>3145.9310000000005</v>
      </c>
      <c r="AH2138" s="19">
        <f t="shared" si="4145"/>
        <v>4382.6000000000004</v>
      </c>
      <c r="AI2138" s="19">
        <f t="shared" si="4146"/>
        <v>4382.6000000000004</v>
      </c>
      <c r="AJ2138" s="19">
        <v>-409.96</v>
      </c>
      <c r="AK2138" s="19"/>
      <c r="AL2138" s="19"/>
      <c r="AM2138" s="19">
        <f t="shared" si="4229"/>
        <v>2735.9710000000005</v>
      </c>
      <c r="AN2138" s="19"/>
      <c r="AO2138" s="19">
        <f t="shared" si="4154"/>
        <v>2735.9710000000005</v>
      </c>
      <c r="AP2138" s="19">
        <f t="shared" si="4231"/>
        <v>4382.6000000000004</v>
      </c>
      <c r="AQ2138" s="19"/>
      <c r="AR2138" s="19">
        <f t="shared" si="4155"/>
        <v>4382.6000000000004</v>
      </c>
      <c r="AS2138" s="19">
        <f t="shared" si="4233"/>
        <v>4382.6000000000004</v>
      </c>
      <c r="AT2138" s="19"/>
      <c r="AU2138" s="19">
        <f t="shared" si="4156"/>
        <v>4382.6000000000004</v>
      </c>
      <c r="AV2138" s="19"/>
      <c r="AW2138" s="32"/>
      <c r="AX2138" s="23"/>
      <c r="AY2138" s="2"/>
    </row>
    <row r="2139" spans="1:51" ht="46.8" x14ac:dyDescent="0.3">
      <c r="A2139" s="49" t="s">
        <v>443</v>
      </c>
      <c r="B2139" s="45"/>
      <c r="C2139" s="49"/>
      <c r="D2139" s="49"/>
      <c r="E2139" s="15" t="s">
        <v>783</v>
      </c>
      <c r="F2139" s="19">
        <f t="shared" ref="F2139:K2141" si="4241">F2140</f>
        <v>27367.9</v>
      </c>
      <c r="G2139" s="19">
        <f t="shared" si="4241"/>
        <v>5612</v>
      </c>
      <c r="H2139" s="19">
        <f t="shared" si="4241"/>
        <v>8152.5000000000009</v>
      </c>
      <c r="I2139" s="19">
        <f t="shared" si="4241"/>
        <v>0</v>
      </c>
      <c r="J2139" s="19">
        <f t="shared" si="4241"/>
        <v>0</v>
      </c>
      <c r="K2139" s="19">
        <f t="shared" si="4241"/>
        <v>0</v>
      </c>
      <c r="L2139" s="19">
        <f t="shared" si="4238"/>
        <v>27367.9</v>
      </c>
      <c r="M2139" s="19">
        <f t="shared" si="4239"/>
        <v>5612</v>
      </c>
      <c r="N2139" s="19">
        <f t="shared" si="4240"/>
        <v>8152.5000000000009</v>
      </c>
      <c r="O2139" s="19">
        <f t="shared" ref="O2139:Q2141" si="4242">O2140</f>
        <v>0</v>
      </c>
      <c r="P2139" s="19">
        <f t="shared" si="4242"/>
        <v>0</v>
      </c>
      <c r="Q2139" s="19">
        <f t="shared" si="4242"/>
        <v>0</v>
      </c>
      <c r="R2139" s="19">
        <f t="shared" si="4109"/>
        <v>27367.9</v>
      </c>
      <c r="S2139" s="19">
        <f t="shared" si="4110"/>
        <v>5612</v>
      </c>
      <c r="T2139" s="19">
        <f t="shared" si="4111"/>
        <v>8152.5000000000009</v>
      </c>
      <c r="U2139" s="19">
        <f t="shared" ref="U2139:AV2141" si="4243">U2140</f>
        <v>0</v>
      </c>
      <c r="V2139" s="19">
        <f t="shared" si="4113"/>
        <v>27367.9</v>
      </c>
      <c r="W2139" s="19">
        <f t="shared" si="4114"/>
        <v>5612</v>
      </c>
      <c r="X2139" s="19">
        <f t="shared" si="4115"/>
        <v>8152.5000000000009</v>
      </c>
      <c r="Y2139" s="19">
        <f t="shared" si="4243"/>
        <v>0</v>
      </c>
      <c r="Z2139" s="19">
        <f t="shared" si="4243"/>
        <v>0</v>
      </c>
      <c r="AA2139" s="19">
        <f t="shared" si="4243"/>
        <v>0</v>
      </c>
      <c r="AB2139" s="19">
        <f t="shared" si="4128"/>
        <v>27367.9</v>
      </c>
      <c r="AC2139" s="19">
        <f t="shared" si="4129"/>
        <v>5612</v>
      </c>
      <c r="AD2139" s="19">
        <f t="shared" si="4130"/>
        <v>8152.5000000000009</v>
      </c>
      <c r="AE2139" s="19">
        <f t="shared" si="4243"/>
        <v>0</v>
      </c>
      <c r="AF2139" s="19">
        <f t="shared" si="4243"/>
        <v>0</v>
      </c>
      <c r="AG2139" s="19">
        <f t="shared" si="4144"/>
        <v>27367.9</v>
      </c>
      <c r="AH2139" s="19">
        <f t="shared" si="4145"/>
        <v>5612</v>
      </c>
      <c r="AI2139" s="19">
        <f t="shared" si="4146"/>
        <v>8152.5000000000009</v>
      </c>
      <c r="AJ2139" s="19">
        <f t="shared" si="4243"/>
        <v>-4326.1170000000002</v>
      </c>
      <c r="AK2139" s="19">
        <f t="shared" si="4243"/>
        <v>0</v>
      </c>
      <c r="AL2139" s="19">
        <f t="shared" si="4243"/>
        <v>0</v>
      </c>
      <c r="AM2139" s="19">
        <f t="shared" si="4229"/>
        <v>23041.783000000003</v>
      </c>
      <c r="AN2139" s="19">
        <f t="shared" si="4243"/>
        <v>0</v>
      </c>
      <c r="AO2139" s="19">
        <f t="shared" si="4154"/>
        <v>23041.783000000003</v>
      </c>
      <c r="AP2139" s="19">
        <f t="shared" si="4231"/>
        <v>5612</v>
      </c>
      <c r="AQ2139" s="19">
        <f t="shared" si="4243"/>
        <v>0</v>
      </c>
      <c r="AR2139" s="19">
        <f t="shared" si="4155"/>
        <v>5612</v>
      </c>
      <c r="AS2139" s="19">
        <f t="shared" si="4233"/>
        <v>8152.5000000000009</v>
      </c>
      <c r="AT2139" s="19">
        <f t="shared" si="4243"/>
        <v>0</v>
      </c>
      <c r="AU2139" s="19">
        <f t="shared" si="4156"/>
        <v>8152.5000000000009</v>
      </c>
      <c r="AV2139" s="19">
        <f t="shared" si="4243"/>
        <v>0</v>
      </c>
      <c r="AW2139" s="32"/>
      <c r="AX2139" s="23"/>
      <c r="AY2139" s="2"/>
    </row>
    <row r="2140" spans="1:51" ht="31.2" x14ac:dyDescent="0.3">
      <c r="A2140" s="49" t="s">
        <v>443</v>
      </c>
      <c r="B2140" s="45">
        <v>200</v>
      </c>
      <c r="C2140" s="49"/>
      <c r="D2140" s="49"/>
      <c r="E2140" s="15" t="s">
        <v>578</v>
      </c>
      <c r="F2140" s="19">
        <f t="shared" si="4241"/>
        <v>27367.9</v>
      </c>
      <c r="G2140" s="19">
        <f t="shared" si="4241"/>
        <v>5612</v>
      </c>
      <c r="H2140" s="19">
        <f t="shared" si="4241"/>
        <v>8152.5000000000009</v>
      </c>
      <c r="I2140" s="19">
        <f t="shared" si="4241"/>
        <v>0</v>
      </c>
      <c r="J2140" s="19">
        <f t="shared" si="4241"/>
        <v>0</v>
      </c>
      <c r="K2140" s="19">
        <f t="shared" si="4241"/>
        <v>0</v>
      </c>
      <c r="L2140" s="19">
        <f t="shared" si="4238"/>
        <v>27367.9</v>
      </c>
      <c r="M2140" s="19">
        <f t="shared" si="4239"/>
        <v>5612</v>
      </c>
      <c r="N2140" s="19">
        <f t="shared" si="4240"/>
        <v>8152.5000000000009</v>
      </c>
      <c r="O2140" s="19">
        <f t="shared" si="4242"/>
        <v>0</v>
      </c>
      <c r="P2140" s="19">
        <f t="shared" si="4242"/>
        <v>0</v>
      </c>
      <c r="Q2140" s="19">
        <f t="shared" si="4242"/>
        <v>0</v>
      </c>
      <c r="R2140" s="19">
        <f t="shared" si="4109"/>
        <v>27367.9</v>
      </c>
      <c r="S2140" s="19">
        <f t="shared" si="4110"/>
        <v>5612</v>
      </c>
      <c r="T2140" s="19">
        <f t="shared" si="4111"/>
        <v>8152.5000000000009</v>
      </c>
      <c r="U2140" s="19">
        <f t="shared" si="4243"/>
        <v>0</v>
      </c>
      <c r="V2140" s="19">
        <f t="shared" si="4113"/>
        <v>27367.9</v>
      </c>
      <c r="W2140" s="19">
        <f t="shared" si="4114"/>
        <v>5612</v>
      </c>
      <c r="X2140" s="19">
        <f t="shared" si="4115"/>
        <v>8152.5000000000009</v>
      </c>
      <c r="Y2140" s="19">
        <f t="shared" si="4243"/>
        <v>0</v>
      </c>
      <c r="Z2140" s="19">
        <f t="shared" si="4243"/>
        <v>0</v>
      </c>
      <c r="AA2140" s="19">
        <f t="shared" si="4243"/>
        <v>0</v>
      </c>
      <c r="AB2140" s="19">
        <f t="shared" si="4128"/>
        <v>27367.9</v>
      </c>
      <c r="AC2140" s="19">
        <f t="shared" si="4129"/>
        <v>5612</v>
      </c>
      <c r="AD2140" s="19">
        <f t="shared" si="4130"/>
        <v>8152.5000000000009</v>
      </c>
      <c r="AE2140" s="19">
        <f t="shared" si="4243"/>
        <v>0</v>
      </c>
      <c r="AF2140" s="19">
        <f t="shared" si="4243"/>
        <v>0</v>
      </c>
      <c r="AG2140" s="19">
        <f t="shared" si="4144"/>
        <v>27367.9</v>
      </c>
      <c r="AH2140" s="19">
        <f t="shared" si="4145"/>
        <v>5612</v>
      </c>
      <c r="AI2140" s="19">
        <f t="shared" si="4146"/>
        <v>8152.5000000000009</v>
      </c>
      <c r="AJ2140" s="19">
        <f t="shared" si="4243"/>
        <v>-4326.1170000000002</v>
      </c>
      <c r="AK2140" s="19">
        <f t="shared" si="4243"/>
        <v>0</v>
      </c>
      <c r="AL2140" s="19">
        <f t="shared" si="4243"/>
        <v>0</v>
      </c>
      <c r="AM2140" s="19">
        <f t="shared" si="4229"/>
        <v>23041.783000000003</v>
      </c>
      <c r="AN2140" s="19">
        <f t="shared" si="4243"/>
        <v>0</v>
      </c>
      <c r="AO2140" s="19">
        <f t="shared" si="4154"/>
        <v>23041.783000000003</v>
      </c>
      <c r="AP2140" s="19">
        <f t="shared" si="4231"/>
        <v>5612</v>
      </c>
      <c r="AQ2140" s="19">
        <f t="shared" si="4243"/>
        <v>0</v>
      </c>
      <c r="AR2140" s="19">
        <f t="shared" si="4155"/>
        <v>5612</v>
      </c>
      <c r="AS2140" s="19">
        <f t="shared" si="4233"/>
        <v>8152.5000000000009</v>
      </c>
      <c r="AT2140" s="19">
        <f t="shared" si="4243"/>
        <v>0</v>
      </c>
      <c r="AU2140" s="19">
        <f t="shared" si="4156"/>
        <v>8152.5000000000009</v>
      </c>
      <c r="AV2140" s="19">
        <f t="shared" si="4243"/>
        <v>0</v>
      </c>
      <c r="AW2140" s="32"/>
      <c r="AX2140" s="23"/>
      <c r="AY2140" s="2"/>
    </row>
    <row r="2141" spans="1:51" ht="46.8" x14ac:dyDescent="0.3">
      <c r="A2141" s="49" t="s">
        <v>443</v>
      </c>
      <c r="B2141" s="45">
        <v>240</v>
      </c>
      <c r="C2141" s="49"/>
      <c r="D2141" s="49"/>
      <c r="E2141" s="15" t="s">
        <v>586</v>
      </c>
      <c r="F2141" s="19">
        <f t="shared" si="4241"/>
        <v>27367.9</v>
      </c>
      <c r="G2141" s="19">
        <f t="shared" si="4241"/>
        <v>5612</v>
      </c>
      <c r="H2141" s="19">
        <f t="shared" si="4241"/>
        <v>8152.5000000000009</v>
      </c>
      <c r="I2141" s="19">
        <f t="shared" si="4241"/>
        <v>0</v>
      </c>
      <c r="J2141" s="19">
        <f t="shared" si="4241"/>
        <v>0</v>
      </c>
      <c r="K2141" s="19">
        <f t="shared" si="4241"/>
        <v>0</v>
      </c>
      <c r="L2141" s="19">
        <f t="shared" si="4238"/>
        <v>27367.9</v>
      </c>
      <c r="M2141" s="19">
        <f t="shared" si="4239"/>
        <v>5612</v>
      </c>
      <c r="N2141" s="19">
        <f t="shared" si="4240"/>
        <v>8152.5000000000009</v>
      </c>
      <c r="O2141" s="19">
        <f t="shared" si="4242"/>
        <v>0</v>
      </c>
      <c r="P2141" s="19">
        <f t="shared" si="4242"/>
        <v>0</v>
      </c>
      <c r="Q2141" s="19">
        <f t="shared" si="4242"/>
        <v>0</v>
      </c>
      <c r="R2141" s="19">
        <f t="shared" si="4109"/>
        <v>27367.9</v>
      </c>
      <c r="S2141" s="19">
        <f t="shared" si="4110"/>
        <v>5612</v>
      </c>
      <c r="T2141" s="19">
        <f t="shared" si="4111"/>
        <v>8152.5000000000009</v>
      </c>
      <c r="U2141" s="19">
        <f t="shared" si="4243"/>
        <v>0</v>
      </c>
      <c r="V2141" s="19">
        <f t="shared" si="4113"/>
        <v>27367.9</v>
      </c>
      <c r="W2141" s="19">
        <f t="shared" si="4114"/>
        <v>5612</v>
      </c>
      <c r="X2141" s="19">
        <f t="shared" si="4115"/>
        <v>8152.5000000000009</v>
      </c>
      <c r="Y2141" s="19">
        <f t="shared" si="4243"/>
        <v>0</v>
      </c>
      <c r="Z2141" s="19">
        <f t="shared" si="4243"/>
        <v>0</v>
      </c>
      <c r="AA2141" s="19">
        <f t="shared" si="4243"/>
        <v>0</v>
      </c>
      <c r="AB2141" s="19">
        <f t="shared" si="4128"/>
        <v>27367.9</v>
      </c>
      <c r="AC2141" s="19">
        <f t="shared" si="4129"/>
        <v>5612</v>
      </c>
      <c r="AD2141" s="19">
        <f t="shared" si="4130"/>
        <v>8152.5000000000009</v>
      </c>
      <c r="AE2141" s="19">
        <f t="shared" si="4243"/>
        <v>0</v>
      </c>
      <c r="AF2141" s="19">
        <f t="shared" si="4243"/>
        <v>0</v>
      </c>
      <c r="AG2141" s="19">
        <f t="shared" si="4144"/>
        <v>27367.9</v>
      </c>
      <c r="AH2141" s="19">
        <f t="shared" si="4145"/>
        <v>5612</v>
      </c>
      <c r="AI2141" s="19">
        <f t="shared" si="4146"/>
        <v>8152.5000000000009</v>
      </c>
      <c r="AJ2141" s="19">
        <f t="shared" si="4243"/>
        <v>-4326.1170000000002</v>
      </c>
      <c r="AK2141" s="19">
        <f t="shared" si="4243"/>
        <v>0</v>
      </c>
      <c r="AL2141" s="19">
        <f t="shared" si="4243"/>
        <v>0</v>
      </c>
      <c r="AM2141" s="19">
        <f t="shared" si="4229"/>
        <v>23041.783000000003</v>
      </c>
      <c r="AN2141" s="19">
        <f t="shared" si="4243"/>
        <v>0</v>
      </c>
      <c r="AO2141" s="19">
        <f t="shared" si="4154"/>
        <v>23041.783000000003</v>
      </c>
      <c r="AP2141" s="19">
        <f t="shared" si="4231"/>
        <v>5612</v>
      </c>
      <c r="AQ2141" s="19">
        <f t="shared" si="4243"/>
        <v>0</v>
      </c>
      <c r="AR2141" s="19">
        <f t="shared" si="4155"/>
        <v>5612</v>
      </c>
      <c r="AS2141" s="19">
        <f t="shared" si="4233"/>
        <v>8152.5000000000009</v>
      </c>
      <c r="AT2141" s="19">
        <f t="shared" si="4243"/>
        <v>0</v>
      </c>
      <c r="AU2141" s="19">
        <f t="shared" si="4156"/>
        <v>8152.5000000000009</v>
      </c>
      <c r="AV2141" s="19">
        <f t="shared" si="4243"/>
        <v>0</v>
      </c>
      <c r="AW2141" s="32"/>
      <c r="AX2141" s="23"/>
      <c r="AY2141" s="2"/>
    </row>
    <row r="2142" spans="1:51" ht="31.2" x14ac:dyDescent="0.3">
      <c r="A2142" s="49" t="s">
        <v>443</v>
      </c>
      <c r="B2142" s="45">
        <v>240</v>
      </c>
      <c r="C2142" s="49" t="s">
        <v>151</v>
      </c>
      <c r="D2142" s="49" t="s">
        <v>246</v>
      </c>
      <c r="E2142" s="15" t="s">
        <v>550</v>
      </c>
      <c r="F2142" s="19">
        <v>27367.9</v>
      </c>
      <c r="G2142" s="19">
        <v>5612</v>
      </c>
      <c r="H2142" s="19">
        <v>8152.5000000000009</v>
      </c>
      <c r="I2142" s="19"/>
      <c r="J2142" s="19"/>
      <c r="K2142" s="19"/>
      <c r="L2142" s="19">
        <f t="shared" si="4238"/>
        <v>27367.9</v>
      </c>
      <c r="M2142" s="19">
        <f t="shared" si="4239"/>
        <v>5612</v>
      </c>
      <c r="N2142" s="19">
        <f t="shared" si="4240"/>
        <v>8152.5000000000009</v>
      </c>
      <c r="O2142" s="19"/>
      <c r="P2142" s="19"/>
      <c r="Q2142" s="19"/>
      <c r="R2142" s="19">
        <f t="shared" ref="R2142:R2205" si="4244">L2142+O2142</f>
        <v>27367.9</v>
      </c>
      <c r="S2142" s="19">
        <f t="shared" ref="S2142:S2205" si="4245">M2142+P2142</f>
        <v>5612</v>
      </c>
      <c r="T2142" s="19">
        <f t="shared" ref="T2142:T2205" si="4246">N2142+Q2142</f>
        <v>8152.5000000000009</v>
      </c>
      <c r="U2142" s="19"/>
      <c r="V2142" s="19">
        <f t="shared" ref="V2142:V2205" si="4247">R2142+U2142</f>
        <v>27367.9</v>
      </c>
      <c r="W2142" s="19">
        <f t="shared" ref="W2142:W2205" si="4248">S2142</f>
        <v>5612</v>
      </c>
      <c r="X2142" s="19">
        <f t="shared" ref="X2142:X2205" si="4249">T2142</f>
        <v>8152.5000000000009</v>
      </c>
      <c r="Y2142" s="19"/>
      <c r="Z2142" s="19"/>
      <c r="AA2142" s="19"/>
      <c r="AB2142" s="19">
        <f t="shared" si="4128"/>
        <v>27367.9</v>
      </c>
      <c r="AC2142" s="19">
        <f t="shared" si="4129"/>
        <v>5612</v>
      </c>
      <c r="AD2142" s="19">
        <f t="shared" si="4130"/>
        <v>8152.5000000000009</v>
      </c>
      <c r="AE2142" s="19"/>
      <c r="AF2142" s="19"/>
      <c r="AG2142" s="19">
        <f t="shared" si="4144"/>
        <v>27367.9</v>
      </c>
      <c r="AH2142" s="19">
        <f t="shared" si="4145"/>
        <v>5612</v>
      </c>
      <c r="AI2142" s="19">
        <f t="shared" si="4146"/>
        <v>8152.5000000000009</v>
      </c>
      <c r="AJ2142" s="19">
        <f>-25.97-4300.147</f>
        <v>-4326.1170000000002</v>
      </c>
      <c r="AK2142" s="19"/>
      <c r="AL2142" s="19"/>
      <c r="AM2142" s="19">
        <f t="shared" si="4229"/>
        <v>23041.783000000003</v>
      </c>
      <c r="AN2142" s="19"/>
      <c r="AO2142" s="19">
        <f t="shared" si="4154"/>
        <v>23041.783000000003</v>
      </c>
      <c r="AP2142" s="19">
        <f t="shared" si="4231"/>
        <v>5612</v>
      </c>
      <c r="AQ2142" s="19"/>
      <c r="AR2142" s="19">
        <f t="shared" si="4155"/>
        <v>5612</v>
      </c>
      <c r="AS2142" s="19">
        <f t="shared" si="4233"/>
        <v>8152.5000000000009</v>
      </c>
      <c r="AT2142" s="19"/>
      <c r="AU2142" s="19">
        <f t="shared" si="4156"/>
        <v>8152.5000000000009</v>
      </c>
      <c r="AV2142" s="19"/>
      <c r="AW2142" s="32"/>
      <c r="AX2142" s="23"/>
      <c r="AY2142" s="2"/>
    </row>
    <row r="2143" spans="1:51" s="9" customFormat="1" ht="31.2" x14ac:dyDescent="0.3">
      <c r="A2143" s="8" t="s">
        <v>449</v>
      </c>
      <c r="B2143" s="14"/>
      <c r="C2143" s="8"/>
      <c r="D2143" s="8"/>
      <c r="E2143" s="48" t="s">
        <v>1253</v>
      </c>
      <c r="F2143" s="12">
        <f t="shared" ref="F2143:K2143" si="4250">F2144+F2161</f>
        <v>26743.1</v>
      </c>
      <c r="G2143" s="12">
        <f t="shared" si="4250"/>
        <v>19305</v>
      </c>
      <c r="H2143" s="12">
        <f t="shared" si="4250"/>
        <v>17531.2</v>
      </c>
      <c r="I2143" s="12">
        <f t="shared" si="4250"/>
        <v>0</v>
      </c>
      <c r="J2143" s="12">
        <f t="shared" si="4250"/>
        <v>0</v>
      </c>
      <c r="K2143" s="12">
        <f t="shared" si="4250"/>
        <v>0</v>
      </c>
      <c r="L2143" s="12">
        <f t="shared" si="4238"/>
        <v>26743.1</v>
      </c>
      <c r="M2143" s="12">
        <f t="shared" si="4239"/>
        <v>19305</v>
      </c>
      <c r="N2143" s="12">
        <f t="shared" si="4240"/>
        <v>17531.2</v>
      </c>
      <c r="O2143" s="12">
        <f t="shared" ref="O2143:Q2143" si="4251">O2144+O2161</f>
        <v>0</v>
      </c>
      <c r="P2143" s="12">
        <f t="shared" si="4251"/>
        <v>0</v>
      </c>
      <c r="Q2143" s="12">
        <f t="shared" si="4251"/>
        <v>0</v>
      </c>
      <c r="R2143" s="12">
        <f t="shared" si="4244"/>
        <v>26743.1</v>
      </c>
      <c r="S2143" s="12">
        <f t="shared" si="4245"/>
        <v>19305</v>
      </c>
      <c r="T2143" s="12">
        <f t="shared" si="4246"/>
        <v>17531.2</v>
      </c>
      <c r="U2143" s="12">
        <f t="shared" ref="U2143:AV2143" si="4252">U2144+U2161</f>
        <v>0</v>
      </c>
      <c r="V2143" s="12">
        <f t="shared" si="4247"/>
        <v>26743.1</v>
      </c>
      <c r="W2143" s="12">
        <f t="shared" si="4248"/>
        <v>19305</v>
      </c>
      <c r="X2143" s="12">
        <f t="shared" si="4249"/>
        <v>17531.2</v>
      </c>
      <c r="Y2143" s="12">
        <f t="shared" ref="Y2143:AA2143" si="4253">Y2144+Y2161</f>
        <v>0</v>
      </c>
      <c r="Z2143" s="12">
        <f t="shared" si="4253"/>
        <v>0</v>
      </c>
      <c r="AA2143" s="12">
        <f t="shared" si="4253"/>
        <v>0</v>
      </c>
      <c r="AB2143" s="12">
        <f t="shared" si="4128"/>
        <v>26743.1</v>
      </c>
      <c r="AC2143" s="12">
        <f t="shared" si="4129"/>
        <v>19305</v>
      </c>
      <c r="AD2143" s="12">
        <f t="shared" si="4130"/>
        <v>17531.2</v>
      </c>
      <c r="AE2143" s="12">
        <f t="shared" ref="AE2143:AF2143" si="4254">AE2144+AE2161</f>
        <v>0</v>
      </c>
      <c r="AF2143" s="12">
        <f t="shared" si="4254"/>
        <v>0</v>
      </c>
      <c r="AG2143" s="12">
        <f t="shared" si="4144"/>
        <v>26743.1</v>
      </c>
      <c r="AH2143" s="12">
        <f t="shared" si="4145"/>
        <v>19305</v>
      </c>
      <c r="AI2143" s="12">
        <f t="shared" si="4146"/>
        <v>17531.2</v>
      </c>
      <c r="AJ2143" s="12">
        <f t="shared" ref="AJ2143:AL2143" si="4255">AJ2144+AJ2161</f>
        <v>0</v>
      </c>
      <c r="AK2143" s="12">
        <f t="shared" si="4255"/>
        <v>0</v>
      </c>
      <c r="AL2143" s="12">
        <f t="shared" si="4255"/>
        <v>0</v>
      </c>
      <c r="AM2143" s="12">
        <f t="shared" si="4229"/>
        <v>26743.1</v>
      </c>
      <c r="AN2143" s="12">
        <f t="shared" ref="AN2143" si="4256">AN2144+AN2161</f>
        <v>0</v>
      </c>
      <c r="AO2143" s="12">
        <f t="shared" si="4154"/>
        <v>26743.1</v>
      </c>
      <c r="AP2143" s="12">
        <f t="shared" si="4231"/>
        <v>19305</v>
      </c>
      <c r="AQ2143" s="12">
        <f t="shared" ref="AQ2143" si="4257">AQ2144+AQ2161</f>
        <v>0</v>
      </c>
      <c r="AR2143" s="12">
        <f t="shared" si="4155"/>
        <v>19305</v>
      </c>
      <c r="AS2143" s="12">
        <f t="shared" si="4233"/>
        <v>17531.2</v>
      </c>
      <c r="AT2143" s="12">
        <f t="shared" ref="AT2143" si="4258">AT2144+AT2161</f>
        <v>0</v>
      </c>
      <c r="AU2143" s="12">
        <f t="shared" si="4156"/>
        <v>17531.2</v>
      </c>
      <c r="AV2143" s="12">
        <f t="shared" si="4252"/>
        <v>0</v>
      </c>
      <c r="AW2143" s="22"/>
      <c r="AX2143" s="25"/>
    </row>
    <row r="2144" spans="1:51" s="11" customFormat="1" ht="62.4" x14ac:dyDescent="0.3">
      <c r="A2144" s="10" t="s">
        <v>450</v>
      </c>
      <c r="B2144" s="17"/>
      <c r="C2144" s="10"/>
      <c r="D2144" s="10"/>
      <c r="E2144" s="16" t="s">
        <v>1254</v>
      </c>
      <c r="F2144" s="18">
        <f t="shared" ref="F2144:K2144" si="4259">F2145</f>
        <v>3568.7</v>
      </c>
      <c r="G2144" s="18">
        <f t="shared" si="4259"/>
        <v>2947.7</v>
      </c>
      <c r="H2144" s="18">
        <f t="shared" si="4259"/>
        <v>2947.7</v>
      </c>
      <c r="I2144" s="18">
        <f t="shared" si="4259"/>
        <v>0</v>
      </c>
      <c r="J2144" s="18">
        <f t="shared" si="4259"/>
        <v>0</v>
      </c>
      <c r="K2144" s="18">
        <f t="shared" si="4259"/>
        <v>0</v>
      </c>
      <c r="L2144" s="18">
        <f t="shared" si="4238"/>
        <v>3568.7</v>
      </c>
      <c r="M2144" s="18">
        <f t="shared" si="4239"/>
        <v>2947.7</v>
      </c>
      <c r="N2144" s="18">
        <f t="shared" si="4240"/>
        <v>2947.7</v>
      </c>
      <c r="O2144" s="18">
        <f t="shared" ref="O2144:Q2144" si="4260">O2145</f>
        <v>0</v>
      </c>
      <c r="P2144" s="18">
        <f t="shared" si="4260"/>
        <v>0</v>
      </c>
      <c r="Q2144" s="18">
        <f t="shared" si="4260"/>
        <v>0</v>
      </c>
      <c r="R2144" s="18">
        <f t="shared" si="4244"/>
        <v>3568.7</v>
      </c>
      <c r="S2144" s="18">
        <f t="shared" si="4245"/>
        <v>2947.7</v>
      </c>
      <c r="T2144" s="18">
        <f t="shared" si="4246"/>
        <v>2947.7</v>
      </c>
      <c r="U2144" s="18">
        <f t="shared" ref="U2144:AV2144" si="4261">U2145</f>
        <v>0</v>
      </c>
      <c r="V2144" s="18">
        <f t="shared" si="4247"/>
        <v>3568.7</v>
      </c>
      <c r="W2144" s="18">
        <f t="shared" si="4248"/>
        <v>2947.7</v>
      </c>
      <c r="X2144" s="18">
        <f t="shared" si="4249"/>
        <v>2947.7</v>
      </c>
      <c r="Y2144" s="18">
        <f t="shared" si="4261"/>
        <v>0</v>
      </c>
      <c r="Z2144" s="18">
        <f t="shared" si="4261"/>
        <v>0</v>
      </c>
      <c r="AA2144" s="18">
        <f t="shared" si="4261"/>
        <v>0</v>
      </c>
      <c r="AB2144" s="18">
        <f t="shared" si="4128"/>
        <v>3568.7</v>
      </c>
      <c r="AC2144" s="18">
        <f t="shared" si="4129"/>
        <v>2947.7</v>
      </c>
      <c r="AD2144" s="18">
        <f t="shared" si="4130"/>
        <v>2947.7</v>
      </c>
      <c r="AE2144" s="18">
        <f t="shared" si="4261"/>
        <v>0</v>
      </c>
      <c r="AF2144" s="18">
        <f t="shared" si="4261"/>
        <v>0</v>
      </c>
      <c r="AG2144" s="18">
        <f t="shared" si="4144"/>
        <v>3568.7</v>
      </c>
      <c r="AH2144" s="18">
        <f t="shared" si="4145"/>
        <v>2947.7</v>
      </c>
      <c r="AI2144" s="18">
        <f t="shared" si="4146"/>
        <v>2947.7</v>
      </c>
      <c r="AJ2144" s="18">
        <f t="shared" si="4261"/>
        <v>0</v>
      </c>
      <c r="AK2144" s="18">
        <f t="shared" si="4261"/>
        <v>0</v>
      </c>
      <c r="AL2144" s="18">
        <f t="shared" si="4261"/>
        <v>0</v>
      </c>
      <c r="AM2144" s="18">
        <f t="shared" si="4229"/>
        <v>3568.7</v>
      </c>
      <c r="AN2144" s="18">
        <f t="shared" si="4261"/>
        <v>0</v>
      </c>
      <c r="AO2144" s="18">
        <f t="shared" si="4154"/>
        <v>3568.7</v>
      </c>
      <c r="AP2144" s="18">
        <f t="shared" si="4231"/>
        <v>2947.7</v>
      </c>
      <c r="AQ2144" s="18">
        <f t="shared" si="4261"/>
        <v>0</v>
      </c>
      <c r="AR2144" s="18">
        <f t="shared" si="4155"/>
        <v>2947.7</v>
      </c>
      <c r="AS2144" s="18">
        <f t="shared" si="4233"/>
        <v>2947.7</v>
      </c>
      <c r="AT2144" s="18">
        <f t="shared" si="4261"/>
        <v>0</v>
      </c>
      <c r="AU2144" s="18">
        <f t="shared" si="4156"/>
        <v>2947.7</v>
      </c>
      <c r="AV2144" s="18">
        <f t="shared" si="4261"/>
        <v>0</v>
      </c>
      <c r="AW2144" s="31"/>
      <c r="AX2144" s="26"/>
    </row>
    <row r="2145" spans="1:51" ht="31.2" x14ac:dyDescent="0.3">
      <c r="A2145" s="49" t="s">
        <v>451</v>
      </c>
      <c r="B2145" s="45"/>
      <c r="C2145" s="49"/>
      <c r="D2145" s="49"/>
      <c r="E2145" s="15" t="s">
        <v>1255</v>
      </c>
      <c r="F2145" s="19">
        <f t="shared" ref="F2145:K2145" si="4262">F2146+F2153+F2157</f>
        <v>3568.7</v>
      </c>
      <c r="G2145" s="19">
        <f t="shared" si="4262"/>
        <v>2947.7</v>
      </c>
      <c r="H2145" s="19">
        <f t="shared" si="4262"/>
        <v>2947.7</v>
      </c>
      <c r="I2145" s="19">
        <f t="shared" si="4262"/>
        <v>0</v>
      </c>
      <c r="J2145" s="19">
        <f t="shared" si="4262"/>
        <v>0</v>
      </c>
      <c r="K2145" s="19">
        <f t="shared" si="4262"/>
        <v>0</v>
      </c>
      <c r="L2145" s="19">
        <f t="shared" si="4238"/>
        <v>3568.7</v>
      </c>
      <c r="M2145" s="19">
        <f t="shared" si="4239"/>
        <v>2947.7</v>
      </c>
      <c r="N2145" s="19">
        <f t="shared" si="4240"/>
        <v>2947.7</v>
      </c>
      <c r="O2145" s="19">
        <f t="shared" ref="O2145:Q2145" si="4263">O2146+O2153+O2157</f>
        <v>0</v>
      </c>
      <c r="P2145" s="19">
        <f t="shared" si="4263"/>
        <v>0</v>
      </c>
      <c r="Q2145" s="19">
        <f t="shared" si="4263"/>
        <v>0</v>
      </c>
      <c r="R2145" s="19">
        <f t="shared" si="4244"/>
        <v>3568.7</v>
      </c>
      <c r="S2145" s="19">
        <f t="shared" si="4245"/>
        <v>2947.7</v>
      </c>
      <c r="T2145" s="19">
        <f t="shared" si="4246"/>
        <v>2947.7</v>
      </c>
      <c r="U2145" s="19">
        <f t="shared" ref="U2145:AV2145" si="4264">U2146+U2153+U2157</f>
        <v>0</v>
      </c>
      <c r="V2145" s="19">
        <f t="shared" si="4247"/>
        <v>3568.7</v>
      </c>
      <c r="W2145" s="19">
        <f t="shared" si="4248"/>
        <v>2947.7</v>
      </c>
      <c r="X2145" s="19">
        <f t="shared" si="4249"/>
        <v>2947.7</v>
      </c>
      <c r="Y2145" s="19">
        <f t="shared" ref="Y2145:AA2145" si="4265">Y2146+Y2153+Y2157</f>
        <v>0</v>
      </c>
      <c r="Z2145" s="19">
        <f t="shared" si="4265"/>
        <v>0</v>
      </c>
      <c r="AA2145" s="19">
        <f t="shared" si="4265"/>
        <v>0</v>
      </c>
      <c r="AB2145" s="19">
        <f t="shared" si="4128"/>
        <v>3568.7</v>
      </c>
      <c r="AC2145" s="19">
        <f t="shared" si="4129"/>
        <v>2947.7</v>
      </c>
      <c r="AD2145" s="19">
        <f t="shared" si="4130"/>
        <v>2947.7</v>
      </c>
      <c r="AE2145" s="19">
        <f t="shared" ref="AE2145:AF2145" si="4266">AE2146+AE2153+AE2157</f>
        <v>0</v>
      </c>
      <c r="AF2145" s="19">
        <f t="shared" si="4266"/>
        <v>0</v>
      </c>
      <c r="AG2145" s="19">
        <f t="shared" si="4144"/>
        <v>3568.7</v>
      </c>
      <c r="AH2145" s="19">
        <f t="shared" si="4145"/>
        <v>2947.7</v>
      </c>
      <c r="AI2145" s="19">
        <f t="shared" si="4146"/>
        <v>2947.7</v>
      </c>
      <c r="AJ2145" s="19">
        <f t="shared" ref="AJ2145:AL2145" si="4267">AJ2146+AJ2153+AJ2157</f>
        <v>0</v>
      </c>
      <c r="AK2145" s="19">
        <f t="shared" si="4267"/>
        <v>0</v>
      </c>
      <c r="AL2145" s="19">
        <f t="shared" si="4267"/>
        <v>0</v>
      </c>
      <c r="AM2145" s="19">
        <f t="shared" si="4229"/>
        <v>3568.7</v>
      </c>
      <c r="AN2145" s="19">
        <f t="shared" ref="AN2145" si="4268">AN2146+AN2153+AN2157</f>
        <v>0</v>
      </c>
      <c r="AO2145" s="19">
        <f t="shared" si="4154"/>
        <v>3568.7</v>
      </c>
      <c r="AP2145" s="19">
        <f t="shared" si="4231"/>
        <v>2947.7</v>
      </c>
      <c r="AQ2145" s="19">
        <f t="shared" ref="AQ2145" si="4269">AQ2146+AQ2153+AQ2157</f>
        <v>0</v>
      </c>
      <c r="AR2145" s="19">
        <f t="shared" si="4155"/>
        <v>2947.7</v>
      </c>
      <c r="AS2145" s="19">
        <f t="shared" si="4233"/>
        <v>2947.7</v>
      </c>
      <c r="AT2145" s="19">
        <f t="shared" ref="AT2145" si="4270">AT2146+AT2153+AT2157</f>
        <v>0</v>
      </c>
      <c r="AU2145" s="19">
        <f t="shared" si="4156"/>
        <v>2947.7</v>
      </c>
      <c r="AV2145" s="19">
        <f t="shared" si="4264"/>
        <v>0</v>
      </c>
      <c r="AW2145" s="32"/>
      <c r="AX2145" s="23"/>
      <c r="AY2145" s="2"/>
    </row>
    <row r="2146" spans="1:51" ht="31.2" x14ac:dyDescent="0.3">
      <c r="A2146" s="49" t="s">
        <v>446</v>
      </c>
      <c r="B2146" s="45"/>
      <c r="C2146" s="49"/>
      <c r="D2146" s="49"/>
      <c r="E2146" s="15" t="s">
        <v>784</v>
      </c>
      <c r="F2146" s="19">
        <f t="shared" ref="F2146:K2146" si="4271">F2147+F2150</f>
        <v>2790.5</v>
      </c>
      <c r="G2146" s="19">
        <f t="shared" si="4271"/>
        <v>2790.5</v>
      </c>
      <c r="H2146" s="19">
        <f t="shared" si="4271"/>
        <v>2790.5</v>
      </c>
      <c r="I2146" s="19">
        <f t="shared" si="4271"/>
        <v>0</v>
      </c>
      <c r="J2146" s="19">
        <f t="shared" si="4271"/>
        <v>0</v>
      </c>
      <c r="K2146" s="19">
        <f t="shared" si="4271"/>
        <v>0</v>
      </c>
      <c r="L2146" s="19">
        <f t="shared" si="4238"/>
        <v>2790.5</v>
      </c>
      <c r="M2146" s="19">
        <f t="shared" si="4239"/>
        <v>2790.5</v>
      </c>
      <c r="N2146" s="19">
        <f t="shared" si="4240"/>
        <v>2790.5</v>
      </c>
      <c r="O2146" s="19">
        <f t="shared" ref="O2146:Q2146" si="4272">O2147+O2150</f>
        <v>0</v>
      </c>
      <c r="P2146" s="19">
        <f t="shared" si="4272"/>
        <v>0</v>
      </c>
      <c r="Q2146" s="19">
        <f t="shared" si="4272"/>
        <v>0</v>
      </c>
      <c r="R2146" s="19">
        <f t="shared" si="4244"/>
        <v>2790.5</v>
      </c>
      <c r="S2146" s="19">
        <f t="shared" si="4245"/>
        <v>2790.5</v>
      </c>
      <c r="T2146" s="19">
        <f t="shared" si="4246"/>
        <v>2790.5</v>
      </c>
      <c r="U2146" s="19">
        <f t="shared" ref="U2146:AV2146" si="4273">U2147+U2150</f>
        <v>0</v>
      </c>
      <c r="V2146" s="19">
        <f t="shared" si="4247"/>
        <v>2790.5</v>
      </c>
      <c r="W2146" s="19">
        <f t="shared" si="4248"/>
        <v>2790.5</v>
      </c>
      <c r="X2146" s="19">
        <f t="shared" si="4249"/>
        <v>2790.5</v>
      </c>
      <c r="Y2146" s="19">
        <f t="shared" ref="Y2146:AA2146" si="4274">Y2147+Y2150</f>
        <v>0</v>
      </c>
      <c r="Z2146" s="19">
        <f t="shared" si="4274"/>
        <v>0</v>
      </c>
      <c r="AA2146" s="19">
        <f t="shared" si="4274"/>
        <v>0</v>
      </c>
      <c r="AB2146" s="19">
        <f t="shared" si="4128"/>
        <v>2790.5</v>
      </c>
      <c r="AC2146" s="19">
        <f t="shared" si="4129"/>
        <v>2790.5</v>
      </c>
      <c r="AD2146" s="19">
        <f t="shared" si="4130"/>
        <v>2790.5</v>
      </c>
      <c r="AE2146" s="19">
        <f t="shared" ref="AE2146:AF2146" si="4275">AE2147+AE2150</f>
        <v>0</v>
      </c>
      <c r="AF2146" s="19">
        <f t="shared" si="4275"/>
        <v>0</v>
      </c>
      <c r="AG2146" s="19">
        <f t="shared" si="4144"/>
        <v>2790.5</v>
      </c>
      <c r="AH2146" s="19">
        <f t="shared" si="4145"/>
        <v>2790.5</v>
      </c>
      <c r="AI2146" s="19">
        <f t="shared" si="4146"/>
        <v>2790.5</v>
      </c>
      <c r="AJ2146" s="19">
        <f t="shared" ref="AJ2146:AL2146" si="4276">AJ2147+AJ2150</f>
        <v>0</v>
      </c>
      <c r="AK2146" s="19">
        <f t="shared" si="4276"/>
        <v>0</v>
      </c>
      <c r="AL2146" s="19">
        <f t="shared" si="4276"/>
        <v>0</v>
      </c>
      <c r="AM2146" s="19">
        <f t="shared" si="4229"/>
        <v>2790.5</v>
      </c>
      <c r="AN2146" s="19">
        <f t="shared" ref="AN2146" si="4277">AN2147+AN2150</f>
        <v>0</v>
      </c>
      <c r="AO2146" s="19">
        <f t="shared" si="4154"/>
        <v>2790.5</v>
      </c>
      <c r="AP2146" s="19">
        <f t="shared" si="4231"/>
        <v>2790.5</v>
      </c>
      <c r="AQ2146" s="19">
        <f t="shared" ref="AQ2146" si="4278">AQ2147+AQ2150</f>
        <v>0</v>
      </c>
      <c r="AR2146" s="19">
        <f t="shared" si="4155"/>
        <v>2790.5</v>
      </c>
      <c r="AS2146" s="19">
        <f t="shared" si="4233"/>
        <v>2790.5</v>
      </c>
      <c r="AT2146" s="19">
        <f t="shared" ref="AT2146" si="4279">AT2147+AT2150</f>
        <v>0</v>
      </c>
      <c r="AU2146" s="19">
        <f t="shared" si="4156"/>
        <v>2790.5</v>
      </c>
      <c r="AV2146" s="19">
        <f t="shared" si="4273"/>
        <v>0</v>
      </c>
      <c r="AW2146" s="32"/>
      <c r="AX2146" s="23"/>
      <c r="AY2146" s="2"/>
    </row>
    <row r="2147" spans="1:51" ht="31.2" x14ac:dyDescent="0.3">
      <c r="A2147" s="49" t="s">
        <v>446</v>
      </c>
      <c r="B2147" s="45">
        <v>200</v>
      </c>
      <c r="C2147" s="49"/>
      <c r="D2147" s="49"/>
      <c r="E2147" s="15" t="s">
        <v>578</v>
      </c>
      <c r="F2147" s="19">
        <f t="shared" ref="F2147:K2148" si="4280">F2148</f>
        <v>1984.9</v>
      </c>
      <c r="G2147" s="19">
        <f t="shared" si="4280"/>
        <v>1984.9</v>
      </c>
      <c r="H2147" s="19">
        <f t="shared" si="4280"/>
        <v>1984.9</v>
      </c>
      <c r="I2147" s="19">
        <f t="shared" si="4280"/>
        <v>0</v>
      </c>
      <c r="J2147" s="19">
        <f t="shared" si="4280"/>
        <v>0</v>
      </c>
      <c r="K2147" s="19">
        <f t="shared" si="4280"/>
        <v>0</v>
      </c>
      <c r="L2147" s="19">
        <f t="shared" si="4238"/>
        <v>1984.9</v>
      </c>
      <c r="M2147" s="19">
        <f t="shared" si="4239"/>
        <v>1984.9</v>
      </c>
      <c r="N2147" s="19">
        <f t="shared" si="4240"/>
        <v>1984.9</v>
      </c>
      <c r="O2147" s="19">
        <f t="shared" ref="O2147:Q2148" si="4281">O2148</f>
        <v>0</v>
      </c>
      <c r="P2147" s="19">
        <f t="shared" si="4281"/>
        <v>0</v>
      </c>
      <c r="Q2147" s="19">
        <f t="shared" si="4281"/>
        <v>0</v>
      </c>
      <c r="R2147" s="19">
        <f t="shared" si="4244"/>
        <v>1984.9</v>
      </c>
      <c r="S2147" s="19">
        <f t="shared" si="4245"/>
        <v>1984.9</v>
      </c>
      <c r="T2147" s="19">
        <f t="shared" si="4246"/>
        <v>1984.9</v>
      </c>
      <c r="U2147" s="19">
        <f t="shared" ref="U2147:AV2148" si="4282">U2148</f>
        <v>0</v>
      </c>
      <c r="V2147" s="19">
        <f t="shared" si="4247"/>
        <v>1984.9</v>
      </c>
      <c r="W2147" s="19">
        <f t="shared" si="4248"/>
        <v>1984.9</v>
      </c>
      <c r="X2147" s="19">
        <f t="shared" si="4249"/>
        <v>1984.9</v>
      </c>
      <c r="Y2147" s="19">
        <f t="shared" si="4282"/>
        <v>0</v>
      </c>
      <c r="Z2147" s="19">
        <f t="shared" si="4282"/>
        <v>0</v>
      </c>
      <c r="AA2147" s="19">
        <f t="shared" si="4282"/>
        <v>0</v>
      </c>
      <c r="AB2147" s="19">
        <f t="shared" si="4128"/>
        <v>1984.9</v>
      </c>
      <c r="AC2147" s="19">
        <f t="shared" si="4129"/>
        <v>1984.9</v>
      </c>
      <c r="AD2147" s="19">
        <f t="shared" si="4130"/>
        <v>1984.9</v>
      </c>
      <c r="AE2147" s="19">
        <f t="shared" si="4282"/>
        <v>0</v>
      </c>
      <c r="AF2147" s="19">
        <f t="shared" si="4282"/>
        <v>0</v>
      </c>
      <c r="AG2147" s="19">
        <f t="shared" si="4144"/>
        <v>1984.9</v>
      </c>
      <c r="AH2147" s="19">
        <f t="shared" si="4145"/>
        <v>1984.9</v>
      </c>
      <c r="AI2147" s="19">
        <f t="shared" si="4146"/>
        <v>1984.9</v>
      </c>
      <c r="AJ2147" s="19">
        <f t="shared" si="4282"/>
        <v>0</v>
      </c>
      <c r="AK2147" s="19">
        <f t="shared" si="4282"/>
        <v>0</v>
      </c>
      <c r="AL2147" s="19">
        <f t="shared" si="4282"/>
        <v>0</v>
      </c>
      <c r="AM2147" s="19">
        <f t="shared" si="4229"/>
        <v>1984.9</v>
      </c>
      <c r="AN2147" s="19">
        <f t="shared" si="4282"/>
        <v>0</v>
      </c>
      <c r="AO2147" s="19">
        <f t="shared" si="4154"/>
        <v>1984.9</v>
      </c>
      <c r="AP2147" s="19">
        <f t="shared" si="4231"/>
        <v>1984.9</v>
      </c>
      <c r="AQ2147" s="19">
        <f t="shared" si="4282"/>
        <v>0</v>
      </c>
      <c r="AR2147" s="19">
        <f t="shared" si="4155"/>
        <v>1984.9</v>
      </c>
      <c r="AS2147" s="19">
        <f t="shared" si="4233"/>
        <v>1984.9</v>
      </c>
      <c r="AT2147" s="19">
        <f t="shared" si="4282"/>
        <v>0</v>
      </c>
      <c r="AU2147" s="19">
        <f t="shared" si="4156"/>
        <v>1984.9</v>
      </c>
      <c r="AV2147" s="19">
        <f t="shared" si="4282"/>
        <v>0</v>
      </c>
      <c r="AW2147" s="32"/>
      <c r="AX2147" s="23"/>
      <c r="AY2147" s="2"/>
    </row>
    <row r="2148" spans="1:51" ht="46.8" x14ac:dyDescent="0.3">
      <c r="A2148" s="49" t="s">
        <v>446</v>
      </c>
      <c r="B2148" s="45">
        <v>240</v>
      </c>
      <c r="C2148" s="49"/>
      <c r="D2148" s="49"/>
      <c r="E2148" s="15" t="s">
        <v>586</v>
      </c>
      <c r="F2148" s="19">
        <f t="shared" si="4280"/>
        <v>1984.9</v>
      </c>
      <c r="G2148" s="19">
        <f t="shared" si="4280"/>
        <v>1984.9</v>
      </c>
      <c r="H2148" s="19">
        <f t="shared" si="4280"/>
        <v>1984.9</v>
      </c>
      <c r="I2148" s="19">
        <f t="shared" si="4280"/>
        <v>0</v>
      </c>
      <c r="J2148" s="19">
        <f t="shared" si="4280"/>
        <v>0</v>
      </c>
      <c r="K2148" s="19">
        <f t="shared" si="4280"/>
        <v>0</v>
      </c>
      <c r="L2148" s="19">
        <f t="shared" si="4238"/>
        <v>1984.9</v>
      </c>
      <c r="M2148" s="19">
        <f t="shared" si="4239"/>
        <v>1984.9</v>
      </c>
      <c r="N2148" s="19">
        <f t="shared" si="4240"/>
        <v>1984.9</v>
      </c>
      <c r="O2148" s="19">
        <f t="shared" si="4281"/>
        <v>0</v>
      </c>
      <c r="P2148" s="19">
        <f t="shared" si="4281"/>
        <v>0</v>
      </c>
      <c r="Q2148" s="19">
        <f t="shared" si="4281"/>
        <v>0</v>
      </c>
      <c r="R2148" s="19">
        <f t="shared" si="4244"/>
        <v>1984.9</v>
      </c>
      <c r="S2148" s="19">
        <f t="shared" si="4245"/>
        <v>1984.9</v>
      </c>
      <c r="T2148" s="19">
        <f t="shared" si="4246"/>
        <v>1984.9</v>
      </c>
      <c r="U2148" s="19">
        <f t="shared" si="4282"/>
        <v>0</v>
      </c>
      <c r="V2148" s="19">
        <f t="shared" si="4247"/>
        <v>1984.9</v>
      </c>
      <c r="W2148" s="19">
        <f t="shared" si="4248"/>
        <v>1984.9</v>
      </c>
      <c r="X2148" s="19">
        <f t="shared" si="4249"/>
        <v>1984.9</v>
      </c>
      <c r="Y2148" s="19">
        <f t="shared" si="4282"/>
        <v>0</v>
      </c>
      <c r="Z2148" s="19">
        <f t="shared" si="4282"/>
        <v>0</v>
      </c>
      <c r="AA2148" s="19">
        <f t="shared" si="4282"/>
        <v>0</v>
      </c>
      <c r="AB2148" s="19">
        <f t="shared" ref="AB2148:AB2211" si="4283">V2148+Y2148</f>
        <v>1984.9</v>
      </c>
      <c r="AC2148" s="19">
        <f t="shared" ref="AC2148:AC2211" si="4284">W2148+Z2148</f>
        <v>1984.9</v>
      </c>
      <c r="AD2148" s="19">
        <f t="shared" ref="AD2148:AD2211" si="4285">X2148+AA2148</f>
        <v>1984.9</v>
      </c>
      <c r="AE2148" s="19">
        <f t="shared" si="4282"/>
        <v>0</v>
      </c>
      <c r="AF2148" s="19">
        <f t="shared" si="4282"/>
        <v>0</v>
      </c>
      <c r="AG2148" s="19">
        <f t="shared" si="4144"/>
        <v>1984.9</v>
      </c>
      <c r="AH2148" s="19">
        <f t="shared" si="4145"/>
        <v>1984.9</v>
      </c>
      <c r="AI2148" s="19">
        <f t="shared" si="4146"/>
        <v>1984.9</v>
      </c>
      <c r="AJ2148" s="19">
        <f t="shared" si="4282"/>
        <v>0</v>
      </c>
      <c r="AK2148" s="19">
        <f t="shared" si="4282"/>
        <v>0</v>
      </c>
      <c r="AL2148" s="19">
        <f t="shared" si="4282"/>
        <v>0</v>
      </c>
      <c r="AM2148" s="19">
        <f t="shared" si="4229"/>
        <v>1984.9</v>
      </c>
      <c r="AN2148" s="19">
        <f t="shared" si="4282"/>
        <v>0</v>
      </c>
      <c r="AO2148" s="19">
        <f t="shared" si="4154"/>
        <v>1984.9</v>
      </c>
      <c r="AP2148" s="19">
        <f t="shared" si="4231"/>
        <v>1984.9</v>
      </c>
      <c r="AQ2148" s="19">
        <f t="shared" si="4282"/>
        <v>0</v>
      </c>
      <c r="AR2148" s="19">
        <f t="shared" si="4155"/>
        <v>1984.9</v>
      </c>
      <c r="AS2148" s="19">
        <f t="shared" si="4233"/>
        <v>1984.9</v>
      </c>
      <c r="AT2148" s="19">
        <f t="shared" si="4282"/>
        <v>0</v>
      </c>
      <c r="AU2148" s="19">
        <f t="shared" si="4156"/>
        <v>1984.9</v>
      </c>
      <c r="AV2148" s="19">
        <f t="shared" si="4282"/>
        <v>0</v>
      </c>
      <c r="AW2148" s="32"/>
      <c r="AX2148" s="23"/>
      <c r="AY2148" s="2"/>
    </row>
    <row r="2149" spans="1:51" ht="31.2" x14ac:dyDescent="0.3">
      <c r="A2149" s="49" t="s">
        <v>446</v>
      </c>
      <c r="B2149" s="45">
        <v>240</v>
      </c>
      <c r="C2149" s="49" t="s">
        <v>151</v>
      </c>
      <c r="D2149" s="49" t="s">
        <v>246</v>
      </c>
      <c r="E2149" s="15" t="s">
        <v>550</v>
      </c>
      <c r="F2149" s="19">
        <v>1984.9</v>
      </c>
      <c r="G2149" s="19">
        <v>1984.9</v>
      </c>
      <c r="H2149" s="19">
        <v>1984.9</v>
      </c>
      <c r="I2149" s="19"/>
      <c r="J2149" s="19"/>
      <c r="K2149" s="19"/>
      <c r="L2149" s="19">
        <f t="shared" si="4238"/>
        <v>1984.9</v>
      </c>
      <c r="M2149" s="19">
        <f t="shared" si="4239"/>
        <v>1984.9</v>
      </c>
      <c r="N2149" s="19">
        <f t="shared" si="4240"/>
        <v>1984.9</v>
      </c>
      <c r="O2149" s="19"/>
      <c r="P2149" s="19"/>
      <c r="Q2149" s="19"/>
      <c r="R2149" s="19">
        <f t="shared" si="4244"/>
        <v>1984.9</v>
      </c>
      <c r="S2149" s="19">
        <f t="shared" si="4245"/>
        <v>1984.9</v>
      </c>
      <c r="T2149" s="19">
        <f t="shared" si="4246"/>
        <v>1984.9</v>
      </c>
      <c r="U2149" s="19"/>
      <c r="V2149" s="19">
        <f t="shared" si="4247"/>
        <v>1984.9</v>
      </c>
      <c r="W2149" s="19">
        <f t="shared" si="4248"/>
        <v>1984.9</v>
      </c>
      <c r="X2149" s="19">
        <f t="shared" si="4249"/>
        <v>1984.9</v>
      </c>
      <c r="Y2149" s="19"/>
      <c r="Z2149" s="19"/>
      <c r="AA2149" s="19"/>
      <c r="AB2149" s="19">
        <f t="shared" si="4283"/>
        <v>1984.9</v>
      </c>
      <c r="AC2149" s="19">
        <f t="shared" si="4284"/>
        <v>1984.9</v>
      </c>
      <c r="AD2149" s="19">
        <f t="shared" si="4285"/>
        <v>1984.9</v>
      </c>
      <c r="AE2149" s="19"/>
      <c r="AF2149" s="19"/>
      <c r="AG2149" s="19">
        <f t="shared" si="4144"/>
        <v>1984.9</v>
      </c>
      <c r="AH2149" s="19">
        <f t="shared" si="4145"/>
        <v>1984.9</v>
      </c>
      <c r="AI2149" s="19">
        <f t="shared" si="4146"/>
        <v>1984.9</v>
      </c>
      <c r="AJ2149" s="19"/>
      <c r="AK2149" s="19"/>
      <c r="AL2149" s="19"/>
      <c r="AM2149" s="19">
        <f t="shared" si="4229"/>
        <v>1984.9</v>
      </c>
      <c r="AN2149" s="19"/>
      <c r="AO2149" s="19">
        <f t="shared" si="4154"/>
        <v>1984.9</v>
      </c>
      <c r="AP2149" s="19">
        <f t="shared" si="4231"/>
        <v>1984.9</v>
      </c>
      <c r="AQ2149" s="19"/>
      <c r="AR2149" s="19">
        <f t="shared" si="4155"/>
        <v>1984.9</v>
      </c>
      <c r="AS2149" s="19">
        <f t="shared" si="4233"/>
        <v>1984.9</v>
      </c>
      <c r="AT2149" s="19"/>
      <c r="AU2149" s="19">
        <f t="shared" si="4156"/>
        <v>1984.9</v>
      </c>
      <c r="AV2149" s="19"/>
      <c r="AW2149" s="32"/>
      <c r="AX2149" s="23"/>
      <c r="AY2149" s="2"/>
    </row>
    <row r="2150" spans="1:51" x14ac:dyDescent="0.3">
      <c r="A2150" s="49" t="s">
        <v>446</v>
      </c>
      <c r="B2150" s="45">
        <v>800</v>
      </c>
      <c r="C2150" s="49"/>
      <c r="D2150" s="49"/>
      <c r="E2150" s="15" t="s">
        <v>583</v>
      </c>
      <c r="F2150" s="19">
        <f t="shared" ref="F2150:K2151" si="4286">F2151</f>
        <v>805.6</v>
      </c>
      <c r="G2150" s="19">
        <f t="shared" si="4286"/>
        <v>805.6</v>
      </c>
      <c r="H2150" s="19">
        <f t="shared" si="4286"/>
        <v>805.6</v>
      </c>
      <c r="I2150" s="19">
        <f t="shared" si="4286"/>
        <v>0</v>
      </c>
      <c r="J2150" s="19">
        <f t="shared" si="4286"/>
        <v>0</v>
      </c>
      <c r="K2150" s="19">
        <f t="shared" si="4286"/>
        <v>0</v>
      </c>
      <c r="L2150" s="19">
        <f t="shared" si="4238"/>
        <v>805.6</v>
      </c>
      <c r="M2150" s="19">
        <f t="shared" si="4239"/>
        <v>805.6</v>
      </c>
      <c r="N2150" s="19">
        <f t="shared" si="4240"/>
        <v>805.6</v>
      </c>
      <c r="O2150" s="19">
        <f t="shared" ref="O2150:Q2151" si="4287">O2151</f>
        <v>0</v>
      </c>
      <c r="P2150" s="19">
        <f t="shared" si="4287"/>
        <v>0</v>
      </c>
      <c r="Q2150" s="19">
        <f t="shared" si="4287"/>
        <v>0</v>
      </c>
      <c r="R2150" s="19">
        <f t="shared" si="4244"/>
        <v>805.6</v>
      </c>
      <c r="S2150" s="19">
        <f t="shared" si="4245"/>
        <v>805.6</v>
      </c>
      <c r="T2150" s="19">
        <f t="shared" si="4246"/>
        <v>805.6</v>
      </c>
      <c r="U2150" s="19">
        <f t="shared" ref="U2150:AV2151" si="4288">U2151</f>
        <v>0</v>
      </c>
      <c r="V2150" s="19">
        <f t="shared" si="4247"/>
        <v>805.6</v>
      </c>
      <c r="W2150" s="19">
        <f t="shared" si="4248"/>
        <v>805.6</v>
      </c>
      <c r="X2150" s="19">
        <f t="shared" si="4249"/>
        <v>805.6</v>
      </c>
      <c r="Y2150" s="19">
        <f t="shared" si="4288"/>
        <v>0</v>
      </c>
      <c r="Z2150" s="19">
        <f t="shared" si="4288"/>
        <v>0</v>
      </c>
      <c r="AA2150" s="19">
        <f t="shared" si="4288"/>
        <v>0</v>
      </c>
      <c r="AB2150" s="19">
        <f t="shared" si="4283"/>
        <v>805.6</v>
      </c>
      <c r="AC2150" s="19">
        <f t="shared" si="4284"/>
        <v>805.6</v>
      </c>
      <c r="AD2150" s="19">
        <f t="shared" si="4285"/>
        <v>805.6</v>
      </c>
      <c r="AE2150" s="19">
        <f t="shared" si="4288"/>
        <v>0</v>
      </c>
      <c r="AF2150" s="19">
        <f t="shared" si="4288"/>
        <v>0</v>
      </c>
      <c r="AG2150" s="19">
        <f t="shared" si="4144"/>
        <v>805.6</v>
      </c>
      <c r="AH2150" s="19">
        <f t="shared" si="4145"/>
        <v>805.6</v>
      </c>
      <c r="AI2150" s="19">
        <f t="shared" si="4146"/>
        <v>805.6</v>
      </c>
      <c r="AJ2150" s="19">
        <f t="shared" si="4288"/>
        <v>0</v>
      </c>
      <c r="AK2150" s="19">
        <f t="shared" si="4288"/>
        <v>0</v>
      </c>
      <c r="AL2150" s="19">
        <f t="shared" si="4288"/>
        <v>0</v>
      </c>
      <c r="AM2150" s="19">
        <f t="shared" si="4229"/>
        <v>805.6</v>
      </c>
      <c r="AN2150" s="19">
        <f t="shared" si="4288"/>
        <v>0</v>
      </c>
      <c r="AO2150" s="19">
        <f t="shared" si="4154"/>
        <v>805.6</v>
      </c>
      <c r="AP2150" s="19">
        <f t="shared" si="4231"/>
        <v>805.6</v>
      </c>
      <c r="AQ2150" s="19">
        <f t="shared" si="4288"/>
        <v>0</v>
      </c>
      <c r="AR2150" s="19">
        <f t="shared" si="4155"/>
        <v>805.6</v>
      </c>
      <c r="AS2150" s="19">
        <f t="shared" si="4233"/>
        <v>805.6</v>
      </c>
      <c r="AT2150" s="19">
        <f t="shared" si="4288"/>
        <v>0</v>
      </c>
      <c r="AU2150" s="19">
        <f t="shared" si="4156"/>
        <v>805.6</v>
      </c>
      <c r="AV2150" s="19">
        <f t="shared" si="4288"/>
        <v>0</v>
      </c>
      <c r="AW2150" s="32"/>
      <c r="AX2150" s="23"/>
      <c r="AY2150" s="2"/>
    </row>
    <row r="2151" spans="1:51" x14ac:dyDescent="0.3">
      <c r="A2151" s="49" t="s">
        <v>446</v>
      </c>
      <c r="B2151" s="45">
        <v>830</v>
      </c>
      <c r="C2151" s="49"/>
      <c r="D2151" s="49"/>
      <c r="E2151" s="15" t="s">
        <v>600</v>
      </c>
      <c r="F2151" s="19">
        <f t="shared" si="4286"/>
        <v>805.6</v>
      </c>
      <c r="G2151" s="19">
        <f t="shared" si="4286"/>
        <v>805.6</v>
      </c>
      <c r="H2151" s="19">
        <f t="shared" si="4286"/>
        <v>805.6</v>
      </c>
      <c r="I2151" s="19">
        <f t="shared" si="4286"/>
        <v>0</v>
      </c>
      <c r="J2151" s="19">
        <f t="shared" si="4286"/>
        <v>0</v>
      </c>
      <c r="K2151" s="19">
        <f t="shared" si="4286"/>
        <v>0</v>
      </c>
      <c r="L2151" s="19">
        <f t="shared" si="4238"/>
        <v>805.6</v>
      </c>
      <c r="M2151" s="19">
        <f t="shared" si="4239"/>
        <v>805.6</v>
      </c>
      <c r="N2151" s="19">
        <f t="shared" si="4240"/>
        <v>805.6</v>
      </c>
      <c r="O2151" s="19">
        <f t="shared" si="4287"/>
        <v>0</v>
      </c>
      <c r="P2151" s="19">
        <f t="shared" si="4287"/>
        <v>0</v>
      </c>
      <c r="Q2151" s="19">
        <f t="shared" si="4287"/>
        <v>0</v>
      </c>
      <c r="R2151" s="19">
        <f t="shared" si="4244"/>
        <v>805.6</v>
      </c>
      <c r="S2151" s="19">
        <f t="shared" si="4245"/>
        <v>805.6</v>
      </c>
      <c r="T2151" s="19">
        <f t="shared" si="4246"/>
        <v>805.6</v>
      </c>
      <c r="U2151" s="19">
        <f t="shared" si="4288"/>
        <v>0</v>
      </c>
      <c r="V2151" s="19">
        <f t="shared" si="4247"/>
        <v>805.6</v>
      </c>
      <c r="W2151" s="19">
        <f t="shared" si="4248"/>
        <v>805.6</v>
      </c>
      <c r="X2151" s="19">
        <f t="shared" si="4249"/>
        <v>805.6</v>
      </c>
      <c r="Y2151" s="19">
        <f t="shared" si="4288"/>
        <v>0</v>
      </c>
      <c r="Z2151" s="19">
        <f t="shared" si="4288"/>
        <v>0</v>
      </c>
      <c r="AA2151" s="19">
        <f t="shared" si="4288"/>
        <v>0</v>
      </c>
      <c r="AB2151" s="19">
        <f t="shared" si="4283"/>
        <v>805.6</v>
      </c>
      <c r="AC2151" s="19">
        <f t="shared" si="4284"/>
        <v>805.6</v>
      </c>
      <c r="AD2151" s="19">
        <f t="shared" si="4285"/>
        <v>805.6</v>
      </c>
      <c r="AE2151" s="19">
        <f t="shared" si="4288"/>
        <v>0</v>
      </c>
      <c r="AF2151" s="19">
        <f t="shared" si="4288"/>
        <v>0</v>
      </c>
      <c r="AG2151" s="19">
        <f t="shared" si="4144"/>
        <v>805.6</v>
      </c>
      <c r="AH2151" s="19">
        <f t="shared" si="4145"/>
        <v>805.6</v>
      </c>
      <c r="AI2151" s="19">
        <f t="shared" si="4146"/>
        <v>805.6</v>
      </c>
      <c r="AJ2151" s="19">
        <f t="shared" si="4288"/>
        <v>0</v>
      </c>
      <c r="AK2151" s="19">
        <f t="shared" si="4288"/>
        <v>0</v>
      </c>
      <c r="AL2151" s="19">
        <f t="shared" si="4288"/>
        <v>0</v>
      </c>
      <c r="AM2151" s="19">
        <f t="shared" si="4229"/>
        <v>805.6</v>
      </c>
      <c r="AN2151" s="19">
        <f t="shared" si="4288"/>
        <v>0</v>
      </c>
      <c r="AO2151" s="19">
        <f t="shared" si="4154"/>
        <v>805.6</v>
      </c>
      <c r="AP2151" s="19">
        <f t="shared" si="4231"/>
        <v>805.6</v>
      </c>
      <c r="AQ2151" s="19">
        <f t="shared" si="4288"/>
        <v>0</v>
      </c>
      <c r="AR2151" s="19">
        <f t="shared" si="4155"/>
        <v>805.6</v>
      </c>
      <c r="AS2151" s="19">
        <f t="shared" si="4233"/>
        <v>805.6</v>
      </c>
      <c r="AT2151" s="19">
        <f t="shared" si="4288"/>
        <v>0</v>
      </c>
      <c r="AU2151" s="19">
        <f t="shared" si="4156"/>
        <v>805.6</v>
      </c>
      <c r="AV2151" s="19">
        <f t="shared" si="4288"/>
        <v>0</v>
      </c>
      <c r="AW2151" s="32"/>
      <c r="AX2151" s="23"/>
      <c r="AY2151" s="2"/>
    </row>
    <row r="2152" spans="1:51" ht="31.2" x14ac:dyDescent="0.3">
      <c r="A2152" s="49" t="s">
        <v>446</v>
      </c>
      <c r="B2152" s="45">
        <v>830</v>
      </c>
      <c r="C2152" s="49" t="s">
        <v>151</v>
      </c>
      <c r="D2152" s="49" t="s">
        <v>246</v>
      </c>
      <c r="E2152" s="15" t="s">
        <v>550</v>
      </c>
      <c r="F2152" s="19">
        <v>805.6</v>
      </c>
      <c r="G2152" s="19">
        <v>805.6</v>
      </c>
      <c r="H2152" s="19">
        <v>805.6</v>
      </c>
      <c r="I2152" s="19"/>
      <c r="J2152" s="19"/>
      <c r="K2152" s="19"/>
      <c r="L2152" s="19">
        <f t="shared" si="4238"/>
        <v>805.6</v>
      </c>
      <c r="M2152" s="19">
        <f t="shared" si="4239"/>
        <v>805.6</v>
      </c>
      <c r="N2152" s="19">
        <f t="shared" si="4240"/>
        <v>805.6</v>
      </c>
      <c r="O2152" s="19"/>
      <c r="P2152" s="19"/>
      <c r="Q2152" s="19"/>
      <c r="R2152" s="19">
        <f t="shared" si="4244"/>
        <v>805.6</v>
      </c>
      <c r="S2152" s="19">
        <f t="shared" si="4245"/>
        <v>805.6</v>
      </c>
      <c r="T2152" s="19">
        <f t="shared" si="4246"/>
        <v>805.6</v>
      </c>
      <c r="U2152" s="19"/>
      <c r="V2152" s="19">
        <f t="shared" si="4247"/>
        <v>805.6</v>
      </c>
      <c r="W2152" s="19">
        <f t="shared" si="4248"/>
        <v>805.6</v>
      </c>
      <c r="X2152" s="19">
        <f t="shared" si="4249"/>
        <v>805.6</v>
      </c>
      <c r="Y2152" s="19"/>
      <c r="Z2152" s="19"/>
      <c r="AA2152" s="19"/>
      <c r="AB2152" s="19">
        <f t="shared" si="4283"/>
        <v>805.6</v>
      </c>
      <c r="AC2152" s="19">
        <f t="shared" si="4284"/>
        <v>805.6</v>
      </c>
      <c r="AD2152" s="19">
        <f t="shared" si="4285"/>
        <v>805.6</v>
      </c>
      <c r="AE2152" s="19"/>
      <c r="AF2152" s="19"/>
      <c r="AG2152" s="19">
        <f t="shared" ref="AG2152:AG2215" si="4289">AB2152+AE2152</f>
        <v>805.6</v>
      </c>
      <c r="AH2152" s="19">
        <f t="shared" ref="AH2152:AH2215" si="4290">AC2152+AF2152</f>
        <v>805.6</v>
      </c>
      <c r="AI2152" s="19">
        <f t="shared" ref="AI2152:AI2215" si="4291">AD2152</f>
        <v>805.6</v>
      </c>
      <c r="AJ2152" s="19"/>
      <c r="AK2152" s="19"/>
      <c r="AL2152" s="19"/>
      <c r="AM2152" s="19">
        <f t="shared" si="4229"/>
        <v>805.6</v>
      </c>
      <c r="AN2152" s="19"/>
      <c r="AO2152" s="19">
        <f t="shared" si="4154"/>
        <v>805.6</v>
      </c>
      <c r="AP2152" s="19">
        <f t="shared" si="4231"/>
        <v>805.6</v>
      </c>
      <c r="AQ2152" s="19"/>
      <c r="AR2152" s="19">
        <f t="shared" si="4155"/>
        <v>805.6</v>
      </c>
      <c r="AS2152" s="19">
        <f t="shared" si="4233"/>
        <v>805.6</v>
      </c>
      <c r="AT2152" s="19"/>
      <c r="AU2152" s="19">
        <f t="shared" si="4156"/>
        <v>805.6</v>
      </c>
      <c r="AV2152" s="19"/>
      <c r="AW2152" s="32"/>
      <c r="AX2152" s="23"/>
      <c r="AY2152" s="2"/>
    </row>
    <row r="2153" spans="1:51" ht="31.2" x14ac:dyDescent="0.3">
      <c r="A2153" s="49" t="s">
        <v>447</v>
      </c>
      <c r="B2153" s="45"/>
      <c r="C2153" s="49"/>
      <c r="D2153" s="49"/>
      <c r="E2153" s="15" t="s">
        <v>785</v>
      </c>
      <c r="F2153" s="19">
        <f t="shared" ref="F2153:K2155" si="4292">F2154</f>
        <v>157.19999999999999</v>
      </c>
      <c r="G2153" s="19">
        <f t="shared" si="4292"/>
        <v>157.19999999999999</v>
      </c>
      <c r="H2153" s="19">
        <f t="shared" si="4292"/>
        <v>157.19999999999999</v>
      </c>
      <c r="I2153" s="19">
        <f t="shared" si="4292"/>
        <v>0</v>
      </c>
      <c r="J2153" s="19">
        <f t="shared" si="4292"/>
        <v>0</v>
      </c>
      <c r="K2153" s="19">
        <f t="shared" si="4292"/>
        <v>0</v>
      </c>
      <c r="L2153" s="19">
        <f t="shared" si="4238"/>
        <v>157.19999999999999</v>
      </c>
      <c r="M2153" s="19">
        <f t="shared" si="4239"/>
        <v>157.19999999999999</v>
      </c>
      <c r="N2153" s="19">
        <f t="shared" si="4240"/>
        <v>157.19999999999999</v>
      </c>
      <c r="O2153" s="19">
        <f t="shared" ref="O2153:Q2155" si="4293">O2154</f>
        <v>0</v>
      </c>
      <c r="P2153" s="19">
        <f t="shared" si="4293"/>
        <v>0</v>
      </c>
      <c r="Q2153" s="19">
        <f t="shared" si="4293"/>
        <v>0</v>
      </c>
      <c r="R2153" s="19">
        <f t="shared" si="4244"/>
        <v>157.19999999999999</v>
      </c>
      <c r="S2153" s="19">
        <f t="shared" si="4245"/>
        <v>157.19999999999999</v>
      </c>
      <c r="T2153" s="19">
        <f t="shared" si="4246"/>
        <v>157.19999999999999</v>
      </c>
      <c r="U2153" s="19">
        <f t="shared" ref="U2153:AV2155" si="4294">U2154</f>
        <v>0</v>
      </c>
      <c r="V2153" s="19">
        <f t="shared" si="4247"/>
        <v>157.19999999999999</v>
      </c>
      <c r="W2153" s="19">
        <f t="shared" si="4248"/>
        <v>157.19999999999999</v>
      </c>
      <c r="X2153" s="19">
        <f t="shared" si="4249"/>
        <v>157.19999999999999</v>
      </c>
      <c r="Y2153" s="19">
        <f t="shared" si="4294"/>
        <v>0</v>
      </c>
      <c r="Z2153" s="19">
        <f t="shared" si="4294"/>
        <v>0</v>
      </c>
      <c r="AA2153" s="19">
        <f t="shared" si="4294"/>
        <v>0</v>
      </c>
      <c r="AB2153" s="19">
        <f t="shared" si="4283"/>
        <v>157.19999999999999</v>
      </c>
      <c r="AC2153" s="19">
        <f t="shared" si="4284"/>
        <v>157.19999999999999</v>
      </c>
      <c r="AD2153" s="19">
        <f t="shared" si="4285"/>
        <v>157.19999999999999</v>
      </c>
      <c r="AE2153" s="19">
        <f t="shared" si="4294"/>
        <v>0</v>
      </c>
      <c r="AF2153" s="19">
        <f t="shared" si="4294"/>
        <v>0</v>
      </c>
      <c r="AG2153" s="19">
        <f t="shared" si="4289"/>
        <v>157.19999999999999</v>
      </c>
      <c r="AH2153" s="19">
        <f t="shared" si="4290"/>
        <v>157.19999999999999</v>
      </c>
      <c r="AI2153" s="19">
        <f t="shared" si="4291"/>
        <v>157.19999999999999</v>
      </c>
      <c r="AJ2153" s="19">
        <f t="shared" si="4294"/>
        <v>299.5</v>
      </c>
      <c r="AK2153" s="19">
        <f t="shared" si="4294"/>
        <v>0</v>
      </c>
      <c r="AL2153" s="19">
        <f t="shared" si="4294"/>
        <v>0</v>
      </c>
      <c r="AM2153" s="19">
        <f t="shared" si="4229"/>
        <v>456.7</v>
      </c>
      <c r="AN2153" s="19">
        <f t="shared" si="4294"/>
        <v>0</v>
      </c>
      <c r="AO2153" s="19">
        <f t="shared" si="4154"/>
        <v>456.7</v>
      </c>
      <c r="AP2153" s="19">
        <f t="shared" si="4231"/>
        <v>157.19999999999999</v>
      </c>
      <c r="AQ2153" s="19">
        <f t="shared" si="4294"/>
        <v>0</v>
      </c>
      <c r="AR2153" s="19">
        <f t="shared" si="4155"/>
        <v>157.19999999999999</v>
      </c>
      <c r="AS2153" s="19">
        <f t="shared" si="4233"/>
        <v>157.19999999999999</v>
      </c>
      <c r="AT2153" s="19">
        <f t="shared" si="4294"/>
        <v>0</v>
      </c>
      <c r="AU2153" s="19">
        <f t="shared" si="4156"/>
        <v>157.19999999999999</v>
      </c>
      <c r="AV2153" s="19">
        <f t="shared" si="4294"/>
        <v>0</v>
      </c>
      <c r="AW2153" s="32"/>
      <c r="AX2153" s="23"/>
      <c r="AY2153" s="2"/>
    </row>
    <row r="2154" spans="1:51" ht="31.2" x14ac:dyDescent="0.3">
      <c r="A2154" s="49" t="s">
        <v>447</v>
      </c>
      <c r="B2154" s="45">
        <v>200</v>
      </c>
      <c r="C2154" s="49"/>
      <c r="D2154" s="49"/>
      <c r="E2154" s="15" t="s">
        <v>578</v>
      </c>
      <c r="F2154" s="19">
        <f t="shared" si="4292"/>
        <v>157.19999999999999</v>
      </c>
      <c r="G2154" s="19">
        <f t="shared" si="4292"/>
        <v>157.19999999999999</v>
      </c>
      <c r="H2154" s="19">
        <f t="shared" si="4292"/>
        <v>157.19999999999999</v>
      </c>
      <c r="I2154" s="19">
        <f t="shared" si="4292"/>
        <v>0</v>
      </c>
      <c r="J2154" s="19">
        <f t="shared" si="4292"/>
        <v>0</v>
      </c>
      <c r="K2154" s="19">
        <f t="shared" si="4292"/>
        <v>0</v>
      </c>
      <c r="L2154" s="19">
        <f t="shared" si="4238"/>
        <v>157.19999999999999</v>
      </c>
      <c r="M2154" s="19">
        <f t="shared" si="4239"/>
        <v>157.19999999999999</v>
      </c>
      <c r="N2154" s="19">
        <f t="shared" si="4240"/>
        <v>157.19999999999999</v>
      </c>
      <c r="O2154" s="19">
        <f t="shared" si="4293"/>
        <v>0</v>
      </c>
      <c r="P2154" s="19">
        <f t="shared" si="4293"/>
        <v>0</v>
      </c>
      <c r="Q2154" s="19">
        <f t="shared" si="4293"/>
        <v>0</v>
      </c>
      <c r="R2154" s="19">
        <f t="shared" si="4244"/>
        <v>157.19999999999999</v>
      </c>
      <c r="S2154" s="19">
        <f t="shared" si="4245"/>
        <v>157.19999999999999</v>
      </c>
      <c r="T2154" s="19">
        <f t="shared" si="4246"/>
        <v>157.19999999999999</v>
      </c>
      <c r="U2154" s="19">
        <f t="shared" si="4294"/>
        <v>0</v>
      </c>
      <c r="V2154" s="19">
        <f t="shared" si="4247"/>
        <v>157.19999999999999</v>
      </c>
      <c r="W2154" s="19">
        <f t="shared" si="4248"/>
        <v>157.19999999999999</v>
      </c>
      <c r="X2154" s="19">
        <f t="shared" si="4249"/>
        <v>157.19999999999999</v>
      </c>
      <c r="Y2154" s="19">
        <f t="shared" si="4294"/>
        <v>0</v>
      </c>
      <c r="Z2154" s="19">
        <f t="shared" si="4294"/>
        <v>0</v>
      </c>
      <c r="AA2154" s="19">
        <f t="shared" si="4294"/>
        <v>0</v>
      </c>
      <c r="AB2154" s="19">
        <f t="shared" si="4283"/>
        <v>157.19999999999999</v>
      </c>
      <c r="AC2154" s="19">
        <f t="shared" si="4284"/>
        <v>157.19999999999999</v>
      </c>
      <c r="AD2154" s="19">
        <f t="shared" si="4285"/>
        <v>157.19999999999999</v>
      </c>
      <c r="AE2154" s="19">
        <f t="shared" si="4294"/>
        <v>0</v>
      </c>
      <c r="AF2154" s="19">
        <f t="shared" si="4294"/>
        <v>0</v>
      </c>
      <c r="AG2154" s="19">
        <f t="shared" si="4289"/>
        <v>157.19999999999999</v>
      </c>
      <c r="AH2154" s="19">
        <f t="shared" si="4290"/>
        <v>157.19999999999999</v>
      </c>
      <c r="AI2154" s="19">
        <f t="shared" si="4291"/>
        <v>157.19999999999999</v>
      </c>
      <c r="AJ2154" s="19">
        <f t="shared" si="4294"/>
        <v>299.5</v>
      </c>
      <c r="AK2154" s="19">
        <f t="shared" si="4294"/>
        <v>0</v>
      </c>
      <c r="AL2154" s="19">
        <f t="shared" si="4294"/>
        <v>0</v>
      </c>
      <c r="AM2154" s="19">
        <f t="shared" si="4229"/>
        <v>456.7</v>
      </c>
      <c r="AN2154" s="19">
        <f t="shared" si="4294"/>
        <v>0</v>
      </c>
      <c r="AO2154" s="19">
        <f t="shared" si="4154"/>
        <v>456.7</v>
      </c>
      <c r="AP2154" s="19">
        <f t="shared" si="4231"/>
        <v>157.19999999999999</v>
      </c>
      <c r="AQ2154" s="19">
        <f t="shared" si="4294"/>
        <v>0</v>
      </c>
      <c r="AR2154" s="19">
        <f t="shared" si="4155"/>
        <v>157.19999999999999</v>
      </c>
      <c r="AS2154" s="19">
        <f t="shared" si="4233"/>
        <v>157.19999999999999</v>
      </c>
      <c r="AT2154" s="19">
        <f t="shared" si="4294"/>
        <v>0</v>
      </c>
      <c r="AU2154" s="19">
        <f t="shared" si="4156"/>
        <v>157.19999999999999</v>
      </c>
      <c r="AV2154" s="19">
        <f t="shared" si="4294"/>
        <v>0</v>
      </c>
      <c r="AW2154" s="32"/>
      <c r="AX2154" s="23"/>
      <c r="AY2154" s="2"/>
    </row>
    <row r="2155" spans="1:51" ht="46.8" x14ac:dyDescent="0.3">
      <c r="A2155" s="49" t="s">
        <v>447</v>
      </c>
      <c r="B2155" s="45">
        <v>240</v>
      </c>
      <c r="C2155" s="49"/>
      <c r="D2155" s="49"/>
      <c r="E2155" s="15" t="s">
        <v>586</v>
      </c>
      <c r="F2155" s="19">
        <f t="shared" si="4292"/>
        <v>157.19999999999999</v>
      </c>
      <c r="G2155" s="19">
        <f t="shared" si="4292"/>
        <v>157.19999999999999</v>
      </c>
      <c r="H2155" s="19">
        <f t="shared" si="4292"/>
        <v>157.19999999999999</v>
      </c>
      <c r="I2155" s="19">
        <f t="shared" si="4292"/>
        <v>0</v>
      </c>
      <c r="J2155" s="19">
        <f t="shared" si="4292"/>
        <v>0</v>
      </c>
      <c r="K2155" s="19">
        <f t="shared" si="4292"/>
        <v>0</v>
      </c>
      <c r="L2155" s="19">
        <f t="shared" si="4238"/>
        <v>157.19999999999999</v>
      </c>
      <c r="M2155" s="19">
        <f t="shared" si="4239"/>
        <v>157.19999999999999</v>
      </c>
      <c r="N2155" s="19">
        <f t="shared" si="4240"/>
        <v>157.19999999999999</v>
      </c>
      <c r="O2155" s="19">
        <f t="shared" si="4293"/>
        <v>0</v>
      </c>
      <c r="P2155" s="19">
        <f t="shared" si="4293"/>
        <v>0</v>
      </c>
      <c r="Q2155" s="19">
        <f t="shared" si="4293"/>
        <v>0</v>
      </c>
      <c r="R2155" s="19">
        <f t="shared" si="4244"/>
        <v>157.19999999999999</v>
      </c>
      <c r="S2155" s="19">
        <f t="shared" si="4245"/>
        <v>157.19999999999999</v>
      </c>
      <c r="T2155" s="19">
        <f t="shared" si="4246"/>
        <v>157.19999999999999</v>
      </c>
      <c r="U2155" s="19">
        <f t="shared" si="4294"/>
        <v>0</v>
      </c>
      <c r="V2155" s="19">
        <f t="shared" si="4247"/>
        <v>157.19999999999999</v>
      </c>
      <c r="W2155" s="19">
        <f t="shared" si="4248"/>
        <v>157.19999999999999</v>
      </c>
      <c r="X2155" s="19">
        <f t="shared" si="4249"/>
        <v>157.19999999999999</v>
      </c>
      <c r="Y2155" s="19">
        <f t="shared" si="4294"/>
        <v>0</v>
      </c>
      <c r="Z2155" s="19">
        <f t="shared" si="4294"/>
        <v>0</v>
      </c>
      <c r="AA2155" s="19">
        <f t="shared" si="4294"/>
        <v>0</v>
      </c>
      <c r="AB2155" s="19">
        <f t="shared" si="4283"/>
        <v>157.19999999999999</v>
      </c>
      <c r="AC2155" s="19">
        <f t="shared" si="4284"/>
        <v>157.19999999999999</v>
      </c>
      <c r="AD2155" s="19">
        <f t="shared" si="4285"/>
        <v>157.19999999999999</v>
      </c>
      <c r="AE2155" s="19">
        <f t="shared" si="4294"/>
        <v>0</v>
      </c>
      <c r="AF2155" s="19">
        <f t="shared" si="4294"/>
        <v>0</v>
      </c>
      <c r="AG2155" s="19">
        <f t="shared" si="4289"/>
        <v>157.19999999999999</v>
      </c>
      <c r="AH2155" s="19">
        <f t="shared" si="4290"/>
        <v>157.19999999999999</v>
      </c>
      <c r="AI2155" s="19">
        <f t="shared" si="4291"/>
        <v>157.19999999999999</v>
      </c>
      <c r="AJ2155" s="19">
        <f t="shared" si="4294"/>
        <v>299.5</v>
      </c>
      <c r="AK2155" s="19">
        <f t="shared" si="4294"/>
        <v>0</v>
      </c>
      <c r="AL2155" s="19">
        <f t="shared" si="4294"/>
        <v>0</v>
      </c>
      <c r="AM2155" s="19">
        <f t="shared" si="4229"/>
        <v>456.7</v>
      </c>
      <c r="AN2155" s="19">
        <f t="shared" si="4294"/>
        <v>0</v>
      </c>
      <c r="AO2155" s="19">
        <f t="shared" si="4154"/>
        <v>456.7</v>
      </c>
      <c r="AP2155" s="19">
        <f t="shared" si="4231"/>
        <v>157.19999999999999</v>
      </c>
      <c r="AQ2155" s="19">
        <f t="shared" si="4294"/>
        <v>0</v>
      </c>
      <c r="AR2155" s="19">
        <f t="shared" si="4155"/>
        <v>157.19999999999999</v>
      </c>
      <c r="AS2155" s="19">
        <f t="shared" si="4233"/>
        <v>157.19999999999999</v>
      </c>
      <c r="AT2155" s="19">
        <f t="shared" si="4294"/>
        <v>0</v>
      </c>
      <c r="AU2155" s="19">
        <f t="shared" si="4156"/>
        <v>157.19999999999999</v>
      </c>
      <c r="AV2155" s="19">
        <f t="shared" si="4294"/>
        <v>0</v>
      </c>
      <c r="AW2155" s="32"/>
      <c r="AX2155" s="23"/>
      <c r="AY2155" s="2"/>
    </row>
    <row r="2156" spans="1:51" ht="31.2" x14ac:dyDescent="0.3">
      <c r="A2156" s="49" t="s">
        <v>447</v>
      </c>
      <c r="B2156" s="45">
        <v>240</v>
      </c>
      <c r="C2156" s="49" t="s">
        <v>151</v>
      </c>
      <c r="D2156" s="49" t="s">
        <v>246</v>
      </c>
      <c r="E2156" s="15" t="s">
        <v>550</v>
      </c>
      <c r="F2156" s="19">
        <v>157.19999999999999</v>
      </c>
      <c r="G2156" s="19">
        <v>157.19999999999999</v>
      </c>
      <c r="H2156" s="19">
        <v>157.19999999999999</v>
      </c>
      <c r="I2156" s="19"/>
      <c r="J2156" s="19"/>
      <c r="K2156" s="19"/>
      <c r="L2156" s="19">
        <f t="shared" si="4238"/>
        <v>157.19999999999999</v>
      </c>
      <c r="M2156" s="19">
        <f t="shared" si="4239"/>
        <v>157.19999999999999</v>
      </c>
      <c r="N2156" s="19">
        <f t="shared" si="4240"/>
        <v>157.19999999999999</v>
      </c>
      <c r="O2156" s="19"/>
      <c r="P2156" s="19"/>
      <c r="Q2156" s="19"/>
      <c r="R2156" s="19">
        <f t="shared" si="4244"/>
        <v>157.19999999999999</v>
      </c>
      <c r="S2156" s="19">
        <f t="shared" si="4245"/>
        <v>157.19999999999999</v>
      </c>
      <c r="T2156" s="19">
        <f t="shared" si="4246"/>
        <v>157.19999999999999</v>
      </c>
      <c r="U2156" s="19"/>
      <c r="V2156" s="19">
        <f t="shared" si="4247"/>
        <v>157.19999999999999</v>
      </c>
      <c r="W2156" s="19">
        <f t="shared" si="4248"/>
        <v>157.19999999999999</v>
      </c>
      <c r="X2156" s="19">
        <f t="shared" si="4249"/>
        <v>157.19999999999999</v>
      </c>
      <c r="Y2156" s="19"/>
      <c r="Z2156" s="19"/>
      <c r="AA2156" s="19"/>
      <c r="AB2156" s="19">
        <f t="shared" si="4283"/>
        <v>157.19999999999999</v>
      </c>
      <c r="AC2156" s="19">
        <f t="shared" si="4284"/>
        <v>157.19999999999999</v>
      </c>
      <c r="AD2156" s="19">
        <f t="shared" si="4285"/>
        <v>157.19999999999999</v>
      </c>
      <c r="AE2156" s="19"/>
      <c r="AF2156" s="19"/>
      <c r="AG2156" s="19">
        <f t="shared" si="4289"/>
        <v>157.19999999999999</v>
      </c>
      <c r="AH2156" s="19">
        <f t="shared" si="4290"/>
        <v>157.19999999999999</v>
      </c>
      <c r="AI2156" s="19">
        <f t="shared" si="4291"/>
        <v>157.19999999999999</v>
      </c>
      <c r="AJ2156" s="19">
        <v>299.5</v>
      </c>
      <c r="AK2156" s="19"/>
      <c r="AL2156" s="19"/>
      <c r="AM2156" s="19">
        <f t="shared" si="4229"/>
        <v>456.7</v>
      </c>
      <c r="AN2156" s="19"/>
      <c r="AO2156" s="19">
        <f t="shared" ref="AO2156:AO2219" si="4295">AM2156+AN2156</f>
        <v>456.7</v>
      </c>
      <c r="AP2156" s="19">
        <f t="shared" si="4231"/>
        <v>157.19999999999999</v>
      </c>
      <c r="AQ2156" s="19"/>
      <c r="AR2156" s="19">
        <f t="shared" ref="AR2156:AR2219" si="4296">AP2156+AQ2156</f>
        <v>157.19999999999999</v>
      </c>
      <c r="AS2156" s="19">
        <f t="shared" si="4233"/>
        <v>157.19999999999999</v>
      </c>
      <c r="AT2156" s="19"/>
      <c r="AU2156" s="19">
        <f t="shared" ref="AU2156:AU2219" si="4297">AS2156+AT2156</f>
        <v>157.19999999999999</v>
      </c>
      <c r="AV2156" s="19"/>
      <c r="AW2156" s="32"/>
      <c r="AX2156" s="23"/>
      <c r="AY2156" s="2"/>
    </row>
    <row r="2157" spans="1:51" ht="78" x14ac:dyDescent="0.3">
      <c r="A2157" s="49" t="s">
        <v>448</v>
      </c>
      <c r="B2157" s="45"/>
      <c r="C2157" s="49"/>
      <c r="D2157" s="49"/>
      <c r="E2157" s="15" t="s">
        <v>1256</v>
      </c>
      <c r="F2157" s="19">
        <f t="shared" ref="F2157:K2159" si="4298">F2158</f>
        <v>621</v>
      </c>
      <c r="G2157" s="19">
        <f t="shared" si="4298"/>
        <v>0</v>
      </c>
      <c r="H2157" s="19">
        <f t="shared" si="4298"/>
        <v>0</v>
      </c>
      <c r="I2157" s="19">
        <f t="shared" si="4298"/>
        <v>0</v>
      </c>
      <c r="J2157" s="19">
        <f t="shared" si="4298"/>
        <v>0</v>
      </c>
      <c r="K2157" s="19">
        <f t="shared" si="4298"/>
        <v>0</v>
      </c>
      <c r="L2157" s="19">
        <f t="shared" si="4238"/>
        <v>621</v>
      </c>
      <c r="M2157" s="19">
        <f t="shared" si="4239"/>
        <v>0</v>
      </c>
      <c r="N2157" s="19">
        <f t="shared" si="4240"/>
        <v>0</v>
      </c>
      <c r="O2157" s="19">
        <f t="shared" ref="O2157:Q2159" si="4299">O2158</f>
        <v>0</v>
      </c>
      <c r="P2157" s="19">
        <f t="shared" si="4299"/>
        <v>0</v>
      </c>
      <c r="Q2157" s="19">
        <f t="shared" si="4299"/>
        <v>0</v>
      </c>
      <c r="R2157" s="19">
        <f t="shared" si="4244"/>
        <v>621</v>
      </c>
      <c r="S2157" s="19">
        <f t="shared" si="4245"/>
        <v>0</v>
      </c>
      <c r="T2157" s="19">
        <f t="shared" si="4246"/>
        <v>0</v>
      </c>
      <c r="U2157" s="19">
        <f t="shared" ref="U2157:AV2159" si="4300">U2158</f>
        <v>0</v>
      </c>
      <c r="V2157" s="19">
        <f t="shared" si="4247"/>
        <v>621</v>
      </c>
      <c r="W2157" s="19">
        <f t="shared" si="4248"/>
        <v>0</v>
      </c>
      <c r="X2157" s="19">
        <f t="shared" si="4249"/>
        <v>0</v>
      </c>
      <c r="Y2157" s="19">
        <f t="shared" si="4300"/>
        <v>0</v>
      </c>
      <c r="Z2157" s="19">
        <f t="shared" si="4300"/>
        <v>0</v>
      </c>
      <c r="AA2157" s="19">
        <f t="shared" si="4300"/>
        <v>0</v>
      </c>
      <c r="AB2157" s="19">
        <f t="shared" si="4283"/>
        <v>621</v>
      </c>
      <c r="AC2157" s="19">
        <f t="shared" si="4284"/>
        <v>0</v>
      </c>
      <c r="AD2157" s="19">
        <f t="shared" si="4285"/>
        <v>0</v>
      </c>
      <c r="AE2157" s="19">
        <f t="shared" si="4300"/>
        <v>0</v>
      </c>
      <c r="AF2157" s="19">
        <f t="shared" si="4300"/>
        <v>0</v>
      </c>
      <c r="AG2157" s="19">
        <f t="shared" si="4289"/>
        <v>621</v>
      </c>
      <c r="AH2157" s="19">
        <f t="shared" si="4290"/>
        <v>0</v>
      </c>
      <c r="AI2157" s="19">
        <f t="shared" si="4291"/>
        <v>0</v>
      </c>
      <c r="AJ2157" s="19">
        <f t="shared" si="4300"/>
        <v>-299.5</v>
      </c>
      <c r="AK2157" s="19">
        <f t="shared" si="4300"/>
        <v>0</v>
      </c>
      <c r="AL2157" s="19">
        <f t="shared" si="4300"/>
        <v>0</v>
      </c>
      <c r="AM2157" s="19">
        <f t="shared" si="4229"/>
        <v>321.5</v>
      </c>
      <c r="AN2157" s="19">
        <f t="shared" si="4300"/>
        <v>0</v>
      </c>
      <c r="AO2157" s="19">
        <f t="shared" si="4295"/>
        <v>321.5</v>
      </c>
      <c r="AP2157" s="19">
        <f t="shared" si="4231"/>
        <v>0</v>
      </c>
      <c r="AQ2157" s="19">
        <f t="shared" si="4300"/>
        <v>0</v>
      </c>
      <c r="AR2157" s="19">
        <f t="shared" si="4296"/>
        <v>0</v>
      </c>
      <c r="AS2157" s="19">
        <f t="shared" si="4233"/>
        <v>0</v>
      </c>
      <c r="AT2157" s="19">
        <f t="shared" si="4300"/>
        <v>0</v>
      </c>
      <c r="AU2157" s="19">
        <f t="shared" si="4297"/>
        <v>0</v>
      </c>
      <c r="AV2157" s="19">
        <f t="shared" si="4300"/>
        <v>0</v>
      </c>
      <c r="AW2157" s="32"/>
      <c r="AX2157" s="23"/>
      <c r="AY2157" s="2"/>
    </row>
    <row r="2158" spans="1:51" ht="31.2" x14ac:dyDescent="0.3">
      <c r="A2158" s="49" t="s">
        <v>448</v>
      </c>
      <c r="B2158" s="45">
        <v>200</v>
      </c>
      <c r="C2158" s="49"/>
      <c r="D2158" s="49"/>
      <c r="E2158" s="15" t="s">
        <v>578</v>
      </c>
      <c r="F2158" s="19">
        <f t="shared" si="4298"/>
        <v>621</v>
      </c>
      <c r="G2158" s="19">
        <f t="shared" si="4298"/>
        <v>0</v>
      </c>
      <c r="H2158" s="19">
        <f t="shared" si="4298"/>
        <v>0</v>
      </c>
      <c r="I2158" s="19">
        <f t="shared" si="4298"/>
        <v>0</v>
      </c>
      <c r="J2158" s="19">
        <f t="shared" si="4298"/>
        <v>0</v>
      </c>
      <c r="K2158" s="19">
        <f t="shared" si="4298"/>
        <v>0</v>
      </c>
      <c r="L2158" s="19">
        <f t="shared" si="4238"/>
        <v>621</v>
      </c>
      <c r="M2158" s="19">
        <f t="shared" si="4239"/>
        <v>0</v>
      </c>
      <c r="N2158" s="19">
        <f t="shared" si="4240"/>
        <v>0</v>
      </c>
      <c r="O2158" s="19">
        <f t="shared" si="4299"/>
        <v>0</v>
      </c>
      <c r="P2158" s="19">
        <f t="shared" si="4299"/>
        <v>0</v>
      </c>
      <c r="Q2158" s="19">
        <f t="shared" si="4299"/>
        <v>0</v>
      </c>
      <c r="R2158" s="19">
        <f t="shared" si="4244"/>
        <v>621</v>
      </c>
      <c r="S2158" s="19">
        <f t="shared" si="4245"/>
        <v>0</v>
      </c>
      <c r="T2158" s="19">
        <f t="shared" si="4246"/>
        <v>0</v>
      </c>
      <c r="U2158" s="19">
        <f t="shared" si="4300"/>
        <v>0</v>
      </c>
      <c r="V2158" s="19">
        <f t="shared" si="4247"/>
        <v>621</v>
      </c>
      <c r="W2158" s="19">
        <f t="shared" si="4248"/>
        <v>0</v>
      </c>
      <c r="X2158" s="19">
        <f t="shared" si="4249"/>
        <v>0</v>
      </c>
      <c r="Y2158" s="19">
        <f t="shared" si="4300"/>
        <v>0</v>
      </c>
      <c r="Z2158" s="19">
        <f t="shared" si="4300"/>
        <v>0</v>
      </c>
      <c r="AA2158" s="19">
        <f t="shared" si="4300"/>
        <v>0</v>
      </c>
      <c r="AB2158" s="19">
        <f t="shared" si="4283"/>
        <v>621</v>
      </c>
      <c r="AC2158" s="19">
        <f t="shared" si="4284"/>
        <v>0</v>
      </c>
      <c r="AD2158" s="19">
        <f t="shared" si="4285"/>
        <v>0</v>
      </c>
      <c r="AE2158" s="19">
        <f t="shared" si="4300"/>
        <v>0</v>
      </c>
      <c r="AF2158" s="19">
        <f t="shared" si="4300"/>
        <v>0</v>
      </c>
      <c r="AG2158" s="19">
        <f t="shared" si="4289"/>
        <v>621</v>
      </c>
      <c r="AH2158" s="19">
        <f t="shared" si="4290"/>
        <v>0</v>
      </c>
      <c r="AI2158" s="19">
        <f t="shared" si="4291"/>
        <v>0</v>
      </c>
      <c r="AJ2158" s="19">
        <f t="shared" si="4300"/>
        <v>-299.5</v>
      </c>
      <c r="AK2158" s="19">
        <f t="shared" si="4300"/>
        <v>0</v>
      </c>
      <c r="AL2158" s="19">
        <f t="shared" si="4300"/>
        <v>0</v>
      </c>
      <c r="AM2158" s="19">
        <f t="shared" si="4229"/>
        <v>321.5</v>
      </c>
      <c r="AN2158" s="19">
        <f t="shared" si="4300"/>
        <v>0</v>
      </c>
      <c r="AO2158" s="19">
        <f t="shared" si="4295"/>
        <v>321.5</v>
      </c>
      <c r="AP2158" s="19">
        <f t="shared" si="4231"/>
        <v>0</v>
      </c>
      <c r="AQ2158" s="19">
        <f t="shared" si="4300"/>
        <v>0</v>
      </c>
      <c r="AR2158" s="19">
        <f t="shared" si="4296"/>
        <v>0</v>
      </c>
      <c r="AS2158" s="19">
        <f t="shared" si="4233"/>
        <v>0</v>
      </c>
      <c r="AT2158" s="19">
        <f t="shared" si="4300"/>
        <v>0</v>
      </c>
      <c r="AU2158" s="19">
        <f t="shared" si="4297"/>
        <v>0</v>
      </c>
      <c r="AV2158" s="19">
        <f t="shared" si="4300"/>
        <v>0</v>
      </c>
      <c r="AW2158" s="32"/>
      <c r="AX2158" s="23"/>
      <c r="AY2158" s="2"/>
    </row>
    <row r="2159" spans="1:51" ht="46.8" x14ac:dyDescent="0.3">
      <c r="A2159" s="49" t="s">
        <v>448</v>
      </c>
      <c r="B2159" s="45">
        <v>240</v>
      </c>
      <c r="C2159" s="49"/>
      <c r="D2159" s="49"/>
      <c r="E2159" s="15" t="s">
        <v>586</v>
      </c>
      <c r="F2159" s="19">
        <f t="shared" si="4298"/>
        <v>621</v>
      </c>
      <c r="G2159" s="19">
        <f t="shared" si="4298"/>
        <v>0</v>
      </c>
      <c r="H2159" s="19">
        <f t="shared" si="4298"/>
        <v>0</v>
      </c>
      <c r="I2159" s="19">
        <f t="shared" si="4298"/>
        <v>0</v>
      </c>
      <c r="J2159" s="19">
        <f t="shared" si="4298"/>
        <v>0</v>
      </c>
      <c r="K2159" s="19">
        <f t="shared" si="4298"/>
        <v>0</v>
      </c>
      <c r="L2159" s="19">
        <f t="shared" si="4238"/>
        <v>621</v>
      </c>
      <c r="M2159" s="19">
        <f t="shared" si="4239"/>
        <v>0</v>
      </c>
      <c r="N2159" s="19">
        <f t="shared" si="4240"/>
        <v>0</v>
      </c>
      <c r="O2159" s="19">
        <f t="shared" si="4299"/>
        <v>0</v>
      </c>
      <c r="P2159" s="19">
        <f t="shared" si="4299"/>
        <v>0</v>
      </c>
      <c r="Q2159" s="19">
        <f t="shared" si="4299"/>
        <v>0</v>
      </c>
      <c r="R2159" s="19">
        <f t="shared" si="4244"/>
        <v>621</v>
      </c>
      <c r="S2159" s="19">
        <f t="shared" si="4245"/>
        <v>0</v>
      </c>
      <c r="T2159" s="19">
        <f t="shared" si="4246"/>
        <v>0</v>
      </c>
      <c r="U2159" s="19">
        <f t="shared" si="4300"/>
        <v>0</v>
      </c>
      <c r="V2159" s="19">
        <f t="shared" si="4247"/>
        <v>621</v>
      </c>
      <c r="W2159" s="19">
        <f t="shared" si="4248"/>
        <v>0</v>
      </c>
      <c r="X2159" s="19">
        <f t="shared" si="4249"/>
        <v>0</v>
      </c>
      <c r="Y2159" s="19">
        <f t="shared" si="4300"/>
        <v>0</v>
      </c>
      <c r="Z2159" s="19">
        <f t="shared" si="4300"/>
        <v>0</v>
      </c>
      <c r="AA2159" s="19">
        <f t="shared" si="4300"/>
        <v>0</v>
      </c>
      <c r="AB2159" s="19">
        <f t="shared" si="4283"/>
        <v>621</v>
      </c>
      <c r="AC2159" s="19">
        <f t="shared" si="4284"/>
        <v>0</v>
      </c>
      <c r="AD2159" s="19">
        <f t="shared" si="4285"/>
        <v>0</v>
      </c>
      <c r="AE2159" s="19">
        <f t="shared" si="4300"/>
        <v>0</v>
      </c>
      <c r="AF2159" s="19">
        <f t="shared" si="4300"/>
        <v>0</v>
      </c>
      <c r="AG2159" s="19">
        <f t="shared" si="4289"/>
        <v>621</v>
      </c>
      <c r="AH2159" s="19">
        <f t="shared" si="4290"/>
        <v>0</v>
      </c>
      <c r="AI2159" s="19">
        <f t="shared" si="4291"/>
        <v>0</v>
      </c>
      <c r="AJ2159" s="19">
        <f t="shared" si="4300"/>
        <v>-299.5</v>
      </c>
      <c r="AK2159" s="19">
        <f t="shared" si="4300"/>
        <v>0</v>
      </c>
      <c r="AL2159" s="19">
        <f t="shared" si="4300"/>
        <v>0</v>
      </c>
      <c r="AM2159" s="19">
        <f t="shared" si="4229"/>
        <v>321.5</v>
      </c>
      <c r="AN2159" s="19">
        <f t="shared" si="4300"/>
        <v>0</v>
      </c>
      <c r="AO2159" s="19">
        <f t="shared" si="4295"/>
        <v>321.5</v>
      </c>
      <c r="AP2159" s="19">
        <f t="shared" si="4231"/>
        <v>0</v>
      </c>
      <c r="AQ2159" s="19">
        <f t="shared" si="4300"/>
        <v>0</v>
      </c>
      <c r="AR2159" s="19">
        <f t="shared" si="4296"/>
        <v>0</v>
      </c>
      <c r="AS2159" s="19">
        <f t="shared" si="4233"/>
        <v>0</v>
      </c>
      <c r="AT2159" s="19">
        <f t="shared" si="4300"/>
        <v>0</v>
      </c>
      <c r="AU2159" s="19">
        <f t="shared" si="4297"/>
        <v>0</v>
      </c>
      <c r="AV2159" s="19">
        <f t="shared" si="4300"/>
        <v>0</v>
      </c>
      <c r="AW2159" s="32"/>
      <c r="AX2159" s="23"/>
      <c r="AY2159" s="2"/>
    </row>
    <row r="2160" spans="1:51" ht="31.2" x14ac:dyDescent="0.3">
      <c r="A2160" s="49" t="s">
        <v>448</v>
      </c>
      <c r="B2160" s="45">
        <v>240</v>
      </c>
      <c r="C2160" s="49" t="s">
        <v>151</v>
      </c>
      <c r="D2160" s="49" t="s">
        <v>246</v>
      </c>
      <c r="E2160" s="15" t="s">
        <v>550</v>
      </c>
      <c r="F2160" s="19">
        <v>621</v>
      </c>
      <c r="G2160" s="19">
        <v>0</v>
      </c>
      <c r="H2160" s="19">
        <v>0</v>
      </c>
      <c r="I2160" s="19"/>
      <c r="J2160" s="19"/>
      <c r="K2160" s="19"/>
      <c r="L2160" s="19">
        <f t="shared" si="4238"/>
        <v>621</v>
      </c>
      <c r="M2160" s="19">
        <f t="shared" si="4239"/>
        <v>0</v>
      </c>
      <c r="N2160" s="19">
        <f t="shared" si="4240"/>
        <v>0</v>
      </c>
      <c r="O2160" s="19"/>
      <c r="P2160" s="19"/>
      <c r="Q2160" s="19"/>
      <c r="R2160" s="19">
        <f t="shared" si="4244"/>
        <v>621</v>
      </c>
      <c r="S2160" s="19">
        <f t="shared" si="4245"/>
        <v>0</v>
      </c>
      <c r="T2160" s="19">
        <f t="shared" si="4246"/>
        <v>0</v>
      </c>
      <c r="U2160" s="19"/>
      <c r="V2160" s="19">
        <f t="shared" si="4247"/>
        <v>621</v>
      </c>
      <c r="W2160" s="19">
        <f t="shared" si="4248"/>
        <v>0</v>
      </c>
      <c r="X2160" s="19">
        <f t="shared" si="4249"/>
        <v>0</v>
      </c>
      <c r="Y2160" s="19"/>
      <c r="Z2160" s="19"/>
      <c r="AA2160" s="19"/>
      <c r="AB2160" s="19">
        <f t="shared" si="4283"/>
        <v>621</v>
      </c>
      <c r="AC2160" s="19">
        <f t="shared" si="4284"/>
        <v>0</v>
      </c>
      <c r="AD2160" s="19">
        <f t="shared" si="4285"/>
        <v>0</v>
      </c>
      <c r="AE2160" s="19"/>
      <c r="AF2160" s="19"/>
      <c r="AG2160" s="19">
        <f t="shared" si="4289"/>
        <v>621</v>
      </c>
      <c r="AH2160" s="19">
        <f t="shared" si="4290"/>
        <v>0</v>
      </c>
      <c r="AI2160" s="19">
        <f t="shared" si="4291"/>
        <v>0</v>
      </c>
      <c r="AJ2160" s="19">
        <v>-299.5</v>
      </c>
      <c r="AK2160" s="19"/>
      <c r="AL2160" s="19"/>
      <c r="AM2160" s="19">
        <f t="shared" si="4229"/>
        <v>321.5</v>
      </c>
      <c r="AN2160" s="19"/>
      <c r="AO2160" s="19">
        <f t="shared" si="4295"/>
        <v>321.5</v>
      </c>
      <c r="AP2160" s="19">
        <f t="shared" si="4231"/>
        <v>0</v>
      </c>
      <c r="AQ2160" s="19"/>
      <c r="AR2160" s="19">
        <f t="shared" si="4296"/>
        <v>0</v>
      </c>
      <c r="AS2160" s="19">
        <f t="shared" si="4233"/>
        <v>0</v>
      </c>
      <c r="AT2160" s="19"/>
      <c r="AU2160" s="19">
        <f t="shared" si="4297"/>
        <v>0</v>
      </c>
      <c r="AV2160" s="19"/>
      <c r="AW2160" s="32"/>
      <c r="AX2160" s="23"/>
      <c r="AY2160" s="2"/>
    </row>
    <row r="2161" spans="1:51" s="11" customFormat="1" ht="62.4" x14ac:dyDescent="0.3">
      <c r="A2161" s="10" t="s">
        <v>454</v>
      </c>
      <c r="B2161" s="17"/>
      <c r="C2161" s="10"/>
      <c r="D2161" s="10"/>
      <c r="E2161" s="16" t="s">
        <v>1257</v>
      </c>
      <c r="F2161" s="18">
        <f t="shared" ref="F2161:K2161" si="4301">F2162</f>
        <v>23174.399999999998</v>
      </c>
      <c r="G2161" s="18">
        <f t="shared" si="4301"/>
        <v>16357.300000000001</v>
      </c>
      <c r="H2161" s="18">
        <f t="shared" si="4301"/>
        <v>14583.5</v>
      </c>
      <c r="I2161" s="18">
        <f t="shared" si="4301"/>
        <v>0</v>
      </c>
      <c r="J2161" s="18">
        <f t="shared" si="4301"/>
        <v>0</v>
      </c>
      <c r="K2161" s="18">
        <f t="shared" si="4301"/>
        <v>0</v>
      </c>
      <c r="L2161" s="18">
        <f t="shared" si="4238"/>
        <v>23174.399999999998</v>
      </c>
      <c r="M2161" s="18">
        <f t="shared" si="4239"/>
        <v>16357.300000000001</v>
      </c>
      <c r="N2161" s="18">
        <f t="shared" si="4240"/>
        <v>14583.5</v>
      </c>
      <c r="O2161" s="18">
        <f t="shared" ref="O2161:Q2161" si="4302">O2162</f>
        <v>0</v>
      </c>
      <c r="P2161" s="18">
        <f t="shared" si="4302"/>
        <v>0</v>
      </c>
      <c r="Q2161" s="18">
        <f t="shared" si="4302"/>
        <v>0</v>
      </c>
      <c r="R2161" s="18">
        <f t="shared" si="4244"/>
        <v>23174.399999999998</v>
      </c>
      <c r="S2161" s="18">
        <f t="shared" si="4245"/>
        <v>16357.300000000001</v>
      </c>
      <c r="T2161" s="18">
        <f t="shared" si="4246"/>
        <v>14583.5</v>
      </c>
      <c r="U2161" s="18">
        <f t="shared" ref="U2161:AV2161" si="4303">U2162</f>
        <v>0</v>
      </c>
      <c r="V2161" s="18">
        <f t="shared" si="4247"/>
        <v>23174.399999999998</v>
      </c>
      <c r="W2161" s="18">
        <f t="shared" si="4248"/>
        <v>16357.300000000001</v>
      </c>
      <c r="X2161" s="18">
        <f t="shared" si="4249"/>
        <v>14583.5</v>
      </c>
      <c r="Y2161" s="18">
        <f t="shared" si="4303"/>
        <v>0</v>
      </c>
      <c r="Z2161" s="18">
        <f t="shared" si="4303"/>
        <v>0</v>
      </c>
      <c r="AA2161" s="18">
        <f t="shared" si="4303"/>
        <v>0</v>
      </c>
      <c r="AB2161" s="18">
        <f t="shared" si="4283"/>
        <v>23174.399999999998</v>
      </c>
      <c r="AC2161" s="18">
        <f t="shared" si="4284"/>
        <v>16357.300000000001</v>
      </c>
      <c r="AD2161" s="18">
        <f t="shared" si="4285"/>
        <v>14583.5</v>
      </c>
      <c r="AE2161" s="18">
        <f t="shared" si="4303"/>
        <v>0</v>
      </c>
      <c r="AF2161" s="18">
        <f t="shared" si="4303"/>
        <v>0</v>
      </c>
      <c r="AG2161" s="18">
        <f t="shared" si="4289"/>
        <v>23174.399999999998</v>
      </c>
      <c r="AH2161" s="18">
        <f t="shared" si="4290"/>
        <v>16357.300000000001</v>
      </c>
      <c r="AI2161" s="18">
        <f t="shared" si="4291"/>
        <v>14583.5</v>
      </c>
      <c r="AJ2161" s="18">
        <f t="shared" si="4303"/>
        <v>0</v>
      </c>
      <c r="AK2161" s="18">
        <f t="shared" si="4303"/>
        <v>0</v>
      </c>
      <c r="AL2161" s="18">
        <f t="shared" si="4303"/>
        <v>0</v>
      </c>
      <c r="AM2161" s="18">
        <f t="shared" si="4229"/>
        <v>23174.399999999998</v>
      </c>
      <c r="AN2161" s="18">
        <f t="shared" si="4303"/>
        <v>0</v>
      </c>
      <c r="AO2161" s="18">
        <f t="shared" si="4295"/>
        <v>23174.399999999998</v>
      </c>
      <c r="AP2161" s="18">
        <f t="shared" si="4231"/>
        <v>16357.300000000001</v>
      </c>
      <c r="AQ2161" s="18">
        <f t="shared" si="4303"/>
        <v>0</v>
      </c>
      <c r="AR2161" s="18">
        <f t="shared" si="4296"/>
        <v>16357.300000000001</v>
      </c>
      <c r="AS2161" s="18">
        <f t="shared" si="4233"/>
        <v>14583.5</v>
      </c>
      <c r="AT2161" s="18">
        <f t="shared" si="4303"/>
        <v>0</v>
      </c>
      <c r="AU2161" s="18">
        <f t="shared" si="4297"/>
        <v>14583.5</v>
      </c>
      <c r="AV2161" s="18">
        <f t="shared" si="4303"/>
        <v>0</v>
      </c>
      <c r="AW2161" s="31"/>
      <c r="AX2161" s="26"/>
    </row>
    <row r="2162" spans="1:51" ht="31.2" x14ac:dyDescent="0.3">
      <c r="A2162" s="49" t="s">
        <v>455</v>
      </c>
      <c r="B2162" s="45"/>
      <c r="C2162" s="49"/>
      <c r="D2162" s="49"/>
      <c r="E2162" s="15" t="s">
        <v>1258</v>
      </c>
      <c r="F2162" s="19">
        <f t="shared" ref="F2162:K2162" si="4304">F2163+F2167</f>
        <v>23174.399999999998</v>
      </c>
      <c r="G2162" s="19">
        <f t="shared" si="4304"/>
        <v>16357.300000000001</v>
      </c>
      <c r="H2162" s="19">
        <f t="shared" si="4304"/>
        <v>14583.5</v>
      </c>
      <c r="I2162" s="19">
        <f t="shared" si="4304"/>
        <v>0</v>
      </c>
      <c r="J2162" s="19">
        <f t="shared" si="4304"/>
        <v>0</v>
      </c>
      <c r="K2162" s="19">
        <f t="shared" si="4304"/>
        <v>0</v>
      </c>
      <c r="L2162" s="19">
        <f t="shared" si="4238"/>
        <v>23174.399999999998</v>
      </c>
      <c r="M2162" s="19">
        <f t="shared" si="4239"/>
        <v>16357.300000000001</v>
      </c>
      <c r="N2162" s="19">
        <f t="shared" si="4240"/>
        <v>14583.5</v>
      </c>
      <c r="O2162" s="19">
        <f t="shared" ref="O2162:Q2162" si="4305">O2163+O2167</f>
        <v>0</v>
      </c>
      <c r="P2162" s="19">
        <f t="shared" si="4305"/>
        <v>0</v>
      </c>
      <c r="Q2162" s="19">
        <f t="shared" si="4305"/>
        <v>0</v>
      </c>
      <c r="R2162" s="19">
        <f t="shared" si="4244"/>
        <v>23174.399999999998</v>
      </c>
      <c r="S2162" s="19">
        <f t="shared" si="4245"/>
        <v>16357.300000000001</v>
      </c>
      <c r="T2162" s="19">
        <f t="shared" si="4246"/>
        <v>14583.5</v>
      </c>
      <c r="U2162" s="19">
        <f t="shared" ref="U2162:AV2162" si="4306">U2163+U2167</f>
        <v>0</v>
      </c>
      <c r="V2162" s="19">
        <f t="shared" si="4247"/>
        <v>23174.399999999998</v>
      </c>
      <c r="W2162" s="19">
        <f t="shared" si="4248"/>
        <v>16357.300000000001</v>
      </c>
      <c r="X2162" s="19">
        <f t="shared" si="4249"/>
        <v>14583.5</v>
      </c>
      <c r="Y2162" s="19">
        <f t="shared" ref="Y2162:AA2162" si="4307">Y2163+Y2167</f>
        <v>0</v>
      </c>
      <c r="Z2162" s="19">
        <f t="shared" si="4307"/>
        <v>0</v>
      </c>
      <c r="AA2162" s="19">
        <f t="shared" si="4307"/>
        <v>0</v>
      </c>
      <c r="AB2162" s="19">
        <f t="shared" si="4283"/>
        <v>23174.399999999998</v>
      </c>
      <c r="AC2162" s="19">
        <f t="shared" si="4284"/>
        <v>16357.300000000001</v>
      </c>
      <c r="AD2162" s="19">
        <f t="shared" si="4285"/>
        <v>14583.5</v>
      </c>
      <c r="AE2162" s="19">
        <f t="shared" ref="AE2162:AF2162" si="4308">AE2163+AE2167</f>
        <v>0</v>
      </c>
      <c r="AF2162" s="19">
        <f t="shared" si="4308"/>
        <v>0</v>
      </c>
      <c r="AG2162" s="19">
        <f t="shared" si="4289"/>
        <v>23174.399999999998</v>
      </c>
      <c r="AH2162" s="19">
        <f t="shared" si="4290"/>
        <v>16357.300000000001</v>
      </c>
      <c r="AI2162" s="19">
        <f t="shared" si="4291"/>
        <v>14583.5</v>
      </c>
      <c r="AJ2162" s="19">
        <f t="shared" ref="AJ2162:AL2162" si="4309">AJ2163+AJ2167</f>
        <v>0</v>
      </c>
      <c r="AK2162" s="19">
        <f t="shared" si="4309"/>
        <v>0</v>
      </c>
      <c r="AL2162" s="19">
        <f t="shared" si="4309"/>
        <v>0</v>
      </c>
      <c r="AM2162" s="19">
        <f t="shared" si="4229"/>
        <v>23174.399999999998</v>
      </c>
      <c r="AN2162" s="19">
        <f t="shared" ref="AN2162" si="4310">AN2163+AN2167</f>
        <v>0</v>
      </c>
      <c r="AO2162" s="19">
        <f t="shared" si="4295"/>
        <v>23174.399999999998</v>
      </c>
      <c r="AP2162" s="19">
        <f t="shared" si="4231"/>
        <v>16357.300000000001</v>
      </c>
      <c r="AQ2162" s="19">
        <f t="shared" ref="AQ2162" si="4311">AQ2163+AQ2167</f>
        <v>0</v>
      </c>
      <c r="AR2162" s="19">
        <f t="shared" si="4296"/>
        <v>16357.300000000001</v>
      </c>
      <c r="AS2162" s="19">
        <f t="shared" si="4233"/>
        <v>14583.5</v>
      </c>
      <c r="AT2162" s="19">
        <f t="shared" ref="AT2162" si="4312">AT2163+AT2167</f>
        <v>0</v>
      </c>
      <c r="AU2162" s="19">
        <f t="shared" si="4297"/>
        <v>14583.5</v>
      </c>
      <c r="AV2162" s="19">
        <f t="shared" si="4306"/>
        <v>0</v>
      </c>
      <c r="AW2162" s="32"/>
      <c r="AX2162" s="23"/>
      <c r="AY2162" s="2"/>
    </row>
    <row r="2163" spans="1:51" ht="31.2" x14ac:dyDescent="0.3">
      <c r="A2163" s="49" t="s">
        <v>452</v>
      </c>
      <c r="B2163" s="45"/>
      <c r="C2163" s="49"/>
      <c r="D2163" s="49"/>
      <c r="E2163" s="15" t="s">
        <v>786</v>
      </c>
      <c r="F2163" s="19">
        <f t="shared" ref="F2163:K2165" si="4313">F2164</f>
        <v>22208.3</v>
      </c>
      <c r="G2163" s="19">
        <f t="shared" si="4313"/>
        <v>15783.6</v>
      </c>
      <c r="H2163" s="19">
        <f t="shared" si="4313"/>
        <v>14009.8</v>
      </c>
      <c r="I2163" s="19">
        <f t="shared" si="4313"/>
        <v>0</v>
      </c>
      <c r="J2163" s="19">
        <f t="shared" si="4313"/>
        <v>0</v>
      </c>
      <c r="K2163" s="19">
        <f t="shared" si="4313"/>
        <v>0</v>
      </c>
      <c r="L2163" s="19">
        <f t="shared" si="4238"/>
        <v>22208.3</v>
      </c>
      <c r="M2163" s="19">
        <f t="shared" si="4239"/>
        <v>15783.6</v>
      </c>
      <c r="N2163" s="19">
        <f t="shared" si="4240"/>
        <v>14009.8</v>
      </c>
      <c r="O2163" s="19">
        <f t="shared" ref="O2163:Q2165" si="4314">O2164</f>
        <v>0</v>
      </c>
      <c r="P2163" s="19">
        <f t="shared" si="4314"/>
        <v>0</v>
      </c>
      <c r="Q2163" s="19">
        <f t="shared" si="4314"/>
        <v>0</v>
      </c>
      <c r="R2163" s="19">
        <f t="shared" si="4244"/>
        <v>22208.3</v>
      </c>
      <c r="S2163" s="19">
        <f t="shared" si="4245"/>
        <v>15783.6</v>
      </c>
      <c r="T2163" s="19">
        <f t="shared" si="4246"/>
        <v>14009.8</v>
      </c>
      <c r="U2163" s="19">
        <f t="shared" ref="U2163:AV2165" si="4315">U2164</f>
        <v>0</v>
      </c>
      <c r="V2163" s="19">
        <f t="shared" si="4247"/>
        <v>22208.3</v>
      </c>
      <c r="W2163" s="19">
        <f t="shared" si="4248"/>
        <v>15783.6</v>
      </c>
      <c r="X2163" s="19">
        <f t="shared" si="4249"/>
        <v>14009.8</v>
      </c>
      <c r="Y2163" s="19">
        <f t="shared" si="4315"/>
        <v>0</v>
      </c>
      <c r="Z2163" s="19">
        <f t="shared" si="4315"/>
        <v>0</v>
      </c>
      <c r="AA2163" s="19">
        <f t="shared" si="4315"/>
        <v>0</v>
      </c>
      <c r="AB2163" s="19">
        <f t="shared" si="4283"/>
        <v>22208.3</v>
      </c>
      <c r="AC2163" s="19">
        <f t="shared" si="4284"/>
        <v>15783.6</v>
      </c>
      <c r="AD2163" s="19">
        <f t="shared" si="4285"/>
        <v>14009.8</v>
      </c>
      <c r="AE2163" s="19">
        <f t="shared" si="4315"/>
        <v>0</v>
      </c>
      <c r="AF2163" s="19">
        <f t="shared" si="4315"/>
        <v>0</v>
      </c>
      <c r="AG2163" s="19">
        <f t="shared" si="4289"/>
        <v>22208.3</v>
      </c>
      <c r="AH2163" s="19">
        <f t="shared" si="4290"/>
        <v>15783.6</v>
      </c>
      <c r="AI2163" s="19">
        <f t="shared" si="4291"/>
        <v>14009.8</v>
      </c>
      <c r="AJ2163" s="19">
        <f t="shared" si="4315"/>
        <v>0</v>
      </c>
      <c r="AK2163" s="19">
        <f t="shared" si="4315"/>
        <v>0</v>
      </c>
      <c r="AL2163" s="19">
        <f t="shared" si="4315"/>
        <v>0</v>
      </c>
      <c r="AM2163" s="19">
        <f t="shared" si="4229"/>
        <v>22208.3</v>
      </c>
      <c r="AN2163" s="19">
        <f t="shared" si="4315"/>
        <v>0</v>
      </c>
      <c r="AO2163" s="19">
        <f t="shared" si="4295"/>
        <v>22208.3</v>
      </c>
      <c r="AP2163" s="19">
        <f t="shared" si="4231"/>
        <v>15783.6</v>
      </c>
      <c r="AQ2163" s="19">
        <f t="shared" si="4315"/>
        <v>0</v>
      </c>
      <c r="AR2163" s="19">
        <f t="shared" si="4296"/>
        <v>15783.6</v>
      </c>
      <c r="AS2163" s="19">
        <f t="shared" si="4233"/>
        <v>14009.8</v>
      </c>
      <c r="AT2163" s="19">
        <f t="shared" si="4315"/>
        <v>0</v>
      </c>
      <c r="AU2163" s="19">
        <f t="shared" si="4297"/>
        <v>14009.8</v>
      </c>
      <c r="AV2163" s="19">
        <f t="shared" si="4315"/>
        <v>0</v>
      </c>
      <c r="AW2163" s="32"/>
      <c r="AX2163" s="23"/>
      <c r="AY2163" s="2"/>
    </row>
    <row r="2164" spans="1:51" ht="31.2" x14ac:dyDescent="0.3">
      <c r="A2164" s="49" t="s">
        <v>452</v>
      </c>
      <c r="B2164" s="45">
        <v>200</v>
      </c>
      <c r="C2164" s="49"/>
      <c r="D2164" s="49"/>
      <c r="E2164" s="15" t="s">
        <v>578</v>
      </c>
      <c r="F2164" s="19">
        <f t="shared" si="4313"/>
        <v>22208.3</v>
      </c>
      <c r="G2164" s="19">
        <f t="shared" si="4313"/>
        <v>15783.6</v>
      </c>
      <c r="H2164" s="19">
        <f t="shared" si="4313"/>
        <v>14009.8</v>
      </c>
      <c r="I2164" s="19">
        <f t="shared" si="4313"/>
        <v>0</v>
      </c>
      <c r="J2164" s="19">
        <f t="shared" si="4313"/>
        <v>0</v>
      </c>
      <c r="K2164" s="19">
        <f t="shared" si="4313"/>
        <v>0</v>
      </c>
      <c r="L2164" s="19">
        <f t="shared" si="4238"/>
        <v>22208.3</v>
      </c>
      <c r="M2164" s="19">
        <f t="shared" si="4239"/>
        <v>15783.6</v>
      </c>
      <c r="N2164" s="19">
        <f t="shared" si="4240"/>
        <v>14009.8</v>
      </c>
      <c r="O2164" s="19">
        <f t="shared" si="4314"/>
        <v>0</v>
      </c>
      <c r="P2164" s="19">
        <f t="shared" si="4314"/>
        <v>0</v>
      </c>
      <c r="Q2164" s="19">
        <f t="shared" si="4314"/>
        <v>0</v>
      </c>
      <c r="R2164" s="19">
        <f t="shared" si="4244"/>
        <v>22208.3</v>
      </c>
      <c r="S2164" s="19">
        <f t="shared" si="4245"/>
        <v>15783.6</v>
      </c>
      <c r="T2164" s="19">
        <f t="shared" si="4246"/>
        <v>14009.8</v>
      </c>
      <c r="U2164" s="19">
        <f t="shared" si="4315"/>
        <v>0</v>
      </c>
      <c r="V2164" s="19">
        <f t="shared" si="4247"/>
        <v>22208.3</v>
      </c>
      <c r="W2164" s="19">
        <f t="shared" si="4248"/>
        <v>15783.6</v>
      </c>
      <c r="X2164" s="19">
        <f t="shared" si="4249"/>
        <v>14009.8</v>
      </c>
      <c r="Y2164" s="19">
        <f t="shared" si="4315"/>
        <v>0</v>
      </c>
      <c r="Z2164" s="19">
        <f t="shared" si="4315"/>
        <v>0</v>
      </c>
      <c r="AA2164" s="19">
        <f t="shared" si="4315"/>
        <v>0</v>
      </c>
      <c r="AB2164" s="19">
        <f t="shared" si="4283"/>
        <v>22208.3</v>
      </c>
      <c r="AC2164" s="19">
        <f t="shared" si="4284"/>
        <v>15783.6</v>
      </c>
      <c r="AD2164" s="19">
        <f t="shared" si="4285"/>
        <v>14009.8</v>
      </c>
      <c r="AE2164" s="19">
        <f t="shared" si="4315"/>
        <v>0</v>
      </c>
      <c r="AF2164" s="19">
        <f t="shared" si="4315"/>
        <v>0</v>
      </c>
      <c r="AG2164" s="19">
        <f t="shared" si="4289"/>
        <v>22208.3</v>
      </c>
      <c r="AH2164" s="19">
        <f t="shared" si="4290"/>
        <v>15783.6</v>
      </c>
      <c r="AI2164" s="19">
        <f t="shared" si="4291"/>
        <v>14009.8</v>
      </c>
      <c r="AJ2164" s="19">
        <f t="shared" si="4315"/>
        <v>0</v>
      </c>
      <c r="AK2164" s="19">
        <f t="shared" si="4315"/>
        <v>0</v>
      </c>
      <c r="AL2164" s="19">
        <f t="shared" si="4315"/>
        <v>0</v>
      </c>
      <c r="AM2164" s="19">
        <f t="shared" si="4229"/>
        <v>22208.3</v>
      </c>
      <c r="AN2164" s="19">
        <f t="shared" si="4315"/>
        <v>0</v>
      </c>
      <c r="AO2164" s="19">
        <f t="shared" si="4295"/>
        <v>22208.3</v>
      </c>
      <c r="AP2164" s="19">
        <f t="shared" si="4231"/>
        <v>15783.6</v>
      </c>
      <c r="AQ2164" s="19">
        <f t="shared" si="4315"/>
        <v>0</v>
      </c>
      <c r="AR2164" s="19">
        <f t="shared" si="4296"/>
        <v>15783.6</v>
      </c>
      <c r="AS2164" s="19">
        <f t="shared" si="4233"/>
        <v>14009.8</v>
      </c>
      <c r="AT2164" s="19">
        <f t="shared" si="4315"/>
        <v>0</v>
      </c>
      <c r="AU2164" s="19">
        <f t="shared" si="4297"/>
        <v>14009.8</v>
      </c>
      <c r="AV2164" s="19">
        <f t="shared" si="4315"/>
        <v>0</v>
      </c>
      <c r="AW2164" s="32"/>
      <c r="AX2164" s="23"/>
      <c r="AY2164" s="2"/>
    </row>
    <row r="2165" spans="1:51" ht="46.8" x14ac:dyDescent="0.3">
      <c r="A2165" s="49" t="s">
        <v>452</v>
      </c>
      <c r="B2165" s="45">
        <v>240</v>
      </c>
      <c r="C2165" s="49"/>
      <c r="D2165" s="49"/>
      <c r="E2165" s="15" t="s">
        <v>586</v>
      </c>
      <c r="F2165" s="19">
        <f t="shared" si="4313"/>
        <v>22208.3</v>
      </c>
      <c r="G2165" s="19">
        <f t="shared" si="4313"/>
        <v>15783.6</v>
      </c>
      <c r="H2165" s="19">
        <f t="shared" si="4313"/>
        <v>14009.8</v>
      </c>
      <c r="I2165" s="19">
        <f t="shared" si="4313"/>
        <v>0</v>
      </c>
      <c r="J2165" s="19">
        <f t="shared" si="4313"/>
        <v>0</v>
      </c>
      <c r="K2165" s="19">
        <f t="shared" si="4313"/>
        <v>0</v>
      </c>
      <c r="L2165" s="19">
        <f t="shared" si="4238"/>
        <v>22208.3</v>
      </c>
      <c r="M2165" s="19">
        <f t="shared" si="4239"/>
        <v>15783.6</v>
      </c>
      <c r="N2165" s="19">
        <f t="shared" si="4240"/>
        <v>14009.8</v>
      </c>
      <c r="O2165" s="19">
        <f t="shared" si="4314"/>
        <v>0</v>
      </c>
      <c r="P2165" s="19">
        <f t="shared" si="4314"/>
        <v>0</v>
      </c>
      <c r="Q2165" s="19">
        <f t="shared" si="4314"/>
        <v>0</v>
      </c>
      <c r="R2165" s="19">
        <f t="shared" si="4244"/>
        <v>22208.3</v>
      </c>
      <c r="S2165" s="19">
        <f t="shared" si="4245"/>
        <v>15783.6</v>
      </c>
      <c r="T2165" s="19">
        <f t="shared" si="4246"/>
        <v>14009.8</v>
      </c>
      <c r="U2165" s="19">
        <f t="shared" si="4315"/>
        <v>0</v>
      </c>
      <c r="V2165" s="19">
        <f t="shared" si="4247"/>
        <v>22208.3</v>
      </c>
      <c r="W2165" s="19">
        <f t="shared" si="4248"/>
        <v>15783.6</v>
      </c>
      <c r="X2165" s="19">
        <f t="shared" si="4249"/>
        <v>14009.8</v>
      </c>
      <c r="Y2165" s="19">
        <f t="shared" si="4315"/>
        <v>0</v>
      </c>
      <c r="Z2165" s="19">
        <f t="shared" si="4315"/>
        <v>0</v>
      </c>
      <c r="AA2165" s="19">
        <f t="shared" si="4315"/>
        <v>0</v>
      </c>
      <c r="AB2165" s="19">
        <f t="shared" si="4283"/>
        <v>22208.3</v>
      </c>
      <c r="AC2165" s="19">
        <f t="shared" si="4284"/>
        <v>15783.6</v>
      </c>
      <c r="AD2165" s="19">
        <f t="shared" si="4285"/>
        <v>14009.8</v>
      </c>
      <c r="AE2165" s="19">
        <f t="shared" si="4315"/>
        <v>0</v>
      </c>
      <c r="AF2165" s="19">
        <f t="shared" si="4315"/>
        <v>0</v>
      </c>
      <c r="AG2165" s="19">
        <f t="shared" si="4289"/>
        <v>22208.3</v>
      </c>
      <c r="AH2165" s="19">
        <f t="shared" si="4290"/>
        <v>15783.6</v>
      </c>
      <c r="AI2165" s="19">
        <f t="shared" si="4291"/>
        <v>14009.8</v>
      </c>
      <c r="AJ2165" s="19">
        <f t="shared" si="4315"/>
        <v>0</v>
      </c>
      <c r="AK2165" s="19">
        <f t="shared" si="4315"/>
        <v>0</v>
      </c>
      <c r="AL2165" s="19">
        <f t="shared" si="4315"/>
        <v>0</v>
      </c>
      <c r="AM2165" s="19">
        <f t="shared" si="4229"/>
        <v>22208.3</v>
      </c>
      <c r="AN2165" s="19">
        <f t="shared" si="4315"/>
        <v>0</v>
      </c>
      <c r="AO2165" s="19">
        <f t="shared" si="4295"/>
        <v>22208.3</v>
      </c>
      <c r="AP2165" s="19">
        <f t="shared" si="4231"/>
        <v>15783.6</v>
      </c>
      <c r="AQ2165" s="19">
        <f t="shared" si="4315"/>
        <v>0</v>
      </c>
      <c r="AR2165" s="19">
        <f t="shared" si="4296"/>
        <v>15783.6</v>
      </c>
      <c r="AS2165" s="19">
        <f t="shared" si="4233"/>
        <v>14009.8</v>
      </c>
      <c r="AT2165" s="19">
        <f t="shared" si="4315"/>
        <v>0</v>
      </c>
      <c r="AU2165" s="19">
        <f t="shared" si="4297"/>
        <v>14009.8</v>
      </c>
      <c r="AV2165" s="19">
        <f t="shared" si="4315"/>
        <v>0</v>
      </c>
      <c r="AW2165" s="32"/>
      <c r="AX2165" s="23"/>
      <c r="AY2165" s="2"/>
    </row>
    <row r="2166" spans="1:51" ht="31.2" x14ac:dyDescent="0.3">
      <c r="A2166" s="49" t="s">
        <v>452</v>
      </c>
      <c r="B2166" s="45">
        <v>240</v>
      </c>
      <c r="C2166" s="49" t="s">
        <v>151</v>
      </c>
      <c r="D2166" s="49" t="s">
        <v>246</v>
      </c>
      <c r="E2166" s="15" t="s">
        <v>550</v>
      </c>
      <c r="F2166" s="19">
        <v>22208.3</v>
      </c>
      <c r="G2166" s="19">
        <v>15783.6</v>
      </c>
      <c r="H2166" s="19">
        <v>14009.8</v>
      </c>
      <c r="I2166" s="19"/>
      <c r="J2166" s="19"/>
      <c r="K2166" s="19"/>
      <c r="L2166" s="19">
        <f t="shared" si="4238"/>
        <v>22208.3</v>
      </c>
      <c r="M2166" s="19">
        <f t="shared" si="4239"/>
        <v>15783.6</v>
      </c>
      <c r="N2166" s="19">
        <f t="shared" si="4240"/>
        <v>14009.8</v>
      </c>
      <c r="O2166" s="19"/>
      <c r="P2166" s="19"/>
      <c r="Q2166" s="19"/>
      <c r="R2166" s="19">
        <f t="shared" si="4244"/>
        <v>22208.3</v>
      </c>
      <c r="S2166" s="19">
        <f t="shared" si="4245"/>
        <v>15783.6</v>
      </c>
      <c r="T2166" s="19">
        <f t="shared" si="4246"/>
        <v>14009.8</v>
      </c>
      <c r="U2166" s="19"/>
      <c r="V2166" s="19">
        <f t="shared" si="4247"/>
        <v>22208.3</v>
      </c>
      <c r="W2166" s="19">
        <f t="shared" si="4248"/>
        <v>15783.6</v>
      </c>
      <c r="X2166" s="19">
        <f t="shared" si="4249"/>
        <v>14009.8</v>
      </c>
      <c r="Y2166" s="19"/>
      <c r="Z2166" s="19"/>
      <c r="AA2166" s="19"/>
      <c r="AB2166" s="19">
        <f t="shared" si="4283"/>
        <v>22208.3</v>
      </c>
      <c r="AC2166" s="19">
        <f t="shared" si="4284"/>
        <v>15783.6</v>
      </c>
      <c r="AD2166" s="19">
        <f t="shared" si="4285"/>
        <v>14009.8</v>
      </c>
      <c r="AE2166" s="19"/>
      <c r="AF2166" s="19"/>
      <c r="AG2166" s="19">
        <f t="shared" si="4289"/>
        <v>22208.3</v>
      </c>
      <c r="AH2166" s="19">
        <f t="shared" si="4290"/>
        <v>15783.6</v>
      </c>
      <c r="AI2166" s="19">
        <f t="shared" si="4291"/>
        <v>14009.8</v>
      </c>
      <c r="AJ2166" s="19"/>
      <c r="AK2166" s="19"/>
      <c r="AL2166" s="19"/>
      <c r="AM2166" s="19">
        <f t="shared" si="4229"/>
        <v>22208.3</v>
      </c>
      <c r="AN2166" s="19"/>
      <c r="AO2166" s="19">
        <f t="shared" si="4295"/>
        <v>22208.3</v>
      </c>
      <c r="AP2166" s="19">
        <f t="shared" si="4231"/>
        <v>15783.6</v>
      </c>
      <c r="AQ2166" s="19"/>
      <c r="AR2166" s="19">
        <f t="shared" si="4296"/>
        <v>15783.6</v>
      </c>
      <c r="AS2166" s="19">
        <f t="shared" si="4233"/>
        <v>14009.8</v>
      </c>
      <c r="AT2166" s="19"/>
      <c r="AU2166" s="19">
        <f t="shared" si="4297"/>
        <v>14009.8</v>
      </c>
      <c r="AV2166" s="19"/>
      <c r="AW2166" s="32"/>
      <c r="AX2166" s="23"/>
      <c r="AY2166" s="2"/>
    </row>
    <row r="2167" spans="1:51" x14ac:dyDescent="0.3">
      <c r="A2167" s="49" t="s">
        <v>453</v>
      </c>
      <c r="B2167" s="45"/>
      <c r="C2167" s="49"/>
      <c r="D2167" s="49"/>
      <c r="E2167" s="15" t="s">
        <v>787</v>
      </c>
      <c r="F2167" s="19">
        <f t="shared" ref="F2167:K2169" si="4316">F2168</f>
        <v>966.1</v>
      </c>
      <c r="G2167" s="19">
        <f t="shared" si="4316"/>
        <v>573.70000000000005</v>
      </c>
      <c r="H2167" s="19">
        <f t="shared" si="4316"/>
        <v>573.70000000000005</v>
      </c>
      <c r="I2167" s="19">
        <f t="shared" si="4316"/>
        <v>0</v>
      </c>
      <c r="J2167" s="19">
        <f t="shared" si="4316"/>
        <v>0</v>
      </c>
      <c r="K2167" s="19">
        <f t="shared" si="4316"/>
        <v>0</v>
      </c>
      <c r="L2167" s="19">
        <f t="shared" si="4238"/>
        <v>966.1</v>
      </c>
      <c r="M2167" s="19">
        <f t="shared" si="4239"/>
        <v>573.70000000000005</v>
      </c>
      <c r="N2167" s="19">
        <f t="shared" si="4240"/>
        <v>573.70000000000005</v>
      </c>
      <c r="O2167" s="19">
        <f t="shared" ref="O2167:Q2169" si="4317">O2168</f>
        <v>0</v>
      </c>
      <c r="P2167" s="19">
        <f t="shared" si="4317"/>
        <v>0</v>
      </c>
      <c r="Q2167" s="19">
        <f t="shared" si="4317"/>
        <v>0</v>
      </c>
      <c r="R2167" s="19">
        <f t="shared" si="4244"/>
        <v>966.1</v>
      </c>
      <c r="S2167" s="19">
        <f t="shared" si="4245"/>
        <v>573.70000000000005</v>
      </c>
      <c r="T2167" s="19">
        <f t="shared" si="4246"/>
        <v>573.70000000000005</v>
      </c>
      <c r="U2167" s="19">
        <f t="shared" ref="U2167:AV2169" si="4318">U2168</f>
        <v>0</v>
      </c>
      <c r="V2167" s="19">
        <f t="shared" si="4247"/>
        <v>966.1</v>
      </c>
      <c r="W2167" s="19">
        <f t="shared" si="4248"/>
        <v>573.70000000000005</v>
      </c>
      <c r="X2167" s="19">
        <f t="shared" si="4249"/>
        <v>573.70000000000005</v>
      </c>
      <c r="Y2167" s="19">
        <f t="shared" si="4318"/>
        <v>0</v>
      </c>
      <c r="Z2167" s="19">
        <f t="shared" si="4318"/>
        <v>0</v>
      </c>
      <c r="AA2167" s="19">
        <f t="shared" si="4318"/>
        <v>0</v>
      </c>
      <c r="AB2167" s="19">
        <f t="shared" si="4283"/>
        <v>966.1</v>
      </c>
      <c r="AC2167" s="19">
        <f t="shared" si="4284"/>
        <v>573.70000000000005</v>
      </c>
      <c r="AD2167" s="19">
        <f t="shared" si="4285"/>
        <v>573.70000000000005</v>
      </c>
      <c r="AE2167" s="19">
        <f t="shared" si="4318"/>
        <v>0</v>
      </c>
      <c r="AF2167" s="19">
        <f t="shared" si="4318"/>
        <v>0</v>
      </c>
      <c r="AG2167" s="19">
        <f t="shared" si="4289"/>
        <v>966.1</v>
      </c>
      <c r="AH2167" s="19">
        <f t="shared" si="4290"/>
        <v>573.70000000000005</v>
      </c>
      <c r="AI2167" s="19">
        <f t="shared" si="4291"/>
        <v>573.70000000000005</v>
      </c>
      <c r="AJ2167" s="19">
        <f t="shared" si="4318"/>
        <v>0</v>
      </c>
      <c r="AK2167" s="19">
        <f t="shared" si="4318"/>
        <v>0</v>
      </c>
      <c r="AL2167" s="19">
        <f t="shared" si="4318"/>
        <v>0</v>
      </c>
      <c r="AM2167" s="19">
        <f t="shared" si="4229"/>
        <v>966.1</v>
      </c>
      <c r="AN2167" s="19">
        <f t="shared" si="4318"/>
        <v>0</v>
      </c>
      <c r="AO2167" s="19">
        <f t="shared" si="4295"/>
        <v>966.1</v>
      </c>
      <c r="AP2167" s="19">
        <f t="shared" si="4231"/>
        <v>573.70000000000005</v>
      </c>
      <c r="AQ2167" s="19">
        <f t="shared" si="4318"/>
        <v>0</v>
      </c>
      <c r="AR2167" s="19">
        <f t="shared" si="4296"/>
        <v>573.70000000000005</v>
      </c>
      <c r="AS2167" s="19">
        <f t="shared" si="4233"/>
        <v>573.70000000000005</v>
      </c>
      <c r="AT2167" s="19">
        <f t="shared" si="4318"/>
        <v>0</v>
      </c>
      <c r="AU2167" s="19">
        <f t="shared" si="4297"/>
        <v>573.70000000000005</v>
      </c>
      <c r="AV2167" s="19">
        <f t="shared" si="4318"/>
        <v>0</v>
      </c>
      <c r="AW2167" s="32"/>
      <c r="AX2167" s="23"/>
      <c r="AY2167" s="2"/>
    </row>
    <row r="2168" spans="1:51" ht="31.2" x14ac:dyDescent="0.3">
      <c r="A2168" s="49" t="s">
        <v>453</v>
      </c>
      <c r="B2168" s="45">
        <v>200</v>
      </c>
      <c r="C2168" s="49"/>
      <c r="D2168" s="49"/>
      <c r="E2168" s="15" t="s">
        <v>578</v>
      </c>
      <c r="F2168" s="19">
        <f t="shared" si="4316"/>
        <v>966.1</v>
      </c>
      <c r="G2168" s="19">
        <f t="shared" si="4316"/>
        <v>573.70000000000005</v>
      </c>
      <c r="H2168" s="19">
        <f t="shared" si="4316"/>
        <v>573.70000000000005</v>
      </c>
      <c r="I2168" s="19">
        <f t="shared" si="4316"/>
        <v>0</v>
      </c>
      <c r="J2168" s="19">
        <f t="shared" si="4316"/>
        <v>0</v>
      </c>
      <c r="K2168" s="19">
        <f t="shared" si="4316"/>
        <v>0</v>
      </c>
      <c r="L2168" s="19">
        <f t="shared" si="4238"/>
        <v>966.1</v>
      </c>
      <c r="M2168" s="19">
        <f t="shared" si="4239"/>
        <v>573.70000000000005</v>
      </c>
      <c r="N2168" s="19">
        <f t="shared" si="4240"/>
        <v>573.70000000000005</v>
      </c>
      <c r="O2168" s="19">
        <f t="shared" si="4317"/>
        <v>0</v>
      </c>
      <c r="P2168" s="19">
        <f t="shared" si="4317"/>
        <v>0</v>
      </c>
      <c r="Q2168" s="19">
        <f t="shared" si="4317"/>
        <v>0</v>
      </c>
      <c r="R2168" s="19">
        <f t="shared" si="4244"/>
        <v>966.1</v>
      </c>
      <c r="S2168" s="19">
        <f t="shared" si="4245"/>
        <v>573.70000000000005</v>
      </c>
      <c r="T2168" s="19">
        <f t="shared" si="4246"/>
        <v>573.70000000000005</v>
      </c>
      <c r="U2168" s="19">
        <f t="shared" si="4318"/>
        <v>0</v>
      </c>
      <c r="V2168" s="19">
        <f t="shared" si="4247"/>
        <v>966.1</v>
      </c>
      <c r="W2168" s="19">
        <f t="shared" si="4248"/>
        <v>573.70000000000005</v>
      </c>
      <c r="X2168" s="19">
        <f t="shared" si="4249"/>
        <v>573.70000000000005</v>
      </c>
      <c r="Y2168" s="19">
        <f t="shared" si="4318"/>
        <v>0</v>
      </c>
      <c r="Z2168" s="19">
        <f t="shared" si="4318"/>
        <v>0</v>
      </c>
      <c r="AA2168" s="19">
        <f t="shared" si="4318"/>
        <v>0</v>
      </c>
      <c r="AB2168" s="19">
        <f t="shared" si="4283"/>
        <v>966.1</v>
      </c>
      <c r="AC2168" s="19">
        <f t="shared" si="4284"/>
        <v>573.70000000000005</v>
      </c>
      <c r="AD2168" s="19">
        <f t="shared" si="4285"/>
        <v>573.70000000000005</v>
      </c>
      <c r="AE2168" s="19">
        <f t="shared" si="4318"/>
        <v>0</v>
      </c>
      <c r="AF2168" s="19">
        <f t="shared" si="4318"/>
        <v>0</v>
      </c>
      <c r="AG2168" s="19">
        <f t="shared" si="4289"/>
        <v>966.1</v>
      </c>
      <c r="AH2168" s="19">
        <f t="shared" si="4290"/>
        <v>573.70000000000005</v>
      </c>
      <c r="AI2168" s="19">
        <f t="shared" si="4291"/>
        <v>573.70000000000005</v>
      </c>
      <c r="AJ2168" s="19">
        <f t="shared" si="4318"/>
        <v>0</v>
      </c>
      <c r="AK2168" s="19">
        <f t="shared" si="4318"/>
        <v>0</v>
      </c>
      <c r="AL2168" s="19">
        <f t="shared" si="4318"/>
        <v>0</v>
      </c>
      <c r="AM2168" s="19">
        <f t="shared" si="4229"/>
        <v>966.1</v>
      </c>
      <c r="AN2168" s="19">
        <f t="shared" si="4318"/>
        <v>0</v>
      </c>
      <c r="AO2168" s="19">
        <f t="shared" si="4295"/>
        <v>966.1</v>
      </c>
      <c r="AP2168" s="19">
        <f t="shared" si="4231"/>
        <v>573.70000000000005</v>
      </c>
      <c r="AQ2168" s="19">
        <f t="shared" si="4318"/>
        <v>0</v>
      </c>
      <c r="AR2168" s="19">
        <f t="shared" si="4296"/>
        <v>573.70000000000005</v>
      </c>
      <c r="AS2168" s="19">
        <f t="shared" si="4233"/>
        <v>573.70000000000005</v>
      </c>
      <c r="AT2168" s="19">
        <f t="shared" si="4318"/>
        <v>0</v>
      </c>
      <c r="AU2168" s="19">
        <f t="shared" si="4297"/>
        <v>573.70000000000005</v>
      </c>
      <c r="AV2168" s="19">
        <f t="shared" si="4318"/>
        <v>0</v>
      </c>
      <c r="AW2168" s="32"/>
      <c r="AX2168" s="23"/>
      <c r="AY2168" s="2"/>
    </row>
    <row r="2169" spans="1:51" ht="46.8" x14ac:dyDescent="0.3">
      <c r="A2169" s="49" t="s">
        <v>453</v>
      </c>
      <c r="B2169" s="45">
        <v>240</v>
      </c>
      <c r="C2169" s="49"/>
      <c r="D2169" s="49"/>
      <c r="E2169" s="15" t="s">
        <v>586</v>
      </c>
      <c r="F2169" s="19">
        <f t="shared" si="4316"/>
        <v>966.1</v>
      </c>
      <c r="G2169" s="19">
        <f t="shared" si="4316"/>
        <v>573.70000000000005</v>
      </c>
      <c r="H2169" s="19">
        <f t="shared" si="4316"/>
        <v>573.70000000000005</v>
      </c>
      <c r="I2169" s="19">
        <f t="shared" si="4316"/>
        <v>0</v>
      </c>
      <c r="J2169" s="19">
        <f t="shared" si="4316"/>
        <v>0</v>
      </c>
      <c r="K2169" s="19">
        <f t="shared" si="4316"/>
        <v>0</v>
      </c>
      <c r="L2169" s="19">
        <f t="shared" si="4238"/>
        <v>966.1</v>
      </c>
      <c r="M2169" s="19">
        <f t="shared" si="4239"/>
        <v>573.70000000000005</v>
      </c>
      <c r="N2169" s="19">
        <f t="shared" si="4240"/>
        <v>573.70000000000005</v>
      </c>
      <c r="O2169" s="19">
        <f t="shared" si="4317"/>
        <v>0</v>
      </c>
      <c r="P2169" s="19">
        <f t="shared" si="4317"/>
        <v>0</v>
      </c>
      <c r="Q2169" s="19">
        <f t="shared" si="4317"/>
        <v>0</v>
      </c>
      <c r="R2169" s="19">
        <f t="shared" si="4244"/>
        <v>966.1</v>
      </c>
      <c r="S2169" s="19">
        <f t="shared" si="4245"/>
        <v>573.70000000000005</v>
      </c>
      <c r="T2169" s="19">
        <f t="shared" si="4246"/>
        <v>573.70000000000005</v>
      </c>
      <c r="U2169" s="19">
        <f t="shared" si="4318"/>
        <v>0</v>
      </c>
      <c r="V2169" s="19">
        <f t="shared" si="4247"/>
        <v>966.1</v>
      </c>
      <c r="W2169" s="19">
        <f t="shared" si="4248"/>
        <v>573.70000000000005</v>
      </c>
      <c r="X2169" s="19">
        <f t="shared" si="4249"/>
        <v>573.70000000000005</v>
      </c>
      <c r="Y2169" s="19">
        <f t="shared" si="4318"/>
        <v>0</v>
      </c>
      <c r="Z2169" s="19">
        <f t="shared" si="4318"/>
        <v>0</v>
      </c>
      <c r="AA2169" s="19">
        <f t="shared" si="4318"/>
        <v>0</v>
      </c>
      <c r="AB2169" s="19">
        <f t="shared" si="4283"/>
        <v>966.1</v>
      </c>
      <c r="AC2169" s="19">
        <f t="shared" si="4284"/>
        <v>573.70000000000005</v>
      </c>
      <c r="AD2169" s="19">
        <f t="shared" si="4285"/>
        <v>573.70000000000005</v>
      </c>
      <c r="AE2169" s="19">
        <f t="shared" si="4318"/>
        <v>0</v>
      </c>
      <c r="AF2169" s="19">
        <f t="shared" si="4318"/>
        <v>0</v>
      </c>
      <c r="AG2169" s="19">
        <f t="shared" si="4289"/>
        <v>966.1</v>
      </c>
      <c r="AH2169" s="19">
        <f t="shared" si="4290"/>
        <v>573.70000000000005</v>
      </c>
      <c r="AI2169" s="19">
        <f t="shared" si="4291"/>
        <v>573.70000000000005</v>
      </c>
      <c r="AJ2169" s="19">
        <f t="shared" si="4318"/>
        <v>0</v>
      </c>
      <c r="AK2169" s="19">
        <f t="shared" si="4318"/>
        <v>0</v>
      </c>
      <c r="AL2169" s="19">
        <f t="shared" si="4318"/>
        <v>0</v>
      </c>
      <c r="AM2169" s="19">
        <f t="shared" si="4229"/>
        <v>966.1</v>
      </c>
      <c r="AN2169" s="19">
        <f t="shared" si="4318"/>
        <v>0</v>
      </c>
      <c r="AO2169" s="19">
        <f t="shared" si="4295"/>
        <v>966.1</v>
      </c>
      <c r="AP2169" s="19">
        <f t="shared" si="4231"/>
        <v>573.70000000000005</v>
      </c>
      <c r="AQ2169" s="19">
        <f t="shared" si="4318"/>
        <v>0</v>
      </c>
      <c r="AR2169" s="19">
        <f t="shared" si="4296"/>
        <v>573.70000000000005</v>
      </c>
      <c r="AS2169" s="19">
        <f t="shared" si="4233"/>
        <v>573.70000000000005</v>
      </c>
      <c r="AT2169" s="19">
        <f t="shared" si="4318"/>
        <v>0</v>
      </c>
      <c r="AU2169" s="19">
        <f t="shared" si="4297"/>
        <v>573.70000000000005</v>
      </c>
      <c r="AV2169" s="19">
        <f t="shared" si="4318"/>
        <v>0</v>
      </c>
      <c r="AW2169" s="32"/>
      <c r="AX2169" s="23"/>
      <c r="AY2169" s="2"/>
    </row>
    <row r="2170" spans="1:51" ht="31.2" x14ac:dyDescent="0.3">
      <c r="A2170" s="49" t="s">
        <v>453</v>
      </c>
      <c r="B2170" s="45">
        <v>240</v>
      </c>
      <c r="C2170" s="49" t="s">
        <v>151</v>
      </c>
      <c r="D2170" s="49" t="s">
        <v>246</v>
      </c>
      <c r="E2170" s="15" t="s">
        <v>550</v>
      </c>
      <c r="F2170" s="19">
        <v>966.1</v>
      </c>
      <c r="G2170" s="19">
        <v>573.70000000000005</v>
      </c>
      <c r="H2170" s="19">
        <v>573.70000000000005</v>
      </c>
      <c r="I2170" s="19"/>
      <c r="J2170" s="19"/>
      <c r="K2170" s="19"/>
      <c r="L2170" s="19">
        <f t="shared" si="4238"/>
        <v>966.1</v>
      </c>
      <c r="M2170" s="19">
        <f t="shared" si="4239"/>
        <v>573.70000000000005</v>
      </c>
      <c r="N2170" s="19">
        <f t="shared" si="4240"/>
        <v>573.70000000000005</v>
      </c>
      <c r="O2170" s="19"/>
      <c r="P2170" s="19"/>
      <c r="Q2170" s="19"/>
      <c r="R2170" s="19">
        <f t="shared" si="4244"/>
        <v>966.1</v>
      </c>
      <c r="S2170" s="19">
        <f t="shared" si="4245"/>
        <v>573.70000000000005</v>
      </c>
      <c r="T2170" s="19">
        <f t="shared" si="4246"/>
        <v>573.70000000000005</v>
      </c>
      <c r="U2170" s="19"/>
      <c r="V2170" s="19">
        <f t="shared" si="4247"/>
        <v>966.1</v>
      </c>
      <c r="W2170" s="19">
        <f t="shared" si="4248"/>
        <v>573.70000000000005</v>
      </c>
      <c r="X2170" s="19">
        <f t="shared" si="4249"/>
        <v>573.70000000000005</v>
      </c>
      <c r="Y2170" s="19"/>
      <c r="Z2170" s="19"/>
      <c r="AA2170" s="19"/>
      <c r="AB2170" s="19">
        <f t="shared" si="4283"/>
        <v>966.1</v>
      </c>
      <c r="AC2170" s="19">
        <f t="shared" si="4284"/>
        <v>573.70000000000005</v>
      </c>
      <c r="AD2170" s="19">
        <f t="shared" si="4285"/>
        <v>573.70000000000005</v>
      </c>
      <c r="AE2170" s="19"/>
      <c r="AF2170" s="19"/>
      <c r="AG2170" s="19">
        <f t="shared" si="4289"/>
        <v>966.1</v>
      </c>
      <c r="AH2170" s="19">
        <f t="shared" si="4290"/>
        <v>573.70000000000005</v>
      </c>
      <c r="AI2170" s="19">
        <f t="shared" si="4291"/>
        <v>573.70000000000005</v>
      </c>
      <c r="AJ2170" s="19"/>
      <c r="AK2170" s="19"/>
      <c r="AL2170" s="19"/>
      <c r="AM2170" s="19">
        <f t="shared" si="4229"/>
        <v>966.1</v>
      </c>
      <c r="AN2170" s="19"/>
      <c r="AO2170" s="19">
        <f t="shared" si="4295"/>
        <v>966.1</v>
      </c>
      <c r="AP2170" s="19">
        <f t="shared" si="4231"/>
        <v>573.70000000000005</v>
      </c>
      <c r="AQ2170" s="19"/>
      <c r="AR2170" s="19">
        <f t="shared" si="4296"/>
        <v>573.70000000000005</v>
      </c>
      <c r="AS2170" s="19">
        <f t="shared" si="4233"/>
        <v>573.70000000000005</v>
      </c>
      <c r="AT2170" s="19"/>
      <c r="AU2170" s="19">
        <f t="shared" si="4297"/>
        <v>573.70000000000005</v>
      </c>
      <c r="AV2170" s="19"/>
      <c r="AW2170" s="32"/>
      <c r="AX2170" s="23"/>
      <c r="AY2170" s="2"/>
    </row>
    <row r="2171" spans="1:51" s="9" customFormat="1" ht="31.2" x14ac:dyDescent="0.3">
      <c r="A2171" s="8" t="s">
        <v>457</v>
      </c>
      <c r="B2171" s="14"/>
      <c r="C2171" s="8"/>
      <c r="D2171" s="8"/>
      <c r="E2171" s="48" t="s">
        <v>604</v>
      </c>
      <c r="F2171" s="12">
        <f>F2172+F2204+F2226+F2235+F2261+F2272+F2193</f>
        <v>1349085.5999999999</v>
      </c>
      <c r="G2171" s="12">
        <f>G2172+G2204+G2226+G2235+G2261+G2272+G2193</f>
        <v>1305022.5</v>
      </c>
      <c r="H2171" s="12">
        <f>H2172+H2204+H2226+H2235+H2261+H2272+H2193</f>
        <v>1301461.1999999997</v>
      </c>
      <c r="I2171" s="12">
        <f t="shared" ref="I2171:K2171" si="4319">I2172+I2204+I2226+I2235+I2261+I2272+I2193</f>
        <v>14457.530000000002</v>
      </c>
      <c r="J2171" s="12">
        <f t="shared" si="4319"/>
        <v>10384.5</v>
      </c>
      <c r="K2171" s="12">
        <f t="shared" si="4319"/>
        <v>10373.5</v>
      </c>
      <c r="L2171" s="12">
        <f t="shared" si="4238"/>
        <v>1363543.13</v>
      </c>
      <c r="M2171" s="12">
        <f t="shared" si="4239"/>
        <v>1315407</v>
      </c>
      <c r="N2171" s="12">
        <f t="shared" si="4240"/>
        <v>1311834.6999999997</v>
      </c>
      <c r="O2171" s="12">
        <f t="shared" ref="O2171:Q2171" si="4320">O2172+O2204+O2226+O2235+O2261+O2272+O2193</f>
        <v>50320.031000000003</v>
      </c>
      <c r="P2171" s="12">
        <f t="shared" si="4320"/>
        <v>-781</v>
      </c>
      <c r="Q2171" s="12">
        <f t="shared" si="4320"/>
        <v>60975.500000000007</v>
      </c>
      <c r="R2171" s="12">
        <f t="shared" si="4244"/>
        <v>1413863.1609999998</v>
      </c>
      <c r="S2171" s="12">
        <f t="shared" si="4245"/>
        <v>1314626</v>
      </c>
      <c r="T2171" s="12">
        <f t="shared" si="4246"/>
        <v>1372810.1999999997</v>
      </c>
      <c r="U2171" s="12">
        <f>U2172+U2204+U2226+U2235+U2261+U2272+U2193</f>
        <v>0</v>
      </c>
      <c r="V2171" s="12">
        <f t="shared" si="4247"/>
        <v>1413863.1609999998</v>
      </c>
      <c r="W2171" s="12">
        <f t="shared" si="4248"/>
        <v>1314626</v>
      </c>
      <c r="X2171" s="12">
        <f t="shared" si="4249"/>
        <v>1372810.1999999997</v>
      </c>
      <c r="Y2171" s="12">
        <f t="shared" ref="Y2171:AA2171" si="4321">Y2172+Y2204+Y2226+Y2235+Y2261+Y2272+Y2193</f>
        <v>0</v>
      </c>
      <c r="Z2171" s="12">
        <f t="shared" si="4321"/>
        <v>0</v>
      </c>
      <c r="AA2171" s="12">
        <f t="shared" si="4321"/>
        <v>0</v>
      </c>
      <c r="AB2171" s="12">
        <f t="shared" si="4283"/>
        <v>1413863.1609999998</v>
      </c>
      <c r="AC2171" s="12">
        <f t="shared" si="4284"/>
        <v>1314626</v>
      </c>
      <c r="AD2171" s="12">
        <f t="shared" si="4285"/>
        <v>1372810.1999999997</v>
      </c>
      <c r="AE2171" s="12">
        <f t="shared" ref="AE2171:AF2171" si="4322">AE2172+AE2204+AE2226+AE2235+AE2261+AE2272+AE2193</f>
        <v>3241.3</v>
      </c>
      <c r="AF2171" s="12">
        <f t="shared" si="4322"/>
        <v>0</v>
      </c>
      <c r="AG2171" s="12">
        <f t="shared" si="4289"/>
        <v>1417104.4609999999</v>
      </c>
      <c r="AH2171" s="12">
        <f t="shared" si="4290"/>
        <v>1314626</v>
      </c>
      <c r="AI2171" s="12">
        <f t="shared" si="4291"/>
        <v>1372810.1999999997</v>
      </c>
      <c r="AJ2171" s="12">
        <f>AJ2172+AJ2204+AJ2226+AJ2235+AJ2261+AJ2272+AJ2193</f>
        <v>-16565.445000000003</v>
      </c>
      <c r="AK2171" s="12">
        <f>AK2172+AK2204+AK2226+AK2235+AK2261+AK2272+AK2193</f>
        <v>0</v>
      </c>
      <c r="AL2171" s="12">
        <f>AL2172+AL2204+AL2226+AL2235+AL2261+AL2272+AL2193</f>
        <v>0</v>
      </c>
      <c r="AM2171" s="12">
        <f t="shared" si="4229"/>
        <v>1400539.0159999998</v>
      </c>
      <c r="AN2171" s="12">
        <f>AN2172+AN2204+AN2226+AN2235+AN2261+AN2272+AN2193</f>
        <v>25000.841</v>
      </c>
      <c r="AO2171" s="12">
        <f t="shared" si="4295"/>
        <v>1425539.8569999998</v>
      </c>
      <c r="AP2171" s="12">
        <f t="shared" si="4231"/>
        <v>1314626</v>
      </c>
      <c r="AQ2171" s="12">
        <f>AQ2172+AQ2204+AQ2226+AQ2235+AQ2261+AQ2272+AQ2193</f>
        <v>0</v>
      </c>
      <c r="AR2171" s="12">
        <f t="shared" si="4296"/>
        <v>1314626</v>
      </c>
      <c r="AS2171" s="12">
        <f t="shared" si="4233"/>
        <v>1372810.1999999997</v>
      </c>
      <c r="AT2171" s="12">
        <f>AT2172+AT2204+AT2226+AT2235+AT2261+AT2272+AT2193</f>
        <v>0</v>
      </c>
      <c r="AU2171" s="12">
        <f t="shared" si="4297"/>
        <v>1372810.1999999997</v>
      </c>
      <c r="AV2171" s="12">
        <f>AV2172+AV2204+AV2226+AV2235+AV2261+AV2272+AV2193</f>
        <v>0</v>
      </c>
      <c r="AW2171" s="22"/>
      <c r="AX2171" s="25"/>
    </row>
    <row r="2172" spans="1:51" s="11" customFormat="1" x14ac:dyDescent="0.3">
      <c r="A2172" s="10" t="s">
        <v>458</v>
      </c>
      <c r="B2172" s="17"/>
      <c r="C2172" s="10"/>
      <c r="D2172" s="10"/>
      <c r="E2172" s="16" t="s">
        <v>833</v>
      </c>
      <c r="F2172" s="18">
        <f>F2173+F2186</f>
        <v>500327.5</v>
      </c>
      <c r="G2172" s="18">
        <f t="shared" ref="G2172:AV2172" si="4323">G2173+G2186</f>
        <v>508225.19999999995</v>
      </c>
      <c r="H2172" s="18">
        <f t="shared" si="4323"/>
        <v>507808.6</v>
      </c>
      <c r="I2172" s="18">
        <f t="shared" ref="I2172:K2172" si="4324">I2173+I2186</f>
        <v>-498.8</v>
      </c>
      <c r="J2172" s="18">
        <f t="shared" si="4324"/>
        <v>-670.7</v>
      </c>
      <c r="K2172" s="18">
        <f t="shared" si="4324"/>
        <v>-670.7</v>
      </c>
      <c r="L2172" s="18">
        <f t="shared" si="4238"/>
        <v>499828.7</v>
      </c>
      <c r="M2172" s="18">
        <f t="shared" si="4239"/>
        <v>507554.49999999994</v>
      </c>
      <c r="N2172" s="18">
        <f t="shared" si="4240"/>
        <v>507137.89999999997</v>
      </c>
      <c r="O2172" s="18">
        <f t="shared" ref="O2172:Q2172" si="4325">O2173+O2186</f>
        <v>-1905.9</v>
      </c>
      <c r="P2172" s="18">
        <f t="shared" si="4325"/>
        <v>-934.2</v>
      </c>
      <c r="Q2172" s="18">
        <f t="shared" si="4325"/>
        <v>-450.7</v>
      </c>
      <c r="R2172" s="18">
        <f t="shared" si="4244"/>
        <v>497922.8</v>
      </c>
      <c r="S2172" s="18">
        <f t="shared" si="4245"/>
        <v>506620.29999999993</v>
      </c>
      <c r="T2172" s="18">
        <f t="shared" si="4246"/>
        <v>506687.19999999995</v>
      </c>
      <c r="U2172" s="18">
        <f t="shared" ref="U2172" si="4326">U2173+U2186</f>
        <v>0</v>
      </c>
      <c r="V2172" s="18">
        <f t="shared" si="4247"/>
        <v>497922.8</v>
      </c>
      <c r="W2172" s="18">
        <f t="shared" si="4248"/>
        <v>506620.29999999993</v>
      </c>
      <c r="X2172" s="18">
        <f t="shared" si="4249"/>
        <v>506687.19999999995</v>
      </c>
      <c r="Y2172" s="18">
        <f t="shared" ref="Y2172:AA2172" si="4327">Y2173+Y2186</f>
        <v>0</v>
      </c>
      <c r="Z2172" s="18">
        <f t="shared" si="4327"/>
        <v>0</v>
      </c>
      <c r="AA2172" s="18">
        <f t="shared" si="4327"/>
        <v>0</v>
      </c>
      <c r="AB2172" s="18">
        <f t="shared" si="4283"/>
        <v>497922.8</v>
      </c>
      <c r="AC2172" s="18">
        <f t="shared" si="4284"/>
        <v>506620.29999999993</v>
      </c>
      <c r="AD2172" s="18">
        <f t="shared" si="4285"/>
        <v>506687.19999999995</v>
      </c>
      <c r="AE2172" s="18">
        <f t="shared" ref="AE2172:AF2172" si="4328">AE2173+AE2186</f>
        <v>0</v>
      </c>
      <c r="AF2172" s="18">
        <f t="shared" si="4328"/>
        <v>0</v>
      </c>
      <c r="AG2172" s="18">
        <f t="shared" si="4289"/>
        <v>497922.8</v>
      </c>
      <c r="AH2172" s="18">
        <f t="shared" si="4290"/>
        <v>506620.29999999993</v>
      </c>
      <c r="AI2172" s="18">
        <f t="shared" si="4291"/>
        <v>506687.19999999995</v>
      </c>
      <c r="AJ2172" s="18">
        <f t="shared" ref="AJ2172:AL2172" si="4329">AJ2173+AJ2186</f>
        <v>-4355.05</v>
      </c>
      <c r="AK2172" s="18">
        <f t="shared" si="4329"/>
        <v>0</v>
      </c>
      <c r="AL2172" s="18">
        <f t="shared" si="4329"/>
        <v>0</v>
      </c>
      <c r="AM2172" s="18">
        <f t="shared" si="4229"/>
        <v>493567.75</v>
      </c>
      <c r="AN2172" s="18">
        <f t="shared" ref="AN2172" si="4330">AN2173+AN2186</f>
        <v>0</v>
      </c>
      <c r="AO2172" s="18">
        <f t="shared" si="4295"/>
        <v>493567.75</v>
      </c>
      <c r="AP2172" s="18">
        <f t="shared" si="4231"/>
        <v>506620.29999999993</v>
      </c>
      <c r="AQ2172" s="18">
        <f t="shared" ref="AQ2172" si="4331">AQ2173+AQ2186</f>
        <v>0</v>
      </c>
      <c r="AR2172" s="18">
        <f t="shared" si="4296"/>
        <v>506620.29999999993</v>
      </c>
      <c r="AS2172" s="18">
        <f t="shared" si="4233"/>
        <v>506687.19999999995</v>
      </c>
      <c r="AT2172" s="18">
        <f t="shared" ref="AT2172" si="4332">AT2173+AT2186</f>
        <v>0</v>
      </c>
      <c r="AU2172" s="18">
        <f t="shared" si="4297"/>
        <v>506687.19999999995</v>
      </c>
      <c r="AV2172" s="18">
        <f t="shared" si="4323"/>
        <v>0</v>
      </c>
      <c r="AW2172" s="31"/>
      <c r="AX2172" s="26"/>
    </row>
    <row r="2173" spans="1:51" ht="46.8" x14ac:dyDescent="0.3">
      <c r="A2173" s="49" t="s">
        <v>456</v>
      </c>
      <c r="B2173" s="45"/>
      <c r="C2173" s="49"/>
      <c r="D2173" s="49"/>
      <c r="E2173" s="15" t="s">
        <v>627</v>
      </c>
      <c r="F2173" s="19">
        <f t="shared" ref="F2173:K2173" si="4333">F2174+F2180</f>
        <v>250921.2</v>
      </c>
      <c r="G2173" s="19">
        <f t="shared" si="4333"/>
        <v>253432.4</v>
      </c>
      <c r="H2173" s="19">
        <f t="shared" si="4333"/>
        <v>253432.4</v>
      </c>
      <c r="I2173" s="19">
        <f t="shared" si="4333"/>
        <v>-498.8</v>
      </c>
      <c r="J2173" s="19">
        <f t="shared" si="4333"/>
        <v>-670.7</v>
      </c>
      <c r="K2173" s="19">
        <f t="shared" si="4333"/>
        <v>-670.7</v>
      </c>
      <c r="L2173" s="19">
        <f t="shared" si="4238"/>
        <v>250422.40000000002</v>
      </c>
      <c r="M2173" s="19">
        <f t="shared" si="4239"/>
        <v>252761.69999999998</v>
      </c>
      <c r="N2173" s="19">
        <f t="shared" si="4240"/>
        <v>252761.69999999998</v>
      </c>
      <c r="O2173" s="19">
        <f t="shared" ref="O2173:Q2173" si="4334">O2174+O2180</f>
        <v>-477</v>
      </c>
      <c r="P2173" s="19">
        <f t="shared" si="4334"/>
        <v>0</v>
      </c>
      <c r="Q2173" s="19">
        <f t="shared" si="4334"/>
        <v>0</v>
      </c>
      <c r="R2173" s="19">
        <f t="shared" si="4244"/>
        <v>249945.40000000002</v>
      </c>
      <c r="S2173" s="19">
        <f t="shared" si="4245"/>
        <v>252761.69999999998</v>
      </c>
      <c r="T2173" s="19">
        <f t="shared" si="4246"/>
        <v>252761.69999999998</v>
      </c>
      <c r="U2173" s="19">
        <f t="shared" ref="U2173:AV2173" si="4335">U2174+U2180</f>
        <v>0</v>
      </c>
      <c r="V2173" s="19">
        <f t="shared" si="4247"/>
        <v>249945.40000000002</v>
      </c>
      <c r="W2173" s="19">
        <f t="shared" si="4248"/>
        <v>252761.69999999998</v>
      </c>
      <c r="X2173" s="19">
        <f t="shared" si="4249"/>
        <v>252761.69999999998</v>
      </c>
      <c r="Y2173" s="19">
        <f t="shared" ref="Y2173:AA2173" si="4336">Y2174+Y2180</f>
        <v>0</v>
      </c>
      <c r="Z2173" s="19">
        <f t="shared" si="4336"/>
        <v>0</v>
      </c>
      <c r="AA2173" s="19">
        <f t="shared" si="4336"/>
        <v>0</v>
      </c>
      <c r="AB2173" s="19">
        <f t="shared" si="4283"/>
        <v>249945.40000000002</v>
      </c>
      <c r="AC2173" s="19">
        <f t="shared" si="4284"/>
        <v>252761.69999999998</v>
      </c>
      <c r="AD2173" s="19">
        <f t="shared" si="4285"/>
        <v>252761.69999999998</v>
      </c>
      <c r="AE2173" s="19">
        <f t="shared" ref="AE2173:AF2173" si="4337">AE2174+AE2180</f>
        <v>0</v>
      </c>
      <c r="AF2173" s="19">
        <f t="shared" si="4337"/>
        <v>0</v>
      </c>
      <c r="AG2173" s="19">
        <f t="shared" si="4289"/>
        <v>249945.40000000002</v>
      </c>
      <c r="AH2173" s="19">
        <f t="shared" si="4290"/>
        <v>252761.69999999998</v>
      </c>
      <c r="AI2173" s="19">
        <f t="shared" si="4291"/>
        <v>252761.69999999998</v>
      </c>
      <c r="AJ2173" s="19">
        <f t="shared" ref="AJ2173:AL2173" si="4338">AJ2174+AJ2180</f>
        <v>-4355.05</v>
      </c>
      <c r="AK2173" s="19">
        <f t="shared" si="4338"/>
        <v>0</v>
      </c>
      <c r="AL2173" s="19">
        <f t="shared" si="4338"/>
        <v>0</v>
      </c>
      <c r="AM2173" s="19">
        <f t="shared" si="4229"/>
        <v>245590.35000000003</v>
      </c>
      <c r="AN2173" s="19">
        <f t="shared" ref="AN2173" si="4339">AN2174+AN2180</f>
        <v>0</v>
      </c>
      <c r="AO2173" s="19">
        <f t="shared" si="4295"/>
        <v>245590.35000000003</v>
      </c>
      <c r="AP2173" s="19">
        <f t="shared" si="4231"/>
        <v>252761.69999999998</v>
      </c>
      <c r="AQ2173" s="19">
        <f t="shared" ref="AQ2173" si="4340">AQ2174+AQ2180</f>
        <v>0</v>
      </c>
      <c r="AR2173" s="19">
        <f t="shared" si="4296"/>
        <v>252761.69999999998</v>
      </c>
      <c r="AS2173" s="19">
        <f t="shared" si="4233"/>
        <v>252761.69999999998</v>
      </c>
      <c r="AT2173" s="19">
        <f t="shared" ref="AT2173" si="4341">AT2174+AT2180</f>
        <v>0</v>
      </c>
      <c r="AU2173" s="19">
        <f t="shared" si="4297"/>
        <v>252761.69999999998</v>
      </c>
      <c r="AV2173" s="19">
        <f t="shared" si="4335"/>
        <v>0</v>
      </c>
      <c r="AW2173" s="32"/>
      <c r="AX2173" s="23"/>
      <c r="AY2173" s="2"/>
    </row>
    <row r="2174" spans="1:51" ht="93.6" x14ac:dyDescent="0.3">
      <c r="A2174" s="49" t="s">
        <v>456</v>
      </c>
      <c r="B2174" s="45">
        <v>100</v>
      </c>
      <c r="C2174" s="49"/>
      <c r="D2174" s="49"/>
      <c r="E2174" s="15" t="s">
        <v>577</v>
      </c>
      <c r="F2174" s="19">
        <f t="shared" ref="F2174:K2174" si="4342">F2175</f>
        <v>196233.3</v>
      </c>
      <c r="G2174" s="19">
        <f t="shared" si="4342"/>
        <v>196750.5</v>
      </c>
      <c r="H2174" s="19">
        <f t="shared" si="4342"/>
        <v>196750.5</v>
      </c>
      <c r="I2174" s="19">
        <f t="shared" si="4342"/>
        <v>-445.1</v>
      </c>
      <c r="J2174" s="19">
        <f t="shared" si="4342"/>
        <v>-617.20000000000005</v>
      </c>
      <c r="K2174" s="19">
        <f t="shared" si="4342"/>
        <v>-617.20000000000005</v>
      </c>
      <c r="L2174" s="19">
        <f t="shared" si="4238"/>
        <v>195788.19999999998</v>
      </c>
      <c r="M2174" s="19">
        <f t="shared" si="4239"/>
        <v>196133.3</v>
      </c>
      <c r="N2174" s="19">
        <f t="shared" si="4240"/>
        <v>196133.3</v>
      </c>
      <c r="O2174" s="19">
        <f t="shared" ref="O2174:Q2174" si="4343">O2175</f>
        <v>0</v>
      </c>
      <c r="P2174" s="19">
        <f t="shared" si="4343"/>
        <v>0</v>
      </c>
      <c r="Q2174" s="19">
        <f t="shared" si="4343"/>
        <v>0</v>
      </c>
      <c r="R2174" s="19">
        <f t="shared" si="4244"/>
        <v>195788.19999999998</v>
      </c>
      <c r="S2174" s="19">
        <f t="shared" si="4245"/>
        <v>196133.3</v>
      </c>
      <c r="T2174" s="19">
        <f t="shared" si="4246"/>
        <v>196133.3</v>
      </c>
      <c r="U2174" s="19">
        <f t="shared" ref="U2174:AV2174" si="4344">U2175</f>
        <v>0</v>
      </c>
      <c r="V2174" s="19">
        <f t="shared" si="4247"/>
        <v>195788.19999999998</v>
      </c>
      <c r="W2174" s="19">
        <f t="shared" si="4248"/>
        <v>196133.3</v>
      </c>
      <c r="X2174" s="19">
        <f t="shared" si="4249"/>
        <v>196133.3</v>
      </c>
      <c r="Y2174" s="19">
        <f t="shared" si="4344"/>
        <v>0</v>
      </c>
      <c r="Z2174" s="19">
        <f t="shared" si="4344"/>
        <v>0</v>
      </c>
      <c r="AA2174" s="19">
        <f t="shared" si="4344"/>
        <v>0</v>
      </c>
      <c r="AB2174" s="19">
        <f t="shared" si="4283"/>
        <v>195788.19999999998</v>
      </c>
      <c r="AC2174" s="19">
        <f t="shared" si="4284"/>
        <v>196133.3</v>
      </c>
      <c r="AD2174" s="19">
        <f t="shared" si="4285"/>
        <v>196133.3</v>
      </c>
      <c r="AE2174" s="19">
        <f t="shared" si="4344"/>
        <v>0</v>
      </c>
      <c r="AF2174" s="19">
        <f t="shared" si="4344"/>
        <v>0</v>
      </c>
      <c r="AG2174" s="19">
        <f t="shared" si="4289"/>
        <v>195788.19999999998</v>
      </c>
      <c r="AH2174" s="19">
        <f t="shared" si="4290"/>
        <v>196133.3</v>
      </c>
      <c r="AI2174" s="19">
        <f t="shared" si="4291"/>
        <v>196133.3</v>
      </c>
      <c r="AJ2174" s="19">
        <f t="shared" si="4344"/>
        <v>0</v>
      </c>
      <c r="AK2174" s="19">
        <f t="shared" si="4344"/>
        <v>0</v>
      </c>
      <c r="AL2174" s="19">
        <f t="shared" si="4344"/>
        <v>0</v>
      </c>
      <c r="AM2174" s="19">
        <f t="shared" si="4229"/>
        <v>195788.19999999998</v>
      </c>
      <c r="AN2174" s="19">
        <f t="shared" si="4344"/>
        <v>0</v>
      </c>
      <c r="AO2174" s="19">
        <f t="shared" si="4295"/>
        <v>195788.19999999998</v>
      </c>
      <c r="AP2174" s="19">
        <f t="shared" si="4231"/>
        <v>196133.3</v>
      </c>
      <c r="AQ2174" s="19">
        <f t="shared" si="4344"/>
        <v>0</v>
      </c>
      <c r="AR2174" s="19">
        <f t="shared" si="4296"/>
        <v>196133.3</v>
      </c>
      <c r="AS2174" s="19">
        <f t="shared" si="4233"/>
        <v>196133.3</v>
      </c>
      <c r="AT2174" s="19">
        <f t="shared" si="4344"/>
        <v>0</v>
      </c>
      <c r="AU2174" s="19">
        <f t="shared" si="4297"/>
        <v>196133.3</v>
      </c>
      <c r="AV2174" s="19">
        <f t="shared" si="4344"/>
        <v>0</v>
      </c>
      <c r="AW2174" s="32"/>
      <c r="AX2174" s="23"/>
      <c r="AY2174" s="2"/>
    </row>
    <row r="2175" spans="1:51" ht="31.2" x14ac:dyDescent="0.3">
      <c r="A2175" s="49" t="s">
        <v>456</v>
      </c>
      <c r="B2175" s="45">
        <v>110</v>
      </c>
      <c r="C2175" s="49"/>
      <c r="D2175" s="49"/>
      <c r="E2175" s="15" t="s">
        <v>584</v>
      </c>
      <c r="F2175" s="19">
        <f t="shared" ref="F2175:K2175" si="4345">F2176+F2177+F2178+F2179</f>
        <v>196233.3</v>
      </c>
      <c r="G2175" s="19">
        <f t="shared" si="4345"/>
        <v>196750.5</v>
      </c>
      <c r="H2175" s="19">
        <f t="shared" si="4345"/>
        <v>196750.5</v>
      </c>
      <c r="I2175" s="19">
        <f t="shared" si="4345"/>
        <v>-445.1</v>
      </c>
      <c r="J2175" s="19">
        <f t="shared" si="4345"/>
        <v>-617.20000000000005</v>
      </c>
      <c r="K2175" s="19">
        <f t="shared" si="4345"/>
        <v>-617.20000000000005</v>
      </c>
      <c r="L2175" s="19">
        <f t="shared" si="4238"/>
        <v>195788.19999999998</v>
      </c>
      <c r="M2175" s="19">
        <f t="shared" si="4239"/>
        <v>196133.3</v>
      </c>
      <c r="N2175" s="19">
        <f t="shared" si="4240"/>
        <v>196133.3</v>
      </c>
      <c r="O2175" s="19">
        <f t="shared" ref="O2175:Q2175" si="4346">O2176+O2177+O2178+O2179</f>
        <v>0</v>
      </c>
      <c r="P2175" s="19">
        <f t="shared" si="4346"/>
        <v>0</v>
      </c>
      <c r="Q2175" s="19">
        <f t="shared" si="4346"/>
        <v>0</v>
      </c>
      <c r="R2175" s="19">
        <f t="shared" si="4244"/>
        <v>195788.19999999998</v>
      </c>
      <c r="S2175" s="19">
        <f t="shared" si="4245"/>
        <v>196133.3</v>
      </c>
      <c r="T2175" s="19">
        <f t="shared" si="4246"/>
        <v>196133.3</v>
      </c>
      <c r="U2175" s="19">
        <f t="shared" ref="U2175:AV2175" si="4347">U2176+U2177+U2178+U2179</f>
        <v>0</v>
      </c>
      <c r="V2175" s="19">
        <f t="shared" si="4247"/>
        <v>195788.19999999998</v>
      </c>
      <c r="W2175" s="19">
        <f t="shared" si="4248"/>
        <v>196133.3</v>
      </c>
      <c r="X2175" s="19">
        <f t="shared" si="4249"/>
        <v>196133.3</v>
      </c>
      <c r="Y2175" s="19">
        <f t="shared" ref="Y2175:AA2175" si="4348">Y2176+Y2177+Y2178+Y2179</f>
        <v>0</v>
      </c>
      <c r="Z2175" s="19">
        <f t="shared" si="4348"/>
        <v>0</v>
      </c>
      <c r="AA2175" s="19">
        <f t="shared" si="4348"/>
        <v>0</v>
      </c>
      <c r="AB2175" s="19">
        <f t="shared" si="4283"/>
        <v>195788.19999999998</v>
      </c>
      <c r="AC2175" s="19">
        <f t="shared" si="4284"/>
        <v>196133.3</v>
      </c>
      <c r="AD2175" s="19">
        <f t="shared" si="4285"/>
        <v>196133.3</v>
      </c>
      <c r="AE2175" s="19">
        <f t="shared" ref="AE2175:AF2175" si="4349">AE2176+AE2177+AE2178+AE2179</f>
        <v>0</v>
      </c>
      <c r="AF2175" s="19">
        <f t="shared" si="4349"/>
        <v>0</v>
      </c>
      <c r="AG2175" s="19">
        <f t="shared" si="4289"/>
        <v>195788.19999999998</v>
      </c>
      <c r="AH2175" s="19">
        <f t="shared" si="4290"/>
        <v>196133.3</v>
      </c>
      <c r="AI2175" s="19">
        <f t="shared" si="4291"/>
        <v>196133.3</v>
      </c>
      <c r="AJ2175" s="19">
        <f t="shared" ref="AJ2175:AL2175" si="4350">AJ2176+AJ2177+AJ2178+AJ2179</f>
        <v>0</v>
      </c>
      <c r="AK2175" s="19">
        <f t="shared" si="4350"/>
        <v>0</v>
      </c>
      <c r="AL2175" s="19">
        <f t="shared" si="4350"/>
        <v>0</v>
      </c>
      <c r="AM2175" s="19">
        <f t="shared" si="4229"/>
        <v>195788.19999999998</v>
      </c>
      <c r="AN2175" s="19">
        <f t="shared" ref="AN2175" si="4351">AN2176+AN2177+AN2178+AN2179</f>
        <v>0</v>
      </c>
      <c r="AO2175" s="19">
        <f t="shared" si="4295"/>
        <v>195788.19999999998</v>
      </c>
      <c r="AP2175" s="19">
        <f t="shared" si="4231"/>
        <v>196133.3</v>
      </c>
      <c r="AQ2175" s="19">
        <f t="shared" ref="AQ2175" si="4352">AQ2176+AQ2177+AQ2178+AQ2179</f>
        <v>0</v>
      </c>
      <c r="AR2175" s="19">
        <f t="shared" si="4296"/>
        <v>196133.3</v>
      </c>
      <c r="AS2175" s="19">
        <f t="shared" si="4233"/>
        <v>196133.3</v>
      </c>
      <c r="AT2175" s="19">
        <f t="shared" ref="AT2175" si="4353">AT2176+AT2177+AT2178+AT2179</f>
        <v>0</v>
      </c>
      <c r="AU2175" s="19">
        <f t="shared" si="4297"/>
        <v>196133.3</v>
      </c>
      <c r="AV2175" s="19">
        <f t="shared" si="4347"/>
        <v>0</v>
      </c>
      <c r="AW2175" s="32"/>
      <c r="AX2175" s="23"/>
      <c r="AY2175" s="2"/>
    </row>
    <row r="2176" spans="1:51" x14ac:dyDescent="0.3">
      <c r="A2176" s="49" t="s">
        <v>456</v>
      </c>
      <c r="B2176" s="45">
        <v>110</v>
      </c>
      <c r="C2176" s="49" t="s">
        <v>5</v>
      </c>
      <c r="D2176" s="49" t="s">
        <v>6</v>
      </c>
      <c r="E2176" s="15" t="s">
        <v>543</v>
      </c>
      <c r="F2176" s="19">
        <v>70507.5</v>
      </c>
      <c r="G2176" s="19">
        <v>80507.899999999994</v>
      </c>
      <c r="H2176" s="19">
        <v>80507.899999999994</v>
      </c>
      <c r="I2176" s="24">
        <v>-445.1</v>
      </c>
      <c r="J2176" s="24">
        <v>-617.20000000000005</v>
      </c>
      <c r="K2176" s="24">
        <v>-617.20000000000005</v>
      </c>
      <c r="L2176" s="19">
        <f t="shared" si="4238"/>
        <v>70062.399999999994</v>
      </c>
      <c r="M2176" s="19">
        <f t="shared" si="4239"/>
        <v>79890.7</v>
      </c>
      <c r="N2176" s="19">
        <f t="shared" si="4240"/>
        <v>79890.7</v>
      </c>
      <c r="O2176" s="19"/>
      <c r="P2176" s="19"/>
      <c r="Q2176" s="19"/>
      <c r="R2176" s="19">
        <f t="shared" si="4244"/>
        <v>70062.399999999994</v>
      </c>
      <c r="S2176" s="19">
        <f t="shared" si="4245"/>
        <v>79890.7</v>
      </c>
      <c r="T2176" s="19">
        <f t="shared" si="4246"/>
        <v>79890.7</v>
      </c>
      <c r="U2176" s="19"/>
      <c r="V2176" s="19">
        <f t="shared" si="4247"/>
        <v>70062.399999999994</v>
      </c>
      <c r="W2176" s="19">
        <f t="shared" si="4248"/>
        <v>79890.7</v>
      </c>
      <c r="X2176" s="19">
        <f t="shared" si="4249"/>
        <v>79890.7</v>
      </c>
      <c r="Y2176" s="19"/>
      <c r="Z2176" s="19"/>
      <c r="AA2176" s="19"/>
      <c r="AB2176" s="19">
        <f t="shared" si="4283"/>
        <v>70062.399999999994</v>
      </c>
      <c r="AC2176" s="19">
        <f t="shared" si="4284"/>
        <v>79890.7</v>
      </c>
      <c r="AD2176" s="19">
        <f t="shared" si="4285"/>
        <v>79890.7</v>
      </c>
      <c r="AE2176" s="19"/>
      <c r="AF2176" s="19"/>
      <c r="AG2176" s="19">
        <f t="shared" si="4289"/>
        <v>70062.399999999994</v>
      </c>
      <c r="AH2176" s="19">
        <f t="shared" si="4290"/>
        <v>79890.7</v>
      </c>
      <c r="AI2176" s="19">
        <f t="shared" si="4291"/>
        <v>79890.7</v>
      </c>
      <c r="AJ2176" s="19"/>
      <c r="AK2176" s="19"/>
      <c r="AL2176" s="19"/>
      <c r="AM2176" s="19">
        <f t="shared" si="4229"/>
        <v>70062.399999999994</v>
      </c>
      <c r="AN2176" s="19"/>
      <c r="AO2176" s="19">
        <f t="shared" si="4295"/>
        <v>70062.399999999994</v>
      </c>
      <c r="AP2176" s="19">
        <f t="shared" si="4231"/>
        <v>79890.7</v>
      </c>
      <c r="AQ2176" s="19"/>
      <c r="AR2176" s="19">
        <f t="shared" si="4296"/>
        <v>79890.7</v>
      </c>
      <c r="AS2176" s="19">
        <f t="shared" si="4233"/>
        <v>79890.7</v>
      </c>
      <c r="AT2176" s="19"/>
      <c r="AU2176" s="19">
        <f t="shared" si="4297"/>
        <v>79890.7</v>
      </c>
      <c r="AV2176" s="19"/>
      <c r="AW2176" s="32"/>
      <c r="AX2176" s="23">
        <v>61</v>
      </c>
      <c r="AY2176" s="2"/>
    </row>
    <row r="2177" spans="1:51" x14ac:dyDescent="0.3">
      <c r="A2177" s="49" t="s">
        <v>456</v>
      </c>
      <c r="B2177" s="45">
        <v>110</v>
      </c>
      <c r="C2177" s="49" t="s">
        <v>28</v>
      </c>
      <c r="D2177" s="49" t="s">
        <v>30</v>
      </c>
      <c r="E2177" s="15" t="s">
        <v>562</v>
      </c>
      <c r="F2177" s="19">
        <v>37177.599999999999</v>
      </c>
      <c r="G2177" s="19">
        <v>34372.800000000003</v>
      </c>
      <c r="H2177" s="19">
        <v>34372.800000000003</v>
      </c>
      <c r="I2177" s="19"/>
      <c r="J2177" s="19"/>
      <c r="K2177" s="19"/>
      <c r="L2177" s="19">
        <f t="shared" si="4238"/>
        <v>37177.599999999999</v>
      </c>
      <c r="M2177" s="19">
        <f t="shared" si="4239"/>
        <v>34372.800000000003</v>
      </c>
      <c r="N2177" s="19">
        <f t="shared" si="4240"/>
        <v>34372.800000000003</v>
      </c>
      <c r="O2177" s="19"/>
      <c r="P2177" s="19"/>
      <c r="Q2177" s="19"/>
      <c r="R2177" s="19">
        <f t="shared" si="4244"/>
        <v>37177.599999999999</v>
      </c>
      <c r="S2177" s="19">
        <f t="shared" si="4245"/>
        <v>34372.800000000003</v>
      </c>
      <c r="T2177" s="19">
        <f t="shared" si="4246"/>
        <v>34372.800000000003</v>
      </c>
      <c r="U2177" s="19"/>
      <c r="V2177" s="19">
        <f t="shared" si="4247"/>
        <v>37177.599999999999</v>
      </c>
      <c r="W2177" s="19">
        <f t="shared" si="4248"/>
        <v>34372.800000000003</v>
      </c>
      <c r="X2177" s="19">
        <f t="shared" si="4249"/>
        <v>34372.800000000003</v>
      </c>
      <c r="Y2177" s="19"/>
      <c r="Z2177" s="19"/>
      <c r="AA2177" s="19"/>
      <c r="AB2177" s="19">
        <f t="shared" si="4283"/>
        <v>37177.599999999999</v>
      </c>
      <c r="AC2177" s="19">
        <f t="shared" si="4284"/>
        <v>34372.800000000003</v>
      </c>
      <c r="AD2177" s="19">
        <f t="shared" si="4285"/>
        <v>34372.800000000003</v>
      </c>
      <c r="AE2177" s="19"/>
      <c r="AF2177" s="19"/>
      <c r="AG2177" s="19">
        <f t="shared" si="4289"/>
        <v>37177.599999999999</v>
      </c>
      <c r="AH2177" s="19">
        <f t="shared" si="4290"/>
        <v>34372.800000000003</v>
      </c>
      <c r="AI2177" s="19">
        <f t="shared" si="4291"/>
        <v>34372.800000000003</v>
      </c>
      <c r="AJ2177" s="19"/>
      <c r="AK2177" s="19"/>
      <c r="AL2177" s="19"/>
      <c r="AM2177" s="19">
        <f t="shared" si="4229"/>
        <v>37177.599999999999</v>
      </c>
      <c r="AN2177" s="19"/>
      <c r="AO2177" s="19">
        <f t="shared" si="4295"/>
        <v>37177.599999999999</v>
      </c>
      <c r="AP2177" s="19">
        <f t="shared" si="4231"/>
        <v>34372.800000000003</v>
      </c>
      <c r="AQ2177" s="19"/>
      <c r="AR2177" s="19">
        <f t="shared" si="4296"/>
        <v>34372.800000000003</v>
      </c>
      <c r="AS2177" s="19">
        <f t="shared" si="4233"/>
        <v>34372.800000000003</v>
      </c>
      <c r="AT2177" s="19"/>
      <c r="AU2177" s="19">
        <f t="shared" si="4297"/>
        <v>34372.800000000003</v>
      </c>
      <c r="AV2177" s="19"/>
      <c r="AW2177" s="32"/>
      <c r="AX2177" s="23"/>
      <c r="AY2177" s="2"/>
    </row>
    <row r="2178" spans="1:51" ht="31.2" x14ac:dyDescent="0.3">
      <c r="A2178" s="49" t="s">
        <v>456</v>
      </c>
      <c r="B2178" s="45">
        <v>110</v>
      </c>
      <c r="C2178" s="49" t="s">
        <v>24</v>
      </c>
      <c r="D2178" s="49" t="s">
        <v>151</v>
      </c>
      <c r="E2178" s="15" t="s">
        <v>564</v>
      </c>
      <c r="F2178" s="19">
        <v>52724.5</v>
      </c>
      <c r="G2178" s="19">
        <v>48746.9</v>
      </c>
      <c r="H2178" s="19">
        <v>48746.9</v>
      </c>
      <c r="I2178" s="19"/>
      <c r="J2178" s="19"/>
      <c r="K2178" s="19"/>
      <c r="L2178" s="19">
        <f t="shared" si="4238"/>
        <v>52724.5</v>
      </c>
      <c r="M2178" s="19">
        <f t="shared" si="4239"/>
        <v>48746.9</v>
      </c>
      <c r="N2178" s="19">
        <f t="shared" si="4240"/>
        <v>48746.9</v>
      </c>
      <c r="O2178" s="19"/>
      <c r="P2178" s="19"/>
      <c r="Q2178" s="19"/>
      <c r="R2178" s="19">
        <f t="shared" si="4244"/>
        <v>52724.5</v>
      </c>
      <c r="S2178" s="19">
        <f t="shared" si="4245"/>
        <v>48746.9</v>
      </c>
      <c r="T2178" s="19">
        <f t="shared" si="4246"/>
        <v>48746.9</v>
      </c>
      <c r="U2178" s="19"/>
      <c r="V2178" s="19">
        <f t="shared" si="4247"/>
        <v>52724.5</v>
      </c>
      <c r="W2178" s="19">
        <f t="shared" si="4248"/>
        <v>48746.9</v>
      </c>
      <c r="X2178" s="19">
        <f t="shared" si="4249"/>
        <v>48746.9</v>
      </c>
      <c r="Y2178" s="19"/>
      <c r="Z2178" s="19"/>
      <c r="AA2178" s="19"/>
      <c r="AB2178" s="19">
        <f t="shared" si="4283"/>
        <v>52724.5</v>
      </c>
      <c r="AC2178" s="19">
        <f t="shared" si="4284"/>
        <v>48746.9</v>
      </c>
      <c r="AD2178" s="19">
        <f t="shared" si="4285"/>
        <v>48746.9</v>
      </c>
      <c r="AE2178" s="19"/>
      <c r="AF2178" s="19"/>
      <c r="AG2178" s="19">
        <f t="shared" si="4289"/>
        <v>52724.5</v>
      </c>
      <c r="AH2178" s="19">
        <f t="shared" si="4290"/>
        <v>48746.9</v>
      </c>
      <c r="AI2178" s="19">
        <f t="shared" si="4291"/>
        <v>48746.9</v>
      </c>
      <c r="AJ2178" s="19"/>
      <c r="AK2178" s="19"/>
      <c r="AL2178" s="19"/>
      <c r="AM2178" s="19">
        <f t="shared" si="4229"/>
        <v>52724.5</v>
      </c>
      <c r="AN2178" s="19"/>
      <c r="AO2178" s="19">
        <f t="shared" si="4295"/>
        <v>52724.5</v>
      </c>
      <c r="AP2178" s="19">
        <f t="shared" si="4231"/>
        <v>48746.9</v>
      </c>
      <c r="AQ2178" s="19"/>
      <c r="AR2178" s="19">
        <f t="shared" si="4296"/>
        <v>48746.9</v>
      </c>
      <c r="AS2178" s="19">
        <f t="shared" si="4233"/>
        <v>48746.9</v>
      </c>
      <c r="AT2178" s="19"/>
      <c r="AU2178" s="19">
        <f t="shared" si="4297"/>
        <v>48746.9</v>
      </c>
      <c r="AV2178" s="19"/>
      <c r="AW2178" s="32"/>
      <c r="AX2178" s="23"/>
      <c r="AY2178" s="2"/>
    </row>
    <row r="2179" spans="1:51" ht="31.2" x14ac:dyDescent="0.3">
      <c r="A2179" s="49" t="s">
        <v>456</v>
      </c>
      <c r="B2179" s="45">
        <v>110</v>
      </c>
      <c r="C2179" s="49" t="s">
        <v>105</v>
      </c>
      <c r="D2179" s="49" t="s">
        <v>200</v>
      </c>
      <c r="E2179" s="15" t="s">
        <v>573</v>
      </c>
      <c r="F2179" s="19">
        <v>35823.699999999997</v>
      </c>
      <c r="G2179" s="19">
        <v>33122.9</v>
      </c>
      <c r="H2179" s="19">
        <v>33122.9</v>
      </c>
      <c r="I2179" s="19"/>
      <c r="J2179" s="19"/>
      <c r="K2179" s="19"/>
      <c r="L2179" s="19">
        <f t="shared" si="4238"/>
        <v>35823.699999999997</v>
      </c>
      <c r="M2179" s="19">
        <f t="shared" si="4239"/>
        <v>33122.9</v>
      </c>
      <c r="N2179" s="19">
        <f t="shared" si="4240"/>
        <v>33122.9</v>
      </c>
      <c r="O2179" s="19"/>
      <c r="P2179" s="19"/>
      <c r="Q2179" s="19"/>
      <c r="R2179" s="19">
        <f t="shared" si="4244"/>
        <v>35823.699999999997</v>
      </c>
      <c r="S2179" s="19">
        <f t="shared" si="4245"/>
        <v>33122.9</v>
      </c>
      <c r="T2179" s="19">
        <f t="shared" si="4246"/>
        <v>33122.9</v>
      </c>
      <c r="U2179" s="19"/>
      <c r="V2179" s="19">
        <f t="shared" si="4247"/>
        <v>35823.699999999997</v>
      </c>
      <c r="W2179" s="19">
        <f t="shared" si="4248"/>
        <v>33122.9</v>
      </c>
      <c r="X2179" s="19">
        <f t="shared" si="4249"/>
        <v>33122.9</v>
      </c>
      <c r="Y2179" s="19"/>
      <c r="Z2179" s="19"/>
      <c r="AA2179" s="19"/>
      <c r="AB2179" s="19">
        <f t="shared" si="4283"/>
        <v>35823.699999999997</v>
      </c>
      <c r="AC2179" s="19">
        <f t="shared" si="4284"/>
        <v>33122.9</v>
      </c>
      <c r="AD2179" s="19">
        <f t="shared" si="4285"/>
        <v>33122.9</v>
      </c>
      <c r="AE2179" s="19"/>
      <c r="AF2179" s="19"/>
      <c r="AG2179" s="19">
        <f t="shared" si="4289"/>
        <v>35823.699999999997</v>
      </c>
      <c r="AH2179" s="19">
        <f t="shared" si="4290"/>
        <v>33122.9</v>
      </c>
      <c r="AI2179" s="19">
        <f t="shared" si="4291"/>
        <v>33122.9</v>
      </c>
      <c r="AJ2179" s="19"/>
      <c r="AK2179" s="19"/>
      <c r="AL2179" s="19"/>
      <c r="AM2179" s="19">
        <f t="shared" si="4229"/>
        <v>35823.699999999997</v>
      </c>
      <c r="AN2179" s="19"/>
      <c r="AO2179" s="19">
        <f t="shared" si="4295"/>
        <v>35823.699999999997</v>
      </c>
      <c r="AP2179" s="19">
        <f t="shared" si="4231"/>
        <v>33122.9</v>
      </c>
      <c r="AQ2179" s="19"/>
      <c r="AR2179" s="19">
        <f t="shared" si="4296"/>
        <v>33122.9</v>
      </c>
      <c r="AS2179" s="19">
        <f t="shared" si="4233"/>
        <v>33122.9</v>
      </c>
      <c r="AT2179" s="19"/>
      <c r="AU2179" s="19">
        <f t="shared" si="4297"/>
        <v>33122.9</v>
      </c>
      <c r="AV2179" s="19"/>
      <c r="AW2179" s="32"/>
      <c r="AX2179" s="23"/>
      <c r="AY2179" s="2"/>
    </row>
    <row r="2180" spans="1:51" ht="31.2" x14ac:dyDescent="0.3">
      <c r="A2180" s="49" t="s">
        <v>456</v>
      </c>
      <c r="B2180" s="45">
        <v>200</v>
      </c>
      <c r="C2180" s="49"/>
      <c r="D2180" s="49"/>
      <c r="E2180" s="15" t="s">
        <v>578</v>
      </c>
      <c r="F2180" s="19">
        <f t="shared" ref="F2180:K2180" si="4354">F2181</f>
        <v>54687.900000000009</v>
      </c>
      <c r="G2180" s="19">
        <f t="shared" si="4354"/>
        <v>56681.9</v>
      </c>
      <c r="H2180" s="19">
        <f t="shared" si="4354"/>
        <v>56681.9</v>
      </c>
      <c r="I2180" s="19">
        <f t="shared" si="4354"/>
        <v>-53.7</v>
      </c>
      <c r="J2180" s="19">
        <f t="shared" si="4354"/>
        <v>-53.5</v>
      </c>
      <c r="K2180" s="19">
        <f t="shared" si="4354"/>
        <v>-53.5</v>
      </c>
      <c r="L2180" s="19">
        <f t="shared" si="4238"/>
        <v>54634.200000000012</v>
      </c>
      <c r="M2180" s="19">
        <f t="shared" si="4239"/>
        <v>56628.4</v>
      </c>
      <c r="N2180" s="19">
        <f t="shared" si="4240"/>
        <v>56628.4</v>
      </c>
      <c r="O2180" s="19">
        <f t="shared" ref="O2180:Q2180" si="4355">O2181</f>
        <v>-477</v>
      </c>
      <c r="P2180" s="19">
        <f t="shared" si="4355"/>
        <v>0</v>
      </c>
      <c r="Q2180" s="19">
        <f t="shared" si="4355"/>
        <v>0</v>
      </c>
      <c r="R2180" s="19">
        <f t="shared" si="4244"/>
        <v>54157.200000000012</v>
      </c>
      <c r="S2180" s="19">
        <f t="shared" si="4245"/>
        <v>56628.4</v>
      </c>
      <c r="T2180" s="19">
        <f t="shared" si="4246"/>
        <v>56628.4</v>
      </c>
      <c r="U2180" s="19">
        <f t="shared" ref="U2180:AV2180" si="4356">U2181</f>
        <v>0</v>
      </c>
      <c r="V2180" s="19">
        <f t="shared" si="4247"/>
        <v>54157.200000000012</v>
      </c>
      <c r="W2180" s="19">
        <f t="shared" si="4248"/>
        <v>56628.4</v>
      </c>
      <c r="X2180" s="19">
        <f t="shared" si="4249"/>
        <v>56628.4</v>
      </c>
      <c r="Y2180" s="19">
        <f t="shared" si="4356"/>
        <v>0</v>
      </c>
      <c r="Z2180" s="19">
        <f t="shared" si="4356"/>
        <v>0</v>
      </c>
      <c r="AA2180" s="19">
        <f t="shared" si="4356"/>
        <v>0</v>
      </c>
      <c r="AB2180" s="19">
        <f t="shared" si="4283"/>
        <v>54157.200000000012</v>
      </c>
      <c r="AC2180" s="19">
        <f t="shared" si="4284"/>
        <v>56628.4</v>
      </c>
      <c r="AD2180" s="19">
        <f t="shared" si="4285"/>
        <v>56628.4</v>
      </c>
      <c r="AE2180" s="19">
        <f t="shared" si="4356"/>
        <v>0</v>
      </c>
      <c r="AF2180" s="19">
        <f t="shared" si="4356"/>
        <v>0</v>
      </c>
      <c r="AG2180" s="19">
        <f t="shared" si="4289"/>
        <v>54157.200000000012</v>
      </c>
      <c r="AH2180" s="19">
        <f t="shared" si="4290"/>
        <v>56628.4</v>
      </c>
      <c r="AI2180" s="19">
        <f t="shared" si="4291"/>
        <v>56628.4</v>
      </c>
      <c r="AJ2180" s="19">
        <f t="shared" si="4356"/>
        <v>-4355.05</v>
      </c>
      <c r="AK2180" s="19">
        <f t="shared" si="4356"/>
        <v>0</v>
      </c>
      <c r="AL2180" s="19">
        <f t="shared" si="4356"/>
        <v>0</v>
      </c>
      <c r="AM2180" s="19">
        <f t="shared" si="4229"/>
        <v>49802.150000000009</v>
      </c>
      <c r="AN2180" s="19">
        <f t="shared" si="4356"/>
        <v>0</v>
      </c>
      <c r="AO2180" s="19">
        <f t="shared" si="4295"/>
        <v>49802.150000000009</v>
      </c>
      <c r="AP2180" s="19">
        <f t="shared" si="4231"/>
        <v>56628.4</v>
      </c>
      <c r="AQ2180" s="19">
        <f t="shared" si="4356"/>
        <v>0</v>
      </c>
      <c r="AR2180" s="19">
        <f t="shared" si="4296"/>
        <v>56628.4</v>
      </c>
      <c r="AS2180" s="19">
        <f t="shared" si="4233"/>
        <v>56628.4</v>
      </c>
      <c r="AT2180" s="19">
        <f t="shared" si="4356"/>
        <v>0</v>
      </c>
      <c r="AU2180" s="19">
        <f t="shared" si="4297"/>
        <v>56628.4</v>
      </c>
      <c r="AV2180" s="19">
        <f t="shared" si="4356"/>
        <v>0</v>
      </c>
      <c r="AW2180" s="32"/>
      <c r="AX2180" s="23"/>
      <c r="AY2180" s="2"/>
    </row>
    <row r="2181" spans="1:51" ht="46.8" x14ac:dyDescent="0.3">
      <c r="A2181" s="49" t="s">
        <v>456</v>
      </c>
      <c r="B2181" s="45">
        <v>240</v>
      </c>
      <c r="C2181" s="49"/>
      <c r="D2181" s="49"/>
      <c r="E2181" s="15" t="s">
        <v>586</v>
      </c>
      <c r="F2181" s="19">
        <f t="shared" ref="F2181:K2181" si="4357">F2182+F2183+F2184+F2185</f>
        <v>54687.900000000009</v>
      </c>
      <c r="G2181" s="19">
        <f t="shared" si="4357"/>
        <v>56681.9</v>
      </c>
      <c r="H2181" s="19">
        <f t="shared" si="4357"/>
        <v>56681.9</v>
      </c>
      <c r="I2181" s="19">
        <f t="shared" si="4357"/>
        <v>-53.7</v>
      </c>
      <c r="J2181" s="19">
        <f t="shared" si="4357"/>
        <v>-53.5</v>
      </c>
      <c r="K2181" s="19">
        <f t="shared" si="4357"/>
        <v>-53.5</v>
      </c>
      <c r="L2181" s="19">
        <f t="shared" si="4238"/>
        <v>54634.200000000012</v>
      </c>
      <c r="M2181" s="19">
        <f t="shared" si="4239"/>
        <v>56628.4</v>
      </c>
      <c r="N2181" s="19">
        <f t="shared" si="4240"/>
        <v>56628.4</v>
      </c>
      <c r="O2181" s="19">
        <f t="shared" ref="O2181:Q2181" si="4358">O2182+O2183+O2184+O2185</f>
        <v>-477</v>
      </c>
      <c r="P2181" s="19">
        <f t="shared" si="4358"/>
        <v>0</v>
      </c>
      <c r="Q2181" s="19">
        <f t="shared" si="4358"/>
        <v>0</v>
      </c>
      <c r="R2181" s="19">
        <f t="shared" si="4244"/>
        <v>54157.200000000012</v>
      </c>
      <c r="S2181" s="19">
        <f t="shared" si="4245"/>
        <v>56628.4</v>
      </c>
      <c r="T2181" s="19">
        <f t="shared" si="4246"/>
        <v>56628.4</v>
      </c>
      <c r="U2181" s="19">
        <f t="shared" ref="U2181:AV2181" si="4359">U2182+U2183+U2184+U2185</f>
        <v>0</v>
      </c>
      <c r="V2181" s="19">
        <f t="shared" si="4247"/>
        <v>54157.200000000012</v>
      </c>
      <c r="W2181" s="19">
        <f t="shared" si="4248"/>
        <v>56628.4</v>
      </c>
      <c r="X2181" s="19">
        <f t="shared" si="4249"/>
        <v>56628.4</v>
      </c>
      <c r="Y2181" s="19">
        <f t="shared" ref="Y2181:AA2181" si="4360">Y2182+Y2183+Y2184+Y2185</f>
        <v>0</v>
      </c>
      <c r="Z2181" s="19">
        <f t="shared" si="4360"/>
        <v>0</v>
      </c>
      <c r="AA2181" s="19">
        <f t="shared" si="4360"/>
        <v>0</v>
      </c>
      <c r="AB2181" s="19">
        <f t="shared" si="4283"/>
        <v>54157.200000000012</v>
      </c>
      <c r="AC2181" s="19">
        <f t="shared" si="4284"/>
        <v>56628.4</v>
      </c>
      <c r="AD2181" s="19">
        <f t="shared" si="4285"/>
        <v>56628.4</v>
      </c>
      <c r="AE2181" s="19">
        <f t="shared" ref="AE2181:AF2181" si="4361">AE2182+AE2183+AE2184+AE2185</f>
        <v>0</v>
      </c>
      <c r="AF2181" s="19">
        <f t="shared" si="4361"/>
        <v>0</v>
      </c>
      <c r="AG2181" s="19">
        <f t="shared" si="4289"/>
        <v>54157.200000000012</v>
      </c>
      <c r="AH2181" s="19">
        <f t="shared" si="4290"/>
        <v>56628.4</v>
      </c>
      <c r="AI2181" s="19">
        <f t="shared" si="4291"/>
        <v>56628.4</v>
      </c>
      <c r="AJ2181" s="19">
        <f t="shared" ref="AJ2181:AL2181" si="4362">AJ2182+AJ2183+AJ2184+AJ2185</f>
        <v>-4355.05</v>
      </c>
      <c r="AK2181" s="19">
        <f t="shared" si="4362"/>
        <v>0</v>
      </c>
      <c r="AL2181" s="19">
        <f t="shared" si="4362"/>
        <v>0</v>
      </c>
      <c r="AM2181" s="19">
        <f t="shared" si="4229"/>
        <v>49802.150000000009</v>
      </c>
      <c r="AN2181" s="19">
        <f t="shared" ref="AN2181" si="4363">AN2182+AN2183+AN2184+AN2185</f>
        <v>0</v>
      </c>
      <c r="AO2181" s="19">
        <f t="shared" si="4295"/>
        <v>49802.150000000009</v>
      </c>
      <c r="AP2181" s="19">
        <f t="shared" si="4231"/>
        <v>56628.4</v>
      </c>
      <c r="AQ2181" s="19">
        <f t="shared" ref="AQ2181" si="4364">AQ2182+AQ2183+AQ2184+AQ2185</f>
        <v>0</v>
      </c>
      <c r="AR2181" s="19">
        <f t="shared" si="4296"/>
        <v>56628.4</v>
      </c>
      <c r="AS2181" s="19">
        <f t="shared" si="4233"/>
        <v>56628.4</v>
      </c>
      <c r="AT2181" s="19">
        <f t="shared" ref="AT2181" si="4365">AT2182+AT2183+AT2184+AT2185</f>
        <v>0</v>
      </c>
      <c r="AU2181" s="19">
        <f t="shared" si="4297"/>
        <v>56628.4</v>
      </c>
      <c r="AV2181" s="19">
        <f t="shared" si="4359"/>
        <v>0</v>
      </c>
      <c r="AW2181" s="32"/>
      <c r="AX2181" s="23"/>
      <c r="AY2181" s="2"/>
    </row>
    <row r="2182" spans="1:51" x14ac:dyDescent="0.3">
      <c r="A2182" s="49" t="s">
        <v>456</v>
      </c>
      <c r="B2182" s="45">
        <v>240</v>
      </c>
      <c r="C2182" s="49" t="s">
        <v>5</v>
      </c>
      <c r="D2182" s="49" t="s">
        <v>6</v>
      </c>
      <c r="E2182" s="15" t="s">
        <v>543</v>
      </c>
      <c r="F2182" s="19">
        <v>11870.9</v>
      </c>
      <c r="G2182" s="19">
        <v>13860.4</v>
      </c>
      <c r="H2182" s="19">
        <v>13860.4</v>
      </c>
      <c r="I2182" s="24">
        <v>-53.7</v>
      </c>
      <c r="J2182" s="24">
        <v>-53.5</v>
      </c>
      <c r="K2182" s="24">
        <v>-53.5</v>
      </c>
      <c r="L2182" s="19">
        <f t="shared" si="4238"/>
        <v>11817.199999999999</v>
      </c>
      <c r="M2182" s="19">
        <f t="shared" si="4239"/>
        <v>13806.9</v>
      </c>
      <c r="N2182" s="19">
        <f t="shared" si="4240"/>
        <v>13806.9</v>
      </c>
      <c r="O2182" s="19">
        <v>-477</v>
      </c>
      <c r="P2182" s="19"/>
      <c r="Q2182" s="19"/>
      <c r="R2182" s="19">
        <f t="shared" si="4244"/>
        <v>11340.199999999999</v>
      </c>
      <c r="S2182" s="19">
        <f t="shared" si="4245"/>
        <v>13806.9</v>
      </c>
      <c r="T2182" s="19">
        <f t="shared" si="4246"/>
        <v>13806.9</v>
      </c>
      <c r="U2182" s="19"/>
      <c r="V2182" s="19">
        <f t="shared" si="4247"/>
        <v>11340.199999999999</v>
      </c>
      <c r="W2182" s="19">
        <f t="shared" si="4248"/>
        <v>13806.9</v>
      </c>
      <c r="X2182" s="19">
        <f t="shared" si="4249"/>
        <v>13806.9</v>
      </c>
      <c r="Y2182" s="19"/>
      <c r="Z2182" s="19"/>
      <c r="AA2182" s="19"/>
      <c r="AB2182" s="19">
        <f t="shared" si="4283"/>
        <v>11340.199999999999</v>
      </c>
      <c r="AC2182" s="19">
        <f t="shared" si="4284"/>
        <v>13806.9</v>
      </c>
      <c r="AD2182" s="19">
        <f t="shared" si="4285"/>
        <v>13806.9</v>
      </c>
      <c r="AE2182" s="19"/>
      <c r="AF2182" s="19"/>
      <c r="AG2182" s="19">
        <f t="shared" si="4289"/>
        <v>11340.199999999999</v>
      </c>
      <c r="AH2182" s="19">
        <f t="shared" si="4290"/>
        <v>13806.9</v>
      </c>
      <c r="AI2182" s="19">
        <f t="shared" si="4291"/>
        <v>13806.9</v>
      </c>
      <c r="AJ2182" s="19">
        <v>-1412.193</v>
      </c>
      <c r="AK2182" s="19"/>
      <c r="AL2182" s="19"/>
      <c r="AM2182" s="19">
        <f t="shared" si="4229"/>
        <v>9928.0069999999996</v>
      </c>
      <c r="AN2182" s="19"/>
      <c r="AO2182" s="19">
        <f t="shared" si="4295"/>
        <v>9928.0069999999996</v>
      </c>
      <c r="AP2182" s="19">
        <f t="shared" si="4231"/>
        <v>13806.9</v>
      </c>
      <c r="AQ2182" s="19"/>
      <c r="AR2182" s="19">
        <f t="shared" si="4296"/>
        <v>13806.9</v>
      </c>
      <c r="AS2182" s="19">
        <f t="shared" si="4233"/>
        <v>13806.9</v>
      </c>
      <c r="AT2182" s="19"/>
      <c r="AU2182" s="19">
        <f t="shared" si="4297"/>
        <v>13806.9</v>
      </c>
      <c r="AV2182" s="19"/>
      <c r="AW2182" s="32"/>
      <c r="AX2182" s="23">
        <v>62</v>
      </c>
      <c r="AY2182" s="2"/>
    </row>
    <row r="2183" spans="1:51" x14ac:dyDescent="0.3">
      <c r="A2183" s="49" t="s">
        <v>456</v>
      </c>
      <c r="B2183" s="45">
        <v>240</v>
      </c>
      <c r="C2183" s="49" t="s">
        <v>28</v>
      </c>
      <c r="D2183" s="49" t="s">
        <v>30</v>
      </c>
      <c r="E2183" s="15" t="s">
        <v>562</v>
      </c>
      <c r="F2183" s="19">
        <v>25497</v>
      </c>
      <c r="G2183" s="19">
        <v>25503.7</v>
      </c>
      <c r="H2183" s="19">
        <v>25503.7</v>
      </c>
      <c r="I2183" s="19"/>
      <c r="J2183" s="19"/>
      <c r="K2183" s="19"/>
      <c r="L2183" s="19">
        <f t="shared" si="4238"/>
        <v>25497</v>
      </c>
      <c r="M2183" s="19">
        <f t="shared" si="4239"/>
        <v>25503.7</v>
      </c>
      <c r="N2183" s="19">
        <f t="shared" si="4240"/>
        <v>25503.7</v>
      </c>
      <c r="O2183" s="19"/>
      <c r="P2183" s="19"/>
      <c r="Q2183" s="19"/>
      <c r="R2183" s="19">
        <f t="shared" si="4244"/>
        <v>25497</v>
      </c>
      <c r="S2183" s="19">
        <f t="shared" si="4245"/>
        <v>25503.7</v>
      </c>
      <c r="T2183" s="19">
        <f t="shared" si="4246"/>
        <v>25503.7</v>
      </c>
      <c r="U2183" s="19"/>
      <c r="V2183" s="19">
        <f t="shared" si="4247"/>
        <v>25497</v>
      </c>
      <c r="W2183" s="19">
        <f t="shared" si="4248"/>
        <v>25503.7</v>
      </c>
      <c r="X2183" s="19">
        <f t="shared" si="4249"/>
        <v>25503.7</v>
      </c>
      <c r="Y2183" s="19"/>
      <c r="Z2183" s="19"/>
      <c r="AA2183" s="19"/>
      <c r="AB2183" s="19">
        <f t="shared" si="4283"/>
        <v>25497</v>
      </c>
      <c r="AC2183" s="19">
        <f t="shared" si="4284"/>
        <v>25503.7</v>
      </c>
      <c r="AD2183" s="19">
        <f t="shared" si="4285"/>
        <v>25503.7</v>
      </c>
      <c r="AE2183" s="19"/>
      <c r="AF2183" s="19"/>
      <c r="AG2183" s="19">
        <f t="shared" si="4289"/>
        <v>25497</v>
      </c>
      <c r="AH2183" s="19">
        <f t="shared" si="4290"/>
        <v>25503.7</v>
      </c>
      <c r="AI2183" s="19">
        <f t="shared" si="4291"/>
        <v>25503.7</v>
      </c>
      <c r="AJ2183" s="19">
        <v>-940.02200000000005</v>
      </c>
      <c r="AK2183" s="19"/>
      <c r="AL2183" s="19"/>
      <c r="AM2183" s="19">
        <f t="shared" si="4229"/>
        <v>24556.977999999999</v>
      </c>
      <c r="AN2183" s="19"/>
      <c r="AO2183" s="19">
        <f t="shared" si="4295"/>
        <v>24556.977999999999</v>
      </c>
      <c r="AP2183" s="19">
        <f t="shared" si="4231"/>
        <v>25503.7</v>
      </c>
      <c r="AQ2183" s="19"/>
      <c r="AR2183" s="19">
        <f t="shared" si="4296"/>
        <v>25503.7</v>
      </c>
      <c r="AS2183" s="19">
        <f t="shared" si="4233"/>
        <v>25503.7</v>
      </c>
      <c r="AT2183" s="19"/>
      <c r="AU2183" s="19">
        <f t="shared" si="4297"/>
        <v>25503.7</v>
      </c>
      <c r="AV2183" s="19"/>
      <c r="AW2183" s="32"/>
      <c r="AX2183" s="23"/>
      <c r="AY2183" s="2"/>
    </row>
    <row r="2184" spans="1:51" ht="31.2" x14ac:dyDescent="0.3">
      <c r="A2184" s="49" t="s">
        <v>456</v>
      </c>
      <c r="B2184" s="45">
        <v>240</v>
      </c>
      <c r="C2184" s="49" t="s">
        <v>24</v>
      </c>
      <c r="D2184" s="49" t="s">
        <v>151</v>
      </c>
      <c r="E2184" s="15" t="s">
        <v>564</v>
      </c>
      <c r="F2184" s="19">
        <v>10788.2</v>
      </c>
      <c r="G2184" s="19">
        <v>10788.2</v>
      </c>
      <c r="H2184" s="19">
        <v>10788.2</v>
      </c>
      <c r="I2184" s="19"/>
      <c r="J2184" s="19"/>
      <c r="K2184" s="19"/>
      <c r="L2184" s="19">
        <f t="shared" si="4238"/>
        <v>10788.2</v>
      </c>
      <c r="M2184" s="19">
        <f t="shared" si="4239"/>
        <v>10788.2</v>
      </c>
      <c r="N2184" s="19">
        <f t="shared" si="4240"/>
        <v>10788.2</v>
      </c>
      <c r="O2184" s="19"/>
      <c r="P2184" s="19"/>
      <c r="Q2184" s="19"/>
      <c r="R2184" s="19">
        <f t="shared" si="4244"/>
        <v>10788.2</v>
      </c>
      <c r="S2184" s="19">
        <f t="shared" si="4245"/>
        <v>10788.2</v>
      </c>
      <c r="T2184" s="19">
        <f t="shared" si="4246"/>
        <v>10788.2</v>
      </c>
      <c r="U2184" s="19"/>
      <c r="V2184" s="19">
        <f t="shared" si="4247"/>
        <v>10788.2</v>
      </c>
      <c r="W2184" s="19">
        <f t="shared" si="4248"/>
        <v>10788.2</v>
      </c>
      <c r="X2184" s="19">
        <f t="shared" si="4249"/>
        <v>10788.2</v>
      </c>
      <c r="Y2184" s="19"/>
      <c r="Z2184" s="19"/>
      <c r="AA2184" s="19"/>
      <c r="AB2184" s="19">
        <f t="shared" si="4283"/>
        <v>10788.2</v>
      </c>
      <c r="AC2184" s="19">
        <f t="shared" si="4284"/>
        <v>10788.2</v>
      </c>
      <c r="AD2184" s="19">
        <f t="shared" si="4285"/>
        <v>10788.2</v>
      </c>
      <c r="AE2184" s="19"/>
      <c r="AF2184" s="19"/>
      <c r="AG2184" s="19">
        <f t="shared" si="4289"/>
        <v>10788.2</v>
      </c>
      <c r="AH2184" s="19">
        <f t="shared" si="4290"/>
        <v>10788.2</v>
      </c>
      <c r="AI2184" s="19">
        <f t="shared" si="4291"/>
        <v>10788.2</v>
      </c>
      <c r="AJ2184" s="19">
        <v>-1178.82</v>
      </c>
      <c r="AK2184" s="19"/>
      <c r="AL2184" s="19"/>
      <c r="AM2184" s="19">
        <f t="shared" si="4229"/>
        <v>9609.380000000001</v>
      </c>
      <c r="AN2184" s="19"/>
      <c r="AO2184" s="19">
        <f t="shared" si="4295"/>
        <v>9609.380000000001</v>
      </c>
      <c r="AP2184" s="19">
        <f t="shared" si="4231"/>
        <v>10788.2</v>
      </c>
      <c r="AQ2184" s="19"/>
      <c r="AR2184" s="19">
        <f t="shared" si="4296"/>
        <v>10788.2</v>
      </c>
      <c r="AS2184" s="19">
        <f t="shared" si="4233"/>
        <v>10788.2</v>
      </c>
      <c r="AT2184" s="19"/>
      <c r="AU2184" s="19">
        <f t="shared" si="4297"/>
        <v>10788.2</v>
      </c>
      <c r="AV2184" s="19"/>
      <c r="AW2184" s="32"/>
      <c r="AX2184" s="23"/>
      <c r="AY2184" s="2"/>
    </row>
    <row r="2185" spans="1:51" ht="31.2" x14ac:dyDescent="0.3">
      <c r="A2185" s="49" t="s">
        <v>456</v>
      </c>
      <c r="B2185" s="45">
        <v>240</v>
      </c>
      <c r="C2185" s="49" t="s">
        <v>105</v>
      </c>
      <c r="D2185" s="49" t="s">
        <v>200</v>
      </c>
      <c r="E2185" s="15" t="s">
        <v>573</v>
      </c>
      <c r="F2185" s="19">
        <v>6531.8</v>
      </c>
      <c r="G2185" s="19">
        <v>6529.6</v>
      </c>
      <c r="H2185" s="19">
        <v>6529.6</v>
      </c>
      <c r="I2185" s="19"/>
      <c r="J2185" s="19"/>
      <c r="K2185" s="19"/>
      <c r="L2185" s="19">
        <f t="shared" si="4238"/>
        <v>6531.8</v>
      </c>
      <c r="M2185" s="19">
        <f t="shared" si="4239"/>
        <v>6529.6</v>
      </c>
      <c r="N2185" s="19">
        <f t="shared" si="4240"/>
        <v>6529.6</v>
      </c>
      <c r="O2185" s="19"/>
      <c r="P2185" s="19"/>
      <c r="Q2185" s="19"/>
      <c r="R2185" s="19">
        <f t="shared" si="4244"/>
        <v>6531.8</v>
      </c>
      <c r="S2185" s="19">
        <f t="shared" si="4245"/>
        <v>6529.6</v>
      </c>
      <c r="T2185" s="19">
        <f t="shared" si="4246"/>
        <v>6529.6</v>
      </c>
      <c r="U2185" s="19"/>
      <c r="V2185" s="19">
        <f t="shared" si="4247"/>
        <v>6531.8</v>
      </c>
      <c r="W2185" s="19">
        <f t="shared" si="4248"/>
        <v>6529.6</v>
      </c>
      <c r="X2185" s="19">
        <f t="shared" si="4249"/>
        <v>6529.6</v>
      </c>
      <c r="Y2185" s="19"/>
      <c r="Z2185" s="19"/>
      <c r="AA2185" s="19"/>
      <c r="AB2185" s="19">
        <f t="shared" si="4283"/>
        <v>6531.8</v>
      </c>
      <c r="AC2185" s="19">
        <f t="shared" si="4284"/>
        <v>6529.6</v>
      </c>
      <c r="AD2185" s="19">
        <f t="shared" si="4285"/>
        <v>6529.6</v>
      </c>
      <c r="AE2185" s="19"/>
      <c r="AF2185" s="19"/>
      <c r="AG2185" s="19">
        <f t="shared" si="4289"/>
        <v>6531.8</v>
      </c>
      <c r="AH2185" s="19">
        <f t="shared" si="4290"/>
        <v>6529.6</v>
      </c>
      <c r="AI2185" s="19">
        <f t="shared" si="4291"/>
        <v>6529.6</v>
      </c>
      <c r="AJ2185" s="19">
        <f>-727.415-96.6</f>
        <v>-824.01499999999999</v>
      </c>
      <c r="AK2185" s="19"/>
      <c r="AL2185" s="19"/>
      <c r="AM2185" s="19">
        <f t="shared" si="4229"/>
        <v>5707.7849999999999</v>
      </c>
      <c r="AN2185" s="19"/>
      <c r="AO2185" s="19">
        <f t="shared" si="4295"/>
        <v>5707.7849999999999</v>
      </c>
      <c r="AP2185" s="19">
        <f t="shared" si="4231"/>
        <v>6529.6</v>
      </c>
      <c r="AQ2185" s="19"/>
      <c r="AR2185" s="19">
        <f t="shared" si="4296"/>
        <v>6529.6</v>
      </c>
      <c r="AS2185" s="19">
        <f t="shared" si="4233"/>
        <v>6529.6</v>
      </c>
      <c r="AT2185" s="19"/>
      <c r="AU2185" s="19">
        <f t="shared" si="4297"/>
        <v>6529.6</v>
      </c>
      <c r="AV2185" s="19"/>
      <c r="AW2185" s="32"/>
      <c r="AX2185" s="23"/>
      <c r="AY2185" s="2"/>
    </row>
    <row r="2186" spans="1:51" ht="46.8" x14ac:dyDescent="0.3">
      <c r="A2186" s="49" t="s">
        <v>657</v>
      </c>
      <c r="B2186" s="45"/>
      <c r="C2186" s="49"/>
      <c r="D2186" s="49"/>
      <c r="E2186" s="15" t="s">
        <v>694</v>
      </c>
      <c r="F2186" s="19">
        <f t="shared" ref="F2186:K2186" si="4366">F2187+F2190</f>
        <v>249406.3</v>
      </c>
      <c r="G2186" s="19">
        <f t="shared" si="4366"/>
        <v>254792.8</v>
      </c>
      <c r="H2186" s="19">
        <f t="shared" si="4366"/>
        <v>254376.2</v>
      </c>
      <c r="I2186" s="19">
        <f t="shared" si="4366"/>
        <v>0</v>
      </c>
      <c r="J2186" s="19">
        <f t="shared" si="4366"/>
        <v>0</v>
      </c>
      <c r="K2186" s="19">
        <f t="shared" si="4366"/>
        <v>0</v>
      </c>
      <c r="L2186" s="19">
        <f t="shared" si="4238"/>
        <v>249406.3</v>
      </c>
      <c r="M2186" s="19">
        <f t="shared" si="4239"/>
        <v>254792.8</v>
      </c>
      <c r="N2186" s="19">
        <f t="shared" si="4240"/>
        <v>254376.2</v>
      </c>
      <c r="O2186" s="19">
        <f t="shared" ref="O2186:Q2186" si="4367">O2187+O2190</f>
        <v>-1428.9</v>
      </c>
      <c r="P2186" s="19">
        <f t="shared" si="4367"/>
        <v>-934.2</v>
      </c>
      <c r="Q2186" s="19">
        <f t="shared" si="4367"/>
        <v>-450.7</v>
      </c>
      <c r="R2186" s="19">
        <f t="shared" si="4244"/>
        <v>247977.4</v>
      </c>
      <c r="S2186" s="19">
        <f t="shared" si="4245"/>
        <v>253858.59999999998</v>
      </c>
      <c r="T2186" s="19">
        <f t="shared" si="4246"/>
        <v>253925.5</v>
      </c>
      <c r="U2186" s="19">
        <f t="shared" ref="U2186:AV2186" si="4368">U2187+U2190</f>
        <v>0</v>
      </c>
      <c r="V2186" s="19">
        <f t="shared" si="4247"/>
        <v>247977.4</v>
      </c>
      <c r="W2186" s="19">
        <f t="shared" si="4248"/>
        <v>253858.59999999998</v>
      </c>
      <c r="X2186" s="19">
        <f t="shared" si="4249"/>
        <v>253925.5</v>
      </c>
      <c r="Y2186" s="19">
        <f t="shared" ref="Y2186:AA2186" si="4369">Y2187+Y2190</f>
        <v>0</v>
      </c>
      <c r="Z2186" s="19">
        <f t="shared" si="4369"/>
        <v>0</v>
      </c>
      <c r="AA2186" s="19">
        <f t="shared" si="4369"/>
        <v>0</v>
      </c>
      <c r="AB2186" s="19">
        <f t="shared" si="4283"/>
        <v>247977.4</v>
      </c>
      <c r="AC2186" s="19">
        <f t="shared" si="4284"/>
        <v>253858.59999999998</v>
      </c>
      <c r="AD2186" s="19">
        <f t="shared" si="4285"/>
        <v>253925.5</v>
      </c>
      <c r="AE2186" s="19">
        <f t="shared" ref="AE2186:AF2186" si="4370">AE2187+AE2190</f>
        <v>0</v>
      </c>
      <c r="AF2186" s="19">
        <f t="shared" si="4370"/>
        <v>0</v>
      </c>
      <c r="AG2186" s="19">
        <f t="shared" si="4289"/>
        <v>247977.4</v>
      </c>
      <c r="AH2186" s="19">
        <f t="shared" si="4290"/>
        <v>253858.59999999998</v>
      </c>
      <c r="AI2186" s="19">
        <f t="shared" si="4291"/>
        <v>253925.5</v>
      </c>
      <c r="AJ2186" s="19">
        <f t="shared" ref="AJ2186:AL2186" si="4371">AJ2187+AJ2190</f>
        <v>0</v>
      </c>
      <c r="AK2186" s="19">
        <f t="shared" si="4371"/>
        <v>0</v>
      </c>
      <c r="AL2186" s="19">
        <f t="shared" si="4371"/>
        <v>0</v>
      </c>
      <c r="AM2186" s="19">
        <f t="shared" si="4229"/>
        <v>247977.4</v>
      </c>
      <c r="AN2186" s="19">
        <f t="shared" ref="AN2186" si="4372">AN2187+AN2190</f>
        <v>0</v>
      </c>
      <c r="AO2186" s="19">
        <f t="shared" si="4295"/>
        <v>247977.4</v>
      </c>
      <c r="AP2186" s="19">
        <f t="shared" si="4231"/>
        <v>253858.59999999998</v>
      </c>
      <c r="AQ2186" s="19">
        <f t="shared" ref="AQ2186" si="4373">AQ2187+AQ2190</f>
        <v>0</v>
      </c>
      <c r="AR2186" s="19">
        <f t="shared" si="4296"/>
        <v>253858.59999999998</v>
      </c>
      <c r="AS2186" s="19">
        <f t="shared" si="4233"/>
        <v>253925.5</v>
      </c>
      <c r="AT2186" s="19">
        <f t="shared" ref="AT2186" si="4374">AT2187+AT2190</f>
        <v>0</v>
      </c>
      <c r="AU2186" s="19">
        <f t="shared" si="4297"/>
        <v>253925.5</v>
      </c>
      <c r="AV2186" s="19">
        <f t="shared" si="4368"/>
        <v>0</v>
      </c>
      <c r="AW2186" s="32"/>
      <c r="AX2186" s="23"/>
      <c r="AY2186" s="2"/>
    </row>
    <row r="2187" spans="1:51" ht="93.6" x14ac:dyDescent="0.3">
      <c r="A2187" s="49" t="s">
        <v>657</v>
      </c>
      <c r="B2187" s="45">
        <v>100</v>
      </c>
      <c r="C2187" s="49"/>
      <c r="D2187" s="49"/>
      <c r="E2187" s="15" t="s">
        <v>577</v>
      </c>
      <c r="F2187" s="19">
        <f t="shared" ref="F2187:K2188" si="4375">F2188</f>
        <v>246100.19999999998</v>
      </c>
      <c r="G2187" s="19">
        <f t="shared" si="4375"/>
        <v>251595.5</v>
      </c>
      <c r="H2187" s="19">
        <f t="shared" si="4375"/>
        <v>251216.6</v>
      </c>
      <c r="I2187" s="19">
        <f t="shared" si="4375"/>
        <v>0</v>
      </c>
      <c r="J2187" s="19">
        <f t="shared" si="4375"/>
        <v>0</v>
      </c>
      <c r="K2187" s="19">
        <f t="shared" si="4375"/>
        <v>0</v>
      </c>
      <c r="L2187" s="19">
        <f t="shared" si="4238"/>
        <v>246100.19999999998</v>
      </c>
      <c r="M2187" s="19">
        <f t="shared" si="4239"/>
        <v>251595.5</v>
      </c>
      <c r="N2187" s="19">
        <f t="shared" si="4240"/>
        <v>251216.6</v>
      </c>
      <c r="O2187" s="19">
        <f t="shared" ref="O2187:Q2188" si="4376">O2188</f>
        <v>-514.79999999999995</v>
      </c>
      <c r="P2187" s="19">
        <f t="shared" si="4376"/>
        <v>-249.1</v>
      </c>
      <c r="Q2187" s="19">
        <f t="shared" si="4376"/>
        <v>0</v>
      </c>
      <c r="R2187" s="19">
        <f t="shared" si="4244"/>
        <v>245585.4</v>
      </c>
      <c r="S2187" s="19">
        <f t="shared" si="4245"/>
        <v>251346.4</v>
      </c>
      <c r="T2187" s="19">
        <f t="shared" si="4246"/>
        <v>251216.6</v>
      </c>
      <c r="U2187" s="19">
        <f t="shared" ref="U2187:AV2188" si="4377">U2188</f>
        <v>0</v>
      </c>
      <c r="V2187" s="19">
        <f t="shared" si="4247"/>
        <v>245585.4</v>
      </c>
      <c r="W2187" s="19">
        <f t="shared" si="4248"/>
        <v>251346.4</v>
      </c>
      <c r="X2187" s="19">
        <f t="shared" si="4249"/>
        <v>251216.6</v>
      </c>
      <c r="Y2187" s="19">
        <f t="shared" si="4377"/>
        <v>0</v>
      </c>
      <c r="Z2187" s="19">
        <f t="shared" si="4377"/>
        <v>0</v>
      </c>
      <c r="AA2187" s="19">
        <f t="shared" si="4377"/>
        <v>0</v>
      </c>
      <c r="AB2187" s="19">
        <f t="shared" si="4283"/>
        <v>245585.4</v>
      </c>
      <c r="AC2187" s="19">
        <f t="shared" si="4284"/>
        <v>251346.4</v>
      </c>
      <c r="AD2187" s="19">
        <f t="shared" si="4285"/>
        <v>251216.6</v>
      </c>
      <c r="AE2187" s="19">
        <f t="shared" si="4377"/>
        <v>0</v>
      </c>
      <c r="AF2187" s="19">
        <f t="shared" si="4377"/>
        <v>0</v>
      </c>
      <c r="AG2187" s="19">
        <f t="shared" si="4289"/>
        <v>245585.4</v>
      </c>
      <c r="AH2187" s="19">
        <f t="shared" si="4290"/>
        <v>251346.4</v>
      </c>
      <c r="AI2187" s="19">
        <f t="shared" si="4291"/>
        <v>251216.6</v>
      </c>
      <c r="AJ2187" s="19">
        <f t="shared" si="4377"/>
        <v>0</v>
      </c>
      <c r="AK2187" s="19">
        <f t="shared" si="4377"/>
        <v>0</v>
      </c>
      <c r="AL2187" s="19">
        <f t="shared" si="4377"/>
        <v>0</v>
      </c>
      <c r="AM2187" s="19">
        <f t="shared" si="4229"/>
        <v>245585.4</v>
      </c>
      <c r="AN2187" s="19">
        <f t="shared" si="4377"/>
        <v>0</v>
      </c>
      <c r="AO2187" s="19">
        <f t="shared" si="4295"/>
        <v>245585.4</v>
      </c>
      <c r="AP2187" s="19">
        <f t="shared" si="4231"/>
        <v>251346.4</v>
      </c>
      <c r="AQ2187" s="19">
        <f t="shared" si="4377"/>
        <v>0</v>
      </c>
      <c r="AR2187" s="19">
        <f t="shared" si="4296"/>
        <v>251346.4</v>
      </c>
      <c r="AS2187" s="19">
        <f t="shared" si="4233"/>
        <v>251216.6</v>
      </c>
      <c r="AT2187" s="19">
        <f t="shared" si="4377"/>
        <v>0</v>
      </c>
      <c r="AU2187" s="19">
        <f t="shared" si="4297"/>
        <v>251216.6</v>
      </c>
      <c r="AV2187" s="19">
        <f t="shared" si="4377"/>
        <v>0</v>
      </c>
      <c r="AW2187" s="32"/>
      <c r="AX2187" s="23"/>
      <c r="AY2187" s="2"/>
    </row>
    <row r="2188" spans="1:51" ht="31.2" x14ac:dyDescent="0.3">
      <c r="A2188" s="49" t="s">
        <v>657</v>
      </c>
      <c r="B2188" s="45">
        <v>110</v>
      </c>
      <c r="C2188" s="49"/>
      <c r="D2188" s="49"/>
      <c r="E2188" s="15" t="s">
        <v>584</v>
      </c>
      <c r="F2188" s="19">
        <f t="shared" si="4375"/>
        <v>246100.19999999998</v>
      </c>
      <c r="G2188" s="19">
        <f t="shared" si="4375"/>
        <v>251595.5</v>
      </c>
      <c r="H2188" s="19">
        <f t="shared" si="4375"/>
        <v>251216.6</v>
      </c>
      <c r="I2188" s="19">
        <f t="shared" si="4375"/>
        <v>0</v>
      </c>
      <c r="J2188" s="19">
        <f t="shared" si="4375"/>
        <v>0</v>
      </c>
      <c r="K2188" s="19">
        <f t="shared" si="4375"/>
        <v>0</v>
      </c>
      <c r="L2188" s="19">
        <f t="shared" si="4238"/>
        <v>246100.19999999998</v>
      </c>
      <c r="M2188" s="19">
        <f t="shared" si="4239"/>
        <v>251595.5</v>
      </c>
      <c r="N2188" s="19">
        <f t="shared" si="4240"/>
        <v>251216.6</v>
      </c>
      <c r="O2188" s="19">
        <f t="shared" si="4376"/>
        <v>-514.79999999999995</v>
      </c>
      <c r="P2188" s="19">
        <f t="shared" si="4376"/>
        <v>-249.1</v>
      </c>
      <c r="Q2188" s="19">
        <f t="shared" si="4376"/>
        <v>0</v>
      </c>
      <c r="R2188" s="19">
        <f t="shared" si="4244"/>
        <v>245585.4</v>
      </c>
      <c r="S2188" s="19">
        <f t="shared" si="4245"/>
        <v>251346.4</v>
      </c>
      <c r="T2188" s="19">
        <f t="shared" si="4246"/>
        <v>251216.6</v>
      </c>
      <c r="U2188" s="19">
        <f t="shared" si="4377"/>
        <v>0</v>
      </c>
      <c r="V2188" s="19">
        <f t="shared" si="4247"/>
        <v>245585.4</v>
      </c>
      <c r="W2188" s="19">
        <f t="shared" si="4248"/>
        <v>251346.4</v>
      </c>
      <c r="X2188" s="19">
        <f t="shared" si="4249"/>
        <v>251216.6</v>
      </c>
      <c r="Y2188" s="19">
        <f t="shared" si="4377"/>
        <v>0</v>
      </c>
      <c r="Z2188" s="19">
        <f t="shared" si="4377"/>
        <v>0</v>
      </c>
      <c r="AA2188" s="19">
        <f t="shared" si="4377"/>
        <v>0</v>
      </c>
      <c r="AB2188" s="19">
        <f t="shared" si="4283"/>
        <v>245585.4</v>
      </c>
      <c r="AC2188" s="19">
        <f t="shared" si="4284"/>
        <v>251346.4</v>
      </c>
      <c r="AD2188" s="19">
        <f t="shared" si="4285"/>
        <v>251216.6</v>
      </c>
      <c r="AE2188" s="19">
        <f t="shared" si="4377"/>
        <v>0</v>
      </c>
      <c r="AF2188" s="19">
        <f t="shared" si="4377"/>
        <v>0</v>
      </c>
      <c r="AG2188" s="19">
        <f t="shared" si="4289"/>
        <v>245585.4</v>
      </c>
      <c r="AH2188" s="19">
        <f t="shared" si="4290"/>
        <v>251346.4</v>
      </c>
      <c r="AI2188" s="19">
        <f t="shared" si="4291"/>
        <v>251216.6</v>
      </c>
      <c r="AJ2188" s="19">
        <f t="shared" si="4377"/>
        <v>0</v>
      </c>
      <c r="AK2188" s="19">
        <f t="shared" si="4377"/>
        <v>0</v>
      </c>
      <c r="AL2188" s="19">
        <f t="shared" si="4377"/>
        <v>0</v>
      </c>
      <c r="AM2188" s="19">
        <f t="shared" si="4229"/>
        <v>245585.4</v>
      </c>
      <c r="AN2188" s="19">
        <f t="shared" si="4377"/>
        <v>0</v>
      </c>
      <c r="AO2188" s="19">
        <f t="shared" si="4295"/>
        <v>245585.4</v>
      </c>
      <c r="AP2188" s="19">
        <f t="shared" si="4231"/>
        <v>251346.4</v>
      </c>
      <c r="AQ2188" s="19">
        <f t="shared" si="4377"/>
        <v>0</v>
      </c>
      <c r="AR2188" s="19">
        <f t="shared" si="4296"/>
        <v>251346.4</v>
      </c>
      <c r="AS2188" s="19">
        <f t="shared" si="4233"/>
        <v>251216.6</v>
      </c>
      <c r="AT2188" s="19">
        <f t="shared" si="4377"/>
        <v>0</v>
      </c>
      <c r="AU2188" s="19">
        <f t="shared" si="4297"/>
        <v>251216.6</v>
      </c>
      <c r="AV2188" s="19">
        <f t="shared" si="4377"/>
        <v>0</v>
      </c>
      <c r="AW2188" s="32"/>
      <c r="AX2188" s="23"/>
      <c r="AY2188" s="2"/>
    </row>
    <row r="2189" spans="1:51" x14ac:dyDescent="0.3">
      <c r="A2189" s="49" t="s">
        <v>657</v>
      </c>
      <c r="B2189" s="45">
        <v>110</v>
      </c>
      <c r="C2189" s="49" t="s">
        <v>28</v>
      </c>
      <c r="D2189" s="49" t="s">
        <v>30</v>
      </c>
      <c r="E2189" s="15" t="s">
        <v>562</v>
      </c>
      <c r="F2189" s="19">
        <v>246100.19999999998</v>
      </c>
      <c r="G2189" s="19">
        <v>251595.5</v>
      </c>
      <c r="H2189" s="19">
        <v>251216.6</v>
      </c>
      <c r="I2189" s="19"/>
      <c r="J2189" s="19"/>
      <c r="K2189" s="19"/>
      <c r="L2189" s="19">
        <f t="shared" si="4238"/>
        <v>246100.19999999998</v>
      </c>
      <c r="M2189" s="19">
        <f t="shared" si="4239"/>
        <v>251595.5</v>
      </c>
      <c r="N2189" s="19">
        <f t="shared" si="4240"/>
        <v>251216.6</v>
      </c>
      <c r="O2189" s="19">
        <v>-514.79999999999995</v>
      </c>
      <c r="P2189" s="19">
        <v>-249.1</v>
      </c>
      <c r="Q2189" s="19"/>
      <c r="R2189" s="19">
        <f t="shared" si="4244"/>
        <v>245585.4</v>
      </c>
      <c r="S2189" s="19">
        <f t="shared" si="4245"/>
        <v>251346.4</v>
      </c>
      <c r="T2189" s="19">
        <f t="shared" si="4246"/>
        <v>251216.6</v>
      </c>
      <c r="U2189" s="19"/>
      <c r="V2189" s="19">
        <f t="shared" si="4247"/>
        <v>245585.4</v>
      </c>
      <c r="W2189" s="19">
        <f t="shared" si="4248"/>
        <v>251346.4</v>
      </c>
      <c r="X2189" s="19">
        <f t="shared" si="4249"/>
        <v>251216.6</v>
      </c>
      <c r="Y2189" s="19"/>
      <c r="Z2189" s="19"/>
      <c r="AA2189" s="19"/>
      <c r="AB2189" s="19">
        <f t="shared" si="4283"/>
        <v>245585.4</v>
      </c>
      <c r="AC2189" s="19">
        <f t="shared" si="4284"/>
        <v>251346.4</v>
      </c>
      <c r="AD2189" s="19">
        <f t="shared" si="4285"/>
        <v>251216.6</v>
      </c>
      <c r="AE2189" s="19"/>
      <c r="AF2189" s="19"/>
      <c r="AG2189" s="19">
        <f t="shared" si="4289"/>
        <v>245585.4</v>
      </c>
      <c r="AH2189" s="19">
        <f t="shared" si="4290"/>
        <v>251346.4</v>
      </c>
      <c r="AI2189" s="19">
        <f t="shared" si="4291"/>
        <v>251216.6</v>
      </c>
      <c r="AJ2189" s="19"/>
      <c r="AK2189" s="19"/>
      <c r="AL2189" s="19"/>
      <c r="AM2189" s="19">
        <f t="shared" si="4229"/>
        <v>245585.4</v>
      </c>
      <c r="AN2189" s="19"/>
      <c r="AO2189" s="19">
        <f t="shared" si="4295"/>
        <v>245585.4</v>
      </c>
      <c r="AP2189" s="19">
        <f t="shared" si="4231"/>
        <v>251346.4</v>
      </c>
      <c r="AQ2189" s="19"/>
      <c r="AR2189" s="19">
        <f t="shared" si="4296"/>
        <v>251346.4</v>
      </c>
      <c r="AS2189" s="19">
        <f t="shared" si="4233"/>
        <v>251216.6</v>
      </c>
      <c r="AT2189" s="19"/>
      <c r="AU2189" s="19">
        <f t="shared" si="4297"/>
        <v>251216.6</v>
      </c>
      <c r="AV2189" s="19"/>
      <c r="AW2189" s="32"/>
      <c r="AX2189" s="23"/>
      <c r="AY2189" s="2"/>
    </row>
    <row r="2190" spans="1:51" ht="31.2" x14ac:dyDescent="0.3">
      <c r="A2190" s="49" t="s">
        <v>657</v>
      </c>
      <c r="B2190" s="45">
        <v>200</v>
      </c>
      <c r="C2190" s="49"/>
      <c r="D2190" s="49"/>
      <c r="E2190" s="15" t="s">
        <v>578</v>
      </c>
      <c r="F2190" s="19">
        <f t="shared" ref="F2190:K2191" si="4378">F2191</f>
        <v>3306.1</v>
      </c>
      <c r="G2190" s="19">
        <f t="shared" si="4378"/>
        <v>3197.3</v>
      </c>
      <c r="H2190" s="19">
        <f t="shared" si="4378"/>
        <v>3159.6</v>
      </c>
      <c r="I2190" s="19">
        <f t="shared" si="4378"/>
        <v>0</v>
      </c>
      <c r="J2190" s="19">
        <f t="shared" si="4378"/>
        <v>0</v>
      </c>
      <c r="K2190" s="19">
        <f t="shared" si="4378"/>
        <v>0</v>
      </c>
      <c r="L2190" s="19">
        <f t="shared" si="4238"/>
        <v>3306.1</v>
      </c>
      <c r="M2190" s="19">
        <f t="shared" si="4239"/>
        <v>3197.3</v>
      </c>
      <c r="N2190" s="19">
        <f t="shared" si="4240"/>
        <v>3159.6</v>
      </c>
      <c r="O2190" s="19">
        <f t="shared" ref="O2190:Q2191" si="4379">O2191</f>
        <v>-914.1</v>
      </c>
      <c r="P2190" s="19">
        <f t="shared" si="4379"/>
        <v>-685.1</v>
      </c>
      <c r="Q2190" s="19">
        <f t="shared" si="4379"/>
        <v>-450.7</v>
      </c>
      <c r="R2190" s="19">
        <f t="shared" si="4244"/>
        <v>2392</v>
      </c>
      <c r="S2190" s="19">
        <f t="shared" si="4245"/>
        <v>2512.2000000000003</v>
      </c>
      <c r="T2190" s="19">
        <f t="shared" si="4246"/>
        <v>2708.9</v>
      </c>
      <c r="U2190" s="19">
        <f t="shared" ref="U2190:AV2191" si="4380">U2191</f>
        <v>0</v>
      </c>
      <c r="V2190" s="19">
        <f t="shared" si="4247"/>
        <v>2392</v>
      </c>
      <c r="W2190" s="19">
        <f t="shared" si="4248"/>
        <v>2512.2000000000003</v>
      </c>
      <c r="X2190" s="19">
        <f t="shared" si="4249"/>
        <v>2708.9</v>
      </c>
      <c r="Y2190" s="19">
        <f t="shared" si="4380"/>
        <v>0</v>
      </c>
      <c r="Z2190" s="19">
        <f t="shared" si="4380"/>
        <v>0</v>
      </c>
      <c r="AA2190" s="19">
        <f t="shared" si="4380"/>
        <v>0</v>
      </c>
      <c r="AB2190" s="19">
        <f t="shared" si="4283"/>
        <v>2392</v>
      </c>
      <c r="AC2190" s="19">
        <f t="shared" si="4284"/>
        <v>2512.2000000000003</v>
      </c>
      <c r="AD2190" s="19">
        <f t="shared" si="4285"/>
        <v>2708.9</v>
      </c>
      <c r="AE2190" s="19">
        <f t="shared" si="4380"/>
        <v>0</v>
      </c>
      <c r="AF2190" s="19">
        <f t="shared" si="4380"/>
        <v>0</v>
      </c>
      <c r="AG2190" s="19">
        <f t="shared" si="4289"/>
        <v>2392</v>
      </c>
      <c r="AH2190" s="19">
        <f t="shared" si="4290"/>
        <v>2512.2000000000003</v>
      </c>
      <c r="AI2190" s="19">
        <f t="shared" si="4291"/>
        <v>2708.9</v>
      </c>
      <c r="AJ2190" s="19">
        <f t="shared" si="4380"/>
        <v>0</v>
      </c>
      <c r="AK2190" s="19">
        <f t="shared" si="4380"/>
        <v>0</v>
      </c>
      <c r="AL2190" s="19">
        <f t="shared" si="4380"/>
        <v>0</v>
      </c>
      <c r="AM2190" s="19">
        <f t="shared" si="4229"/>
        <v>2392</v>
      </c>
      <c r="AN2190" s="19">
        <f t="shared" si="4380"/>
        <v>0</v>
      </c>
      <c r="AO2190" s="19">
        <f t="shared" si="4295"/>
        <v>2392</v>
      </c>
      <c r="AP2190" s="19">
        <f t="shared" si="4231"/>
        <v>2512.2000000000003</v>
      </c>
      <c r="AQ2190" s="19">
        <f t="shared" si="4380"/>
        <v>0</v>
      </c>
      <c r="AR2190" s="19">
        <f t="shared" si="4296"/>
        <v>2512.2000000000003</v>
      </c>
      <c r="AS2190" s="19">
        <f t="shared" si="4233"/>
        <v>2708.9</v>
      </c>
      <c r="AT2190" s="19">
        <f t="shared" si="4380"/>
        <v>0</v>
      </c>
      <c r="AU2190" s="19">
        <f t="shared" si="4297"/>
        <v>2708.9</v>
      </c>
      <c r="AV2190" s="19">
        <f t="shared" si="4380"/>
        <v>0</v>
      </c>
      <c r="AW2190" s="32"/>
      <c r="AX2190" s="23"/>
      <c r="AY2190" s="2"/>
    </row>
    <row r="2191" spans="1:51" ht="46.8" x14ac:dyDescent="0.3">
      <c r="A2191" s="49" t="s">
        <v>657</v>
      </c>
      <c r="B2191" s="45">
        <v>240</v>
      </c>
      <c r="C2191" s="49"/>
      <c r="D2191" s="49"/>
      <c r="E2191" s="15" t="s">
        <v>586</v>
      </c>
      <c r="F2191" s="19">
        <f t="shared" si="4378"/>
        <v>3306.1</v>
      </c>
      <c r="G2191" s="19">
        <f t="shared" si="4378"/>
        <v>3197.3</v>
      </c>
      <c r="H2191" s="19">
        <f t="shared" si="4378"/>
        <v>3159.6</v>
      </c>
      <c r="I2191" s="19">
        <f t="shared" si="4378"/>
        <v>0</v>
      </c>
      <c r="J2191" s="19">
        <f t="shared" si="4378"/>
        <v>0</v>
      </c>
      <c r="K2191" s="19">
        <f t="shared" si="4378"/>
        <v>0</v>
      </c>
      <c r="L2191" s="19">
        <f t="shared" si="4238"/>
        <v>3306.1</v>
      </c>
      <c r="M2191" s="19">
        <f t="shared" si="4239"/>
        <v>3197.3</v>
      </c>
      <c r="N2191" s="19">
        <f t="shared" si="4240"/>
        <v>3159.6</v>
      </c>
      <c r="O2191" s="19">
        <f t="shared" si="4379"/>
        <v>-914.1</v>
      </c>
      <c r="P2191" s="19">
        <f t="shared" si="4379"/>
        <v>-685.1</v>
      </c>
      <c r="Q2191" s="19">
        <f t="shared" si="4379"/>
        <v>-450.7</v>
      </c>
      <c r="R2191" s="19">
        <f t="shared" si="4244"/>
        <v>2392</v>
      </c>
      <c r="S2191" s="19">
        <f t="shared" si="4245"/>
        <v>2512.2000000000003</v>
      </c>
      <c r="T2191" s="19">
        <f t="shared" si="4246"/>
        <v>2708.9</v>
      </c>
      <c r="U2191" s="19">
        <f t="shared" si="4380"/>
        <v>0</v>
      </c>
      <c r="V2191" s="19">
        <f t="shared" si="4247"/>
        <v>2392</v>
      </c>
      <c r="W2191" s="19">
        <f t="shared" si="4248"/>
        <v>2512.2000000000003</v>
      </c>
      <c r="X2191" s="19">
        <f t="shared" si="4249"/>
        <v>2708.9</v>
      </c>
      <c r="Y2191" s="19">
        <f t="shared" si="4380"/>
        <v>0</v>
      </c>
      <c r="Z2191" s="19">
        <f t="shared" si="4380"/>
        <v>0</v>
      </c>
      <c r="AA2191" s="19">
        <f t="shared" si="4380"/>
        <v>0</v>
      </c>
      <c r="AB2191" s="19">
        <f t="shared" si="4283"/>
        <v>2392</v>
      </c>
      <c r="AC2191" s="19">
        <f t="shared" si="4284"/>
        <v>2512.2000000000003</v>
      </c>
      <c r="AD2191" s="19">
        <f t="shared" si="4285"/>
        <v>2708.9</v>
      </c>
      <c r="AE2191" s="19">
        <f t="shared" si="4380"/>
        <v>0</v>
      </c>
      <c r="AF2191" s="19">
        <f t="shared" si="4380"/>
        <v>0</v>
      </c>
      <c r="AG2191" s="19">
        <f t="shared" si="4289"/>
        <v>2392</v>
      </c>
      <c r="AH2191" s="19">
        <f t="shared" si="4290"/>
        <v>2512.2000000000003</v>
      </c>
      <c r="AI2191" s="19">
        <f t="shared" si="4291"/>
        <v>2708.9</v>
      </c>
      <c r="AJ2191" s="19">
        <f t="shared" si="4380"/>
        <v>0</v>
      </c>
      <c r="AK2191" s="19">
        <f t="shared" si="4380"/>
        <v>0</v>
      </c>
      <c r="AL2191" s="19">
        <f t="shared" si="4380"/>
        <v>0</v>
      </c>
      <c r="AM2191" s="19">
        <f t="shared" si="4229"/>
        <v>2392</v>
      </c>
      <c r="AN2191" s="19">
        <f t="shared" si="4380"/>
        <v>0</v>
      </c>
      <c r="AO2191" s="19">
        <f t="shared" si="4295"/>
        <v>2392</v>
      </c>
      <c r="AP2191" s="19">
        <f t="shared" si="4231"/>
        <v>2512.2000000000003</v>
      </c>
      <c r="AQ2191" s="19">
        <f t="shared" si="4380"/>
        <v>0</v>
      </c>
      <c r="AR2191" s="19">
        <f t="shared" si="4296"/>
        <v>2512.2000000000003</v>
      </c>
      <c r="AS2191" s="19">
        <f t="shared" si="4233"/>
        <v>2708.9</v>
      </c>
      <c r="AT2191" s="19">
        <f t="shared" si="4380"/>
        <v>0</v>
      </c>
      <c r="AU2191" s="19">
        <f t="shared" si="4297"/>
        <v>2708.9</v>
      </c>
      <c r="AV2191" s="19">
        <f t="shared" si="4380"/>
        <v>0</v>
      </c>
      <c r="AW2191" s="32"/>
      <c r="AX2191" s="23"/>
      <c r="AY2191" s="2"/>
    </row>
    <row r="2192" spans="1:51" x14ac:dyDescent="0.3">
      <c r="A2192" s="49" t="s">
        <v>657</v>
      </c>
      <c r="B2192" s="45">
        <v>240</v>
      </c>
      <c r="C2192" s="49" t="s">
        <v>28</v>
      </c>
      <c r="D2192" s="49" t="s">
        <v>30</v>
      </c>
      <c r="E2192" s="15" t="s">
        <v>562</v>
      </c>
      <c r="F2192" s="19">
        <v>3306.1</v>
      </c>
      <c r="G2192" s="19">
        <v>3197.3</v>
      </c>
      <c r="H2192" s="19">
        <f>3159.5+0.1</f>
        <v>3159.6</v>
      </c>
      <c r="I2192" s="19"/>
      <c r="J2192" s="19"/>
      <c r="K2192" s="19"/>
      <c r="L2192" s="19">
        <f t="shared" si="4238"/>
        <v>3306.1</v>
      </c>
      <c r="M2192" s="19">
        <f t="shared" si="4239"/>
        <v>3197.3</v>
      </c>
      <c r="N2192" s="19">
        <f t="shared" si="4240"/>
        <v>3159.6</v>
      </c>
      <c r="O2192" s="19">
        <v>-914.1</v>
      </c>
      <c r="P2192" s="19">
        <v>-685.1</v>
      </c>
      <c r="Q2192" s="19">
        <v>-450.7</v>
      </c>
      <c r="R2192" s="19">
        <f t="shared" si="4244"/>
        <v>2392</v>
      </c>
      <c r="S2192" s="19">
        <f t="shared" si="4245"/>
        <v>2512.2000000000003</v>
      </c>
      <c r="T2192" s="19">
        <f t="shared" si="4246"/>
        <v>2708.9</v>
      </c>
      <c r="U2192" s="19"/>
      <c r="V2192" s="19">
        <f t="shared" si="4247"/>
        <v>2392</v>
      </c>
      <c r="W2192" s="19">
        <f t="shared" si="4248"/>
        <v>2512.2000000000003</v>
      </c>
      <c r="X2192" s="19">
        <f t="shared" si="4249"/>
        <v>2708.9</v>
      </c>
      <c r="Y2192" s="19"/>
      <c r="Z2192" s="19"/>
      <c r="AA2192" s="19"/>
      <c r="AB2192" s="19">
        <f t="shared" si="4283"/>
        <v>2392</v>
      </c>
      <c r="AC2192" s="19">
        <f t="shared" si="4284"/>
        <v>2512.2000000000003</v>
      </c>
      <c r="AD2192" s="19">
        <f t="shared" si="4285"/>
        <v>2708.9</v>
      </c>
      <c r="AE2192" s="19"/>
      <c r="AF2192" s="19"/>
      <c r="AG2192" s="19">
        <f t="shared" si="4289"/>
        <v>2392</v>
      </c>
      <c r="AH2192" s="19">
        <f t="shared" si="4290"/>
        <v>2512.2000000000003</v>
      </c>
      <c r="AI2192" s="19">
        <f t="shared" si="4291"/>
        <v>2708.9</v>
      </c>
      <c r="AJ2192" s="19"/>
      <c r="AK2192" s="19"/>
      <c r="AL2192" s="19"/>
      <c r="AM2192" s="19">
        <f t="shared" si="4229"/>
        <v>2392</v>
      </c>
      <c r="AN2192" s="19"/>
      <c r="AO2192" s="19">
        <f t="shared" si="4295"/>
        <v>2392</v>
      </c>
      <c r="AP2192" s="19">
        <f t="shared" si="4231"/>
        <v>2512.2000000000003</v>
      </c>
      <c r="AQ2192" s="19"/>
      <c r="AR2192" s="19">
        <f t="shared" si="4296"/>
        <v>2512.2000000000003</v>
      </c>
      <c r="AS2192" s="19">
        <f t="shared" si="4233"/>
        <v>2708.9</v>
      </c>
      <c r="AT2192" s="19"/>
      <c r="AU2192" s="19">
        <f t="shared" si="4297"/>
        <v>2708.9</v>
      </c>
      <c r="AV2192" s="19"/>
      <c r="AW2192" s="32"/>
      <c r="AX2192" s="23"/>
      <c r="AY2192" s="2"/>
    </row>
    <row r="2193" spans="1:51" s="11" customFormat="1" ht="31.2" x14ac:dyDescent="0.3">
      <c r="A2193" s="10" t="s">
        <v>897</v>
      </c>
      <c r="B2193" s="17"/>
      <c r="C2193" s="10"/>
      <c r="D2193" s="10"/>
      <c r="E2193" s="15" t="s">
        <v>904</v>
      </c>
      <c r="F2193" s="18">
        <f t="shared" ref="F2193:K2193" si="4381">F2194</f>
        <v>90256.700000000012</v>
      </c>
      <c r="G2193" s="18">
        <f t="shared" si="4381"/>
        <v>84684.400000000009</v>
      </c>
      <c r="H2193" s="18">
        <f t="shared" si="4381"/>
        <v>84684.400000000009</v>
      </c>
      <c r="I2193" s="18">
        <f t="shared" si="4381"/>
        <v>-1412.4</v>
      </c>
      <c r="J2193" s="18">
        <f t="shared" si="4381"/>
        <v>-1412.4</v>
      </c>
      <c r="K2193" s="18">
        <f t="shared" si="4381"/>
        <v>-1412.4</v>
      </c>
      <c r="L2193" s="18">
        <f t="shared" si="4238"/>
        <v>88844.300000000017</v>
      </c>
      <c r="M2193" s="18">
        <f t="shared" si="4239"/>
        <v>83272.000000000015</v>
      </c>
      <c r="N2193" s="18">
        <f t="shared" si="4240"/>
        <v>83272.000000000015</v>
      </c>
      <c r="O2193" s="18">
        <f t="shared" ref="O2193:Q2193" si="4382">O2194</f>
        <v>0</v>
      </c>
      <c r="P2193" s="18">
        <f t="shared" si="4382"/>
        <v>0</v>
      </c>
      <c r="Q2193" s="18">
        <f t="shared" si="4382"/>
        <v>0</v>
      </c>
      <c r="R2193" s="18">
        <f t="shared" si="4244"/>
        <v>88844.300000000017</v>
      </c>
      <c r="S2193" s="18">
        <f t="shared" si="4245"/>
        <v>83272.000000000015</v>
      </c>
      <c r="T2193" s="18">
        <f t="shared" si="4246"/>
        <v>83272.000000000015</v>
      </c>
      <c r="U2193" s="18">
        <f t="shared" ref="U2193:AV2193" si="4383">U2194</f>
        <v>0</v>
      </c>
      <c r="V2193" s="18">
        <f t="shared" si="4247"/>
        <v>88844.300000000017</v>
      </c>
      <c r="W2193" s="18">
        <f t="shared" si="4248"/>
        <v>83272.000000000015</v>
      </c>
      <c r="X2193" s="18">
        <f t="shared" si="4249"/>
        <v>83272.000000000015</v>
      </c>
      <c r="Y2193" s="18">
        <f t="shared" si="4383"/>
        <v>0</v>
      </c>
      <c r="Z2193" s="18">
        <f t="shared" si="4383"/>
        <v>0</v>
      </c>
      <c r="AA2193" s="18">
        <f t="shared" si="4383"/>
        <v>0</v>
      </c>
      <c r="AB2193" s="18">
        <f t="shared" si="4283"/>
        <v>88844.300000000017</v>
      </c>
      <c r="AC2193" s="18">
        <f t="shared" si="4284"/>
        <v>83272.000000000015</v>
      </c>
      <c r="AD2193" s="18">
        <f t="shared" si="4285"/>
        <v>83272.000000000015</v>
      </c>
      <c r="AE2193" s="18">
        <f t="shared" si="4383"/>
        <v>0</v>
      </c>
      <c r="AF2193" s="18">
        <f t="shared" si="4383"/>
        <v>0</v>
      </c>
      <c r="AG2193" s="18">
        <f t="shared" si="4289"/>
        <v>88844.300000000017</v>
      </c>
      <c r="AH2193" s="18">
        <f t="shared" si="4290"/>
        <v>83272.000000000015</v>
      </c>
      <c r="AI2193" s="18">
        <f t="shared" si="4291"/>
        <v>83272.000000000015</v>
      </c>
      <c r="AJ2193" s="18">
        <f t="shared" si="4383"/>
        <v>-1459.0260000000001</v>
      </c>
      <c r="AK2193" s="18">
        <f t="shared" si="4383"/>
        <v>0</v>
      </c>
      <c r="AL2193" s="18">
        <f t="shared" si="4383"/>
        <v>0</v>
      </c>
      <c r="AM2193" s="18">
        <f t="shared" si="4229"/>
        <v>87385.274000000019</v>
      </c>
      <c r="AN2193" s="18">
        <f t="shared" si="4383"/>
        <v>0</v>
      </c>
      <c r="AO2193" s="18">
        <f t="shared" si="4295"/>
        <v>87385.274000000019</v>
      </c>
      <c r="AP2193" s="18">
        <f t="shared" si="4231"/>
        <v>83272.000000000015</v>
      </c>
      <c r="AQ2193" s="18">
        <f t="shared" si="4383"/>
        <v>0</v>
      </c>
      <c r="AR2193" s="18">
        <f t="shared" si="4296"/>
        <v>83272.000000000015</v>
      </c>
      <c r="AS2193" s="18">
        <f t="shared" si="4233"/>
        <v>83272.000000000015</v>
      </c>
      <c r="AT2193" s="18">
        <f t="shared" si="4383"/>
        <v>0</v>
      </c>
      <c r="AU2193" s="18">
        <f t="shared" si="4297"/>
        <v>83272.000000000015</v>
      </c>
      <c r="AV2193" s="18">
        <f t="shared" si="4383"/>
        <v>0</v>
      </c>
      <c r="AW2193" s="31"/>
      <c r="AX2193" s="26"/>
    </row>
    <row r="2194" spans="1:51" ht="46.8" x14ac:dyDescent="0.3">
      <c r="A2194" s="49" t="s">
        <v>898</v>
      </c>
      <c r="B2194" s="45"/>
      <c r="C2194" s="49"/>
      <c r="D2194" s="49"/>
      <c r="E2194" s="15" t="s">
        <v>627</v>
      </c>
      <c r="F2194" s="19">
        <f>F2195+F2198+F2201</f>
        <v>90256.700000000012</v>
      </c>
      <c r="G2194" s="19">
        <f t="shared" ref="G2194:AV2194" si="4384">G2195+G2198+G2201</f>
        <v>84684.400000000009</v>
      </c>
      <c r="H2194" s="19">
        <f t="shared" si="4384"/>
        <v>84684.400000000009</v>
      </c>
      <c r="I2194" s="19">
        <f t="shared" ref="I2194:K2194" si="4385">I2195+I2198+I2201</f>
        <v>-1412.4</v>
      </c>
      <c r="J2194" s="19">
        <f t="shared" si="4385"/>
        <v>-1412.4</v>
      </c>
      <c r="K2194" s="19">
        <f t="shared" si="4385"/>
        <v>-1412.4</v>
      </c>
      <c r="L2194" s="19">
        <f t="shared" si="4238"/>
        <v>88844.300000000017</v>
      </c>
      <c r="M2194" s="19">
        <f t="shared" si="4239"/>
        <v>83272.000000000015</v>
      </c>
      <c r="N2194" s="19">
        <f t="shared" si="4240"/>
        <v>83272.000000000015</v>
      </c>
      <c r="O2194" s="19">
        <f t="shared" ref="O2194:Q2194" si="4386">O2195+O2198+O2201</f>
        <v>0</v>
      </c>
      <c r="P2194" s="19">
        <f t="shared" si="4386"/>
        <v>0</v>
      </c>
      <c r="Q2194" s="19">
        <f t="shared" si="4386"/>
        <v>0</v>
      </c>
      <c r="R2194" s="19">
        <f t="shared" si="4244"/>
        <v>88844.300000000017</v>
      </c>
      <c r="S2194" s="19">
        <f t="shared" si="4245"/>
        <v>83272.000000000015</v>
      </c>
      <c r="T2194" s="19">
        <f t="shared" si="4246"/>
        <v>83272.000000000015</v>
      </c>
      <c r="U2194" s="19">
        <f t="shared" ref="U2194" si="4387">U2195+U2198+U2201</f>
        <v>0</v>
      </c>
      <c r="V2194" s="19">
        <f t="shared" si="4247"/>
        <v>88844.300000000017</v>
      </c>
      <c r="W2194" s="19">
        <f t="shared" si="4248"/>
        <v>83272.000000000015</v>
      </c>
      <c r="X2194" s="19">
        <f t="shared" si="4249"/>
        <v>83272.000000000015</v>
      </c>
      <c r="Y2194" s="19">
        <f t="shared" ref="Y2194:AA2194" si="4388">Y2195+Y2198+Y2201</f>
        <v>0</v>
      </c>
      <c r="Z2194" s="19">
        <f t="shared" si="4388"/>
        <v>0</v>
      </c>
      <c r="AA2194" s="19">
        <f t="shared" si="4388"/>
        <v>0</v>
      </c>
      <c r="AB2194" s="19">
        <f t="shared" si="4283"/>
        <v>88844.300000000017</v>
      </c>
      <c r="AC2194" s="19">
        <f t="shared" si="4284"/>
        <v>83272.000000000015</v>
      </c>
      <c r="AD2194" s="19">
        <f t="shared" si="4285"/>
        <v>83272.000000000015</v>
      </c>
      <c r="AE2194" s="19">
        <f t="shared" ref="AE2194:AF2194" si="4389">AE2195+AE2198+AE2201</f>
        <v>0</v>
      </c>
      <c r="AF2194" s="19">
        <f t="shared" si="4389"/>
        <v>0</v>
      </c>
      <c r="AG2194" s="19">
        <f t="shared" si="4289"/>
        <v>88844.300000000017</v>
      </c>
      <c r="AH2194" s="19">
        <f t="shared" si="4290"/>
        <v>83272.000000000015</v>
      </c>
      <c r="AI2194" s="19">
        <f t="shared" si="4291"/>
        <v>83272.000000000015</v>
      </c>
      <c r="AJ2194" s="19">
        <f t="shared" ref="AJ2194:AL2194" si="4390">AJ2195+AJ2198+AJ2201</f>
        <v>-1459.0260000000001</v>
      </c>
      <c r="AK2194" s="19">
        <f t="shared" si="4390"/>
        <v>0</v>
      </c>
      <c r="AL2194" s="19">
        <f t="shared" si="4390"/>
        <v>0</v>
      </c>
      <c r="AM2194" s="19">
        <f t="shared" si="4229"/>
        <v>87385.274000000019</v>
      </c>
      <c r="AN2194" s="19">
        <f t="shared" ref="AN2194" si="4391">AN2195+AN2198+AN2201</f>
        <v>0</v>
      </c>
      <c r="AO2194" s="19">
        <f t="shared" si="4295"/>
        <v>87385.274000000019</v>
      </c>
      <c r="AP2194" s="19">
        <f t="shared" si="4231"/>
        <v>83272.000000000015</v>
      </c>
      <c r="AQ2194" s="19">
        <f t="shared" ref="AQ2194" si="4392">AQ2195+AQ2198+AQ2201</f>
        <v>0</v>
      </c>
      <c r="AR2194" s="19">
        <f t="shared" si="4296"/>
        <v>83272.000000000015</v>
      </c>
      <c r="AS2194" s="19">
        <f t="shared" si="4233"/>
        <v>83272.000000000015</v>
      </c>
      <c r="AT2194" s="19">
        <f t="shared" ref="AT2194" si="4393">AT2195+AT2198+AT2201</f>
        <v>0</v>
      </c>
      <c r="AU2194" s="19">
        <f t="shared" si="4297"/>
        <v>83272.000000000015</v>
      </c>
      <c r="AV2194" s="19">
        <f t="shared" si="4384"/>
        <v>0</v>
      </c>
      <c r="AW2194" s="32"/>
      <c r="AX2194" s="23"/>
      <c r="AY2194" s="2"/>
    </row>
    <row r="2195" spans="1:51" ht="93.6" x14ac:dyDescent="0.3">
      <c r="A2195" s="49" t="s">
        <v>898</v>
      </c>
      <c r="B2195" s="45">
        <v>100</v>
      </c>
      <c r="C2195" s="49"/>
      <c r="D2195" s="49"/>
      <c r="E2195" s="15" t="s">
        <v>577</v>
      </c>
      <c r="F2195" s="19">
        <f t="shared" ref="F2195:K2196" si="4394">F2196</f>
        <v>75279.5</v>
      </c>
      <c r="G2195" s="19">
        <f t="shared" si="4394"/>
        <v>72384.100000000006</v>
      </c>
      <c r="H2195" s="19">
        <f t="shared" si="4394"/>
        <v>72384.100000000006</v>
      </c>
      <c r="I2195" s="19">
        <f t="shared" si="4394"/>
        <v>0</v>
      </c>
      <c r="J2195" s="19">
        <f t="shared" si="4394"/>
        <v>0</v>
      </c>
      <c r="K2195" s="19">
        <f t="shared" si="4394"/>
        <v>0</v>
      </c>
      <c r="L2195" s="19">
        <f t="shared" si="4238"/>
        <v>75279.5</v>
      </c>
      <c r="M2195" s="19">
        <f t="shared" si="4239"/>
        <v>72384.100000000006</v>
      </c>
      <c r="N2195" s="19">
        <f t="shared" si="4240"/>
        <v>72384.100000000006</v>
      </c>
      <c r="O2195" s="19">
        <f t="shared" ref="O2195:Q2196" si="4395">O2196</f>
        <v>0</v>
      </c>
      <c r="P2195" s="19">
        <f t="shared" si="4395"/>
        <v>0</v>
      </c>
      <c r="Q2195" s="19">
        <f t="shared" si="4395"/>
        <v>0</v>
      </c>
      <c r="R2195" s="19">
        <f t="shared" si="4244"/>
        <v>75279.5</v>
      </c>
      <c r="S2195" s="19">
        <f t="shared" si="4245"/>
        <v>72384.100000000006</v>
      </c>
      <c r="T2195" s="19">
        <f t="shared" si="4246"/>
        <v>72384.100000000006</v>
      </c>
      <c r="U2195" s="19">
        <f t="shared" ref="U2195:AV2196" si="4396">U2196</f>
        <v>0</v>
      </c>
      <c r="V2195" s="19">
        <f t="shared" si="4247"/>
        <v>75279.5</v>
      </c>
      <c r="W2195" s="19">
        <f t="shared" si="4248"/>
        <v>72384.100000000006</v>
      </c>
      <c r="X2195" s="19">
        <f t="shared" si="4249"/>
        <v>72384.100000000006</v>
      </c>
      <c r="Y2195" s="19">
        <f t="shared" si="4396"/>
        <v>0</v>
      </c>
      <c r="Z2195" s="19">
        <f t="shared" si="4396"/>
        <v>0</v>
      </c>
      <c r="AA2195" s="19">
        <f t="shared" si="4396"/>
        <v>0</v>
      </c>
      <c r="AB2195" s="19">
        <f t="shared" si="4283"/>
        <v>75279.5</v>
      </c>
      <c r="AC2195" s="19">
        <f t="shared" si="4284"/>
        <v>72384.100000000006</v>
      </c>
      <c r="AD2195" s="19">
        <f t="shared" si="4285"/>
        <v>72384.100000000006</v>
      </c>
      <c r="AE2195" s="19">
        <f t="shared" si="4396"/>
        <v>0</v>
      </c>
      <c r="AF2195" s="19">
        <f t="shared" si="4396"/>
        <v>0</v>
      </c>
      <c r="AG2195" s="19">
        <f t="shared" si="4289"/>
        <v>75279.5</v>
      </c>
      <c r="AH2195" s="19">
        <f t="shared" si="4290"/>
        <v>72384.100000000006</v>
      </c>
      <c r="AI2195" s="19">
        <f t="shared" si="4291"/>
        <v>72384.100000000006</v>
      </c>
      <c r="AJ2195" s="19">
        <f t="shared" si="4396"/>
        <v>0</v>
      </c>
      <c r="AK2195" s="19">
        <f t="shared" si="4396"/>
        <v>0</v>
      </c>
      <c r="AL2195" s="19">
        <f t="shared" si="4396"/>
        <v>0</v>
      </c>
      <c r="AM2195" s="19">
        <f t="shared" si="4229"/>
        <v>75279.5</v>
      </c>
      <c r="AN2195" s="19">
        <f t="shared" si="4396"/>
        <v>0</v>
      </c>
      <c r="AO2195" s="19">
        <f t="shared" si="4295"/>
        <v>75279.5</v>
      </c>
      <c r="AP2195" s="19">
        <f t="shared" si="4231"/>
        <v>72384.100000000006</v>
      </c>
      <c r="AQ2195" s="19">
        <f t="shared" si="4396"/>
        <v>0</v>
      </c>
      <c r="AR2195" s="19">
        <f t="shared" si="4296"/>
        <v>72384.100000000006</v>
      </c>
      <c r="AS2195" s="19">
        <f t="shared" si="4233"/>
        <v>72384.100000000006</v>
      </c>
      <c r="AT2195" s="19">
        <f t="shared" si="4396"/>
        <v>0</v>
      </c>
      <c r="AU2195" s="19">
        <f t="shared" si="4297"/>
        <v>72384.100000000006</v>
      </c>
      <c r="AV2195" s="19">
        <f t="shared" si="4396"/>
        <v>0</v>
      </c>
      <c r="AW2195" s="32"/>
      <c r="AX2195" s="23"/>
      <c r="AY2195" s="2"/>
    </row>
    <row r="2196" spans="1:51" ht="31.2" x14ac:dyDescent="0.3">
      <c r="A2196" s="49" t="s">
        <v>898</v>
      </c>
      <c r="B2196" s="45">
        <v>110</v>
      </c>
      <c r="C2196" s="49"/>
      <c r="D2196" s="49"/>
      <c r="E2196" s="15" t="s">
        <v>584</v>
      </c>
      <c r="F2196" s="19">
        <f t="shared" si="4394"/>
        <v>75279.5</v>
      </c>
      <c r="G2196" s="19">
        <f t="shared" si="4394"/>
        <v>72384.100000000006</v>
      </c>
      <c r="H2196" s="19">
        <f t="shared" si="4394"/>
        <v>72384.100000000006</v>
      </c>
      <c r="I2196" s="19">
        <f t="shared" si="4394"/>
        <v>0</v>
      </c>
      <c r="J2196" s="19">
        <f t="shared" si="4394"/>
        <v>0</v>
      </c>
      <c r="K2196" s="19">
        <f t="shared" si="4394"/>
        <v>0</v>
      </c>
      <c r="L2196" s="19">
        <f t="shared" si="4238"/>
        <v>75279.5</v>
      </c>
      <c r="M2196" s="19">
        <f t="shared" si="4239"/>
        <v>72384.100000000006</v>
      </c>
      <c r="N2196" s="19">
        <f t="shared" si="4240"/>
        <v>72384.100000000006</v>
      </c>
      <c r="O2196" s="19">
        <f t="shared" si="4395"/>
        <v>0</v>
      </c>
      <c r="P2196" s="19">
        <f t="shared" si="4395"/>
        <v>0</v>
      </c>
      <c r="Q2196" s="19">
        <f t="shared" si="4395"/>
        <v>0</v>
      </c>
      <c r="R2196" s="19">
        <f t="shared" si="4244"/>
        <v>75279.5</v>
      </c>
      <c r="S2196" s="19">
        <f t="shared" si="4245"/>
        <v>72384.100000000006</v>
      </c>
      <c r="T2196" s="19">
        <f t="shared" si="4246"/>
        <v>72384.100000000006</v>
      </c>
      <c r="U2196" s="19">
        <f t="shared" si="4396"/>
        <v>0</v>
      </c>
      <c r="V2196" s="19">
        <f t="shared" si="4247"/>
        <v>75279.5</v>
      </c>
      <c r="W2196" s="19">
        <f t="shared" si="4248"/>
        <v>72384.100000000006</v>
      </c>
      <c r="X2196" s="19">
        <f t="shared" si="4249"/>
        <v>72384.100000000006</v>
      </c>
      <c r="Y2196" s="19">
        <f t="shared" si="4396"/>
        <v>0</v>
      </c>
      <c r="Z2196" s="19">
        <f t="shared" si="4396"/>
        <v>0</v>
      </c>
      <c r="AA2196" s="19">
        <f t="shared" si="4396"/>
        <v>0</v>
      </c>
      <c r="AB2196" s="19">
        <f t="shared" si="4283"/>
        <v>75279.5</v>
      </c>
      <c r="AC2196" s="19">
        <f t="shared" si="4284"/>
        <v>72384.100000000006</v>
      </c>
      <c r="AD2196" s="19">
        <f t="shared" si="4285"/>
        <v>72384.100000000006</v>
      </c>
      <c r="AE2196" s="19">
        <f t="shared" si="4396"/>
        <v>0</v>
      </c>
      <c r="AF2196" s="19">
        <f t="shared" si="4396"/>
        <v>0</v>
      </c>
      <c r="AG2196" s="19">
        <f t="shared" si="4289"/>
        <v>75279.5</v>
      </c>
      <c r="AH2196" s="19">
        <f t="shared" si="4290"/>
        <v>72384.100000000006</v>
      </c>
      <c r="AI2196" s="19">
        <f t="shared" si="4291"/>
        <v>72384.100000000006</v>
      </c>
      <c r="AJ2196" s="19">
        <f t="shared" si="4396"/>
        <v>0</v>
      </c>
      <c r="AK2196" s="19">
        <f t="shared" si="4396"/>
        <v>0</v>
      </c>
      <c r="AL2196" s="19">
        <f t="shared" si="4396"/>
        <v>0</v>
      </c>
      <c r="AM2196" s="19">
        <f t="shared" si="4229"/>
        <v>75279.5</v>
      </c>
      <c r="AN2196" s="19">
        <f t="shared" si="4396"/>
        <v>0</v>
      </c>
      <c r="AO2196" s="19">
        <f t="shared" si="4295"/>
        <v>75279.5</v>
      </c>
      <c r="AP2196" s="19">
        <f t="shared" si="4231"/>
        <v>72384.100000000006</v>
      </c>
      <c r="AQ2196" s="19">
        <f t="shared" si="4396"/>
        <v>0</v>
      </c>
      <c r="AR2196" s="19">
        <f t="shared" si="4296"/>
        <v>72384.100000000006</v>
      </c>
      <c r="AS2196" s="19">
        <f t="shared" si="4233"/>
        <v>72384.100000000006</v>
      </c>
      <c r="AT2196" s="19">
        <f t="shared" si="4396"/>
        <v>0</v>
      </c>
      <c r="AU2196" s="19">
        <f t="shared" si="4297"/>
        <v>72384.100000000006</v>
      </c>
      <c r="AV2196" s="19">
        <f t="shared" si="4396"/>
        <v>0</v>
      </c>
      <c r="AW2196" s="32"/>
      <c r="AX2196" s="23"/>
      <c r="AY2196" s="2"/>
    </row>
    <row r="2197" spans="1:51" x14ac:dyDescent="0.3">
      <c r="A2197" s="49" t="s">
        <v>898</v>
      </c>
      <c r="B2197" s="45">
        <v>110</v>
      </c>
      <c r="C2197" s="49" t="s">
        <v>5</v>
      </c>
      <c r="D2197" s="49" t="s">
        <v>6</v>
      </c>
      <c r="E2197" s="15" t="s">
        <v>543</v>
      </c>
      <c r="F2197" s="19">
        <v>75279.5</v>
      </c>
      <c r="G2197" s="19">
        <v>72384.100000000006</v>
      </c>
      <c r="H2197" s="19">
        <v>72384.100000000006</v>
      </c>
      <c r="I2197" s="19"/>
      <c r="J2197" s="19"/>
      <c r="K2197" s="19"/>
      <c r="L2197" s="19">
        <f t="shared" si="4238"/>
        <v>75279.5</v>
      </c>
      <c r="M2197" s="19">
        <f t="shared" si="4239"/>
        <v>72384.100000000006</v>
      </c>
      <c r="N2197" s="19">
        <f t="shared" si="4240"/>
        <v>72384.100000000006</v>
      </c>
      <c r="O2197" s="19"/>
      <c r="P2197" s="19"/>
      <c r="Q2197" s="19"/>
      <c r="R2197" s="19">
        <f t="shared" si="4244"/>
        <v>75279.5</v>
      </c>
      <c r="S2197" s="19">
        <f t="shared" si="4245"/>
        <v>72384.100000000006</v>
      </c>
      <c r="T2197" s="19">
        <f t="shared" si="4246"/>
        <v>72384.100000000006</v>
      </c>
      <c r="U2197" s="19"/>
      <c r="V2197" s="19">
        <f t="shared" si="4247"/>
        <v>75279.5</v>
      </c>
      <c r="W2197" s="19">
        <f t="shared" si="4248"/>
        <v>72384.100000000006</v>
      </c>
      <c r="X2197" s="19">
        <f t="shared" si="4249"/>
        <v>72384.100000000006</v>
      </c>
      <c r="Y2197" s="19"/>
      <c r="Z2197" s="19"/>
      <c r="AA2197" s="19"/>
      <c r="AB2197" s="19">
        <f t="shared" si="4283"/>
        <v>75279.5</v>
      </c>
      <c r="AC2197" s="19">
        <f t="shared" si="4284"/>
        <v>72384.100000000006</v>
      </c>
      <c r="AD2197" s="19">
        <f t="shared" si="4285"/>
        <v>72384.100000000006</v>
      </c>
      <c r="AE2197" s="19"/>
      <c r="AF2197" s="19"/>
      <c r="AG2197" s="19">
        <f t="shared" si="4289"/>
        <v>75279.5</v>
      </c>
      <c r="AH2197" s="19">
        <f t="shared" si="4290"/>
        <v>72384.100000000006</v>
      </c>
      <c r="AI2197" s="19">
        <f t="shared" si="4291"/>
        <v>72384.100000000006</v>
      </c>
      <c r="AJ2197" s="19"/>
      <c r="AK2197" s="19"/>
      <c r="AL2197" s="19"/>
      <c r="AM2197" s="19">
        <f t="shared" si="4229"/>
        <v>75279.5</v>
      </c>
      <c r="AN2197" s="19"/>
      <c r="AO2197" s="19">
        <f t="shared" si="4295"/>
        <v>75279.5</v>
      </c>
      <c r="AP2197" s="19">
        <f t="shared" si="4231"/>
        <v>72384.100000000006</v>
      </c>
      <c r="AQ2197" s="19"/>
      <c r="AR2197" s="19">
        <f t="shared" si="4296"/>
        <v>72384.100000000006</v>
      </c>
      <c r="AS2197" s="19">
        <f t="shared" si="4233"/>
        <v>72384.100000000006</v>
      </c>
      <c r="AT2197" s="19"/>
      <c r="AU2197" s="19">
        <f t="shared" si="4297"/>
        <v>72384.100000000006</v>
      </c>
      <c r="AV2197" s="19"/>
      <c r="AW2197" s="32"/>
      <c r="AX2197" s="23"/>
      <c r="AY2197" s="2"/>
    </row>
    <row r="2198" spans="1:51" ht="31.2" x14ac:dyDescent="0.3">
      <c r="A2198" s="49" t="s">
        <v>898</v>
      </c>
      <c r="B2198" s="45">
        <v>200</v>
      </c>
      <c r="C2198" s="49"/>
      <c r="D2198" s="49"/>
      <c r="E2198" s="15" t="s">
        <v>578</v>
      </c>
      <c r="F2198" s="19">
        <f t="shared" ref="F2198:K2199" si="4397">F2199</f>
        <v>14953.6</v>
      </c>
      <c r="G2198" s="19">
        <f t="shared" si="4397"/>
        <v>12276.7</v>
      </c>
      <c r="H2198" s="19">
        <f t="shared" si="4397"/>
        <v>12276.7</v>
      </c>
      <c r="I2198" s="19">
        <f t="shared" si="4397"/>
        <v>-1412.4</v>
      </c>
      <c r="J2198" s="19">
        <f t="shared" si="4397"/>
        <v>-1412.4</v>
      </c>
      <c r="K2198" s="19">
        <f t="shared" si="4397"/>
        <v>-1412.4</v>
      </c>
      <c r="L2198" s="19">
        <f t="shared" si="4238"/>
        <v>13541.2</v>
      </c>
      <c r="M2198" s="19">
        <f t="shared" si="4239"/>
        <v>10864.300000000001</v>
      </c>
      <c r="N2198" s="19">
        <f t="shared" si="4240"/>
        <v>10864.300000000001</v>
      </c>
      <c r="O2198" s="19">
        <f t="shared" ref="O2198:Q2199" si="4398">O2199</f>
        <v>0</v>
      </c>
      <c r="P2198" s="19">
        <f t="shared" si="4398"/>
        <v>0</v>
      </c>
      <c r="Q2198" s="19">
        <f t="shared" si="4398"/>
        <v>0</v>
      </c>
      <c r="R2198" s="19">
        <f t="shared" si="4244"/>
        <v>13541.2</v>
      </c>
      <c r="S2198" s="19">
        <f t="shared" si="4245"/>
        <v>10864.300000000001</v>
      </c>
      <c r="T2198" s="19">
        <f t="shared" si="4246"/>
        <v>10864.300000000001</v>
      </c>
      <c r="U2198" s="19">
        <f t="shared" ref="U2198:AV2199" si="4399">U2199</f>
        <v>0</v>
      </c>
      <c r="V2198" s="19">
        <f t="shared" si="4247"/>
        <v>13541.2</v>
      </c>
      <c r="W2198" s="19">
        <f t="shared" si="4248"/>
        <v>10864.300000000001</v>
      </c>
      <c r="X2198" s="19">
        <f t="shared" si="4249"/>
        <v>10864.300000000001</v>
      </c>
      <c r="Y2198" s="19">
        <f t="shared" si="4399"/>
        <v>0</v>
      </c>
      <c r="Z2198" s="19">
        <f t="shared" si="4399"/>
        <v>0</v>
      </c>
      <c r="AA2198" s="19">
        <f t="shared" si="4399"/>
        <v>0</v>
      </c>
      <c r="AB2198" s="19">
        <f t="shared" si="4283"/>
        <v>13541.2</v>
      </c>
      <c r="AC2198" s="19">
        <f t="shared" si="4284"/>
        <v>10864.300000000001</v>
      </c>
      <c r="AD2198" s="19">
        <f t="shared" si="4285"/>
        <v>10864.300000000001</v>
      </c>
      <c r="AE2198" s="19">
        <f t="shared" si="4399"/>
        <v>0</v>
      </c>
      <c r="AF2198" s="19">
        <f t="shared" si="4399"/>
        <v>0</v>
      </c>
      <c r="AG2198" s="19">
        <f t="shared" si="4289"/>
        <v>13541.2</v>
      </c>
      <c r="AH2198" s="19">
        <f t="shared" si="4290"/>
        <v>10864.300000000001</v>
      </c>
      <c r="AI2198" s="19">
        <f t="shared" si="4291"/>
        <v>10864.300000000001</v>
      </c>
      <c r="AJ2198" s="19">
        <f t="shared" si="4399"/>
        <v>-1459.0260000000001</v>
      </c>
      <c r="AK2198" s="19">
        <f t="shared" si="4399"/>
        <v>0</v>
      </c>
      <c r="AL2198" s="19">
        <f t="shared" si="4399"/>
        <v>0</v>
      </c>
      <c r="AM2198" s="19">
        <f t="shared" ref="AM2198:AM2261" si="4400">AG2198+AJ2198</f>
        <v>12082.174000000001</v>
      </c>
      <c r="AN2198" s="19">
        <f t="shared" si="4399"/>
        <v>0</v>
      </c>
      <c r="AO2198" s="19">
        <f t="shared" si="4295"/>
        <v>12082.174000000001</v>
      </c>
      <c r="AP2198" s="19">
        <f t="shared" ref="AP2198:AP2261" si="4401">AH2198+AK2198</f>
        <v>10864.300000000001</v>
      </c>
      <c r="AQ2198" s="19">
        <f t="shared" si="4399"/>
        <v>0</v>
      </c>
      <c r="AR2198" s="19">
        <f t="shared" si="4296"/>
        <v>10864.300000000001</v>
      </c>
      <c r="AS2198" s="19">
        <f t="shared" ref="AS2198:AS2261" si="4402">AI2198+AL2198</f>
        <v>10864.300000000001</v>
      </c>
      <c r="AT2198" s="19">
        <f t="shared" si="4399"/>
        <v>0</v>
      </c>
      <c r="AU2198" s="19">
        <f t="shared" si="4297"/>
        <v>10864.300000000001</v>
      </c>
      <c r="AV2198" s="19">
        <f t="shared" si="4399"/>
        <v>0</v>
      </c>
      <c r="AW2198" s="32"/>
      <c r="AX2198" s="23"/>
      <c r="AY2198" s="2"/>
    </row>
    <row r="2199" spans="1:51" ht="46.8" x14ac:dyDescent="0.3">
      <c r="A2199" s="49" t="s">
        <v>898</v>
      </c>
      <c r="B2199" s="45">
        <v>240</v>
      </c>
      <c r="C2199" s="49"/>
      <c r="D2199" s="49"/>
      <c r="E2199" s="15" t="s">
        <v>586</v>
      </c>
      <c r="F2199" s="19">
        <f t="shared" si="4397"/>
        <v>14953.6</v>
      </c>
      <c r="G2199" s="19">
        <f t="shared" si="4397"/>
        <v>12276.7</v>
      </c>
      <c r="H2199" s="19">
        <f t="shared" si="4397"/>
        <v>12276.7</v>
      </c>
      <c r="I2199" s="19">
        <f t="shared" si="4397"/>
        <v>-1412.4</v>
      </c>
      <c r="J2199" s="19">
        <f t="shared" si="4397"/>
        <v>-1412.4</v>
      </c>
      <c r="K2199" s="19">
        <f t="shared" si="4397"/>
        <v>-1412.4</v>
      </c>
      <c r="L2199" s="19">
        <f t="shared" si="4238"/>
        <v>13541.2</v>
      </c>
      <c r="M2199" s="19">
        <f t="shared" si="4239"/>
        <v>10864.300000000001</v>
      </c>
      <c r="N2199" s="19">
        <f t="shared" si="4240"/>
        <v>10864.300000000001</v>
      </c>
      <c r="O2199" s="19">
        <f t="shared" si="4398"/>
        <v>0</v>
      </c>
      <c r="P2199" s="19">
        <f t="shared" si="4398"/>
        <v>0</v>
      </c>
      <c r="Q2199" s="19">
        <f t="shared" si="4398"/>
        <v>0</v>
      </c>
      <c r="R2199" s="19">
        <f t="shared" si="4244"/>
        <v>13541.2</v>
      </c>
      <c r="S2199" s="19">
        <f t="shared" si="4245"/>
        <v>10864.300000000001</v>
      </c>
      <c r="T2199" s="19">
        <f t="shared" si="4246"/>
        <v>10864.300000000001</v>
      </c>
      <c r="U2199" s="19">
        <f t="shared" si="4399"/>
        <v>0</v>
      </c>
      <c r="V2199" s="19">
        <f t="shared" si="4247"/>
        <v>13541.2</v>
      </c>
      <c r="W2199" s="19">
        <f t="shared" si="4248"/>
        <v>10864.300000000001</v>
      </c>
      <c r="X2199" s="19">
        <f t="shared" si="4249"/>
        <v>10864.300000000001</v>
      </c>
      <c r="Y2199" s="19">
        <f t="shared" si="4399"/>
        <v>0</v>
      </c>
      <c r="Z2199" s="19">
        <f t="shared" si="4399"/>
        <v>0</v>
      </c>
      <c r="AA2199" s="19">
        <f t="shared" si="4399"/>
        <v>0</v>
      </c>
      <c r="AB2199" s="19">
        <f t="shared" si="4283"/>
        <v>13541.2</v>
      </c>
      <c r="AC2199" s="19">
        <f t="shared" si="4284"/>
        <v>10864.300000000001</v>
      </c>
      <c r="AD2199" s="19">
        <f t="shared" si="4285"/>
        <v>10864.300000000001</v>
      </c>
      <c r="AE2199" s="19">
        <f t="shared" si="4399"/>
        <v>0</v>
      </c>
      <c r="AF2199" s="19">
        <f t="shared" si="4399"/>
        <v>0</v>
      </c>
      <c r="AG2199" s="19">
        <f t="shared" si="4289"/>
        <v>13541.2</v>
      </c>
      <c r="AH2199" s="19">
        <f t="shared" si="4290"/>
        <v>10864.300000000001</v>
      </c>
      <c r="AI2199" s="19">
        <f t="shared" si="4291"/>
        <v>10864.300000000001</v>
      </c>
      <c r="AJ2199" s="19">
        <f t="shared" si="4399"/>
        <v>-1459.0260000000001</v>
      </c>
      <c r="AK2199" s="19">
        <f t="shared" si="4399"/>
        <v>0</v>
      </c>
      <c r="AL2199" s="19">
        <f t="shared" si="4399"/>
        <v>0</v>
      </c>
      <c r="AM2199" s="19">
        <f t="shared" si="4400"/>
        <v>12082.174000000001</v>
      </c>
      <c r="AN2199" s="19">
        <f t="shared" si="4399"/>
        <v>0</v>
      </c>
      <c r="AO2199" s="19">
        <f t="shared" si="4295"/>
        <v>12082.174000000001</v>
      </c>
      <c r="AP2199" s="19">
        <f t="shared" si="4401"/>
        <v>10864.300000000001</v>
      </c>
      <c r="AQ2199" s="19">
        <f t="shared" si="4399"/>
        <v>0</v>
      </c>
      <c r="AR2199" s="19">
        <f t="shared" si="4296"/>
        <v>10864.300000000001</v>
      </c>
      <c r="AS2199" s="19">
        <f t="shared" si="4402"/>
        <v>10864.300000000001</v>
      </c>
      <c r="AT2199" s="19">
        <f t="shared" si="4399"/>
        <v>0</v>
      </c>
      <c r="AU2199" s="19">
        <f t="shared" si="4297"/>
        <v>10864.300000000001</v>
      </c>
      <c r="AV2199" s="19">
        <f t="shared" si="4399"/>
        <v>0</v>
      </c>
      <c r="AW2199" s="32"/>
      <c r="AX2199" s="23"/>
      <c r="AY2199" s="2"/>
    </row>
    <row r="2200" spans="1:51" x14ac:dyDescent="0.3">
      <c r="A2200" s="49" t="s">
        <v>898</v>
      </c>
      <c r="B2200" s="45">
        <v>240</v>
      </c>
      <c r="C2200" s="49" t="s">
        <v>5</v>
      </c>
      <c r="D2200" s="49" t="s">
        <v>6</v>
      </c>
      <c r="E2200" s="15" t="s">
        <v>543</v>
      </c>
      <c r="F2200" s="19">
        <v>14953.6</v>
      </c>
      <c r="G2200" s="19">
        <v>12276.7</v>
      </c>
      <c r="H2200" s="19">
        <v>12276.7</v>
      </c>
      <c r="I2200" s="24">
        <v>-1412.4</v>
      </c>
      <c r="J2200" s="24">
        <v>-1412.4</v>
      </c>
      <c r="K2200" s="24">
        <v>-1412.4</v>
      </c>
      <c r="L2200" s="19">
        <f t="shared" si="4238"/>
        <v>13541.2</v>
      </c>
      <c r="M2200" s="19">
        <f t="shared" si="4239"/>
        <v>10864.300000000001</v>
      </c>
      <c r="N2200" s="19">
        <f t="shared" si="4240"/>
        <v>10864.300000000001</v>
      </c>
      <c r="O2200" s="19"/>
      <c r="P2200" s="19"/>
      <c r="Q2200" s="19"/>
      <c r="R2200" s="19">
        <f t="shared" si="4244"/>
        <v>13541.2</v>
      </c>
      <c r="S2200" s="19">
        <f t="shared" si="4245"/>
        <v>10864.300000000001</v>
      </c>
      <c r="T2200" s="19">
        <f t="shared" si="4246"/>
        <v>10864.300000000001</v>
      </c>
      <c r="U2200" s="19"/>
      <c r="V2200" s="19">
        <f t="shared" si="4247"/>
        <v>13541.2</v>
      </c>
      <c r="W2200" s="19">
        <f t="shared" si="4248"/>
        <v>10864.300000000001</v>
      </c>
      <c r="X2200" s="19">
        <f t="shared" si="4249"/>
        <v>10864.300000000001</v>
      </c>
      <c r="Y2200" s="19"/>
      <c r="Z2200" s="19"/>
      <c r="AA2200" s="19"/>
      <c r="AB2200" s="19">
        <f t="shared" si="4283"/>
        <v>13541.2</v>
      </c>
      <c r="AC2200" s="19">
        <f t="shared" si="4284"/>
        <v>10864.300000000001</v>
      </c>
      <c r="AD2200" s="19">
        <f t="shared" si="4285"/>
        <v>10864.300000000001</v>
      </c>
      <c r="AE2200" s="19"/>
      <c r="AF2200" s="19"/>
      <c r="AG2200" s="19">
        <f t="shared" si="4289"/>
        <v>13541.2</v>
      </c>
      <c r="AH2200" s="19">
        <f t="shared" si="4290"/>
        <v>10864.300000000001</v>
      </c>
      <c r="AI2200" s="19">
        <f t="shared" si="4291"/>
        <v>10864.300000000001</v>
      </c>
      <c r="AJ2200" s="19">
        <f>-1337.411-121.615</f>
        <v>-1459.0260000000001</v>
      </c>
      <c r="AK2200" s="19"/>
      <c r="AL2200" s="19"/>
      <c r="AM2200" s="19">
        <f t="shared" si="4400"/>
        <v>12082.174000000001</v>
      </c>
      <c r="AN2200" s="19"/>
      <c r="AO2200" s="19">
        <f t="shared" si="4295"/>
        <v>12082.174000000001</v>
      </c>
      <c r="AP2200" s="19">
        <f t="shared" si="4401"/>
        <v>10864.300000000001</v>
      </c>
      <c r="AQ2200" s="19"/>
      <c r="AR2200" s="19">
        <f t="shared" si="4296"/>
        <v>10864.300000000001</v>
      </c>
      <c r="AS2200" s="19">
        <f t="shared" si="4402"/>
        <v>10864.300000000001</v>
      </c>
      <c r="AT2200" s="19"/>
      <c r="AU2200" s="19">
        <f t="shared" si="4297"/>
        <v>10864.300000000001</v>
      </c>
      <c r="AV2200" s="19"/>
      <c r="AW2200" s="32"/>
      <c r="AX2200" s="23" t="s">
        <v>1275</v>
      </c>
      <c r="AY2200" s="2"/>
    </row>
    <row r="2201" spans="1:51" x14ac:dyDescent="0.3">
      <c r="A2201" s="49" t="s">
        <v>898</v>
      </c>
      <c r="B2201" s="45">
        <v>800</v>
      </c>
      <c r="C2201" s="49"/>
      <c r="D2201" s="49"/>
      <c r="E2201" s="15" t="s">
        <v>583</v>
      </c>
      <c r="F2201" s="19">
        <f>F2202</f>
        <v>23.6</v>
      </c>
      <c r="G2201" s="19">
        <f t="shared" ref="G2201:AV2202" si="4403">G2202</f>
        <v>23.6</v>
      </c>
      <c r="H2201" s="19">
        <f t="shared" si="4403"/>
        <v>23.6</v>
      </c>
      <c r="I2201" s="19">
        <f t="shared" si="4403"/>
        <v>0</v>
      </c>
      <c r="J2201" s="19">
        <f t="shared" si="4403"/>
        <v>0</v>
      </c>
      <c r="K2201" s="19">
        <f t="shared" si="4403"/>
        <v>0</v>
      </c>
      <c r="L2201" s="19">
        <f t="shared" si="4238"/>
        <v>23.6</v>
      </c>
      <c r="M2201" s="19">
        <f t="shared" si="4239"/>
        <v>23.6</v>
      </c>
      <c r="N2201" s="19">
        <f t="shared" si="4240"/>
        <v>23.6</v>
      </c>
      <c r="O2201" s="19">
        <f t="shared" si="4403"/>
        <v>0</v>
      </c>
      <c r="P2201" s="19">
        <f t="shared" si="4403"/>
        <v>0</v>
      </c>
      <c r="Q2201" s="19">
        <f t="shared" si="4403"/>
        <v>0</v>
      </c>
      <c r="R2201" s="19">
        <f t="shared" si="4244"/>
        <v>23.6</v>
      </c>
      <c r="S2201" s="19">
        <f t="shared" si="4245"/>
        <v>23.6</v>
      </c>
      <c r="T2201" s="19">
        <f t="shared" si="4246"/>
        <v>23.6</v>
      </c>
      <c r="U2201" s="19">
        <f t="shared" si="4403"/>
        <v>0</v>
      </c>
      <c r="V2201" s="19">
        <f t="shared" si="4247"/>
        <v>23.6</v>
      </c>
      <c r="W2201" s="19">
        <f t="shared" si="4248"/>
        <v>23.6</v>
      </c>
      <c r="X2201" s="19">
        <f t="shared" si="4249"/>
        <v>23.6</v>
      </c>
      <c r="Y2201" s="19">
        <f t="shared" si="4403"/>
        <v>0</v>
      </c>
      <c r="Z2201" s="19">
        <f t="shared" si="4403"/>
        <v>0</v>
      </c>
      <c r="AA2201" s="19">
        <f t="shared" si="4403"/>
        <v>0</v>
      </c>
      <c r="AB2201" s="19">
        <f t="shared" si="4283"/>
        <v>23.6</v>
      </c>
      <c r="AC2201" s="19">
        <f t="shared" si="4284"/>
        <v>23.6</v>
      </c>
      <c r="AD2201" s="19">
        <f t="shared" si="4285"/>
        <v>23.6</v>
      </c>
      <c r="AE2201" s="19">
        <f t="shared" si="4403"/>
        <v>0</v>
      </c>
      <c r="AF2201" s="19">
        <f t="shared" si="4403"/>
        <v>0</v>
      </c>
      <c r="AG2201" s="19">
        <f t="shared" si="4289"/>
        <v>23.6</v>
      </c>
      <c r="AH2201" s="19">
        <f t="shared" si="4290"/>
        <v>23.6</v>
      </c>
      <c r="AI2201" s="19">
        <f t="shared" si="4291"/>
        <v>23.6</v>
      </c>
      <c r="AJ2201" s="19">
        <f t="shared" si="4403"/>
        <v>0</v>
      </c>
      <c r="AK2201" s="19">
        <f t="shared" si="4403"/>
        <v>0</v>
      </c>
      <c r="AL2201" s="19">
        <f t="shared" si="4403"/>
        <v>0</v>
      </c>
      <c r="AM2201" s="19">
        <f t="shared" si="4400"/>
        <v>23.6</v>
      </c>
      <c r="AN2201" s="19">
        <f t="shared" si="4403"/>
        <v>0</v>
      </c>
      <c r="AO2201" s="19">
        <f t="shared" si="4295"/>
        <v>23.6</v>
      </c>
      <c r="AP2201" s="19">
        <f t="shared" si="4401"/>
        <v>23.6</v>
      </c>
      <c r="AQ2201" s="19">
        <f t="shared" si="4403"/>
        <v>0</v>
      </c>
      <c r="AR2201" s="19">
        <f t="shared" si="4296"/>
        <v>23.6</v>
      </c>
      <c r="AS2201" s="19">
        <f t="shared" si="4402"/>
        <v>23.6</v>
      </c>
      <c r="AT2201" s="19">
        <f t="shared" si="4403"/>
        <v>0</v>
      </c>
      <c r="AU2201" s="19">
        <f t="shared" si="4297"/>
        <v>23.6</v>
      </c>
      <c r="AV2201" s="19">
        <f t="shared" si="4403"/>
        <v>0</v>
      </c>
      <c r="AW2201" s="32"/>
      <c r="AX2201" s="23"/>
      <c r="AY2201" s="2"/>
    </row>
    <row r="2202" spans="1:51" x14ac:dyDescent="0.3">
      <c r="A2202" s="49" t="s">
        <v>898</v>
      </c>
      <c r="B2202" s="45">
        <v>850</v>
      </c>
      <c r="C2202" s="49"/>
      <c r="D2202" s="49"/>
      <c r="E2202" s="15" t="s">
        <v>601</v>
      </c>
      <c r="F2202" s="19">
        <f>F2203</f>
        <v>23.6</v>
      </c>
      <c r="G2202" s="19">
        <f t="shared" si="4403"/>
        <v>23.6</v>
      </c>
      <c r="H2202" s="19">
        <f t="shared" si="4403"/>
        <v>23.6</v>
      </c>
      <c r="I2202" s="19">
        <f t="shared" si="4403"/>
        <v>0</v>
      </c>
      <c r="J2202" s="19">
        <f t="shared" si="4403"/>
        <v>0</v>
      </c>
      <c r="K2202" s="19">
        <f t="shared" si="4403"/>
        <v>0</v>
      </c>
      <c r="L2202" s="19">
        <f t="shared" ref="L2202:L2272" si="4404">F2202+I2202</f>
        <v>23.6</v>
      </c>
      <c r="M2202" s="19">
        <f t="shared" ref="M2202:M2272" si="4405">G2202+J2202</f>
        <v>23.6</v>
      </c>
      <c r="N2202" s="19">
        <f t="shared" ref="N2202:N2272" si="4406">H2202+K2202</f>
        <v>23.6</v>
      </c>
      <c r="O2202" s="19">
        <f t="shared" si="4403"/>
        <v>0</v>
      </c>
      <c r="P2202" s="19">
        <f t="shared" si="4403"/>
        <v>0</v>
      </c>
      <c r="Q2202" s="19">
        <f t="shared" si="4403"/>
        <v>0</v>
      </c>
      <c r="R2202" s="19">
        <f t="shared" si="4244"/>
        <v>23.6</v>
      </c>
      <c r="S2202" s="19">
        <f t="shared" si="4245"/>
        <v>23.6</v>
      </c>
      <c r="T2202" s="19">
        <f t="shared" si="4246"/>
        <v>23.6</v>
      </c>
      <c r="U2202" s="19">
        <f t="shared" si="4403"/>
        <v>0</v>
      </c>
      <c r="V2202" s="19">
        <f t="shared" si="4247"/>
        <v>23.6</v>
      </c>
      <c r="W2202" s="19">
        <f t="shared" si="4248"/>
        <v>23.6</v>
      </c>
      <c r="X2202" s="19">
        <f t="shared" si="4249"/>
        <v>23.6</v>
      </c>
      <c r="Y2202" s="19">
        <f t="shared" si="4403"/>
        <v>0</v>
      </c>
      <c r="Z2202" s="19">
        <f t="shared" si="4403"/>
        <v>0</v>
      </c>
      <c r="AA2202" s="19">
        <f t="shared" si="4403"/>
        <v>0</v>
      </c>
      <c r="AB2202" s="19">
        <f t="shared" si="4283"/>
        <v>23.6</v>
      </c>
      <c r="AC2202" s="19">
        <f t="shared" si="4284"/>
        <v>23.6</v>
      </c>
      <c r="AD2202" s="19">
        <f t="shared" si="4285"/>
        <v>23.6</v>
      </c>
      <c r="AE2202" s="19">
        <f t="shared" si="4403"/>
        <v>0</v>
      </c>
      <c r="AF2202" s="19">
        <f t="shared" si="4403"/>
        <v>0</v>
      </c>
      <c r="AG2202" s="19">
        <f t="shared" si="4289"/>
        <v>23.6</v>
      </c>
      <c r="AH2202" s="19">
        <f t="shared" si="4290"/>
        <v>23.6</v>
      </c>
      <c r="AI2202" s="19">
        <f t="shared" si="4291"/>
        <v>23.6</v>
      </c>
      <c r="AJ2202" s="19">
        <f t="shared" si="4403"/>
        <v>0</v>
      </c>
      <c r="AK2202" s="19">
        <f t="shared" si="4403"/>
        <v>0</v>
      </c>
      <c r="AL2202" s="19">
        <f t="shared" si="4403"/>
        <v>0</v>
      </c>
      <c r="AM2202" s="19">
        <f t="shared" si="4400"/>
        <v>23.6</v>
      </c>
      <c r="AN2202" s="19">
        <f t="shared" si="4403"/>
        <v>0</v>
      </c>
      <c r="AO2202" s="19">
        <f t="shared" si="4295"/>
        <v>23.6</v>
      </c>
      <c r="AP2202" s="19">
        <f t="shared" si="4401"/>
        <v>23.6</v>
      </c>
      <c r="AQ2202" s="19">
        <f t="shared" si="4403"/>
        <v>0</v>
      </c>
      <c r="AR2202" s="19">
        <f t="shared" si="4296"/>
        <v>23.6</v>
      </c>
      <c r="AS2202" s="19">
        <f t="shared" si="4402"/>
        <v>23.6</v>
      </c>
      <c r="AT2202" s="19">
        <f t="shared" si="4403"/>
        <v>0</v>
      </c>
      <c r="AU2202" s="19">
        <f t="shared" si="4297"/>
        <v>23.6</v>
      </c>
      <c r="AV2202" s="19">
        <f t="shared" si="4403"/>
        <v>0</v>
      </c>
      <c r="AW2202" s="32"/>
      <c r="AX2202" s="23"/>
      <c r="AY2202" s="2"/>
    </row>
    <row r="2203" spans="1:51" x14ac:dyDescent="0.3">
      <c r="A2203" s="49" t="s">
        <v>898</v>
      </c>
      <c r="B2203" s="45">
        <v>850</v>
      </c>
      <c r="C2203" s="49" t="s">
        <v>5</v>
      </c>
      <c r="D2203" s="49" t="s">
        <v>6</v>
      </c>
      <c r="E2203" s="15" t="s">
        <v>543</v>
      </c>
      <c r="F2203" s="19">
        <v>23.6</v>
      </c>
      <c r="G2203" s="19">
        <v>23.6</v>
      </c>
      <c r="H2203" s="19">
        <v>23.6</v>
      </c>
      <c r="I2203" s="19"/>
      <c r="J2203" s="19"/>
      <c r="K2203" s="19"/>
      <c r="L2203" s="19">
        <f t="shared" si="4404"/>
        <v>23.6</v>
      </c>
      <c r="M2203" s="19">
        <f t="shared" si="4405"/>
        <v>23.6</v>
      </c>
      <c r="N2203" s="19">
        <f t="shared" si="4406"/>
        <v>23.6</v>
      </c>
      <c r="O2203" s="19"/>
      <c r="P2203" s="19"/>
      <c r="Q2203" s="19"/>
      <c r="R2203" s="19">
        <f t="shared" si="4244"/>
        <v>23.6</v>
      </c>
      <c r="S2203" s="19">
        <f t="shared" si="4245"/>
        <v>23.6</v>
      </c>
      <c r="T2203" s="19">
        <f t="shared" si="4246"/>
        <v>23.6</v>
      </c>
      <c r="U2203" s="19"/>
      <c r="V2203" s="19">
        <f t="shared" si="4247"/>
        <v>23.6</v>
      </c>
      <c r="W2203" s="19">
        <f t="shared" si="4248"/>
        <v>23.6</v>
      </c>
      <c r="X2203" s="19">
        <f t="shared" si="4249"/>
        <v>23.6</v>
      </c>
      <c r="Y2203" s="19"/>
      <c r="Z2203" s="19"/>
      <c r="AA2203" s="19"/>
      <c r="AB2203" s="19">
        <f t="shared" si="4283"/>
        <v>23.6</v>
      </c>
      <c r="AC2203" s="19">
        <f t="shared" si="4284"/>
        <v>23.6</v>
      </c>
      <c r="AD2203" s="19">
        <f t="shared" si="4285"/>
        <v>23.6</v>
      </c>
      <c r="AE2203" s="19"/>
      <c r="AF2203" s="19"/>
      <c r="AG2203" s="19">
        <f t="shared" si="4289"/>
        <v>23.6</v>
      </c>
      <c r="AH2203" s="19">
        <f t="shared" si="4290"/>
        <v>23.6</v>
      </c>
      <c r="AI2203" s="19">
        <f t="shared" si="4291"/>
        <v>23.6</v>
      </c>
      <c r="AJ2203" s="19"/>
      <c r="AK2203" s="19"/>
      <c r="AL2203" s="19"/>
      <c r="AM2203" s="19">
        <f t="shared" si="4400"/>
        <v>23.6</v>
      </c>
      <c r="AN2203" s="19"/>
      <c r="AO2203" s="19">
        <f t="shared" si="4295"/>
        <v>23.6</v>
      </c>
      <c r="AP2203" s="19">
        <f t="shared" si="4401"/>
        <v>23.6</v>
      </c>
      <c r="AQ2203" s="19"/>
      <c r="AR2203" s="19">
        <f t="shared" si="4296"/>
        <v>23.6</v>
      </c>
      <c r="AS2203" s="19">
        <f t="shared" si="4402"/>
        <v>23.6</v>
      </c>
      <c r="AT2203" s="19"/>
      <c r="AU2203" s="19">
        <f t="shared" si="4297"/>
        <v>23.6</v>
      </c>
      <c r="AV2203" s="19"/>
      <c r="AW2203" s="32"/>
      <c r="AX2203" s="23"/>
      <c r="AY2203" s="2"/>
    </row>
    <row r="2204" spans="1:51" s="11" customFormat="1" ht="62.4" x14ac:dyDescent="0.3">
      <c r="A2204" s="10" t="s">
        <v>462</v>
      </c>
      <c r="B2204" s="17"/>
      <c r="C2204" s="10"/>
      <c r="D2204" s="10"/>
      <c r="E2204" s="16" t="s">
        <v>611</v>
      </c>
      <c r="F2204" s="18">
        <f t="shared" ref="F2204:K2204" si="4407">F2205+F2215+F2222</f>
        <v>196403.6</v>
      </c>
      <c r="G2204" s="18">
        <f t="shared" si="4407"/>
        <v>171108.5</v>
      </c>
      <c r="H2204" s="18">
        <f t="shared" si="4407"/>
        <v>178598</v>
      </c>
      <c r="I2204" s="18">
        <f t="shared" si="4407"/>
        <v>0</v>
      </c>
      <c r="J2204" s="18">
        <f t="shared" si="4407"/>
        <v>0</v>
      </c>
      <c r="K2204" s="18">
        <f t="shared" si="4407"/>
        <v>0</v>
      </c>
      <c r="L2204" s="18">
        <f t="shared" si="4404"/>
        <v>196403.6</v>
      </c>
      <c r="M2204" s="18">
        <f t="shared" si="4405"/>
        <v>171108.5</v>
      </c>
      <c r="N2204" s="18">
        <f t="shared" si="4406"/>
        <v>178598</v>
      </c>
      <c r="O2204" s="18">
        <f t="shared" ref="O2204:Q2204" si="4408">O2205+O2215+O2222</f>
        <v>0</v>
      </c>
      <c r="P2204" s="18">
        <f t="shared" si="4408"/>
        <v>0</v>
      </c>
      <c r="Q2204" s="18">
        <f t="shared" si="4408"/>
        <v>0</v>
      </c>
      <c r="R2204" s="18">
        <f t="shared" si="4244"/>
        <v>196403.6</v>
      </c>
      <c r="S2204" s="18">
        <f t="shared" si="4245"/>
        <v>171108.5</v>
      </c>
      <c r="T2204" s="18">
        <f t="shared" si="4246"/>
        <v>178598</v>
      </c>
      <c r="U2204" s="18">
        <f t="shared" ref="U2204:AV2204" si="4409">U2205+U2215+U2222</f>
        <v>0</v>
      </c>
      <c r="V2204" s="18">
        <f t="shared" si="4247"/>
        <v>196403.6</v>
      </c>
      <c r="W2204" s="18">
        <f t="shared" si="4248"/>
        <v>171108.5</v>
      </c>
      <c r="X2204" s="18">
        <f t="shared" si="4249"/>
        <v>178598</v>
      </c>
      <c r="Y2204" s="18">
        <f t="shared" ref="Y2204:AA2204" si="4410">Y2205+Y2215+Y2222</f>
        <v>0</v>
      </c>
      <c r="Z2204" s="18">
        <f t="shared" si="4410"/>
        <v>0</v>
      </c>
      <c r="AA2204" s="18">
        <f t="shared" si="4410"/>
        <v>0</v>
      </c>
      <c r="AB2204" s="18">
        <f t="shared" si="4283"/>
        <v>196403.6</v>
      </c>
      <c r="AC2204" s="18">
        <f t="shared" si="4284"/>
        <v>171108.5</v>
      </c>
      <c r="AD2204" s="18">
        <f t="shared" si="4285"/>
        <v>178598</v>
      </c>
      <c r="AE2204" s="18">
        <f t="shared" ref="AE2204:AF2204" si="4411">AE2205+AE2215+AE2222</f>
        <v>0</v>
      </c>
      <c r="AF2204" s="18">
        <f t="shared" si="4411"/>
        <v>0</v>
      </c>
      <c r="AG2204" s="18">
        <f t="shared" si="4289"/>
        <v>196403.6</v>
      </c>
      <c r="AH2204" s="18">
        <f t="shared" si="4290"/>
        <v>171108.5</v>
      </c>
      <c r="AI2204" s="18">
        <f t="shared" si="4291"/>
        <v>178598</v>
      </c>
      <c r="AJ2204" s="18">
        <f t="shared" ref="AJ2204:AL2204" si="4412">AJ2205+AJ2215+AJ2222</f>
        <v>-619.86099999999999</v>
      </c>
      <c r="AK2204" s="18">
        <f t="shared" si="4412"/>
        <v>0</v>
      </c>
      <c r="AL2204" s="18">
        <f t="shared" si="4412"/>
        <v>0</v>
      </c>
      <c r="AM2204" s="18">
        <f t="shared" si="4400"/>
        <v>195783.739</v>
      </c>
      <c r="AN2204" s="18">
        <f t="shared" ref="AN2204" si="4413">AN2205+AN2215+AN2222</f>
        <v>0</v>
      </c>
      <c r="AO2204" s="18">
        <f t="shared" si="4295"/>
        <v>195783.739</v>
      </c>
      <c r="AP2204" s="18">
        <f t="shared" si="4401"/>
        <v>171108.5</v>
      </c>
      <c r="AQ2204" s="18">
        <f t="shared" ref="AQ2204" si="4414">AQ2205+AQ2215+AQ2222</f>
        <v>0</v>
      </c>
      <c r="AR2204" s="18">
        <f t="shared" si="4296"/>
        <v>171108.5</v>
      </c>
      <c r="AS2204" s="18">
        <f t="shared" si="4402"/>
        <v>178598</v>
      </c>
      <c r="AT2204" s="18">
        <f t="shared" ref="AT2204" si="4415">AT2205+AT2215+AT2222</f>
        <v>0</v>
      </c>
      <c r="AU2204" s="18">
        <f t="shared" si="4297"/>
        <v>178598</v>
      </c>
      <c r="AV2204" s="18">
        <f t="shared" si="4409"/>
        <v>0</v>
      </c>
      <c r="AW2204" s="31"/>
      <c r="AX2204" s="26"/>
    </row>
    <row r="2205" spans="1:51" ht="46.8" x14ac:dyDescent="0.3">
      <c r="A2205" s="49" t="s">
        <v>459</v>
      </c>
      <c r="B2205" s="45"/>
      <c r="C2205" s="49"/>
      <c r="D2205" s="49"/>
      <c r="E2205" s="15" t="s">
        <v>627</v>
      </c>
      <c r="F2205" s="19">
        <f t="shared" ref="F2205:K2205" si="4416">F2206+F2209+F2212</f>
        <v>66067.8</v>
      </c>
      <c r="G2205" s="19">
        <f t="shared" si="4416"/>
        <v>61861.999999999993</v>
      </c>
      <c r="H2205" s="19">
        <f t="shared" si="4416"/>
        <v>61861.999999999993</v>
      </c>
      <c r="I2205" s="19">
        <f t="shared" si="4416"/>
        <v>0</v>
      </c>
      <c r="J2205" s="19">
        <f t="shared" si="4416"/>
        <v>0</v>
      </c>
      <c r="K2205" s="19">
        <f t="shared" si="4416"/>
        <v>0</v>
      </c>
      <c r="L2205" s="19">
        <f t="shared" si="4404"/>
        <v>66067.8</v>
      </c>
      <c r="M2205" s="19">
        <f t="shared" si="4405"/>
        <v>61861.999999999993</v>
      </c>
      <c r="N2205" s="19">
        <f t="shared" si="4406"/>
        <v>61861.999999999993</v>
      </c>
      <c r="O2205" s="19">
        <f t="shared" ref="O2205:Q2205" si="4417">O2206+O2209+O2212</f>
        <v>0</v>
      </c>
      <c r="P2205" s="19">
        <f t="shared" si="4417"/>
        <v>0</v>
      </c>
      <c r="Q2205" s="19">
        <f t="shared" si="4417"/>
        <v>0</v>
      </c>
      <c r="R2205" s="19">
        <f t="shared" si="4244"/>
        <v>66067.8</v>
      </c>
      <c r="S2205" s="19">
        <f t="shared" si="4245"/>
        <v>61861.999999999993</v>
      </c>
      <c r="T2205" s="19">
        <f t="shared" si="4246"/>
        <v>61861.999999999993</v>
      </c>
      <c r="U2205" s="19">
        <f t="shared" ref="U2205:AV2205" si="4418">U2206+U2209+U2212</f>
        <v>0</v>
      </c>
      <c r="V2205" s="19">
        <f t="shared" si="4247"/>
        <v>66067.8</v>
      </c>
      <c r="W2205" s="19">
        <f t="shared" si="4248"/>
        <v>61861.999999999993</v>
      </c>
      <c r="X2205" s="19">
        <f t="shared" si="4249"/>
        <v>61861.999999999993</v>
      </c>
      <c r="Y2205" s="19">
        <f t="shared" ref="Y2205:AA2205" si="4419">Y2206+Y2209+Y2212</f>
        <v>0</v>
      </c>
      <c r="Z2205" s="19">
        <f t="shared" si="4419"/>
        <v>0</v>
      </c>
      <c r="AA2205" s="19">
        <f t="shared" si="4419"/>
        <v>0</v>
      </c>
      <c r="AB2205" s="19">
        <f t="shared" si="4283"/>
        <v>66067.8</v>
      </c>
      <c r="AC2205" s="19">
        <f t="shared" si="4284"/>
        <v>61861.999999999993</v>
      </c>
      <c r="AD2205" s="19">
        <f t="shared" si="4285"/>
        <v>61861.999999999993</v>
      </c>
      <c r="AE2205" s="19">
        <f t="shared" ref="AE2205:AF2205" si="4420">AE2206+AE2209+AE2212</f>
        <v>0</v>
      </c>
      <c r="AF2205" s="19">
        <f t="shared" si="4420"/>
        <v>0</v>
      </c>
      <c r="AG2205" s="19">
        <f t="shared" si="4289"/>
        <v>66067.8</v>
      </c>
      <c r="AH2205" s="19">
        <f t="shared" si="4290"/>
        <v>61861.999999999993</v>
      </c>
      <c r="AI2205" s="19">
        <f t="shared" si="4291"/>
        <v>61861.999999999993</v>
      </c>
      <c r="AJ2205" s="19">
        <f t="shared" ref="AJ2205:AL2205" si="4421">AJ2206+AJ2209+AJ2212</f>
        <v>-619.86099999999999</v>
      </c>
      <c r="AK2205" s="19">
        <f t="shared" si="4421"/>
        <v>0</v>
      </c>
      <c r="AL2205" s="19">
        <f t="shared" si="4421"/>
        <v>0</v>
      </c>
      <c r="AM2205" s="19">
        <f t="shared" si="4400"/>
        <v>65447.939000000006</v>
      </c>
      <c r="AN2205" s="19">
        <f t="shared" ref="AN2205" si="4422">AN2206+AN2209+AN2212</f>
        <v>0</v>
      </c>
      <c r="AO2205" s="19">
        <f t="shared" si="4295"/>
        <v>65447.939000000006</v>
      </c>
      <c r="AP2205" s="19">
        <f t="shared" si="4401"/>
        <v>61861.999999999993</v>
      </c>
      <c r="AQ2205" s="19">
        <f t="shared" ref="AQ2205" si="4423">AQ2206+AQ2209+AQ2212</f>
        <v>0</v>
      </c>
      <c r="AR2205" s="19">
        <f t="shared" si="4296"/>
        <v>61861.999999999993</v>
      </c>
      <c r="AS2205" s="19">
        <f t="shared" si="4402"/>
        <v>61861.999999999993</v>
      </c>
      <c r="AT2205" s="19">
        <f t="shared" ref="AT2205" si="4424">AT2206+AT2209+AT2212</f>
        <v>0</v>
      </c>
      <c r="AU2205" s="19">
        <f t="shared" si="4297"/>
        <v>61861.999999999993</v>
      </c>
      <c r="AV2205" s="19">
        <f t="shared" si="4418"/>
        <v>0</v>
      </c>
      <c r="AW2205" s="32"/>
      <c r="AX2205" s="23"/>
      <c r="AY2205" s="2"/>
    </row>
    <row r="2206" spans="1:51" ht="93.6" x14ac:dyDescent="0.3">
      <c r="A2206" s="49" t="s">
        <v>459</v>
      </c>
      <c r="B2206" s="45">
        <v>100</v>
      </c>
      <c r="C2206" s="49"/>
      <c r="D2206" s="49"/>
      <c r="E2206" s="15" t="s">
        <v>577</v>
      </c>
      <c r="F2206" s="19">
        <f t="shared" ref="F2206:K2207" si="4425">F2207</f>
        <v>59741.1</v>
      </c>
      <c r="G2206" s="19">
        <f t="shared" si="4425"/>
        <v>55535.299999999996</v>
      </c>
      <c r="H2206" s="19">
        <f t="shared" si="4425"/>
        <v>55535.299999999996</v>
      </c>
      <c r="I2206" s="19">
        <f t="shared" si="4425"/>
        <v>0</v>
      </c>
      <c r="J2206" s="19">
        <f t="shared" si="4425"/>
        <v>0</v>
      </c>
      <c r="K2206" s="19">
        <f t="shared" si="4425"/>
        <v>0</v>
      </c>
      <c r="L2206" s="19">
        <f t="shared" si="4404"/>
        <v>59741.1</v>
      </c>
      <c r="M2206" s="19">
        <f t="shared" si="4405"/>
        <v>55535.299999999996</v>
      </c>
      <c r="N2206" s="19">
        <f t="shared" si="4406"/>
        <v>55535.299999999996</v>
      </c>
      <c r="O2206" s="19">
        <f t="shared" ref="O2206:Q2207" si="4426">O2207</f>
        <v>0</v>
      </c>
      <c r="P2206" s="19">
        <f t="shared" si="4426"/>
        <v>0</v>
      </c>
      <c r="Q2206" s="19">
        <f t="shared" si="4426"/>
        <v>0</v>
      </c>
      <c r="R2206" s="19">
        <f t="shared" ref="R2206:R2269" si="4427">L2206+O2206</f>
        <v>59741.1</v>
      </c>
      <c r="S2206" s="19">
        <f t="shared" ref="S2206:S2269" si="4428">M2206+P2206</f>
        <v>55535.299999999996</v>
      </c>
      <c r="T2206" s="19">
        <f t="shared" ref="T2206:T2269" si="4429">N2206+Q2206</f>
        <v>55535.299999999996</v>
      </c>
      <c r="U2206" s="19">
        <f t="shared" ref="U2206:AV2207" si="4430">U2207</f>
        <v>0</v>
      </c>
      <c r="V2206" s="19">
        <f t="shared" ref="V2206:V2269" si="4431">R2206+U2206</f>
        <v>59741.1</v>
      </c>
      <c r="W2206" s="19">
        <f t="shared" ref="W2206:W2269" si="4432">S2206</f>
        <v>55535.299999999996</v>
      </c>
      <c r="X2206" s="19">
        <f t="shared" ref="X2206:X2269" si="4433">T2206</f>
        <v>55535.299999999996</v>
      </c>
      <c r="Y2206" s="19">
        <f t="shared" si="4430"/>
        <v>0</v>
      </c>
      <c r="Z2206" s="19">
        <f t="shared" si="4430"/>
        <v>0</v>
      </c>
      <c r="AA2206" s="19">
        <f t="shared" si="4430"/>
        <v>0</v>
      </c>
      <c r="AB2206" s="19">
        <f t="shared" si="4283"/>
        <v>59741.1</v>
      </c>
      <c r="AC2206" s="19">
        <f t="shared" si="4284"/>
        <v>55535.299999999996</v>
      </c>
      <c r="AD2206" s="19">
        <f t="shared" si="4285"/>
        <v>55535.299999999996</v>
      </c>
      <c r="AE2206" s="19">
        <f t="shared" si="4430"/>
        <v>0</v>
      </c>
      <c r="AF2206" s="19">
        <f t="shared" si="4430"/>
        <v>0</v>
      </c>
      <c r="AG2206" s="19">
        <f t="shared" si="4289"/>
        <v>59741.1</v>
      </c>
      <c r="AH2206" s="19">
        <f t="shared" si="4290"/>
        <v>55535.299999999996</v>
      </c>
      <c r="AI2206" s="19">
        <f t="shared" si="4291"/>
        <v>55535.299999999996</v>
      </c>
      <c r="AJ2206" s="19">
        <f t="shared" si="4430"/>
        <v>0</v>
      </c>
      <c r="AK2206" s="19">
        <f t="shared" si="4430"/>
        <v>0</v>
      </c>
      <c r="AL2206" s="19">
        <f t="shared" si="4430"/>
        <v>0</v>
      </c>
      <c r="AM2206" s="19">
        <f t="shared" si="4400"/>
        <v>59741.1</v>
      </c>
      <c r="AN2206" s="19">
        <f t="shared" si="4430"/>
        <v>0</v>
      </c>
      <c r="AO2206" s="19">
        <f t="shared" si="4295"/>
        <v>59741.1</v>
      </c>
      <c r="AP2206" s="19">
        <f t="shared" si="4401"/>
        <v>55535.299999999996</v>
      </c>
      <c r="AQ2206" s="19">
        <f t="shared" si="4430"/>
        <v>0</v>
      </c>
      <c r="AR2206" s="19">
        <f t="shared" si="4296"/>
        <v>55535.299999999996</v>
      </c>
      <c r="AS2206" s="19">
        <f t="shared" si="4402"/>
        <v>55535.299999999996</v>
      </c>
      <c r="AT2206" s="19">
        <f t="shared" si="4430"/>
        <v>0</v>
      </c>
      <c r="AU2206" s="19">
        <f t="shared" si="4297"/>
        <v>55535.299999999996</v>
      </c>
      <c r="AV2206" s="19">
        <f t="shared" si="4430"/>
        <v>0</v>
      </c>
      <c r="AW2206" s="32"/>
      <c r="AX2206" s="23"/>
      <c r="AY2206" s="2"/>
    </row>
    <row r="2207" spans="1:51" ht="31.2" x14ac:dyDescent="0.3">
      <c r="A2207" s="49" t="s">
        <v>459</v>
      </c>
      <c r="B2207" s="45">
        <v>110</v>
      </c>
      <c r="C2207" s="49"/>
      <c r="D2207" s="49"/>
      <c r="E2207" s="15" t="s">
        <v>584</v>
      </c>
      <c r="F2207" s="19">
        <f t="shared" si="4425"/>
        <v>59741.1</v>
      </c>
      <c r="G2207" s="19">
        <f t="shared" si="4425"/>
        <v>55535.299999999996</v>
      </c>
      <c r="H2207" s="19">
        <f t="shared" si="4425"/>
        <v>55535.299999999996</v>
      </c>
      <c r="I2207" s="19">
        <f t="shared" si="4425"/>
        <v>0</v>
      </c>
      <c r="J2207" s="19">
        <f t="shared" si="4425"/>
        <v>0</v>
      </c>
      <c r="K2207" s="19">
        <f t="shared" si="4425"/>
        <v>0</v>
      </c>
      <c r="L2207" s="19">
        <f t="shared" si="4404"/>
        <v>59741.1</v>
      </c>
      <c r="M2207" s="19">
        <f t="shared" si="4405"/>
        <v>55535.299999999996</v>
      </c>
      <c r="N2207" s="19">
        <f t="shared" si="4406"/>
        <v>55535.299999999996</v>
      </c>
      <c r="O2207" s="19">
        <f t="shared" si="4426"/>
        <v>0</v>
      </c>
      <c r="P2207" s="19">
        <f t="shared" si="4426"/>
        <v>0</v>
      </c>
      <c r="Q2207" s="19">
        <f t="shared" si="4426"/>
        <v>0</v>
      </c>
      <c r="R2207" s="19">
        <f t="shared" si="4427"/>
        <v>59741.1</v>
      </c>
      <c r="S2207" s="19">
        <f t="shared" si="4428"/>
        <v>55535.299999999996</v>
      </c>
      <c r="T2207" s="19">
        <f t="shared" si="4429"/>
        <v>55535.299999999996</v>
      </c>
      <c r="U2207" s="19">
        <f t="shared" si="4430"/>
        <v>0</v>
      </c>
      <c r="V2207" s="19">
        <f t="shared" si="4431"/>
        <v>59741.1</v>
      </c>
      <c r="W2207" s="19">
        <f t="shared" si="4432"/>
        <v>55535.299999999996</v>
      </c>
      <c r="X2207" s="19">
        <f t="shared" si="4433"/>
        <v>55535.299999999996</v>
      </c>
      <c r="Y2207" s="19">
        <f t="shared" si="4430"/>
        <v>0</v>
      </c>
      <c r="Z2207" s="19">
        <f t="shared" si="4430"/>
        <v>0</v>
      </c>
      <c r="AA2207" s="19">
        <f t="shared" si="4430"/>
        <v>0</v>
      </c>
      <c r="AB2207" s="19">
        <f t="shared" si="4283"/>
        <v>59741.1</v>
      </c>
      <c r="AC2207" s="19">
        <f t="shared" si="4284"/>
        <v>55535.299999999996</v>
      </c>
      <c r="AD2207" s="19">
        <f t="shared" si="4285"/>
        <v>55535.299999999996</v>
      </c>
      <c r="AE2207" s="19">
        <f t="shared" si="4430"/>
        <v>0</v>
      </c>
      <c r="AF2207" s="19">
        <f t="shared" si="4430"/>
        <v>0</v>
      </c>
      <c r="AG2207" s="19">
        <f t="shared" si="4289"/>
        <v>59741.1</v>
      </c>
      <c r="AH2207" s="19">
        <f t="shared" si="4290"/>
        <v>55535.299999999996</v>
      </c>
      <c r="AI2207" s="19">
        <f t="shared" si="4291"/>
        <v>55535.299999999996</v>
      </c>
      <c r="AJ2207" s="19">
        <f t="shared" si="4430"/>
        <v>0</v>
      </c>
      <c r="AK2207" s="19">
        <f t="shared" si="4430"/>
        <v>0</v>
      </c>
      <c r="AL2207" s="19">
        <f t="shared" si="4430"/>
        <v>0</v>
      </c>
      <c r="AM2207" s="19">
        <f t="shared" si="4400"/>
        <v>59741.1</v>
      </c>
      <c r="AN2207" s="19">
        <f t="shared" si="4430"/>
        <v>0</v>
      </c>
      <c r="AO2207" s="19">
        <f t="shared" si="4295"/>
        <v>59741.1</v>
      </c>
      <c r="AP2207" s="19">
        <f t="shared" si="4401"/>
        <v>55535.299999999996</v>
      </c>
      <c r="AQ2207" s="19">
        <f t="shared" si="4430"/>
        <v>0</v>
      </c>
      <c r="AR2207" s="19">
        <f t="shared" si="4296"/>
        <v>55535.299999999996</v>
      </c>
      <c r="AS2207" s="19">
        <f t="shared" si="4402"/>
        <v>55535.299999999996</v>
      </c>
      <c r="AT2207" s="19">
        <f t="shared" si="4430"/>
        <v>0</v>
      </c>
      <c r="AU2207" s="19">
        <f t="shared" si="4297"/>
        <v>55535.299999999996</v>
      </c>
      <c r="AV2207" s="19">
        <f t="shared" si="4430"/>
        <v>0</v>
      </c>
      <c r="AW2207" s="32"/>
      <c r="AX2207" s="23"/>
      <c r="AY2207" s="2"/>
    </row>
    <row r="2208" spans="1:51" x14ac:dyDescent="0.3">
      <c r="A2208" s="49" t="s">
        <v>459</v>
      </c>
      <c r="B2208" s="45">
        <v>110</v>
      </c>
      <c r="C2208" s="49" t="s">
        <v>5</v>
      </c>
      <c r="D2208" s="49" t="s">
        <v>6</v>
      </c>
      <c r="E2208" s="15" t="s">
        <v>543</v>
      </c>
      <c r="F2208" s="19">
        <v>59741.1</v>
      </c>
      <c r="G2208" s="19">
        <v>55535.299999999996</v>
      </c>
      <c r="H2208" s="19">
        <v>55535.299999999996</v>
      </c>
      <c r="I2208" s="19"/>
      <c r="J2208" s="19"/>
      <c r="K2208" s="19"/>
      <c r="L2208" s="19">
        <f t="shared" si="4404"/>
        <v>59741.1</v>
      </c>
      <c r="M2208" s="19">
        <f t="shared" si="4405"/>
        <v>55535.299999999996</v>
      </c>
      <c r="N2208" s="19">
        <f t="shared" si="4406"/>
        <v>55535.299999999996</v>
      </c>
      <c r="O2208" s="19"/>
      <c r="P2208" s="19"/>
      <c r="Q2208" s="19"/>
      <c r="R2208" s="19">
        <f t="shared" si="4427"/>
        <v>59741.1</v>
      </c>
      <c r="S2208" s="19">
        <f t="shared" si="4428"/>
        <v>55535.299999999996</v>
      </c>
      <c r="T2208" s="19">
        <f t="shared" si="4429"/>
        <v>55535.299999999996</v>
      </c>
      <c r="U2208" s="19"/>
      <c r="V2208" s="19">
        <f t="shared" si="4431"/>
        <v>59741.1</v>
      </c>
      <c r="W2208" s="19">
        <f t="shared" si="4432"/>
        <v>55535.299999999996</v>
      </c>
      <c r="X2208" s="19">
        <f t="shared" si="4433"/>
        <v>55535.299999999996</v>
      </c>
      <c r="Y2208" s="19"/>
      <c r="Z2208" s="19"/>
      <c r="AA2208" s="19"/>
      <c r="AB2208" s="19">
        <f t="shared" si="4283"/>
        <v>59741.1</v>
      </c>
      <c r="AC2208" s="19">
        <f t="shared" si="4284"/>
        <v>55535.299999999996</v>
      </c>
      <c r="AD2208" s="19">
        <f t="shared" si="4285"/>
        <v>55535.299999999996</v>
      </c>
      <c r="AE2208" s="19"/>
      <c r="AF2208" s="19"/>
      <c r="AG2208" s="19">
        <f t="shared" si="4289"/>
        <v>59741.1</v>
      </c>
      <c r="AH2208" s="19">
        <f t="shared" si="4290"/>
        <v>55535.299999999996</v>
      </c>
      <c r="AI2208" s="19">
        <f t="shared" si="4291"/>
        <v>55535.299999999996</v>
      </c>
      <c r="AJ2208" s="19"/>
      <c r="AK2208" s="19"/>
      <c r="AL2208" s="19"/>
      <c r="AM2208" s="19">
        <f t="shared" si="4400"/>
        <v>59741.1</v>
      </c>
      <c r="AN2208" s="19"/>
      <c r="AO2208" s="19">
        <f t="shared" si="4295"/>
        <v>59741.1</v>
      </c>
      <c r="AP2208" s="19">
        <f t="shared" si="4401"/>
        <v>55535.299999999996</v>
      </c>
      <c r="AQ2208" s="19"/>
      <c r="AR2208" s="19">
        <f t="shared" si="4296"/>
        <v>55535.299999999996</v>
      </c>
      <c r="AS2208" s="19">
        <f t="shared" si="4402"/>
        <v>55535.299999999996</v>
      </c>
      <c r="AT2208" s="19"/>
      <c r="AU2208" s="19">
        <f t="shared" si="4297"/>
        <v>55535.299999999996</v>
      </c>
      <c r="AV2208" s="19"/>
      <c r="AW2208" s="32"/>
      <c r="AX2208" s="23"/>
      <c r="AY2208" s="2"/>
    </row>
    <row r="2209" spans="1:51" ht="31.2" x14ac:dyDescent="0.3">
      <c r="A2209" s="49" t="s">
        <v>459</v>
      </c>
      <c r="B2209" s="45">
        <v>200</v>
      </c>
      <c r="C2209" s="49"/>
      <c r="D2209" s="49"/>
      <c r="E2209" s="15" t="s">
        <v>578</v>
      </c>
      <c r="F2209" s="19">
        <f t="shared" ref="F2209:K2210" si="4434">F2210</f>
        <v>6215.7</v>
      </c>
      <c r="G2209" s="19">
        <f t="shared" si="4434"/>
        <v>6215.7</v>
      </c>
      <c r="H2209" s="19">
        <f t="shared" si="4434"/>
        <v>6215.7</v>
      </c>
      <c r="I2209" s="19">
        <f t="shared" si="4434"/>
        <v>0</v>
      </c>
      <c r="J2209" s="19">
        <f t="shared" si="4434"/>
        <v>0</v>
      </c>
      <c r="K2209" s="19">
        <f t="shared" si="4434"/>
        <v>0</v>
      </c>
      <c r="L2209" s="19">
        <f t="shared" si="4404"/>
        <v>6215.7</v>
      </c>
      <c r="M2209" s="19">
        <f t="shared" si="4405"/>
        <v>6215.7</v>
      </c>
      <c r="N2209" s="19">
        <f t="shared" si="4406"/>
        <v>6215.7</v>
      </c>
      <c r="O2209" s="19">
        <f t="shared" ref="O2209:Q2210" si="4435">O2210</f>
        <v>0</v>
      </c>
      <c r="P2209" s="19">
        <f t="shared" si="4435"/>
        <v>0</v>
      </c>
      <c r="Q2209" s="19">
        <f t="shared" si="4435"/>
        <v>0</v>
      </c>
      <c r="R2209" s="19">
        <f t="shared" si="4427"/>
        <v>6215.7</v>
      </c>
      <c r="S2209" s="19">
        <f t="shared" si="4428"/>
        <v>6215.7</v>
      </c>
      <c r="T2209" s="19">
        <f t="shared" si="4429"/>
        <v>6215.7</v>
      </c>
      <c r="U2209" s="19">
        <f t="shared" ref="U2209:AV2210" si="4436">U2210</f>
        <v>0</v>
      </c>
      <c r="V2209" s="19">
        <f t="shared" si="4431"/>
        <v>6215.7</v>
      </c>
      <c r="W2209" s="19">
        <f t="shared" si="4432"/>
        <v>6215.7</v>
      </c>
      <c r="X2209" s="19">
        <f t="shared" si="4433"/>
        <v>6215.7</v>
      </c>
      <c r="Y2209" s="19">
        <f t="shared" si="4436"/>
        <v>0</v>
      </c>
      <c r="Z2209" s="19">
        <f t="shared" si="4436"/>
        <v>0</v>
      </c>
      <c r="AA2209" s="19">
        <f t="shared" si="4436"/>
        <v>0</v>
      </c>
      <c r="AB2209" s="19">
        <f t="shared" si="4283"/>
        <v>6215.7</v>
      </c>
      <c r="AC2209" s="19">
        <f t="shared" si="4284"/>
        <v>6215.7</v>
      </c>
      <c r="AD2209" s="19">
        <f t="shared" si="4285"/>
        <v>6215.7</v>
      </c>
      <c r="AE2209" s="19">
        <f t="shared" si="4436"/>
        <v>0</v>
      </c>
      <c r="AF2209" s="19">
        <f t="shared" si="4436"/>
        <v>0</v>
      </c>
      <c r="AG2209" s="19">
        <f t="shared" si="4289"/>
        <v>6215.7</v>
      </c>
      <c r="AH2209" s="19">
        <f t="shared" si="4290"/>
        <v>6215.7</v>
      </c>
      <c r="AI2209" s="19">
        <f t="shared" si="4291"/>
        <v>6215.7</v>
      </c>
      <c r="AJ2209" s="19">
        <f t="shared" si="4436"/>
        <v>-619.86099999999999</v>
      </c>
      <c r="AK2209" s="19">
        <f t="shared" si="4436"/>
        <v>0</v>
      </c>
      <c r="AL2209" s="19">
        <f t="shared" si="4436"/>
        <v>0</v>
      </c>
      <c r="AM2209" s="19">
        <f t="shared" si="4400"/>
        <v>5595.8389999999999</v>
      </c>
      <c r="AN2209" s="19">
        <f t="shared" si="4436"/>
        <v>0</v>
      </c>
      <c r="AO2209" s="19">
        <f t="shared" si="4295"/>
        <v>5595.8389999999999</v>
      </c>
      <c r="AP2209" s="19">
        <f t="shared" si="4401"/>
        <v>6215.7</v>
      </c>
      <c r="AQ2209" s="19">
        <f t="shared" si="4436"/>
        <v>0</v>
      </c>
      <c r="AR2209" s="19">
        <f t="shared" si="4296"/>
        <v>6215.7</v>
      </c>
      <c r="AS2209" s="19">
        <f t="shared" si="4402"/>
        <v>6215.7</v>
      </c>
      <c r="AT2209" s="19">
        <f t="shared" si="4436"/>
        <v>0</v>
      </c>
      <c r="AU2209" s="19">
        <f t="shared" si="4297"/>
        <v>6215.7</v>
      </c>
      <c r="AV2209" s="19">
        <f t="shared" si="4436"/>
        <v>0</v>
      </c>
      <c r="AW2209" s="32"/>
      <c r="AX2209" s="23"/>
      <c r="AY2209" s="2"/>
    </row>
    <row r="2210" spans="1:51" ht="46.8" x14ac:dyDescent="0.3">
      <c r="A2210" s="49" t="s">
        <v>459</v>
      </c>
      <c r="B2210" s="45">
        <v>240</v>
      </c>
      <c r="C2210" s="49"/>
      <c r="D2210" s="49"/>
      <c r="E2210" s="15" t="s">
        <v>586</v>
      </c>
      <c r="F2210" s="19">
        <f t="shared" si="4434"/>
        <v>6215.7</v>
      </c>
      <c r="G2210" s="19">
        <f t="shared" si="4434"/>
        <v>6215.7</v>
      </c>
      <c r="H2210" s="19">
        <f t="shared" si="4434"/>
        <v>6215.7</v>
      </c>
      <c r="I2210" s="19">
        <f t="shared" si="4434"/>
        <v>0</v>
      </c>
      <c r="J2210" s="19">
        <f t="shared" si="4434"/>
        <v>0</v>
      </c>
      <c r="K2210" s="19">
        <f t="shared" si="4434"/>
        <v>0</v>
      </c>
      <c r="L2210" s="19">
        <f t="shared" si="4404"/>
        <v>6215.7</v>
      </c>
      <c r="M2210" s="19">
        <f t="shared" si="4405"/>
        <v>6215.7</v>
      </c>
      <c r="N2210" s="19">
        <f t="shared" si="4406"/>
        <v>6215.7</v>
      </c>
      <c r="O2210" s="19">
        <f t="shared" si="4435"/>
        <v>0</v>
      </c>
      <c r="P2210" s="19">
        <f t="shared" si="4435"/>
        <v>0</v>
      </c>
      <c r="Q2210" s="19">
        <f t="shared" si="4435"/>
        <v>0</v>
      </c>
      <c r="R2210" s="19">
        <f t="shared" si="4427"/>
        <v>6215.7</v>
      </c>
      <c r="S2210" s="19">
        <f t="shared" si="4428"/>
        <v>6215.7</v>
      </c>
      <c r="T2210" s="19">
        <f t="shared" si="4429"/>
        <v>6215.7</v>
      </c>
      <c r="U2210" s="19">
        <f t="shared" si="4436"/>
        <v>0</v>
      </c>
      <c r="V2210" s="19">
        <f t="shared" si="4431"/>
        <v>6215.7</v>
      </c>
      <c r="W2210" s="19">
        <f t="shared" si="4432"/>
        <v>6215.7</v>
      </c>
      <c r="X2210" s="19">
        <f t="shared" si="4433"/>
        <v>6215.7</v>
      </c>
      <c r="Y2210" s="19">
        <f t="shared" si="4436"/>
        <v>0</v>
      </c>
      <c r="Z2210" s="19">
        <f t="shared" si="4436"/>
        <v>0</v>
      </c>
      <c r="AA2210" s="19">
        <f t="shared" si="4436"/>
        <v>0</v>
      </c>
      <c r="AB2210" s="19">
        <f t="shared" si="4283"/>
        <v>6215.7</v>
      </c>
      <c r="AC2210" s="19">
        <f t="shared" si="4284"/>
        <v>6215.7</v>
      </c>
      <c r="AD2210" s="19">
        <f t="shared" si="4285"/>
        <v>6215.7</v>
      </c>
      <c r="AE2210" s="19">
        <f t="shared" si="4436"/>
        <v>0</v>
      </c>
      <c r="AF2210" s="19">
        <f t="shared" si="4436"/>
        <v>0</v>
      </c>
      <c r="AG2210" s="19">
        <f t="shared" si="4289"/>
        <v>6215.7</v>
      </c>
      <c r="AH2210" s="19">
        <f t="shared" si="4290"/>
        <v>6215.7</v>
      </c>
      <c r="AI2210" s="19">
        <f t="shared" si="4291"/>
        <v>6215.7</v>
      </c>
      <c r="AJ2210" s="19">
        <f t="shared" si="4436"/>
        <v>-619.86099999999999</v>
      </c>
      <c r="AK2210" s="19">
        <f t="shared" si="4436"/>
        <v>0</v>
      </c>
      <c r="AL2210" s="19">
        <f t="shared" si="4436"/>
        <v>0</v>
      </c>
      <c r="AM2210" s="19">
        <f t="shared" si="4400"/>
        <v>5595.8389999999999</v>
      </c>
      <c r="AN2210" s="19">
        <f t="shared" si="4436"/>
        <v>0</v>
      </c>
      <c r="AO2210" s="19">
        <f t="shared" si="4295"/>
        <v>5595.8389999999999</v>
      </c>
      <c r="AP2210" s="19">
        <f t="shared" si="4401"/>
        <v>6215.7</v>
      </c>
      <c r="AQ2210" s="19">
        <f t="shared" si="4436"/>
        <v>0</v>
      </c>
      <c r="AR2210" s="19">
        <f t="shared" si="4296"/>
        <v>6215.7</v>
      </c>
      <c r="AS2210" s="19">
        <f t="shared" si="4402"/>
        <v>6215.7</v>
      </c>
      <c r="AT2210" s="19">
        <f t="shared" si="4436"/>
        <v>0</v>
      </c>
      <c r="AU2210" s="19">
        <f t="shared" si="4297"/>
        <v>6215.7</v>
      </c>
      <c r="AV2210" s="19">
        <f t="shared" si="4436"/>
        <v>0</v>
      </c>
      <c r="AW2210" s="32"/>
      <c r="AX2210" s="23"/>
      <c r="AY2210" s="2"/>
    </row>
    <row r="2211" spans="1:51" x14ac:dyDescent="0.3">
      <c r="A2211" s="49" t="s">
        <v>459</v>
      </c>
      <c r="B2211" s="45">
        <v>240</v>
      </c>
      <c r="C2211" s="49" t="s">
        <v>5</v>
      </c>
      <c r="D2211" s="49" t="s">
        <v>6</v>
      </c>
      <c r="E2211" s="15" t="s">
        <v>543</v>
      </c>
      <c r="F2211" s="19">
        <v>6215.7</v>
      </c>
      <c r="G2211" s="19">
        <v>6215.7</v>
      </c>
      <c r="H2211" s="19">
        <v>6215.7</v>
      </c>
      <c r="I2211" s="19"/>
      <c r="J2211" s="19"/>
      <c r="K2211" s="19"/>
      <c r="L2211" s="19">
        <f t="shared" si="4404"/>
        <v>6215.7</v>
      </c>
      <c r="M2211" s="19">
        <f t="shared" si="4405"/>
        <v>6215.7</v>
      </c>
      <c r="N2211" s="19">
        <f t="shared" si="4406"/>
        <v>6215.7</v>
      </c>
      <c r="O2211" s="19"/>
      <c r="P2211" s="19"/>
      <c r="Q2211" s="19"/>
      <c r="R2211" s="19">
        <f t="shared" si="4427"/>
        <v>6215.7</v>
      </c>
      <c r="S2211" s="19">
        <f t="shared" si="4428"/>
        <v>6215.7</v>
      </c>
      <c r="T2211" s="19">
        <f t="shared" si="4429"/>
        <v>6215.7</v>
      </c>
      <c r="U2211" s="19"/>
      <c r="V2211" s="19">
        <f t="shared" si="4431"/>
        <v>6215.7</v>
      </c>
      <c r="W2211" s="19">
        <f t="shared" si="4432"/>
        <v>6215.7</v>
      </c>
      <c r="X2211" s="19">
        <f t="shared" si="4433"/>
        <v>6215.7</v>
      </c>
      <c r="Y2211" s="19"/>
      <c r="Z2211" s="19"/>
      <c r="AA2211" s="19"/>
      <c r="AB2211" s="19">
        <f t="shared" si="4283"/>
        <v>6215.7</v>
      </c>
      <c r="AC2211" s="19">
        <f t="shared" si="4284"/>
        <v>6215.7</v>
      </c>
      <c r="AD2211" s="19">
        <f t="shared" si="4285"/>
        <v>6215.7</v>
      </c>
      <c r="AE2211" s="19"/>
      <c r="AF2211" s="19"/>
      <c r="AG2211" s="19">
        <f t="shared" si="4289"/>
        <v>6215.7</v>
      </c>
      <c r="AH2211" s="19">
        <f t="shared" si="4290"/>
        <v>6215.7</v>
      </c>
      <c r="AI2211" s="19">
        <f t="shared" si="4291"/>
        <v>6215.7</v>
      </c>
      <c r="AJ2211" s="19">
        <v>-619.86099999999999</v>
      </c>
      <c r="AK2211" s="19"/>
      <c r="AL2211" s="19"/>
      <c r="AM2211" s="19">
        <f t="shared" si="4400"/>
        <v>5595.8389999999999</v>
      </c>
      <c r="AN2211" s="19"/>
      <c r="AO2211" s="19">
        <f t="shared" si="4295"/>
        <v>5595.8389999999999</v>
      </c>
      <c r="AP2211" s="19">
        <f t="shared" si="4401"/>
        <v>6215.7</v>
      </c>
      <c r="AQ2211" s="19"/>
      <c r="AR2211" s="19">
        <f t="shared" si="4296"/>
        <v>6215.7</v>
      </c>
      <c r="AS2211" s="19">
        <f t="shared" si="4402"/>
        <v>6215.7</v>
      </c>
      <c r="AT2211" s="19"/>
      <c r="AU2211" s="19">
        <f t="shared" si="4297"/>
        <v>6215.7</v>
      </c>
      <c r="AV2211" s="19"/>
      <c r="AW2211" s="32"/>
      <c r="AX2211" s="23"/>
      <c r="AY2211" s="2"/>
    </row>
    <row r="2212" spans="1:51" x14ac:dyDescent="0.3">
      <c r="A2212" s="49" t="s">
        <v>459</v>
      </c>
      <c r="B2212" s="45">
        <v>800</v>
      </c>
      <c r="C2212" s="49"/>
      <c r="D2212" s="49"/>
      <c r="E2212" s="15" t="s">
        <v>583</v>
      </c>
      <c r="F2212" s="19">
        <f t="shared" ref="F2212:K2213" si="4437">F2213</f>
        <v>111</v>
      </c>
      <c r="G2212" s="19">
        <f t="shared" si="4437"/>
        <v>111</v>
      </c>
      <c r="H2212" s="19">
        <f t="shared" si="4437"/>
        <v>111</v>
      </c>
      <c r="I2212" s="19">
        <f t="shared" si="4437"/>
        <v>0</v>
      </c>
      <c r="J2212" s="19">
        <f t="shared" si="4437"/>
        <v>0</v>
      </c>
      <c r="K2212" s="19">
        <f t="shared" si="4437"/>
        <v>0</v>
      </c>
      <c r="L2212" s="19">
        <f t="shared" si="4404"/>
        <v>111</v>
      </c>
      <c r="M2212" s="19">
        <f t="shared" si="4405"/>
        <v>111</v>
      </c>
      <c r="N2212" s="19">
        <f t="shared" si="4406"/>
        <v>111</v>
      </c>
      <c r="O2212" s="19">
        <f t="shared" ref="O2212:Q2213" si="4438">O2213</f>
        <v>0</v>
      </c>
      <c r="P2212" s="19">
        <f t="shared" si="4438"/>
        <v>0</v>
      </c>
      <c r="Q2212" s="19">
        <f t="shared" si="4438"/>
        <v>0</v>
      </c>
      <c r="R2212" s="19">
        <f t="shared" si="4427"/>
        <v>111</v>
      </c>
      <c r="S2212" s="19">
        <f t="shared" si="4428"/>
        <v>111</v>
      </c>
      <c r="T2212" s="19">
        <f t="shared" si="4429"/>
        <v>111</v>
      </c>
      <c r="U2212" s="19">
        <f t="shared" ref="U2212:AV2213" si="4439">U2213</f>
        <v>0</v>
      </c>
      <c r="V2212" s="19">
        <f t="shared" si="4431"/>
        <v>111</v>
      </c>
      <c r="W2212" s="19">
        <f t="shared" si="4432"/>
        <v>111</v>
      </c>
      <c r="X2212" s="19">
        <f t="shared" si="4433"/>
        <v>111</v>
      </c>
      <c r="Y2212" s="19">
        <f t="shared" si="4439"/>
        <v>0</v>
      </c>
      <c r="Z2212" s="19">
        <f t="shared" si="4439"/>
        <v>0</v>
      </c>
      <c r="AA2212" s="19">
        <f t="shared" si="4439"/>
        <v>0</v>
      </c>
      <c r="AB2212" s="19">
        <f t="shared" ref="AB2212:AB2275" si="4440">V2212+Y2212</f>
        <v>111</v>
      </c>
      <c r="AC2212" s="19">
        <f t="shared" ref="AC2212:AC2275" si="4441">W2212+Z2212</f>
        <v>111</v>
      </c>
      <c r="AD2212" s="19">
        <f t="shared" ref="AD2212:AD2275" si="4442">X2212+AA2212</f>
        <v>111</v>
      </c>
      <c r="AE2212" s="19">
        <f t="shared" si="4439"/>
        <v>0</v>
      </c>
      <c r="AF2212" s="19">
        <f t="shared" si="4439"/>
        <v>0</v>
      </c>
      <c r="AG2212" s="19">
        <f t="shared" si="4289"/>
        <v>111</v>
      </c>
      <c r="AH2212" s="19">
        <f t="shared" si="4290"/>
        <v>111</v>
      </c>
      <c r="AI2212" s="19">
        <f t="shared" si="4291"/>
        <v>111</v>
      </c>
      <c r="AJ2212" s="19">
        <f t="shared" si="4439"/>
        <v>0</v>
      </c>
      <c r="AK2212" s="19">
        <f t="shared" si="4439"/>
        <v>0</v>
      </c>
      <c r="AL2212" s="19">
        <f t="shared" si="4439"/>
        <v>0</v>
      </c>
      <c r="AM2212" s="19">
        <f t="shared" si="4400"/>
        <v>111</v>
      </c>
      <c r="AN2212" s="19">
        <f t="shared" si="4439"/>
        <v>0</v>
      </c>
      <c r="AO2212" s="19">
        <f t="shared" si="4295"/>
        <v>111</v>
      </c>
      <c r="AP2212" s="19">
        <f t="shared" si="4401"/>
        <v>111</v>
      </c>
      <c r="AQ2212" s="19">
        <f t="shared" si="4439"/>
        <v>0</v>
      </c>
      <c r="AR2212" s="19">
        <f t="shared" si="4296"/>
        <v>111</v>
      </c>
      <c r="AS2212" s="19">
        <f t="shared" si="4402"/>
        <v>111</v>
      </c>
      <c r="AT2212" s="19">
        <f t="shared" si="4439"/>
        <v>0</v>
      </c>
      <c r="AU2212" s="19">
        <f t="shared" si="4297"/>
        <v>111</v>
      </c>
      <c r="AV2212" s="19">
        <f t="shared" si="4439"/>
        <v>0</v>
      </c>
      <c r="AW2212" s="32"/>
      <c r="AX2212" s="23"/>
      <c r="AY2212" s="2"/>
    </row>
    <row r="2213" spans="1:51" x14ac:dyDescent="0.3">
      <c r="A2213" s="49" t="s">
        <v>459</v>
      </c>
      <c r="B2213" s="45">
        <v>850</v>
      </c>
      <c r="C2213" s="49"/>
      <c r="D2213" s="49"/>
      <c r="E2213" s="15" t="s">
        <v>601</v>
      </c>
      <c r="F2213" s="19">
        <f t="shared" si="4437"/>
        <v>111</v>
      </c>
      <c r="G2213" s="19">
        <f t="shared" si="4437"/>
        <v>111</v>
      </c>
      <c r="H2213" s="19">
        <f t="shared" si="4437"/>
        <v>111</v>
      </c>
      <c r="I2213" s="19">
        <f t="shared" si="4437"/>
        <v>0</v>
      </c>
      <c r="J2213" s="19">
        <f t="shared" si="4437"/>
        <v>0</v>
      </c>
      <c r="K2213" s="19">
        <f t="shared" si="4437"/>
        <v>0</v>
      </c>
      <c r="L2213" s="19">
        <f t="shared" si="4404"/>
        <v>111</v>
      </c>
      <c r="M2213" s="19">
        <f t="shared" si="4405"/>
        <v>111</v>
      </c>
      <c r="N2213" s="19">
        <f t="shared" si="4406"/>
        <v>111</v>
      </c>
      <c r="O2213" s="19">
        <f t="shared" si="4438"/>
        <v>0</v>
      </c>
      <c r="P2213" s="19">
        <f t="shared" si="4438"/>
        <v>0</v>
      </c>
      <c r="Q2213" s="19">
        <f t="shared" si="4438"/>
        <v>0</v>
      </c>
      <c r="R2213" s="19">
        <f t="shared" si="4427"/>
        <v>111</v>
      </c>
      <c r="S2213" s="19">
        <f t="shared" si="4428"/>
        <v>111</v>
      </c>
      <c r="T2213" s="19">
        <f t="shared" si="4429"/>
        <v>111</v>
      </c>
      <c r="U2213" s="19">
        <f t="shared" si="4439"/>
        <v>0</v>
      </c>
      <c r="V2213" s="19">
        <f t="shared" si="4431"/>
        <v>111</v>
      </c>
      <c r="W2213" s="19">
        <f t="shared" si="4432"/>
        <v>111</v>
      </c>
      <c r="X2213" s="19">
        <f t="shared" si="4433"/>
        <v>111</v>
      </c>
      <c r="Y2213" s="19">
        <f t="shared" si="4439"/>
        <v>0</v>
      </c>
      <c r="Z2213" s="19">
        <f t="shared" si="4439"/>
        <v>0</v>
      </c>
      <c r="AA2213" s="19">
        <f t="shared" si="4439"/>
        <v>0</v>
      </c>
      <c r="AB2213" s="19">
        <f t="shared" si="4440"/>
        <v>111</v>
      </c>
      <c r="AC2213" s="19">
        <f t="shared" si="4441"/>
        <v>111</v>
      </c>
      <c r="AD2213" s="19">
        <f t="shared" si="4442"/>
        <v>111</v>
      </c>
      <c r="AE2213" s="19">
        <f t="shared" si="4439"/>
        <v>0</v>
      </c>
      <c r="AF2213" s="19">
        <f t="shared" si="4439"/>
        <v>0</v>
      </c>
      <c r="AG2213" s="19">
        <f t="shared" si="4289"/>
        <v>111</v>
      </c>
      <c r="AH2213" s="19">
        <f t="shared" si="4290"/>
        <v>111</v>
      </c>
      <c r="AI2213" s="19">
        <f t="shared" si="4291"/>
        <v>111</v>
      </c>
      <c r="AJ2213" s="19">
        <f t="shared" si="4439"/>
        <v>0</v>
      </c>
      <c r="AK2213" s="19">
        <f t="shared" si="4439"/>
        <v>0</v>
      </c>
      <c r="AL2213" s="19">
        <f t="shared" si="4439"/>
        <v>0</v>
      </c>
      <c r="AM2213" s="19">
        <f t="shared" si="4400"/>
        <v>111</v>
      </c>
      <c r="AN2213" s="19">
        <f t="shared" si="4439"/>
        <v>0</v>
      </c>
      <c r="AO2213" s="19">
        <f t="shared" si="4295"/>
        <v>111</v>
      </c>
      <c r="AP2213" s="19">
        <f t="shared" si="4401"/>
        <v>111</v>
      </c>
      <c r="AQ2213" s="19">
        <f t="shared" si="4439"/>
        <v>0</v>
      </c>
      <c r="AR2213" s="19">
        <f t="shared" si="4296"/>
        <v>111</v>
      </c>
      <c r="AS2213" s="19">
        <f t="shared" si="4402"/>
        <v>111</v>
      </c>
      <c r="AT2213" s="19">
        <f t="shared" si="4439"/>
        <v>0</v>
      </c>
      <c r="AU2213" s="19">
        <f t="shared" si="4297"/>
        <v>111</v>
      </c>
      <c r="AV2213" s="19">
        <f t="shared" si="4439"/>
        <v>0</v>
      </c>
      <c r="AW2213" s="32"/>
      <c r="AX2213" s="23"/>
      <c r="AY2213" s="2"/>
    </row>
    <row r="2214" spans="1:51" x14ac:dyDescent="0.3">
      <c r="A2214" s="49" t="s">
        <v>459</v>
      </c>
      <c r="B2214" s="45">
        <v>850</v>
      </c>
      <c r="C2214" s="49" t="s">
        <v>5</v>
      </c>
      <c r="D2214" s="49" t="s">
        <v>6</v>
      </c>
      <c r="E2214" s="15" t="s">
        <v>543</v>
      </c>
      <c r="F2214" s="19">
        <v>111</v>
      </c>
      <c r="G2214" s="19">
        <v>111</v>
      </c>
      <c r="H2214" s="19">
        <v>111</v>
      </c>
      <c r="I2214" s="19"/>
      <c r="J2214" s="19"/>
      <c r="K2214" s="19"/>
      <c r="L2214" s="19">
        <f t="shared" si="4404"/>
        <v>111</v>
      </c>
      <c r="M2214" s="19">
        <f t="shared" si="4405"/>
        <v>111</v>
      </c>
      <c r="N2214" s="19">
        <f t="shared" si="4406"/>
        <v>111</v>
      </c>
      <c r="O2214" s="19"/>
      <c r="P2214" s="19"/>
      <c r="Q2214" s="19"/>
      <c r="R2214" s="19">
        <f t="shared" si="4427"/>
        <v>111</v>
      </c>
      <c r="S2214" s="19">
        <f t="shared" si="4428"/>
        <v>111</v>
      </c>
      <c r="T2214" s="19">
        <f t="shared" si="4429"/>
        <v>111</v>
      </c>
      <c r="U2214" s="19"/>
      <c r="V2214" s="19">
        <f t="shared" si="4431"/>
        <v>111</v>
      </c>
      <c r="W2214" s="19">
        <f t="shared" si="4432"/>
        <v>111</v>
      </c>
      <c r="X2214" s="19">
        <f t="shared" si="4433"/>
        <v>111</v>
      </c>
      <c r="Y2214" s="19"/>
      <c r="Z2214" s="19"/>
      <c r="AA2214" s="19"/>
      <c r="AB2214" s="19">
        <f t="shared" si="4440"/>
        <v>111</v>
      </c>
      <c r="AC2214" s="19">
        <f t="shared" si="4441"/>
        <v>111</v>
      </c>
      <c r="AD2214" s="19">
        <f t="shared" si="4442"/>
        <v>111</v>
      </c>
      <c r="AE2214" s="19"/>
      <c r="AF2214" s="19"/>
      <c r="AG2214" s="19">
        <f t="shared" si="4289"/>
        <v>111</v>
      </c>
      <c r="AH2214" s="19">
        <f t="shared" si="4290"/>
        <v>111</v>
      </c>
      <c r="AI2214" s="19">
        <f t="shared" si="4291"/>
        <v>111</v>
      </c>
      <c r="AJ2214" s="19"/>
      <c r="AK2214" s="19"/>
      <c r="AL2214" s="19"/>
      <c r="AM2214" s="19">
        <f t="shared" si="4400"/>
        <v>111</v>
      </c>
      <c r="AN2214" s="19"/>
      <c r="AO2214" s="19">
        <f t="shared" si="4295"/>
        <v>111</v>
      </c>
      <c r="AP2214" s="19">
        <f t="shared" si="4401"/>
        <v>111</v>
      </c>
      <c r="AQ2214" s="19"/>
      <c r="AR2214" s="19">
        <f t="shared" si="4296"/>
        <v>111</v>
      </c>
      <c r="AS2214" s="19">
        <f t="shared" si="4402"/>
        <v>111</v>
      </c>
      <c r="AT2214" s="19"/>
      <c r="AU2214" s="19">
        <f t="shared" si="4297"/>
        <v>111</v>
      </c>
      <c r="AV2214" s="19"/>
      <c r="AW2214" s="32"/>
      <c r="AX2214" s="23"/>
      <c r="AY2214" s="2"/>
    </row>
    <row r="2215" spans="1:51" ht="31.2" x14ac:dyDescent="0.3">
      <c r="A2215" s="49" t="s">
        <v>460</v>
      </c>
      <c r="B2215" s="45"/>
      <c r="C2215" s="49"/>
      <c r="D2215" s="49"/>
      <c r="E2215" s="15" t="s">
        <v>788</v>
      </c>
      <c r="F2215" s="19">
        <f t="shared" ref="F2215:K2215" si="4443">F2216+F2219</f>
        <v>96473.2</v>
      </c>
      <c r="G2215" s="19">
        <f t="shared" si="4443"/>
        <v>88263.3</v>
      </c>
      <c r="H2215" s="19">
        <f t="shared" si="4443"/>
        <v>88263.3</v>
      </c>
      <c r="I2215" s="19">
        <f t="shared" si="4443"/>
        <v>0</v>
      </c>
      <c r="J2215" s="19">
        <f t="shared" si="4443"/>
        <v>0</v>
      </c>
      <c r="K2215" s="19">
        <f t="shared" si="4443"/>
        <v>0</v>
      </c>
      <c r="L2215" s="19">
        <f t="shared" si="4404"/>
        <v>96473.2</v>
      </c>
      <c r="M2215" s="19">
        <f t="shared" si="4405"/>
        <v>88263.3</v>
      </c>
      <c r="N2215" s="19">
        <f t="shared" si="4406"/>
        <v>88263.3</v>
      </c>
      <c r="O2215" s="19">
        <f t="shared" ref="O2215:Q2215" si="4444">O2216+O2219</f>
        <v>0</v>
      </c>
      <c r="P2215" s="19">
        <f t="shared" si="4444"/>
        <v>0</v>
      </c>
      <c r="Q2215" s="19">
        <f t="shared" si="4444"/>
        <v>0</v>
      </c>
      <c r="R2215" s="19">
        <f t="shared" si="4427"/>
        <v>96473.2</v>
      </c>
      <c r="S2215" s="19">
        <f t="shared" si="4428"/>
        <v>88263.3</v>
      </c>
      <c r="T2215" s="19">
        <f t="shared" si="4429"/>
        <v>88263.3</v>
      </c>
      <c r="U2215" s="19">
        <f t="shared" ref="U2215:AV2215" si="4445">U2216+U2219</f>
        <v>0</v>
      </c>
      <c r="V2215" s="19">
        <f t="shared" si="4431"/>
        <v>96473.2</v>
      </c>
      <c r="W2215" s="19">
        <f t="shared" si="4432"/>
        <v>88263.3</v>
      </c>
      <c r="X2215" s="19">
        <f t="shared" si="4433"/>
        <v>88263.3</v>
      </c>
      <c r="Y2215" s="19">
        <f t="shared" ref="Y2215:AA2215" si="4446">Y2216+Y2219</f>
        <v>0</v>
      </c>
      <c r="Z2215" s="19">
        <f t="shared" si="4446"/>
        <v>0</v>
      </c>
      <c r="AA2215" s="19">
        <f t="shared" si="4446"/>
        <v>0</v>
      </c>
      <c r="AB2215" s="19">
        <f t="shared" si="4440"/>
        <v>96473.2</v>
      </c>
      <c r="AC2215" s="19">
        <f t="shared" si="4441"/>
        <v>88263.3</v>
      </c>
      <c r="AD2215" s="19">
        <f t="shared" si="4442"/>
        <v>88263.3</v>
      </c>
      <c r="AE2215" s="19">
        <f t="shared" ref="AE2215:AF2215" si="4447">AE2216+AE2219</f>
        <v>0</v>
      </c>
      <c r="AF2215" s="19">
        <f t="shared" si="4447"/>
        <v>0</v>
      </c>
      <c r="AG2215" s="19">
        <f t="shared" si="4289"/>
        <v>96473.2</v>
      </c>
      <c r="AH2215" s="19">
        <f t="shared" si="4290"/>
        <v>88263.3</v>
      </c>
      <c r="AI2215" s="19">
        <f t="shared" si="4291"/>
        <v>88263.3</v>
      </c>
      <c r="AJ2215" s="19">
        <f t="shared" ref="AJ2215:AL2215" si="4448">AJ2216+AJ2219</f>
        <v>0</v>
      </c>
      <c r="AK2215" s="19">
        <f t="shared" si="4448"/>
        <v>0</v>
      </c>
      <c r="AL2215" s="19">
        <f t="shared" si="4448"/>
        <v>0</v>
      </c>
      <c r="AM2215" s="19">
        <f t="shared" si="4400"/>
        <v>96473.2</v>
      </c>
      <c r="AN2215" s="19">
        <f t="shared" ref="AN2215" si="4449">AN2216+AN2219</f>
        <v>0</v>
      </c>
      <c r="AO2215" s="19">
        <f t="shared" si="4295"/>
        <v>96473.2</v>
      </c>
      <c r="AP2215" s="19">
        <f t="shared" si="4401"/>
        <v>88263.3</v>
      </c>
      <c r="AQ2215" s="19">
        <f t="shared" ref="AQ2215" si="4450">AQ2216+AQ2219</f>
        <v>0</v>
      </c>
      <c r="AR2215" s="19">
        <f t="shared" si="4296"/>
        <v>88263.3</v>
      </c>
      <c r="AS2215" s="19">
        <f t="shared" si="4402"/>
        <v>88263.3</v>
      </c>
      <c r="AT2215" s="19">
        <f t="shared" ref="AT2215" si="4451">AT2216+AT2219</f>
        <v>0</v>
      </c>
      <c r="AU2215" s="19">
        <f t="shared" si="4297"/>
        <v>88263.3</v>
      </c>
      <c r="AV2215" s="19">
        <f t="shared" si="4445"/>
        <v>0</v>
      </c>
      <c r="AW2215" s="32"/>
      <c r="AX2215" s="23"/>
      <c r="AY2215" s="2"/>
    </row>
    <row r="2216" spans="1:51" ht="31.2" x14ac:dyDescent="0.3">
      <c r="A2216" s="49" t="s">
        <v>460</v>
      </c>
      <c r="B2216" s="45">
        <v>200</v>
      </c>
      <c r="C2216" s="49"/>
      <c r="D2216" s="49"/>
      <c r="E2216" s="15" t="s">
        <v>578</v>
      </c>
      <c r="F2216" s="19">
        <f t="shared" ref="F2216:K2217" si="4452">F2217</f>
        <v>90390.3</v>
      </c>
      <c r="G2216" s="19">
        <f t="shared" si="4452"/>
        <v>82304.5</v>
      </c>
      <c r="H2216" s="19">
        <f t="shared" si="4452"/>
        <v>82330.7</v>
      </c>
      <c r="I2216" s="19">
        <f t="shared" si="4452"/>
        <v>0</v>
      </c>
      <c r="J2216" s="19">
        <f t="shared" si="4452"/>
        <v>0</v>
      </c>
      <c r="K2216" s="19">
        <f t="shared" si="4452"/>
        <v>0</v>
      </c>
      <c r="L2216" s="19">
        <f t="shared" si="4404"/>
        <v>90390.3</v>
      </c>
      <c r="M2216" s="19">
        <f t="shared" si="4405"/>
        <v>82304.5</v>
      </c>
      <c r="N2216" s="19">
        <f t="shared" si="4406"/>
        <v>82330.7</v>
      </c>
      <c r="O2216" s="19">
        <f t="shared" ref="O2216:Q2217" si="4453">O2217</f>
        <v>0</v>
      </c>
      <c r="P2216" s="19">
        <f t="shared" si="4453"/>
        <v>0</v>
      </c>
      <c r="Q2216" s="19">
        <f t="shared" si="4453"/>
        <v>0</v>
      </c>
      <c r="R2216" s="19">
        <f t="shared" si="4427"/>
        <v>90390.3</v>
      </c>
      <c r="S2216" s="19">
        <f t="shared" si="4428"/>
        <v>82304.5</v>
      </c>
      <c r="T2216" s="19">
        <f t="shared" si="4429"/>
        <v>82330.7</v>
      </c>
      <c r="U2216" s="19">
        <f t="shared" ref="U2216:AV2217" si="4454">U2217</f>
        <v>0</v>
      </c>
      <c r="V2216" s="19">
        <f t="shared" si="4431"/>
        <v>90390.3</v>
      </c>
      <c r="W2216" s="19">
        <f t="shared" si="4432"/>
        <v>82304.5</v>
      </c>
      <c r="X2216" s="19">
        <f t="shared" si="4433"/>
        <v>82330.7</v>
      </c>
      <c r="Y2216" s="19">
        <f t="shared" si="4454"/>
        <v>0</v>
      </c>
      <c r="Z2216" s="19">
        <f t="shared" si="4454"/>
        <v>0</v>
      </c>
      <c r="AA2216" s="19">
        <f t="shared" si="4454"/>
        <v>0</v>
      </c>
      <c r="AB2216" s="19">
        <f t="shared" si="4440"/>
        <v>90390.3</v>
      </c>
      <c r="AC2216" s="19">
        <f t="shared" si="4441"/>
        <v>82304.5</v>
      </c>
      <c r="AD2216" s="19">
        <f t="shared" si="4442"/>
        <v>82330.7</v>
      </c>
      <c r="AE2216" s="19">
        <f t="shared" si="4454"/>
        <v>0</v>
      </c>
      <c r="AF2216" s="19">
        <f t="shared" si="4454"/>
        <v>0</v>
      </c>
      <c r="AG2216" s="19">
        <f t="shared" ref="AG2216:AG2279" si="4455">AB2216+AE2216</f>
        <v>90390.3</v>
      </c>
      <c r="AH2216" s="19">
        <f t="shared" ref="AH2216:AH2279" si="4456">AC2216+AF2216</f>
        <v>82304.5</v>
      </c>
      <c r="AI2216" s="19">
        <f t="shared" ref="AI2216:AI2279" si="4457">AD2216</f>
        <v>82330.7</v>
      </c>
      <c r="AJ2216" s="19">
        <f t="shared" si="4454"/>
        <v>0</v>
      </c>
      <c r="AK2216" s="19">
        <f t="shared" si="4454"/>
        <v>0</v>
      </c>
      <c r="AL2216" s="19">
        <f t="shared" si="4454"/>
        <v>0</v>
      </c>
      <c r="AM2216" s="19">
        <f t="shared" si="4400"/>
        <v>90390.3</v>
      </c>
      <c r="AN2216" s="19">
        <f t="shared" si="4454"/>
        <v>0</v>
      </c>
      <c r="AO2216" s="19">
        <f t="shared" si="4295"/>
        <v>90390.3</v>
      </c>
      <c r="AP2216" s="19">
        <f t="shared" si="4401"/>
        <v>82304.5</v>
      </c>
      <c r="AQ2216" s="19">
        <f t="shared" si="4454"/>
        <v>0</v>
      </c>
      <c r="AR2216" s="19">
        <f t="shared" si="4296"/>
        <v>82304.5</v>
      </c>
      <c r="AS2216" s="19">
        <f t="shared" si="4402"/>
        <v>82330.7</v>
      </c>
      <c r="AT2216" s="19">
        <f t="shared" si="4454"/>
        <v>0</v>
      </c>
      <c r="AU2216" s="19">
        <f t="shared" si="4297"/>
        <v>82330.7</v>
      </c>
      <c r="AV2216" s="19">
        <f t="shared" si="4454"/>
        <v>0</v>
      </c>
      <c r="AW2216" s="32"/>
      <c r="AX2216" s="23"/>
      <c r="AY2216" s="2"/>
    </row>
    <row r="2217" spans="1:51" ht="46.8" x14ac:dyDescent="0.3">
      <c r="A2217" s="49" t="s">
        <v>460</v>
      </c>
      <c r="B2217" s="45">
        <v>240</v>
      </c>
      <c r="C2217" s="49"/>
      <c r="D2217" s="49"/>
      <c r="E2217" s="15" t="s">
        <v>586</v>
      </c>
      <c r="F2217" s="19">
        <f t="shared" si="4452"/>
        <v>90390.3</v>
      </c>
      <c r="G2217" s="19">
        <f t="shared" si="4452"/>
        <v>82304.5</v>
      </c>
      <c r="H2217" s="19">
        <f t="shared" si="4452"/>
        <v>82330.7</v>
      </c>
      <c r="I2217" s="19">
        <f t="shared" si="4452"/>
        <v>0</v>
      </c>
      <c r="J2217" s="19">
        <f t="shared" si="4452"/>
        <v>0</v>
      </c>
      <c r="K2217" s="19">
        <f t="shared" si="4452"/>
        <v>0</v>
      </c>
      <c r="L2217" s="19">
        <f t="shared" si="4404"/>
        <v>90390.3</v>
      </c>
      <c r="M2217" s="19">
        <f t="shared" si="4405"/>
        <v>82304.5</v>
      </c>
      <c r="N2217" s="19">
        <f t="shared" si="4406"/>
        <v>82330.7</v>
      </c>
      <c r="O2217" s="19">
        <f t="shared" si="4453"/>
        <v>0</v>
      </c>
      <c r="P2217" s="19">
        <f t="shared" si="4453"/>
        <v>0</v>
      </c>
      <c r="Q2217" s="19">
        <f t="shared" si="4453"/>
        <v>0</v>
      </c>
      <c r="R2217" s="19">
        <f t="shared" si="4427"/>
        <v>90390.3</v>
      </c>
      <c r="S2217" s="19">
        <f t="shared" si="4428"/>
        <v>82304.5</v>
      </c>
      <c r="T2217" s="19">
        <f t="shared" si="4429"/>
        <v>82330.7</v>
      </c>
      <c r="U2217" s="19">
        <f t="shared" si="4454"/>
        <v>0</v>
      </c>
      <c r="V2217" s="19">
        <f t="shared" si="4431"/>
        <v>90390.3</v>
      </c>
      <c r="W2217" s="19">
        <f t="shared" si="4432"/>
        <v>82304.5</v>
      </c>
      <c r="X2217" s="19">
        <f t="shared" si="4433"/>
        <v>82330.7</v>
      </c>
      <c r="Y2217" s="19">
        <f t="shared" si="4454"/>
        <v>0</v>
      </c>
      <c r="Z2217" s="19">
        <f t="shared" si="4454"/>
        <v>0</v>
      </c>
      <c r="AA2217" s="19">
        <f t="shared" si="4454"/>
        <v>0</v>
      </c>
      <c r="AB2217" s="19">
        <f t="shared" si="4440"/>
        <v>90390.3</v>
      </c>
      <c r="AC2217" s="19">
        <f t="shared" si="4441"/>
        <v>82304.5</v>
      </c>
      <c r="AD2217" s="19">
        <f t="shared" si="4442"/>
        <v>82330.7</v>
      </c>
      <c r="AE2217" s="19">
        <f t="shared" si="4454"/>
        <v>0</v>
      </c>
      <c r="AF2217" s="19">
        <f t="shared" si="4454"/>
        <v>0</v>
      </c>
      <c r="AG2217" s="19">
        <f t="shared" si="4455"/>
        <v>90390.3</v>
      </c>
      <c r="AH2217" s="19">
        <f t="shared" si="4456"/>
        <v>82304.5</v>
      </c>
      <c r="AI2217" s="19">
        <f t="shared" si="4457"/>
        <v>82330.7</v>
      </c>
      <c r="AJ2217" s="19">
        <f t="shared" si="4454"/>
        <v>0</v>
      </c>
      <c r="AK2217" s="19">
        <f t="shared" si="4454"/>
        <v>0</v>
      </c>
      <c r="AL2217" s="19">
        <f t="shared" si="4454"/>
        <v>0</v>
      </c>
      <c r="AM2217" s="19">
        <f t="shared" si="4400"/>
        <v>90390.3</v>
      </c>
      <c r="AN2217" s="19">
        <f t="shared" si="4454"/>
        <v>0</v>
      </c>
      <c r="AO2217" s="19">
        <f t="shared" si="4295"/>
        <v>90390.3</v>
      </c>
      <c r="AP2217" s="19">
        <f t="shared" si="4401"/>
        <v>82304.5</v>
      </c>
      <c r="AQ2217" s="19">
        <f t="shared" si="4454"/>
        <v>0</v>
      </c>
      <c r="AR2217" s="19">
        <f t="shared" si="4296"/>
        <v>82304.5</v>
      </c>
      <c r="AS2217" s="19">
        <f t="shared" si="4402"/>
        <v>82330.7</v>
      </c>
      <c r="AT2217" s="19">
        <f t="shared" si="4454"/>
        <v>0</v>
      </c>
      <c r="AU2217" s="19">
        <f t="shared" si="4297"/>
        <v>82330.7</v>
      </c>
      <c r="AV2217" s="19">
        <f t="shared" si="4454"/>
        <v>0</v>
      </c>
      <c r="AW2217" s="32"/>
      <c r="AX2217" s="23"/>
      <c r="AY2217" s="2"/>
    </row>
    <row r="2218" spans="1:51" x14ac:dyDescent="0.3">
      <c r="A2218" s="49" t="s">
        <v>460</v>
      </c>
      <c r="B2218" s="45">
        <v>240</v>
      </c>
      <c r="C2218" s="49" t="s">
        <v>5</v>
      </c>
      <c r="D2218" s="49" t="s">
        <v>6</v>
      </c>
      <c r="E2218" s="15" t="s">
        <v>543</v>
      </c>
      <c r="F2218" s="19">
        <f>90270.3+120</f>
        <v>90390.3</v>
      </c>
      <c r="G2218" s="19">
        <f>82184.5+120</f>
        <v>82304.5</v>
      </c>
      <c r="H2218" s="19">
        <f>82210.7+120</f>
        <v>82330.7</v>
      </c>
      <c r="I2218" s="19"/>
      <c r="J2218" s="19"/>
      <c r="K2218" s="19"/>
      <c r="L2218" s="19">
        <f t="shared" si="4404"/>
        <v>90390.3</v>
      </c>
      <c r="M2218" s="19">
        <f t="shared" si="4405"/>
        <v>82304.5</v>
      </c>
      <c r="N2218" s="19">
        <f t="shared" si="4406"/>
        <v>82330.7</v>
      </c>
      <c r="O2218" s="19"/>
      <c r="P2218" s="19"/>
      <c r="Q2218" s="19"/>
      <c r="R2218" s="19">
        <f t="shared" si="4427"/>
        <v>90390.3</v>
      </c>
      <c r="S2218" s="19">
        <f t="shared" si="4428"/>
        <v>82304.5</v>
      </c>
      <c r="T2218" s="19">
        <f t="shared" si="4429"/>
        <v>82330.7</v>
      </c>
      <c r="U2218" s="19"/>
      <c r="V2218" s="19">
        <f t="shared" si="4431"/>
        <v>90390.3</v>
      </c>
      <c r="W2218" s="19">
        <f t="shared" si="4432"/>
        <v>82304.5</v>
      </c>
      <c r="X2218" s="19">
        <f t="shared" si="4433"/>
        <v>82330.7</v>
      </c>
      <c r="Y2218" s="19"/>
      <c r="Z2218" s="19"/>
      <c r="AA2218" s="19"/>
      <c r="AB2218" s="19">
        <f t="shared" si="4440"/>
        <v>90390.3</v>
      </c>
      <c r="AC2218" s="19">
        <f t="shared" si="4441"/>
        <v>82304.5</v>
      </c>
      <c r="AD2218" s="19">
        <f t="shared" si="4442"/>
        <v>82330.7</v>
      </c>
      <c r="AE2218" s="19"/>
      <c r="AF2218" s="19"/>
      <c r="AG2218" s="19">
        <f t="shared" si="4455"/>
        <v>90390.3</v>
      </c>
      <c r="AH2218" s="19">
        <f t="shared" si="4456"/>
        <v>82304.5</v>
      </c>
      <c r="AI2218" s="19">
        <f t="shared" si="4457"/>
        <v>82330.7</v>
      </c>
      <c r="AJ2218" s="19"/>
      <c r="AK2218" s="19"/>
      <c r="AL2218" s="19"/>
      <c r="AM2218" s="19">
        <f t="shared" si="4400"/>
        <v>90390.3</v>
      </c>
      <c r="AN2218" s="19"/>
      <c r="AO2218" s="19">
        <f t="shared" si="4295"/>
        <v>90390.3</v>
      </c>
      <c r="AP2218" s="19">
        <f t="shared" si="4401"/>
        <v>82304.5</v>
      </c>
      <c r="AQ2218" s="19"/>
      <c r="AR2218" s="19">
        <f t="shared" si="4296"/>
        <v>82304.5</v>
      </c>
      <c r="AS2218" s="19">
        <f t="shared" si="4402"/>
        <v>82330.7</v>
      </c>
      <c r="AT2218" s="19"/>
      <c r="AU2218" s="19">
        <f t="shared" si="4297"/>
        <v>82330.7</v>
      </c>
      <c r="AV2218" s="19"/>
      <c r="AW2218" s="32"/>
      <c r="AX2218" s="23"/>
      <c r="AY2218" s="2"/>
    </row>
    <row r="2219" spans="1:51" x14ac:dyDescent="0.3">
      <c r="A2219" s="49" t="s">
        <v>460</v>
      </c>
      <c r="B2219" s="45">
        <v>800</v>
      </c>
      <c r="C2219" s="49"/>
      <c r="D2219" s="49"/>
      <c r="E2219" s="15" t="s">
        <v>583</v>
      </c>
      <c r="F2219" s="19">
        <f t="shared" ref="F2219:K2220" si="4458">F2220</f>
        <v>6082.9</v>
      </c>
      <c r="G2219" s="19">
        <f t="shared" si="4458"/>
        <v>5958.8</v>
      </c>
      <c r="H2219" s="19">
        <f t="shared" si="4458"/>
        <v>5932.6</v>
      </c>
      <c r="I2219" s="19">
        <f t="shared" si="4458"/>
        <v>0</v>
      </c>
      <c r="J2219" s="19">
        <f t="shared" si="4458"/>
        <v>0</v>
      </c>
      <c r="K2219" s="19">
        <f t="shared" si="4458"/>
        <v>0</v>
      </c>
      <c r="L2219" s="19">
        <f t="shared" si="4404"/>
        <v>6082.9</v>
      </c>
      <c r="M2219" s="19">
        <f t="shared" si="4405"/>
        <v>5958.8</v>
      </c>
      <c r="N2219" s="19">
        <f t="shared" si="4406"/>
        <v>5932.6</v>
      </c>
      <c r="O2219" s="19">
        <f t="shared" ref="O2219:Q2220" si="4459">O2220</f>
        <v>0</v>
      </c>
      <c r="P2219" s="19">
        <f t="shared" si="4459"/>
        <v>0</v>
      </c>
      <c r="Q2219" s="19">
        <f t="shared" si="4459"/>
        <v>0</v>
      </c>
      <c r="R2219" s="19">
        <f t="shared" si="4427"/>
        <v>6082.9</v>
      </c>
      <c r="S2219" s="19">
        <f t="shared" si="4428"/>
        <v>5958.8</v>
      </c>
      <c r="T2219" s="19">
        <f t="shared" si="4429"/>
        <v>5932.6</v>
      </c>
      <c r="U2219" s="19">
        <f t="shared" ref="U2219:AV2220" si="4460">U2220</f>
        <v>0</v>
      </c>
      <c r="V2219" s="19">
        <f t="shared" si="4431"/>
        <v>6082.9</v>
      </c>
      <c r="W2219" s="19">
        <f t="shared" si="4432"/>
        <v>5958.8</v>
      </c>
      <c r="X2219" s="19">
        <f t="shared" si="4433"/>
        <v>5932.6</v>
      </c>
      <c r="Y2219" s="19">
        <f t="shared" si="4460"/>
        <v>0</v>
      </c>
      <c r="Z2219" s="19">
        <f t="shared" si="4460"/>
        <v>0</v>
      </c>
      <c r="AA2219" s="19">
        <f t="shared" si="4460"/>
        <v>0</v>
      </c>
      <c r="AB2219" s="19">
        <f t="shared" si="4440"/>
        <v>6082.9</v>
      </c>
      <c r="AC2219" s="19">
        <f t="shared" si="4441"/>
        <v>5958.8</v>
      </c>
      <c r="AD2219" s="19">
        <f t="shared" si="4442"/>
        <v>5932.6</v>
      </c>
      <c r="AE2219" s="19">
        <f t="shared" si="4460"/>
        <v>0</v>
      </c>
      <c r="AF2219" s="19">
        <f t="shared" si="4460"/>
        <v>0</v>
      </c>
      <c r="AG2219" s="19">
        <f t="shared" si="4455"/>
        <v>6082.9</v>
      </c>
      <c r="AH2219" s="19">
        <f t="shared" si="4456"/>
        <v>5958.8</v>
      </c>
      <c r="AI2219" s="19">
        <f t="shared" si="4457"/>
        <v>5932.6</v>
      </c>
      <c r="AJ2219" s="19">
        <f t="shared" si="4460"/>
        <v>0</v>
      </c>
      <c r="AK2219" s="19">
        <f t="shared" si="4460"/>
        <v>0</v>
      </c>
      <c r="AL2219" s="19">
        <f t="shared" si="4460"/>
        <v>0</v>
      </c>
      <c r="AM2219" s="19">
        <f t="shared" si="4400"/>
        <v>6082.9</v>
      </c>
      <c r="AN2219" s="19">
        <f t="shared" si="4460"/>
        <v>0</v>
      </c>
      <c r="AO2219" s="19">
        <f t="shared" si="4295"/>
        <v>6082.9</v>
      </c>
      <c r="AP2219" s="19">
        <f t="shared" si="4401"/>
        <v>5958.8</v>
      </c>
      <c r="AQ2219" s="19">
        <f t="shared" si="4460"/>
        <v>0</v>
      </c>
      <c r="AR2219" s="19">
        <f t="shared" si="4296"/>
        <v>5958.8</v>
      </c>
      <c r="AS2219" s="19">
        <f t="shared" si="4402"/>
        <v>5932.6</v>
      </c>
      <c r="AT2219" s="19">
        <f t="shared" si="4460"/>
        <v>0</v>
      </c>
      <c r="AU2219" s="19">
        <f t="shared" si="4297"/>
        <v>5932.6</v>
      </c>
      <c r="AV2219" s="19">
        <f t="shared" si="4460"/>
        <v>0</v>
      </c>
      <c r="AW2219" s="32"/>
      <c r="AX2219" s="23"/>
      <c r="AY2219" s="2"/>
    </row>
    <row r="2220" spans="1:51" x14ac:dyDescent="0.3">
      <c r="A2220" s="49" t="s">
        <v>460</v>
      </c>
      <c r="B2220" s="45">
        <v>850</v>
      </c>
      <c r="C2220" s="49"/>
      <c r="D2220" s="49"/>
      <c r="E2220" s="15" t="s">
        <v>601</v>
      </c>
      <c r="F2220" s="19">
        <f t="shared" si="4458"/>
        <v>6082.9</v>
      </c>
      <c r="G2220" s="19">
        <f t="shared" si="4458"/>
        <v>5958.8</v>
      </c>
      <c r="H2220" s="19">
        <f t="shared" si="4458"/>
        <v>5932.6</v>
      </c>
      <c r="I2220" s="19">
        <f t="shared" si="4458"/>
        <v>0</v>
      </c>
      <c r="J2220" s="19">
        <f t="shared" si="4458"/>
        <v>0</v>
      </c>
      <c r="K2220" s="19">
        <f t="shared" si="4458"/>
        <v>0</v>
      </c>
      <c r="L2220" s="19">
        <f t="shared" si="4404"/>
        <v>6082.9</v>
      </c>
      <c r="M2220" s="19">
        <f t="shared" si="4405"/>
        <v>5958.8</v>
      </c>
      <c r="N2220" s="19">
        <f t="shared" si="4406"/>
        <v>5932.6</v>
      </c>
      <c r="O2220" s="19">
        <f t="shared" si="4459"/>
        <v>0</v>
      </c>
      <c r="P2220" s="19">
        <f t="shared" si="4459"/>
        <v>0</v>
      </c>
      <c r="Q2220" s="19">
        <f t="shared" si="4459"/>
        <v>0</v>
      </c>
      <c r="R2220" s="19">
        <f t="shared" si="4427"/>
        <v>6082.9</v>
      </c>
      <c r="S2220" s="19">
        <f t="shared" si="4428"/>
        <v>5958.8</v>
      </c>
      <c r="T2220" s="19">
        <f t="shared" si="4429"/>
        <v>5932.6</v>
      </c>
      <c r="U2220" s="19">
        <f t="shared" si="4460"/>
        <v>0</v>
      </c>
      <c r="V2220" s="19">
        <f t="shared" si="4431"/>
        <v>6082.9</v>
      </c>
      <c r="W2220" s="19">
        <f t="shared" si="4432"/>
        <v>5958.8</v>
      </c>
      <c r="X2220" s="19">
        <f t="shared" si="4433"/>
        <v>5932.6</v>
      </c>
      <c r="Y2220" s="19">
        <f t="shared" si="4460"/>
        <v>0</v>
      </c>
      <c r="Z2220" s="19">
        <f t="shared" si="4460"/>
        <v>0</v>
      </c>
      <c r="AA2220" s="19">
        <f t="shared" si="4460"/>
        <v>0</v>
      </c>
      <c r="AB2220" s="19">
        <f t="shared" si="4440"/>
        <v>6082.9</v>
      </c>
      <c r="AC2220" s="19">
        <f t="shared" si="4441"/>
        <v>5958.8</v>
      </c>
      <c r="AD2220" s="19">
        <f t="shared" si="4442"/>
        <v>5932.6</v>
      </c>
      <c r="AE2220" s="19">
        <f t="shared" si="4460"/>
        <v>0</v>
      </c>
      <c r="AF2220" s="19">
        <f t="shared" si="4460"/>
        <v>0</v>
      </c>
      <c r="AG2220" s="19">
        <f t="shared" si="4455"/>
        <v>6082.9</v>
      </c>
      <c r="AH2220" s="19">
        <f t="shared" si="4456"/>
        <v>5958.8</v>
      </c>
      <c r="AI2220" s="19">
        <f t="shared" si="4457"/>
        <v>5932.6</v>
      </c>
      <c r="AJ2220" s="19">
        <f t="shared" si="4460"/>
        <v>0</v>
      </c>
      <c r="AK2220" s="19">
        <f t="shared" si="4460"/>
        <v>0</v>
      </c>
      <c r="AL2220" s="19">
        <f t="shared" si="4460"/>
        <v>0</v>
      </c>
      <c r="AM2220" s="19">
        <f t="shared" si="4400"/>
        <v>6082.9</v>
      </c>
      <c r="AN2220" s="19">
        <f t="shared" si="4460"/>
        <v>0</v>
      </c>
      <c r="AO2220" s="19">
        <f t="shared" ref="AO2220:AO2283" si="4461">AM2220+AN2220</f>
        <v>6082.9</v>
      </c>
      <c r="AP2220" s="19">
        <f t="shared" si="4401"/>
        <v>5958.8</v>
      </c>
      <c r="AQ2220" s="19">
        <f t="shared" si="4460"/>
        <v>0</v>
      </c>
      <c r="AR2220" s="19">
        <f t="shared" ref="AR2220:AR2283" si="4462">AP2220+AQ2220</f>
        <v>5958.8</v>
      </c>
      <c r="AS2220" s="19">
        <f t="shared" si="4402"/>
        <v>5932.6</v>
      </c>
      <c r="AT2220" s="19">
        <f t="shared" si="4460"/>
        <v>0</v>
      </c>
      <c r="AU2220" s="19">
        <f t="shared" ref="AU2220:AU2283" si="4463">AS2220+AT2220</f>
        <v>5932.6</v>
      </c>
      <c r="AV2220" s="19">
        <f t="shared" si="4460"/>
        <v>0</v>
      </c>
      <c r="AW2220" s="32"/>
      <c r="AX2220" s="23"/>
      <c r="AY2220" s="2"/>
    </row>
    <row r="2221" spans="1:51" x14ac:dyDescent="0.3">
      <c r="A2221" s="49" t="s">
        <v>460</v>
      </c>
      <c r="B2221" s="45">
        <v>850</v>
      </c>
      <c r="C2221" s="49" t="s">
        <v>5</v>
      </c>
      <c r="D2221" s="49" t="s">
        <v>6</v>
      </c>
      <c r="E2221" s="15" t="s">
        <v>543</v>
      </c>
      <c r="F2221" s="19">
        <v>6082.9</v>
      </c>
      <c r="G2221" s="19">
        <v>5958.8</v>
      </c>
      <c r="H2221" s="19">
        <v>5932.6</v>
      </c>
      <c r="I2221" s="19"/>
      <c r="J2221" s="19"/>
      <c r="K2221" s="19"/>
      <c r="L2221" s="19">
        <f t="shared" si="4404"/>
        <v>6082.9</v>
      </c>
      <c r="M2221" s="19">
        <f t="shared" si="4405"/>
        <v>5958.8</v>
      </c>
      <c r="N2221" s="19">
        <f t="shared" si="4406"/>
        <v>5932.6</v>
      </c>
      <c r="O2221" s="19"/>
      <c r="P2221" s="19"/>
      <c r="Q2221" s="19"/>
      <c r="R2221" s="19">
        <f t="shared" si="4427"/>
        <v>6082.9</v>
      </c>
      <c r="S2221" s="19">
        <f t="shared" si="4428"/>
        <v>5958.8</v>
      </c>
      <c r="T2221" s="19">
        <f t="shared" si="4429"/>
        <v>5932.6</v>
      </c>
      <c r="U2221" s="19"/>
      <c r="V2221" s="19">
        <f t="shared" si="4431"/>
        <v>6082.9</v>
      </c>
      <c r="W2221" s="19">
        <f t="shared" si="4432"/>
        <v>5958.8</v>
      </c>
      <c r="X2221" s="19">
        <f t="shared" si="4433"/>
        <v>5932.6</v>
      </c>
      <c r="Y2221" s="19"/>
      <c r="Z2221" s="19"/>
      <c r="AA2221" s="19"/>
      <c r="AB2221" s="19">
        <f t="shared" si="4440"/>
        <v>6082.9</v>
      </c>
      <c r="AC2221" s="19">
        <f t="shared" si="4441"/>
        <v>5958.8</v>
      </c>
      <c r="AD2221" s="19">
        <f t="shared" si="4442"/>
        <v>5932.6</v>
      </c>
      <c r="AE2221" s="19"/>
      <c r="AF2221" s="19"/>
      <c r="AG2221" s="19">
        <f t="shared" si="4455"/>
        <v>6082.9</v>
      </c>
      <c r="AH2221" s="19">
        <f t="shared" si="4456"/>
        <v>5958.8</v>
      </c>
      <c r="AI2221" s="19">
        <f t="shared" si="4457"/>
        <v>5932.6</v>
      </c>
      <c r="AJ2221" s="19"/>
      <c r="AK2221" s="19"/>
      <c r="AL2221" s="19"/>
      <c r="AM2221" s="19">
        <f t="shared" si="4400"/>
        <v>6082.9</v>
      </c>
      <c r="AN2221" s="19"/>
      <c r="AO2221" s="19">
        <f t="shared" si="4461"/>
        <v>6082.9</v>
      </c>
      <c r="AP2221" s="19">
        <f t="shared" si="4401"/>
        <v>5958.8</v>
      </c>
      <c r="AQ2221" s="19"/>
      <c r="AR2221" s="19">
        <f t="shared" si="4462"/>
        <v>5958.8</v>
      </c>
      <c r="AS2221" s="19">
        <f t="shared" si="4402"/>
        <v>5932.6</v>
      </c>
      <c r="AT2221" s="19"/>
      <c r="AU2221" s="19">
        <f t="shared" si="4463"/>
        <v>5932.6</v>
      </c>
      <c r="AV2221" s="19"/>
      <c r="AW2221" s="32"/>
      <c r="AX2221" s="23"/>
      <c r="AY2221" s="2"/>
    </row>
    <row r="2222" spans="1:51" ht="31.2" x14ac:dyDescent="0.3">
      <c r="A2222" s="49" t="s">
        <v>461</v>
      </c>
      <c r="B2222" s="45"/>
      <c r="C2222" s="49"/>
      <c r="D2222" s="49"/>
      <c r="E2222" s="15" t="s">
        <v>789</v>
      </c>
      <c r="F2222" s="19">
        <f t="shared" ref="F2222:K2224" si="4464">F2223</f>
        <v>33862.6</v>
      </c>
      <c r="G2222" s="19">
        <f t="shared" si="4464"/>
        <v>20983.200000000001</v>
      </c>
      <c r="H2222" s="19">
        <f t="shared" si="4464"/>
        <v>28472.7</v>
      </c>
      <c r="I2222" s="19">
        <f t="shared" si="4464"/>
        <v>0</v>
      </c>
      <c r="J2222" s="19">
        <f t="shared" si="4464"/>
        <v>0</v>
      </c>
      <c r="K2222" s="19">
        <f t="shared" si="4464"/>
        <v>0</v>
      </c>
      <c r="L2222" s="19">
        <f t="shared" si="4404"/>
        <v>33862.6</v>
      </c>
      <c r="M2222" s="19">
        <f t="shared" si="4405"/>
        <v>20983.200000000001</v>
      </c>
      <c r="N2222" s="19">
        <f t="shared" si="4406"/>
        <v>28472.7</v>
      </c>
      <c r="O2222" s="19">
        <f t="shared" ref="O2222:Q2224" si="4465">O2223</f>
        <v>0</v>
      </c>
      <c r="P2222" s="19">
        <f t="shared" si="4465"/>
        <v>0</v>
      </c>
      <c r="Q2222" s="19">
        <f t="shared" si="4465"/>
        <v>0</v>
      </c>
      <c r="R2222" s="19">
        <f t="shared" si="4427"/>
        <v>33862.6</v>
      </c>
      <c r="S2222" s="19">
        <f t="shared" si="4428"/>
        <v>20983.200000000001</v>
      </c>
      <c r="T2222" s="19">
        <f t="shared" si="4429"/>
        <v>28472.7</v>
      </c>
      <c r="U2222" s="19">
        <f t="shared" ref="U2222:AV2224" si="4466">U2223</f>
        <v>0</v>
      </c>
      <c r="V2222" s="19">
        <f t="shared" si="4431"/>
        <v>33862.6</v>
      </c>
      <c r="W2222" s="19">
        <f t="shared" si="4432"/>
        <v>20983.200000000001</v>
      </c>
      <c r="X2222" s="19">
        <f t="shared" si="4433"/>
        <v>28472.7</v>
      </c>
      <c r="Y2222" s="19">
        <f t="shared" si="4466"/>
        <v>0</v>
      </c>
      <c r="Z2222" s="19">
        <f t="shared" si="4466"/>
        <v>0</v>
      </c>
      <c r="AA2222" s="19">
        <f t="shared" si="4466"/>
        <v>0</v>
      </c>
      <c r="AB2222" s="19">
        <f t="shared" si="4440"/>
        <v>33862.6</v>
      </c>
      <c r="AC2222" s="19">
        <f t="shared" si="4441"/>
        <v>20983.200000000001</v>
      </c>
      <c r="AD2222" s="19">
        <f t="shared" si="4442"/>
        <v>28472.7</v>
      </c>
      <c r="AE2222" s="19">
        <f t="shared" si="4466"/>
        <v>0</v>
      </c>
      <c r="AF2222" s="19">
        <f t="shared" si="4466"/>
        <v>0</v>
      </c>
      <c r="AG2222" s="19">
        <f t="shared" si="4455"/>
        <v>33862.6</v>
      </c>
      <c r="AH2222" s="19">
        <f t="shared" si="4456"/>
        <v>20983.200000000001</v>
      </c>
      <c r="AI2222" s="19">
        <f t="shared" si="4457"/>
        <v>28472.7</v>
      </c>
      <c r="AJ2222" s="19">
        <f t="shared" si="4466"/>
        <v>0</v>
      </c>
      <c r="AK2222" s="19">
        <f t="shared" si="4466"/>
        <v>0</v>
      </c>
      <c r="AL2222" s="19">
        <f t="shared" si="4466"/>
        <v>0</v>
      </c>
      <c r="AM2222" s="19">
        <f t="shared" si="4400"/>
        <v>33862.6</v>
      </c>
      <c r="AN2222" s="19">
        <f t="shared" si="4466"/>
        <v>0</v>
      </c>
      <c r="AO2222" s="19">
        <f t="shared" si="4461"/>
        <v>33862.6</v>
      </c>
      <c r="AP2222" s="19">
        <f t="shared" si="4401"/>
        <v>20983.200000000001</v>
      </c>
      <c r="AQ2222" s="19">
        <f t="shared" si="4466"/>
        <v>0</v>
      </c>
      <c r="AR2222" s="19">
        <f t="shared" si="4462"/>
        <v>20983.200000000001</v>
      </c>
      <c r="AS2222" s="19">
        <f t="shared" si="4402"/>
        <v>28472.7</v>
      </c>
      <c r="AT2222" s="19">
        <f t="shared" si="4466"/>
        <v>0</v>
      </c>
      <c r="AU2222" s="19">
        <f t="shared" si="4463"/>
        <v>28472.7</v>
      </c>
      <c r="AV2222" s="19">
        <f t="shared" si="4466"/>
        <v>0</v>
      </c>
      <c r="AW2222" s="32"/>
      <c r="AX2222" s="23"/>
      <c r="AY2222" s="2"/>
    </row>
    <row r="2223" spans="1:51" ht="31.2" x14ac:dyDescent="0.3">
      <c r="A2223" s="49" t="s">
        <v>461</v>
      </c>
      <c r="B2223" s="45">
        <v>200</v>
      </c>
      <c r="C2223" s="49"/>
      <c r="D2223" s="49"/>
      <c r="E2223" s="15" t="s">
        <v>578</v>
      </c>
      <c r="F2223" s="19">
        <f t="shared" si="4464"/>
        <v>33862.6</v>
      </c>
      <c r="G2223" s="19">
        <f t="shared" si="4464"/>
        <v>20983.200000000001</v>
      </c>
      <c r="H2223" s="19">
        <f t="shared" si="4464"/>
        <v>28472.7</v>
      </c>
      <c r="I2223" s="19">
        <f t="shared" si="4464"/>
        <v>0</v>
      </c>
      <c r="J2223" s="19">
        <f t="shared" si="4464"/>
        <v>0</v>
      </c>
      <c r="K2223" s="19">
        <f t="shared" si="4464"/>
        <v>0</v>
      </c>
      <c r="L2223" s="19">
        <f t="shared" si="4404"/>
        <v>33862.6</v>
      </c>
      <c r="M2223" s="19">
        <f t="shared" si="4405"/>
        <v>20983.200000000001</v>
      </c>
      <c r="N2223" s="19">
        <f t="shared" si="4406"/>
        <v>28472.7</v>
      </c>
      <c r="O2223" s="19">
        <f t="shared" si="4465"/>
        <v>0</v>
      </c>
      <c r="P2223" s="19">
        <f t="shared" si="4465"/>
        <v>0</v>
      </c>
      <c r="Q2223" s="19">
        <f t="shared" si="4465"/>
        <v>0</v>
      </c>
      <c r="R2223" s="19">
        <f t="shared" si="4427"/>
        <v>33862.6</v>
      </c>
      <c r="S2223" s="19">
        <f t="shared" si="4428"/>
        <v>20983.200000000001</v>
      </c>
      <c r="T2223" s="19">
        <f t="shared" si="4429"/>
        <v>28472.7</v>
      </c>
      <c r="U2223" s="19">
        <f t="shared" si="4466"/>
        <v>0</v>
      </c>
      <c r="V2223" s="19">
        <f t="shared" si="4431"/>
        <v>33862.6</v>
      </c>
      <c r="W2223" s="19">
        <f t="shared" si="4432"/>
        <v>20983.200000000001</v>
      </c>
      <c r="X2223" s="19">
        <f t="shared" si="4433"/>
        <v>28472.7</v>
      </c>
      <c r="Y2223" s="19">
        <f t="shared" si="4466"/>
        <v>0</v>
      </c>
      <c r="Z2223" s="19">
        <f t="shared" si="4466"/>
        <v>0</v>
      </c>
      <c r="AA2223" s="19">
        <f t="shared" si="4466"/>
        <v>0</v>
      </c>
      <c r="AB2223" s="19">
        <f t="shared" si="4440"/>
        <v>33862.6</v>
      </c>
      <c r="AC2223" s="19">
        <f t="shared" si="4441"/>
        <v>20983.200000000001</v>
      </c>
      <c r="AD2223" s="19">
        <f t="shared" si="4442"/>
        <v>28472.7</v>
      </c>
      <c r="AE2223" s="19">
        <f t="shared" si="4466"/>
        <v>0</v>
      </c>
      <c r="AF2223" s="19">
        <f t="shared" si="4466"/>
        <v>0</v>
      </c>
      <c r="AG2223" s="19">
        <f t="shared" si="4455"/>
        <v>33862.6</v>
      </c>
      <c r="AH2223" s="19">
        <f t="shared" si="4456"/>
        <v>20983.200000000001</v>
      </c>
      <c r="AI2223" s="19">
        <f t="shared" si="4457"/>
        <v>28472.7</v>
      </c>
      <c r="AJ2223" s="19">
        <f t="shared" si="4466"/>
        <v>0</v>
      </c>
      <c r="AK2223" s="19">
        <f t="shared" si="4466"/>
        <v>0</v>
      </c>
      <c r="AL2223" s="19">
        <f t="shared" si="4466"/>
        <v>0</v>
      </c>
      <c r="AM2223" s="19">
        <f t="shared" si="4400"/>
        <v>33862.6</v>
      </c>
      <c r="AN2223" s="19">
        <f t="shared" si="4466"/>
        <v>0</v>
      </c>
      <c r="AO2223" s="19">
        <f t="shared" si="4461"/>
        <v>33862.6</v>
      </c>
      <c r="AP2223" s="19">
        <f t="shared" si="4401"/>
        <v>20983.200000000001</v>
      </c>
      <c r="AQ2223" s="19">
        <f t="shared" si="4466"/>
        <v>0</v>
      </c>
      <c r="AR2223" s="19">
        <f t="shared" si="4462"/>
        <v>20983.200000000001</v>
      </c>
      <c r="AS2223" s="19">
        <f t="shared" si="4402"/>
        <v>28472.7</v>
      </c>
      <c r="AT2223" s="19">
        <f t="shared" si="4466"/>
        <v>0</v>
      </c>
      <c r="AU2223" s="19">
        <f t="shared" si="4463"/>
        <v>28472.7</v>
      </c>
      <c r="AV2223" s="19">
        <f t="shared" si="4466"/>
        <v>0</v>
      </c>
      <c r="AW2223" s="32"/>
      <c r="AX2223" s="23"/>
      <c r="AY2223" s="2"/>
    </row>
    <row r="2224" spans="1:51" ht="46.8" x14ac:dyDescent="0.3">
      <c r="A2224" s="49" t="s">
        <v>461</v>
      </c>
      <c r="B2224" s="45">
        <v>240</v>
      </c>
      <c r="C2224" s="49"/>
      <c r="D2224" s="49"/>
      <c r="E2224" s="15" t="s">
        <v>586</v>
      </c>
      <c r="F2224" s="19">
        <f t="shared" si="4464"/>
        <v>33862.6</v>
      </c>
      <c r="G2224" s="19">
        <f t="shared" si="4464"/>
        <v>20983.200000000001</v>
      </c>
      <c r="H2224" s="19">
        <f t="shared" si="4464"/>
        <v>28472.7</v>
      </c>
      <c r="I2224" s="19">
        <f t="shared" si="4464"/>
        <v>0</v>
      </c>
      <c r="J2224" s="19">
        <f t="shared" si="4464"/>
        <v>0</v>
      </c>
      <c r="K2224" s="19">
        <f t="shared" si="4464"/>
        <v>0</v>
      </c>
      <c r="L2224" s="19">
        <f t="shared" si="4404"/>
        <v>33862.6</v>
      </c>
      <c r="M2224" s="19">
        <f t="shared" si="4405"/>
        <v>20983.200000000001</v>
      </c>
      <c r="N2224" s="19">
        <f t="shared" si="4406"/>
        <v>28472.7</v>
      </c>
      <c r="O2224" s="19">
        <f t="shared" si="4465"/>
        <v>0</v>
      </c>
      <c r="P2224" s="19">
        <f t="shared" si="4465"/>
        <v>0</v>
      </c>
      <c r="Q2224" s="19">
        <f t="shared" si="4465"/>
        <v>0</v>
      </c>
      <c r="R2224" s="19">
        <f t="shared" si="4427"/>
        <v>33862.6</v>
      </c>
      <c r="S2224" s="19">
        <f t="shared" si="4428"/>
        <v>20983.200000000001</v>
      </c>
      <c r="T2224" s="19">
        <f t="shared" si="4429"/>
        <v>28472.7</v>
      </c>
      <c r="U2224" s="19">
        <f t="shared" si="4466"/>
        <v>0</v>
      </c>
      <c r="V2224" s="19">
        <f t="shared" si="4431"/>
        <v>33862.6</v>
      </c>
      <c r="W2224" s="19">
        <f t="shared" si="4432"/>
        <v>20983.200000000001</v>
      </c>
      <c r="X2224" s="19">
        <f t="shared" si="4433"/>
        <v>28472.7</v>
      </c>
      <c r="Y2224" s="19">
        <f t="shared" si="4466"/>
        <v>0</v>
      </c>
      <c r="Z2224" s="19">
        <f t="shared" si="4466"/>
        <v>0</v>
      </c>
      <c r="AA2224" s="19">
        <f t="shared" si="4466"/>
        <v>0</v>
      </c>
      <c r="AB2224" s="19">
        <f t="shared" si="4440"/>
        <v>33862.6</v>
      </c>
      <c r="AC2224" s="19">
        <f t="shared" si="4441"/>
        <v>20983.200000000001</v>
      </c>
      <c r="AD2224" s="19">
        <f t="shared" si="4442"/>
        <v>28472.7</v>
      </c>
      <c r="AE2224" s="19">
        <f t="shared" si="4466"/>
        <v>0</v>
      </c>
      <c r="AF2224" s="19">
        <f t="shared" si="4466"/>
        <v>0</v>
      </c>
      <c r="AG2224" s="19">
        <f t="shared" si="4455"/>
        <v>33862.6</v>
      </c>
      <c r="AH2224" s="19">
        <f t="shared" si="4456"/>
        <v>20983.200000000001</v>
      </c>
      <c r="AI2224" s="19">
        <f t="shared" si="4457"/>
        <v>28472.7</v>
      </c>
      <c r="AJ2224" s="19">
        <f t="shared" si="4466"/>
        <v>0</v>
      </c>
      <c r="AK2224" s="19">
        <f t="shared" si="4466"/>
        <v>0</v>
      </c>
      <c r="AL2224" s="19">
        <f t="shared" si="4466"/>
        <v>0</v>
      </c>
      <c r="AM2224" s="19">
        <f t="shared" si="4400"/>
        <v>33862.6</v>
      </c>
      <c r="AN2224" s="19">
        <f t="shared" si="4466"/>
        <v>0</v>
      </c>
      <c r="AO2224" s="19">
        <f t="shared" si="4461"/>
        <v>33862.6</v>
      </c>
      <c r="AP2224" s="19">
        <f t="shared" si="4401"/>
        <v>20983.200000000001</v>
      </c>
      <c r="AQ2224" s="19">
        <f t="shared" si="4466"/>
        <v>0</v>
      </c>
      <c r="AR2224" s="19">
        <f t="shared" si="4462"/>
        <v>20983.200000000001</v>
      </c>
      <c r="AS2224" s="19">
        <f t="shared" si="4402"/>
        <v>28472.7</v>
      </c>
      <c r="AT2224" s="19">
        <f t="shared" si="4466"/>
        <v>0</v>
      </c>
      <c r="AU2224" s="19">
        <f t="shared" si="4463"/>
        <v>28472.7</v>
      </c>
      <c r="AV2224" s="19">
        <f t="shared" si="4466"/>
        <v>0</v>
      </c>
      <c r="AW2224" s="32"/>
      <c r="AX2224" s="23"/>
      <c r="AY2224" s="2"/>
    </row>
    <row r="2225" spans="1:51" x14ac:dyDescent="0.3">
      <c r="A2225" s="49" t="s">
        <v>461</v>
      </c>
      <c r="B2225" s="45">
        <v>240</v>
      </c>
      <c r="C2225" s="49" t="s">
        <v>5</v>
      </c>
      <c r="D2225" s="49" t="s">
        <v>6</v>
      </c>
      <c r="E2225" s="15" t="s">
        <v>543</v>
      </c>
      <c r="F2225" s="19">
        <v>33862.6</v>
      </c>
      <c r="G2225" s="19">
        <v>20983.200000000001</v>
      </c>
      <c r="H2225" s="19">
        <v>28472.7</v>
      </c>
      <c r="I2225" s="19"/>
      <c r="J2225" s="19"/>
      <c r="K2225" s="19"/>
      <c r="L2225" s="19">
        <f t="shared" si="4404"/>
        <v>33862.6</v>
      </c>
      <c r="M2225" s="19">
        <f t="shared" si="4405"/>
        <v>20983.200000000001</v>
      </c>
      <c r="N2225" s="19">
        <f t="shared" si="4406"/>
        <v>28472.7</v>
      </c>
      <c r="O2225" s="19"/>
      <c r="P2225" s="19"/>
      <c r="Q2225" s="19"/>
      <c r="R2225" s="19">
        <f t="shared" si="4427"/>
        <v>33862.6</v>
      </c>
      <c r="S2225" s="19">
        <f t="shared" si="4428"/>
        <v>20983.200000000001</v>
      </c>
      <c r="T2225" s="19">
        <f t="shared" si="4429"/>
        <v>28472.7</v>
      </c>
      <c r="U2225" s="19"/>
      <c r="V2225" s="19">
        <f t="shared" si="4431"/>
        <v>33862.6</v>
      </c>
      <c r="W2225" s="19">
        <f t="shared" si="4432"/>
        <v>20983.200000000001</v>
      </c>
      <c r="X2225" s="19">
        <f t="shared" si="4433"/>
        <v>28472.7</v>
      </c>
      <c r="Y2225" s="19"/>
      <c r="Z2225" s="19"/>
      <c r="AA2225" s="19"/>
      <c r="AB2225" s="19">
        <f t="shared" si="4440"/>
        <v>33862.6</v>
      </c>
      <c r="AC2225" s="19">
        <f t="shared" si="4441"/>
        <v>20983.200000000001</v>
      </c>
      <c r="AD2225" s="19">
        <f t="shared" si="4442"/>
        <v>28472.7</v>
      </c>
      <c r="AE2225" s="19"/>
      <c r="AF2225" s="19"/>
      <c r="AG2225" s="19">
        <f t="shared" si="4455"/>
        <v>33862.6</v>
      </c>
      <c r="AH2225" s="19">
        <f t="shared" si="4456"/>
        <v>20983.200000000001</v>
      </c>
      <c r="AI2225" s="19">
        <f t="shared" si="4457"/>
        <v>28472.7</v>
      </c>
      <c r="AJ2225" s="19"/>
      <c r="AK2225" s="19"/>
      <c r="AL2225" s="19"/>
      <c r="AM2225" s="19">
        <f t="shared" si="4400"/>
        <v>33862.6</v>
      </c>
      <c r="AN2225" s="19"/>
      <c r="AO2225" s="19">
        <f t="shared" si="4461"/>
        <v>33862.6</v>
      </c>
      <c r="AP2225" s="19">
        <f t="shared" si="4401"/>
        <v>20983.200000000001</v>
      </c>
      <c r="AQ2225" s="19"/>
      <c r="AR2225" s="19">
        <f t="shared" si="4462"/>
        <v>20983.200000000001</v>
      </c>
      <c r="AS2225" s="19">
        <f t="shared" si="4402"/>
        <v>28472.7</v>
      </c>
      <c r="AT2225" s="19"/>
      <c r="AU2225" s="19">
        <f t="shared" si="4463"/>
        <v>28472.7</v>
      </c>
      <c r="AV2225" s="19"/>
      <c r="AW2225" s="32"/>
      <c r="AX2225" s="23"/>
      <c r="AY2225" s="2"/>
    </row>
    <row r="2226" spans="1:51" s="11" customFormat="1" x14ac:dyDescent="0.3">
      <c r="A2226" s="10" t="s">
        <v>465</v>
      </c>
      <c r="B2226" s="17"/>
      <c r="C2226" s="10"/>
      <c r="D2226" s="10"/>
      <c r="E2226" s="16" t="s">
        <v>612</v>
      </c>
      <c r="F2226" s="18">
        <f t="shared" ref="F2226:K2226" si="4467">F2227+F2231</f>
        <v>38943.199999999997</v>
      </c>
      <c r="G2226" s="18">
        <f t="shared" si="4467"/>
        <v>13603.7</v>
      </c>
      <c r="H2226" s="18">
        <f t="shared" si="4467"/>
        <v>14393.2</v>
      </c>
      <c r="I2226" s="18">
        <f t="shared" si="4467"/>
        <v>0</v>
      </c>
      <c r="J2226" s="18">
        <f t="shared" si="4467"/>
        <v>0</v>
      </c>
      <c r="K2226" s="18">
        <f t="shared" si="4467"/>
        <v>0</v>
      </c>
      <c r="L2226" s="18">
        <f t="shared" si="4404"/>
        <v>38943.199999999997</v>
      </c>
      <c r="M2226" s="18">
        <f t="shared" si="4405"/>
        <v>13603.7</v>
      </c>
      <c r="N2226" s="18">
        <f t="shared" si="4406"/>
        <v>14393.2</v>
      </c>
      <c r="O2226" s="18">
        <f t="shared" ref="O2226:Q2226" si="4468">O2227+O2231</f>
        <v>0</v>
      </c>
      <c r="P2226" s="18">
        <f t="shared" si="4468"/>
        <v>0</v>
      </c>
      <c r="Q2226" s="18">
        <f t="shared" si="4468"/>
        <v>0</v>
      </c>
      <c r="R2226" s="18">
        <f t="shared" si="4427"/>
        <v>38943.199999999997</v>
      </c>
      <c r="S2226" s="18">
        <f t="shared" si="4428"/>
        <v>13603.7</v>
      </c>
      <c r="T2226" s="18">
        <f t="shared" si="4429"/>
        <v>14393.2</v>
      </c>
      <c r="U2226" s="18">
        <f t="shared" ref="U2226:AV2226" si="4469">U2227+U2231</f>
        <v>0</v>
      </c>
      <c r="V2226" s="18">
        <f t="shared" si="4431"/>
        <v>38943.199999999997</v>
      </c>
      <c r="W2226" s="18">
        <f t="shared" si="4432"/>
        <v>13603.7</v>
      </c>
      <c r="X2226" s="18">
        <f t="shared" si="4433"/>
        <v>14393.2</v>
      </c>
      <c r="Y2226" s="18">
        <f t="shared" ref="Y2226:AA2226" si="4470">Y2227+Y2231</f>
        <v>0</v>
      </c>
      <c r="Z2226" s="18">
        <f t="shared" si="4470"/>
        <v>0</v>
      </c>
      <c r="AA2226" s="18">
        <f t="shared" si="4470"/>
        <v>0</v>
      </c>
      <c r="AB2226" s="18">
        <f t="shared" si="4440"/>
        <v>38943.199999999997</v>
      </c>
      <c r="AC2226" s="18">
        <f t="shared" si="4441"/>
        <v>13603.7</v>
      </c>
      <c r="AD2226" s="18">
        <f t="shared" si="4442"/>
        <v>14393.2</v>
      </c>
      <c r="AE2226" s="18">
        <f t="shared" ref="AE2226:AF2226" si="4471">AE2227+AE2231</f>
        <v>0</v>
      </c>
      <c r="AF2226" s="18">
        <f t="shared" si="4471"/>
        <v>0</v>
      </c>
      <c r="AG2226" s="18">
        <f t="shared" si="4455"/>
        <v>38943.199999999997</v>
      </c>
      <c r="AH2226" s="18">
        <f t="shared" si="4456"/>
        <v>13603.7</v>
      </c>
      <c r="AI2226" s="18">
        <f t="shared" si="4457"/>
        <v>14393.2</v>
      </c>
      <c r="AJ2226" s="18">
        <f t="shared" ref="AJ2226:AL2226" si="4472">AJ2227+AJ2231</f>
        <v>0</v>
      </c>
      <c r="AK2226" s="18">
        <f t="shared" si="4472"/>
        <v>0</v>
      </c>
      <c r="AL2226" s="18">
        <f t="shared" si="4472"/>
        <v>0</v>
      </c>
      <c r="AM2226" s="18">
        <f t="shared" si="4400"/>
        <v>38943.199999999997</v>
      </c>
      <c r="AN2226" s="18">
        <f t="shared" ref="AN2226" si="4473">AN2227+AN2231</f>
        <v>0</v>
      </c>
      <c r="AO2226" s="18">
        <f t="shared" si="4461"/>
        <v>38943.199999999997</v>
      </c>
      <c r="AP2226" s="18">
        <f t="shared" si="4401"/>
        <v>13603.7</v>
      </c>
      <c r="AQ2226" s="18">
        <f t="shared" ref="AQ2226" si="4474">AQ2227+AQ2231</f>
        <v>0</v>
      </c>
      <c r="AR2226" s="18">
        <f t="shared" si="4462"/>
        <v>13603.7</v>
      </c>
      <c r="AS2226" s="18">
        <f t="shared" si="4402"/>
        <v>14393.2</v>
      </c>
      <c r="AT2226" s="18">
        <f t="shared" ref="AT2226" si="4475">AT2227+AT2231</f>
        <v>0</v>
      </c>
      <c r="AU2226" s="18">
        <f t="shared" si="4463"/>
        <v>14393.2</v>
      </c>
      <c r="AV2226" s="18">
        <f t="shared" si="4469"/>
        <v>0</v>
      </c>
      <c r="AW2226" s="31"/>
      <c r="AX2226" s="26"/>
    </row>
    <row r="2227" spans="1:51" ht="46.8" x14ac:dyDescent="0.3">
      <c r="A2227" s="49" t="s">
        <v>463</v>
      </c>
      <c r="B2227" s="45"/>
      <c r="C2227" s="49"/>
      <c r="D2227" s="49"/>
      <c r="E2227" s="15" t="s">
        <v>627</v>
      </c>
      <c r="F2227" s="19">
        <f t="shared" ref="F2227:K2229" si="4476">F2228</f>
        <v>14101.7</v>
      </c>
      <c r="G2227" s="19">
        <f t="shared" si="4476"/>
        <v>13603.7</v>
      </c>
      <c r="H2227" s="19">
        <f t="shared" si="4476"/>
        <v>14393.2</v>
      </c>
      <c r="I2227" s="19">
        <f t="shared" si="4476"/>
        <v>0</v>
      </c>
      <c r="J2227" s="19">
        <f t="shared" si="4476"/>
        <v>0</v>
      </c>
      <c r="K2227" s="19">
        <f t="shared" si="4476"/>
        <v>0</v>
      </c>
      <c r="L2227" s="19">
        <f t="shared" si="4404"/>
        <v>14101.7</v>
      </c>
      <c r="M2227" s="19">
        <f t="shared" si="4405"/>
        <v>13603.7</v>
      </c>
      <c r="N2227" s="19">
        <f t="shared" si="4406"/>
        <v>14393.2</v>
      </c>
      <c r="O2227" s="19">
        <f t="shared" ref="O2227:Q2229" si="4477">O2228</f>
        <v>0</v>
      </c>
      <c r="P2227" s="19">
        <f t="shared" si="4477"/>
        <v>0</v>
      </c>
      <c r="Q2227" s="19">
        <f t="shared" si="4477"/>
        <v>0</v>
      </c>
      <c r="R2227" s="19">
        <f t="shared" si="4427"/>
        <v>14101.7</v>
      </c>
      <c r="S2227" s="19">
        <f t="shared" si="4428"/>
        <v>13603.7</v>
      </c>
      <c r="T2227" s="19">
        <f t="shared" si="4429"/>
        <v>14393.2</v>
      </c>
      <c r="U2227" s="19">
        <f t="shared" ref="U2227:AV2229" si="4478">U2228</f>
        <v>0</v>
      </c>
      <c r="V2227" s="19">
        <f t="shared" si="4431"/>
        <v>14101.7</v>
      </c>
      <c r="W2227" s="19">
        <f t="shared" si="4432"/>
        <v>13603.7</v>
      </c>
      <c r="X2227" s="19">
        <f t="shared" si="4433"/>
        <v>14393.2</v>
      </c>
      <c r="Y2227" s="19">
        <f t="shared" si="4478"/>
        <v>0</v>
      </c>
      <c r="Z2227" s="19">
        <f t="shared" si="4478"/>
        <v>0</v>
      </c>
      <c r="AA2227" s="19">
        <f t="shared" si="4478"/>
        <v>0</v>
      </c>
      <c r="AB2227" s="19">
        <f t="shared" si="4440"/>
        <v>14101.7</v>
      </c>
      <c r="AC2227" s="19">
        <f t="shared" si="4441"/>
        <v>13603.7</v>
      </c>
      <c r="AD2227" s="19">
        <f t="shared" si="4442"/>
        <v>14393.2</v>
      </c>
      <c r="AE2227" s="19">
        <f t="shared" si="4478"/>
        <v>0</v>
      </c>
      <c r="AF2227" s="19">
        <f t="shared" si="4478"/>
        <v>0</v>
      </c>
      <c r="AG2227" s="19">
        <f t="shared" si="4455"/>
        <v>14101.7</v>
      </c>
      <c r="AH2227" s="19">
        <f t="shared" si="4456"/>
        <v>13603.7</v>
      </c>
      <c r="AI2227" s="19">
        <f t="shared" si="4457"/>
        <v>14393.2</v>
      </c>
      <c r="AJ2227" s="19">
        <f t="shared" si="4478"/>
        <v>0</v>
      </c>
      <c r="AK2227" s="19">
        <f t="shared" si="4478"/>
        <v>0</v>
      </c>
      <c r="AL2227" s="19">
        <f t="shared" si="4478"/>
        <v>0</v>
      </c>
      <c r="AM2227" s="19">
        <f t="shared" si="4400"/>
        <v>14101.7</v>
      </c>
      <c r="AN2227" s="19">
        <f t="shared" si="4478"/>
        <v>0</v>
      </c>
      <c r="AO2227" s="19">
        <f t="shared" si="4461"/>
        <v>14101.7</v>
      </c>
      <c r="AP2227" s="19">
        <f t="shared" si="4401"/>
        <v>13603.7</v>
      </c>
      <c r="AQ2227" s="19">
        <f t="shared" si="4478"/>
        <v>0</v>
      </c>
      <c r="AR2227" s="19">
        <f t="shared" si="4462"/>
        <v>13603.7</v>
      </c>
      <c r="AS2227" s="19">
        <f t="shared" si="4402"/>
        <v>14393.2</v>
      </c>
      <c r="AT2227" s="19">
        <f t="shared" si="4478"/>
        <v>0</v>
      </c>
      <c r="AU2227" s="19">
        <f t="shared" si="4463"/>
        <v>14393.2</v>
      </c>
      <c r="AV2227" s="19">
        <f t="shared" si="4478"/>
        <v>0</v>
      </c>
      <c r="AW2227" s="32"/>
      <c r="AX2227" s="23"/>
      <c r="AY2227" s="2"/>
    </row>
    <row r="2228" spans="1:51" ht="46.8" x14ac:dyDescent="0.3">
      <c r="A2228" s="49" t="s">
        <v>463</v>
      </c>
      <c r="B2228" s="45">
        <v>600</v>
      </c>
      <c r="C2228" s="49"/>
      <c r="D2228" s="49"/>
      <c r="E2228" s="15" t="s">
        <v>581</v>
      </c>
      <c r="F2228" s="19">
        <f t="shared" si="4476"/>
        <v>14101.7</v>
      </c>
      <c r="G2228" s="19">
        <f t="shared" si="4476"/>
        <v>13603.7</v>
      </c>
      <c r="H2228" s="19">
        <f t="shared" si="4476"/>
        <v>14393.2</v>
      </c>
      <c r="I2228" s="19">
        <f t="shared" si="4476"/>
        <v>0</v>
      </c>
      <c r="J2228" s="19">
        <f t="shared" si="4476"/>
        <v>0</v>
      </c>
      <c r="K2228" s="19">
        <f t="shared" si="4476"/>
        <v>0</v>
      </c>
      <c r="L2228" s="19">
        <f t="shared" si="4404"/>
        <v>14101.7</v>
      </c>
      <c r="M2228" s="19">
        <f t="shared" si="4405"/>
        <v>13603.7</v>
      </c>
      <c r="N2228" s="19">
        <f t="shared" si="4406"/>
        <v>14393.2</v>
      </c>
      <c r="O2228" s="19">
        <f t="shared" si="4477"/>
        <v>0</v>
      </c>
      <c r="P2228" s="19">
        <f t="shared" si="4477"/>
        <v>0</v>
      </c>
      <c r="Q2228" s="19">
        <f t="shared" si="4477"/>
        <v>0</v>
      </c>
      <c r="R2228" s="19">
        <f t="shared" si="4427"/>
        <v>14101.7</v>
      </c>
      <c r="S2228" s="19">
        <f t="shared" si="4428"/>
        <v>13603.7</v>
      </c>
      <c r="T2228" s="19">
        <f t="shared" si="4429"/>
        <v>14393.2</v>
      </c>
      <c r="U2228" s="19">
        <f t="shared" si="4478"/>
        <v>0</v>
      </c>
      <c r="V2228" s="19">
        <f t="shared" si="4431"/>
        <v>14101.7</v>
      </c>
      <c r="W2228" s="19">
        <f t="shared" si="4432"/>
        <v>13603.7</v>
      </c>
      <c r="X2228" s="19">
        <f t="shared" si="4433"/>
        <v>14393.2</v>
      </c>
      <c r="Y2228" s="19">
        <f t="shared" si="4478"/>
        <v>0</v>
      </c>
      <c r="Z2228" s="19">
        <f t="shared" si="4478"/>
        <v>0</v>
      </c>
      <c r="AA2228" s="19">
        <f t="shared" si="4478"/>
        <v>0</v>
      </c>
      <c r="AB2228" s="19">
        <f t="shared" si="4440"/>
        <v>14101.7</v>
      </c>
      <c r="AC2228" s="19">
        <f t="shared" si="4441"/>
        <v>13603.7</v>
      </c>
      <c r="AD2228" s="19">
        <f t="shared" si="4442"/>
        <v>14393.2</v>
      </c>
      <c r="AE2228" s="19">
        <f t="shared" si="4478"/>
        <v>0</v>
      </c>
      <c r="AF2228" s="19">
        <f t="shared" si="4478"/>
        <v>0</v>
      </c>
      <c r="AG2228" s="19">
        <f t="shared" si="4455"/>
        <v>14101.7</v>
      </c>
      <c r="AH2228" s="19">
        <f t="shared" si="4456"/>
        <v>13603.7</v>
      </c>
      <c r="AI2228" s="19">
        <f t="shared" si="4457"/>
        <v>14393.2</v>
      </c>
      <c r="AJ2228" s="19">
        <f t="shared" si="4478"/>
        <v>0</v>
      </c>
      <c r="AK2228" s="19">
        <f t="shared" si="4478"/>
        <v>0</v>
      </c>
      <c r="AL2228" s="19">
        <f t="shared" si="4478"/>
        <v>0</v>
      </c>
      <c r="AM2228" s="19">
        <f t="shared" si="4400"/>
        <v>14101.7</v>
      </c>
      <c r="AN2228" s="19">
        <f t="shared" si="4478"/>
        <v>0</v>
      </c>
      <c r="AO2228" s="19">
        <f t="shared" si="4461"/>
        <v>14101.7</v>
      </c>
      <c r="AP2228" s="19">
        <f t="shared" si="4401"/>
        <v>13603.7</v>
      </c>
      <c r="AQ2228" s="19">
        <f t="shared" si="4478"/>
        <v>0</v>
      </c>
      <c r="AR2228" s="19">
        <f t="shared" si="4462"/>
        <v>13603.7</v>
      </c>
      <c r="AS2228" s="19">
        <f t="shared" si="4402"/>
        <v>14393.2</v>
      </c>
      <c r="AT2228" s="19">
        <f t="shared" si="4478"/>
        <v>0</v>
      </c>
      <c r="AU2228" s="19">
        <f t="shared" si="4463"/>
        <v>14393.2</v>
      </c>
      <c r="AV2228" s="19">
        <f t="shared" si="4478"/>
        <v>0</v>
      </c>
      <c r="AW2228" s="32"/>
      <c r="AX2228" s="23"/>
      <c r="AY2228" s="2"/>
    </row>
    <row r="2229" spans="1:51" x14ac:dyDescent="0.3">
      <c r="A2229" s="49" t="s">
        <v>463</v>
      </c>
      <c r="B2229" s="45">
        <v>610</v>
      </c>
      <c r="C2229" s="49"/>
      <c r="D2229" s="49"/>
      <c r="E2229" s="15" t="s">
        <v>595</v>
      </c>
      <c r="F2229" s="19">
        <f t="shared" si="4476"/>
        <v>14101.7</v>
      </c>
      <c r="G2229" s="19">
        <f t="shared" si="4476"/>
        <v>13603.7</v>
      </c>
      <c r="H2229" s="19">
        <f t="shared" si="4476"/>
        <v>14393.2</v>
      </c>
      <c r="I2229" s="19">
        <f t="shared" si="4476"/>
        <v>0</v>
      </c>
      <c r="J2229" s="19">
        <f t="shared" si="4476"/>
        <v>0</v>
      </c>
      <c r="K2229" s="19">
        <f t="shared" si="4476"/>
        <v>0</v>
      </c>
      <c r="L2229" s="19">
        <f t="shared" si="4404"/>
        <v>14101.7</v>
      </c>
      <c r="M2229" s="19">
        <f t="shared" si="4405"/>
        <v>13603.7</v>
      </c>
      <c r="N2229" s="19">
        <f t="shared" si="4406"/>
        <v>14393.2</v>
      </c>
      <c r="O2229" s="19">
        <f t="shared" si="4477"/>
        <v>0</v>
      </c>
      <c r="P2229" s="19">
        <f t="shared" si="4477"/>
        <v>0</v>
      </c>
      <c r="Q2229" s="19">
        <f t="shared" si="4477"/>
        <v>0</v>
      </c>
      <c r="R2229" s="19">
        <f t="shared" si="4427"/>
        <v>14101.7</v>
      </c>
      <c r="S2229" s="19">
        <f t="shared" si="4428"/>
        <v>13603.7</v>
      </c>
      <c r="T2229" s="19">
        <f t="shared" si="4429"/>
        <v>14393.2</v>
      </c>
      <c r="U2229" s="19">
        <f t="shared" si="4478"/>
        <v>0</v>
      </c>
      <c r="V2229" s="19">
        <f t="shared" si="4431"/>
        <v>14101.7</v>
      </c>
      <c r="W2229" s="19">
        <f t="shared" si="4432"/>
        <v>13603.7</v>
      </c>
      <c r="X2229" s="19">
        <f t="shared" si="4433"/>
        <v>14393.2</v>
      </c>
      <c r="Y2229" s="19">
        <f t="shared" si="4478"/>
        <v>0</v>
      </c>
      <c r="Z2229" s="19">
        <f t="shared" si="4478"/>
        <v>0</v>
      </c>
      <c r="AA2229" s="19">
        <f t="shared" si="4478"/>
        <v>0</v>
      </c>
      <c r="AB2229" s="19">
        <f t="shared" si="4440"/>
        <v>14101.7</v>
      </c>
      <c r="AC2229" s="19">
        <f t="shared" si="4441"/>
        <v>13603.7</v>
      </c>
      <c r="AD2229" s="19">
        <f t="shared" si="4442"/>
        <v>14393.2</v>
      </c>
      <c r="AE2229" s="19">
        <f t="shared" si="4478"/>
        <v>0</v>
      </c>
      <c r="AF2229" s="19">
        <f t="shared" si="4478"/>
        <v>0</v>
      </c>
      <c r="AG2229" s="19">
        <f t="shared" si="4455"/>
        <v>14101.7</v>
      </c>
      <c r="AH2229" s="19">
        <f t="shared" si="4456"/>
        <v>13603.7</v>
      </c>
      <c r="AI2229" s="19">
        <f t="shared" si="4457"/>
        <v>14393.2</v>
      </c>
      <c r="AJ2229" s="19">
        <f t="shared" si="4478"/>
        <v>0</v>
      </c>
      <c r="AK2229" s="19">
        <f t="shared" si="4478"/>
        <v>0</v>
      </c>
      <c r="AL2229" s="19">
        <f t="shared" si="4478"/>
        <v>0</v>
      </c>
      <c r="AM2229" s="19">
        <f t="shared" si="4400"/>
        <v>14101.7</v>
      </c>
      <c r="AN2229" s="19">
        <f t="shared" si="4478"/>
        <v>0</v>
      </c>
      <c r="AO2229" s="19">
        <f t="shared" si="4461"/>
        <v>14101.7</v>
      </c>
      <c r="AP2229" s="19">
        <f t="shared" si="4401"/>
        <v>13603.7</v>
      </c>
      <c r="AQ2229" s="19">
        <f t="shared" si="4478"/>
        <v>0</v>
      </c>
      <c r="AR2229" s="19">
        <f t="shared" si="4462"/>
        <v>13603.7</v>
      </c>
      <c r="AS2229" s="19">
        <f t="shared" si="4402"/>
        <v>14393.2</v>
      </c>
      <c r="AT2229" s="19">
        <f t="shared" si="4478"/>
        <v>0</v>
      </c>
      <c r="AU2229" s="19">
        <f t="shared" si="4463"/>
        <v>14393.2</v>
      </c>
      <c r="AV2229" s="19">
        <f t="shared" si="4478"/>
        <v>0</v>
      </c>
      <c r="AW2229" s="32"/>
      <c r="AX2229" s="23"/>
      <c r="AY2229" s="2"/>
    </row>
    <row r="2230" spans="1:51" x14ac:dyDescent="0.3">
      <c r="A2230" s="49" t="s">
        <v>463</v>
      </c>
      <c r="B2230" s="45">
        <v>610</v>
      </c>
      <c r="C2230" s="49" t="s">
        <v>5</v>
      </c>
      <c r="D2230" s="49" t="s">
        <v>6</v>
      </c>
      <c r="E2230" s="15" t="s">
        <v>543</v>
      </c>
      <c r="F2230" s="19">
        <v>14101.7</v>
      </c>
      <c r="G2230" s="19">
        <v>13603.7</v>
      </c>
      <c r="H2230" s="19">
        <v>14393.2</v>
      </c>
      <c r="I2230" s="19"/>
      <c r="J2230" s="19"/>
      <c r="K2230" s="19"/>
      <c r="L2230" s="19">
        <f t="shared" si="4404"/>
        <v>14101.7</v>
      </c>
      <c r="M2230" s="19">
        <f t="shared" si="4405"/>
        <v>13603.7</v>
      </c>
      <c r="N2230" s="19">
        <f t="shared" si="4406"/>
        <v>14393.2</v>
      </c>
      <c r="O2230" s="19"/>
      <c r="P2230" s="19"/>
      <c r="Q2230" s="19"/>
      <c r="R2230" s="19">
        <f t="shared" si="4427"/>
        <v>14101.7</v>
      </c>
      <c r="S2230" s="19">
        <f t="shared" si="4428"/>
        <v>13603.7</v>
      </c>
      <c r="T2230" s="19">
        <f t="shared" si="4429"/>
        <v>14393.2</v>
      </c>
      <c r="U2230" s="19"/>
      <c r="V2230" s="19">
        <f t="shared" si="4431"/>
        <v>14101.7</v>
      </c>
      <c r="W2230" s="19">
        <f t="shared" si="4432"/>
        <v>13603.7</v>
      </c>
      <c r="X2230" s="19">
        <f t="shared" si="4433"/>
        <v>14393.2</v>
      </c>
      <c r="Y2230" s="19"/>
      <c r="Z2230" s="19"/>
      <c r="AA2230" s="19"/>
      <c r="AB2230" s="19">
        <f t="shared" si="4440"/>
        <v>14101.7</v>
      </c>
      <c r="AC2230" s="19">
        <f t="shared" si="4441"/>
        <v>13603.7</v>
      </c>
      <c r="AD2230" s="19">
        <f t="shared" si="4442"/>
        <v>14393.2</v>
      </c>
      <c r="AE2230" s="19"/>
      <c r="AF2230" s="19"/>
      <c r="AG2230" s="19">
        <f t="shared" si="4455"/>
        <v>14101.7</v>
      </c>
      <c r="AH2230" s="19">
        <f t="shared" si="4456"/>
        <v>13603.7</v>
      </c>
      <c r="AI2230" s="19">
        <f t="shared" si="4457"/>
        <v>14393.2</v>
      </c>
      <c r="AJ2230" s="19"/>
      <c r="AK2230" s="19"/>
      <c r="AL2230" s="19"/>
      <c r="AM2230" s="19">
        <f t="shared" si="4400"/>
        <v>14101.7</v>
      </c>
      <c r="AN2230" s="19"/>
      <c r="AO2230" s="19">
        <f t="shared" si="4461"/>
        <v>14101.7</v>
      </c>
      <c r="AP2230" s="19">
        <f t="shared" si="4401"/>
        <v>13603.7</v>
      </c>
      <c r="AQ2230" s="19"/>
      <c r="AR2230" s="19">
        <f t="shared" si="4462"/>
        <v>13603.7</v>
      </c>
      <c r="AS2230" s="19">
        <f t="shared" si="4402"/>
        <v>14393.2</v>
      </c>
      <c r="AT2230" s="19"/>
      <c r="AU2230" s="19">
        <f t="shared" si="4463"/>
        <v>14393.2</v>
      </c>
      <c r="AV2230" s="19"/>
      <c r="AW2230" s="32"/>
      <c r="AX2230" s="23"/>
      <c r="AY2230" s="2"/>
    </row>
    <row r="2231" spans="1:51" ht="31.2" x14ac:dyDescent="0.3">
      <c r="A2231" s="49" t="s">
        <v>464</v>
      </c>
      <c r="B2231" s="45"/>
      <c r="C2231" s="49"/>
      <c r="D2231" s="49"/>
      <c r="E2231" s="15" t="s">
        <v>790</v>
      </c>
      <c r="F2231" s="19">
        <f t="shared" ref="F2231:K2233" si="4479">F2232</f>
        <v>24841.5</v>
      </c>
      <c r="G2231" s="19">
        <f t="shared" si="4479"/>
        <v>0</v>
      </c>
      <c r="H2231" s="19">
        <f t="shared" si="4479"/>
        <v>0</v>
      </c>
      <c r="I2231" s="19">
        <f t="shared" si="4479"/>
        <v>0</v>
      </c>
      <c r="J2231" s="19">
        <f t="shared" si="4479"/>
        <v>0</v>
      </c>
      <c r="K2231" s="19">
        <f t="shared" si="4479"/>
        <v>0</v>
      </c>
      <c r="L2231" s="19">
        <f t="shared" si="4404"/>
        <v>24841.5</v>
      </c>
      <c r="M2231" s="19">
        <f t="shared" si="4405"/>
        <v>0</v>
      </c>
      <c r="N2231" s="19">
        <f t="shared" si="4406"/>
        <v>0</v>
      </c>
      <c r="O2231" s="19">
        <f t="shared" ref="O2231:Q2233" si="4480">O2232</f>
        <v>0</v>
      </c>
      <c r="P2231" s="19">
        <f t="shared" si="4480"/>
        <v>0</v>
      </c>
      <c r="Q2231" s="19">
        <f t="shared" si="4480"/>
        <v>0</v>
      </c>
      <c r="R2231" s="19">
        <f t="shared" si="4427"/>
        <v>24841.5</v>
      </c>
      <c r="S2231" s="19">
        <f t="shared" si="4428"/>
        <v>0</v>
      </c>
      <c r="T2231" s="19">
        <f t="shared" si="4429"/>
        <v>0</v>
      </c>
      <c r="U2231" s="19">
        <f t="shared" ref="U2231:AV2233" si="4481">U2232</f>
        <v>0</v>
      </c>
      <c r="V2231" s="19">
        <f t="shared" si="4431"/>
        <v>24841.5</v>
      </c>
      <c r="W2231" s="19">
        <f t="shared" si="4432"/>
        <v>0</v>
      </c>
      <c r="X2231" s="19">
        <f t="shared" si="4433"/>
        <v>0</v>
      </c>
      <c r="Y2231" s="19">
        <f t="shared" si="4481"/>
        <v>0</v>
      </c>
      <c r="Z2231" s="19">
        <f t="shared" si="4481"/>
        <v>0</v>
      </c>
      <c r="AA2231" s="19">
        <f t="shared" si="4481"/>
        <v>0</v>
      </c>
      <c r="AB2231" s="19">
        <f t="shared" si="4440"/>
        <v>24841.5</v>
      </c>
      <c r="AC2231" s="19">
        <f t="shared" si="4441"/>
        <v>0</v>
      </c>
      <c r="AD2231" s="19">
        <f t="shared" si="4442"/>
        <v>0</v>
      </c>
      <c r="AE2231" s="19">
        <f t="shared" si="4481"/>
        <v>0</v>
      </c>
      <c r="AF2231" s="19">
        <f t="shared" si="4481"/>
        <v>0</v>
      </c>
      <c r="AG2231" s="19">
        <f t="shared" si="4455"/>
        <v>24841.5</v>
      </c>
      <c r="AH2231" s="19">
        <f t="shared" si="4456"/>
        <v>0</v>
      </c>
      <c r="AI2231" s="19">
        <f t="shared" si="4457"/>
        <v>0</v>
      </c>
      <c r="AJ2231" s="19">
        <f t="shared" si="4481"/>
        <v>0</v>
      </c>
      <c r="AK2231" s="19">
        <f t="shared" si="4481"/>
        <v>0</v>
      </c>
      <c r="AL2231" s="19">
        <f t="shared" si="4481"/>
        <v>0</v>
      </c>
      <c r="AM2231" s="19">
        <f t="shared" si="4400"/>
        <v>24841.5</v>
      </c>
      <c r="AN2231" s="19">
        <f t="shared" si="4481"/>
        <v>0</v>
      </c>
      <c r="AO2231" s="19">
        <f t="shared" si="4461"/>
        <v>24841.5</v>
      </c>
      <c r="AP2231" s="19">
        <f t="shared" si="4401"/>
        <v>0</v>
      </c>
      <c r="AQ2231" s="19">
        <f t="shared" si="4481"/>
        <v>0</v>
      </c>
      <c r="AR2231" s="19">
        <f t="shared" si="4462"/>
        <v>0</v>
      </c>
      <c r="AS2231" s="19">
        <f t="shared" si="4402"/>
        <v>0</v>
      </c>
      <c r="AT2231" s="19">
        <f t="shared" si="4481"/>
        <v>0</v>
      </c>
      <c r="AU2231" s="19">
        <f t="shared" si="4463"/>
        <v>0</v>
      </c>
      <c r="AV2231" s="19">
        <f t="shared" si="4481"/>
        <v>0</v>
      </c>
      <c r="AW2231" s="32"/>
      <c r="AX2231" s="23"/>
      <c r="AY2231" s="2"/>
    </row>
    <row r="2232" spans="1:51" ht="46.8" x14ac:dyDescent="0.3">
      <c r="A2232" s="49" t="s">
        <v>464</v>
      </c>
      <c r="B2232" s="45">
        <v>600</v>
      </c>
      <c r="C2232" s="49"/>
      <c r="D2232" s="49"/>
      <c r="E2232" s="15" t="s">
        <v>581</v>
      </c>
      <c r="F2232" s="19">
        <f t="shared" si="4479"/>
        <v>24841.5</v>
      </c>
      <c r="G2232" s="19">
        <f t="shared" si="4479"/>
        <v>0</v>
      </c>
      <c r="H2232" s="19">
        <f t="shared" si="4479"/>
        <v>0</v>
      </c>
      <c r="I2232" s="19">
        <f t="shared" si="4479"/>
        <v>0</v>
      </c>
      <c r="J2232" s="19">
        <f t="shared" si="4479"/>
        <v>0</v>
      </c>
      <c r="K2232" s="19">
        <f t="shared" si="4479"/>
        <v>0</v>
      </c>
      <c r="L2232" s="19">
        <f t="shared" si="4404"/>
        <v>24841.5</v>
      </c>
      <c r="M2232" s="19">
        <f t="shared" si="4405"/>
        <v>0</v>
      </c>
      <c r="N2232" s="19">
        <f t="shared" si="4406"/>
        <v>0</v>
      </c>
      <c r="O2232" s="19">
        <f t="shared" si="4480"/>
        <v>0</v>
      </c>
      <c r="P2232" s="19">
        <f t="shared" si="4480"/>
        <v>0</v>
      </c>
      <c r="Q2232" s="19">
        <f t="shared" si="4480"/>
        <v>0</v>
      </c>
      <c r="R2232" s="19">
        <f t="shared" si="4427"/>
        <v>24841.5</v>
      </c>
      <c r="S2232" s="19">
        <f t="shared" si="4428"/>
        <v>0</v>
      </c>
      <c r="T2232" s="19">
        <f t="shared" si="4429"/>
        <v>0</v>
      </c>
      <c r="U2232" s="19">
        <f t="shared" si="4481"/>
        <v>0</v>
      </c>
      <c r="V2232" s="19">
        <f t="shared" si="4431"/>
        <v>24841.5</v>
      </c>
      <c r="W2232" s="19">
        <f t="shared" si="4432"/>
        <v>0</v>
      </c>
      <c r="X2232" s="19">
        <f t="shared" si="4433"/>
        <v>0</v>
      </c>
      <c r="Y2232" s="19">
        <f t="shared" si="4481"/>
        <v>0</v>
      </c>
      <c r="Z2232" s="19">
        <f t="shared" si="4481"/>
        <v>0</v>
      </c>
      <c r="AA2232" s="19">
        <f t="shared" si="4481"/>
        <v>0</v>
      </c>
      <c r="AB2232" s="19">
        <f t="shared" si="4440"/>
        <v>24841.5</v>
      </c>
      <c r="AC2232" s="19">
        <f t="shared" si="4441"/>
        <v>0</v>
      </c>
      <c r="AD2232" s="19">
        <f t="shared" si="4442"/>
        <v>0</v>
      </c>
      <c r="AE2232" s="19">
        <f t="shared" si="4481"/>
        <v>0</v>
      </c>
      <c r="AF2232" s="19">
        <f t="shared" si="4481"/>
        <v>0</v>
      </c>
      <c r="AG2232" s="19">
        <f t="shared" si="4455"/>
        <v>24841.5</v>
      </c>
      <c r="AH2232" s="19">
        <f t="shared" si="4456"/>
        <v>0</v>
      </c>
      <c r="AI2232" s="19">
        <f t="shared" si="4457"/>
        <v>0</v>
      </c>
      <c r="AJ2232" s="19">
        <f t="shared" si="4481"/>
        <v>0</v>
      </c>
      <c r="AK2232" s="19">
        <f t="shared" si="4481"/>
        <v>0</v>
      </c>
      <c r="AL2232" s="19">
        <f t="shared" si="4481"/>
        <v>0</v>
      </c>
      <c r="AM2232" s="19">
        <f t="shared" si="4400"/>
        <v>24841.5</v>
      </c>
      <c r="AN2232" s="19">
        <f t="shared" si="4481"/>
        <v>0</v>
      </c>
      <c r="AO2232" s="19">
        <f t="shared" si="4461"/>
        <v>24841.5</v>
      </c>
      <c r="AP2232" s="19">
        <f t="shared" si="4401"/>
        <v>0</v>
      </c>
      <c r="AQ2232" s="19">
        <f t="shared" si="4481"/>
        <v>0</v>
      </c>
      <c r="AR2232" s="19">
        <f t="shared" si="4462"/>
        <v>0</v>
      </c>
      <c r="AS2232" s="19">
        <f t="shared" si="4402"/>
        <v>0</v>
      </c>
      <c r="AT2232" s="19">
        <f t="shared" si="4481"/>
        <v>0</v>
      </c>
      <c r="AU2232" s="19">
        <f t="shared" si="4463"/>
        <v>0</v>
      </c>
      <c r="AV2232" s="19">
        <f t="shared" si="4481"/>
        <v>0</v>
      </c>
      <c r="AW2232" s="32"/>
      <c r="AX2232" s="23"/>
      <c r="AY2232" s="2"/>
    </row>
    <row r="2233" spans="1:51" x14ac:dyDescent="0.3">
      <c r="A2233" s="49" t="s">
        <v>464</v>
      </c>
      <c r="B2233" s="45">
        <v>610</v>
      </c>
      <c r="C2233" s="49"/>
      <c r="D2233" s="49"/>
      <c r="E2233" s="15" t="s">
        <v>595</v>
      </c>
      <c r="F2233" s="19">
        <f t="shared" si="4479"/>
        <v>24841.5</v>
      </c>
      <c r="G2233" s="19">
        <f t="shared" si="4479"/>
        <v>0</v>
      </c>
      <c r="H2233" s="19">
        <f t="shared" si="4479"/>
        <v>0</v>
      </c>
      <c r="I2233" s="19">
        <f t="shared" si="4479"/>
        <v>0</v>
      </c>
      <c r="J2233" s="19">
        <f t="shared" si="4479"/>
        <v>0</v>
      </c>
      <c r="K2233" s="19">
        <f t="shared" si="4479"/>
        <v>0</v>
      </c>
      <c r="L2233" s="19">
        <f t="shared" si="4404"/>
        <v>24841.5</v>
      </c>
      <c r="M2233" s="19">
        <f t="shared" si="4405"/>
        <v>0</v>
      </c>
      <c r="N2233" s="19">
        <f t="shared" si="4406"/>
        <v>0</v>
      </c>
      <c r="O2233" s="19">
        <f t="shared" si="4480"/>
        <v>0</v>
      </c>
      <c r="P2233" s="19">
        <f t="shared" si="4480"/>
        <v>0</v>
      </c>
      <c r="Q2233" s="19">
        <f t="shared" si="4480"/>
        <v>0</v>
      </c>
      <c r="R2233" s="19">
        <f t="shared" si="4427"/>
        <v>24841.5</v>
      </c>
      <c r="S2233" s="19">
        <f t="shared" si="4428"/>
        <v>0</v>
      </c>
      <c r="T2233" s="19">
        <f t="shared" si="4429"/>
        <v>0</v>
      </c>
      <c r="U2233" s="19">
        <f t="shared" si="4481"/>
        <v>0</v>
      </c>
      <c r="V2233" s="19">
        <f t="shared" si="4431"/>
        <v>24841.5</v>
      </c>
      <c r="W2233" s="19">
        <f t="shared" si="4432"/>
        <v>0</v>
      </c>
      <c r="X2233" s="19">
        <f t="shared" si="4433"/>
        <v>0</v>
      </c>
      <c r="Y2233" s="19">
        <f t="shared" si="4481"/>
        <v>0</v>
      </c>
      <c r="Z2233" s="19">
        <f t="shared" si="4481"/>
        <v>0</v>
      </c>
      <c r="AA2233" s="19">
        <f t="shared" si="4481"/>
        <v>0</v>
      </c>
      <c r="AB2233" s="19">
        <f t="shared" si="4440"/>
        <v>24841.5</v>
      </c>
      <c r="AC2233" s="19">
        <f t="shared" si="4441"/>
        <v>0</v>
      </c>
      <c r="AD2233" s="19">
        <f t="shared" si="4442"/>
        <v>0</v>
      </c>
      <c r="AE2233" s="19">
        <f t="shared" si="4481"/>
        <v>0</v>
      </c>
      <c r="AF2233" s="19">
        <f t="shared" si="4481"/>
        <v>0</v>
      </c>
      <c r="AG2233" s="19">
        <f t="shared" si="4455"/>
        <v>24841.5</v>
      </c>
      <c r="AH2233" s="19">
        <f t="shared" si="4456"/>
        <v>0</v>
      </c>
      <c r="AI2233" s="19">
        <f t="shared" si="4457"/>
        <v>0</v>
      </c>
      <c r="AJ2233" s="19">
        <f t="shared" si="4481"/>
        <v>0</v>
      </c>
      <c r="AK2233" s="19">
        <f t="shared" si="4481"/>
        <v>0</v>
      </c>
      <c r="AL2233" s="19">
        <f t="shared" si="4481"/>
        <v>0</v>
      </c>
      <c r="AM2233" s="19">
        <f t="shared" si="4400"/>
        <v>24841.5</v>
      </c>
      <c r="AN2233" s="19">
        <f t="shared" si="4481"/>
        <v>0</v>
      </c>
      <c r="AO2233" s="19">
        <f t="shared" si="4461"/>
        <v>24841.5</v>
      </c>
      <c r="AP2233" s="19">
        <f t="shared" si="4401"/>
        <v>0</v>
      </c>
      <c r="AQ2233" s="19">
        <f t="shared" si="4481"/>
        <v>0</v>
      </c>
      <c r="AR2233" s="19">
        <f t="shared" si="4462"/>
        <v>0</v>
      </c>
      <c r="AS2233" s="19">
        <f t="shared" si="4402"/>
        <v>0</v>
      </c>
      <c r="AT2233" s="19">
        <f t="shared" si="4481"/>
        <v>0</v>
      </c>
      <c r="AU2233" s="19">
        <f t="shared" si="4463"/>
        <v>0</v>
      </c>
      <c r="AV2233" s="19">
        <f t="shared" si="4481"/>
        <v>0</v>
      </c>
      <c r="AW2233" s="32"/>
      <c r="AX2233" s="23"/>
      <c r="AY2233" s="2"/>
    </row>
    <row r="2234" spans="1:51" x14ac:dyDescent="0.3">
      <c r="A2234" s="49" t="s">
        <v>464</v>
      </c>
      <c r="B2234" s="45">
        <v>610</v>
      </c>
      <c r="C2234" s="49" t="s">
        <v>5</v>
      </c>
      <c r="D2234" s="49" t="s">
        <v>6</v>
      </c>
      <c r="E2234" s="15" t="s">
        <v>543</v>
      </c>
      <c r="F2234" s="19">
        <v>24841.5</v>
      </c>
      <c r="G2234" s="19">
        <v>0</v>
      </c>
      <c r="H2234" s="19">
        <v>0</v>
      </c>
      <c r="I2234" s="19"/>
      <c r="J2234" s="19"/>
      <c r="K2234" s="19"/>
      <c r="L2234" s="19">
        <f t="shared" si="4404"/>
        <v>24841.5</v>
      </c>
      <c r="M2234" s="19">
        <f t="shared" si="4405"/>
        <v>0</v>
      </c>
      <c r="N2234" s="19">
        <f t="shared" si="4406"/>
        <v>0</v>
      </c>
      <c r="O2234" s="19"/>
      <c r="P2234" s="19"/>
      <c r="Q2234" s="19"/>
      <c r="R2234" s="19">
        <f t="shared" si="4427"/>
        <v>24841.5</v>
      </c>
      <c r="S2234" s="19">
        <f t="shared" si="4428"/>
        <v>0</v>
      </c>
      <c r="T2234" s="19">
        <f t="shared" si="4429"/>
        <v>0</v>
      </c>
      <c r="U2234" s="19"/>
      <c r="V2234" s="19">
        <f t="shared" si="4431"/>
        <v>24841.5</v>
      </c>
      <c r="W2234" s="19">
        <f t="shared" si="4432"/>
        <v>0</v>
      </c>
      <c r="X2234" s="19">
        <f t="shared" si="4433"/>
        <v>0</v>
      </c>
      <c r="Y2234" s="19"/>
      <c r="Z2234" s="19"/>
      <c r="AA2234" s="19"/>
      <c r="AB2234" s="19">
        <f t="shared" si="4440"/>
        <v>24841.5</v>
      </c>
      <c r="AC2234" s="19">
        <f t="shared" si="4441"/>
        <v>0</v>
      </c>
      <c r="AD2234" s="19">
        <f t="shared" si="4442"/>
        <v>0</v>
      </c>
      <c r="AE2234" s="19"/>
      <c r="AF2234" s="19"/>
      <c r="AG2234" s="19">
        <f t="shared" si="4455"/>
        <v>24841.5</v>
      </c>
      <c r="AH2234" s="19">
        <f t="shared" si="4456"/>
        <v>0</v>
      </c>
      <c r="AI2234" s="19">
        <f t="shared" si="4457"/>
        <v>0</v>
      </c>
      <c r="AJ2234" s="19"/>
      <c r="AK2234" s="19"/>
      <c r="AL2234" s="19"/>
      <c r="AM2234" s="19">
        <f t="shared" si="4400"/>
        <v>24841.5</v>
      </c>
      <c r="AN2234" s="19"/>
      <c r="AO2234" s="19">
        <f t="shared" si="4461"/>
        <v>24841.5</v>
      </c>
      <c r="AP2234" s="19">
        <f t="shared" si="4401"/>
        <v>0</v>
      </c>
      <c r="AQ2234" s="19"/>
      <c r="AR2234" s="19">
        <f t="shared" si="4462"/>
        <v>0</v>
      </c>
      <c r="AS2234" s="19">
        <f t="shared" si="4402"/>
        <v>0</v>
      </c>
      <c r="AT2234" s="19"/>
      <c r="AU2234" s="19">
        <f t="shared" si="4463"/>
        <v>0</v>
      </c>
      <c r="AV2234" s="19"/>
      <c r="AW2234" s="32"/>
      <c r="AX2234" s="23"/>
      <c r="AY2234" s="2"/>
    </row>
    <row r="2235" spans="1:51" s="11" customFormat="1" ht="46.8" x14ac:dyDescent="0.3">
      <c r="A2235" s="10" t="s">
        <v>469</v>
      </c>
      <c r="B2235" s="17"/>
      <c r="C2235" s="10"/>
      <c r="D2235" s="10"/>
      <c r="E2235" s="16" t="s">
        <v>1019</v>
      </c>
      <c r="F2235" s="18">
        <f>F2236+F2250+F2254</f>
        <v>28898.1</v>
      </c>
      <c r="G2235" s="18">
        <f t="shared" ref="G2235:H2235" si="4482">G2236+G2250+G2254</f>
        <v>24305.1</v>
      </c>
      <c r="H2235" s="18">
        <f t="shared" si="4482"/>
        <v>24305.1</v>
      </c>
      <c r="I2235" s="18">
        <f>I2236+I2250+I2254+I2246</f>
        <v>16616.13</v>
      </c>
      <c r="J2235" s="18">
        <f t="shared" ref="J2235:AV2235" si="4483">J2236+J2250+J2254+J2246</f>
        <v>12753</v>
      </c>
      <c r="K2235" s="18">
        <f t="shared" si="4483"/>
        <v>12753</v>
      </c>
      <c r="L2235" s="18">
        <f t="shared" si="4404"/>
        <v>45514.229999999996</v>
      </c>
      <c r="M2235" s="18">
        <f t="shared" si="4405"/>
        <v>37058.1</v>
      </c>
      <c r="N2235" s="18">
        <f t="shared" si="4406"/>
        <v>37058.1</v>
      </c>
      <c r="O2235" s="18">
        <f t="shared" ref="O2235:Q2235" si="4484">O2236+O2250+O2254+O2246</f>
        <v>0</v>
      </c>
      <c r="P2235" s="18">
        <f t="shared" si="4484"/>
        <v>0</v>
      </c>
      <c r="Q2235" s="18">
        <f t="shared" si="4484"/>
        <v>0</v>
      </c>
      <c r="R2235" s="18">
        <f t="shared" si="4427"/>
        <v>45514.229999999996</v>
      </c>
      <c r="S2235" s="18">
        <f t="shared" si="4428"/>
        <v>37058.1</v>
      </c>
      <c r="T2235" s="18">
        <f t="shared" si="4429"/>
        <v>37058.1</v>
      </c>
      <c r="U2235" s="18">
        <f t="shared" ref="U2235" si="4485">U2236+U2250+U2254+U2246</f>
        <v>0</v>
      </c>
      <c r="V2235" s="18">
        <f t="shared" si="4431"/>
        <v>45514.229999999996</v>
      </c>
      <c r="W2235" s="18">
        <f t="shared" si="4432"/>
        <v>37058.1</v>
      </c>
      <c r="X2235" s="18">
        <f t="shared" si="4433"/>
        <v>37058.1</v>
      </c>
      <c r="Y2235" s="18">
        <f t="shared" ref="Y2235:AA2235" si="4486">Y2236+Y2250+Y2254+Y2246</f>
        <v>0</v>
      </c>
      <c r="Z2235" s="18">
        <f t="shared" si="4486"/>
        <v>0</v>
      </c>
      <c r="AA2235" s="18">
        <f t="shared" si="4486"/>
        <v>0</v>
      </c>
      <c r="AB2235" s="18">
        <f t="shared" si="4440"/>
        <v>45514.229999999996</v>
      </c>
      <c r="AC2235" s="18">
        <f t="shared" si="4441"/>
        <v>37058.1</v>
      </c>
      <c r="AD2235" s="18">
        <f t="shared" si="4442"/>
        <v>37058.1</v>
      </c>
      <c r="AE2235" s="18">
        <f t="shared" ref="AE2235:AF2235" si="4487">AE2236+AE2250+AE2254+AE2246</f>
        <v>0</v>
      </c>
      <c r="AF2235" s="18">
        <f t="shared" si="4487"/>
        <v>0</v>
      </c>
      <c r="AG2235" s="18">
        <f t="shared" si="4455"/>
        <v>45514.229999999996</v>
      </c>
      <c r="AH2235" s="18">
        <f t="shared" si="4456"/>
        <v>37058.1</v>
      </c>
      <c r="AI2235" s="18">
        <f t="shared" si="4457"/>
        <v>37058.1</v>
      </c>
      <c r="AJ2235" s="18">
        <f t="shared" ref="AJ2235:AL2235" si="4488">AJ2236+AJ2250+AJ2254+AJ2246</f>
        <v>0</v>
      </c>
      <c r="AK2235" s="18">
        <f t="shared" si="4488"/>
        <v>0</v>
      </c>
      <c r="AL2235" s="18">
        <f t="shared" si="4488"/>
        <v>0</v>
      </c>
      <c r="AM2235" s="18">
        <f t="shared" si="4400"/>
        <v>45514.229999999996</v>
      </c>
      <c r="AN2235" s="18">
        <f t="shared" ref="AN2235" si="4489">AN2236+AN2250+AN2254+AN2246</f>
        <v>0</v>
      </c>
      <c r="AO2235" s="18">
        <f t="shared" si="4461"/>
        <v>45514.229999999996</v>
      </c>
      <c r="AP2235" s="18">
        <f t="shared" si="4401"/>
        <v>37058.1</v>
      </c>
      <c r="AQ2235" s="18">
        <f t="shared" ref="AQ2235" si="4490">AQ2236+AQ2250+AQ2254+AQ2246</f>
        <v>0</v>
      </c>
      <c r="AR2235" s="18">
        <f t="shared" si="4462"/>
        <v>37058.1</v>
      </c>
      <c r="AS2235" s="18">
        <f t="shared" si="4402"/>
        <v>37058.1</v>
      </c>
      <c r="AT2235" s="18">
        <f t="shared" ref="AT2235" si="4491">AT2236+AT2250+AT2254+AT2246</f>
        <v>0</v>
      </c>
      <c r="AU2235" s="18">
        <f t="shared" si="4463"/>
        <v>37058.1</v>
      </c>
      <c r="AV2235" s="18">
        <f t="shared" si="4483"/>
        <v>0</v>
      </c>
      <c r="AW2235" s="31"/>
      <c r="AX2235" s="26"/>
    </row>
    <row r="2236" spans="1:51" ht="46.8" x14ac:dyDescent="0.3">
      <c r="A2236" s="49" t="s">
        <v>466</v>
      </c>
      <c r="B2236" s="45"/>
      <c r="C2236" s="49"/>
      <c r="D2236" s="49"/>
      <c r="E2236" s="15" t="s">
        <v>627</v>
      </c>
      <c r="F2236" s="19">
        <f>F2237+F2240+F2243</f>
        <v>16386.599999999999</v>
      </c>
      <c r="G2236" s="19">
        <f>G2237+G2240+G2243</f>
        <v>11793.599999999999</v>
      </c>
      <c r="H2236" s="19">
        <f>H2237+H2240+H2243</f>
        <v>11793.599999999999</v>
      </c>
      <c r="I2236" s="19">
        <f t="shared" ref="I2236:K2236" si="4492">I2237+I2240+I2243</f>
        <v>13613.93</v>
      </c>
      <c r="J2236" s="19">
        <f t="shared" si="4492"/>
        <v>12753</v>
      </c>
      <c r="K2236" s="19">
        <f t="shared" si="4492"/>
        <v>12753</v>
      </c>
      <c r="L2236" s="19">
        <f t="shared" si="4404"/>
        <v>30000.53</v>
      </c>
      <c r="M2236" s="19">
        <f t="shared" si="4405"/>
        <v>24546.6</v>
      </c>
      <c r="N2236" s="19">
        <f t="shared" si="4406"/>
        <v>24546.6</v>
      </c>
      <c r="O2236" s="19">
        <f t="shared" ref="O2236:Q2236" si="4493">O2237+O2240+O2243</f>
        <v>0</v>
      </c>
      <c r="P2236" s="19">
        <f t="shared" si="4493"/>
        <v>0</v>
      </c>
      <c r="Q2236" s="19">
        <f t="shared" si="4493"/>
        <v>0</v>
      </c>
      <c r="R2236" s="19">
        <f t="shared" si="4427"/>
        <v>30000.53</v>
      </c>
      <c r="S2236" s="19">
        <f t="shared" si="4428"/>
        <v>24546.6</v>
      </c>
      <c r="T2236" s="19">
        <f t="shared" si="4429"/>
        <v>24546.6</v>
      </c>
      <c r="U2236" s="19">
        <f>U2237+U2240+U2243</f>
        <v>0</v>
      </c>
      <c r="V2236" s="19">
        <f t="shared" si="4431"/>
        <v>30000.53</v>
      </c>
      <c r="W2236" s="19">
        <f t="shared" si="4432"/>
        <v>24546.6</v>
      </c>
      <c r="X2236" s="19">
        <f t="shared" si="4433"/>
        <v>24546.6</v>
      </c>
      <c r="Y2236" s="19">
        <f t="shared" ref="Y2236:AA2236" si="4494">Y2237+Y2240+Y2243</f>
        <v>0</v>
      </c>
      <c r="Z2236" s="19">
        <f t="shared" si="4494"/>
        <v>0</v>
      </c>
      <c r="AA2236" s="19">
        <f t="shared" si="4494"/>
        <v>0</v>
      </c>
      <c r="AB2236" s="19">
        <f t="shared" si="4440"/>
        <v>30000.53</v>
      </c>
      <c r="AC2236" s="19">
        <f t="shared" si="4441"/>
        <v>24546.6</v>
      </c>
      <c r="AD2236" s="19">
        <f t="shared" si="4442"/>
        <v>24546.6</v>
      </c>
      <c r="AE2236" s="19">
        <f t="shared" ref="AE2236:AF2236" si="4495">AE2237+AE2240+AE2243</f>
        <v>0</v>
      </c>
      <c r="AF2236" s="19">
        <f t="shared" si="4495"/>
        <v>0</v>
      </c>
      <c r="AG2236" s="19">
        <f t="shared" si="4455"/>
        <v>30000.53</v>
      </c>
      <c r="AH2236" s="19">
        <f t="shared" si="4456"/>
        <v>24546.6</v>
      </c>
      <c r="AI2236" s="19">
        <f t="shared" si="4457"/>
        <v>24546.6</v>
      </c>
      <c r="AJ2236" s="19">
        <f>AJ2237+AJ2240+AJ2243</f>
        <v>0</v>
      </c>
      <c r="AK2236" s="19">
        <f>AK2237+AK2240+AK2243</f>
        <v>0</v>
      </c>
      <c r="AL2236" s="19">
        <f>AL2237+AL2240+AL2243</f>
        <v>0</v>
      </c>
      <c r="AM2236" s="19">
        <f t="shared" si="4400"/>
        <v>30000.53</v>
      </c>
      <c r="AN2236" s="19">
        <f>AN2237+AN2240+AN2243</f>
        <v>0</v>
      </c>
      <c r="AO2236" s="19">
        <f t="shared" si="4461"/>
        <v>30000.53</v>
      </c>
      <c r="AP2236" s="19">
        <f t="shared" si="4401"/>
        <v>24546.6</v>
      </c>
      <c r="AQ2236" s="19">
        <f>AQ2237+AQ2240+AQ2243</f>
        <v>0</v>
      </c>
      <c r="AR2236" s="19">
        <f t="shared" si="4462"/>
        <v>24546.6</v>
      </c>
      <c r="AS2236" s="19">
        <f t="shared" si="4402"/>
        <v>24546.6</v>
      </c>
      <c r="AT2236" s="19">
        <f>AT2237+AT2240+AT2243</f>
        <v>0</v>
      </c>
      <c r="AU2236" s="19">
        <f t="shared" si="4463"/>
        <v>24546.6</v>
      </c>
      <c r="AV2236" s="19">
        <f>AV2237+AV2240+AV2243</f>
        <v>0</v>
      </c>
      <c r="AW2236" s="32"/>
      <c r="AX2236" s="23"/>
      <c r="AY2236" s="2"/>
    </row>
    <row r="2237" spans="1:51" ht="93.6" x14ac:dyDescent="0.3">
      <c r="A2237" s="49" t="s">
        <v>466</v>
      </c>
      <c r="B2237" s="45">
        <v>100</v>
      </c>
      <c r="C2237" s="49"/>
      <c r="D2237" s="49"/>
      <c r="E2237" s="15" t="s">
        <v>577</v>
      </c>
      <c r="F2237" s="19">
        <f t="shared" ref="F2237:K2238" si="4496">F2238</f>
        <v>11731.5</v>
      </c>
      <c r="G2237" s="19">
        <f t="shared" si="4496"/>
        <v>10377.4</v>
      </c>
      <c r="H2237" s="19">
        <f t="shared" si="4496"/>
        <v>10377.4</v>
      </c>
      <c r="I2237" s="19">
        <f t="shared" si="4496"/>
        <v>7043.2</v>
      </c>
      <c r="J2237" s="19">
        <f t="shared" si="4496"/>
        <v>6511.8</v>
      </c>
      <c r="K2237" s="19">
        <f t="shared" si="4496"/>
        <v>6511.8</v>
      </c>
      <c r="L2237" s="19">
        <f t="shared" si="4404"/>
        <v>18774.7</v>
      </c>
      <c r="M2237" s="19">
        <f t="shared" si="4405"/>
        <v>16889.2</v>
      </c>
      <c r="N2237" s="19">
        <f t="shared" si="4406"/>
        <v>16889.2</v>
      </c>
      <c r="O2237" s="19">
        <f t="shared" ref="O2237:Q2238" si="4497">O2238</f>
        <v>0</v>
      </c>
      <c r="P2237" s="19">
        <f t="shared" si="4497"/>
        <v>0</v>
      </c>
      <c r="Q2237" s="19">
        <f t="shared" si="4497"/>
        <v>0</v>
      </c>
      <c r="R2237" s="19">
        <f t="shared" si="4427"/>
        <v>18774.7</v>
      </c>
      <c r="S2237" s="19">
        <f t="shared" si="4428"/>
        <v>16889.2</v>
      </c>
      <c r="T2237" s="19">
        <f t="shared" si="4429"/>
        <v>16889.2</v>
      </c>
      <c r="U2237" s="19">
        <f t="shared" ref="U2237:AV2238" si="4498">U2238</f>
        <v>0</v>
      </c>
      <c r="V2237" s="19">
        <f t="shared" si="4431"/>
        <v>18774.7</v>
      </c>
      <c r="W2237" s="19">
        <f t="shared" si="4432"/>
        <v>16889.2</v>
      </c>
      <c r="X2237" s="19">
        <f t="shared" si="4433"/>
        <v>16889.2</v>
      </c>
      <c r="Y2237" s="19">
        <f t="shared" si="4498"/>
        <v>0</v>
      </c>
      <c r="Z2237" s="19">
        <f t="shared" si="4498"/>
        <v>0</v>
      </c>
      <c r="AA2237" s="19">
        <f t="shared" si="4498"/>
        <v>0</v>
      </c>
      <c r="AB2237" s="19">
        <f t="shared" si="4440"/>
        <v>18774.7</v>
      </c>
      <c r="AC2237" s="19">
        <f t="shared" si="4441"/>
        <v>16889.2</v>
      </c>
      <c r="AD2237" s="19">
        <f t="shared" si="4442"/>
        <v>16889.2</v>
      </c>
      <c r="AE2237" s="19">
        <f t="shared" si="4498"/>
        <v>0</v>
      </c>
      <c r="AF2237" s="19">
        <f t="shared" si="4498"/>
        <v>0</v>
      </c>
      <c r="AG2237" s="19">
        <f t="shared" si="4455"/>
        <v>18774.7</v>
      </c>
      <c r="AH2237" s="19">
        <f t="shared" si="4456"/>
        <v>16889.2</v>
      </c>
      <c r="AI2237" s="19">
        <f t="shared" si="4457"/>
        <v>16889.2</v>
      </c>
      <c r="AJ2237" s="19">
        <f t="shared" si="4498"/>
        <v>0</v>
      </c>
      <c r="AK2237" s="19">
        <f t="shared" si="4498"/>
        <v>0</v>
      </c>
      <c r="AL2237" s="19">
        <f t="shared" si="4498"/>
        <v>0</v>
      </c>
      <c r="AM2237" s="19">
        <f t="shared" si="4400"/>
        <v>18774.7</v>
      </c>
      <c r="AN2237" s="19">
        <f t="shared" si="4498"/>
        <v>0</v>
      </c>
      <c r="AO2237" s="19">
        <f t="shared" si="4461"/>
        <v>18774.7</v>
      </c>
      <c r="AP2237" s="19">
        <f t="shared" si="4401"/>
        <v>16889.2</v>
      </c>
      <c r="AQ2237" s="19">
        <f t="shared" si="4498"/>
        <v>0</v>
      </c>
      <c r="AR2237" s="19">
        <f t="shared" si="4462"/>
        <v>16889.2</v>
      </c>
      <c r="AS2237" s="19">
        <f t="shared" si="4402"/>
        <v>16889.2</v>
      </c>
      <c r="AT2237" s="19">
        <f t="shared" si="4498"/>
        <v>0</v>
      </c>
      <c r="AU2237" s="19">
        <f t="shared" si="4463"/>
        <v>16889.2</v>
      </c>
      <c r="AV2237" s="19">
        <f t="shared" si="4498"/>
        <v>0</v>
      </c>
      <c r="AW2237" s="32"/>
      <c r="AX2237" s="23"/>
      <c r="AY2237" s="2"/>
    </row>
    <row r="2238" spans="1:51" ht="31.2" x14ac:dyDescent="0.3">
      <c r="A2238" s="49" t="s">
        <v>466</v>
      </c>
      <c r="B2238" s="45">
        <v>110</v>
      </c>
      <c r="C2238" s="49"/>
      <c r="D2238" s="49"/>
      <c r="E2238" s="15" t="s">
        <v>584</v>
      </c>
      <c r="F2238" s="19">
        <f t="shared" si="4496"/>
        <v>11731.5</v>
      </c>
      <c r="G2238" s="19">
        <f t="shared" si="4496"/>
        <v>10377.4</v>
      </c>
      <c r="H2238" s="19">
        <f t="shared" si="4496"/>
        <v>10377.4</v>
      </c>
      <c r="I2238" s="19">
        <f t="shared" si="4496"/>
        <v>7043.2</v>
      </c>
      <c r="J2238" s="19">
        <f t="shared" si="4496"/>
        <v>6511.8</v>
      </c>
      <c r="K2238" s="19">
        <f t="shared" si="4496"/>
        <v>6511.8</v>
      </c>
      <c r="L2238" s="19">
        <f t="shared" si="4404"/>
        <v>18774.7</v>
      </c>
      <c r="M2238" s="19">
        <f t="shared" si="4405"/>
        <v>16889.2</v>
      </c>
      <c r="N2238" s="19">
        <f t="shared" si="4406"/>
        <v>16889.2</v>
      </c>
      <c r="O2238" s="19">
        <f t="shared" si="4497"/>
        <v>0</v>
      </c>
      <c r="P2238" s="19">
        <f t="shared" si="4497"/>
        <v>0</v>
      </c>
      <c r="Q2238" s="19">
        <f t="shared" si="4497"/>
        <v>0</v>
      </c>
      <c r="R2238" s="19">
        <f t="shared" si="4427"/>
        <v>18774.7</v>
      </c>
      <c r="S2238" s="19">
        <f t="shared" si="4428"/>
        <v>16889.2</v>
      </c>
      <c r="T2238" s="19">
        <f t="shared" si="4429"/>
        <v>16889.2</v>
      </c>
      <c r="U2238" s="19">
        <f t="shared" si="4498"/>
        <v>0</v>
      </c>
      <c r="V2238" s="19">
        <f t="shared" si="4431"/>
        <v>18774.7</v>
      </c>
      <c r="W2238" s="19">
        <f t="shared" si="4432"/>
        <v>16889.2</v>
      </c>
      <c r="X2238" s="19">
        <f t="shared" si="4433"/>
        <v>16889.2</v>
      </c>
      <c r="Y2238" s="19">
        <f t="shared" si="4498"/>
        <v>0</v>
      </c>
      <c r="Z2238" s="19">
        <f t="shared" si="4498"/>
        <v>0</v>
      </c>
      <c r="AA2238" s="19">
        <f t="shared" si="4498"/>
        <v>0</v>
      </c>
      <c r="AB2238" s="19">
        <f t="shared" si="4440"/>
        <v>18774.7</v>
      </c>
      <c r="AC2238" s="19">
        <f t="shared" si="4441"/>
        <v>16889.2</v>
      </c>
      <c r="AD2238" s="19">
        <f t="shared" si="4442"/>
        <v>16889.2</v>
      </c>
      <c r="AE2238" s="19">
        <f t="shared" si="4498"/>
        <v>0</v>
      </c>
      <c r="AF2238" s="19">
        <f t="shared" si="4498"/>
        <v>0</v>
      </c>
      <c r="AG2238" s="19">
        <f t="shared" si="4455"/>
        <v>18774.7</v>
      </c>
      <c r="AH2238" s="19">
        <f t="shared" si="4456"/>
        <v>16889.2</v>
      </c>
      <c r="AI2238" s="19">
        <f t="shared" si="4457"/>
        <v>16889.2</v>
      </c>
      <c r="AJ2238" s="19">
        <f t="shared" si="4498"/>
        <v>0</v>
      </c>
      <c r="AK2238" s="19">
        <f t="shared" si="4498"/>
        <v>0</v>
      </c>
      <c r="AL2238" s="19">
        <f t="shared" si="4498"/>
        <v>0</v>
      </c>
      <c r="AM2238" s="19">
        <f t="shared" si="4400"/>
        <v>18774.7</v>
      </c>
      <c r="AN2238" s="19">
        <f t="shared" si="4498"/>
        <v>0</v>
      </c>
      <c r="AO2238" s="19">
        <f t="shared" si="4461"/>
        <v>18774.7</v>
      </c>
      <c r="AP2238" s="19">
        <f t="shared" si="4401"/>
        <v>16889.2</v>
      </c>
      <c r="AQ2238" s="19">
        <f t="shared" si="4498"/>
        <v>0</v>
      </c>
      <c r="AR2238" s="19">
        <f t="shared" si="4462"/>
        <v>16889.2</v>
      </c>
      <c r="AS2238" s="19">
        <f t="shared" si="4402"/>
        <v>16889.2</v>
      </c>
      <c r="AT2238" s="19">
        <f t="shared" si="4498"/>
        <v>0</v>
      </c>
      <c r="AU2238" s="19">
        <f t="shared" si="4463"/>
        <v>16889.2</v>
      </c>
      <c r="AV2238" s="19">
        <f t="shared" si="4498"/>
        <v>0</v>
      </c>
      <c r="AW2238" s="32"/>
      <c r="AX2238" s="23"/>
      <c r="AY2238" s="2"/>
    </row>
    <row r="2239" spans="1:51" x14ac:dyDescent="0.3">
      <c r="A2239" s="49" t="s">
        <v>466</v>
      </c>
      <c r="B2239" s="45">
        <v>110</v>
      </c>
      <c r="C2239" s="49" t="s">
        <v>30</v>
      </c>
      <c r="D2239" s="49" t="s">
        <v>28</v>
      </c>
      <c r="E2239" s="15" t="s">
        <v>565</v>
      </c>
      <c r="F2239" s="19">
        <v>11731.5</v>
      </c>
      <c r="G2239" s="19">
        <v>10377.4</v>
      </c>
      <c r="H2239" s="19">
        <v>10377.4</v>
      </c>
      <c r="I2239" s="24">
        <v>7043.2</v>
      </c>
      <c r="J2239" s="24">
        <v>6511.8</v>
      </c>
      <c r="K2239" s="24">
        <v>6511.8</v>
      </c>
      <c r="L2239" s="19">
        <f t="shared" si="4404"/>
        <v>18774.7</v>
      </c>
      <c r="M2239" s="19">
        <f t="shared" si="4405"/>
        <v>16889.2</v>
      </c>
      <c r="N2239" s="19">
        <f t="shared" si="4406"/>
        <v>16889.2</v>
      </c>
      <c r="O2239" s="19"/>
      <c r="P2239" s="19"/>
      <c r="Q2239" s="19"/>
      <c r="R2239" s="19">
        <f t="shared" si="4427"/>
        <v>18774.7</v>
      </c>
      <c r="S2239" s="19">
        <f t="shared" si="4428"/>
        <v>16889.2</v>
      </c>
      <c r="T2239" s="19">
        <f t="shared" si="4429"/>
        <v>16889.2</v>
      </c>
      <c r="U2239" s="19"/>
      <c r="V2239" s="19">
        <f t="shared" si="4431"/>
        <v>18774.7</v>
      </c>
      <c r="W2239" s="19">
        <f t="shared" si="4432"/>
        <v>16889.2</v>
      </c>
      <c r="X2239" s="19">
        <f t="shared" si="4433"/>
        <v>16889.2</v>
      </c>
      <c r="Y2239" s="19"/>
      <c r="Z2239" s="19"/>
      <c r="AA2239" s="19"/>
      <c r="AB2239" s="19">
        <f t="shared" si="4440"/>
        <v>18774.7</v>
      </c>
      <c r="AC2239" s="19">
        <f t="shared" si="4441"/>
        <v>16889.2</v>
      </c>
      <c r="AD2239" s="19">
        <f t="shared" si="4442"/>
        <v>16889.2</v>
      </c>
      <c r="AE2239" s="19"/>
      <c r="AF2239" s="19"/>
      <c r="AG2239" s="19">
        <f t="shared" si="4455"/>
        <v>18774.7</v>
      </c>
      <c r="AH2239" s="19">
        <f t="shared" si="4456"/>
        <v>16889.2</v>
      </c>
      <c r="AI2239" s="19">
        <f t="shared" si="4457"/>
        <v>16889.2</v>
      </c>
      <c r="AJ2239" s="19"/>
      <c r="AK2239" s="19"/>
      <c r="AL2239" s="19"/>
      <c r="AM2239" s="19">
        <f t="shared" si="4400"/>
        <v>18774.7</v>
      </c>
      <c r="AN2239" s="19"/>
      <c r="AO2239" s="19">
        <f t="shared" si="4461"/>
        <v>18774.7</v>
      </c>
      <c r="AP2239" s="19">
        <f t="shared" si="4401"/>
        <v>16889.2</v>
      </c>
      <c r="AQ2239" s="19"/>
      <c r="AR2239" s="19">
        <f t="shared" si="4462"/>
        <v>16889.2</v>
      </c>
      <c r="AS2239" s="19">
        <f t="shared" si="4402"/>
        <v>16889.2</v>
      </c>
      <c r="AT2239" s="19"/>
      <c r="AU2239" s="19">
        <f t="shared" si="4463"/>
        <v>16889.2</v>
      </c>
      <c r="AV2239" s="19"/>
      <c r="AW2239" s="32"/>
      <c r="AX2239" s="23" t="s">
        <v>1306</v>
      </c>
      <c r="AY2239" s="2"/>
    </row>
    <row r="2240" spans="1:51" ht="31.2" x14ac:dyDescent="0.3">
      <c r="A2240" s="49" t="s">
        <v>466</v>
      </c>
      <c r="B2240" s="45">
        <v>200</v>
      </c>
      <c r="C2240" s="49"/>
      <c r="D2240" s="49"/>
      <c r="E2240" s="15" t="s">
        <v>578</v>
      </c>
      <c r="F2240" s="19">
        <f t="shared" ref="F2240:K2241" si="4499">F2241</f>
        <v>3478.3</v>
      </c>
      <c r="G2240" s="19">
        <f t="shared" si="4499"/>
        <v>448.8</v>
      </c>
      <c r="H2240" s="19">
        <f t="shared" si="4499"/>
        <v>448.8</v>
      </c>
      <c r="I2240" s="19">
        <f t="shared" si="4499"/>
        <v>6570.7300000000014</v>
      </c>
      <c r="J2240" s="19">
        <f t="shared" si="4499"/>
        <v>6241.2</v>
      </c>
      <c r="K2240" s="19">
        <f t="shared" si="4499"/>
        <v>6241.2</v>
      </c>
      <c r="L2240" s="19">
        <f t="shared" si="4404"/>
        <v>10049.030000000002</v>
      </c>
      <c r="M2240" s="19">
        <f t="shared" si="4405"/>
        <v>6690</v>
      </c>
      <c r="N2240" s="19">
        <f t="shared" si="4406"/>
        <v>6690</v>
      </c>
      <c r="O2240" s="19">
        <f t="shared" ref="O2240:Q2241" si="4500">O2241</f>
        <v>0</v>
      </c>
      <c r="P2240" s="19">
        <f t="shared" si="4500"/>
        <v>0</v>
      </c>
      <c r="Q2240" s="19">
        <f t="shared" si="4500"/>
        <v>0</v>
      </c>
      <c r="R2240" s="19">
        <f t="shared" si="4427"/>
        <v>10049.030000000002</v>
      </c>
      <c r="S2240" s="19">
        <f t="shared" si="4428"/>
        <v>6690</v>
      </c>
      <c r="T2240" s="19">
        <f t="shared" si="4429"/>
        <v>6690</v>
      </c>
      <c r="U2240" s="19">
        <f t="shared" ref="U2240:AV2241" si="4501">U2241</f>
        <v>0</v>
      </c>
      <c r="V2240" s="19">
        <f t="shared" si="4431"/>
        <v>10049.030000000002</v>
      </c>
      <c r="W2240" s="19">
        <f t="shared" si="4432"/>
        <v>6690</v>
      </c>
      <c r="X2240" s="19">
        <f t="shared" si="4433"/>
        <v>6690</v>
      </c>
      <c r="Y2240" s="19">
        <f t="shared" si="4501"/>
        <v>0</v>
      </c>
      <c r="Z2240" s="19">
        <f t="shared" si="4501"/>
        <v>0</v>
      </c>
      <c r="AA2240" s="19">
        <f t="shared" si="4501"/>
        <v>0</v>
      </c>
      <c r="AB2240" s="19">
        <f t="shared" si="4440"/>
        <v>10049.030000000002</v>
      </c>
      <c r="AC2240" s="19">
        <f t="shared" si="4441"/>
        <v>6690</v>
      </c>
      <c r="AD2240" s="19">
        <f t="shared" si="4442"/>
        <v>6690</v>
      </c>
      <c r="AE2240" s="19">
        <f t="shared" si="4501"/>
        <v>0</v>
      </c>
      <c r="AF2240" s="19">
        <f t="shared" si="4501"/>
        <v>0</v>
      </c>
      <c r="AG2240" s="19">
        <f t="shared" si="4455"/>
        <v>10049.030000000002</v>
      </c>
      <c r="AH2240" s="19">
        <f t="shared" si="4456"/>
        <v>6690</v>
      </c>
      <c r="AI2240" s="19">
        <f t="shared" si="4457"/>
        <v>6690</v>
      </c>
      <c r="AJ2240" s="19">
        <f t="shared" si="4501"/>
        <v>0</v>
      </c>
      <c r="AK2240" s="19">
        <f t="shared" si="4501"/>
        <v>0</v>
      </c>
      <c r="AL2240" s="19">
        <f t="shared" si="4501"/>
        <v>0</v>
      </c>
      <c r="AM2240" s="19">
        <f t="shared" si="4400"/>
        <v>10049.030000000002</v>
      </c>
      <c r="AN2240" s="19">
        <f t="shared" si="4501"/>
        <v>0</v>
      </c>
      <c r="AO2240" s="19">
        <f t="shared" si="4461"/>
        <v>10049.030000000002</v>
      </c>
      <c r="AP2240" s="19">
        <f t="shared" si="4401"/>
        <v>6690</v>
      </c>
      <c r="AQ2240" s="19">
        <f t="shared" si="4501"/>
        <v>0</v>
      </c>
      <c r="AR2240" s="19">
        <f t="shared" si="4462"/>
        <v>6690</v>
      </c>
      <c r="AS2240" s="19">
        <f t="shared" si="4402"/>
        <v>6690</v>
      </c>
      <c r="AT2240" s="19">
        <f t="shared" si="4501"/>
        <v>0</v>
      </c>
      <c r="AU2240" s="19">
        <f t="shared" si="4463"/>
        <v>6690</v>
      </c>
      <c r="AV2240" s="19">
        <f t="shared" si="4501"/>
        <v>0</v>
      </c>
      <c r="AW2240" s="32"/>
      <c r="AX2240" s="23"/>
      <c r="AY2240" s="2"/>
    </row>
    <row r="2241" spans="1:51" ht="46.8" x14ac:dyDescent="0.3">
      <c r="A2241" s="49" t="s">
        <v>466</v>
      </c>
      <c r="B2241" s="45">
        <v>240</v>
      </c>
      <c r="C2241" s="49"/>
      <c r="D2241" s="49"/>
      <c r="E2241" s="15" t="s">
        <v>586</v>
      </c>
      <c r="F2241" s="19">
        <f>F2242</f>
        <v>3478.3</v>
      </c>
      <c r="G2241" s="19">
        <f t="shared" si="4499"/>
        <v>448.8</v>
      </c>
      <c r="H2241" s="19">
        <f t="shared" si="4499"/>
        <v>448.8</v>
      </c>
      <c r="I2241" s="19">
        <f t="shared" si="4499"/>
        <v>6570.7300000000014</v>
      </c>
      <c r="J2241" s="19">
        <f t="shared" si="4499"/>
        <v>6241.2</v>
      </c>
      <c r="K2241" s="19">
        <f t="shared" si="4499"/>
        <v>6241.2</v>
      </c>
      <c r="L2241" s="19">
        <f t="shared" si="4404"/>
        <v>10049.030000000002</v>
      </c>
      <c r="M2241" s="19">
        <f t="shared" si="4405"/>
        <v>6690</v>
      </c>
      <c r="N2241" s="19">
        <f t="shared" si="4406"/>
        <v>6690</v>
      </c>
      <c r="O2241" s="19">
        <f t="shared" si="4500"/>
        <v>0</v>
      </c>
      <c r="P2241" s="19">
        <f t="shared" si="4500"/>
        <v>0</v>
      </c>
      <c r="Q2241" s="19">
        <f t="shared" si="4500"/>
        <v>0</v>
      </c>
      <c r="R2241" s="19">
        <f t="shared" si="4427"/>
        <v>10049.030000000002</v>
      </c>
      <c r="S2241" s="19">
        <f t="shared" si="4428"/>
        <v>6690</v>
      </c>
      <c r="T2241" s="19">
        <f t="shared" si="4429"/>
        <v>6690</v>
      </c>
      <c r="U2241" s="19">
        <f t="shared" si="4501"/>
        <v>0</v>
      </c>
      <c r="V2241" s="19">
        <f t="shared" si="4431"/>
        <v>10049.030000000002</v>
      </c>
      <c r="W2241" s="19">
        <f t="shared" si="4432"/>
        <v>6690</v>
      </c>
      <c r="X2241" s="19">
        <f t="shared" si="4433"/>
        <v>6690</v>
      </c>
      <c r="Y2241" s="19">
        <f t="shared" si="4501"/>
        <v>0</v>
      </c>
      <c r="Z2241" s="19">
        <f t="shared" si="4501"/>
        <v>0</v>
      </c>
      <c r="AA2241" s="19">
        <f t="shared" si="4501"/>
        <v>0</v>
      </c>
      <c r="AB2241" s="19">
        <f t="shared" si="4440"/>
        <v>10049.030000000002</v>
      </c>
      <c r="AC2241" s="19">
        <f t="shared" si="4441"/>
        <v>6690</v>
      </c>
      <c r="AD2241" s="19">
        <f t="shared" si="4442"/>
        <v>6690</v>
      </c>
      <c r="AE2241" s="19">
        <f t="shared" si="4501"/>
        <v>0</v>
      </c>
      <c r="AF2241" s="19">
        <f t="shared" si="4501"/>
        <v>0</v>
      </c>
      <c r="AG2241" s="19">
        <f t="shared" si="4455"/>
        <v>10049.030000000002</v>
      </c>
      <c r="AH2241" s="19">
        <f t="shared" si="4456"/>
        <v>6690</v>
      </c>
      <c r="AI2241" s="19">
        <f t="shared" si="4457"/>
        <v>6690</v>
      </c>
      <c r="AJ2241" s="19">
        <f t="shared" si="4501"/>
        <v>0</v>
      </c>
      <c r="AK2241" s="19">
        <f t="shared" si="4501"/>
        <v>0</v>
      </c>
      <c r="AL2241" s="19">
        <f t="shared" si="4501"/>
        <v>0</v>
      </c>
      <c r="AM2241" s="19">
        <f t="shared" si="4400"/>
        <v>10049.030000000002</v>
      </c>
      <c r="AN2241" s="19">
        <f t="shared" si="4501"/>
        <v>0</v>
      </c>
      <c r="AO2241" s="19">
        <f t="shared" si="4461"/>
        <v>10049.030000000002</v>
      </c>
      <c r="AP2241" s="19">
        <f t="shared" si="4401"/>
        <v>6690</v>
      </c>
      <c r="AQ2241" s="19">
        <f t="shared" si="4501"/>
        <v>0</v>
      </c>
      <c r="AR2241" s="19">
        <f t="shared" si="4462"/>
        <v>6690</v>
      </c>
      <c r="AS2241" s="19">
        <f t="shared" si="4402"/>
        <v>6690</v>
      </c>
      <c r="AT2241" s="19">
        <f t="shared" si="4501"/>
        <v>0</v>
      </c>
      <c r="AU2241" s="19">
        <f t="shared" si="4463"/>
        <v>6690</v>
      </c>
      <c r="AV2241" s="19">
        <f t="shared" si="4501"/>
        <v>0</v>
      </c>
      <c r="AW2241" s="32"/>
      <c r="AX2241" s="23"/>
      <c r="AY2241" s="2"/>
    </row>
    <row r="2242" spans="1:51" x14ac:dyDescent="0.3">
      <c r="A2242" s="49" t="s">
        <v>466</v>
      </c>
      <c r="B2242" s="45">
        <v>240</v>
      </c>
      <c r="C2242" s="49" t="s">
        <v>30</v>
      </c>
      <c r="D2242" s="49" t="s">
        <v>28</v>
      </c>
      <c r="E2242" s="15" t="s">
        <v>565</v>
      </c>
      <c r="F2242" s="19">
        <v>3478.3</v>
      </c>
      <c r="G2242" s="19">
        <v>448.8</v>
      </c>
      <c r="H2242" s="19">
        <v>448.8</v>
      </c>
      <c r="I2242" s="24">
        <f>9572.93-375.3-375.3-750.5-375.3-750.5-375.3</f>
        <v>6570.7300000000014</v>
      </c>
      <c r="J2242" s="24">
        <v>6241.2</v>
      </c>
      <c r="K2242" s="24">
        <v>6241.2</v>
      </c>
      <c r="L2242" s="19">
        <f t="shared" si="4404"/>
        <v>10049.030000000002</v>
      </c>
      <c r="M2242" s="19">
        <f t="shared" si="4405"/>
        <v>6690</v>
      </c>
      <c r="N2242" s="19">
        <f t="shared" si="4406"/>
        <v>6690</v>
      </c>
      <c r="O2242" s="19"/>
      <c r="P2242" s="19"/>
      <c r="Q2242" s="19"/>
      <c r="R2242" s="19">
        <f t="shared" si="4427"/>
        <v>10049.030000000002</v>
      </c>
      <c r="S2242" s="19">
        <f t="shared" si="4428"/>
        <v>6690</v>
      </c>
      <c r="T2242" s="19">
        <f t="shared" si="4429"/>
        <v>6690</v>
      </c>
      <c r="U2242" s="19"/>
      <c r="V2242" s="19">
        <f t="shared" si="4431"/>
        <v>10049.030000000002</v>
      </c>
      <c r="W2242" s="19">
        <f t="shared" si="4432"/>
        <v>6690</v>
      </c>
      <c r="X2242" s="19">
        <f t="shared" si="4433"/>
        <v>6690</v>
      </c>
      <c r="Y2242" s="19"/>
      <c r="Z2242" s="19"/>
      <c r="AA2242" s="19"/>
      <c r="AB2242" s="19">
        <f t="shared" si="4440"/>
        <v>10049.030000000002</v>
      </c>
      <c r="AC2242" s="19">
        <f t="shared" si="4441"/>
        <v>6690</v>
      </c>
      <c r="AD2242" s="19">
        <f t="shared" si="4442"/>
        <v>6690</v>
      </c>
      <c r="AE2242" s="19"/>
      <c r="AF2242" s="19"/>
      <c r="AG2242" s="19">
        <f t="shared" si="4455"/>
        <v>10049.030000000002</v>
      </c>
      <c r="AH2242" s="19">
        <f t="shared" si="4456"/>
        <v>6690</v>
      </c>
      <c r="AI2242" s="19">
        <f t="shared" si="4457"/>
        <v>6690</v>
      </c>
      <c r="AJ2242" s="19"/>
      <c r="AK2242" s="19"/>
      <c r="AL2242" s="19"/>
      <c r="AM2242" s="19">
        <f t="shared" si="4400"/>
        <v>10049.030000000002</v>
      </c>
      <c r="AN2242" s="19"/>
      <c r="AO2242" s="19">
        <f t="shared" si="4461"/>
        <v>10049.030000000002</v>
      </c>
      <c r="AP2242" s="19">
        <f t="shared" si="4401"/>
        <v>6690</v>
      </c>
      <c r="AQ2242" s="19"/>
      <c r="AR2242" s="19">
        <f t="shared" si="4462"/>
        <v>6690</v>
      </c>
      <c r="AS2242" s="19">
        <f t="shared" si="4402"/>
        <v>6690</v>
      </c>
      <c r="AT2242" s="19"/>
      <c r="AU2242" s="19">
        <f t="shared" si="4463"/>
        <v>6690</v>
      </c>
      <c r="AV2242" s="19"/>
      <c r="AW2242" s="32"/>
      <c r="AX2242" s="28" t="s">
        <v>1343</v>
      </c>
      <c r="AY2242" s="2"/>
    </row>
    <row r="2243" spans="1:51" x14ac:dyDescent="0.3">
      <c r="A2243" s="49" t="s">
        <v>466</v>
      </c>
      <c r="B2243" s="45">
        <v>800</v>
      </c>
      <c r="C2243" s="49"/>
      <c r="D2243" s="49"/>
      <c r="E2243" s="15" t="s">
        <v>583</v>
      </c>
      <c r="F2243" s="19">
        <f t="shared" ref="F2243:K2244" si="4502">F2244</f>
        <v>1176.8000000000002</v>
      </c>
      <c r="G2243" s="19">
        <f t="shared" si="4502"/>
        <v>967.4</v>
      </c>
      <c r="H2243" s="19">
        <f t="shared" si="4502"/>
        <v>967.4</v>
      </c>
      <c r="I2243" s="19">
        <f t="shared" si="4502"/>
        <v>0</v>
      </c>
      <c r="J2243" s="19">
        <f t="shared" si="4502"/>
        <v>0</v>
      </c>
      <c r="K2243" s="19">
        <f t="shared" si="4502"/>
        <v>0</v>
      </c>
      <c r="L2243" s="19">
        <f t="shared" si="4404"/>
        <v>1176.8000000000002</v>
      </c>
      <c r="M2243" s="19">
        <f t="shared" si="4405"/>
        <v>967.4</v>
      </c>
      <c r="N2243" s="19">
        <f t="shared" si="4406"/>
        <v>967.4</v>
      </c>
      <c r="O2243" s="19">
        <f t="shared" ref="O2243:Q2244" si="4503">O2244</f>
        <v>0</v>
      </c>
      <c r="P2243" s="19">
        <f t="shared" si="4503"/>
        <v>0</v>
      </c>
      <c r="Q2243" s="19">
        <f t="shared" si="4503"/>
        <v>0</v>
      </c>
      <c r="R2243" s="19">
        <f t="shared" si="4427"/>
        <v>1176.8000000000002</v>
      </c>
      <c r="S2243" s="19">
        <f t="shared" si="4428"/>
        <v>967.4</v>
      </c>
      <c r="T2243" s="19">
        <f t="shared" si="4429"/>
        <v>967.4</v>
      </c>
      <c r="U2243" s="19">
        <f t="shared" ref="U2243:AV2244" si="4504">U2244</f>
        <v>0</v>
      </c>
      <c r="V2243" s="19">
        <f t="shared" si="4431"/>
        <v>1176.8000000000002</v>
      </c>
      <c r="W2243" s="19">
        <f t="shared" si="4432"/>
        <v>967.4</v>
      </c>
      <c r="X2243" s="19">
        <f t="shared" si="4433"/>
        <v>967.4</v>
      </c>
      <c r="Y2243" s="19">
        <f t="shared" si="4504"/>
        <v>0</v>
      </c>
      <c r="Z2243" s="19">
        <f t="shared" si="4504"/>
        <v>0</v>
      </c>
      <c r="AA2243" s="19">
        <f t="shared" si="4504"/>
        <v>0</v>
      </c>
      <c r="AB2243" s="19">
        <f t="shared" si="4440"/>
        <v>1176.8000000000002</v>
      </c>
      <c r="AC2243" s="19">
        <f t="shared" si="4441"/>
        <v>967.4</v>
      </c>
      <c r="AD2243" s="19">
        <f t="shared" si="4442"/>
        <v>967.4</v>
      </c>
      <c r="AE2243" s="19">
        <f t="shared" si="4504"/>
        <v>0</v>
      </c>
      <c r="AF2243" s="19">
        <f t="shared" si="4504"/>
        <v>0</v>
      </c>
      <c r="AG2243" s="19">
        <f t="shared" si="4455"/>
        <v>1176.8000000000002</v>
      </c>
      <c r="AH2243" s="19">
        <f t="shared" si="4456"/>
        <v>967.4</v>
      </c>
      <c r="AI2243" s="19">
        <f t="shared" si="4457"/>
        <v>967.4</v>
      </c>
      <c r="AJ2243" s="19">
        <f t="shared" si="4504"/>
        <v>0</v>
      </c>
      <c r="AK2243" s="19">
        <f t="shared" si="4504"/>
        <v>0</v>
      </c>
      <c r="AL2243" s="19">
        <f t="shared" si="4504"/>
        <v>0</v>
      </c>
      <c r="AM2243" s="19">
        <f t="shared" si="4400"/>
        <v>1176.8000000000002</v>
      </c>
      <c r="AN2243" s="19">
        <f t="shared" si="4504"/>
        <v>0</v>
      </c>
      <c r="AO2243" s="19">
        <f t="shared" si="4461"/>
        <v>1176.8000000000002</v>
      </c>
      <c r="AP2243" s="19">
        <f t="shared" si="4401"/>
        <v>967.4</v>
      </c>
      <c r="AQ2243" s="19">
        <f t="shared" si="4504"/>
        <v>0</v>
      </c>
      <c r="AR2243" s="19">
        <f t="shared" si="4462"/>
        <v>967.4</v>
      </c>
      <c r="AS2243" s="19">
        <f t="shared" si="4402"/>
        <v>967.4</v>
      </c>
      <c r="AT2243" s="19">
        <f t="shared" si="4504"/>
        <v>0</v>
      </c>
      <c r="AU2243" s="19">
        <f t="shared" si="4463"/>
        <v>967.4</v>
      </c>
      <c r="AV2243" s="19">
        <f t="shared" si="4504"/>
        <v>0</v>
      </c>
      <c r="AW2243" s="32"/>
      <c r="AX2243" s="23"/>
      <c r="AY2243" s="2"/>
    </row>
    <row r="2244" spans="1:51" x14ac:dyDescent="0.3">
      <c r="A2244" s="49" t="s">
        <v>466</v>
      </c>
      <c r="B2244" s="45">
        <v>850</v>
      </c>
      <c r="C2244" s="49"/>
      <c r="D2244" s="49"/>
      <c r="E2244" s="15" t="s">
        <v>601</v>
      </c>
      <c r="F2244" s="19">
        <f t="shared" si="4502"/>
        <v>1176.8000000000002</v>
      </c>
      <c r="G2244" s="19">
        <f t="shared" si="4502"/>
        <v>967.4</v>
      </c>
      <c r="H2244" s="19">
        <f t="shared" si="4502"/>
        <v>967.4</v>
      </c>
      <c r="I2244" s="19">
        <f t="shared" si="4502"/>
        <v>0</v>
      </c>
      <c r="J2244" s="19">
        <f t="shared" si="4502"/>
        <v>0</v>
      </c>
      <c r="K2244" s="19">
        <f t="shared" si="4502"/>
        <v>0</v>
      </c>
      <c r="L2244" s="19">
        <f t="shared" si="4404"/>
        <v>1176.8000000000002</v>
      </c>
      <c r="M2244" s="19">
        <f t="shared" si="4405"/>
        <v>967.4</v>
      </c>
      <c r="N2244" s="19">
        <f t="shared" si="4406"/>
        <v>967.4</v>
      </c>
      <c r="O2244" s="19">
        <f t="shared" si="4503"/>
        <v>0</v>
      </c>
      <c r="P2244" s="19">
        <f t="shared" si="4503"/>
        <v>0</v>
      </c>
      <c r="Q2244" s="19">
        <f t="shared" si="4503"/>
        <v>0</v>
      </c>
      <c r="R2244" s="19">
        <f t="shared" si="4427"/>
        <v>1176.8000000000002</v>
      </c>
      <c r="S2244" s="19">
        <f t="shared" si="4428"/>
        <v>967.4</v>
      </c>
      <c r="T2244" s="19">
        <f t="shared" si="4429"/>
        <v>967.4</v>
      </c>
      <c r="U2244" s="19">
        <f t="shared" si="4504"/>
        <v>0</v>
      </c>
      <c r="V2244" s="19">
        <f t="shared" si="4431"/>
        <v>1176.8000000000002</v>
      </c>
      <c r="W2244" s="19">
        <f t="shared" si="4432"/>
        <v>967.4</v>
      </c>
      <c r="X2244" s="19">
        <f t="shared" si="4433"/>
        <v>967.4</v>
      </c>
      <c r="Y2244" s="19">
        <f t="shared" si="4504"/>
        <v>0</v>
      </c>
      <c r="Z2244" s="19">
        <f t="shared" si="4504"/>
        <v>0</v>
      </c>
      <c r="AA2244" s="19">
        <f t="shared" si="4504"/>
        <v>0</v>
      </c>
      <c r="AB2244" s="19">
        <f t="shared" si="4440"/>
        <v>1176.8000000000002</v>
      </c>
      <c r="AC2244" s="19">
        <f t="shared" si="4441"/>
        <v>967.4</v>
      </c>
      <c r="AD2244" s="19">
        <f t="shared" si="4442"/>
        <v>967.4</v>
      </c>
      <c r="AE2244" s="19">
        <f t="shared" si="4504"/>
        <v>0</v>
      </c>
      <c r="AF2244" s="19">
        <f t="shared" si="4504"/>
        <v>0</v>
      </c>
      <c r="AG2244" s="19">
        <f t="shared" si="4455"/>
        <v>1176.8000000000002</v>
      </c>
      <c r="AH2244" s="19">
        <f t="shared" si="4456"/>
        <v>967.4</v>
      </c>
      <c r="AI2244" s="19">
        <f t="shared" si="4457"/>
        <v>967.4</v>
      </c>
      <c r="AJ2244" s="19">
        <f t="shared" si="4504"/>
        <v>0</v>
      </c>
      <c r="AK2244" s="19">
        <f t="shared" si="4504"/>
        <v>0</v>
      </c>
      <c r="AL2244" s="19">
        <f t="shared" si="4504"/>
        <v>0</v>
      </c>
      <c r="AM2244" s="19">
        <f t="shared" si="4400"/>
        <v>1176.8000000000002</v>
      </c>
      <c r="AN2244" s="19">
        <f t="shared" si="4504"/>
        <v>0</v>
      </c>
      <c r="AO2244" s="19">
        <f t="shared" si="4461"/>
        <v>1176.8000000000002</v>
      </c>
      <c r="AP2244" s="19">
        <f t="shared" si="4401"/>
        <v>967.4</v>
      </c>
      <c r="AQ2244" s="19">
        <f t="shared" si="4504"/>
        <v>0</v>
      </c>
      <c r="AR2244" s="19">
        <f t="shared" si="4462"/>
        <v>967.4</v>
      </c>
      <c r="AS2244" s="19">
        <f t="shared" si="4402"/>
        <v>967.4</v>
      </c>
      <c r="AT2244" s="19">
        <f t="shared" si="4504"/>
        <v>0</v>
      </c>
      <c r="AU2244" s="19">
        <f t="shared" si="4463"/>
        <v>967.4</v>
      </c>
      <c r="AV2244" s="19">
        <f t="shared" si="4504"/>
        <v>0</v>
      </c>
      <c r="AW2244" s="32"/>
      <c r="AX2244" s="23"/>
      <c r="AY2244" s="2"/>
    </row>
    <row r="2245" spans="1:51" x14ac:dyDescent="0.3">
      <c r="A2245" s="49" t="s">
        <v>466</v>
      </c>
      <c r="B2245" s="45">
        <v>850</v>
      </c>
      <c r="C2245" s="49" t="s">
        <v>30</v>
      </c>
      <c r="D2245" s="49" t="s">
        <v>28</v>
      </c>
      <c r="E2245" s="15" t="s">
        <v>565</v>
      </c>
      <c r="F2245" s="19">
        <v>1176.8000000000002</v>
      </c>
      <c r="G2245" s="19">
        <v>967.4</v>
      </c>
      <c r="H2245" s="19">
        <v>967.4</v>
      </c>
      <c r="I2245" s="19"/>
      <c r="J2245" s="19"/>
      <c r="K2245" s="19"/>
      <c r="L2245" s="19">
        <f t="shared" si="4404"/>
        <v>1176.8000000000002</v>
      </c>
      <c r="M2245" s="19">
        <f t="shared" si="4405"/>
        <v>967.4</v>
      </c>
      <c r="N2245" s="19">
        <f t="shared" si="4406"/>
        <v>967.4</v>
      </c>
      <c r="O2245" s="19"/>
      <c r="P2245" s="19"/>
      <c r="Q2245" s="19"/>
      <c r="R2245" s="19">
        <f t="shared" si="4427"/>
        <v>1176.8000000000002</v>
      </c>
      <c r="S2245" s="19">
        <f t="shared" si="4428"/>
        <v>967.4</v>
      </c>
      <c r="T2245" s="19">
        <f t="shared" si="4429"/>
        <v>967.4</v>
      </c>
      <c r="U2245" s="19"/>
      <c r="V2245" s="19">
        <f t="shared" si="4431"/>
        <v>1176.8000000000002</v>
      </c>
      <c r="W2245" s="19">
        <f t="shared" si="4432"/>
        <v>967.4</v>
      </c>
      <c r="X2245" s="19">
        <f t="shared" si="4433"/>
        <v>967.4</v>
      </c>
      <c r="Y2245" s="19"/>
      <c r="Z2245" s="19"/>
      <c r="AA2245" s="19"/>
      <c r="AB2245" s="19">
        <f t="shared" si="4440"/>
        <v>1176.8000000000002</v>
      </c>
      <c r="AC2245" s="19">
        <f t="shared" si="4441"/>
        <v>967.4</v>
      </c>
      <c r="AD2245" s="19">
        <f t="shared" si="4442"/>
        <v>967.4</v>
      </c>
      <c r="AE2245" s="19"/>
      <c r="AF2245" s="19"/>
      <c r="AG2245" s="19">
        <f t="shared" si="4455"/>
        <v>1176.8000000000002</v>
      </c>
      <c r="AH2245" s="19">
        <f t="shared" si="4456"/>
        <v>967.4</v>
      </c>
      <c r="AI2245" s="19">
        <f t="shared" si="4457"/>
        <v>967.4</v>
      </c>
      <c r="AJ2245" s="19"/>
      <c r="AK2245" s="19"/>
      <c r="AL2245" s="19"/>
      <c r="AM2245" s="19">
        <f t="shared" si="4400"/>
        <v>1176.8000000000002</v>
      </c>
      <c r="AN2245" s="19"/>
      <c r="AO2245" s="19">
        <f t="shared" si="4461"/>
        <v>1176.8000000000002</v>
      </c>
      <c r="AP2245" s="19">
        <f t="shared" si="4401"/>
        <v>967.4</v>
      </c>
      <c r="AQ2245" s="19"/>
      <c r="AR2245" s="19">
        <f t="shared" si="4462"/>
        <v>967.4</v>
      </c>
      <c r="AS2245" s="19">
        <f t="shared" si="4402"/>
        <v>967.4</v>
      </c>
      <c r="AT2245" s="19"/>
      <c r="AU2245" s="19">
        <f t="shared" si="4463"/>
        <v>967.4</v>
      </c>
      <c r="AV2245" s="19"/>
      <c r="AW2245" s="32"/>
      <c r="AX2245" s="23"/>
      <c r="AY2245" s="2"/>
    </row>
    <row r="2246" spans="1:51" ht="31.2" x14ac:dyDescent="0.3">
      <c r="A2246" s="49" t="s">
        <v>1341</v>
      </c>
      <c r="B2246" s="45"/>
      <c r="C2246" s="49"/>
      <c r="D2246" s="49"/>
      <c r="E2246" s="15" t="s">
        <v>1342</v>
      </c>
      <c r="F2246" s="19"/>
      <c r="G2246" s="19"/>
      <c r="H2246" s="19"/>
      <c r="I2246" s="19">
        <f>I2247</f>
        <v>3002.2</v>
      </c>
      <c r="J2246" s="19">
        <f t="shared" ref="J2246:AV2248" si="4505">J2247</f>
        <v>0</v>
      </c>
      <c r="K2246" s="19">
        <f t="shared" si="4505"/>
        <v>0</v>
      </c>
      <c r="L2246" s="19">
        <f t="shared" si="4404"/>
        <v>3002.2</v>
      </c>
      <c r="M2246" s="19">
        <f t="shared" si="4405"/>
        <v>0</v>
      </c>
      <c r="N2246" s="19">
        <f t="shared" si="4406"/>
        <v>0</v>
      </c>
      <c r="O2246" s="19">
        <f t="shared" si="4505"/>
        <v>0</v>
      </c>
      <c r="P2246" s="19">
        <f t="shared" si="4505"/>
        <v>0</v>
      </c>
      <c r="Q2246" s="19">
        <f t="shared" si="4505"/>
        <v>0</v>
      </c>
      <c r="R2246" s="19">
        <f t="shared" si="4427"/>
        <v>3002.2</v>
      </c>
      <c r="S2246" s="19">
        <f t="shared" si="4428"/>
        <v>0</v>
      </c>
      <c r="T2246" s="19">
        <f t="shared" si="4429"/>
        <v>0</v>
      </c>
      <c r="U2246" s="19">
        <f t="shared" si="4505"/>
        <v>0</v>
      </c>
      <c r="V2246" s="19">
        <f t="shared" si="4431"/>
        <v>3002.2</v>
      </c>
      <c r="W2246" s="19">
        <f t="shared" si="4432"/>
        <v>0</v>
      </c>
      <c r="X2246" s="19">
        <f t="shared" si="4433"/>
        <v>0</v>
      </c>
      <c r="Y2246" s="19">
        <f t="shared" si="4505"/>
        <v>0</v>
      </c>
      <c r="Z2246" s="19">
        <f t="shared" si="4505"/>
        <v>0</v>
      </c>
      <c r="AA2246" s="19">
        <f t="shared" si="4505"/>
        <v>0</v>
      </c>
      <c r="AB2246" s="19">
        <f t="shared" si="4440"/>
        <v>3002.2</v>
      </c>
      <c r="AC2246" s="19">
        <f t="shared" si="4441"/>
        <v>0</v>
      </c>
      <c r="AD2246" s="19">
        <f t="shared" si="4442"/>
        <v>0</v>
      </c>
      <c r="AE2246" s="19">
        <f t="shared" si="4505"/>
        <v>0</v>
      </c>
      <c r="AF2246" s="19">
        <f t="shared" si="4505"/>
        <v>0</v>
      </c>
      <c r="AG2246" s="19">
        <f t="shared" si="4455"/>
        <v>3002.2</v>
      </c>
      <c r="AH2246" s="19">
        <f t="shared" si="4456"/>
        <v>0</v>
      </c>
      <c r="AI2246" s="19">
        <f t="shared" si="4457"/>
        <v>0</v>
      </c>
      <c r="AJ2246" s="19">
        <f t="shared" si="4505"/>
        <v>0</v>
      </c>
      <c r="AK2246" s="19">
        <f t="shared" si="4505"/>
        <v>0</v>
      </c>
      <c r="AL2246" s="19">
        <f t="shared" si="4505"/>
        <v>0</v>
      </c>
      <c r="AM2246" s="19">
        <f t="shared" si="4400"/>
        <v>3002.2</v>
      </c>
      <c r="AN2246" s="19">
        <f t="shared" si="4505"/>
        <v>0</v>
      </c>
      <c r="AO2246" s="19">
        <f t="shared" si="4461"/>
        <v>3002.2</v>
      </c>
      <c r="AP2246" s="19">
        <f t="shared" si="4401"/>
        <v>0</v>
      </c>
      <c r="AQ2246" s="19">
        <f t="shared" si="4505"/>
        <v>0</v>
      </c>
      <c r="AR2246" s="19">
        <f t="shared" si="4462"/>
        <v>0</v>
      </c>
      <c r="AS2246" s="19">
        <f t="shared" si="4402"/>
        <v>0</v>
      </c>
      <c r="AT2246" s="19">
        <f t="shared" si="4505"/>
        <v>0</v>
      </c>
      <c r="AU2246" s="19">
        <f t="shared" si="4463"/>
        <v>0</v>
      </c>
      <c r="AV2246" s="19">
        <f t="shared" si="4505"/>
        <v>0</v>
      </c>
      <c r="AW2246" s="32"/>
      <c r="AX2246" s="23"/>
      <c r="AY2246" s="2"/>
    </row>
    <row r="2247" spans="1:51" ht="31.2" x14ac:dyDescent="0.3">
      <c r="A2247" s="49" t="s">
        <v>1341</v>
      </c>
      <c r="B2247" s="45">
        <v>200</v>
      </c>
      <c r="C2247" s="49"/>
      <c r="D2247" s="49"/>
      <c r="E2247" s="15" t="s">
        <v>578</v>
      </c>
      <c r="F2247" s="19"/>
      <c r="G2247" s="19"/>
      <c r="H2247" s="19"/>
      <c r="I2247" s="19">
        <f>I2248</f>
        <v>3002.2</v>
      </c>
      <c r="J2247" s="19">
        <f t="shared" si="4505"/>
        <v>0</v>
      </c>
      <c r="K2247" s="19">
        <f t="shared" si="4505"/>
        <v>0</v>
      </c>
      <c r="L2247" s="19">
        <f t="shared" si="4404"/>
        <v>3002.2</v>
      </c>
      <c r="M2247" s="19">
        <f t="shared" si="4405"/>
        <v>0</v>
      </c>
      <c r="N2247" s="19">
        <f t="shared" si="4406"/>
        <v>0</v>
      </c>
      <c r="O2247" s="19">
        <f t="shared" si="4505"/>
        <v>0</v>
      </c>
      <c r="P2247" s="19">
        <f t="shared" si="4505"/>
        <v>0</v>
      </c>
      <c r="Q2247" s="19">
        <f t="shared" si="4505"/>
        <v>0</v>
      </c>
      <c r="R2247" s="19">
        <f t="shared" si="4427"/>
        <v>3002.2</v>
      </c>
      <c r="S2247" s="19">
        <f t="shared" si="4428"/>
        <v>0</v>
      </c>
      <c r="T2247" s="19">
        <f t="shared" si="4429"/>
        <v>0</v>
      </c>
      <c r="U2247" s="19">
        <f t="shared" si="4505"/>
        <v>0</v>
      </c>
      <c r="V2247" s="19">
        <f t="shared" si="4431"/>
        <v>3002.2</v>
      </c>
      <c r="W2247" s="19">
        <f t="shared" si="4432"/>
        <v>0</v>
      </c>
      <c r="X2247" s="19">
        <f t="shared" si="4433"/>
        <v>0</v>
      </c>
      <c r="Y2247" s="19">
        <f t="shared" si="4505"/>
        <v>0</v>
      </c>
      <c r="Z2247" s="19">
        <f t="shared" si="4505"/>
        <v>0</v>
      </c>
      <c r="AA2247" s="19">
        <f t="shared" si="4505"/>
        <v>0</v>
      </c>
      <c r="AB2247" s="19">
        <f t="shared" si="4440"/>
        <v>3002.2</v>
      </c>
      <c r="AC2247" s="19">
        <f t="shared" si="4441"/>
        <v>0</v>
      </c>
      <c r="AD2247" s="19">
        <f t="shared" si="4442"/>
        <v>0</v>
      </c>
      <c r="AE2247" s="19">
        <f t="shared" si="4505"/>
        <v>0</v>
      </c>
      <c r="AF2247" s="19">
        <f t="shared" si="4505"/>
        <v>0</v>
      </c>
      <c r="AG2247" s="19">
        <f t="shared" si="4455"/>
        <v>3002.2</v>
      </c>
      <c r="AH2247" s="19">
        <f t="shared" si="4456"/>
        <v>0</v>
      </c>
      <c r="AI2247" s="19">
        <f t="shared" si="4457"/>
        <v>0</v>
      </c>
      <c r="AJ2247" s="19">
        <f t="shared" si="4505"/>
        <v>0</v>
      </c>
      <c r="AK2247" s="19">
        <f t="shared" si="4505"/>
        <v>0</v>
      </c>
      <c r="AL2247" s="19">
        <f t="shared" si="4505"/>
        <v>0</v>
      </c>
      <c r="AM2247" s="19">
        <f t="shared" si="4400"/>
        <v>3002.2</v>
      </c>
      <c r="AN2247" s="19">
        <f t="shared" si="4505"/>
        <v>0</v>
      </c>
      <c r="AO2247" s="19">
        <f t="shared" si="4461"/>
        <v>3002.2</v>
      </c>
      <c r="AP2247" s="19">
        <f t="shared" si="4401"/>
        <v>0</v>
      </c>
      <c r="AQ2247" s="19">
        <f t="shared" si="4505"/>
        <v>0</v>
      </c>
      <c r="AR2247" s="19">
        <f t="shared" si="4462"/>
        <v>0</v>
      </c>
      <c r="AS2247" s="19">
        <f t="shared" si="4402"/>
        <v>0</v>
      </c>
      <c r="AT2247" s="19">
        <f t="shared" si="4505"/>
        <v>0</v>
      </c>
      <c r="AU2247" s="19">
        <f t="shared" si="4463"/>
        <v>0</v>
      </c>
      <c r="AV2247" s="19">
        <f t="shared" si="4505"/>
        <v>0</v>
      </c>
      <c r="AW2247" s="32"/>
      <c r="AX2247" s="23"/>
      <c r="AY2247" s="2"/>
    </row>
    <row r="2248" spans="1:51" ht="46.8" x14ac:dyDescent="0.3">
      <c r="A2248" s="49" t="s">
        <v>1341</v>
      </c>
      <c r="B2248" s="45">
        <v>240</v>
      </c>
      <c r="C2248" s="49"/>
      <c r="D2248" s="49"/>
      <c r="E2248" s="15" t="s">
        <v>586</v>
      </c>
      <c r="F2248" s="19"/>
      <c r="G2248" s="19"/>
      <c r="H2248" s="19"/>
      <c r="I2248" s="19">
        <f>I2249</f>
        <v>3002.2</v>
      </c>
      <c r="J2248" s="19">
        <f t="shared" si="4505"/>
        <v>0</v>
      </c>
      <c r="K2248" s="19">
        <f t="shared" si="4505"/>
        <v>0</v>
      </c>
      <c r="L2248" s="19">
        <f t="shared" si="4404"/>
        <v>3002.2</v>
      </c>
      <c r="M2248" s="19">
        <f t="shared" si="4405"/>
        <v>0</v>
      </c>
      <c r="N2248" s="19">
        <f t="shared" si="4406"/>
        <v>0</v>
      </c>
      <c r="O2248" s="19">
        <f t="shared" si="4505"/>
        <v>0</v>
      </c>
      <c r="P2248" s="19">
        <f t="shared" si="4505"/>
        <v>0</v>
      </c>
      <c r="Q2248" s="19">
        <f t="shared" si="4505"/>
        <v>0</v>
      </c>
      <c r="R2248" s="19">
        <f t="shared" si="4427"/>
        <v>3002.2</v>
      </c>
      <c r="S2248" s="19">
        <f t="shared" si="4428"/>
        <v>0</v>
      </c>
      <c r="T2248" s="19">
        <f t="shared" si="4429"/>
        <v>0</v>
      </c>
      <c r="U2248" s="19">
        <f t="shared" si="4505"/>
        <v>0</v>
      </c>
      <c r="V2248" s="19">
        <f t="shared" si="4431"/>
        <v>3002.2</v>
      </c>
      <c r="W2248" s="19">
        <f t="shared" si="4432"/>
        <v>0</v>
      </c>
      <c r="X2248" s="19">
        <f t="shared" si="4433"/>
        <v>0</v>
      </c>
      <c r="Y2248" s="19">
        <f t="shared" si="4505"/>
        <v>0</v>
      </c>
      <c r="Z2248" s="19">
        <f t="shared" si="4505"/>
        <v>0</v>
      </c>
      <c r="AA2248" s="19">
        <f t="shared" si="4505"/>
        <v>0</v>
      </c>
      <c r="AB2248" s="19">
        <f t="shared" si="4440"/>
        <v>3002.2</v>
      </c>
      <c r="AC2248" s="19">
        <f t="shared" si="4441"/>
        <v>0</v>
      </c>
      <c r="AD2248" s="19">
        <f t="shared" si="4442"/>
        <v>0</v>
      </c>
      <c r="AE2248" s="19">
        <f t="shared" si="4505"/>
        <v>0</v>
      </c>
      <c r="AF2248" s="19">
        <f t="shared" si="4505"/>
        <v>0</v>
      </c>
      <c r="AG2248" s="19">
        <f t="shared" si="4455"/>
        <v>3002.2</v>
      </c>
      <c r="AH2248" s="19">
        <f t="shared" si="4456"/>
        <v>0</v>
      </c>
      <c r="AI2248" s="19">
        <f t="shared" si="4457"/>
        <v>0</v>
      </c>
      <c r="AJ2248" s="19">
        <f t="shared" si="4505"/>
        <v>0</v>
      </c>
      <c r="AK2248" s="19">
        <f t="shared" si="4505"/>
        <v>0</v>
      </c>
      <c r="AL2248" s="19">
        <f t="shared" si="4505"/>
        <v>0</v>
      </c>
      <c r="AM2248" s="19">
        <f t="shared" si="4400"/>
        <v>3002.2</v>
      </c>
      <c r="AN2248" s="19">
        <f t="shared" si="4505"/>
        <v>0</v>
      </c>
      <c r="AO2248" s="19">
        <f t="shared" si="4461"/>
        <v>3002.2</v>
      </c>
      <c r="AP2248" s="19">
        <f t="shared" si="4401"/>
        <v>0</v>
      </c>
      <c r="AQ2248" s="19">
        <f t="shared" si="4505"/>
        <v>0</v>
      </c>
      <c r="AR2248" s="19">
        <f t="shared" si="4462"/>
        <v>0</v>
      </c>
      <c r="AS2248" s="19">
        <f t="shared" si="4402"/>
        <v>0</v>
      </c>
      <c r="AT2248" s="19">
        <f t="shared" si="4505"/>
        <v>0</v>
      </c>
      <c r="AU2248" s="19">
        <f t="shared" si="4463"/>
        <v>0</v>
      </c>
      <c r="AV2248" s="19">
        <f t="shared" si="4505"/>
        <v>0</v>
      </c>
      <c r="AW2248" s="32"/>
      <c r="AX2248" s="23"/>
      <c r="AY2248" s="2"/>
    </row>
    <row r="2249" spans="1:51" x14ac:dyDescent="0.3">
      <c r="A2249" s="49" t="s">
        <v>1341</v>
      </c>
      <c r="B2249" s="45">
        <v>240</v>
      </c>
      <c r="C2249" s="49" t="s">
        <v>30</v>
      </c>
      <c r="D2249" s="49" t="s">
        <v>28</v>
      </c>
      <c r="E2249" s="15" t="s">
        <v>565</v>
      </c>
      <c r="F2249" s="19"/>
      <c r="G2249" s="19"/>
      <c r="H2249" s="19"/>
      <c r="I2249" s="19">
        <f>375.3+375.3+750.5+375.3+750.5+375.3</f>
        <v>3002.2</v>
      </c>
      <c r="J2249" s="19"/>
      <c r="K2249" s="19"/>
      <c r="L2249" s="19">
        <f t="shared" si="4404"/>
        <v>3002.2</v>
      </c>
      <c r="M2249" s="19">
        <f t="shared" si="4405"/>
        <v>0</v>
      </c>
      <c r="N2249" s="19">
        <f t="shared" si="4406"/>
        <v>0</v>
      </c>
      <c r="O2249" s="19"/>
      <c r="P2249" s="19"/>
      <c r="Q2249" s="19"/>
      <c r="R2249" s="19">
        <f t="shared" si="4427"/>
        <v>3002.2</v>
      </c>
      <c r="S2249" s="19">
        <f t="shared" si="4428"/>
        <v>0</v>
      </c>
      <c r="T2249" s="19">
        <f t="shared" si="4429"/>
        <v>0</v>
      </c>
      <c r="U2249" s="19"/>
      <c r="V2249" s="19">
        <f t="shared" si="4431"/>
        <v>3002.2</v>
      </c>
      <c r="W2249" s="19">
        <f t="shared" si="4432"/>
        <v>0</v>
      </c>
      <c r="X2249" s="19">
        <f t="shared" si="4433"/>
        <v>0</v>
      </c>
      <c r="Y2249" s="19"/>
      <c r="Z2249" s="19"/>
      <c r="AA2249" s="19"/>
      <c r="AB2249" s="19">
        <f t="shared" si="4440"/>
        <v>3002.2</v>
      </c>
      <c r="AC2249" s="19">
        <f t="shared" si="4441"/>
        <v>0</v>
      </c>
      <c r="AD2249" s="19">
        <f t="shared" si="4442"/>
        <v>0</v>
      </c>
      <c r="AE2249" s="19"/>
      <c r="AF2249" s="19"/>
      <c r="AG2249" s="19">
        <f t="shared" si="4455"/>
        <v>3002.2</v>
      </c>
      <c r="AH2249" s="19">
        <f t="shared" si="4456"/>
        <v>0</v>
      </c>
      <c r="AI2249" s="19">
        <f t="shared" si="4457"/>
        <v>0</v>
      </c>
      <c r="AJ2249" s="19"/>
      <c r="AK2249" s="19"/>
      <c r="AL2249" s="19"/>
      <c r="AM2249" s="19">
        <f t="shared" si="4400"/>
        <v>3002.2</v>
      </c>
      <c r="AN2249" s="19"/>
      <c r="AO2249" s="19">
        <f t="shared" si="4461"/>
        <v>3002.2</v>
      </c>
      <c r="AP2249" s="19">
        <f t="shared" si="4401"/>
        <v>0</v>
      </c>
      <c r="AQ2249" s="19"/>
      <c r="AR2249" s="19">
        <f t="shared" si="4462"/>
        <v>0</v>
      </c>
      <c r="AS2249" s="19">
        <f t="shared" si="4402"/>
        <v>0</v>
      </c>
      <c r="AT2249" s="19"/>
      <c r="AU2249" s="19">
        <f t="shared" si="4463"/>
        <v>0</v>
      </c>
      <c r="AV2249" s="19"/>
      <c r="AW2249" s="32"/>
      <c r="AX2249" s="28" t="s">
        <v>1344</v>
      </c>
      <c r="AY2249" s="2"/>
    </row>
    <row r="2250" spans="1:51" ht="46.8" x14ac:dyDescent="0.3">
      <c r="A2250" s="49" t="s">
        <v>467</v>
      </c>
      <c r="B2250" s="45"/>
      <c r="C2250" s="49"/>
      <c r="D2250" s="49"/>
      <c r="E2250" s="15" t="s">
        <v>1461</v>
      </c>
      <c r="F2250" s="19">
        <f t="shared" ref="F2250:K2252" si="4506">F2251</f>
        <v>11491.5</v>
      </c>
      <c r="G2250" s="19">
        <f t="shared" si="4506"/>
        <v>11491.5</v>
      </c>
      <c r="H2250" s="19">
        <f t="shared" si="4506"/>
        <v>11491.5</v>
      </c>
      <c r="I2250" s="19">
        <f t="shared" si="4506"/>
        <v>0</v>
      </c>
      <c r="J2250" s="19">
        <f t="shared" si="4506"/>
        <v>0</v>
      </c>
      <c r="K2250" s="19">
        <f t="shared" si="4506"/>
        <v>0</v>
      </c>
      <c r="L2250" s="19">
        <f t="shared" si="4404"/>
        <v>11491.5</v>
      </c>
      <c r="M2250" s="19">
        <f t="shared" si="4405"/>
        <v>11491.5</v>
      </c>
      <c r="N2250" s="19">
        <f t="shared" si="4406"/>
        <v>11491.5</v>
      </c>
      <c r="O2250" s="19">
        <f t="shared" ref="O2250:Q2252" si="4507">O2251</f>
        <v>0</v>
      </c>
      <c r="P2250" s="19">
        <f t="shared" si="4507"/>
        <v>0</v>
      </c>
      <c r="Q2250" s="19">
        <f t="shared" si="4507"/>
        <v>0</v>
      </c>
      <c r="R2250" s="19">
        <f t="shared" si="4427"/>
        <v>11491.5</v>
      </c>
      <c r="S2250" s="19">
        <f t="shared" si="4428"/>
        <v>11491.5</v>
      </c>
      <c r="T2250" s="19">
        <f t="shared" si="4429"/>
        <v>11491.5</v>
      </c>
      <c r="U2250" s="19">
        <f t="shared" ref="U2250:AV2252" si="4508">U2251</f>
        <v>0</v>
      </c>
      <c r="V2250" s="19">
        <f t="shared" si="4431"/>
        <v>11491.5</v>
      </c>
      <c r="W2250" s="19">
        <f t="shared" si="4432"/>
        <v>11491.5</v>
      </c>
      <c r="X2250" s="19">
        <f t="shared" si="4433"/>
        <v>11491.5</v>
      </c>
      <c r="Y2250" s="19">
        <f t="shared" si="4508"/>
        <v>0</v>
      </c>
      <c r="Z2250" s="19">
        <f t="shared" si="4508"/>
        <v>0</v>
      </c>
      <c r="AA2250" s="19">
        <f t="shared" si="4508"/>
        <v>0</v>
      </c>
      <c r="AB2250" s="19">
        <f t="shared" si="4440"/>
        <v>11491.5</v>
      </c>
      <c r="AC2250" s="19">
        <f t="shared" si="4441"/>
        <v>11491.5</v>
      </c>
      <c r="AD2250" s="19">
        <f t="shared" si="4442"/>
        <v>11491.5</v>
      </c>
      <c r="AE2250" s="19">
        <f t="shared" si="4508"/>
        <v>0</v>
      </c>
      <c r="AF2250" s="19">
        <f t="shared" si="4508"/>
        <v>0</v>
      </c>
      <c r="AG2250" s="19">
        <f t="shared" si="4455"/>
        <v>11491.5</v>
      </c>
      <c r="AH2250" s="19">
        <f t="shared" si="4456"/>
        <v>11491.5</v>
      </c>
      <c r="AI2250" s="19">
        <f t="shared" si="4457"/>
        <v>11491.5</v>
      </c>
      <c r="AJ2250" s="19">
        <f t="shared" si="4508"/>
        <v>0</v>
      </c>
      <c r="AK2250" s="19">
        <f t="shared" si="4508"/>
        <v>0</v>
      </c>
      <c r="AL2250" s="19">
        <f t="shared" si="4508"/>
        <v>0</v>
      </c>
      <c r="AM2250" s="19">
        <f t="shared" si="4400"/>
        <v>11491.5</v>
      </c>
      <c r="AN2250" s="19">
        <f t="shared" si="4508"/>
        <v>0</v>
      </c>
      <c r="AO2250" s="19">
        <f t="shared" si="4461"/>
        <v>11491.5</v>
      </c>
      <c r="AP2250" s="19">
        <f t="shared" si="4401"/>
        <v>11491.5</v>
      </c>
      <c r="AQ2250" s="19">
        <f t="shared" si="4508"/>
        <v>0</v>
      </c>
      <c r="AR2250" s="19">
        <f t="shared" si="4462"/>
        <v>11491.5</v>
      </c>
      <c r="AS2250" s="19">
        <f t="shared" si="4402"/>
        <v>11491.5</v>
      </c>
      <c r="AT2250" s="19">
        <f t="shared" si="4508"/>
        <v>0</v>
      </c>
      <c r="AU2250" s="19">
        <f t="shared" si="4463"/>
        <v>11491.5</v>
      </c>
      <c r="AV2250" s="19">
        <f t="shared" si="4508"/>
        <v>0</v>
      </c>
      <c r="AW2250" s="32"/>
      <c r="AX2250" s="23"/>
      <c r="AY2250" s="2"/>
    </row>
    <row r="2251" spans="1:51" ht="31.2" x14ac:dyDescent="0.3">
      <c r="A2251" s="49" t="s">
        <v>467</v>
      </c>
      <c r="B2251" s="45">
        <v>200</v>
      </c>
      <c r="C2251" s="49"/>
      <c r="D2251" s="49"/>
      <c r="E2251" s="15" t="s">
        <v>578</v>
      </c>
      <c r="F2251" s="19">
        <f t="shared" si="4506"/>
        <v>11491.5</v>
      </c>
      <c r="G2251" s="19">
        <f t="shared" si="4506"/>
        <v>11491.5</v>
      </c>
      <c r="H2251" s="19">
        <f t="shared" si="4506"/>
        <v>11491.5</v>
      </c>
      <c r="I2251" s="19">
        <f t="shared" si="4506"/>
        <v>0</v>
      </c>
      <c r="J2251" s="19">
        <f t="shared" si="4506"/>
        <v>0</v>
      </c>
      <c r="K2251" s="19">
        <f t="shared" si="4506"/>
        <v>0</v>
      </c>
      <c r="L2251" s="19">
        <f t="shared" si="4404"/>
        <v>11491.5</v>
      </c>
      <c r="M2251" s="19">
        <f t="shared" si="4405"/>
        <v>11491.5</v>
      </c>
      <c r="N2251" s="19">
        <f t="shared" si="4406"/>
        <v>11491.5</v>
      </c>
      <c r="O2251" s="19">
        <f t="shared" si="4507"/>
        <v>0</v>
      </c>
      <c r="P2251" s="19">
        <f t="shared" si="4507"/>
        <v>0</v>
      </c>
      <c r="Q2251" s="19">
        <f t="shared" si="4507"/>
        <v>0</v>
      </c>
      <c r="R2251" s="19">
        <f t="shared" si="4427"/>
        <v>11491.5</v>
      </c>
      <c r="S2251" s="19">
        <f t="shared" si="4428"/>
        <v>11491.5</v>
      </c>
      <c r="T2251" s="19">
        <f t="shared" si="4429"/>
        <v>11491.5</v>
      </c>
      <c r="U2251" s="19">
        <f t="shared" si="4508"/>
        <v>0</v>
      </c>
      <c r="V2251" s="19">
        <f t="shared" si="4431"/>
        <v>11491.5</v>
      </c>
      <c r="W2251" s="19">
        <f t="shared" si="4432"/>
        <v>11491.5</v>
      </c>
      <c r="X2251" s="19">
        <f t="shared" si="4433"/>
        <v>11491.5</v>
      </c>
      <c r="Y2251" s="19">
        <f t="shared" si="4508"/>
        <v>0</v>
      </c>
      <c r="Z2251" s="19">
        <f t="shared" si="4508"/>
        <v>0</v>
      </c>
      <c r="AA2251" s="19">
        <f t="shared" si="4508"/>
        <v>0</v>
      </c>
      <c r="AB2251" s="19">
        <f t="shared" si="4440"/>
        <v>11491.5</v>
      </c>
      <c r="AC2251" s="19">
        <f t="shared" si="4441"/>
        <v>11491.5</v>
      </c>
      <c r="AD2251" s="19">
        <f t="shared" si="4442"/>
        <v>11491.5</v>
      </c>
      <c r="AE2251" s="19">
        <f t="shared" si="4508"/>
        <v>0</v>
      </c>
      <c r="AF2251" s="19">
        <f t="shared" si="4508"/>
        <v>0</v>
      </c>
      <c r="AG2251" s="19">
        <f t="shared" si="4455"/>
        <v>11491.5</v>
      </c>
      <c r="AH2251" s="19">
        <f t="shared" si="4456"/>
        <v>11491.5</v>
      </c>
      <c r="AI2251" s="19">
        <f t="shared" si="4457"/>
        <v>11491.5</v>
      </c>
      <c r="AJ2251" s="19">
        <f t="shared" si="4508"/>
        <v>0</v>
      </c>
      <c r="AK2251" s="19">
        <f t="shared" si="4508"/>
        <v>0</v>
      </c>
      <c r="AL2251" s="19">
        <f t="shared" si="4508"/>
        <v>0</v>
      </c>
      <c r="AM2251" s="19">
        <f t="shared" si="4400"/>
        <v>11491.5</v>
      </c>
      <c r="AN2251" s="19">
        <f t="shared" si="4508"/>
        <v>0</v>
      </c>
      <c r="AO2251" s="19">
        <f t="shared" si="4461"/>
        <v>11491.5</v>
      </c>
      <c r="AP2251" s="19">
        <f t="shared" si="4401"/>
        <v>11491.5</v>
      </c>
      <c r="AQ2251" s="19">
        <f t="shared" si="4508"/>
        <v>0</v>
      </c>
      <c r="AR2251" s="19">
        <f t="shared" si="4462"/>
        <v>11491.5</v>
      </c>
      <c r="AS2251" s="19">
        <f t="shared" si="4402"/>
        <v>11491.5</v>
      </c>
      <c r="AT2251" s="19">
        <f t="shared" si="4508"/>
        <v>0</v>
      </c>
      <c r="AU2251" s="19">
        <f t="shared" si="4463"/>
        <v>11491.5</v>
      </c>
      <c r="AV2251" s="19">
        <f t="shared" si="4508"/>
        <v>0</v>
      </c>
      <c r="AW2251" s="32"/>
      <c r="AX2251" s="23"/>
      <c r="AY2251" s="2"/>
    </row>
    <row r="2252" spans="1:51" ht="46.8" x14ac:dyDescent="0.3">
      <c r="A2252" s="49" t="s">
        <v>467</v>
      </c>
      <c r="B2252" s="45">
        <v>240</v>
      </c>
      <c r="C2252" s="49"/>
      <c r="D2252" s="49"/>
      <c r="E2252" s="15" t="s">
        <v>586</v>
      </c>
      <c r="F2252" s="19">
        <f t="shared" si="4506"/>
        <v>11491.5</v>
      </c>
      <c r="G2252" s="19">
        <f t="shared" si="4506"/>
        <v>11491.5</v>
      </c>
      <c r="H2252" s="19">
        <f t="shared" si="4506"/>
        <v>11491.5</v>
      </c>
      <c r="I2252" s="19">
        <f t="shared" si="4506"/>
        <v>0</v>
      </c>
      <c r="J2252" s="19">
        <f t="shared" si="4506"/>
        <v>0</v>
      </c>
      <c r="K2252" s="19">
        <f t="shared" si="4506"/>
        <v>0</v>
      </c>
      <c r="L2252" s="19">
        <f t="shared" si="4404"/>
        <v>11491.5</v>
      </c>
      <c r="M2252" s="19">
        <f t="shared" si="4405"/>
        <v>11491.5</v>
      </c>
      <c r="N2252" s="19">
        <f t="shared" si="4406"/>
        <v>11491.5</v>
      </c>
      <c r="O2252" s="19">
        <f t="shared" si="4507"/>
        <v>0</v>
      </c>
      <c r="P2252" s="19">
        <f t="shared" si="4507"/>
        <v>0</v>
      </c>
      <c r="Q2252" s="19">
        <f t="shared" si="4507"/>
        <v>0</v>
      </c>
      <c r="R2252" s="19">
        <f t="shared" si="4427"/>
        <v>11491.5</v>
      </c>
      <c r="S2252" s="19">
        <f t="shared" si="4428"/>
        <v>11491.5</v>
      </c>
      <c r="T2252" s="19">
        <f t="shared" si="4429"/>
        <v>11491.5</v>
      </c>
      <c r="U2252" s="19">
        <f t="shared" si="4508"/>
        <v>0</v>
      </c>
      <c r="V2252" s="19">
        <f t="shared" si="4431"/>
        <v>11491.5</v>
      </c>
      <c r="W2252" s="19">
        <f t="shared" si="4432"/>
        <v>11491.5</v>
      </c>
      <c r="X2252" s="19">
        <f t="shared" si="4433"/>
        <v>11491.5</v>
      </c>
      <c r="Y2252" s="19">
        <f t="shared" si="4508"/>
        <v>0</v>
      </c>
      <c r="Z2252" s="19">
        <f t="shared" si="4508"/>
        <v>0</v>
      </c>
      <c r="AA2252" s="19">
        <f t="shared" si="4508"/>
        <v>0</v>
      </c>
      <c r="AB2252" s="19">
        <f t="shared" si="4440"/>
        <v>11491.5</v>
      </c>
      <c r="AC2252" s="19">
        <f t="shared" si="4441"/>
        <v>11491.5</v>
      </c>
      <c r="AD2252" s="19">
        <f t="shared" si="4442"/>
        <v>11491.5</v>
      </c>
      <c r="AE2252" s="19">
        <f t="shared" si="4508"/>
        <v>0</v>
      </c>
      <c r="AF2252" s="19">
        <f t="shared" si="4508"/>
        <v>0</v>
      </c>
      <c r="AG2252" s="19">
        <f t="shared" si="4455"/>
        <v>11491.5</v>
      </c>
      <c r="AH2252" s="19">
        <f t="shared" si="4456"/>
        <v>11491.5</v>
      </c>
      <c r="AI2252" s="19">
        <f t="shared" si="4457"/>
        <v>11491.5</v>
      </c>
      <c r="AJ2252" s="19">
        <f t="shared" si="4508"/>
        <v>0</v>
      </c>
      <c r="AK2252" s="19">
        <f t="shared" si="4508"/>
        <v>0</v>
      </c>
      <c r="AL2252" s="19">
        <f t="shared" si="4508"/>
        <v>0</v>
      </c>
      <c r="AM2252" s="19">
        <f t="shared" si="4400"/>
        <v>11491.5</v>
      </c>
      <c r="AN2252" s="19">
        <f t="shared" si="4508"/>
        <v>0</v>
      </c>
      <c r="AO2252" s="19">
        <f t="shared" si="4461"/>
        <v>11491.5</v>
      </c>
      <c r="AP2252" s="19">
        <f t="shared" si="4401"/>
        <v>11491.5</v>
      </c>
      <c r="AQ2252" s="19">
        <f t="shared" si="4508"/>
        <v>0</v>
      </c>
      <c r="AR2252" s="19">
        <f t="shared" si="4462"/>
        <v>11491.5</v>
      </c>
      <c r="AS2252" s="19">
        <f t="shared" si="4402"/>
        <v>11491.5</v>
      </c>
      <c r="AT2252" s="19">
        <f t="shared" si="4508"/>
        <v>0</v>
      </c>
      <c r="AU2252" s="19">
        <f t="shared" si="4463"/>
        <v>11491.5</v>
      </c>
      <c r="AV2252" s="19">
        <f t="shared" si="4508"/>
        <v>0</v>
      </c>
      <c r="AW2252" s="32"/>
      <c r="AX2252" s="23"/>
      <c r="AY2252" s="2"/>
    </row>
    <row r="2253" spans="1:51" x14ac:dyDescent="0.3">
      <c r="A2253" s="49" t="s">
        <v>467</v>
      </c>
      <c r="B2253" s="45">
        <v>240</v>
      </c>
      <c r="C2253" s="49" t="s">
        <v>30</v>
      </c>
      <c r="D2253" s="49" t="s">
        <v>28</v>
      </c>
      <c r="E2253" s="15" t="s">
        <v>565</v>
      </c>
      <c r="F2253" s="19">
        <v>11491.5</v>
      </c>
      <c r="G2253" s="19">
        <v>11491.5</v>
      </c>
      <c r="H2253" s="19">
        <v>11491.5</v>
      </c>
      <c r="I2253" s="19"/>
      <c r="J2253" s="19"/>
      <c r="K2253" s="19"/>
      <c r="L2253" s="19">
        <f t="shared" si="4404"/>
        <v>11491.5</v>
      </c>
      <c r="M2253" s="19">
        <f t="shared" si="4405"/>
        <v>11491.5</v>
      </c>
      <c r="N2253" s="19">
        <f t="shared" si="4406"/>
        <v>11491.5</v>
      </c>
      <c r="O2253" s="19"/>
      <c r="P2253" s="19"/>
      <c r="Q2253" s="19"/>
      <c r="R2253" s="19">
        <f t="shared" si="4427"/>
        <v>11491.5</v>
      </c>
      <c r="S2253" s="19">
        <f t="shared" si="4428"/>
        <v>11491.5</v>
      </c>
      <c r="T2253" s="19">
        <f t="shared" si="4429"/>
        <v>11491.5</v>
      </c>
      <c r="U2253" s="19"/>
      <c r="V2253" s="19">
        <f t="shared" si="4431"/>
        <v>11491.5</v>
      </c>
      <c r="W2253" s="19">
        <f t="shared" si="4432"/>
        <v>11491.5</v>
      </c>
      <c r="X2253" s="19">
        <f t="shared" si="4433"/>
        <v>11491.5</v>
      </c>
      <c r="Y2253" s="19"/>
      <c r="Z2253" s="19"/>
      <c r="AA2253" s="19"/>
      <c r="AB2253" s="19">
        <f t="shared" si="4440"/>
        <v>11491.5</v>
      </c>
      <c r="AC2253" s="19">
        <f t="shared" si="4441"/>
        <v>11491.5</v>
      </c>
      <c r="AD2253" s="19">
        <f t="shared" si="4442"/>
        <v>11491.5</v>
      </c>
      <c r="AE2253" s="19"/>
      <c r="AF2253" s="19"/>
      <c r="AG2253" s="19">
        <f t="shared" si="4455"/>
        <v>11491.5</v>
      </c>
      <c r="AH2253" s="19">
        <f t="shared" si="4456"/>
        <v>11491.5</v>
      </c>
      <c r="AI2253" s="19">
        <f t="shared" si="4457"/>
        <v>11491.5</v>
      </c>
      <c r="AJ2253" s="19"/>
      <c r="AK2253" s="19"/>
      <c r="AL2253" s="19"/>
      <c r="AM2253" s="19">
        <f t="shared" si="4400"/>
        <v>11491.5</v>
      </c>
      <c r="AN2253" s="19"/>
      <c r="AO2253" s="19">
        <f t="shared" si="4461"/>
        <v>11491.5</v>
      </c>
      <c r="AP2253" s="19">
        <f t="shared" si="4401"/>
        <v>11491.5</v>
      </c>
      <c r="AQ2253" s="19"/>
      <c r="AR2253" s="19">
        <f t="shared" si="4462"/>
        <v>11491.5</v>
      </c>
      <c r="AS2253" s="19">
        <f t="shared" si="4402"/>
        <v>11491.5</v>
      </c>
      <c r="AT2253" s="19"/>
      <c r="AU2253" s="19">
        <f t="shared" si="4463"/>
        <v>11491.5</v>
      </c>
      <c r="AV2253" s="19"/>
      <c r="AW2253" s="32"/>
      <c r="AX2253" s="23"/>
      <c r="AY2253" s="2"/>
    </row>
    <row r="2254" spans="1:51" ht="62.4" x14ac:dyDescent="0.3">
      <c r="A2254" s="49" t="s">
        <v>468</v>
      </c>
      <c r="B2254" s="45"/>
      <c r="C2254" s="49"/>
      <c r="D2254" s="49"/>
      <c r="E2254" s="15" t="s">
        <v>1462</v>
      </c>
      <c r="F2254" s="19">
        <f>F2255+F2258</f>
        <v>1020</v>
      </c>
      <c r="G2254" s="19">
        <f t="shared" ref="G2254:AV2254" si="4509">G2255+G2258</f>
        <v>1020</v>
      </c>
      <c r="H2254" s="19">
        <f t="shared" si="4509"/>
        <v>1020</v>
      </c>
      <c r="I2254" s="19">
        <f t="shared" ref="I2254:K2254" si="4510">I2255+I2258</f>
        <v>0</v>
      </c>
      <c r="J2254" s="19">
        <f t="shared" si="4510"/>
        <v>0</v>
      </c>
      <c r="K2254" s="19">
        <f t="shared" si="4510"/>
        <v>0</v>
      </c>
      <c r="L2254" s="19">
        <f t="shared" si="4404"/>
        <v>1020</v>
      </c>
      <c r="M2254" s="19">
        <f t="shared" si="4405"/>
        <v>1020</v>
      </c>
      <c r="N2254" s="19">
        <f t="shared" si="4406"/>
        <v>1020</v>
      </c>
      <c r="O2254" s="19">
        <f t="shared" ref="O2254:Q2254" si="4511">O2255+O2258</f>
        <v>0</v>
      </c>
      <c r="P2254" s="19">
        <f t="shared" si="4511"/>
        <v>0</v>
      </c>
      <c r="Q2254" s="19">
        <f t="shared" si="4511"/>
        <v>0</v>
      </c>
      <c r="R2254" s="19">
        <f t="shared" si="4427"/>
        <v>1020</v>
      </c>
      <c r="S2254" s="19">
        <f t="shared" si="4428"/>
        <v>1020</v>
      </c>
      <c r="T2254" s="19">
        <f t="shared" si="4429"/>
        <v>1020</v>
      </c>
      <c r="U2254" s="19">
        <f t="shared" ref="U2254" si="4512">U2255+U2258</f>
        <v>0</v>
      </c>
      <c r="V2254" s="19">
        <f t="shared" si="4431"/>
        <v>1020</v>
      </c>
      <c r="W2254" s="19">
        <f t="shared" si="4432"/>
        <v>1020</v>
      </c>
      <c r="X2254" s="19">
        <f t="shared" si="4433"/>
        <v>1020</v>
      </c>
      <c r="Y2254" s="19">
        <f t="shared" ref="Y2254:AA2254" si="4513">Y2255+Y2258</f>
        <v>0</v>
      </c>
      <c r="Z2254" s="19">
        <f t="shared" si="4513"/>
        <v>0</v>
      </c>
      <c r="AA2254" s="19">
        <f t="shared" si="4513"/>
        <v>0</v>
      </c>
      <c r="AB2254" s="19">
        <f t="shared" si="4440"/>
        <v>1020</v>
      </c>
      <c r="AC2254" s="19">
        <f t="shared" si="4441"/>
        <v>1020</v>
      </c>
      <c r="AD2254" s="19">
        <f t="shared" si="4442"/>
        <v>1020</v>
      </c>
      <c r="AE2254" s="19">
        <f t="shared" ref="AE2254:AF2254" si="4514">AE2255+AE2258</f>
        <v>0</v>
      </c>
      <c r="AF2254" s="19">
        <f t="shared" si="4514"/>
        <v>0</v>
      </c>
      <c r="AG2254" s="19">
        <f t="shared" si="4455"/>
        <v>1020</v>
      </c>
      <c r="AH2254" s="19">
        <f t="shared" si="4456"/>
        <v>1020</v>
      </c>
      <c r="AI2254" s="19">
        <f t="shared" si="4457"/>
        <v>1020</v>
      </c>
      <c r="AJ2254" s="19">
        <f t="shared" ref="AJ2254:AL2254" si="4515">AJ2255+AJ2258</f>
        <v>0</v>
      </c>
      <c r="AK2254" s="19">
        <f t="shared" si="4515"/>
        <v>0</v>
      </c>
      <c r="AL2254" s="19">
        <f t="shared" si="4515"/>
        <v>0</v>
      </c>
      <c r="AM2254" s="19">
        <f t="shared" si="4400"/>
        <v>1020</v>
      </c>
      <c r="AN2254" s="19">
        <f t="shared" ref="AN2254" si="4516">AN2255+AN2258</f>
        <v>0</v>
      </c>
      <c r="AO2254" s="19">
        <f t="shared" si="4461"/>
        <v>1020</v>
      </c>
      <c r="AP2254" s="19">
        <f t="shared" si="4401"/>
        <v>1020</v>
      </c>
      <c r="AQ2254" s="19">
        <f t="shared" ref="AQ2254" si="4517">AQ2255+AQ2258</f>
        <v>0</v>
      </c>
      <c r="AR2254" s="19">
        <f t="shared" si="4462"/>
        <v>1020</v>
      </c>
      <c r="AS2254" s="19">
        <f t="shared" si="4402"/>
        <v>1020</v>
      </c>
      <c r="AT2254" s="19">
        <f t="shared" ref="AT2254" si="4518">AT2255+AT2258</f>
        <v>0</v>
      </c>
      <c r="AU2254" s="19">
        <f t="shared" si="4463"/>
        <v>1020</v>
      </c>
      <c r="AV2254" s="19">
        <f t="shared" si="4509"/>
        <v>0</v>
      </c>
      <c r="AW2254" s="32"/>
      <c r="AX2254" s="23"/>
      <c r="AY2254" s="2"/>
    </row>
    <row r="2255" spans="1:51" ht="93.6" x14ac:dyDescent="0.3">
      <c r="A2255" s="49" t="s">
        <v>468</v>
      </c>
      <c r="B2255" s="45">
        <v>100</v>
      </c>
      <c r="C2255" s="49"/>
      <c r="D2255" s="49"/>
      <c r="E2255" s="15" t="s">
        <v>577</v>
      </c>
      <c r="F2255" s="19">
        <f t="shared" ref="F2255:K2256" si="4519">F2256</f>
        <v>1000</v>
      </c>
      <c r="G2255" s="19">
        <f t="shared" si="4519"/>
        <v>1000</v>
      </c>
      <c r="H2255" s="19">
        <f t="shared" si="4519"/>
        <v>1000</v>
      </c>
      <c r="I2255" s="19">
        <f t="shared" si="4519"/>
        <v>0</v>
      </c>
      <c r="J2255" s="19">
        <f t="shared" si="4519"/>
        <v>0</v>
      </c>
      <c r="K2255" s="19">
        <f t="shared" si="4519"/>
        <v>0</v>
      </c>
      <c r="L2255" s="19">
        <f t="shared" si="4404"/>
        <v>1000</v>
      </c>
      <c r="M2255" s="19">
        <f t="shared" si="4405"/>
        <v>1000</v>
      </c>
      <c r="N2255" s="19">
        <f t="shared" si="4406"/>
        <v>1000</v>
      </c>
      <c r="O2255" s="19">
        <f t="shared" ref="O2255:Q2256" si="4520">O2256</f>
        <v>0</v>
      </c>
      <c r="P2255" s="19">
        <f t="shared" si="4520"/>
        <v>0</v>
      </c>
      <c r="Q2255" s="19">
        <f t="shared" si="4520"/>
        <v>0</v>
      </c>
      <c r="R2255" s="19">
        <f t="shared" si="4427"/>
        <v>1000</v>
      </c>
      <c r="S2255" s="19">
        <f t="shared" si="4428"/>
        <v>1000</v>
      </c>
      <c r="T2255" s="19">
        <f t="shared" si="4429"/>
        <v>1000</v>
      </c>
      <c r="U2255" s="19">
        <f t="shared" ref="U2255:AV2256" si="4521">U2256</f>
        <v>0</v>
      </c>
      <c r="V2255" s="19">
        <f t="shared" si="4431"/>
        <v>1000</v>
      </c>
      <c r="W2255" s="19">
        <f t="shared" si="4432"/>
        <v>1000</v>
      </c>
      <c r="X2255" s="19">
        <f t="shared" si="4433"/>
        <v>1000</v>
      </c>
      <c r="Y2255" s="19">
        <f t="shared" si="4521"/>
        <v>0</v>
      </c>
      <c r="Z2255" s="19">
        <f t="shared" si="4521"/>
        <v>0</v>
      </c>
      <c r="AA2255" s="19">
        <f t="shared" si="4521"/>
        <v>0</v>
      </c>
      <c r="AB2255" s="19">
        <f t="shared" si="4440"/>
        <v>1000</v>
      </c>
      <c r="AC2255" s="19">
        <f t="shared" si="4441"/>
        <v>1000</v>
      </c>
      <c r="AD2255" s="19">
        <f t="shared" si="4442"/>
        <v>1000</v>
      </c>
      <c r="AE2255" s="19">
        <f t="shared" si="4521"/>
        <v>0</v>
      </c>
      <c r="AF2255" s="19">
        <f t="shared" si="4521"/>
        <v>0</v>
      </c>
      <c r="AG2255" s="19">
        <f t="shared" si="4455"/>
        <v>1000</v>
      </c>
      <c r="AH2255" s="19">
        <f t="shared" si="4456"/>
        <v>1000</v>
      </c>
      <c r="AI2255" s="19">
        <f t="shared" si="4457"/>
        <v>1000</v>
      </c>
      <c r="AJ2255" s="19">
        <f t="shared" si="4521"/>
        <v>0</v>
      </c>
      <c r="AK2255" s="19">
        <f t="shared" si="4521"/>
        <v>0</v>
      </c>
      <c r="AL2255" s="19">
        <f t="shared" si="4521"/>
        <v>0</v>
      </c>
      <c r="AM2255" s="19">
        <f t="shared" si="4400"/>
        <v>1000</v>
      </c>
      <c r="AN2255" s="19">
        <f t="shared" si="4521"/>
        <v>0</v>
      </c>
      <c r="AO2255" s="19">
        <f t="shared" si="4461"/>
        <v>1000</v>
      </c>
      <c r="AP2255" s="19">
        <f t="shared" si="4401"/>
        <v>1000</v>
      </c>
      <c r="AQ2255" s="19">
        <f t="shared" si="4521"/>
        <v>0</v>
      </c>
      <c r="AR2255" s="19">
        <f t="shared" si="4462"/>
        <v>1000</v>
      </c>
      <c r="AS2255" s="19">
        <f t="shared" si="4402"/>
        <v>1000</v>
      </c>
      <c r="AT2255" s="19">
        <f t="shared" si="4521"/>
        <v>0</v>
      </c>
      <c r="AU2255" s="19">
        <f t="shared" si="4463"/>
        <v>1000</v>
      </c>
      <c r="AV2255" s="19">
        <f t="shared" si="4521"/>
        <v>0</v>
      </c>
      <c r="AW2255" s="32"/>
      <c r="AX2255" s="23"/>
      <c r="AY2255" s="2"/>
    </row>
    <row r="2256" spans="1:51" ht="31.2" x14ac:dyDescent="0.3">
      <c r="A2256" s="49" t="s">
        <v>468</v>
      </c>
      <c r="B2256" s="45">
        <v>110</v>
      </c>
      <c r="C2256" s="49"/>
      <c r="D2256" s="49"/>
      <c r="E2256" s="15" t="s">
        <v>584</v>
      </c>
      <c r="F2256" s="19">
        <f t="shared" si="4519"/>
        <v>1000</v>
      </c>
      <c r="G2256" s="19">
        <f t="shared" si="4519"/>
        <v>1000</v>
      </c>
      <c r="H2256" s="19">
        <f t="shared" si="4519"/>
        <v>1000</v>
      </c>
      <c r="I2256" s="19">
        <f t="shared" si="4519"/>
        <v>0</v>
      </c>
      <c r="J2256" s="19">
        <f t="shared" si="4519"/>
        <v>0</v>
      </c>
      <c r="K2256" s="19">
        <f t="shared" si="4519"/>
        <v>0</v>
      </c>
      <c r="L2256" s="19">
        <f t="shared" si="4404"/>
        <v>1000</v>
      </c>
      <c r="M2256" s="19">
        <f t="shared" si="4405"/>
        <v>1000</v>
      </c>
      <c r="N2256" s="19">
        <f t="shared" si="4406"/>
        <v>1000</v>
      </c>
      <c r="O2256" s="19">
        <f t="shared" si="4520"/>
        <v>0</v>
      </c>
      <c r="P2256" s="19">
        <f t="shared" si="4520"/>
        <v>0</v>
      </c>
      <c r="Q2256" s="19">
        <f t="shared" si="4520"/>
        <v>0</v>
      </c>
      <c r="R2256" s="19">
        <f t="shared" si="4427"/>
        <v>1000</v>
      </c>
      <c r="S2256" s="19">
        <f t="shared" si="4428"/>
        <v>1000</v>
      </c>
      <c r="T2256" s="19">
        <f t="shared" si="4429"/>
        <v>1000</v>
      </c>
      <c r="U2256" s="19">
        <f t="shared" si="4521"/>
        <v>0</v>
      </c>
      <c r="V2256" s="19">
        <f t="shared" si="4431"/>
        <v>1000</v>
      </c>
      <c r="W2256" s="19">
        <f t="shared" si="4432"/>
        <v>1000</v>
      </c>
      <c r="X2256" s="19">
        <f t="shared" si="4433"/>
        <v>1000</v>
      </c>
      <c r="Y2256" s="19">
        <f t="shared" si="4521"/>
        <v>0</v>
      </c>
      <c r="Z2256" s="19">
        <f t="shared" si="4521"/>
        <v>0</v>
      </c>
      <c r="AA2256" s="19">
        <f t="shared" si="4521"/>
        <v>0</v>
      </c>
      <c r="AB2256" s="19">
        <f t="shared" si="4440"/>
        <v>1000</v>
      </c>
      <c r="AC2256" s="19">
        <f t="shared" si="4441"/>
        <v>1000</v>
      </c>
      <c r="AD2256" s="19">
        <f t="shared" si="4442"/>
        <v>1000</v>
      </c>
      <c r="AE2256" s="19">
        <f t="shared" si="4521"/>
        <v>0</v>
      </c>
      <c r="AF2256" s="19">
        <f t="shared" si="4521"/>
        <v>0</v>
      </c>
      <c r="AG2256" s="19">
        <f t="shared" si="4455"/>
        <v>1000</v>
      </c>
      <c r="AH2256" s="19">
        <f t="shared" si="4456"/>
        <v>1000</v>
      </c>
      <c r="AI2256" s="19">
        <f t="shared" si="4457"/>
        <v>1000</v>
      </c>
      <c r="AJ2256" s="19">
        <f t="shared" si="4521"/>
        <v>0</v>
      </c>
      <c r="AK2256" s="19">
        <f t="shared" si="4521"/>
        <v>0</v>
      </c>
      <c r="AL2256" s="19">
        <f t="shared" si="4521"/>
        <v>0</v>
      </c>
      <c r="AM2256" s="19">
        <f t="shared" si="4400"/>
        <v>1000</v>
      </c>
      <c r="AN2256" s="19">
        <f t="shared" si="4521"/>
        <v>0</v>
      </c>
      <c r="AO2256" s="19">
        <f t="shared" si="4461"/>
        <v>1000</v>
      </c>
      <c r="AP2256" s="19">
        <f t="shared" si="4401"/>
        <v>1000</v>
      </c>
      <c r="AQ2256" s="19">
        <f t="shared" si="4521"/>
        <v>0</v>
      </c>
      <c r="AR2256" s="19">
        <f t="shared" si="4462"/>
        <v>1000</v>
      </c>
      <c r="AS2256" s="19">
        <f t="shared" si="4402"/>
        <v>1000</v>
      </c>
      <c r="AT2256" s="19">
        <f t="shared" si="4521"/>
        <v>0</v>
      </c>
      <c r="AU2256" s="19">
        <f t="shared" si="4463"/>
        <v>1000</v>
      </c>
      <c r="AV2256" s="19">
        <f t="shared" si="4521"/>
        <v>0</v>
      </c>
      <c r="AW2256" s="32"/>
      <c r="AX2256" s="23"/>
      <c r="AY2256" s="2"/>
    </row>
    <row r="2257" spans="1:51" x14ac:dyDescent="0.3">
      <c r="A2257" s="49" t="s">
        <v>468</v>
      </c>
      <c r="B2257" s="45">
        <v>110</v>
      </c>
      <c r="C2257" s="49" t="s">
        <v>30</v>
      </c>
      <c r="D2257" s="49" t="s">
        <v>28</v>
      </c>
      <c r="E2257" s="15" t="s">
        <v>565</v>
      </c>
      <c r="F2257" s="19">
        <v>1000</v>
      </c>
      <c r="G2257" s="19">
        <v>1000</v>
      </c>
      <c r="H2257" s="19">
        <v>1000</v>
      </c>
      <c r="I2257" s="19"/>
      <c r="J2257" s="19"/>
      <c r="K2257" s="19"/>
      <c r="L2257" s="19">
        <f t="shared" si="4404"/>
        <v>1000</v>
      </c>
      <c r="M2257" s="19">
        <f t="shared" si="4405"/>
        <v>1000</v>
      </c>
      <c r="N2257" s="19">
        <f t="shared" si="4406"/>
        <v>1000</v>
      </c>
      <c r="O2257" s="19"/>
      <c r="P2257" s="19"/>
      <c r="Q2257" s="19"/>
      <c r="R2257" s="19">
        <f t="shared" si="4427"/>
        <v>1000</v>
      </c>
      <c r="S2257" s="19">
        <f t="shared" si="4428"/>
        <v>1000</v>
      </c>
      <c r="T2257" s="19">
        <f t="shared" si="4429"/>
        <v>1000</v>
      </c>
      <c r="U2257" s="19"/>
      <c r="V2257" s="19">
        <f t="shared" si="4431"/>
        <v>1000</v>
      </c>
      <c r="W2257" s="19">
        <f t="shared" si="4432"/>
        <v>1000</v>
      </c>
      <c r="X2257" s="19">
        <f t="shared" si="4433"/>
        <v>1000</v>
      </c>
      <c r="Y2257" s="19"/>
      <c r="Z2257" s="19"/>
      <c r="AA2257" s="19"/>
      <c r="AB2257" s="19">
        <f t="shared" si="4440"/>
        <v>1000</v>
      </c>
      <c r="AC2257" s="19">
        <f t="shared" si="4441"/>
        <v>1000</v>
      </c>
      <c r="AD2257" s="19">
        <f t="shared" si="4442"/>
        <v>1000</v>
      </c>
      <c r="AE2257" s="19"/>
      <c r="AF2257" s="19"/>
      <c r="AG2257" s="19">
        <f t="shared" si="4455"/>
        <v>1000</v>
      </c>
      <c r="AH2257" s="19">
        <f t="shared" si="4456"/>
        <v>1000</v>
      </c>
      <c r="AI2257" s="19">
        <f t="shared" si="4457"/>
        <v>1000</v>
      </c>
      <c r="AJ2257" s="19"/>
      <c r="AK2257" s="19"/>
      <c r="AL2257" s="19"/>
      <c r="AM2257" s="19">
        <f t="shared" si="4400"/>
        <v>1000</v>
      </c>
      <c r="AN2257" s="19"/>
      <c r="AO2257" s="19">
        <f t="shared" si="4461"/>
        <v>1000</v>
      </c>
      <c r="AP2257" s="19">
        <f t="shared" si="4401"/>
        <v>1000</v>
      </c>
      <c r="AQ2257" s="19"/>
      <c r="AR2257" s="19">
        <f t="shared" si="4462"/>
        <v>1000</v>
      </c>
      <c r="AS2257" s="19">
        <f t="shared" si="4402"/>
        <v>1000</v>
      </c>
      <c r="AT2257" s="19"/>
      <c r="AU2257" s="19">
        <f t="shared" si="4463"/>
        <v>1000</v>
      </c>
      <c r="AV2257" s="19"/>
      <c r="AW2257" s="32"/>
      <c r="AX2257" s="23"/>
      <c r="AY2257" s="2"/>
    </row>
    <row r="2258" spans="1:51" ht="31.2" x14ac:dyDescent="0.3">
      <c r="A2258" s="49" t="s">
        <v>468</v>
      </c>
      <c r="B2258" s="45">
        <v>200</v>
      </c>
      <c r="C2258" s="49"/>
      <c r="D2258" s="49"/>
      <c r="E2258" s="15" t="s">
        <v>578</v>
      </c>
      <c r="F2258" s="19">
        <f>F2259</f>
        <v>20</v>
      </c>
      <c r="G2258" s="19">
        <f t="shared" ref="G2258:AV2259" si="4522">G2259</f>
        <v>20</v>
      </c>
      <c r="H2258" s="19">
        <f t="shared" si="4522"/>
        <v>20</v>
      </c>
      <c r="I2258" s="19">
        <f t="shared" si="4522"/>
        <v>0</v>
      </c>
      <c r="J2258" s="19">
        <f t="shared" si="4522"/>
        <v>0</v>
      </c>
      <c r="K2258" s="19">
        <f t="shared" si="4522"/>
        <v>0</v>
      </c>
      <c r="L2258" s="19">
        <f t="shared" si="4404"/>
        <v>20</v>
      </c>
      <c r="M2258" s="19">
        <f t="shared" si="4405"/>
        <v>20</v>
      </c>
      <c r="N2258" s="19">
        <f t="shared" si="4406"/>
        <v>20</v>
      </c>
      <c r="O2258" s="19">
        <f t="shared" si="4522"/>
        <v>0</v>
      </c>
      <c r="P2258" s="19">
        <f t="shared" si="4522"/>
        <v>0</v>
      </c>
      <c r="Q2258" s="19">
        <f t="shared" si="4522"/>
        <v>0</v>
      </c>
      <c r="R2258" s="19">
        <f t="shared" si="4427"/>
        <v>20</v>
      </c>
      <c r="S2258" s="19">
        <f t="shared" si="4428"/>
        <v>20</v>
      </c>
      <c r="T2258" s="19">
        <f t="shared" si="4429"/>
        <v>20</v>
      </c>
      <c r="U2258" s="19">
        <f t="shared" si="4522"/>
        <v>0</v>
      </c>
      <c r="V2258" s="19">
        <f t="shared" si="4431"/>
        <v>20</v>
      </c>
      <c r="W2258" s="19">
        <f t="shared" si="4432"/>
        <v>20</v>
      </c>
      <c r="X2258" s="19">
        <f t="shared" si="4433"/>
        <v>20</v>
      </c>
      <c r="Y2258" s="19">
        <f t="shared" si="4522"/>
        <v>0</v>
      </c>
      <c r="Z2258" s="19">
        <f t="shared" si="4522"/>
        <v>0</v>
      </c>
      <c r="AA2258" s="19">
        <f t="shared" si="4522"/>
        <v>0</v>
      </c>
      <c r="AB2258" s="19">
        <f t="shared" si="4440"/>
        <v>20</v>
      </c>
      <c r="AC2258" s="19">
        <f t="shared" si="4441"/>
        <v>20</v>
      </c>
      <c r="AD2258" s="19">
        <f t="shared" si="4442"/>
        <v>20</v>
      </c>
      <c r="AE2258" s="19">
        <f t="shared" si="4522"/>
        <v>0</v>
      </c>
      <c r="AF2258" s="19">
        <f t="shared" si="4522"/>
        <v>0</v>
      </c>
      <c r="AG2258" s="19">
        <f t="shared" si="4455"/>
        <v>20</v>
      </c>
      <c r="AH2258" s="19">
        <f t="shared" si="4456"/>
        <v>20</v>
      </c>
      <c r="AI2258" s="19">
        <f t="shared" si="4457"/>
        <v>20</v>
      </c>
      <c r="AJ2258" s="19">
        <f t="shared" si="4522"/>
        <v>0</v>
      </c>
      <c r="AK2258" s="19">
        <f t="shared" si="4522"/>
        <v>0</v>
      </c>
      <c r="AL2258" s="19">
        <f t="shared" si="4522"/>
        <v>0</v>
      </c>
      <c r="AM2258" s="19">
        <f t="shared" si="4400"/>
        <v>20</v>
      </c>
      <c r="AN2258" s="19">
        <f t="shared" si="4522"/>
        <v>0</v>
      </c>
      <c r="AO2258" s="19">
        <f t="shared" si="4461"/>
        <v>20</v>
      </c>
      <c r="AP2258" s="19">
        <f t="shared" si="4401"/>
        <v>20</v>
      </c>
      <c r="AQ2258" s="19">
        <f t="shared" si="4522"/>
        <v>0</v>
      </c>
      <c r="AR2258" s="19">
        <f t="shared" si="4462"/>
        <v>20</v>
      </c>
      <c r="AS2258" s="19">
        <f t="shared" si="4402"/>
        <v>20</v>
      </c>
      <c r="AT2258" s="19">
        <f t="shared" si="4522"/>
        <v>0</v>
      </c>
      <c r="AU2258" s="19">
        <f t="shared" si="4463"/>
        <v>20</v>
      </c>
      <c r="AV2258" s="19">
        <f t="shared" si="4522"/>
        <v>0</v>
      </c>
      <c r="AW2258" s="32"/>
      <c r="AX2258" s="23"/>
      <c r="AY2258" s="2"/>
    </row>
    <row r="2259" spans="1:51" ht="46.8" x14ac:dyDescent="0.3">
      <c r="A2259" s="49" t="s">
        <v>468</v>
      </c>
      <c r="B2259" s="45">
        <v>240</v>
      </c>
      <c r="C2259" s="49"/>
      <c r="D2259" s="49"/>
      <c r="E2259" s="15" t="s">
        <v>586</v>
      </c>
      <c r="F2259" s="19">
        <f>F2260</f>
        <v>20</v>
      </c>
      <c r="G2259" s="19">
        <f t="shared" si="4522"/>
        <v>20</v>
      </c>
      <c r="H2259" s="19">
        <f t="shared" si="4522"/>
        <v>20</v>
      </c>
      <c r="I2259" s="19">
        <f t="shared" si="4522"/>
        <v>0</v>
      </c>
      <c r="J2259" s="19">
        <f t="shared" si="4522"/>
        <v>0</v>
      </c>
      <c r="K2259" s="19">
        <f t="shared" si="4522"/>
        <v>0</v>
      </c>
      <c r="L2259" s="19">
        <f t="shared" si="4404"/>
        <v>20</v>
      </c>
      <c r="M2259" s="19">
        <f t="shared" si="4405"/>
        <v>20</v>
      </c>
      <c r="N2259" s="19">
        <f t="shared" si="4406"/>
        <v>20</v>
      </c>
      <c r="O2259" s="19">
        <f t="shared" si="4522"/>
        <v>0</v>
      </c>
      <c r="P2259" s="19">
        <f t="shared" si="4522"/>
        <v>0</v>
      </c>
      <c r="Q2259" s="19">
        <f t="shared" si="4522"/>
        <v>0</v>
      </c>
      <c r="R2259" s="19">
        <f t="shared" si="4427"/>
        <v>20</v>
      </c>
      <c r="S2259" s="19">
        <f t="shared" si="4428"/>
        <v>20</v>
      </c>
      <c r="T2259" s="19">
        <f t="shared" si="4429"/>
        <v>20</v>
      </c>
      <c r="U2259" s="19">
        <f t="shared" si="4522"/>
        <v>0</v>
      </c>
      <c r="V2259" s="19">
        <f t="shared" si="4431"/>
        <v>20</v>
      </c>
      <c r="W2259" s="19">
        <f t="shared" si="4432"/>
        <v>20</v>
      </c>
      <c r="X2259" s="19">
        <f t="shared" si="4433"/>
        <v>20</v>
      </c>
      <c r="Y2259" s="19">
        <f t="shared" si="4522"/>
        <v>0</v>
      </c>
      <c r="Z2259" s="19">
        <f t="shared" si="4522"/>
        <v>0</v>
      </c>
      <c r="AA2259" s="19">
        <f t="shared" si="4522"/>
        <v>0</v>
      </c>
      <c r="AB2259" s="19">
        <f t="shared" si="4440"/>
        <v>20</v>
      </c>
      <c r="AC2259" s="19">
        <f t="shared" si="4441"/>
        <v>20</v>
      </c>
      <c r="AD2259" s="19">
        <f t="shared" si="4442"/>
        <v>20</v>
      </c>
      <c r="AE2259" s="19">
        <f t="shared" si="4522"/>
        <v>0</v>
      </c>
      <c r="AF2259" s="19">
        <f t="shared" si="4522"/>
        <v>0</v>
      </c>
      <c r="AG2259" s="19">
        <f t="shared" si="4455"/>
        <v>20</v>
      </c>
      <c r="AH2259" s="19">
        <f t="shared" si="4456"/>
        <v>20</v>
      </c>
      <c r="AI2259" s="19">
        <f t="shared" si="4457"/>
        <v>20</v>
      </c>
      <c r="AJ2259" s="19">
        <f t="shared" si="4522"/>
        <v>0</v>
      </c>
      <c r="AK2259" s="19">
        <f t="shared" si="4522"/>
        <v>0</v>
      </c>
      <c r="AL2259" s="19">
        <f t="shared" si="4522"/>
        <v>0</v>
      </c>
      <c r="AM2259" s="19">
        <f t="shared" si="4400"/>
        <v>20</v>
      </c>
      <c r="AN2259" s="19">
        <f t="shared" si="4522"/>
        <v>0</v>
      </c>
      <c r="AO2259" s="19">
        <f t="shared" si="4461"/>
        <v>20</v>
      </c>
      <c r="AP2259" s="19">
        <f t="shared" si="4401"/>
        <v>20</v>
      </c>
      <c r="AQ2259" s="19">
        <f t="shared" si="4522"/>
        <v>0</v>
      </c>
      <c r="AR2259" s="19">
        <f t="shared" si="4462"/>
        <v>20</v>
      </c>
      <c r="AS2259" s="19">
        <f t="shared" si="4402"/>
        <v>20</v>
      </c>
      <c r="AT2259" s="19">
        <f t="shared" si="4522"/>
        <v>0</v>
      </c>
      <c r="AU2259" s="19">
        <f t="shared" si="4463"/>
        <v>20</v>
      </c>
      <c r="AV2259" s="19">
        <f t="shared" si="4522"/>
        <v>0</v>
      </c>
      <c r="AW2259" s="32"/>
      <c r="AX2259" s="23"/>
      <c r="AY2259" s="2"/>
    </row>
    <row r="2260" spans="1:51" x14ac:dyDescent="0.3">
      <c r="A2260" s="49" t="s">
        <v>468</v>
      </c>
      <c r="B2260" s="45">
        <v>240</v>
      </c>
      <c r="C2260" s="49" t="s">
        <v>30</v>
      </c>
      <c r="D2260" s="49" t="s">
        <v>28</v>
      </c>
      <c r="E2260" s="15" t="s">
        <v>565</v>
      </c>
      <c r="F2260" s="19">
        <v>20</v>
      </c>
      <c r="G2260" s="19">
        <v>20</v>
      </c>
      <c r="H2260" s="19">
        <v>20</v>
      </c>
      <c r="I2260" s="19"/>
      <c r="J2260" s="19"/>
      <c r="K2260" s="19"/>
      <c r="L2260" s="19">
        <f t="shared" si="4404"/>
        <v>20</v>
      </c>
      <c r="M2260" s="19">
        <f t="shared" si="4405"/>
        <v>20</v>
      </c>
      <c r="N2260" s="19">
        <f t="shared" si="4406"/>
        <v>20</v>
      </c>
      <c r="O2260" s="19"/>
      <c r="P2260" s="19"/>
      <c r="Q2260" s="19"/>
      <c r="R2260" s="19">
        <f t="shared" si="4427"/>
        <v>20</v>
      </c>
      <c r="S2260" s="19">
        <f t="shared" si="4428"/>
        <v>20</v>
      </c>
      <c r="T2260" s="19">
        <f t="shared" si="4429"/>
        <v>20</v>
      </c>
      <c r="U2260" s="19"/>
      <c r="V2260" s="19">
        <f t="shared" si="4431"/>
        <v>20</v>
      </c>
      <c r="W2260" s="19">
        <f t="shared" si="4432"/>
        <v>20</v>
      </c>
      <c r="X2260" s="19">
        <f t="shared" si="4433"/>
        <v>20</v>
      </c>
      <c r="Y2260" s="19"/>
      <c r="Z2260" s="19"/>
      <c r="AA2260" s="19"/>
      <c r="AB2260" s="19">
        <f t="shared" si="4440"/>
        <v>20</v>
      </c>
      <c r="AC2260" s="19">
        <f t="shared" si="4441"/>
        <v>20</v>
      </c>
      <c r="AD2260" s="19">
        <f t="shared" si="4442"/>
        <v>20</v>
      </c>
      <c r="AE2260" s="19"/>
      <c r="AF2260" s="19"/>
      <c r="AG2260" s="19">
        <f t="shared" si="4455"/>
        <v>20</v>
      </c>
      <c r="AH2260" s="19">
        <f t="shared" si="4456"/>
        <v>20</v>
      </c>
      <c r="AI2260" s="19">
        <f t="shared" si="4457"/>
        <v>20</v>
      </c>
      <c r="AJ2260" s="19"/>
      <c r="AK2260" s="19"/>
      <c r="AL2260" s="19"/>
      <c r="AM2260" s="19">
        <f t="shared" si="4400"/>
        <v>20</v>
      </c>
      <c r="AN2260" s="19"/>
      <c r="AO2260" s="19">
        <f t="shared" si="4461"/>
        <v>20</v>
      </c>
      <c r="AP2260" s="19">
        <f t="shared" si="4401"/>
        <v>20</v>
      </c>
      <c r="AQ2260" s="19"/>
      <c r="AR2260" s="19">
        <f t="shared" si="4462"/>
        <v>20</v>
      </c>
      <c r="AS2260" s="19">
        <f t="shared" si="4402"/>
        <v>20</v>
      </c>
      <c r="AT2260" s="19"/>
      <c r="AU2260" s="19">
        <f t="shared" si="4463"/>
        <v>20</v>
      </c>
      <c r="AV2260" s="19"/>
      <c r="AW2260" s="32"/>
      <c r="AX2260" s="23"/>
      <c r="AY2260" s="2"/>
    </row>
    <row r="2261" spans="1:51" s="11" customFormat="1" ht="46.8" x14ac:dyDescent="0.3">
      <c r="A2261" s="10" t="s">
        <v>470</v>
      </c>
      <c r="B2261" s="17"/>
      <c r="C2261" s="10"/>
      <c r="D2261" s="10"/>
      <c r="E2261" s="16" t="s">
        <v>613</v>
      </c>
      <c r="F2261" s="18">
        <f>F2262</f>
        <v>141000</v>
      </c>
      <c r="G2261" s="18">
        <f t="shared" ref="G2261:Q2263" si="4523">G2262</f>
        <v>141000</v>
      </c>
      <c r="H2261" s="18">
        <f t="shared" si="4523"/>
        <v>141000</v>
      </c>
      <c r="I2261" s="18">
        <f t="shared" si="4523"/>
        <v>0</v>
      </c>
      <c r="J2261" s="18">
        <f t="shared" si="4523"/>
        <v>0</v>
      </c>
      <c r="K2261" s="18">
        <f t="shared" si="4523"/>
        <v>0</v>
      </c>
      <c r="L2261" s="18">
        <f t="shared" si="4404"/>
        <v>141000</v>
      </c>
      <c r="M2261" s="18">
        <f t="shared" si="4405"/>
        <v>141000</v>
      </c>
      <c r="N2261" s="18">
        <f t="shared" si="4406"/>
        <v>141000</v>
      </c>
      <c r="O2261" s="18">
        <f>O2262+O2268</f>
        <v>3003.4320000000007</v>
      </c>
      <c r="P2261" s="18">
        <f t="shared" ref="P2261:AV2261" si="4524">P2262+P2268</f>
        <v>0</v>
      </c>
      <c r="Q2261" s="18">
        <f t="shared" si="4524"/>
        <v>0</v>
      </c>
      <c r="R2261" s="18">
        <f t="shared" si="4427"/>
        <v>144003.432</v>
      </c>
      <c r="S2261" s="18">
        <f t="shared" si="4428"/>
        <v>141000</v>
      </c>
      <c r="T2261" s="18">
        <f t="shared" si="4429"/>
        <v>141000</v>
      </c>
      <c r="U2261" s="18">
        <f t="shared" ref="U2261" si="4525">U2262+U2268</f>
        <v>0</v>
      </c>
      <c r="V2261" s="18">
        <f t="shared" si="4431"/>
        <v>144003.432</v>
      </c>
      <c r="W2261" s="18">
        <f t="shared" si="4432"/>
        <v>141000</v>
      </c>
      <c r="X2261" s="18">
        <f t="shared" si="4433"/>
        <v>141000</v>
      </c>
      <c r="Y2261" s="18">
        <f t="shared" ref="Y2261:AA2261" si="4526">Y2262+Y2268</f>
        <v>0</v>
      </c>
      <c r="Z2261" s="18">
        <f t="shared" si="4526"/>
        <v>0</v>
      </c>
      <c r="AA2261" s="18">
        <f t="shared" si="4526"/>
        <v>0</v>
      </c>
      <c r="AB2261" s="18">
        <f t="shared" si="4440"/>
        <v>144003.432</v>
      </c>
      <c r="AC2261" s="18">
        <f t="shared" si="4441"/>
        <v>141000</v>
      </c>
      <c r="AD2261" s="18">
        <f t="shared" si="4442"/>
        <v>141000</v>
      </c>
      <c r="AE2261" s="18">
        <f t="shared" ref="AE2261:AF2261" si="4527">AE2262+AE2268</f>
        <v>0</v>
      </c>
      <c r="AF2261" s="18">
        <f t="shared" si="4527"/>
        <v>0</v>
      </c>
      <c r="AG2261" s="18">
        <f t="shared" si="4455"/>
        <v>144003.432</v>
      </c>
      <c r="AH2261" s="18">
        <f t="shared" si="4456"/>
        <v>141000</v>
      </c>
      <c r="AI2261" s="18">
        <f t="shared" si="4457"/>
        <v>141000</v>
      </c>
      <c r="AJ2261" s="18">
        <f t="shared" ref="AJ2261:AL2261" si="4528">AJ2262+AJ2268</f>
        <v>0</v>
      </c>
      <c r="AK2261" s="18">
        <f t="shared" si="4528"/>
        <v>0</v>
      </c>
      <c r="AL2261" s="18">
        <f t="shared" si="4528"/>
        <v>0</v>
      </c>
      <c r="AM2261" s="18">
        <f t="shared" si="4400"/>
        <v>144003.432</v>
      </c>
      <c r="AN2261" s="18">
        <f t="shared" ref="AN2261" si="4529">AN2262+AN2268</f>
        <v>0</v>
      </c>
      <c r="AO2261" s="18">
        <f t="shared" si="4461"/>
        <v>144003.432</v>
      </c>
      <c r="AP2261" s="18">
        <f t="shared" si="4401"/>
        <v>141000</v>
      </c>
      <c r="AQ2261" s="18">
        <f t="shared" ref="AQ2261" si="4530">AQ2262+AQ2268</f>
        <v>0</v>
      </c>
      <c r="AR2261" s="18">
        <f t="shared" si="4462"/>
        <v>141000</v>
      </c>
      <c r="AS2261" s="18">
        <f t="shared" si="4402"/>
        <v>141000</v>
      </c>
      <c r="AT2261" s="18">
        <f t="shared" ref="AT2261" si="4531">AT2262+AT2268</f>
        <v>0</v>
      </c>
      <c r="AU2261" s="18">
        <f t="shared" si="4463"/>
        <v>141000</v>
      </c>
      <c r="AV2261" s="18">
        <f t="shared" si="4524"/>
        <v>0</v>
      </c>
      <c r="AW2261" s="31"/>
      <c r="AX2261" s="26"/>
    </row>
    <row r="2262" spans="1:51" s="11" customFormat="1" ht="31.2" x14ac:dyDescent="0.3">
      <c r="A2262" s="49" t="s">
        <v>470</v>
      </c>
      <c r="B2262" s="45">
        <v>200</v>
      </c>
      <c r="C2262" s="49"/>
      <c r="D2262" s="49"/>
      <c r="E2262" s="15" t="s">
        <v>578</v>
      </c>
      <c r="F2262" s="19">
        <f t="shared" ref="F2262:H2263" si="4532">F2263</f>
        <v>141000</v>
      </c>
      <c r="G2262" s="19">
        <f t="shared" si="4532"/>
        <v>141000</v>
      </c>
      <c r="H2262" s="19">
        <f t="shared" si="4532"/>
        <v>141000</v>
      </c>
      <c r="I2262" s="19">
        <f t="shared" si="4523"/>
        <v>0</v>
      </c>
      <c r="J2262" s="19">
        <f t="shared" si="4523"/>
        <v>0</v>
      </c>
      <c r="K2262" s="19">
        <f t="shared" si="4523"/>
        <v>0</v>
      </c>
      <c r="L2262" s="19">
        <f t="shared" si="4404"/>
        <v>141000</v>
      </c>
      <c r="M2262" s="19">
        <f t="shared" si="4405"/>
        <v>141000</v>
      </c>
      <c r="N2262" s="19">
        <f t="shared" si="4406"/>
        <v>141000</v>
      </c>
      <c r="O2262" s="19">
        <f t="shared" si="4523"/>
        <v>2937.6500000000005</v>
      </c>
      <c r="P2262" s="19">
        <f t="shared" si="4523"/>
        <v>0</v>
      </c>
      <c r="Q2262" s="19">
        <f t="shared" si="4523"/>
        <v>0</v>
      </c>
      <c r="R2262" s="19">
        <f t="shared" si="4427"/>
        <v>143937.65</v>
      </c>
      <c r="S2262" s="19">
        <f t="shared" si="4428"/>
        <v>141000</v>
      </c>
      <c r="T2262" s="19">
        <f t="shared" si="4429"/>
        <v>141000</v>
      </c>
      <c r="U2262" s="19">
        <f t="shared" ref="U2262:AV2262" si="4533">U2263</f>
        <v>0</v>
      </c>
      <c r="V2262" s="18">
        <f t="shared" si="4431"/>
        <v>143937.65</v>
      </c>
      <c r="W2262" s="18">
        <f t="shared" si="4432"/>
        <v>141000</v>
      </c>
      <c r="X2262" s="18">
        <f t="shared" si="4433"/>
        <v>141000</v>
      </c>
      <c r="Y2262" s="18">
        <f t="shared" si="4533"/>
        <v>0</v>
      </c>
      <c r="Z2262" s="18">
        <f t="shared" si="4533"/>
        <v>0</v>
      </c>
      <c r="AA2262" s="18">
        <f t="shared" si="4533"/>
        <v>0</v>
      </c>
      <c r="AB2262" s="18">
        <f t="shared" si="4440"/>
        <v>143937.65</v>
      </c>
      <c r="AC2262" s="18">
        <f t="shared" si="4441"/>
        <v>141000</v>
      </c>
      <c r="AD2262" s="18">
        <f t="shared" si="4442"/>
        <v>141000</v>
      </c>
      <c r="AE2262" s="18">
        <f t="shared" si="4533"/>
        <v>0</v>
      </c>
      <c r="AF2262" s="18">
        <f t="shared" si="4533"/>
        <v>0</v>
      </c>
      <c r="AG2262" s="18">
        <f t="shared" si="4455"/>
        <v>143937.65</v>
      </c>
      <c r="AH2262" s="18">
        <f t="shared" si="4456"/>
        <v>141000</v>
      </c>
      <c r="AI2262" s="18">
        <f t="shared" si="4457"/>
        <v>141000</v>
      </c>
      <c r="AJ2262" s="18">
        <f t="shared" si="4533"/>
        <v>0</v>
      </c>
      <c r="AK2262" s="18">
        <f t="shared" si="4533"/>
        <v>0</v>
      </c>
      <c r="AL2262" s="18">
        <f t="shared" si="4533"/>
        <v>0</v>
      </c>
      <c r="AM2262" s="18">
        <f t="shared" ref="AM2262:AM2325" si="4534">AG2262+AJ2262</f>
        <v>143937.65</v>
      </c>
      <c r="AN2262" s="18">
        <f t="shared" si="4533"/>
        <v>0</v>
      </c>
      <c r="AO2262" s="18">
        <f t="shared" si="4461"/>
        <v>143937.65</v>
      </c>
      <c r="AP2262" s="18">
        <f t="shared" ref="AP2262:AP2325" si="4535">AH2262+AK2262</f>
        <v>141000</v>
      </c>
      <c r="AQ2262" s="18">
        <f t="shared" si="4533"/>
        <v>0</v>
      </c>
      <c r="AR2262" s="18">
        <f t="shared" si="4462"/>
        <v>141000</v>
      </c>
      <c r="AS2262" s="18">
        <f t="shared" ref="AS2262:AS2325" si="4536">AI2262+AL2262</f>
        <v>141000</v>
      </c>
      <c r="AT2262" s="18">
        <f t="shared" si="4533"/>
        <v>0</v>
      </c>
      <c r="AU2262" s="18">
        <f t="shared" si="4463"/>
        <v>141000</v>
      </c>
      <c r="AV2262" s="18">
        <f t="shared" si="4533"/>
        <v>0</v>
      </c>
      <c r="AW2262" s="32"/>
      <c r="AX2262" s="26"/>
    </row>
    <row r="2263" spans="1:51" s="11" customFormat="1" ht="46.8" x14ac:dyDescent="0.3">
      <c r="A2263" s="49" t="s">
        <v>470</v>
      </c>
      <c r="B2263" s="45">
        <v>240</v>
      </c>
      <c r="C2263" s="49"/>
      <c r="D2263" s="49"/>
      <c r="E2263" s="15" t="s">
        <v>586</v>
      </c>
      <c r="F2263" s="19">
        <f>F2264</f>
        <v>141000</v>
      </c>
      <c r="G2263" s="19">
        <f t="shared" si="4532"/>
        <v>141000</v>
      </c>
      <c r="H2263" s="19">
        <f t="shared" si="4532"/>
        <v>141000</v>
      </c>
      <c r="I2263" s="19">
        <f t="shared" si="4523"/>
        <v>0</v>
      </c>
      <c r="J2263" s="19">
        <f t="shared" si="4523"/>
        <v>0</v>
      </c>
      <c r="K2263" s="19">
        <f t="shared" si="4523"/>
        <v>0</v>
      </c>
      <c r="L2263" s="19">
        <f t="shared" si="4404"/>
        <v>141000</v>
      </c>
      <c r="M2263" s="19">
        <f t="shared" si="4405"/>
        <v>141000</v>
      </c>
      <c r="N2263" s="19">
        <f t="shared" si="4406"/>
        <v>141000</v>
      </c>
      <c r="O2263" s="19">
        <f>O2264+O2265+O2266+O2267</f>
        <v>2937.6500000000005</v>
      </c>
      <c r="P2263" s="19">
        <f t="shared" ref="P2263:AV2263" si="4537">P2264+P2265+P2266+P2267</f>
        <v>0</v>
      </c>
      <c r="Q2263" s="19">
        <f t="shared" si="4537"/>
        <v>0</v>
      </c>
      <c r="R2263" s="19">
        <f t="shared" si="4427"/>
        <v>143937.65</v>
      </c>
      <c r="S2263" s="19">
        <f t="shared" si="4428"/>
        <v>141000</v>
      </c>
      <c r="T2263" s="19">
        <f t="shared" si="4429"/>
        <v>141000</v>
      </c>
      <c r="U2263" s="19">
        <f t="shared" ref="U2263" si="4538">U2264+U2265+U2266+U2267</f>
        <v>0</v>
      </c>
      <c r="V2263" s="18">
        <f t="shared" si="4431"/>
        <v>143937.65</v>
      </c>
      <c r="W2263" s="18">
        <f t="shared" si="4432"/>
        <v>141000</v>
      </c>
      <c r="X2263" s="18">
        <f t="shared" si="4433"/>
        <v>141000</v>
      </c>
      <c r="Y2263" s="18">
        <f t="shared" ref="Y2263:AA2263" si="4539">Y2264+Y2265+Y2266+Y2267</f>
        <v>0</v>
      </c>
      <c r="Z2263" s="18">
        <f t="shared" si="4539"/>
        <v>0</v>
      </c>
      <c r="AA2263" s="18">
        <f t="shared" si="4539"/>
        <v>0</v>
      </c>
      <c r="AB2263" s="18">
        <f t="shared" si="4440"/>
        <v>143937.65</v>
      </c>
      <c r="AC2263" s="18">
        <f t="shared" si="4441"/>
        <v>141000</v>
      </c>
      <c r="AD2263" s="18">
        <f t="shared" si="4442"/>
        <v>141000</v>
      </c>
      <c r="AE2263" s="18">
        <f t="shared" ref="AE2263:AF2263" si="4540">AE2264+AE2265+AE2266+AE2267</f>
        <v>0</v>
      </c>
      <c r="AF2263" s="18">
        <f t="shared" si="4540"/>
        <v>0</v>
      </c>
      <c r="AG2263" s="18">
        <f t="shared" si="4455"/>
        <v>143937.65</v>
      </c>
      <c r="AH2263" s="18">
        <f t="shared" si="4456"/>
        <v>141000</v>
      </c>
      <c r="AI2263" s="18">
        <f t="shared" si="4457"/>
        <v>141000</v>
      </c>
      <c r="AJ2263" s="18">
        <f t="shared" ref="AJ2263:AL2263" si="4541">AJ2264+AJ2265+AJ2266+AJ2267</f>
        <v>0</v>
      </c>
      <c r="AK2263" s="18">
        <f t="shared" si="4541"/>
        <v>0</v>
      </c>
      <c r="AL2263" s="18">
        <f t="shared" si="4541"/>
        <v>0</v>
      </c>
      <c r="AM2263" s="18">
        <f t="shared" si="4534"/>
        <v>143937.65</v>
      </c>
      <c r="AN2263" s="18">
        <f t="shared" ref="AN2263" si="4542">AN2264+AN2265+AN2266+AN2267</f>
        <v>0</v>
      </c>
      <c r="AO2263" s="18">
        <f t="shared" si="4461"/>
        <v>143937.65</v>
      </c>
      <c r="AP2263" s="18">
        <f t="shared" si="4535"/>
        <v>141000</v>
      </c>
      <c r="AQ2263" s="18">
        <f t="shared" ref="AQ2263" si="4543">AQ2264+AQ2265+AQ2266+AQ2267</f>
        <v>0</v>
      </c>
      <c r="AR2263" s="18">
        <f t="shared" si="4462"/>
        <v>141000</v>
      </c>
      <c r="AS2263" s="18">
        <f t="shared" si="4536"/>
        <v>141000</v>
      </c>
      <c r="AT2263" s="18">
        <f t="shared" ref="AT2263" si="4544">AT2264+AT2265+AT2266+AT2267</f>
        <v>0</v>
      </c>
      <c r="AU2263" s="18">
        <f t="shared" si="4463"/>
        <v>141000</v>
      </c>
      <c r="AV2263" s="18">
        <f t="shared" si="4537"/>
        <v>0</v>
      </c>
      <c r="AW2263" s="32"/>
      <c r="AX2263" s="26"/>
    </row>
    <row r="2264" spans="1:51" s="11" customFormat="1" x14ac:dyDescent="0.3">
      <c r="A2264" s="49" t="s">
        <v>470</v>
      </c>
      <c r="B2264" s="45">
        <v>240</v>
      </c>
      <c r="C2264" s="49" t="s">
        <v>5</v>
      </c>
      <c r="D2264" s="49" t="s">
        <v>6</v>
      </c>
      <c r="E2264" s="15" t="s">
        <v>543</v>
      </c>
      <c r="F2264" s="19">
        <v>141000</v>
      </c>
      <c r="G2264" s="19">
        <v>141000</v>
      </c>
      <c r="H2264" s="19">
        <v>141000</v>
      </c>
      <c r="I2264" s="19"/>
      <c r="J2264" s="19"/>
      <c r="K2264" s="19"/>
      <c r="L2264" s="19">
        <f t="shared" si="4404"/>
        <v>141000</v>
      </c>
      <c r="M2264" s="19">
        <f t="shared" si="4405"/>
        <v>141000</v>
      </c>
      <c r="N2264" s="19">
        <f t="shared" si="4406"/>
        <v>141000</v>
      </c>
      <c r="O2264" s="19">
        <v>50</v>
      </c>
      <c r="P2264" s="19"/>
      <c r="Q2264" s="19"/>
      <c r="R2264" s="19">
        <f t="shared" si="4427"/>
        <v>141050</v>
      </c>
      <c r="S2264" s="19">
        <f t="shared" si="4428"/>
        <v>141000</v>
      </c>
      <c r="T2264" s="19">
        <f t="shared" si="4429"/>
        <v>141000</v>
      </c>
      <c r="U2264" s="19"/>
      <c r="V2264" s="18">
        <f t="shared" si="4431"/>
        <v>141050</v>
      </c>
      <c r="W2264" s="18">
        <f t="shared" si="4432"/>
        <v>141000</v>
      </c>
      <c r="X2264" s="18">
        <f t="shared" si="4433"/>
        <v>141000</v>
      </c>
      <c r="Y2264" s="18"/>
      <c r="Z2264" s="18"/>
      <c r="AA2264" s="18"/>
      <c r="AB2264" s="18">
        <f t="shared" si="4440"/>
        <v>141050</v>
      </c>
      <c r="AC2264" s="18">
        <f t="shared" si="4441"/>
        <v>141000</v>
      </c>
      <c r="AD2264" s="18">
        <f t="shared" si="4442"/>
        <v>141000</v>
      </c>
      <c r="AE2264" s="18"/>
      <c r="AF2264" s="18"/>
      <c r="AG2264" s="18">
        <f t="shared" si="4455"/>
        <v>141050</v>
      </c>
      <c r="AH2264" s="18">
        <f t="shared" si="4456"/>
        <v>141000</v>
      </c>
      <c r="AI2264" s="18">
        <f t="shared" si="4457"/>
        <v>141000</v>
      </c>
      <c r="AJ2264" s="18"/>
      <c r="AK2264" s="18"/>
      <c r="AL2264" s="18"/>
      <c r="AM2264" s="18">
        <f t="shared" si="4534"/>
        <v>141050</v>
      </c>
      <c r="AN2264" s="19"/>
      <c r="AO2264" s="18">
        <f t="shared" si="4461"/>
        <v>141050</v>
      </c>
      <c r="AP2264" s="18">
        <f t="shared" si="4535"/>
        <v>141000</v>
      </c>
      <c r="AQ2264" s="19"/>
      <c r="AR2264" s="18">
        <f t="shared" si="4462"/>
        <v>141000</v>
      </c>
      <c r="AS2264" s="18">
        <f t="shared" si="4536"/>
        <v>141000</v>
      </c>
      <c r="AT2264" s="19"/>
      <c r="AU2264" s="18">
        <f t="shared" si="4463"/>
        <v>141000</v>
      </c>
      <c r="AV2264" s="19"/>
      <c r="AW2264" s="32"/>
      <c r="AX2264" s="26"/>
    </row>
    <row r="2265" spans="1:51" s="11" customFormat="1" x14ac:dyDescent="0.3">
      <c r="A2265" s="49" t="s">
        <v>470</v>
      </c>
      <c r="B2265" s="45">
        <v>240</v>
      </c>
      <c r="C2265" s="49" t="s">
        <v>151</v>
      </c>
      <c r="D2265" s="49" t="s">
        <v>30</v>
      </c>
      <c r="E2265" s="15" t="s">
        <v>549</v>
      </c>
      <c r="F2265" s="19"/>
      <c r="G2265" s="19"/>
      <c r="H2265" s="19"/>
      <c r="I2265" s="19"/>
      <c r="J2265" s="19"/>
      <c r="K2265" s="19"/>
      <c r="L2265" s="19"/>
      <c r="M2265" s="19"/>
      <c r="N2265" s="19"/>
      <c r="O2265" s="19">
        <f>1411.03+68.222+274.726+497.958+70.748+77.81</f>
        <v>2400.4940000000001</v>
      </c>
      <c r="P2265" s="19"/>
      <c r="Q2265" s="19"/>
      <c r="R2265" s="19">
        <f t="shared" si="4427"/>
        <v>2400.4940000000001</v>
      </c>
      <c r="S2265" s="19">
        <f t="shared" si="4428"/>
        <v>0</v>
      </c>
      <c r="T2265" s="19">
        <f t="shared" si="4429"/>
        <v>0</v>
      </c>
      <c r="U2265" s="19"/>
      <c r="V2265" s="18">
        <f t="shared" si="4431"/>
        <v>2400.4940000000001</v>
      </c>
      <c r="W2265" s="18">
        <f t="shared" si="4432"/>
        <v>0</v>
      </c>
      <c r="X2265" s="18">
        <f t="shared" si="4433"/>
        <v>0</v>
      </c>
      <c r="Y2265" s="18"/>
      <c r="Z2265" s="18"/>
      <c r="AA2265" s="18"/>
      <c r="AB2265" s="18">
        <f t="shared" si="4440"/>
        <v>2400.4940000000001</v>
      </c>
      <c r="AC2265" s="18">
        <f t="shared" si="4441"/>
        <v>0</v>
      </c>
      <c r="AD2265" s="18">
        <f t="shared" si="4442"/>
        <v>0</v>
      </c>
      <c r="AE2265" s="18"/>
      <c r="AF2265" s="18"/>
      <c r="AG2265" s="18">
        <f t="shared" si="4455"/>
        <v>2400.4940000000001</v>
      </c>
      <c r="AH2265" s="18">
        <f t="shared" si="4456"/>
        <v>0</v>
      </c>
      <c r="AI2265" s="18">
        <f t="shared" si="4457"/>
        <v>0</v>
      </c>
      <c r="AJ2265" s="18"/>
      <c r="AK2265" s="18"/>
      <c r="AL2265" s="18"/>
      <c r="AM2265" s="18">
        <f t="shared" si="4534"/>
        <v>2400.4940000000001</v>
      </c>
      <c r="AN2265" s="19"/>
      <c r="AO2265" s="18">
        <f t="shared" si="4461"/>
        <v>2400.4940000000001</v>
      </c>
      <c r="AP2265" s="18">
        <f t="shared" si="4535"/>
        <v>0</v>
      </c>
      <c r="AQ2265" s="19"/>
      <c r="AR2265" s="18">
        <f t="shared" si="4462"/>
        <v>0</v>
      </c>
      <c r="AS2265" s="18">
        <f t="shared" si="4536"/>
        <v>0</v>
      </c>
      <c r="AT2265" s="19"/>
      <c r="AU2265" s="18">
        <f t="shared" si="4463"/>
        <v>0</v>
      </c>
      <c r="AV2265" s="19"/>
      <c r="AW2265" s="32"/>
      <c r="AX2265" s="26"/>
    </row>
    <row r="2266" spans="1:51" s="11" customFormat="1" x14ac:dyDescent="0.3">
      <c r="A2266" s="49" t="s">
        <v>470</v>
      </c>
      <c r="B2266" s="45">
        <v>240</v>
      </c>
      <c r="C2266" s="49" t="s">
        <v>200</v>
      </c>
      <c r="D2266" s="49" t="s">
        <v>20</v>
      </c>
      <c r="E2266" s="15" t="s">
        <v>553</v>
      </c>
      <c r="F2266" s="19"/>
      <c r="G2266" s="19"/>
      <c r="H2266" s="19"/>
      <c r="I2266" s="19"/>
      <c r="J2266" s="19"/>
      <c r="K2266" s="19"/>
      <c r="L2266" s="19"/>
      <c r="M2266" s="19"/>
      <c r="N2266" s="19"/>
      <c r="O2266" s="19">
        <f>3.792+55.51+271.295+2.5</f>
        <v>333.09700000000004</v>
      </c>
      <c r="P2266" s="19"/>
      <c r="Q2266" s="19"/>
      <c r="R2266" s="19">
        <f t="shared" si="4427"/>
        <v>333.09700000000004</v>
      </c>
      <c r="S2266" s="19">
        <f t="shared" si="4428"/>
        <v>0</v>
      </c>
      <c r="T2266" s="19">
        <f t="shared" si="4429"/>
        <v>0</v>
      </c>
      <c r="U2266" s="19"/>
      <c r="V2266" s="18">
        <f t="shared" si="4431"/>
        <v>333.09700000000004</v>
      </c>
      <c r="W2266" s="18">
        <f t="shared" si="4432"/>
        <v>0</v>
      </c>
      <c r="X2266" s="18">
        <f t="shared" si="4433"/>
        <v>0</v>
      </c>
      <c r="Y2266" s="18"/>
      <c r="Z2266" s="18"/>
      <c r="AA2266" s="18"/>
      <c r="AB2266" s="18">
        <f t="shared" si="4440"/>
        <v>333.09700000000004</v>
      </c>
      <c r="AC2266" s="18">
        <f t="shared" si="4441"/>
        <v>0</v>
      </c>
      <c r="AD2266" s="18">
        <f t="shared" si="4442"/>
        <v>0</v>
      </c>
      <c r="AE2266" s="18"/>
      <c r="AF2266" s="18"/>
      <c r="AG2266" s="18">
        <f t="shared" si="4455"/>
        <v>333.09700000000004</v>
      </c>
      <c r="AH2266" s="18">
        <f t="shared" si="4456"/>
        <v>0</v>
      </c>
      <c r="AI2266" s="18">
        <f t="shared" si="4457"/>
        <v>0</v>
      </c>
      <c r="AJ2266" s="18"/>
      <c r="AK2266" s="18"/>
      <c r="AL2266" s="18"/>
      <c r="AM2266" s="18">
        <f t="shared" si="4534"/>
        <v>333.09700000000004</v>
      </c>
      <c r="AN2266" s="19"/>
      <c r="AO2266" s="18">
        <f t="shared" si="4461"/>
        <v>333.09700000000004</v>
      </c>
      <c r="AP2266" s="18">
        <f t="shared" si="4535"/>
        <v>0</v>
      </c>
      <c r="AQ2266" s="19"/>
      <c r="AR2266" s="18">
        <f t="shared" si="4462"/>
        <v>0</v>
      </c>
      <c r="AS2266" s="18">
        <f t="shared" si="4536"/>
        <v>0</v>
      </c>
      <c r="AT2266" s="19"/>
      <c r="AU2266" s="18">
        <f t="shared" si="4463"/>
        <v>0</v>
      </c>
      <c r="AV2266" s="19"/>
      <c r="AW2266" s="32"/>
      <c r="AX2266" s="26"/>
    </row>
    <row r="2267" spans="1:51" s="11" customFormat="1" x14ac:dyDescent="0.3">
      <c r="A2267" s="49" t="s">
        <v>470</v>
      </c>
      <c r="B2267" s="45">
        <v>240</v>
      </c>
      <c r="C2267" s="49" t="s">
        <v>24</v>
      </c>
      <c r="D2267" s="49" t="s">
        <v>5</v>
      </c>
      <c r="E2267" s="15" t="s">
        <v>563</v>
      </c>
      <c r="F2267" s="19"/>
      <c r="G2267" s="19"/>
      <c r="H2267" s="19"/>
      <c r="I2267" s="19"/>
      <c r="J2267" s="19"/>
      <c r="K2267" s="19"/>
      <c r="L2267" s="19"/>
      <c r="M2267" s="19"/>
      <c r="N2267" s="19"/>
      <c r="O2267" s="19">
        <f>39+0.95+114.109</f>
        <v>154.059</v>
      </c>
      <c r="P2267" s="19"/>
      <c r="Q2267" s="19"/>
      <c r="R2267" s="19">
        <f t="shared" si="4427"/>
        <v>154.059</v>
      </c>
      <c r="S2267" s="19">
        <f t="shared" si="4428"/>
        <v>0</v>
      </c>
      <c r="T2267" s="19">
        <f t="shared" si="4429"/>
        <v>0</v>
      </c>
      <c r="U2267" s="19"/>
      <c r="V2267" s="18">
        <f t="shared" si="4431"/>
        <v>154.059</v>
      </c>
      <c r="W2267" s="18">
        <f t="shared" si="4432"/>
        <v>0</v>
      </c>
      <c r="X2267" s="18">
        <f t="shared" si="4433"/>
        <v>0</v>
      </c>
      <c r="Y2267" s="18"/>
      <c r="Z2267" s="18"/>
      <c r="AA2267" s="18"/>
      <c r="AB2267" s="18">
        <f t="shared" si="4440"/>
        <v>154.059</v>
      </c>
      <c r="AC2267" s="18">
        <f t="shared" si="4441"/>
        <v>0</v>
      </c>
      <c r="AD2267" s="18">
        <f t="shared" si="4442"/>
        <v>0</v>
      </c>
      <c r="AE2267" s="18"/>
      <c r="AF2267" s="18"/>
      <c r="AG2267" s="18">
        <f t="shared" si="4455"/>
        <v>154.059</v>
      </c>
      <c r="AH2267" s="18">
        <f t="shared" si="4456"/>
        <v>0</v>
      </c>
      <c r="AI2267" s="18">
        <f t="shared" si="4457"/>
        <v>0</v>
      </c>
      <c r="AJ2267" s="18"/>
      <c r="AK2267" s="18"/>
      <c r="AL2267" s="18"/>
      <c r="AM2267" s="18">
        <f t="shared" si="4534"/>
        <v>154.059</v>
      </c>
      <c r="AN2267" s="19"/>
      <c r="AO2267" s="18">
        <f t="shared" si="4461"/>
        <v>154.059</v>
      </c>
      <c r="AP2267" s="18">
        <f t="shared" si="4535"/>
        <v>0</v>
      </c>
      <c r="AQ2267" s="19"/>
      <c r="AR2267" s="18">
        <f t="shared" si="4462"/>
        <v>0</v>
      </c>
      <c r="AS2267" s="18">
        <f t="shared" si="4536"/>
        <v>0</v>
      </c>
      <c r="AT2267" s="19"/>
      <c r="AU2267" s="18">
        <f t="shared" si="4463"/>
        <v>0</v>
      </c>
      <c r="AV2267" s="19"/>
      <c r="AW2267" s="32"/>
      <c r="AX2267" s="26"/>
    </row>
    <row r="2268" spans="1:51" s="11" customFormat="1" x14ac:dyDescent="0.3">
      <c r="A2268" s="49" t="s">
        <v>470</v>
      </c>
      <c r="B2268" s="45">
        <v>800</v>
      </c>
      <c r="C2268" s="49"/>
      <c r="D2268" s="49"/>
      <c r="E2268" s="15" t="s">
        <v>583</v>
      </c>
      <c r="F2268" s="19"/>
      <c r="G2268" s="19"/>
      <c r="H2268" s="19"/>
      <c r="I2268" s="19"/>
      <c r="J2268" s="19"/>
      <c r="K2268" s="19"/>
      <c r="L2268" s="19"/>
      <c r="M2268" s="19"/>
      <c r="N2268" s="19"/>
      <c r="O2268" s="19">
        <f>O2269</f>
        <v>65.781999999999996</v>
      </c>
      <c r="P2268" s="19">
        <f t="shared" ref="P2268:AV2268" si="4545">P2269</f>
        <v>0</v>
      </c>
      <c r="Q2268" s="19">
        <f t="shared" si="4545"/>
        <v>0</v>
      </c>
      <c r="R2268" s="19">
        <f t="shared" si="4427"/>
        <v>65.781999999999996</v>
      </c>
      <c r="S2268" s="19">
        <f t="shared" si="4428"/>
        <v>0</v>
      </c>
      <c r="T2268" s="19">
        <f t="shared" si="4429"/>
        <v>0</v>
      </c>
      <c r="U2268" s="19">
        <f t="shared" si="4545"/>
        <v>0</v>
      </c>
      <c r="V2268" s="18">
        <f t="shared" si="4431"/>
        <v>65.781999999999996</v>
      </c>
      <c r="W2268" s="18">
        <f t="shared" si="4432"/>
        <v>0</v>
      </c>
      <c r="X2268" s="18">
        <f t="shared" si="4433"/>
        <v>0</v>
      </c>
      <c r="Y2268" s="18">
        <f t="shared" si="4545"/>
        <v>0</v>
      </c>
      <c r="Z2268" s="18">
        <f t="shared" si="4545"/>
        <v>0</v>
      </c>
      <c r="AA2268" s="18">
        <f t="shared" si="4545"/>
        <v>0</v>
      </c>
      <c r="AB2268" s="18">
        <f t="shared" si="4440"/>
        <v>65.781999999999996</v>
      </c>
      <c r="AC2268" s="18">
        <f t="shared" si="4441"/>
        <v>0</v>
      </c>
      <c r="AD2268" s="18">
        <f t="shared" si="4442"/>
        <v>0</v>
      </c>
      <c r="AE2268" s="18">
        <f t="shared" si="4545"/>
        <v>0</v>
      </c>
      <c r="AF2268" s="18">
        <f t="shared" si="4545"/>
        <v>0</v>
      </c>
      <c r="AG2268" s="18">
        <f t="shared" si="4455"/>
        <v>65.781999999999996</v>
      </c>
      <c r="AH2268" s="18">
        <f t="shared" si="4456"/>
        <v>0</v>
      </c>
      <c r="AI2268" s="18">
        <f t="shared" si="4457"/>
        <v>0</v>
      </c>
      <c r="AJ2268" s="18">
        <f t="shared" si="4545"/>
        <v>0</v>
      </c>
      <c r="AK2268" s="18">
        <f t="shared" si="4545"/>
        <v>0</v>
      </c>
      <c r="AL2268" s="18">
        <f t="shared" si="4545"/>
        <v>0</v>
      </c>
      <c r="AM2268" s="18">
        <f t="shared" si="4534"/>
        <v>65.781999999999996</v>
      </c>
      <c r="AN2268" s="18">
        <f t="shared" si="4545"/>
        <v>0</v>
      </c>
      <c r="AO2268" s="18">
        <f t="shared" si="4461"/>
        <v>65.781999999999996</v>
      </c>
      <c r="AP2268" s="18">
        <f t="shared" si="4535"/>
        <v>0</v>
      </c>
      <c r="AQ2268" s="18">
        <f t="shared" si="4545"/>
        <v>0</v>
      </c>
      <c r="AR2268" s="18">
        <f t="shared" si="4462"/>
        <v>0</v>
      </c>
      <c r="AS2268" s="18">
        <f t="shared" si="4536"/>
        <v>0</v>
      </c>
      <c r="AT2268" s="18">
        <f t="shared" si="4545"/>
        <v>0</v>
      </c>
      <c r="AU2268" s="18">
        <f t="shared" si="4463"/>
        <v>0</v>
      </c>
      <c r="AV2268" s="18">
        <f t="shared" si="4545"/>
        <v>0</v>
      </c>
      <c r="AW2268" s="32"/>
      <c r="AX2268" s="26"/>
    </row>
    <row r="2269" spans="1:51" s="11" customFormat="1" ht="78" x14ac:dyDescent="0.3">
      <c r="A2269" s="49" t="s">
        <v>470</v>
      </c>
      <c r="B2269" s="45">
        <v>810</v>
      </c>
      <c r="C2269" s="49"/>
      <c r="D2269" s="49"/>
      <c r="E2269" s="15" t="s">
        <v>599</v>
      </c>
      <c r="F2269" s="19"/>
      <c r="G2269" s="19"/>
      <c r="H2269" s="19"/>
      <c r="I2269" s="19"/>
      <c r="J2269" s="19"/>
      <c r="K2269" s="19"/>
      <c r="L2269" s="19"/>
      <c r="M2269" s="19"/>
      <c r="N2269" s="19"/>
      <c r="O2269" s="19">
        <f>O2271+O2270</f>
        <v>65.781999999999996</v>
      </c>
      <c r="P2269" s="19">
        <f t="shared" ref="P2269:AV2269" si="4546">P2271+P2270</f>
        <v>0</v>
      </c>
      <c r="Q2269" s="19">
        <f t="shared" si="4546"/>
        <v>0</v>
      </c>
      <c r="R2269" s="19">
        <f t="shared" si="4427"/>
        <v>65.781999999999996</v>
      </c>
      <c r="S2269" s="19">
        <f t="shared" si="4428"/>
        <v>0</v>
      </c>
      <c r="T2269" s="19">
        <f t="shared" si="4429"/>
        <v>0</v>
      </c>
      <c r="U2269" s="19">
        <f t="shared" ref="U2269" si="4547">U2271+U2270</f>
        <v>0</v>
      </c>
      <c r="V2269" s="18">
        <f t="shared" si="4431"/>
        <v>65.781999999999996</v>
      </c>
      <c r="W2269" s="18">
        <f t="shared" si="4432"/>
        <v>0</v>
      </c>
      <c r="X2269" s="18">
        <f t="shared" si="4433"/>
        <v>0</v>
      </c>
      <c r="Y2269" s="18">
        <f t="shared" ref="Y2269:AA2269" si="4548">Y2271+Y2270</f>
        <v>0</v>
      </c>
      <c r="Z2269" s="18">
        <f t="shared" si="4548"/>
        <v>0</v>
      </c>
      <c r="AA2269" s="18">
        <f t="shared" si="4548"/>
        <v>0</v>
      </c>
      <c r="AB2269" s="18">
        <f t="shared" si="4440"/>
        <v>65.781999999999996</v>
      </c>
      <c r="AC2269" s="18">
        <f t="shared" si="4441"/>
        <v>0</v>
      </c>
      <c r="AD2269" s="18">
        <f t="shared" si="4442"/>
        <v>0</v>
      </c>
      <c r="AE2269" s="18">
        <f t="shared" ref="AE2269:AF2269" si="4549">AE2271+AE2270</f>
        <v>0</v>
      </c>
      <c r="AF2269" s="18">
        <f t="shared" si="4549"/>
        <v>0</v>
      </c>
      <c r="AG2269" s="18">
        <f t="shared" si="4455"/>
        <v>65.781999999999996</v>
      </c>
      <c r="AH2269" s="18">
        <f t="shared" si="4456"/>
        <v>0</v>
      </c>
      <c r="AI2269" s="18">
        <f t="shared" si="4457"/>
        <v>0</v>
      </c>
      <c r="AJ2269" s="18">
        <f t="shared" ref="AJ2269:AL2269" si="4550">AJ2271+AJ2270</f>
        <v>0</v>
      </c>
      <c r="AK2269" s="18">
        <f t="shared" si="4550"/>
        <v>0</v>
      </c>
      <c r="AL2269" s="18">
        <f t="shared" si="4550"/>
        <v>0</v>
      </c>
      <c r="AM2269" s="18">
        <f t="shared" si="4534"/>
        <v>65.781999999999996</v>
      </c>
      <c r="AN2269" s="18">
        <f t="shared" ref="AN2269" si="4551">AN2271+AN2270</f>
        <v>0</v>
      </c>
      <c r="AO2269" s="18">
        <f t="shared" si="4461"/>
        <v>65.781999999999996</v>
      </c>
      <c r="AP2269" s="18">
        <f t="shared" si="4535"/>
        <v>0</v>
      </c>
      <c r="AQ2269" s="18">
        <f t="shared" ref="AQ2269" si="4552">AQ2271+AQ2270</f>
        <v>0</v>
      </c>
      <c r="AR2269" s="18">
        <f t="shared" si="4462"/>
        <v>0</v>
      </c>
      <c r="AS2269" s="18">
        <f t="shared" si="4536"/>
        <v>0</v>
      </c>
      <c r="AT2269" s="18">
        <f t="shared" ref="AT2269" si="4553">AT2271+AT2270</f>
        <v>0</v>
      </c>
      <c r="AU2269" s="18">
        <f t="shared" si="4463"/>
        <v>0</v>
      </c>
      <c r="AV2269" s="18">
        <f t="shared" si="4546"/>
        <v>0</v>
      </c>
      <c r="AW2269" s="32"/>
      <c r="AX2269" s="26"/>
    </row>
    <row r="2270" spans="1:51" s="11" customFormat="1" x14ac:dyDescent="0.3">
      <c r="A2270" s="49" t="s">
        <v>470</v>
      </c>
      <c r="B2270" s="45">
        <v>810</v>
      </c>
      <c r="C2270" s="49" t="s">
        <v>151</v>
      </c>
      <c r="D2270" s="49" t="s">
        <v>30</v>
      </c>
      <c r="E2270" s="15" t="s">
        <v>549</v>
      </c>
      <c r="F2270" s="19"/>
      <c r="G2270" s="19"/>
      <c r="H2270" s="19"/>
      <c r="I2270" s="19"/>
      <c r="J2270" s="19"/>
      <c r="K2270" s="19"/>
      <c r="L2270" s="19"/>
      <c r="M2270" s="19"/>
      <c r="N2270" s="19"/>
      <c r="O2270" s="19">
        <v>3.2000000000000001E-2</v>
      </c>
      <c r="P2270" s="19"/>
      <c r="Q2270" s="19"/>
      <c r="R2270" s="19">
        <f t="shared" ref="R2270:R2333" si="4554">L2270+O2270</f>
        <v>3.2000000000000001E-2</v>
      </c>
      <c r="S2270" s="19">
        <f t="shared" ref="S2270:S2333" si="4555">M2270+P2270</f>
        <v>0</v>
      </c>
      <c r="T2270" s="19">
        <f t="shared" ref="T2270:T2333" si="4556">N2270+Q2270</f>
        <v>0</v>
      </c>
      <c r="U2270" s="19"/>
      <c r="V2270" s="18">
        <f t="shared" ref="V2270:V2333" si="4557">R2270+U2270</f>
        <v>3.2000000000000001E-2</v>
      </c>
      <c r="W2270" s="18">
        <f t="shared" ref="W2270:W2333" si="4558">S2270</f>
        <v>0</v>
      </c>
      <c r="X2270" s="18">
        <f t="shared" ref="X2270:X2333" si="4559">T2270</f>
        <v>0</v>
      </c>
      <c r="Y2270" s="18"/>
      <c r="Z2270" s="18"/>
      <c r="AA2270" s="18"/>
      <c r="AB2270" s="18">
        <f t="shared" si="4440"/>
        <v>3.2000000000000001E-2</v>
      </c>
      <c r="AC2270" s="18">
        <f t="shared" si="4441"/>
        <v>0</v>
      </c>
      <c r="AD2270" s="18">
        <f t="shared" si="4442"/>
        <v>0</v>
      </c>
      <c r="AE2270" s="18"/>
      <c r="AF2270" s="18"/>
      <c r="AG2270" s="18">
        <f t="shared" si="4455"/>
        <v>3.2000000000000001E-2</v>
      </c>
      <c r="AH2270" s="18">
        <f t="shared" si="4456"/>
        <v>0</v>
      </c>
      <c r="AI2270" s="18">
        <f t="shared" si="4457"/>
        <v>0</v>
      </c>
      <c r="AJ2270" s="18"/>
      <c r="AK2270" s="18"/>
      <c r="AL2270" s="18"/>
      <c r="AM2270" s="18">
        <f t="shared" si="4534"/>
        <v>3.2000000000000001E-2</v>
      </c>
      <c r="AN2270" s="18"/>
      <c r="AO2270" s="18">
        <f t="shared" si="4461"/>
        <v>3.2000000000000001E-2</v>
      </c>
      <c r="AP2270" s="18">
        <f t="shared" si="4535"/>
        <v>0</v>
      </c>
      <c r="AQ2270" s="18"/>
      <c r="AR2270" s="18">
        <f t="shared" si="4462"/>
        <v>0</v>
      </c>
      <c r="AS2270" s="18">
        <f t="shared" si="4536"/>
        <v>0</v>
      </c>
      <c r="AT2270" s="18"/>
      <c r="AU2270" s="18">
        <f t="shared" si="4463"/>
        <v>0</v>
      </c>
      <c r="AV2270" s="18"/>
      <c r="AW2270" s="32"/>
      <c r="AX2270" s="26"/>
    </row>
    <row r="2271" spans="1:51" s="11" customFormat="1" x14ac:dyDescent="0.3">
      <c r="A2271" s="49" t="s">
        <v>470</v>
      </c>
      <c r="B2271" s="45">
        <v>810</v>
      </c>
      <c r="C2271" s="49" t="s">
        <v>200</v>
      </c>
      <c r="D2271" s="49" t="s">
        <v>20</v>
      </c>
      <c r="E2271" s="15" t="s">
        <v>553</v>
      </c>
      <c r="F2271" s="19"/>
      <c r="G2271" s="19"/>
      <c r="H2271" s="19"/>
      <c r="I2271" s="19"/>
      <c r="J2271" s="19"/>
      <c r="K2271" s="19"/>
      <c r="L2271" s="19"/>
      <c r="M2271" s="19"/>
      <c r="N2271" s="19"/>
      <c r="O2271" s="19">
        <f>30+35.75</f>
        <v>65.75</v>
      </c>
      <c r="P2271" s="19"/>
      <c r="Q2271" s="19"/>
      <c r="R2271" s="19">
        <f t="shared" si="4554"/>
        <v>65.75</v>
      </c>
      <c r="S2271" s="19">
        <f t="shared" si="4555"/>
        <v>0</v>
      </c>
      <c r="T2271" s="19">
        <f t="shared" si="4556"/>
        <v>0</v>
      </c>
      <c r="U2271" s="19"/>
      <c r="V2271" s="18">
        <f t="shared" si="4557"/>
        <v>65.75</v>
      </c>
      <c r="W2271" s="18">
        <f t="shared" si="4558"/>
        <v>0</v>
      </c>
      <c r="X2271" s="18">
        <f t="shared" si="4559"/>
        <v>0</v>
      </c>
      <c r="Y2271" s="18"/>
      <c r="Z2271" s="18"/>
      <c r="AA2271" s="18"/>
      <c r="AB2271" s="18">
        <f t="shared" si="4440"/>
        <v>65.75</v>
      </c>
      <c r="AC2271" s="18">
        <f t="shared" si="4441"/>
        <v>0</v>
      </c>
      <c r="AD2271" s="18">
        <f t="shared" si="4442"/>
        <v>0</v>
      </c>
      <c r="AE2271" s="18"/>
      <c r="AF2271" s="18"/>
      <c r="AG2271" s="18">
        <f t="shared" si="4455"/>
        <v>65.75</v>
      </c>
      <c r="AH2271" s="18">
        <f t="shared" si="4456"/>
        <v>0</v>
      </c>
      <c r="AI2271" s="18">
        <f t="shared" si="4457"/>
        <v>0</v>
      </c>
      <c r="AJ2271" s="18"/>
      <c r="AK2271" s="18"/>
      <c r="AL2271" s="18"/>
      <c r="AM2271" s="18">
        <f t="shared" si="4534"/>
        <v>65.75</v>
      </c>
      <c r="AN2271" s="18"/>
      <c r="AO2271" s="18">
        <f t="shared" si="4461"/>
        <v>65.75</v>
      </c>
      <c r="AP2271" s="18">
        <f t="shared" si="4535"/>
        <v>0</v>
      </c>
      <c r="AQ2271" s="18"/>
      <c r="AR2271" s="18">
        <f t="shared" si="4462"/>
        <v>0</v>
      </c>
      <c r="AS2271" s="18">
        <f t="shared" si="4536"/>
        <v>0</v>
      </c>
      <c r="AT2271" s="18"/>
      <c r="AU2271" s="18">
        <f t="shared" si="4463"/>
        <v>0</v>
      </c>
      <c r="AV2271" s="18"/>
      <c r="AW2271" s="32"/>
      <c r="AX2271" s="26"/>
    </row>
    <row r="2272" spans="1:51" s="11" customFormat="1" x14ac:dyDescent="0.3">
      <c r="A2272" s="10" t="s">
        <v>491</v>
      </c>
      <c r="B2272" s="17"/>
      <c r="C2272" s="10"/>
      <c r="D2272" s="10"/>
      <c r="E2272" s="16" t="s">
        <v>614</v>
      </c>
      <c r="F2272" s="18">
        <f>F2273+F2281+F2285+F2293+F2297+F2304+F2314+F2318+F2322+F2328+F2332+F2344+F2348+F2352+F2359+F2363+F2367+F2392+F2400+F2404+F2408+F2374+F2378+F2382+F2336+F2396+F2289</f>
        <v>353256.5</v>
      </c>
      <c r="G2272" s="18">
        <f t="shared" ref="G2272:H2272" si="4560">G2273+G2281+G2285+G2293+G2297+G2304+G2314+G2318+G2322+G2328+G2332+G2344+G2348+G2352+G2359+G2363+G2367+G2392+G2400+G2404+G2408+G2374+G2378+G2382+G2336+G2396+G2289</f>
        <v>362095.60000000009</v>
      </c>
      <c r="H2272" s="18">
        <f t="shared" si="4560"/>
        <v>350671.9</v>
      </c>
      <c r="I2272" s="18">
        <f t="shared" ref="I2272:K2272" si="4561">I2273+I2281+I2285+I2293+I2297+I2304+I2314+I2318+I2322+I2328+I2332+I2344+I2348+I2352+I2359+I2363+I2367+I2392+I2400+I2404+I2408+I2374+I2378+I2382+I2336+I2396+I2289</f>
        <v>-247.39999999999998</v>
      </c>
      <c r="J2272" s="18">
        <f t="shared" si="4561"/>
        <v>-285.39999999999998</v>
      </c>
      <c r="K2272" s="18">
        <f t="shared" si="4561"/>
        <v>-296.39999999999998</v>
      </c>
      <c r="L2272" s="18">
        <f t="shared" si="4404"/>
        <v>353009.1</v>
      </c>
      <c r="M2272" s="18">
        <f t="shared" si="4405"/>
        <v>361810.20000000007</v>
      </c>
      <c r="N2272" s="18">
        <f t="shared" si="4406"/>
        <v>350375.5</v>
      </c>
      <c r="O2272" s="18">
        <f>O2273+O2281+O2285+O2293+O2297+O2304+O2314+O2318+O2322+O2328+O2332+O2344+O2348+O2352+O2359+O2363+O2367+O2392+O2400+O2404+O2408+O2374+O2378+O2382+O2336+O2396+O2289+O2277</f>
        <v>49222.499000000003</v>
      </c>
      <c r="P2272" s="18">
        <f t="shared" ref="P2272:Q2272" si="4562">P2273+P2281+P2285+P2293+P2297+P2304+P2314+P2318+P2322+P2328+P2332+P2344+P2348+P2352+P2359+P2363+P2367+P2392+P2400+P2404+P2408+P2374+P2378+P2382+P2336+P2396+P2289+P2277</f>
        <v>153.19999999999999</v>
      </c>
      <c r="Q2272" s="18">
        <f t="shared" si="4562"/>
        <v>61426.200000000004</v>
      </c>
      <c r="R2272" s="18">
        <f t="shared" si="4554"/>
        <v>402231.59899999999</v>
      </c>
      <c r="S2272" s="18">
        <f t="shared" si="4555"/>
        <v>361963.40000000008</v>
      </c>
      <c r="T2272" s="18">
        <f t="shared" si="4556"/>
        <v>411801.7</v>
      </c>
      <c r="U2272" s="18">
        <f t="shared" ref="U2272" si="4563">U2273+U2281+U2285+U2293+U2297+U2304+U2314+U2318+U2322+U2328+U2332+U2344+U2348+U2352+U2359+U2363+U2367+U2392+U2400+U2404+U2408+U2374+U2378+U2382+U2336+U2396+U2289+U2277</f>
        <v>0</v>
      </c>
      <c r="V2272" s="18">
        <f t="shared" si="4557"/>
        <v>402231.59899999999</v>
      </c>
      <c r="W2272" s="18">
        <f t="shared" si="4558"/>
        <v>361963.40000000008</v>
      </c>
      <c r="X2272" s="18">
        <f t="shared" si="4559"/>
        <v>411801.7</v>
      </c>
      <c r="Y2272" s="18">
        <f>Y2273+Y2281+Y2285+Y2293+Y2297+Y2304+Y2314+Y2318+Y2322+Y2328+Y2332+Y2344+Y2348+Y2352+Y2359+Y2363+Y2367+Y2392+Y2400+Y2404+Y2408+Y2374+Y2378+Y2382+Y2336+Y2396+Y2289+Y2277</f>
        <v>0</v>
      </c>
      <c r="Z2272" s="18">
        <f t="shared" ref="Z2272:AA2272" si="4564">Z2273+Z2281+Z2285+Z2293+Z2297+Z2304+Z2314+Z2318+Z2322+Z2328+Z2332+Z2344+Z2348+Z2352+Z2359+Z2363+Z2367+Z2392+Z2400+Z2404+Z2408+Z2374+Z2378+Z2382+Z2336+Z2396+Z2289+Z2277</f>
        <v>0</v>
      </c>
      <c r="AA2272" s="18">
        <f t="shared" si="4564"/>
        <v>0</v>
      </c>
      <c r="AB2272" s="18">
        <f t="shared" si="4440"/>
        <v>402231.59899999999</v>
      </c>
      <c r="AC2272" s="18">
        <f t="shared" si="4441"/>
        <v>361963.40000000008</v>
      </c>
      <c r="AD2272" s="18">
        <f t="shared" si="4442"/>
        <v>411801.7</v>
      </c>
      <c r="AE2272" s="18">
        <f>AE2273+AE2281+AE2285+AE2293+AE2297+AE2304+AE2314+AE2318+AE2322+AE2328+AE2332+AE2344+AE2348+AE2352+AE2359+AE2363+AE2367+AE2392+AE2400+AE2404+AE2408+AE2374+AE2378+AE2382+AE2336+AE2396+AE2289+AE2277+AE2340</f>
        <v>3241.3</v>
      </c>
      <c r="AF2272" s="18">
        <f>AF2273+AF2281+AF2285+AF2293+AF2297+AF2304+AF2314+AF2318+AF2322+AF2328+AF2332+AF2344+AF2348+AF2352+AF2359+AF2363+AF2367+AF2392+AF2400+AF2404+AF2408+AF2374+AF2378+AF2382+AF2336+AF2396+AF2289+AF2277+AF2340</f>
        <v>0</v>
      </c>
      <c r="AG2272" s="18">
        <f t="shared" si="4455"/>
        <v>405472.89899999998</v>
      </c>
      <c r="AH2272" s="18">
        <f t="shared" si="4456"/>
        <v>361963.40000000008</v>
      </c>
      <c r="AI2272" s="18">
        <f t="shared" si="4457"/>
        <v>411801.7</v>
      </c>
      <c r="AJ2272" s="18">
        <f>AJ2273+AJ2281+AJ2285+AJ2293+AJ2297+AJ2304+AJ2314+AJ2318+AJ2322+AJ2328+AJ2332+AJ2344+AJ2348+AJ2352+AJ2359+AJ2363+AJ2367+AJ2392+AJ2400+AJ2404+AJ2408+AJ2374+AJ2378+AJ2382+AJ2336+AJ2396+AJ2289+AJ2277+AJ2340+AJ2415</f>
        <v>-10131.508000000002</v>
      </c>
      <c r="AK2272" s="18">
        <f t="shared" ref="AK2272:AV2272" si="4565">AK2273+AK2281+AK2285+AK2293+AK2297+AK2304+AK2314+AK2318+AK2322+AK2328+AK2332+AK2344+AK2348+AK2352+AK2359+AK2363+AK2367+AK2392+AK2400+AK2404+AK2408+AK2374+AK2378+AK2382+AK2336+AK2396+AK2289+AK2277+AK2340+AK2415</f>
        <v>0</v>
      </c>
      <c r="AL2272" s="18">
        <f t="shared" ref="AL2272" si="4566">AL2273+AL2281+AL2285+AL2293+AL2297+AL2304+AL2314+AL2318+AL2322+AL2328+AL2332+AL2344+AL2348+AL2352+AL2359+AL2363+AL2367+AL2392+AL2400+AL2404+AL2408+AL2374+AL2378+AL2382+AL2336+AL2396+AL2289+AL2277+AL2340+AL2415</f>
        <v>0</v>
      </c>
      <c r="AM2272" s="18">
        <f t="shared" si="4534"/>
        <v>395341.39099999995</v>
      </c>
      <c r="AN2272" s="18">
        <f t="shared" ref="AN2272" si="4567">AN2273+AN2281+AN2285+AN2293+AN2297+AN2304+AN2314+AN2318+AN2322+AN2328+AN2332+AN2344+AN2348+AN2352+AN2359+AN2363+AN2367+AN2392+AN2400+AN2404+AN2408+AN2374+AN2378+AN2382+AN2336+AN2396+AN2289+AN2277+AN2340+AN2415</f>
        <v>25000.841</v>
      </c>
      <c r="AO2272" s="18">
        <f t="shared" si="4461"/>
        <v>420342.23199999996</v>
      </c>
      <c r="AP2272" s="18">
        <f t="shared" si="4535"/>
        <v>361963.40000000008</v>
      </c>
      <c r="AQ2272" s="18">
        <f t="shared" ref="AQ2272" si="4568">AQ2273+AQ2281+AQ2285+AQ2293+AQ2297+AQ2304+AQ2314+AQ2318+AQ2322+AQ2328+AQ2332+AQ2344+AQ2348+AQ2352+AQ2359+AQ2363+AQ2367+AQ2392+AQ2400+AQ2404+AQ2408+AQ2374+AQ2378+AQ2382+AQ2336+AQ2396+AQ2289+AQ2277+AQ2340+AQ2415</f>
        <v>0</v>
      </c>
      <c r="AR2272" s="18">
        <f t="shared" si="4462"/>
        <v>361963.40000000008</v>
      </c>
      <c r="AS2272" s="18">
        <f t="shared" si="4536"/>
        <v>411801.7</v>
      </c>
      <c r="AT2272" s="18">
        <f t="shared" ref="AT2272" si="4569">AT2273+AT2281+AT2285+AT2293+AT2297+AT2304+AT2314+AT2318+AT2322+AT2328+AT2332+AT2344+AT2348+AT2352+AT2359+AT2363+AT2367+AT2392+AT2400+AT2404+AT2408+AT2374+AT2378+AT2382+AT2336+AT2396+AT2289+AT2277+AT2340+AT2415</f>
        <v>0</v>
      </c>
      <c r="AU2272" s="18">
        <f t="shared" si="4463"/>
        <v>411801.7</v>
      </c>
      <c r="AV2272" s="18">
        <f t="shared" si="4565"/>
        <v>0</v>
      </c>
      <c r="AW2272" s="31"/>
      <c r="AX2272" s="26"/>
    </row>
    <row r="2273" spans="1:51" ht="31.2" x14ac:dyDescent="0.3">
      <c r="A2273" s="49" t="s">
        <v>471</v>
      </c>
      <c r="B2273" s="45"/>
      <c r="C2273" s="49"/>
      <c r="D2273" s="49"/>
      <c r="E2273" s="15" t="s">
        <v>791</v>
      </c>
      <c r="F2273" s="19">
        <f t="shared" ref="F2273:K2275" si="4570">F2274</f>
        <v>671.9</v>
      </c>
      <c r="G2273" s="19">
        <f t="shared" si="4570"/>
        <v>336</v>
      </c>
      <c r="H2273" s="19">
        <f t="shared" si="4570"/>
        <v>168</v>
      </c>
      <c r="I2273" s="19">
        <f t="shared" si="4570"/>
        <v>0</v>
      </c>
      <c r="J2273" s="19">
        <f t="shared" si="4570"/>
        <v>0</v>
      </c>
      <c r="K2273" s="19">
        <f t="shared" si="4570"/>
        <v>0</v>
      </c>
      <c r="L2273" s="19">
        <f t="shared" ref="L2273:L2344" si="4571">F2273+I2273</f>
        <v>671.9</v>
      </c>
      <c r="M2273" s="19">
        <f t="shared" ref="M2273:M2344" si="4572">G2273+J2273</f>
        <v>336</v>
      </c>
      <c r="N2273" s="19">
        <f t="shared" ref="N2273:N2344" si="4573">H2273+K2273</f>
        <v>168</v>
      </c>
      <c r="O2273" s="19">
        <f t="shared" ref="O2273:Q2275" si="4574">O2274</f>
        <v>0</v>
      </c>
      <c r="P2273" s="19">
        <f t="shared" si="4574"/>
        <v>0</v>
      </c>
      <c r="Q2273" s="19">
        <f t="shared" si="4574"/>
        <v>0</v>
      </c>
      <c r="R2273" s="19">
        <f t="shared" si="4554"/>
        <v>671.9</v>
      </c>
      <c r="S2273" s="19">
        <f t="shared" si="4555"/>
        <v>336</v>
      </c>
      <c r="T2273" s="19">
        <f t="shared" si="4556"/>
        <v>168</v>
      </c>
      <c r="U2273" s="19">
        <f t="shared" ref="U2273:AV2273" si="4575">U2274</f>
        <v>0</v>
      </c>
      <c r="V2273" s="19">
        <f t="shared" si="4557"/>
        <v>671.9</v>
      </c>
      <c r="W2273" s="19">
        <f t="shared" si="4558"/>
        <v>336</v>
      </c>
      <c r="X2273" s="19">
        <f t="shared" si="4559"/>
        <v>168</v>
      </c>
      <c r="Y2273" s="19">
        <f t="shared" si="4575"/>
        <v>0</v>
      </c>
      <c r="Z2273" s="19">
        <f t="shared" si="4575"/>
        <v>0</v>
      </c>
      <c r="AA2273" s="19">
        <f t="shared" si="4575"/>
        <v>0</v>
      </c>
      <c r="AB2273" s="19">
        <f t="shared" si="4440"/>
        <v>671.9</v>
      </c>
      <c r="AC2273" s="19">
        <f t="shared" si="4441"/>
        <v>336</v>
      </c>
      <c r="AD2273" s="19">
        <f t="shared" si="4442"/>
        <v>168</v>
      </c>
      <c r="AE2273" s="19">
        <f t="shared" si="4575"/>
        <v>0</v>
      </c>
      <c r="AF2273" s="19">
        <f t="shared" si="4575"/>
        <v>0</v>
      </c>
      <c r="AG2273" s="19">
        <f t="shared" si="4455"/>
        <v>671.9</v>
      </c>
      <c r="AH2273" s="19">
        <f t="shared" si="4456"/>
        <v>336</v>
      </c>
      <c r="AI2273" s="19">
        <f t="shared" si="4457"/>
        <v>168</v>
      </c>
      <c r="AJ2273" s="19">
        <f t="shared" si="4575"/>
        <v>0</v>
      </c>
      <c r="AK2273" s="19">
        <f t="shared" si="4575"/>
        <v>0</v>
      </c>
      <c r="AL2273" s="19">
        <f t="shared" si="4575"/>
        <v>0</v>
      </c>
      <c r="AM2273" s="19">
        <f t="shared" si="4534"/>
        <v>671.9</v>
      </c>
      <c r="AN2273" s="19">
        <f t="shared" si="4575"/>
        <v>0</v>
      </c>
      <c r="AO2273" s="19">
        <f t="shared" si="4461"/>
        <v>671.9</v>
      </c>
      <c r="AP2273" s="19">
        <f t="shared" si="4535"/>
        <v>336</v>
      </c>
      <c r="AQ2273" s="19">
        <f t="shared" si="4575"/>
        <v>0</v>
      </c>
      <c r="AR2273" s="19">
        <f t="shared" si="4462"/>
        <v>336</v>
      </c>
      <c r="AS2273" s="19">
        <f t="shared" si="4536"/>
        <v>168</v>
      </c>
      <c r="AT2273" s="19">
        <f t="shared" si="4575"/>
        <v>0</v>
      </c>
      <c r="AU2273" s="19">
        <f t="shared" si="4463"/>
        <v>168</v>
      </c>
      <c r="AV2273" s="19">
        <f t="shared" si="4575"/>
        <v>0</v>
      </c>
      <c r="AW2273" s="32"/>
      <c r="AX2273" s="23"/>
      <c r="AY2273" s="2"/>
    </row>
    <row r="2274" spans="1:51" x14ac:dyDescent="0.3">
      <c r="A2274" s="49" t="s">
        <v>471</v>
      </c>
      <c r="B2274" s="45">
        <v>800</v>
      </c>
      <c r="C2274" s="49"/>
      <c r="D2274" s="49"/>
      <c r="E2274" s="15" t="s">
        <v>583</v>
      </c>
      <c r="F2274" s="19">
        <f t="shared" si="4570"/>
        <v>671.9</v>
      </c>
      <c r="G2274" s="19">
        <f t="shared" si="4570"/>
        <v>336</v>
      </c>
      <c r="H2274" s="19">
        <f t="shared" si="4570"/>
        <v>168</v>
      </c>
      <c r="I2274" s="19">
        <f t="shared" si="4570"/>
        <v>0</v>
      </c>
      <c r="J2274" s="19">
        <f t="shared" si="4570"/>
        <v>0</v>
      </c>
      <c r="K2274" s="19">
        <f t="shared" si="4570"/>
        <v>0</v>
      </c>
      <c r="L2274" s="19">
        <f t="shared" si="4571"/>
        <v>671.9</v>
      </c>
      <c r="M2274" s="19">
        <f t="shared" si="4572"/>
        <v>336</v>
      </c>
      <c r="N2274" s="19">
        <f t="shared" si="4573"/>
        <v>168</v>
      </c>
      <c r="O2274" s="19">
        <f t="shared" si="4574"/>
        <v>0</v>
      </c>
      <c r="P2274" s="19">
        <f t="shared" si="4574"/>
        <v>0</v>
      </c>
      <c r="Q2274" s="19">
        <f t="shared" si="4574"/>
        <v>0</v>
      </c>
      <c r="R2274" s="19">
        <f t="shared" si="4554"/>
        <v>671.9</v>
      </c>
      <c r="S2274" s="19">
        <f t="shared" si="4555"/>
        <v>336</v>
      </c>
      <c r="T2274" s="19">
        <f t="shared" si="4556"/>
        <v>168</v>
      </c>
      <c r="U2274" s="19">
        <f t="shared" ref="U2274:AV2275" si="4576">U2275</f>
        <v>0</v>
      </c>
      <c r="V2274" s="19">
        <f t="shared" si="4557"/>
        <v>671.9</v>
      </c>
      <c r="W2274" s="19">
        <f t="shared" si="4558"/>
        <v>336</v>
      </c>
      <c r="X2274" s="19">
        <f t="shared" si="4559"/>
        <v>168</v>
      </c>
      <c r="Y2274" s="19">
        <f t="shared" si="4576"/>
        <v>0</v>
      </c>
      <c r="Z2274" s="19">
        <f t="shared" si="4576"/>
        <v>0</v>
      </c>
      <c r="AA2274" s="19">
        <f t="shared" si="4576"/>
        <v>0</v>
      </c>
      <c r="AB2274" s="19">
        <f t="shared" si="4440"/>
        <v>671.9</v>
      </c>
      <c r="AC2274" s="19">
        <f t="shared" si="4441"/>
        <v>336</v>
      </c>
      <c r="AD2274" s="19">
        <f t="shared" si="4442"/>
        <v>168</v>
      </c>
      <c r="AE2274" s="19">
        <f t="shared" si="4576"/>
        <v>0</v>
      </c>
      <c r="AF2274" s="19">
        <f t="shared" si="4576"/>
        <v>0</v>
      </c>
      <c r="AG2274" s="19">
        <f t="shared" si="4455"/>
        <v>671.9</v>
      </c>
      <c r="AH2274" s="19">
        <f t="shared" si="4456"/>
        <v>336</v>
      </c>
      <c r="AI2274" s="19">
        <f t="shared" si="4457"/>
        <v>168</v>
      </c>
      <c r="AJ2274" s="19">
        <f t="shared" si="4576"/>
        <v>0</v>
      </c>
      <c r="AK2274" s="19">
        <f t="shared" si="4576"/>
        <v>0</v>
      </c>
      <c r="AL2274" s="19">
        <f t="shared" si="4576"/>
        <v>0</v>
      </c>
      <c r="AM2274" s="19">
        <f t="shared" si="4534"/>
        <v>671.9</v>
      </c>
      <c r="AN2274" s="19">
        <f t="shared" si="4576"/>
        <v>0</v>
      </c>
      <c r="AO2274" s="19">
        <f t="shared" si="4461"/>
        <v>671.9</v>
      </c>
      <c r="AP2274" s="19">
        <f t="shared" si="4535"/>
        <v>336</v>
      </c>
      <c r="AQ2274" s="19">
        <f t="shared" si="4576"/>
        <v>0</v>
      </c>
      <c r="AR2274" s="19">
        <f t="shared" si="4462"/>
        <v>336</v>
      </c>
      <c r="AS2274" s="19">
        <f t="shared" si="4536"/>
        <v>168</v>
      </c>
      <c r="AT2274" s="19">
        <f t="shared" si="4576"/>
        <v>0</v>
      </c>
      <c r="AU2274" s="19">
        <f t="shared" si="4463"/>
        <v>168</v>
      </c>
      <c r="AV2274" s="19">
        <f t="shared" si="4576"/>
        <v>0</v>
      </c>
      <c r="AW2274" s="32"/>
      <c r="AX2274" s="23"/>
      <c r="AY2274" s="2"/>
    </row>
    <row r="2275" spans="1:51" x14ac:dyDescent="0.3">
      <c r="A2275" s="49" t="s">
        <v>471</v>
      </c>
      <c r="B2275" s="45">
        <v>850</v>
      </c>
      <c r="C2275" s="49"/>
      <c r="D2275" s="49"/>
      <c r="E2275" s="15" t="s">
        <v>601</v>
      </c>
      <c r="F2275" s="19">
        <f t="shared" si="4570"/>
        <v>671.9</v>
      </c>
      <c r="G2275" s="19">
        <f t="shared" si="4570"/>
        <v>336</v>
      </c>
      <c r="H2275" s="19">
        <f t="shared" si="4570"/>
        <v>168</v>
      </c>
      <c r="I2275" s="19">
        <f t="shared" si="4570"/>
        <v>0</v>
      </c>
      <c r="J2275" s="19">
        <f t="shared" si="4570"/>
        <v>0</v>
      </c>
      <c r="K2275" s="19">
        <f t="shared" si="4570"/>
        <v>0</v>
      </c>
      <c r="L2275" s="19">
        <f t="shared" si="4571"/>
        <v>671.9</v>
      </c>
      <c r="M2275" s="19">
        <f t="shared" si="4572"/>
        <v>336</v>
      </c>
      <c r="N2275" s="19">
        <f t="shared" si="4573"/>
        <v>168</v>
      </c>
      <c r="O2275" s="19">
        <f t="shared" si="4574"/>
        <v>0</v>
      </c>
      <c r="P2275" s="19">
        <f t="shared" si="4574"/>
        <v>0</v>
      </c>
      <c r="Q2275" s="19">
        <f t="shared" si="4574"/>
        <v>0</v>
      </c>
      <c r="R2275" s="19">
        <f t="shared" si="4554"/>
        <v>671.9</v>
      </c>
      <c r="S2275" s="19">
        <f t="shared" si="4555"/>
        <v>336</v>
      </c>
      <c r="T2275" s="19">
        <f t="shared" si="4556"/>
        <v>168</v>
      </c>
      <c r="U2275" s="19">
        <f t="shared" si="4576"/>
        <v>0</v>
      </c>
      <c r="V2275" s="19">
        <f t="shared" si="4557"/>
        <v>671.9</v>
      </c>
      <c r="W2275" s="19">
        <f t="shared" si="4558"/>
        <v>336</v>
      </c>
      <c r="X2275" s="19">
        <f t="shared" si="4559"/>
        <v>168</v>
      </c>
      <c r="Y2275" s="19">
        <f t="shared" si="4576"/>
        <v>0</v>
      </c>
      <c r="Z2275" s="19">
        <f t="shared" si="4576"/>
        <v>0</v>
      </c>
      <c r="AA2275" s="19">
        <f t="shared" si="4576"/>
        <v>0</v>
      </c>
      <c r="AB2275" s="19">
        <f t="shared" si="4440"/>
        <v>671.9</v>
      </c>
      <c r="AC2275" s="19">
        <f t="shared" si="4441"/>
        <v>336</v>
      </c>
      <c r="AD2275" s="19">
        <f t="shared" si="4442"/>
        <v>168</v>
      </c>
      <c r="AE2275" s="19">
        <f t="shared" si="4576"/>
        <v>0</v>
      </c>
      <c r="AF2275" s="19">
        <f t="shared" si="4576"/>
        <v>0</v>
      </c>
      <c r="AG2275" s="19">
        <f t="shared" si="4455"/>
        <v>671.9</v>
      </c>
      <c r="AH2275" s="19">
        <f t="shared" si="4456"/>
        <v>336</v>
      </c>
      <c r="AI2275" s="19">
        <f t="shared" si="4457"/>
        <v>168</v>
      </c>
      <c r="AJ2275" s="19">
        <f t="shared" si="4576"/>
        <v>0</v>
      </c>
      <c r="AK2275" s="19">
        <f t="shared" si="4576"/>
        <v>0</v>
      </c>
      <c r="AL2275" s="19">
        <f t="shared" si="4576"/>
        <v>0</v>
      </c>
      <c r="AM2275" s="19">
        <f t="shared" si="4534"/>
        <v>671.9</v>
      </c>
      <c r="AN2275" s="19">
        <f t="shared" si="4576"/>
        <v>0</v>
      </c>
      <c r="AO2275" s="19">
        <f t="shared" si="4461"/>
        <v>671.9</v>
      </c>
      <c r="AP2275" s="19">
        <f t="shared" si="4535"/>
        <v>336</v>
      </c>
      <c r="AQ2275" s="19">
        <f t="shared" si="4576"/>
        <v>0</v>
      </c>
      <c r="AR2275" s="19">
        <f t="shared" si="4462"/>
        <v>336</v>
      </c>
      <c r="AS2275" s="19">
        <f t="shared" si="4536"/>
        <v>168</v>
      </c>
      <c r="AT2275" s="19">
        <f t="shared" si="4576"/>
        <v>0</v>
      </c>
      <c r="AU2275" s="19">
        <f t="shared" si="4463"/>
        <v>168</v>
      </c>
      <c r="AV2275" s="19">
        <f t="shared" si="4576"/>
        <v>0</v>
      </c>
      <c r="AW2275" s="32"/>
      <c r="AX2275" s="23"/>
      <c r="AY2275" s="2"/>
    </row>
    <row r="2276" spans="1:51" x14ac:dyDescent="0.3">
      <c r="A2276" s="49" t="s">
        <v>471</v>
      </c>
      <c r="B2276" s="45">
        <v>850</v>
      </c>
      <c r="C2276" s="49" t="s">
        <v>5</v>
      </c>
      <c r="D2276" s="49" t="s">
        <v>6</v>
      </c>
      <c r="E2276" s="15" t="s">
        <v>543</v>
      </c>
      <c r="F2276" s="19">
        <v>671.9</v>
      </c>
      <c r="G2276" s="19">
        <v>336</v>
      </c>
      <c r="H2276" s="19">
        <v>168</v>
      </c>
      <c r="I2276" s="19"/>
      <c r="J2276" s="19"/>
      <c r="K2276" s="19"/>
      <c r="L2276" s="19">
        <f t="shared" si="4571"/>
        <v>671.9</v>
      </c>
      <c r="M2276" s="19">
        <f t="shared" si="4572"/>
        <v>336</v>
      </c>
      <c r="N2276" s="19">
        <f t="shared" si="4573"/>
        <v>168</v>
      </c>
      <c r="O2276" s="19"/>
      <c r="P2276" s="19"/>
      <c r="Q2276" s="19"/>
      <c r="R2276" s="19">
        <f t="shared" si="4554"/>
        <v>671.9</v>
      </c>
      <c r="S2276" s="19">
        <f t="shared" si="4555"/>
        <v>336</v>
      </c>
      <c r="T2276" s="19">
        <f t="shared" si="4556"/>
        <v>168</v>
      </c>
      <c r="U2276" s="19"/>
      <c r="V2276" s="19">
        <f t="shared" si="4557"/>
        <v>671.9</v>
      </c>
      <c r="W2276" s="19">
        <f t="shared" si="4558"/>
        <v>336</v>
      </c>
      <c r="X2276" s="19">
        <f t="shared" si="4559"/>
        <v>168</v>
      </c>
      <c r="Y2276" s="19"/>
      <c r="Z2276" s="19"/>
      <c r="AA2276" s="19"/>
      <c r="AB2276" s="19">
        <f t="shared" ref="AB2276:AB2339" si="4577">V2276+Y2276</f>
        <v>671.9</v>
      </c>
      <c r="AC2276" s="19">
        <f t="shared" ref="AC2276:AC2339" si="4578">W2276+Z2276</f>
        <v>336</v>
      </c>
      <c r="AD2276" s="19">
        <f t="shared" ref="AD2276:AD2339" si="4579">X2276+AA2276</f>
        <v>168</v>
      </c>
      <c r="AE2276" s="19"/>
      <c r="AF2276" s="19"/>
      <c r="AG2276" s="19">
        <f t="shared" si="4455"/>
        <v>671.9</v>
      </c>
      <c r="AH2276" s="19">
        <f t="shared" si="4456"/>
        <v>336</v>
      </c>
      <c r="AI2276" s="19">
        <f t="shared" si="4457"/>
        <v>168</v>
      </c>
      <c r="AJ2276" s="19"/>
      <c r="AK2276" s="19"/>
      <c r="AL2276" s="19"/>
      <c r="AM2276" s="19">
        <f t="shared" si="4534"/>
        <v>671.9</v>
      </c>
      <c r="AN2276" s="19"/>
      <c r="AO2276" s="19">
        <f t="shared" si="4461"/>
        <v>671.9</v>
      </c>
      <c r="AP2276" s="19">
        <f t="shared" si="4535"/>
        <v>336</v>
      </c>
      <c r="AQ2276" s="19"/>
      <c r="AR2276" s="19">
        <f t="shared" si="4462"/>
        <v>336</v>
      </c>
      <c r="AS2276" s="19">
        <f t="shared" si="4536"/>
        <v>168</v>
      </c>
      <c r="AT2276" s="19"/>
      <c r="AU2276" s="19">
        <f t="shared" si="4463"/>
        <v>168</v>
      </c>
      <c r="AV2276" s="19"/>
      <c r="AW2276" s="32"/>
      <c r="AX2276" s="23"/>
      <c r="AY2276" s="2"/>
    </row>
    <row r="2277" spans="1:51" ht="31.2" x14ac:dyDescent="0.3">
      <c r="A2277" s="20" t="s">
        <v>1373</v>
      </c>
      <c r="B2277" s="45"/>
      <c r="C2277" s="49"/>
      <c r="D2277" s="49"/>
      <c r="E2277" s="15" t="s">
        <v>1374</v>
      </c>
      <c r="F2277" s="19"/>
      <c r="G2277" s="19"/>
      <c r="H2277" s="19"/>
      <c r="I2277" s="19"/>
      <c r="J2277" s="19"/>
      <c r="K2277" s="19"/>
      <c r="L2277" s="19"/>
      <c r="M2277" s="19"/>
      <c r="N2277" s="19"/>
      <c r="O2277" s="19">
        <f>O2278</f>
        <v>39926.847000000002</v>
      </c>
      <c r="P2277" s="19">
        <f t="shared" ref="P2277:AV2279" si="4580">P2278</f>
        <v>0</v>
      </c>
      <c r="Q2277" s="19">
        <f t="shared" si="4580"/>
        <v>0</v>
      </c>
      <c r="R2277" s="19">
        <f t="shared" si="4554"/>
        <v>39926.847000000002</v>
      </c>
      <c r="S2277" s="19">
        <f t="shared" si="4555"/>
        <v>0</v>
      </c>
      <c r="T2277" s="19">
        <f t="shared" si="4556"/>
        <v>0</v>
      </c>
      <c r="U2277" s="19">
        <f t="shared" si="4580"/>
        <v>0</v>
      </c>
      <c r="V2277" s="19">
        <f t="shared" si="4557"/>
        <v>39926.847000000002</v>
      </c>
      <c r="W2277" s="19">
        <f t="shared" si="4558"/>
        <v>0</v>
      </c>
      <c r="X2277" s="19">
        <f t="shared" si="4559"/>
        <v>0</v>
      </c>
      <c r="Y2277" s="19">
        <f t="shared" si="4580"/>
        <v>0</v>
      </c>
      <c r="Z2277" s="19">
        <f t="shared" si="4580"/>
        <v>0</v>
      </c>
      <c r="AA2277" s="19">
        <f t="shared" si="4580"/>
        <v>0</v>
      </c>
      <c r="AB2277" s="19">
        <f t="shared" si="4577"/>
        <v>39926.847000000002</v>
      </c>
      <c r="AC2277" s="19">
        <f t="shared" si="4578"/>
        <v>0</v>
      </c>
      <c r="AD2277" s="19">
        <f t="shared" si="4579"/>
        <v>0</v>
      </c>
      <c r="AE2277" s="19">
        <f t="shared" si="4580"/>
        <v>0</v>
      </c>
      <c r="AF2277" s="19">
        <f t="shared" si="4580"/>
        <v>0</v>
      </c>
      <c r="AG2277" s="19">
        <f t="shared" si="4455"/>
        <v>39926.847000000002</v>
      </c>
      <c r="AH2277" s="19">
        <f t="shared" si="4456"/>
        <v>0</v>
      </c>
      <c r="AI2277" s="19">
        <f t="shared" si="4457"/>
        <v>0</v>
      </c>
      <c r="AJ2277" s="19">
        <f t="shared" si="4580"/>
        <v>0</v>
      </c>
      <c r="AK2277" s="19">
        <f t="shared" si="4580"/>
        <v>0</v>
      </c>
      <c r="AL2277" s="19">
        <f t="shared" si="4580"/>
        <v>0</v>
      </c>
      <c r="AM2277" s="19">
        <f t="shared" si="4534"/>
        <v>39926.847000000002</v>
      </c>
      <c r="AN2277" s="19">
        <f t="shared" si="4580"/>
        <v>0</v>
      </c>
      <c r="AO2277" s="19">
        <f t="shared" si="4461"/>
        <v>39926.847000000002</v>
      </c>
      <c r="AP2277" s="19">
        <f t="shared" si="4535"/>
        <v>0</v>
      </c>
      <c r="AQ2277" s="19">
        <f t="shared" si="4580"/>
        <v>0</v>
      </c>
      <c r="AR2277" s="19">
        <f t="shared" si="4462"/>
        <v>0</v>
      </c>
      <c r="AS2277" s="19">
        <f t="shared" si="4536"/>
        <v>0</v>
      </c>
      <c r="AT2277" s="19">
        <f t="shared" si="4580"/>
        <v>0</v>
      </c>
      <c r="AU2277" s="19">
        <f t="shared" si="4463"/>
        <v>0</v>
      </c>
      <c r="AV2277" s="19">
        <f t="shared" si="4580"/>
        <v>0</v>
      </c>
      <c r="AW2277" s="32"/>
      <c r="AX2277" s="23"/>
      <c r="AY2277" s="2"/>
    </row>
    <row r="2278" spans="1:51" ht="31.2" x14ac:dyDescent="0.3">
      <c r="A2278" s="20" t="s">
        <v>1373</v>
      </c>
      <c r="B2278" s="45">
        <v>200</v>
      </c>
      <c r="C2278" s="49"/>
      <c r="D2278" s="49"/>
      <c r="E2278" s="15" t="s">
        <v>578</v>
      </c>
      <c r="F2278" s="19"/>
      <c r="G2278" s="19"/>
      <c r="H2278" s="19"/>
      <c r="I2278" s="19"/>
      <c r="J2278" s="19"/>
      <c r="K2278" s="19"/>
      <c r="L2278" s="19"/>
      <c r="M2278" s="19"/>
      <c r="N2278" s="19"/>
      <c r="O2278" s="19">
        <f>O2279</f>
        <v>39926.847000000002</v>
      </c>
      <c r="P2278" s="19">
        <f t="shared" si="4580"/>
        <v>0</v>
      </c>
      <c r="Q2278" s="19">
        <f t="shared" si="4580"/>
        <v>0</v>
      </c>
      <c r="R2278" s="19">
        <f t="shared" si="4554"/>
        <v>39926.847000000002</v>
      </c>
      <c r="S2278" s="19">
        <f t="shared" si="4555"/>
        <v>0</v>
      </c>
      <c r="T2278" s="19">
        <f t="shared" si="4556"/>
        <v>0</v>
      </c>
      <c r="U2278" s="19">
        <f t="shared" si="4580"/>
        <v>0</v>
      </c>
      <c r="V2278" s="19">
        <f t="shared" si="4557"/>
        <v>39926.847000000002</v>
      </c>
      <c r="W2278" s="19">
        <f t="shared" si="4558"/>
        <v>0</v>
      </c>
      <c r="X2278" s="19">
        <f t="shared" si="4559"/>
        <v>0</v>
      </c>
      <c r="Y2278" s="19">
        <f t="shared" si="4580"/>
        <v>0</v>
      </c>
      <c r="Z2278" s="19">
        <f t="shared" si="4580"/>
        <v>0</v>
      </c>
      <c r="AA2278" s="19">
        <f t="shared" si="4580"/>
        <v>0</v>
      </c>
      <c r="AB2278" s="19">
        <f t="shared" si="4577"/>
        <v>39926.847000000002</v>
      </c>
      <c r="AC2278" s="19">
        <f t="shared" si="4578"/>
        <v>0</v>
      </c>
      <c r="AD2278" s="19">
        <f t="shared" si="4579"/>
        <v>0</v>
      </c>
      <c r="AE2278" s="19">
        <f t="shared" si="4580"/>
        <v>0</v>
      </c>
      <c r="AF2278" s="19">
        <f t="shared" si="4580"/>
        <v>0</v>
      </c>
      <c r="AG2278" s="19">
        <f t="shared" si="4455"/>
        <v>39926.847000000002</v>
      </c>
      <c r="AH2278" s="19">
        <f t="shared" si="4456"/>
        <v>0</v>
      </c>
      <c r="AI2278" s="19">
        <f t="shared" si="4457"/>
        <v>0</v>
      </c>
      <c r="AJ2278" s="19">
        <f t="shared" si="4580"/>
        <v>0</v>
      </c>
      <c r="AK2278" s="19">
        <f t="shared" si="4580"/>
        <v>0</v>
      </c>
      <c r="AL2278" s="19">
        <f t="shared" si="4580"/>
        <v>0</v>
      </c>
      <c r="AM2278" s="19">
        <f t="shared" si="4534"/>
        <v>39926.847000000002</v>
      </c>
      <c r="AN2278" s="19">
        <f t="shared" si="4580"/>
        <v>0</v>
      </c>
      <c r="AO2278" s="19">
        <f t="shared" si="4461"/>
        <v>39926.847000000002</v>
      </c>
      <c r="AP2278" s="19">
        <f t="shared" si="4535"/>
        <v>0</v>
      </c>
      <c r="AQ2278" s="19">
        <f t="shared" si="4580"/>
        <v>0</v>
      </c>
      <c r="AR2278" s="19">
        <f t="shared" si="4462"/>
        <v>0</v>
      </c>
      <c r="AS2278" s="19">
        <f t="shared" si="4536"/>
        <v>0</v>
      </c>
      <c r="AT2278" s="19">
        <f t="shared" si="4580"/>
        <v>0</v>
      </c>
      <c r="AU2278" s="19">
        <f t="shared" si="4463"/>
        <v>0</v>
      </c>
      <c r="AV2278" s="19">
        <f t="shared" si="4580"/>
        <v>0</v>
      </c>
      <c r="AW2278" s="32"/>
      <c r="AX2278" s="23"/>
      <c r="AY2278" s="2"/>
    </row>
    <row r="2279" spans="1:51" ht="46.8" x14ac:dyDescent="0.3">
      <c r="A2279" s="20" t="s">
        <v>1373</v>
      </c>
      <c r="B2279" s="45">
        <v>240</v>
      </c>
      <c r="C2279" s="49"/>
      <c r="D2279" s="49"/>
      <c r="E2279" s="15" t="s">
        <v>586</v>
      </c>
      <c r="F2279" s="19"/>
      <c r="G2279" s="19"/>
      <c r="H2279" s="19"/>
      <c r="I2279" s="19"/>
      <c r="J2279" s="19"/>
      <c r="K2279" s="19"/>
      <c r="L2279" s="19"/>
      <c r="M2279" s="19"/>
      <c r="N2279" s="19"/>
      <c r="O2279" s="19">
        <f>O2280</f>
        <v>39926.847000000002</v>
      </c>
      <c r="P2279" s="19">
        <f t="shared" si="4580"/>
        <v>0</v>
      </c>
      <c r="Q2279" s="19">
        <f t="shared" si="4580"/>
        <v>0</v>
      </c>
      <c r="R2279" s="19">
        <f t="shared" si="4554"/>
        <v>39926.847000000002</v>
      </c>
      <c r="S2279" s="19">
        <f t="shared" si="4555"/>
        <v>0</v>
      </c>
      <c r="T2279" s="19">
        <f t="shared" si="4556"/>
        <v>0</v>
      </c>
      <c r="U2279" s="19">
        <f t="shared" si="4580"/>
        <v>0</v>
      </c>
      <c r="V2279" s="19">
        <f t="shared" si="4557"/>
        <v>39926.847000000002</v>
      </c>
      <c r="W2279" s="19">
        <f t="shared" si="4558"/>
        <v>0</v>
      </c>
      <c r="X2279" s="19">
        <f t="shared" si="4559"/>
        <v>0</v>
      </c>
      <c r="Y2279" s="19">
        <f t="shared" si="4580"/>
        <v>0</v>
      </c>
      <c r="Z2279" s="19">
        <f t="shared" si="4580"/>
        <v>0</v>
      </c>
      <c r="AA2279" s="19">
        <f t="shared" si="4580"/>
        <v>0</v>
      </c>
      <c r="AB2279" s="19">
        <f t="shared" si="4577"/>
        <v>39926.847000000002</v>
      </c>
      <c r="AC2279" s="19">
        <f t="shared" si="4578"/>
        <v>0</v>
      </c>
      <c r="AD2279" s="19">
        <f t="shared" si="4579"/>
        <v>0</v>
      </c>
      <c r="AE2279" s="19">
        <f t="shared" si="4580"/>
        <v>0</v>
      </c>
      <c r="AF2279" s="19">
        <f t="shared" si="4580"/>
        <v>0</v>
      </c>
      <c r="AG2279" s="19">
        <f t="shared" si="4455"/>
        <v>39926.847000000002</v>
      </c>
      <c r="AH2279" s="19">
        <f t="shared" si="4456"/>
        <v>0</v>
      </c>
      <c r="AI2279" s="19">
        <f t="shared" si="4457"/>
        <v>0</v>
      </c>
      <c r="AJ2279" s="19">
        <f t="shared" si="4580"/>
        <v>0</v>
      </c>
      <c r="AK2279" s="19">
        <f t="shared" si="4580"/>
        <v>0</v>
      </c>
      <c r="AL2279" s="19">
        <f t="shared" si="4580"/>
        <v>0</v>
      </c>
      <c r="AM2279" s="19">
        <f t="shared" si="4534"/>
        <v>39926.847000000002</v>
      </c>
      <c r="AN2279" s="19">
        <f t="shared" si="4580"/>
        <v>0</v>
      </c>
      <c r="AO2279" s="19">
        <f t="shared" si="4461"/>
        <v>39926.847000000002</v>
      </c>
      <c r="AP2279" s="19">
        <f t="shared" si="4535"/>
        <v>0</v>
      </c>
      <c r="AQ2279" s="19">
        <f t="shared" si="4580"/>
        <v>0</v>
      </c>
      <c r="AR2279" s="19">
        <f t="shared" si="4462"/>
        <v>0</v>
      </c>
      <c r="AS2279" s="19">
        <f t="shared" si="4536"/>
        <v>0</v>
      </c>
      <c r="AT2279" s="19">
        <f t="shared" si="4580"/>
        <v>0</v>
      </c>
      <c r="AU2279" s="19">
        <f t="shared" si="4463"/>
        <v>0</v>
      </c>
      <c r="AV2279" s="19">
        <f t="shared" si="4580"/>
        <v>0</v>
      </c>
      <c r="AW2279" s="32"/>
      <c r="AX2279" s="23"/>
      <c r="AY2279" s="2"/>
    </row>
    <row r="2280" spans="1:51" x14ac:dyDescent="0.3">
      <c r="A2280" s="20" t="s">
        <v>1373</v>
      </c>
      <c r="B2280" s="45">
        <v>240</v>
      </c>
      <c r="C2280" s="49" t="s">
        <v>5</v>
      </c>
      <c r="D2280" s="49" t="s">
        <v>6</v>
      </c>
      <c r="E2280" s="15" t="s">
        <v>543</v>
      </c>
      <c r="F2280" s="19"/>
      <c r="G2280" s="19"/>
      <c r="H2280" s="19"/>
      <c r="I2280" s="19"/>
      <c r="J2280" s="19"/>
      <c r="K2280" s="19"/>
      <c r="L2280" s="19"/>
      <c r="M2280" s="19"/>
      <c r="N2280" s="19"/>
      <c r="O2280" s="19">
        <v>39926.847000000002</v>
      </c>
      <c r="P2280" s="19"/>
      <c r="Q2280" s="19"/>
      <c r="R2280" s="19">
        <f t="shared" si="4554"/>
        <v>39926.847000000002</v>
      </c>
      <c r="S2280" s="19">
        <f t="shared" si="4555"/>
        <v>0</v>
      </c>
      <c r="T2280" s="19">
        <f t="shared" si="4556"/>
        <v>0</v>
      </c>
      <c r="U2280" s="19"/>
      <c r="V2280" s="19">
        <f t="shared" si="4557"/>
        <v>39926.847000000002</v>
      </c>
      <c r="W2280" s="19">
        <f t="shared" si="4558"/>
        <v>0</v>
      </c>
      <c r="X2280" s="19">
        <f t="shared" si="4559"/>
        <v>0</v>
      </c>
      <c r="Y2280" s="19"/>
      <c r="Z2280" s="19"/>
      <c r="AA2280" s="19"/>
      <c r="AB2280" s="19">
        <f t="shared" si="4577"/>
        <v>39926.847000000002</v>
      </c>
      <c r="AC2280" s="19">
        <f t="shared" si="4578"/>
        <v>0</v>
      </c>
      <c r="AD2280" s="19">
        <f t="shared" si="4579"/>
        <v>0</v>
      </c>
      <c r="AE2280" s="19"/>
      <c r="AF2280" s="19"/>
      <c r="AG2280" s="19">
        <f t="shared" ref="AG2280:AG2347" si="4581">AB2280+AE2280</f>
        <v>39926.847000000002</v>
      </c>
      <c r="AH2280" s="19">
        <f t="shared" ref="AH2280:AH2347" si="4582">AC2280+AF2280</f>
        <v>0</v>
      </c>
      <c r="AI2280" s="19">
        <f t="shared" ref="AI2280:AI2347" si="4583">AD2280</f>
        <v>0</v>
      </c>
      <c r="AJ2280" s="19"/>
      <c r="AK2280" s="19"/>
      <c r="AL2280" s="19"/>
      <c r="AM2280" s="19">
        <f t="shared" si="4534"/>
        <v>39926.847000000002</v>
      </c>
      <c r="AN2280" s="19"/>
      <c r="AO2280" s="19">
        <f t="shared" si="4461"/>
        <v>39926.847000000002</v>
      </c>
      <c r="AP2280" s="19">
        <f t="shared" si="4535"/>
        <v>0</v>
      </c>
      <c r="AQ2280" s="19"/>
      <c r="AR2280" s="19">
        <f t="shared" si="4462"/>
        <v>0</v>
      </c>
      <c r="AS2280" s="19">
        <f t="shared" si="4536"/>
        <v>0</v>
      </c>
      <c r="AT2280" s="19"/>
      <c r="AU2280" s="19">
        <f t="shared" si="4463"/>
        <v>0</v>
      </c>
      <c r="AV2280" s="19"/>
      <c r="AW2280" s="32"/>
      <c r="AX2280" s="23"/>
      <c r="AY2280" s="2"/>
    </row>
    <row r="2281" spans="1:51" ht="46.8" x14ac:dyDescent="0.3">
      <c r="A2281" s="49" t="s">
        <v>472</v>
      </c>
      <c r="B2281" s="45"/>
      <c r="C2281" s="49"/>
      <c r="D2281" s="49"/>
      <c r="E2281" s="15" t="s">
        <v>792</v>
      </c>
      <c r="F2281" s="19">
        <f t="shared" ref="F2281:K2283" si="4584">F2282</f>
        <v>1902.3</v>
      </c>
      <c r="G2281" s="19">
        <f t="shared" si="4584"/>
        <v>1902.3</v>
      </c>
      <c r="H2281" s="19">
        <f t="shared" si="4584"/>
        <v>1902.3</v>
      </c>
      <c r="I2281" s="19">
        <f t="shared" si="4584"/>
        <v>0</v>
      </c>
      <c r="J2281" s="19">
        <f t="shared" si="4584"/>
        <v>0</v>
      </c>
      <c r="K2281" s="19">
        <f t="shared" si="4584"/>
        <v>0</v>
      </c>
      <c r="L2281" s="19">
        <f t="shared" si="4571"/>
        <v>1902.3</v>
      </c>
      <c r="M2281" s="19">
        <f t="shared" si="4572"/>
        <v>1902.3</v>
      </c>
      <c r="N2281" s="19">
        <f t="shared" si="4573"/>
        <v>1902.3</v>
      </c>
      <c r="O2281" s="19">
        <f t="shared" ref="O2281:Q2283" si="4585">O2282</f>
        <v>0</v>
      </c>
      <c r="P2281" s="19">
        <f t="shared" si="4585"/>
        <v>0</v>
      </c>
      <c r="Q2281" s="19">
        <f t="shared" si="4585"/>
        <v>0</v>
      </c>
      <c r="R2281" s="19">
        <f t="shared" si="4554"/>
        <v>1902.3</v>
      </c>
      <c r="S2281" s="19">
        <f t="shared" si="4555"/>
        <v>1902.3</v>
      </c>
      <c r="T2281" s="19">
        <f t="shared" si="4556"/>
        <v>1902.3</v>
      </c>
      <c r="U2281" s="19">
        <f t="shared" ref="U2281:AV2281" si="4586">U2282</f>
        <v>0</v>
      </c>
      <c r="V2281" s="19">
        <f t="shared" si="4557"/>
        <v>1902.3</v>
      </c>
      <c r="W2281" s="19">
        <f t="shared" si="4558"/>
        <v>1902.3</v>
      </c>
      <c r="X2281" s="19">
        <f t="shared" si="4559"/>
        <v>1902.3</v>
      </c>
      <c r="Y2281" s="19">
        <f t="shared" si="4586"/>
        <v>0</v>
      </c>
      <c r="Z2281" s="19">
        <f t="shared" si="4586"/>
        <v>0</v>
      </c>
      <c r="AA2281" s="19">
        <f t="shared" si="4586"/>
        <v>0</v>
      </c>
      <c r="AB2281" s="19">
        <f t="shared" si="4577"/>
        <v>1902.3</v>
      </c>
      <c r="AC2281" s="19">
        <f t="shared" si="4578"/>
        <v>1902.3</v>
      </c>
      <c r="AD2281" s="19">
        <f t="shared" si="4579"/>
        <v>1902.3</v>
      </c>
      <c r="AE2281" s="19">
        <f t="shared" si="4586"/>
        <v>0</v>
      </c>
      <c r="AF2281" s="19">
        <f t="shared" si="4586"/>
        <v>0</v>
      </c>
      <c r="AG2281" s="19">
        <f t="shared" si="4581"/>
        <v>1902.3</v>
      </c>
      <c r="AH2281" s="19">
        <f t="shared" si="4582"/>
        <v>1902.3</v>
      </c>
      <c r="AI2281" s="19">
        <f t="shared" si="4583"/>
        <v>1902.3</v>
      </c>
      <c r="AJ2281" s="19">
        <f t="shared" si="4586"/>
        <v>-124.33799999999999</v>
      </c>
      <c r="AK2281" s="19">
        <f t="shared" si="4586"/>
        <v>0</v>
      </c>
      <c r="AL2281" s="19">
        <f t="shared" si="4586"/>
        <v>0</v>
      </c>
      <c r="AM2281" s="19">
        <f t="shared" si="4534"/>
        <v>1777.962</v>
      </c>
      <c r="AN2281" s="19">
        <f t="shared" si="4586"/>
        <v>0</v>
      </c>
      <c r="AO2281" s="19">
        <f t="shared" si="4461"/>
        <v>1777.962</v>
      </c>
      <c r="AP2281" s="19">
        <f t="shared" si="4535"/>
        <v>1902.3</v>
      </c>
      <c r="AQ2281" s="19">
        <f t="shared" si="4586"/>
        <v>0</v>
      </c>
      <c r="AR2281" s="19">
        <f t="shared" si="4462"/>
        <v>1902.3</v>
      </c>
      <c r="AS2281" s="19">
        <f t="shared" si="4536"/>
        <v>1902.3</v>
      </c>
      <c r="AT2281" s="19">
        <f t="shared" si="4586"/>
        <v>0</v>
      </c>
      <c r="AU2281" s="19">
        <f t="shared" si="4463"/>
        <v>1902.3</v>
      </c>
      <c r="AV2281" s="19">
        <f t="shared" si="4586"/>
        <v>0</v>
      </c>
      <c r="AW2281" s="32"/>
      <c r="AX2281" s="23"/>
      <c r="AY2281" s="2"/>
    </row>
    <row r="2282" spans="1:51" ht="31.2" x14ac:dyDescent="0.3">
      <c r="A2282" s="49" t="s">
        <v>472</v>
      </c>
      <c r="B2282" s="45">
        <v>200</v>
      </c>
      <c r="C2282" s="49"/>
      <c r="D2282" s="49"/>
      <c r="E2282" s="15" t="s">
        <v>578</v>
      </c>
      <c r="F2282" s="19">
        <f t="shared" si="4584"/>
        <v>1902.3</v>
      </c>
      <c r="G2282" s="19">
        <f t="shared" si="4584"/>
        <v>1902.3</v>
      </c>
      <c r="H2282" s="19">
        <f t="shared" si="4584"/>
        <v>1902.3</v>
      </c>
      <c r="I2282" s="19">
        <f t="shared" si="4584"/>
        <v>0</v>
      </c>
      <c r="J2282" s="19">
        <f t="shared" si="4584"/>
        <v>0</v>
      </c>
      <c r="K2282" s="19">
        <f t="shared" si="4584"/>
        <v>0</v>
      </c>
      <c r="L2282" s="19">
        <f t="shared" si="4571"/>
        <v>1902.3</v>
      </c>
      <c r="M2282" s="19">
        <f t="shared" si="4572"/>
        <v>1902.3</v>
      </c>
      <c r="N2282" s="19">
        <f t="shared" si="4573"/>
        <v>1902.3</v>
      </c>
      <c r="O2282" s="19">
        <f t="shared" si="4585"/>
        <v>0</v>
      </c>
      <c r="P2282" s="19">
        <f t="shared" si="4585"/>
        <v>0</v>
      </c>
      <c r="Q2282" s="19">
        <f t="shared" si="4585"/>
        <v>0</v>
      </c>
      <c r="R2282" s="19">
        <f t="shared" si="4554"/>
        <v>1902.3</v>
      </c>
      <c r="S2282" s="19">
        <f t="shared" si="4555"/>
        <v>1902.3</v>
      </c>
      <c r="T2282" s="19">
        <f t="shared" si="4556"/>
        <v>1902.3</v>
      </c>
      <c r="U2282" s="19">
        <f t="shared" ref="U2282:AV2283" si="4587">U2283</f>
        <v>0</v>
      </c>
      <c r="V2282" s="19">
        <f t="shared" si="4557"/>
        <v>1902.3</v>
      </c>
      <c r="W2282" s="19">
        <f t="shared" si="4558"/>
        <v>1902.3</v>
      </c>
      <c r="X2282" s="19">
        <f t="shared" si="4559"/>
        <v>1902.3</v>
      </c>
      <c r="Y2282" s="19">
        <f t="shared" si="4587"/>
        <v>0</v>
      </c>
      <c r="Z2282" s="19">
        <f t="shared" si="4587"/>
        <v>0</v>
      </c>
      <c r="AA2282" s="19">
        <f t="shared" si="4587"/>
        <v>0</v>
      </c>
      <c r="AB2282" s="19">
        <f t="shared" si="4577"/>
        <v>1902.3</v>
      </c>
      <c r="AC2282" s="19">
        <f t="shared" si="4578"/>
        <v>1902.3</v>
      </c>
      <c r="AD2282" s="19">
        <f t="shared" si="4579"/>
        <v>1902.3</v>
      </c>
      <c r="AE2282" s="19">
        <f t="shared" si="4587"/>
        <v>0</v>
      </c>
      <c r="AF2282" s="19">
        <f t="shared" si="4587"/>
        <v>0</v>
      </c>
      <c r="AG2282" s="19">
        <f t="shared" si="4581"/>
        <v>1902.3</v>
      </c>
      <c r="AH2282" s="19">
        <f t="shared" si="4582"/>
        <v>1902.3</v>
      </c>
      <c r="AI2282" s="19">
        <f t="shared" si="4583"/>
        <v>1902.3</v>
      </c>
      <c r="AJ2282" s="19">
        <f t="shared" si="4587"/>
        <v>-124.33799999999999</v>
      </c>
      <c r="AK2282" s="19">
        <f t="shared" si="4587"/>
        <v>0</v>
      </c>
      <c r="AL2282" s="19">
        <f t="shared" si="4587"/>
        <v>0</v>
      </c>
      <c r="AM2282" s="19">
        <f t="shared" si="4534"/>
        <v>1777.962</v>
      </c>
      <c r="AN2282" s="19">
        <f t="shared" si="4587"/>
        <v>0</v>
      </c>
      <c r="AO2282" s="19">
        <f t="shared" si="4461"/>
        <v>1777.962</v>
      </c>
      <c r="AP2282" s="19">
        <f t="shared" si="4535"/>
        <v>1902.3</v>
      </c>
      <c r="AQ2282" s="19">
        <f t="shared" si="4587"/>
        <v>0</v>
      </c>
      <c r="AR2282" s="19">
        <f t="shared" si="4462"/>
        <v>1902.3</v>
      </c>
      <c r="AS2282" s="19">
        <f t="shared" si="4536"/>
        <v>1902.3</v>
      </c>
      <c r="AT2282" s="19">
        <f t="shared" si="4587"/>
        <v>0</v>
      </c>
      <c r="AU2282" s="19">
        <f t="shared" si="4463"/>
        <v>1902.3</v>
      </c>
      <c r="AV2282" s="19">
        <f t="shared" si="4587"/>
        <v>0</v>
      </c>
      <c r="AW2282" s="32"/>
      <c r="AX2282" s="23"/>
      <c r="AY2282" s="2"/>
    </row>
    <row r="2283" spans="1:51" ht="46.8" x14ac:dyDescent="0.3">
      <c r="A2283" s="49" t="s">
        <v>472</v>
      </c>
      <c r="B2283" s="45">
        <v>240</v>
      </c>
      <c r="C2283" s="49"/>
      <c r="D2283" s="49"/>
      <c r="E2283" s="15" t="s">
        <v>586</v>
      </c>
      <c r="F2283" s="19">
        <f t="shared" si="4584"/>
        <v>1902.3</v>
      </c>
      <c r="G2283" s="19">
        <f t="shared" si="4584"/>
        <v>1902.3</v>
      </c>
      <c r="H2283" s="19">
        <f t="shared" si="4584"/>
        <v>1902.3</v>
      </c>
      <c r="I2283" s="19">
        <f t="shared" si="4584"/>
        <v>0</v>
      </c>
      <c r="J2283" s="19">
        <f t="shared" si="4584"/>
        <v>0</v>
      </c>
      <c r="K2283" s="19">
        <f t="shared" si="4584"/>
        <v>0</v>
      </c>
      <c r="L2283" s="19">
        <f t="shared" si="4571"/>
        <v>1902.3</v>
      </c>
      <c r="M2283" s="19">
        <f t="shared" si="4572"/>
        <v>1902.3</v>
      </c>
      <c r="N2283" s="19">
        <f t="shared" si="4573"/>
        <v>1902.3</v>
      </c>
      <c r="O2283" s="19">
        <f t="shared" si="4585"/>
        <v>0</v>
      </c>
      <c r="P2283" s="19">
        <f t="shared" si="4585"/>
        <v>0</v>
      </c>
      <c r="Q2283" s="19">
        <f t="shared" si="4585"/>
        <v>0</v>
      </c>
      <c r="R2283" s="19">
        <f t="shared" si="4554"/>
        <v>1902.3</v>
      </c>
      <c r="S2283" s="19">
        <f t="shared" si="4555"/>
        <v>1902.3</v>
      </c>
      <c r="T2283" s="19">
        <f t="shared" si="4556"/>
        <v>1902.3</v>
      </c>
      <c r="U2283" s="19">
        <f t="shared" si="4587"/>
        <v>0</v>
      </c>
      <c r="V2283" s="19">
        <f t="shared" si="4557"/>
        <v>1902.3</v>
      </c>
      <c r="W2283" s="19">
        <f t="shared" si="4558"/>
        <v>1902.3</v>
      </c>
      <c r="X2283" s="19">
        <f t="shared" si="4559"/>
        <v>1902.3</v>
      </c>
      <c r="Y2283" s="19">
        <f t="shared" si="4587"/>
        <v>0</v>
      </c>
      <c r="Z2283" s="19">
        <f t="shared" si="4587"/>
        <v>0</v>
      </c>
      <c r="AA2283" s="19">
        <f t="shared" si="4587"/>
        <v>0</v>
      </c>
      <c r="AB2283" s="19">
        <f t="shared" si="4577"/>
        <v>1902.3</v>
      </c>
      <c r="AC2283" s="19">
        <f t="shared" si="4578"/>
        <v>1902.3</v>
      </c>
      <c r="AD2283" s="19">
        <f t="shared" si="4579"/>
        <v>1902.3</v>
      </c>
      <c r="AE2283" s="19">
        <f t="shared" si="4587"/>
        <v>0</v>
      </c>
      <c r="AF2283" s="19">
        <f t="shared" si="4587"/>
        <v>0</v>
      </c>
      <c r="AG2283" s="19">
        <f t="shared" si="4581"/>
        <v>1902.3</v>
      </c>
      <c r="AH2283" s="19">
        <f t="shared" si="4582"/>
        <v>1902.3</v>
      </c>
      <c r="AI2283" s="19">
        <f t="shared" si="4583"/>
        <v>1902.3</v>
      </c>
      <c r="AJ2283" s="19">
        <f t="shared" si="4587"/>
        <v>-124.33799999999999</v>
      </c>
      <c r="AK2283" s="19">
        <f t="shared" si="4587"/>
        <v>0</v>
      </c>
      <c r="AL2283" s="19">
        <f t="shared" si="4587"/>
        <v>0</v>
      </c>
      <c r="AM2283" s="19">
        <f t="shared" si="4534"/>
        <v>1777.962</v>
      </c>
      <c r="AN2283" s="19">
        <f t="shared" si="4587"/>
        <v>0</v>
      </c>
      <c r="AO2283" s="19">
        <f t="shared" si="4461"/>
        <v>1777.962</v>
      </c>
      <c r="AP2283" s="19">
        <f t="shared" si="4535"/>
        <v>1902.3</v>
      </c>
      <c r="AQ2283" s="19">
        <f t="shared" si="4587"/>
        <v>0</v>
      </c>
      <c r="AR2283" s="19">
        <f t="shared" si="4462"/>
        <v>1902.3</v>
      </c>
      <c r="AS2283" s="19">
        <f t="shared" si="4536"/>
        <v>1902.3</v>
      </c>
      <c r="AT2283" s="19">
        <f t="shared" si="4587"/>
        <v>0</v>
      </c>
      <c r="AU2283" s="19">
        <f t="shared" si="4463"/>
        <v>1902.3</v>
      </c>
      <c r="AV2283" s="19">
        <f t="shared" si="4587"/>
        <v>0</v>
      </c>
      <c r="AW2283" s="32"/>
      <c r="AX2283" s="23"/>
      <c r="AY2283" s="2"/>
    </row>
    <row r="2284" spans="1:51" x14ac:dyDescent="0.3">
      <c r="A2284" s="49" t="s">
        <v>472</v>
      </c>
      <c r="B2284" s="45">
        <v>240</v>
      </c>
      <c r="C2284" s="49" t="s">
        <v>5</v>
      </c>
      <c r="D2284" s="49" t="s">
        <v>6</v>
      </c>
      <c r="E2284" s="15" t="s">
        <v>543</v>
      </c>
      <c r="F2284" s="19">
        <v>1902.3</v>
      </c>
      <c r="G2284" s="19">
        <v>1902.3</v>
      </c>
      <c r="H2284" s="19">
        <v>1902.3</v>
      </c>
      <c r="I2284" s="19"/>
      <c r="J2284" s="19"/>
      <c r="K2284" s="19"/>
      <c r="L2284" s="19">
        <f t="shared" si="4571"/>
        <v>1902.3</v>
      </c>
      <c r="M2284" s="19">
        <f t="shared" si="4572"/>
        <v>1902.3</v>
      </c>
      <c r="N2284" s="19">
        <f t="shared" si="4573"/>
        <v>1902.3</v>
      </c>
      <c r="O2284" s="19"/>
      <c r="P2284" s="19"/>
      <c r="Q2284" s="19"/>
      <c r="R2284" s="19">
        <f t="shared" si="4554"/>
        <v>1902.3</v>
      </c>
      <c r="S2284" s="19">
        <f t="shared" si="4555"/>
        <v>1902.3</v>
      </c>
      <c r="T2284" s="19">
        <f t="shared" si="4556"/>
        <v>1902.3</v>
      </c>
      <c r="U2284" s="19"/>
      <c r="V2284" s="19">
        <f t="shared" si="4557"/>
        <v>1902.3</v>
      </c>
      <c r="W2284" s="19">
        <f t="shared" si="4558"/>
        <v>1902.3</v>
      </c>
      <c r="X2284" s="19">
        <f t="shared" si="4559"/>
        <v>1902.3</v>
      </c>
      <c r="Y2284" s="19"/>
      <c r="Z2284" s="19"/>
      <c r="AA2284" s="19"/>
      <c r="AB2284" s="19">
        <f t="shared" si="4577"/>
        <v>1902.3</v>
      </c>
      <c r="AC2284" s="19">
        <f t="shared" si="4578"/>
        <v>1902.3</v>
      </c>
      <c r="AD2284" s="19">
        <f t="shared" si="4579"/>
        <v>1902.3</v>
      </c>
      <c r="AE2284" s="19"/>
      <c r="AF2284" s="19"/>
      <c r="AG2284" s="19">
        <f t="shared" si="4581"/>
        <v>1902.3</v>
      </c>
      <c r="AH2284" s="19">
        <f t="shared" si="4582"/>
        <v>1902.3</v>
      </c>
      <c r="AI2284" s="19">
        <f t="shared" si="4583"/>
        <v>1902.3</v>
      </c>
      <c r="AJ2284" s="19">
        <v>-124.33799999999999</v>
      </c>
      <c r="AK2284" s="19"/>
      <c r="AL2284" s="19"/>
      <c r="AM2284" s="19">
        <f t="shared" si="4534"/>
        <v>1777.962</v>
      </c>
      <c r="AN2284" s="19"/>
      <c r="AO2284" s="19">
        <f t="shared" ref="AO2284:AO2339" si="4588">AM2284+AN2284</f>
        <v>1777.962</v>
      </c>
      <c r="AP2284" s="19">
        <f t="shared" si="4535"/>
        <v>1902.3</v>
      </c>
      <c r="AQ2284" s="19"/>
      <c r="AR2284" s="19">
        <f t="shared" ref="AR2284:AR2339" si="4589">AP2284+AQ2284</f>
        <v>1902.3</v>
      </c>
      <c r="AS2284" s="19">
        <f t="shared" si="4536"/>
        <v>1902.3</v>
      </c>
      <c r="AT2284" s="19"/>
      <c r="AU2284" s="19">
        <f t="shared" ref="AU2284:AU2339" si="4590">AS2284+AT2284</f>
        <v>1902.3</v>
      </c>
      <c r="AV2284" s="19"/>
      <c r="AW2284" s="32"/>
      <c r="AX2284" s="23"/>
      <c r="AY2284" s="2"/>
    </row>
    <row r="2285" spans="1:51" ht="31.2" x14ac:dyDescent="0.3">
      <c r="A2285" s="49" t="s">
        <v>473</v>
      </c>
      <c r="B2285" s="45"/>
      <c r="C2285" s="49"/>
      <c r="D2285" s="49"/>
      <c r="E2285" s="15" t="s">
        <v>793</v>
      </c>
      <c r="F2285" s="19">
        <f t="shared" ref="F2285:K2287" si="4591">F2286</f>
        <v>35996.299999999996</v>
      </c>
      <c r="G2285" s="19">
        <f t="shared" si="4591"/>
        <v>28203.3</v>
      </c>
      <c r="H2285" s="19">
        <f t="shared" si="4591"/>
        <v>28379.899999999998</v>
      </c>
      <c r="I2285" s="19">
        <f t="shared" si="4591"/>
        <v>0</v>
      </c>
      <c r="J2285" s="19">
        <f t="shared" si="4591"/>
        <v>0</v>
      </c>
      <c r="K2285" s="19">
        <f t="shared" si="4591"/>
        <v>0</v>
      </c>
      <c r="L2285" s="19">
        <f t="shared" si="4571"/>
        <v>35996.299999999996</v>
      </c>
      <c r="M2285" s="19">
        <f t="shared" si="4572"/>
        <v>28203.3</v>
      </c>
      <c r="N2285" s="19">
        <f t="shared" si="4573"/>
        <v>28379.899999999998</v>
      </c>
      <c r="O2285" s="19">
        <f t="shared" ref="O2285:Q2287" si="4592">O2286</f>
        <v>0</v>
      </c>
      <c r="P2285" s="19">
        <f t="shared" si="4592"/>
        <v>0</v>
      </c>
      <c r="Q2285" s="19">
        <f t="shared" si="4592"/>
        <v>0</v>
      </c>
      <c r="R2285" s="19">
        <f t="shared" si="4554"/>
        <v>35996.299999999996</v>
      </c>
      <c r="S2285" s="19">
        <f t="shared" si="4555"/>
        <v>28203.3</v>
      </c>
      <c r="T2285" s="19">
        <f t="shared" si="4556"/>
        <v>28379.899999999998</v>
      </c>
      <c r="U2285" s="19">
        <f t="shared" ref="U2285:AV2287" si="4593">U2286</f>
        <v>0</v>
      </c>
      <c r="V2285" s="19">
        <f t="shared" si="4557"/>
        <v>35996.299999999996</v>
      </c>
      <c r="W2285" s="19">
        <f t="shared" si="4558"/>
        <v>28203.3</v>
      </c>
      <c r="X2285" s="19">
        <f t="shared" si="4559"/>
        <v>28379.899999999998</v>
      </c>
      <c r="Y2285" s="19">
        <f t="shared" si="4593"/>
        <v>0</v>
      </c>
      <c r="Z2285" s="19">
        <f t="shared" si="4593"/>
        <v>0</v>
      </c>
      <c r="AA2285" s="19">
        <f t="shared" si="4593"/>
        <v>0</v>
      </c>
      <c r="AB2285" s="19">
        <f t="shared" si="4577"/>
        <v>35996.299999999996</v>
      </c>
      <c r="AC2285" s="19">
        <f t="shared" si="4578"/>
        <v>28203.3</v>
      </c>
      <c r="AD2285" s="19">
        <f t="shared" si="4579"/>
        <v>28379.899999999998</v>
      </c>
      <c r="AE2285" s="19">
        <f t="shared" si="4593"/>
        <v>0</v>
      </c>
      <c r="AF2285" s="19">
        <f t="shared" si="4593"/>
        <v>0</v>
      </c>
      <c r="AG2285" s="19">
        <f t="shared" si="4581"/>
        <v>35996.299999999996</v>
      </c>
      <c r="AH2285" s="19">
        <f t="shared" si="4582"/>
        <v>28203.3</v>
      </c>
      <c r="AI2285" s="19">
        <f t="shared" si="4583"/>
        <v>28379.899999999998</v>
      </c>
      <c r="AJ2285" s="19">
        <f t="shared" si="4593"/>
        <v>0</v>
      </c>
      <c r="AK2285" s="19">
        <f t="shared" si="4593"/>
        <v>0</v>
      </c>
      <c r="AL2285" s="19">
        <f t="shared" si="4593"/>
        <v>0</v>
      </c>
      <c r="AM2285" s="19">
        <f t="shared" si="4534"/>
        <v>35996.299999999996</v>
      </c>
      <c r="AN2285" s="19">
        <f t="shared" si="4593"/>
        <v>0</v>
      </c>
      <c r="AO2285" s="19">
        <f t="shared" si="4588"/>
        <v>35996.299999999996</v>
      </c>
      <c r="AP2285" s="19">
        <f t="shared" si="4535"/>
        <v>28203.3</v>
      </c>
      <c r="AQ2285" s="19">
        <f t="shared" si="4593"/>
        <v>0</v>
      </c>
      <c r="AR2285" s="19">
        <f t="shared" si="4589"/>
        <v>28203.3</v>
      </c>
      <c r="AS2285" s="19">
        <f t="shared" si="4536"/>
        <v>28379.899999999998</v>
      </c>
      <c r="AT2285" s="19">
        <f t="shared" si="4593"/>
        <v>0</v>
      </c>
      <c r="AU2285" s="19">
        <f t="shared" si="4590"/>
        <v>28379.899999999998</v>
      </c>
      <c r="AV2285" s="19">
        <f t="shared" si="4593"/>
        <v>0</v>
      </c>
      <c r="AW2285" s="32"/>
      <c r="AX2285" s="23"/>
      <c r="AY2285" s="2"/>
    </row>
    <row r="2286" spans="1:51" ht="31.2" x14ac:dyDescent="0.3">
      <c r="A2286" s="49" t="s">
        <v>473</v>
      </c>
      <c r="B2286" s="45">
        <v>200</v>
      </c>
      <c r="C2286" s="49"/>
      <c r="D2286" s="49"/>
      <c r="E2286" s="15" t="s">
        <v>578</v>
      </c>
      <c r="F2286" s="19">
        <f t="shared" si="4591"/>
        <v>35996.299999999996</v>
      </c>
      <c r="G2286" s="19">
        <f t="shared" si="4591"/>
        <v>28203.3</v>
      </c>
      <c r="H2286" s="19">
        <f t="shared" si="4591"/>
        <v>28379.899999999998</v>
      </c>
      <c r="I2286" s="19">
        <f t="shared" si="4591"/>
        <v>0</v>
      </c>
      <c r="J2286" s="19">
        <f t="shared" si="4591"/>
        <v>0</v>
      </c>
      <c r="K2286" s="19">
        <f t="shared" si="4591"/>
        <v>0</v>
      </c>
      <c r="L2286" s="19">
        <f t="shared" si="4571"/>
        <v>35996.299999999996</v>
      </c>
      <c r="M2286" s="19">
        <f t="shared" si="4572"/>
        <v>28203.3</v>
      </c>
      <c r="N2286" s="19">
        <f t="shared" si="4573"/>
        <v>28379.899999999998</v>
      </c>
      <c r="O2286" s="19">
        <f t="shared" si="4592"/>
        <v>0</v>
      </c>
      <c r="P2286" s="19">
        <f t="shared" si="4592"/>
        <v>0</v>
      </c>
      <c r="Q2286" s="19">
        <f t="shared" si="4592"/>
        <v>0</v>
      </c>
      <c r="R2286" s="19">
        <f t="shared" si="4554"/>
        <v>35996.299999999996</v>
      </c>
      <c r="S2286" s="19">
        <f t="shared" si="4555"/>
        <v>28203.3</v>
      </c>
      <c r="T2286" s="19">
        <f t="shared" si="4556"/>
        <v>28379.899999999998</v>
      </c>
      <c r="U2286" s="19">
        <f t="shared" si="4593"/>
        <v>0</v>
      </c>
      <c r="V2286" s="19">
        <f t="shared" si="4557"/>
        <v>35996.299999999996</v>
      </c>
      <c r="W2286" s="19">
        <f t="shared" si="4558"/>
        <v>28203.3</v>
      </c>
      <c r="X2286" s="19">
        <f t="shared" si="4559"/>
        <v>28379.899999999998</v>
      </c>
      <c r="Y2286" s="19">
        <f t="shared" si="4593"/>
        <v>0</v>
      </c>
      <c r="Z2286" s="19">
        <f t="shared" si="4593"/>
        <v>0</v>
      </c>
      <c r="AA2286" s="19">
        <f t="shared" si="4593"/>
        <v>0</v>
      </c>
      <c r="AB2286" s="19">
        <f t="shared" si="4577"/>
        <v>35996.299999999996</v>
      </c>
      <c r="AC2286" s="19">
        <f t="shared" si="4578"/>
        <v>28203.3</v>
      </c>
      <c r="AD2286" s="19">
        <f t="shared" si="4579"/>
        <v>28379.899999999998</v>
      </c>
      <c r="AE2286" s="19">
        <f t="shared" si="4593"/>
        <v>0</v>
      </c>
      <c r="AF2286" s="19">
        <f t="shared" si="4593"/>
        <v>0</v>
      </c>
      <c r="AG2286" s="19">
        <f t="shared" si="4581"/>
        <v>35996.299999999996</v>
      </c>
      <c r="AH2286" s="19">
        <f t="shared" si="4582"/>
        <v>28203.3</v>
      </c>
      <c r="AI2286" s="19">
        <f t="shared" si="4583"/>
        <v>28379.899999999998</v>
      </c>
      <c r="AJ2286" s="19">
        <f t="shared" si="4593"/>
        <v>0</v>
      </c>
      <c r="AK2286" s="19">
        <f t="shared" si="4593"/>
        <v>0</v>
      </c>
      <c r="AL2286" s="19">
        <f t="shared" si="4593"/>
        <v>0</v>
      </c>
      <c r="AM2286" s="19">
        <f t="shared" si="4534"/>
        <v>35996.299999999996</v>
      </c>
      <c r="AN2286" s="19">
        <f t="shared" si="4593"/>
        <v>0</v>
      </c>
      <c r="AO2286" s="19">
        <f t="shared" si="4588"/>
        <v>35996.299999999996</v>
      </c>
      <c r="AP2286" s="19">
        <f t="shared" si="4535"/>
        <v>28203.3</v>
      </c>
      <c r="AQ2286" s="19">
        <f t="shared" si="4593"/>
        <v>0</v>
      </c>
      <c r="AR2286" s="19">
        <f t="shared" si="4589"/>
        <v>28203.3</v>
      </c>
      <c r="AS2286" s="19">
        <f t="shared" si="4536"/>
        <v>28379.899999999998</v>
      </c>
      <c r="AT2286" s="19">
        <f t="shared" si="4593"/>
        <v>0</v>
      </c>
      <c r="AU2286" s="19">
        <f t="shared" si="4590"/>
        <v>28379.899999999998</v>
      </c>
      <c r="AV2286" s="19">
        <f t="shared" si="4593"/>
        <v>0</v>
      </c>
      <c r="AW2286" s="32"/>
      <c r="AX2286" s="23"/>
      <c r="AY2286" s="2"/>
    </row>
    <row r="2287" spans="1:51" ht="46.8" x14ac:dyDescent="0.3">
      <c r="A2287" s="49" t="s">
        <v>473</v>
      </c>
      <c r="B2287" s="45">
        <v>240</v>
      </c>
      <c r="C2287" s="49"/>
      <c r="D2287" s="49"/>
      <c r="E2287" s="15" t="s">
        <v>586</v>
      </c>
      <c r="F2287" s="19">
        <f t="shared" si="4591"/>
        <v>35996.299999999996</v>
      </c>
      <c r="G2287" s="19">
        <f t="shared" si="4591"/>
        <v>28203.3</v>
      </c>
      <c r="H2287" s="19">
        <f t="shared" si="4591"/>
        <v>28379.899999999998</v>
      </c>
      <c r="I2287" s="19">
        <f t="shared" si="4591"/>
        <v>0</v>
      </c>
      <c r="J2287" s="19">
        <f t="shared" si="4591"/>
        <v>0</v>
      </c>
      <c r="K2287" s="19">
        <f t="shared" si="4591"/>
        <v>0</v>
      </c>
      <c r="L2287" s="19">
        <f t="shared" si="4571"/>
        <v>35996.299999999996</v>
      </c>
      <c r="M2287" s="19">
        <f t="shared" si="4572"/>
        <v>28203.3</v>
      </c>
      <c r="N2287" s="19">
        <f t="shared" si="4573"/>
        <v>28379.899999999998</v>
      </c>
      <c r="O2287" s="19">
        <f t="shared" si="4592"/>
        <v>0</v>
      </c>
      <c r="P2287" s="19">
        <f t="shared" si="4592"/>
        <v>0</v>
      </c>
      <c r="Q2287" s="19">
        <f t="shared" si="4592"/>
        <v>0</v>
      </c>
      <c r="R2287" s="19">
        <f t="shared" si="4554"/>
        <v>35996.299999999996</v>
      </c>
      <c r="S2287" s="19">
        <f t="shared" si="4555"/>
        <v>28203.3</v>
      </c>
      <c r="T2287" s="19">
        <f t="shared" si="4556"/>
        <v>28379.899999999998</v>
      </c>
      <c r="U2287" s="19">
        <f t="shared" si="4593"/>
        <v>0</v>
      </c>
      <c r="V2287" s="19">
        <f t="shared" si="4557"/>
        <v>35996.299999999996</v>
      </c>
      <c r="W2287" s="19">
        <f t="shared" si="4558"/>
        <v>28203.3</v>
      </c>
      <c r="X2287" s="19">
        <f t="shared" si="4559"/>
        <v>28379.899999999998</v>
      </c>
      <c r="Y2287" s="19">
        <f t="shared" si="4593"/>
        <v>0</v>
      </c>
      <c r="Z2287" s="19">
        <f t="shared" si="4593"/>
        <v>0</v>
      </c>
      <c r="AA2287" s="19">
        <f t="shared" si="4593"/>
        <v>0</v>
      </c>
      <c r="AB2287" s="19">
        <f t="shared" si="4577"/>
        <v>35996.299999999996</v>
      </c>
      <c r="AC2287" s="19">
        <f t="shared" si="4578"/>
        <v>28203.3</v>
      </c>
      <c r="AD2287" s="19">
        <f t="shared" si="4579"/>
        <v>28379.899999999998</v>
      </c>
      <c r="AE2287" s="19">
        <f t="shared" si="4593"/>
        <v>0</v>
      </c>
      <c r="AF2287" s="19">
        <f t="shared" si="4593"/>
        <v>0</v>
      </c>
      <c r="AG2287" s="19">
        <f t="shared" si="4581"/>
        <v>35996.299999999996</v>
      </c>
      <c r="AH2287" s="19">
        <f t="shared" si="4582"/>
        <v>28203.3</v>
      </c>
      <c r="AI2287" s="19">
        <f t="shared" si="4583"/>
        <v>28379.899999999998</v>
      </c>
      <c r="AJ2287" s="19">
        <f t="shared" si="4593"/>
        <v>0</v>
      </c>
      <c r="AK2287" s="19">
        <f t="shared" si="4593"/>
        <v>0</v>
      </c>
      <c r="AL2287" s="19">
        <f t="shared" si="4593"/>
        <v>0</v>
      </c>
      <c r="AM2287" s="19">
        <f t="shared" si="4534"/>
        <v>35996.299999999996</v>
      </c>
      <c r="AN2287" s="19">
        <f t="shared" si="4593"/>
        <v>0</v>
      </c>
      <c r="AO2287" s="19">
        <f t="shared" si="4588"/>
        <v>35996.299999999996</v>
      </c>
      <c r="AP2287" s="19">
        <f t="shared" si="4535"/>
        <v>28203.3</v>
      </c>
      <c r="AQ2287" s="19">
        <f t="shared" si="4593"/>
        <v>0</v>
      </c>
      <c r="AR2287" s="19">
        <f t="shared" si="4589"/>
        <v>28203.3</v>
      </c>
      <c r="AS2287" s="19">
        <f t="shared" si="4536"/>
        <v>28379.899999999998</v>
      </c>
      <c r="AT2287" s="19">
        <f t="shared" si="4593"/>
        <v>0</v>
      </c>
      <c r="AU2287" s="19">
        <f t="shared" si="4590"/>
        <v>28379.899999999998</v>
      </c>
      <c r="AV2287" s="19">
        <f t="shared" si="4593"/>
        <v>0</v>
      </c>
      <c r="AW2287" s="32"/>
      <c r="AX2287" s="23"/>
      <c r="AY2287" s="2"/>
    </row>
    <row r="2288" spans="1:51" x14ac:dyDescent="0.3">
      <c r="A2288" s="49" t="s">
        <v>473</v>
      </c>
      <c r="B2288" s="45">
        <v>240</v>
      </c>
      <c r="C2288" s="49" t="s">
        <v>5</v>
      </c>
      <c r="D2288" s="49" t="s">
        <v>6</v>
      </c>
      <c r="E2288" s="15" t="s">
        <v>543</v>
      </c>
      <c r="F2288" s="19">
        <v>35996.299999999996</v>
      </c>
      <c r="G2288" s="19">
        <v>28203.3</v>
      </c>
      <c r="H2288" s="19">
        <v>28379.899999999998</v>
      </c>
      <c r="I2288" s="19"/>
      <c r="J2288" s="19"/>
      <c r="K2288" s="19"/>
      <c r="L2288" s="19">
        <f t="shared" si="4571"/>
        <v>35996.299999999996</v>
      </c>
      <c r="M2288" s="19">
        <f t="shared" si="4572"/>
        <v>28203.3</v>
      </c>
      <c r="N2288" s="19">
        <f t="shared" si="4573"/>
        <v>28379.899999999998</v>
      </c>
      <c r="O2288" s="19"/>
      <c r="P2288" s="19"/>
      <c r="Q2288" s="19"/>
      <c r="R2288" s="19">
        <f t="shared" si="4554"/>
        <v>35996.299999999996</v>
      </c>
      <c r="S2288" s="19">
        <f t="shared" si="4555"/>
        <v>28203.3</v>
      </c>
      <c r="T2288" s="19">
        <f t="shared" si="4556"/>
        <v>28379.899999999998</v>
      </c>
      <c r="U2288" s="19"/>
      <c r="V2288" s="19">
        <f t="shared" si="4557"/>
        <v>35996.299999999996</v>
      </c>
      <c r="W2288" s="19">
        <f t="shared" si="4558"/>
        <v>28203.3</v>
      </c>
      <c r="X2288" s="19">
        <f t="shared" si="4559"/>
        <v>28379.899999999998</v>
      </c>
      <c r="Y2288" s="19"/>
      <c r="Z2288" s="19"/>
      <c r="AA2288" s="19"/>
      <c r="AB2288" s="19">
        <f t="shared" si="4577"/>
        <v>35996.299999999996</v>
      </c>
      <c r="AC2288" s="19">
        <f t="shared" si="4578"/>
        <v>28203.3</v>
      </c>
      <c r="AD2288" s="19">
        <f t="shared" si="4579"/>
        <v>28379.899999999998</v>
      </c>
      <c r="AE2288" s="19"/>
      <c r="AF2288" s="19"/>
      <c r="AG2288" s="19">
        <f t="shared" si="4581"/>
        <v>35996.299999999996</v>
      </c>
      <c r="AH2288" s="19">
        <f t="shared" si="4582"/>
        <v>28203.3</v>
      </c>
      <c r="AI2288" s="19">
        <f t="shared" si="4583"/>
        <v>28379.899999999998</v>
      </c>
      <c r="AJ2288" s="19"/>
      <c r="AK2288" s="19"/>
      <c r="AL2288" s="19"/>
      <c r="AM2288" s="19">
        <f t="shared" si="4534"/>
        <v>35996.299999999996</v>
      </c>
      <c r="AN2288" s="19"/>
      <c r="AO2288" s="19">
        <f t="shared" si="4588"/>
        <v>35996.299999999996</v>
      </c>
      <c r="AP2288" s="19">
        <f t="shared" si="4535"/>
        <v>28203.3</v>
      </c>
      <c r="AQ2288" s="19"/>
      <c r="AR2288" s="19">
        <f t="shared" si="4589"/>
        <v>28203.3</v>
      </c>
      <c r="AS2288" s="19">
        <f t="shared" si="4536"/>
        <v>28379.899999999998</v>
      </c>
      <c r="AT2288" s="19"/>
      <c r="AU2288" s="19">
        <f t="shared" si="4590"/>
        <v>28379.899999999998</v>
      </c>
      <c r="AV2288" s="19"/>
      <c r="AW2288" s="32"/>
      <c r="AX2288" s="23"/>
      <c r="AY2288" s="2"/>
    </row>
    <row r="2289" spans="1:51" ht="46.8" x14ac:dyDescent="0.3">
      <c r="A2289" s="20" t="s">
        <v>1017</v>
      </c>
      <c r="B2289" s="45"/>
      <c r="C2289" s="49"/>
      <c r="D2289" s="49"/>
      <c r="E2289" s="15" t="s">
        <v>1016</v>
      </c>
      <c r="F2289" s="19">
        <f>F2290</f>
        <v>172.5</v>
      </c>
      <c r="G2289" s="19">
        <f t="shared" ref="G2289:AV2291" si="4594">G2290</f>
        <v>172.5</v>
      </c>
      <c r="H2289" s="19">
        <f t="shared" si="4594"/>
        <v>172.5</v>
      </c>
      <c r="I2289" s="19">
        <f t="shared" si="4594"/>
        <v>0</v>
      </c>
      <c r="J2289" s="19">
        <f t="shared" si="4594"/>
        <v>0</v>
      </c>
      <c r="K2289" s="19">
        <f t="shared" si="4594"/>
        <v>0</v>
      </c>
      <c r="L2289" s="19">
        <f t="shared" si="4571"/>
        <v>172.5</v>
      </c>
      <c r="M2289" s="19">
        <f t="shared" si="4572"/>
        <v>172.5</v>
      </c>
      <c r="N2289" s="19">
        <f t="shared" si="4573"/>
        <v>172.5</v>
      </c>
      <c r="O2289" s="19">
        <f t="shared" si="4594"/>
        <v>0</v>
      </c>
      <c r="P2289" s="19">
        <f t="shared" si="4594"/>
        <v>0</v>
      </c>
      <c r="Q2289" s="19">
        <f t="shared" si="4594"/>
        <v>0</v>
      </c>
      <c r="R2289" s="19">
        <f t="shared" si="4554"/>
        <v>172.5</v>
      </c>
      <c r="S2289" s="19">
        <f t="shared" si="4555"/>
        <v>172.5</v>
      </c>
      <c r="T2289" s="19">
        <f t="shared" si="4556"/>
        <v>172.5</v>
      </c>
      <c r="U2289" s="19">
        <f t="shared" si="4594"/>
        <v>0</v>
      </c>
      <c r="V2289" s="19">
        <f t="shared" si="4557"/>
        <v>172.5</v>
      </c>
      <c r="W2289" s="19">
        <f t="shared" si="4558"/>
        <v>172.5</v>
      </c>
      <c r="X2289" s="19">
        <f t="shared" si="4559"/>
        <v>172.5</v>
      </c>
      <c r="Y2289" s="19">
        <f t="shared" si="4594"/>
        <v>0</v>
      </c>
      <c r="Z2289" s="19">
        <f t="shared" si="4594"/>
        <v>0</v>
      </c>
      <c r="AA2289" s="19">
        <f t="shared" si="4594"/>
        <v>0</v>
      </c>
      <c r="AB2289" s="19">
        <f t="shared" si="4577"/>
        <v>172.5</v>
      </c>
      <c r="AC2289" s="19">
        <f t="shared" si="4578"/>
        <v>172.5</v>
      </c>
      <c r="AD2289" s="19">
        <f t="shared" si="4579"/>
        <v>172.5</v>
      </c>
      <c r="AE2289" s="19">
        <f t="shared" si="4594"/>
        <v>0</v>
      </c>
      <c r="AF2289" s="19">
        <f t="shared" si="4594"/>
        <v>0</v>
      </c>
      <c r="AG2289" s="19">
        <f t="shared" si="4581"/>
        <v>172.5</v>
      </c>
      <c r="AH2289" s="19">
        <f t="shared" si="4582"/>
        <v>172.5</v>
      </c>
      <c r="AI2289" s="19">
        <f t="shared" si="4583"/>
        <v>172.5</v>
      </c>
      <c r="AJ2289" s="19">
        <f t="shared" si="4594"/>
        <v>0</v>
      </c>
      <c r="AK2289" s="19">
        <f t="shared" si="4594"/>
        <v>0</v>
      </c>
      <c r="AL2289" s="19">
        <f t="shared" si="4594"/>
        <v>0</v>
      </c>
      <c r="AM2289" s="19">
        <f t="shared" si="4534"/>
        <v>172.5</v>
      </c>
      <c r="AN2289" s="19">
        <f t="shared" si="4594"/>
        <v>0</v>
      </c>
      <c r="AO2289" s="19">
        <f t="shared" si="4588"/>
        <v>172.5</v>
      </c>
      <c r="AP2289" s="19">
        <f t="shared" si="4535"/>
        <v>172.5</v>
      </c>
      <c r="AQ2289" s="19">
        <f t="shared" si="4594"/>
        <v>0</v>
      </c>
      <c r="AR2289" s="19">
        <f t="shared" si="4589"/>
        <v>172.5</v>
      </c>
      <c r="AS2289" s="19">
        <f t="shared" si="4536"/>
        <v>172.5</v>
      </c>
      <c r="AT2289" s="19">
        <f t="shared" si="4594"/>
        <v>0</v>
      </c>
      <c r="AU2289" s="19">
        <f t="shared" si="4590"/>
        <v>172.5</v>
      </c>
      <c r="AV2289" s="19">
        <f t="shared" si="4594"/>
        <v>0</v>
      </c>
      <c r="AW2289" s="32"/>
      <c r="AX2289" s="23"/>
      <c r="AY2289" s="2"/>
    </row>
    <row r="2290" spans="1:51" ht="31.2" x14ac:dyDescent="0.3">
      <c r="A2290" s="20" t="s">
        <v>1017</v>
      </c>
      <c r="B2290" s="45">
        <v>300</v>
      </c>
      <c r="C2290" s="49"/>
      <c r="D2290" s="49"/>
      <c r="E2290" s="15" t="s">
        <v>579</v>
      </c>
      <c r="F2290" s="19">
        <f>F2291</f>
        <v>172.5</v>
      </c>
      <c r="G2290" s="19">
        <f t="shared" si="4594"/>
        <v>172.5</v>
      </c>
      <c r="H2290" s="19">
        <f t="shared" si="4594"/>
        <v>172.5</v>
      </c>
      <c r="I2290" s="19">
        <f t="shared" si="4594"/>
        <v>0</v>
      </c>
      <c r="J2290" s="19">
        <f t="shared" si="4594"/>
        <v>0</v>
      </c>
      <c r="K2290" s="19">
        <f t="shared" si="4594"/>
        <v>0</v>
      </c>
      <c r="L2290" s="19">
        <f t="shared" si="4571"/>
        <v>172.5</v>
      </c>
      <c r="M2290" s="19">
        <f t="shared" si="4572"/>
        <v>172.5</v>
      </c>
      <c r="N2290" s="19">
        <f t="shared" si="4573"/>
        <v>172.5</v>
      </c>
      <c r="O2290" s="19">
        <f t="shared" si="4594"/>
        <v>0</v>
      </c>
      <c r="P2290" s="19">
        <f t="shared" si="4594"/>
        <v>0</v>
      </c>
      <c r="Q2290" s="19">
        <f t="shared" si="4594"/>
        <v>0</v>
      </c>
      <c r="R2290" s="19">
        <f t="shared" si="4554"/>
        <v>172.5</v>
      </c>
      <c r="S2290" s="19">
        <f t="shared" si="4555"/>
        <v>172.5</v>
      </c>
      <c r="T2290" s="19">
        <f t="shared" si="4556"/>
        <v>172.5</v>
      </c>
      <c r="U2290" s="19">
        <f t="shared" si="4594"/>
        <v>0</v>
      </c>
      <c r="V2290" s="19">
        <f t="shared" si="4557"/>
        <v>172.5</v>
      </c>
      <c r="W2290" s="19">
        <f t="shared" si="4558"/>
        <v>172.5</v>
      </c>
      <c r="X2290" s="19">
        <f t="shared" si="4559"/>
        <v>172.5</v>
      </c>
      <c r="Y2290" s="19">
        <f t="shared" si="4594"/>
        <v>0</v>
      </c>
      <c r="Z2290" s="19">
        <f t="shared" si="4594"/>
        <v>0</v>
      </c>
      <c r="AA2290" s="19">
        <f t="shared" si="4594"/>
        <v>0</v>
      </c>
      <c r="AB2290" s="19">
        <f t="shared" si="4577"/>
        <v>172.5</v>
      </c>
      <c r="AC2290" s="19">
        <f t="shared" si="4578"/>
        <v>172.5</v>
      </c>
      <c r="AD2290" s="19">
        <f t="shared" si="4579"/>
        <v>172.5</v>
      </c>
      <c r="AE2290" s="19">
        <f t="shared" si="4594"/>
        <v>0</v>
      </c>
      <c r="AF2290" s="19">
        <f t="shared" si="4594"/>
        <v>0</v>
      </c>
      <c r="AG2290" s="19">
        <f t="shared" si="4581"/>
        <v>172.5</v>
      </c>
      <c r="AH2290" s="19">
        <f t="shared" si="4582"/>
        <v>172.5</v>
      </c>
      <c r="AI2290" s="19">
        <f t="shared" si="4583"/>
        <v>172.5</v>
      </c>
      <c r="AJ2290" s="19">
        <f t="shared" si="4594"/>
        <v>0</v>
      </c>
      <c r="AK2290" s="19">
        <f t="shared" si="4594"/>
        <v>0</v>
      </c>
      <c r="AL2290" s="19">
        <f t="shared" si="4594"/>
        <v>0</v>
      </c>
      <c r="AM2290" s="19">
        <f t="shared" si="4534"/>
        <v>172.5</v>
      </c>
      <c r="AN2290" s="19">
        <f t="shared" si="4594"/>
        <v>0</v>
      </c>
      <c r="AO2290" s="19">
        <f t="shared" si="4588"/>
        <v>172.5</v>
      </c>
      <c r="AP2290" s="19">
        <f t="shared" si="4535"/>
        <v>172.5</v>
      </c>
      <c r="AQ2290" s="19">
        <f t="shared" si="4594"/>
        <v>0</v>
      </c>
      <c r="AR2290" s="19">
        <f t="shared" si="4589"/>
        <v>172.5</v>
      </c>
      <c r="AS2290" s="19">
        <f t="shared" si="4536"/>
        <v>172.5</v>
      </c>
      <c r="AT2290" s="19">
        <f t="shared" si="4594"/>
        <v>0</v>
      </c>
      <c r="AU2290" s="19">
        <f t="shared" si="4590"/>
        <v>172.5</v>
      </c>
      <c r="AV2290" s="19">
        <f t="shared" si="4594"/>
        <v>0</v>
      </c>
      <c r="AW2290" s="32"/>
      <c r="AX2290" s="23"/>
      <c r="AY2290" s="2"/>
    </row>
    <row r="2291" spans="1:51" x14ac:dyDescent="0.3">
      <c r="A2291" s="20" t="s">
        <v>1017</v>
      </c>
      <c r="B2291" s="45">
        <v>360</v>
      </c>
      <c r="C2291" s="49"/>
      <c r="D2291" s="49"/>
      <c r="E2291" s="15" t="s">
        <v>592</v>
      </c>
      <c r="F2291" s="19">
        <f>F2292</f>
        <v>172.5</v>
      </c>
      <c r="G2291" s="19">
        <f t="shared" si="4594"/>
        <v>172.5</v>
      </c>
      <c r="H2291" s="19">
        <f t="shared" si="4594"/>
        <v>172.5</v>
      </c>
      <c r="I2291" s="19">
        <f t="shared" si="4594"/>
        <v>0</v>
      </c>
      <c r="J2291" s="19">
        <f t="shared" si="4594"/>
        <v>0</v>
      </c>
      <c r="K2291" s="19">
        <f t="shared" si="4594"/>
        <v>0</v>
      </c>
      <c r="L2291" s="19">
        <f t="shared" si="4571"/>
        <v>172.5</v>
      </c>
      <c r="M2291" s="19">
        <f t="shared" si="4572"/>
        <v>172.5</v>
      </c>
      <c r="N2291" s="19">
        <f t="shared" si="4573"/>
        <v>172.5</v>
      </c>
      <c r="O2291" s="19">
        <f t="shared" si="4594"/>
        <v>0</v>
      </c>
      <c r="P2291" s="19">
        <f t="shared" si="4594"/>
        <v>0</v>
      </c>
      <c r="Q2291" s="19">
        <f t="shared" si="4594"/>
        <v>0</v>
      </c>
      <c r="R2291" s="19">
        <f t="shared" si="4554"/>
        <v>172.5</v>
      </c>
      <c r="S2291" s="19">
        <f t="shared" si="4555"/>
        <v>172.5</v>
      </c>
      <c r="T2291" s="19">
        <f t="shared" si="4556"/>
        <v>172.5</v>
      </c>
      <c r="U2291" s="19">
        <f t="shared" si="4594"/>
        <v>0</v>
      </c>
      <c r="V2291" s="19">
        <f t="shared" si="4557"/>
        <v>172.5</v>
      </c>
      <c r="W2291" s="19">
        <f t="shared" si="4558"/>
        <v>172.5</v>
      </c>
      <c r="X2291" s="19">
        <f t="shared" si="4559"/>
        <v>172.5</v>
      </c>
      <c r="Y2291" s="19">
        <f t="shared" si="4594"/>
        <v>0</v>
      </c>
      <c r="Z2291" s="19">
        <f t="shared" si="4594"/>
        <v>0</v>
      </c>
      <c r="AA2291" s="19">
        <f t="shared" si="4594"/>
        <v>0</v>
      </c>
      <c r="AB2291" s="19">
        <f t="shared" si="4577"/>
        <v>172.5</v>
      </c>
      <c r="AC2291" s="19">
        <f t="shared" si="4578"/>
        <v>172.5</v>
      </c>
      <c r="AD2291" s="19">
        <f t="shared" si="4579"/>
        <v>172.5</v>
      </c>
      <c r="AE2291" s="19">
        <f t="shared" si="4594"/>
        <v>0</v>
      </c>
      <c r="AF2291" s="19">
        <f t="shared" si="4594"/>
        <v>0</v>
      </c>
      <c r="AG2291" s="19">
        <f t="shared" si="4581"/>
        <v>172.5</v>
      </c>
      <c r="AH2291" s="19">
        <f t="shared" si="4582"/>
        <v>172.5</v>
      </c>
      <c r="AI2291" s="19">
        <f t="shared" si="4583"/>
        <v>172.5</v>
      </c>
      <c r="AJ2291" s="19">
        <f t="shared" si="4594"/>
        <v>0</v>
      </c>
      <c r="AK2291" s="19">
        <f t="shared" si="4594"/>
        <v>0</v>
      </c>
      <c r="AL2291" s="19">
        <f t="shared" si="4594"/>
        <v>0</v>
      </c>
      <c r="AM2291" s="19">
        <f t="shared" si="4534"/>
        <v>172.5</v>
      </c>
      <c r="AN2291" s="19">
        <f t="shared" si="4594"/>
        <v>0</v>
      </c>
      <c r="AO2291" s="19">
        <f t="shared" si="4588"/>
        <v>172.5</v>
      </c>
      <c r="AP2291" s="19">
        <f t="shared" si="4535"/>
        <v>172.5</v>
      </c>
      <c r="AQ2291" s="19">
        <f t="shared" si="4594"/>
        <v>0</v>
      </c>
      <c r="AR2291" s="19">
        <f t="shared" si="4589"/>
        <v>172.5</v>
      </c>
      <c r="AS2291" s="19">
        <f t="shared" si="4536"/>
        <v>172.5</v>
      </c>
      <c r="AT2291" s="19">
        <f t="shared" si="4594"/>
        <v>0</v>
      </c>
      <c r="AU2291" s="19">
        <f t="shared" si="4590"/>
        <v>172.5</v>
      </c>
      <c r="AV2291" s="19">
        <f t="shared" si="4594"/>
        <v>0</v>
      </c>
      <c r="AW2291" s="32"/>
      <c r="AX2291" s="23"/>
      <c r="AY2291" s="2"/>
    </row>
    <row r="2292" spans="1:51" x14ac:dyDescent="0.3">
      <c r="A2292" s="20" t="s">
        <v>1017</v>
      </c>
      <c r="B2292" s="45">
        <v>360</v>
      </c>
      <c r="C2292" s="49" t="s">
        <v>5</v>
      </c>
      <c r="D2292" s="49" t="s">
        <v>6</v>
      </c>
      <c r="E2292" s="15" t="s">
        <v>543</v>
      </c>
      <c r="F2292" s="19">
        <v>172.5</v>
      </c>
      <c r="G2292" s="19">
        <v>172.5</v>
      </c>
      <c r="H2292" s="19">
        <v>172.5</v>
      </c>
      <c r="I2292" s="19"/>
      <c r="J2292" s="19"/>
      <c r="K2292" s="19"/>
      <c r="L2292" s="19">
        <f t="shared" si="4571"/>
        <v>172.5</v>
      </c>
      <c r="M2292" s="19">
        <f t="shared" si="4572"/>
        <v>172.5</v>
      </c>
      <c r="N2292" s="19">
        <f t="shared" si="4573"/>
        <v>172.5</v>
      </c>
      <c r="O2292" s="19"/>
      <c r="P2292" s="19"/>
      <c r="Q2292" s="19"/>
      <c r="R2292" s="19">
        <f t="shared" si="4554"/>
        <v>172.5</v>
      </c>
      <c r="S2292" s="19">
        <f t="shared" si="4555"/>
        <v>172.5</v>
      </c>
      <c r="T2292" s="19">
        <f t="shared" si="4556"/>
        <v>172.5</v>
      </c>
      <c r="U2292" s="19"/>
      <c r="V2292" s="19">
        <f t="shared" si="4557"/>
        <v>172.5</v>
      </c>
      <c r="W2292" s="19">
        <f t="shared" si="4558"/>
        <v>172.5</v>
      </c>
      <c r="X2292" s="19">
        <f t="shared" si="4559"/>
        <v>172.5</v>
      </c>
      <c r="Y2292" s="19"/>
      <c r="Z2292" s="19"/>
      <c r="AA2292" s="19"/>
      <c r="AB2292" s="19">
        <f t="shared" si="4577"/>
        <v>172.5</v>
      </c>
      <c r="AC2292" s="19">
        <f t="shared" si="4578"/>
        <v>172.5</v>
      </c>
      <c r="AD2292" s="19">
        <f t="shared" si="4579"/>
        <v>172.5</v>
      </c>
      <c r="AE2292" s="19"/>
      <c r="AF2292" s="19"/>
      <c r="AG2292" s="19">
        <f t="shared" si="4581"/>
        <v>172.5</v>
      </c>
      <c r="AH2292" s="19">
        <f t="shared" si="4582"/>
        <v>172.5</v>
      </c>
      <c r="AI2292" s="19">
        <f t="shared" si="4583"/>
        <v>172.5</v>
      </c>
      <c r="AJ2292" s="19"/>
      <c r="AK2292" s="19"/>
      <c r="AL2292" s="19"/>
      <c r="AM2292" s="19">
        <f t="shared" si="4534"/>
        <v>172.5</v>
      </c>
      <c r="AN2292" s="19"/>
      <c r="AO2292" s="19">
        <f t="shared" si="4588"/>
        <v>172.5</v>
      </c>
      <c r="AP2292" s="19">
        <f t="shared" si="4535"/>
        <v>172.5</v>
      </c>
      <c r="AQ2292" s="19"/>
      <c r="AR2292" s="19">
        <f t="shared" si="4589"/>
        <v>172.5</v>
      </c>
      <c r="AS2292" s="19">
        <f t="shared" si="4536"/>
        <v>172.5</v>
      </c>
      <c r="AT2292" s="19"/>
      <c r="AU2292" s="19">
        <f t="shared" si="4590"/>
        <v>172.5</v>
      </c>
      <c r="AV2292" s="19"/>
      <c r="AW2292" s="32"/>
      <c r="AX2292" s="23"/>
      <c r="AY2292" s="2"/>
    </row>
    <row r="2293" spans="1:51" ht="46.8" x14ac:dyDescent="0.3">
      <c r="A2293" s="49" t="s">
        <v>474</v>
      </c>
      <c r="B2293" s="45"/>
      <c r="C2293" s="49"/>
      <c r="D2293" s="49"/>
      <c r="E2293" s="15" t="s">
        <v>944</v>
      </c>
      <c r="F2293" s="19">
        <f t="shared" ref="F2293:K2295" si="4595">F2294</f>
        <v>46</v>
      </c>
      <c r="G2293" s="19">
        <f t="shared" si="4595"/>
        <v>46</v>
      </c>
      <c r="H2293" s="19">
        <f t="shared" si="4595"/>
        <v>46</v>
      </c>
      <c r="I2293" s="19">
        <f t="shared" si="4595"/>
        <v>0</v>
      </c>
      <c r="J2293" s="19">
        <f t="shared" si="4595"/>
        <v>0</v>
      </c>
      <c r="K2293" s="19">
        <f t="shared" si="4595"/>
        <v>0</v>
      </c>
      <c r="L2293" s="19">
        <f t="shared" si="4571"/>
        <v>46</v>
      </c>
      <c r="M2293" s="19">
        <f t="shared" si="4572"/>
        <v>46</v>
      </c>
      <c r="N2293" s="19">
        <f t="shared" si="4573"/>
        <v>46</v>
      </c>
      <c r="O2293" s="19">
        <f t="shared" ref="O2293:Q2295" si="4596">O2294</f>
        <v>0</v>
      </c>
      <c r="P2293" s="19">
        <f t="shared" si="4596"/>
        <v>0</v>
      </c>
      <c r="Q2293" s="19">
        <f t="shared" si="4596"/>
        <v>0</v>
      </c>
      <c r="R2293" s="19">
        <f t="shared" si="4554"/>
        <v>46</v>
      </c>
      <c r="S2293" s="19">
        <f t="shared" si="4555"/>
        <v>46</v>
      </c>
      <c r="T2293" s="19">
        <f t="shared" si="4556"/>
        <v>46</v>
      </c>
      <c r="U2293" s="19">
        <f t="shared" ref="U2293:AV2295" si="4597">U2294</f>
        <v>0</v>
      </c>
      <c r="V2293" s="19">
        <f t="shared" si="4557"/>
        <v>46</v>
      </c>
      <c r="W2293" s="19">
        <f t="shared" si="4558"/>
        <v>46</v>
      </c>
      <c r="X2293" s="19">
        <f t="shared" si="4559"/>
        <v>46</v>
      </c>
      <c r="Y2293" s="19">
        <f t="shared" si="4597"/>
        <v>0</v>
      </c>
      <c r="Z2293" s="19">
        <f t="shared" si="4597"/>
        <v>0</v>
      </c>
      <c r="AA2293" s="19">
        <f t="shared" si="4597"/>
        <v>0</v>
      </c>
      <c r="AB2293" s="19">
        <f t="shared" si="4577"/>
        <v>46</v>
      </c>
      <c r="AC2293" s="19">
        <f t="shared" si="4578"/>
        <v>46</v>
      </c>
      <c r="AD2293" s="19">
        <f t="shared" si="4579"/>
        <v>46</v>
      </c>
      <c r="AE2293" s="19">
        <f t="shared" si="4597"/>
        <v>0</v>
      </c>
      <c r="AF2293" s="19">
        <f t="shared" si="4597"/>
        <v>0</v>
      </c>
      <c r="AG2293" s="19">
        <f t="shared" si="4581"/>
        <v>46</v>
      </c>
      <c r="AH2293" s="19">
        <f t="shared" si="4582"/>
        <v>46</v>
      </c>
      <c r="AI2293" s="19">
        <f t="shared" si="4583"/>
        <v>46</v>
      </c>
      <c r="AJ2293" s="19">
        <f t="shared" si="4597"/>
        <v>0</v>
      </c>
      <c r="AK2293" s="19">
        <f t="shared" si="4597"/>
        <v>0</v>
      </c>
      <c r="AL2293" s="19">
        <f t="shared" si="4597"/>
        <v>0</v>
      </c>
      <c r="AM2293" s="19">
        <f t="shared" si="4534"/>
        <v>46</v>
      </c>
      <c r="AN2293" s="19">
        <f t="shared" si="4597"/>
        <v>0</v>
      </c>
      <c r="AO2293" s="19">
        <f t="shared" si="4588"/>
        <v>46</v>
      </c>
      <c r="AP2293" s="19">
        <f t="shared" si="4535"/>
        <v>46</v>
      </c>
      <c r="AQ2293" s="19">
        <f t="shared" si="4597"/>
        <v>0</v>
      </c>
      <c r="AR2293" s="19">
        <f t="shared" si="4589"/>
        <v>46</v>
      </c>
      <c r="AS2293" s="19">
        <f t="shared" si="4536"/>
        <v>46</v>
      </c>
      <c r="AT2293" s="19">
        <f t="shared" si="4597"/>
        <v>0</v>
      </c>
      <c r="AU2293" s="19">
        <f t="shared" si="4590"/>
        <v>46</v>
      </c>
      <c r="AV2293" s="19">
        <f t="shared" si="4597"/>
        <v>0</v>
      </c>
      <c r="AW2293" s="32"/>
      <c r="AX2293" s="23"/>
      <c r="AY2293" s="2"/>
    </row>
    <row r="2294" spans="1:51" ht="31.2" x14ac:dyDescent="0.3">
      <c r="A2294" s="49" t="s">
        <v>474</v>
      </c>
      <c r="B2294" s="45">
        <v>300</v>
      </c>
      <c r="C2294" s="49"/>
      <c r="D2294" s="49"/>
      <c r="E2294" s="15" t="s">
        <v>579</v>
      </c>
      <c r="F2294" s="19">
        <f t="shared" si="4595"/>
        <v>46</v>
      </c>
      <c r="G2294" s="19">
        <f t="shared" si="4595"/>
        <v>46</v>
      </c>
      <c r="H2294" s="19">
        <f t="shared" si="4595"/>
        <v>46</v>
      </c>
      <c r="I2294" s="19">
        <f t="shared" si="4595"/>
        <v>0</v>
      </c>
      <c r="J2294" s="19">
        <f t="shared" si="4595"/>
        <v>0</v>
      </c>
      <c r="K2294" s="19">
        <f t="shared" si="4595"/>
        <v>0</v>
      </c>
      <c r="L2294" s="19">
        <f t="shared" si="4571"/>
        <v>46</v>
      </c>
      <c r="M2294" s="19">
        <f t="shared" si="4572"/>
        <v>46</v>
      </c>
      <c r="N2294" s="19">
        <f t="shared" si="4573"/>
        <v>46</v>
      </c>
      <c r="O2294" s="19">
        <f t="shared" si="4596"/>
        <v>0</v>
      </c>
      <c r="P2294" s="19">
        <f t="shared" si="4596"/>
        <v>0</v>
      </c>
      <c r="Q2294" s="19">
        <f t="shared" si="4596"/>
        <v>0</v>
      </c>
      <c r="R2294" s="19">
        <f t="shared" si="4554"/>
        <v>46</v>
      </c>
      <c r="S2294" s="19">
        <f t="shared" si="4555"/>
        <v>46</v>
      </c>
      <c r="T2294" s="19">
        <f t="shared" si="4556"/>
        <v>46</v>
      </c>
      <c r="U2294" s="19">
        <f t="shared" si="4597"/>
        <v>0</v>
      </c>
      <c r="V2294" s="19">
        <f t="shared" si="4557"/>
        <v>46</v>
      </c>
      <c r="W2294" s="19">
        <f t="shared" si="4558"/>
        <v>46</v>
      </c>
      <c r="X2294" s="19">
        <f t="shared" si="4559"/>
        <v>46</v>
      </c>
      <c r="Y2294" s="19">
        <f t="shared" si="4597"/>
        <v>0</v>
      </c>
      <c r="Z2294" s="19">
        <f t="shared" si="4597"/>
        <v>0</v>
      </c>
      <c r="AA2294" s="19">
        <f t="shared" si="4597"/>
        <v>0</v>
      </c>
      <c r="AB2294" s="19">
        <f t="shared" si="4577"/>
        <v>46</v>
      </c>
      <c r="AC2294" s="19">
        <f t="shared" si="4578"/>
        <v>46</v>
      </c>
      <c r="AD2294" s="19">
        <f t="shared" si="4579"/>
        <v>46</v>
      </c>
      <c r="AE2294" s="19">
        <f t="shared" si="4597"/>
        <v>0</v>
      </c>
      <c r="AF2294" s="19">
        <f t="shared" si="4597"/>
        <v>0</v>
      </c>
      <c r="AG2294" s="19">
        <f t="shared" si="4581"/>
        <v>46</v>
      </c>
      <c r="AH2294" s="19">
        <f t="shared" si="4582"/>
        <v>46</v>
      </c>
      <c r="AI2294" s="19">
        <f t="shared" si="4583"/>
        <v>46</v>
      </c>
      <c r="AJ2294" s="19">
        <f t="shared" si="4597"/>
        <v>0</v>
      </c>
      <c r="AK2294" s="19">
        <f t="shared" si="4597"/>
        <v>0</v>
      </c>
      <c r="AL2294" s="19">
        <f t="shared" si="4597"/>
        <v>0</v>
      </c>
      <c r="AM2294" s="19">
        <f t="shared" si="4534"/>
        <v>46</v>
      </c>
      <c r="AN2294" s="19">
        <f t="shared" si="4597"/>
        <v>0</v>
      </c>
      <c r="AO2294" s="19">
        <f t="shared" si="4588"/>
        <v>46</v>
      </c>
      <c r="AP2294" s="19">
        <f t="shared" si="4535"/>
        <v>46</v>
      </c>
      <c r="AQ2294" s="19">
        <f t="shared" si="4597"/>
        <v>0</v>
      </c>
      <c r="AR2294" s="19">
        <f t="shared" si="4589"/>
        <v>46</v>
      </c>
      <c r="AS2294" s="19">
        <f t="shared" si="4536"/>
        <v>46</v>
      </c>
      <c r="AT2294" s="19">
        <f t="shared" si="4597"/>
        <v>0</v>
      </c>
      <c r="AU2294" s="19">
        <f t="shared" si="4590"/>
        <v>46</v>
      </c>
      <c r="AV2294" s="19">
        <f t="shared" si="4597"/>
        <v>0</v>
      </c>
      <c r="AW2294" s="32"/>
      <c r="AX2294" s="23"/>
      <c r="AY2294" s="2"/>
    </row>
    <row r="2295" spans="1:51" x14ac:dyDescent="0.3">
      <c r="A2295" s="49" t="s">
        <v>474</v>
      </c>
      <c r="B2295" s="45">
        <v>360</v>
      </c>
      <c r="C2295" s="49"/>
      <c r="D2295" s="49"/>
      <c r="E2295" s="15" t="s">
        <v>592</v>
      </c>
      <c r="F2295" s="19">
        <f t="shared" si="4595"/>
        <v>46</v>
      </c>
      <c r="G2295" s="19">
        <f t="shared" si="4595"/>
        <v>46</v>
      </c>
      <c r="H2295" s="19">
        <f t="shared" si="4595"/>
        <v>46</v>
      </c>
      <c r="I2295" s="19">
        <f t="shared" si="4595"/>
        <v>0</v>
      </c>
      <c r="J2295" s="19">
        <f t="shared" si="4595"/>
        <v>0</v>
      </c>
      <c r="K2295" s="19">
        <f t="shared" si="4595"/>
        <v>0</v>
      </c>
      <c r="L2295" s="19">
        <f t="shared" si="4571"/>
        <v>46</v>
      </c>
      <c r="M2295" s="19">
        <f t="shared" si="4572"/>
        <v>46</v>
      </c>
      <c r="N2295" s="19">
        <f t="shared" si="4573"/>
        <v>46</v>
      </c>
      <c r="O2295" s="19">
        <f t="shared" si="4596"/>
        <v>0</v>
      </c>
      <c r="P2295" s="19">
        <f t="shared" si="4596"/>
        <v>0</v>
      </c>
      <c r="Q2295" s="19">
        <f t="shared" si="4596"/>
        <v>0</v>
      </c>
      <c r="R2295" s="19">
        <f t="shared" si="4554"/>
        <v>46</v>
      </c>
      <c r="S2295" s="19">
        <f t="shared" si="4555"/>
        <v>46</v>
      </c>
      <c r="T2295" s="19">
        <f t="shared" si="4556"/>
        <v>46</v>
      </c>
      <c r="U2295" s="19">
        <f t="shared" si="4597"/>
        <v>0</v>
      </c>
      <c r="V2295" s="19">
        <f t="shared" si="4557"/>
        <v>46</v>
      </c>
      <c r="W2295" s="19">
        <f t="shared" si="4558"/>
        <v>46</v>
      </c>
      <c r="X2295" s="19">
        <f t="shared" si="4559"/>
        <v>46</v>
      </c>
      <c r="Y2295" s="19">
        <f t="shared" si="4597"/>
        <v>0</v>
      </c>
      <c r="Z2295" s="19">
        <f t="shared" si="4597"/>
        <v>0</v>
      </c>
      <c r="AA2295" s="19">
        <f t="shared" si="4597"/>
        <v>0</v>
      </c>
      <c r="AB2295" s="19">
        <f t="shared" si="4577"/>
        <v>46</v>
      </c>
      <c r="AC2295" s="19">
        <f t="shared" si="4578"/>
        <v>46</v>
      </c>
      <c r="AD2295" s="19">
        <f t="shared" si="4579"/>
        <v>46</v>
      </c>
      <c r="AE2295" s="19">
        <f t="shared" si="4597"/>
        <v>0</v>
      </c>
      <c r="AF2295" s="19">
        <f t="shared" si="4597"/>
        <v>0</v>
      </c>
      <c r="AG2295" s="19">
        <f t="shared" si="4581"/>
        <v>46</v>
      </c>
      <c r="AH2295" s="19">
        <f t="shared" si="4582"/>
        <v>46</v>
      </c>
      <c r="AI2295" s="19">
        <f t="shared" si="4583"/>
        <v>46</v>
      </c>
      <c r="AJ2295" s="19">
        <f t="shared" si="4597"/>
        <v>0</v>
      </c>
      <c r="AK2295" s="19">
        <f t="shared" si="4597"/>
        <v>0</v>
      </c>
      <c r="AL2295" s="19">
        <f t="shared" si="4597"/>
        <v>0</v>
      </c>
      <c r="AM2295" s="19">
        <f t="shared" si="4534"/>
        <v>46</v>
      </c>
      <c r="AN2295" s="19">
        <f t="shared" si="4597"/>
        <v>0</v>
      </c>
      <c r="AO2295" s="19">
        <f t="shared" si="4588"/>
        <v>46</v>
      </c>
      <c r="AP2295" s="19">
        <f t="shared" si="4535"/>
        <v>46</v>
      </c>
      <c r="AQ2295" s="19">
        <f t="shared" si="4597"/>
        <v>0</v>
      </c>
      <c r="AR2295" s="19">
        <f t="shared" si="4589"/>
        <v>46</v>
      </c>
      <c r="AS2295" s="19">
        <f t="shared" si="4536"/>
        <v>46</v>
      </c>
      <c r="AT2295" s="19">
        <f t="shared" si="4597"/>
        <v>0</v>
      </c>
      <c r="AU2295" s="19">
        <f t="shared" si="4590"/>
        <v>46</v>
      </c>
      <c r="AV2295" s="19">
        <f t="shared" si="4597"/>
        <v>0</v>
      </c>
      <c r="AW2295" s="32"/>
      <c r="AX2295" s="23"/>
      <c r="AY2295" s="2"/>
    </row>
    <row r="2296" spans="1:51" x14ac:dyDescent="0.3">
      <c r="A2296" s="49" t="s">
        <v>474</v>
      </c>
      <c r="B2296" s="45">
        <v>360</v>
      </c>
      <c r="C2296" s="49" t="s">
        <v>5</v>
      </c>
      <c r="D2296" s="49" t="s">
        <v>6</v>
      </c>
      <c r="E2296" s="15" t="s">
        <v>543</v>
      </c>
      <c r="F2296" s="19">
        <v>46</v>
      </c>
      <c r="G2296" s="19">
        <v>46</v>
      </c>
      <c r="H2296" s="19">
        <v>46</v>
      </c>
      <c r="I2296" s="19"/>
      <c r="J2296" s="19"/>
      <c r="K2296" s="19"/>
      <c r="L2296" s="19">
        <f t="shared" si="4571"/>
        <v>46</v>
      </c>
      <c r="M2296" s="19">
        <f t="shared" si="4572"/>
        <v>46</v>
      </c>
      <c r="N2296" s="19">
        <f t="shared" si="4573"/>
        <v>46</v>
      </c>
      <c r="O2296" s="19"/>
      <c r="P2296" s="19"/>
      <c r="Q2296" s="19"/>
      <c r="R2296" s="19">
        <f t="shared" si="4554"/>
        <v>46</v>
      </c>
      <c r="S2296" s="19">
        <f t="shared" si="4555"/>
        <v>46</v>
      </c>
      <c r="T2296" s="19">
        <f t="shared" si="4556"/>
        <v>46</v>
      </c>
      <c r="U2296" s="19"/>
      <c r="V2296" s="19">
        <f t="shared" si="4557"/>
        <v>46</v>
      </c>
      <c r="W2296" s="19">
        <f t="shared" si="4558"/>
        <v>46</v>
      </c>
      <c r="X2296" s="19">
        <f t="shared" si="4559"/>
        <v>46</v>
      </c>
      <c r="Y2296" s="19"/>
      <c r="Z2296" s="19"/>
      <c r="AA2296" s="19"/>
      <c r="AB2296" s="19">
        <f t="shared" si="4577"/>
        <v>46</v>
      </c>
      <c r="AC2296" s="19">
        <f t="shared" si="4578"/>
        <v>46</v>
      </c>
      <c r="AD2296" s="19">
        <f t="shared" si="4579"/>
        <v>46</v>
      </c>
      <c r="AE2296" s="19"/>
      <c r="AF2296" s="19"/>
      <c r="AG2296" s="19">
        <f t="shared" si="4581"/>
        <v>46</v>
      </c>
      <c r="AH2296" s="19">
        <f t="shared" si="4582"/>
        <v>46</v>
      </c>
      <c r="AI2296" s="19">
        <f t="shared" si="4583"/>
        <v>46</v>
      </c>
      <c r="AJ2296" s="19"/>
      <c r="AK2296" s="19"/>
      <c r="AL2296" s="19"/>
      <c r="AM2296" s="19">
        <f t="shared" si="4534"/>
        <v>46</v>
      </c>
      <c r="AN2296" s="19"/>
      <c r="AO2296" s="19">
        <f t="shared" si="4588"/>
        <v>46</v>
      </c>
      <c r="AP2296" s="19">
        <f t="shared" si="4535"/>
        <v>46</v>
      </c>
      <c r="AQ2296" s="19"/>
      <c r="AR2296" s="19">
        <f t="shared" si="4589"/>
        <v>46</v>
      </c>
      <c r="AS2296" s="19">
        <f t="shared" si="4536"/>
        <v>46</v>
      </c>
      <c r="AT2296" s="19"/>
      <c r="AU2296" s="19">
        <f t="shared" si="4590"/>
        <v>46</v>
      </c>
      <c r="AV2296" s="19"/>
      <c r="AW2296" s="32"/>
      <c r="AX2296" s="23"/>
      <c r="AY2296" s="2"/>
    </row>
    <row r="2297" spans="1:51" ht="31.2" x14ac:dyDescent="0.3">
      <c r="A2297" s="49" t="s">
        <v>475</v>
      </c>
      <c r="B2297" s="45"/>
      <c r="C2297" s="49"/>
      <c r="D2297" s="49"/>
      <c r="E2297" s="15" t="s">
        <v>794</v>
      </c>
      <c r="F2297" s="19">
        <f t="shared" ref="F2297:K2297" si="4598">F2298+F2301</f>
        <v>104252.9</v>
      </c>
      <c r="G2297" s="19">
        <f t="shared" si="4598"/>
        <v>104252.9</v>
      </c>
      <c r="H2297" s="19">
        <f t="shared" si="4598"/>
        <v>104252.9</v>
      </c>
      <c r="I2297" s="19">
        <f t="shared" si="4598"/>
        <v>0</v>
      </c>
      <c r="J2297" s="19">
        <f t="shared" si="4598"/>
        <v>0</v>
      </c>
      <c r="K2297" s="19">
        <f t="shared" si="4598"/>
        <v>0</v>
      </c>
      <c r="L2297" s="19">
        <f t="shared" si="4571"/>
        <v>104252.9</v>
      </c>
      <c r="M2297" s="19">
        <f t="shared" si="4572"/>
        <v>104252.9</v>
      </c>
      <c r="N2297" s="19">
        <f t="shared" si="4573"/>
        <v>104252.9</v>
      </c>
      <c r="O2297" s="19">
        <f t="shared" ref="O2297:Q2297" si="4599">O2298+O2301</f>
        <v>0</v>
      </c>
      <c r="P2297" s="19">
        <f t="shared" si="4599"/>
        <v>0</v>
      </c>
      <c r="Q2297" s="19">
        <f t="shared" si="4599"/>
        <v>0</v>
      </c>
      <c r="R2297" s="19">
        <f t="shared" si="4554"/>
        <v>104252.9</v>
      </c>
      <c r="S2297" s="19">
        <f t="shared" si="4555"/>
        <v>104252.9</v>
      </c>
      <c r="T2297" s="19">
        <f t="shared" si="4556"/>
        <v>104252.9</v>
      </c>
      <c r="U2297" s="19">
        <f t="shared" ref="U2297:AV2297" si="4600">U2298+U2301</f>
        <v>0</v>
      </c>
      <c r="V2297" s="19">
        <f t="shared" si="4557"/>
        <v>104252.9</v>
      </c>
      <c r="W2297" s="19">
        <f t="shared" si="4558"/>
        <v>104252.9</v>
      </c>
      <c r="X2297" s="19">
        <f t="shared" si="4559"/>
        <v>104252.9</v>
      </c>
      <c r="Y2297" s="19">
        <f t="shared" ref="Y2297:AA2297" si="4601">Y2298+Y2301</f>
        <v>0</v>
      </c>
      <c r="Z2297" s="19">
        <f t="shared" si="4601"/>
        <v>0</v>
      </c>
      <c r="AA2297" s="19">
        <f t="shared" si="4601"/>
        <v>0</v>
      </c>
      <c r="AB2297" s="19">
        <f t="shared" si="4577"/>
        <v>104252.9</v>
      </c>
      <c r="AC2297" s="19">
        <f t="shared" si="4578"/>
        <v>104252.9</v>
      </c>
      <c r="AD2297" s="19">
        <f t="shared" si="4579"/>
        <v>104252.9</v>
      </c>
      <c r="AE2297" s="19">
        <f t="shared" ref="AE2297:AF2297" si="4602">AE2298+AE2301</f>
        <v>0</v>
      </c>
      <c r="AF2297" s="19">
        <f t="shared" si="4602"/>
        <v>0</v>
      </c>
      <c r="AG2297" s="19">
        <f t="shared" si="4581"/>
        <v>104252.9</v>
      </c>
      <c r="AH2297" s="19">
        <f t="shared" si="4582"/>
        <v>104252.9</v>
      </c>
      <c r="AI2297" s="19">
        <f t="shared" si="4583"/>
        <v>104252.9</v>
      </c>
      <c r="AJ2297" s="19">
        <f t="shared" ref="AJ2297:AL2297" si="4603">AJ2298+AJ2301</f>
        <v>-10425.289999999999</v>
      </c>
      <c r="AK2297" s="19">
        <f t="shared" si="4603"/>
        <v>0</v>
      </c>
      <c r="AL2297" s="19">
        <f t="shared" si="4603"/>
        <v>0</v>
      </c>
      <c r="AM2297" s="19">
        <f t="shared" si="4534"/>
        <v>93827.61</v>
      </c>
      <c r="AN2297" s="19">
        <f t="shared" ref="AN2297" si="4604">AN2298+AN2301</f>
        <v>0</v>
      </c>
      <c r="AO2297" s="19">
        <f t="shared" si="4588"/>
        <v>93827.61</v>
      </c>
      <c r="AP2297" s="19">
        <f t="shared" si="4535"/>
        <v>104252.9</v>
      </c>
      <c r="AQ2297" s="19">
        <f t="shared" ref="AQ2297" si="4605">AQ2298+AQ2301</f>
        <v>0</v>
      </c>
      <c r="AR2297" s="19">
        <f t="shared" si="4589"/>
        <v>104252.9</v>
      </c>
      <c r="AS2297" s="19">
        <f t="shared" si="4536"/>
        <v>104252.9</v>
      </c>
      <c r="AT2297" s="19">
        <f t="shared" ref="AT2297" si="4606">AT2298+AT2301</f>
        <v>0</v>
      </c>
      <c r="AU2297" s="19">
        <f t="shared" si="4590"/>
        <v>104252.9</v>
      </c>
      <c r="AV2297" s="19">
        <f t="shared" si="4600"/>
        <v>0</v>
      </c>
      <c r="AW2297" s="32"/>
      <c r="AX2297" s="23"/>
      <c r="AY2297" s="2"/>
    </row>
    <row r="2298" spans="1:51" ht="31.2" x14ac:dyDescent="0.3">
      <c r="A2298" s="49" t="s">
        <v>475</v>
      </c>
      <c r="B2298" s="45">
        <v>200</v>
      </c>
      <c r="C2298" s="49"/>
      <c r="D2298" s="49"/>
      <c r="E2298" s="15" t="s">
        <v>578</v>
      </c>
      <c r="F2298" s="19">
        <f t="shared" ref="F2298:K2299" si="4607">F2299</f>
        <v>89124</v>
      </c>
      <c r="G2298" s="19">
        <f t="shared" si="4607"/>
        <v>89124</v>
      </c>
      <c r="H2298" s="19">
        <f t="shared" si="4607"/>
        <v>89124</v>
      </c>
      <c r="I2298" s="19">
        <f t="shared" si="4607"/>
        <v>0</v>
      </c>
      <c r="J2298" s="19">
        <f t="shared" si="4607"/>
        <v>0</v>
      </c>
      <c r="K2298" s="19">
        <f t="shared" si="4607"/>
        <v>0</v>
      </c>
      <c r="L2298" s="19">
        <f t="shared" si="4571"/>
        <v>89124</v>
      </c>
      <c r="M2298" s="19">
        <f t="shared" si="4572"/>
        <v>89124</v>
      </c>
      <c r="N2298" s="19">
        <f t="shared" si="4573"/>
        <v>89124</v>
      </c>
      <c r="O2298" s="19">
        <f t="shared" ref="O2298:Q2299" si="4608">O2299</f>
        <v>0</v>
      </c>
      <c r="P2298" s="19">
        <f t="shared" si="4608"/>
        <v>0</v>
      </c>
      <c r="Q2298" s="19">
        <f t="shared" si="4608"/>
        <v>0</v>
      </c>
      <c r="R2298" s="19">
        <f t="shared" si="4554"/>
        <v>89124</v>
      </c>
      <c r="S2298" s="19">
        <f t="shared" si="4555"/>
        <v>89124</v>
      </c>
      <c r="T2298" s="19">
        <f t="shared" si="4556"/>
        <v>89124</v>
      </c>
      <c r="U2298" s="19">
        <f t="shared" ref="U2298:AV2299" si="4609">U2299</f>
        <v>0</v>
      </c>
      <c r="V2298" s="19">
        <f t="shared" si="4557"/>
        <v>89124</v>
      </c>
      <c r="W2298" s="19">
        <f t="shared" si="4558"/>
        <v>89124</v>
      </c>
      <c r="X2298" s="19">
        <f t="shared" si="4559"/>
        <v>89124</v>
      </c>
      <c r="Y2298" s="19">
        <f t="shared" si="4609"/>
        <v>0</v>
      </c>
      <c r="Z2298" s="19">
        <f t="shared" si="4609"/>
        <v>0</v>
      </c>
      <c r="AA2298" s="19">
        <f t="shared" si="4609"/>
        <v>0</v>
      </c>
      <c r="AB2298" s="19">
        <f t="shared" si="4577"/>
        <v>89124</v>
      </c>
      <c r="AC2298" s="19">
        <f t="shared" si="4578"/>
        <v>89124</v>
      </c>
      <c r="AD2298" s="19">
        <f t="shared" si="4579"/>
        <v>89124</v>
      </c>
      <c r="AE2298" s="19">
        <f t="shared" si="4609"/>
        <v>0</v>
      </c>
      <c r="AF2298" s="19">
        <f t="shared" si="4609"/>
        <v>0</v>
      </c>
      <c r="AG2298" s="19">
        <f t="shared" si="4581"/>
        <v>89124</v>
      </c>
      <c r="AH2298" s="19">
        <f t="shared" si="4582"/>
        <v>89124</v>
      </c>
      <c r="AI2298" s="19">
        <f t="shared" si="4583"/>
        <v>89124</v>
      </c>
      <c r="AJ2298" s="19">
        <f t="shared" si="4609"/>
        <v>-8912.4</v>
      </c>
      <c r="AK2298" s="19">
        <f t="shared" si="4609"/>
        <v>0</v>
      </c>
      <c r="AL2298" s="19">
        <f t="shared" si="4609"/>
        <v>0</v>
      </c>
      <c r="AM2298" s="19">
        <f t="shared" si="4534"/>
        <v>80211.600000000006</v>
      </c>
      <c r="AN2298" s="19">
        <f t="shared" si="4609"/>
        <v>0</v>
      </c>
      <c r="AO2298" s="19">
        <f t="shared" si="4588"/>
        <v>80211.600000000006</v>
      </c>
      <c r="AP2298" s="19">
        <f t="shared" si="4535"/>
        <v>89124</v>
      </c>
      <c r="AQ2298" s="19">
        <f t="shared" si="4609"/>
        <v>0</v>
      </c>
      <c r="AR2298" s="19">
        <f t="shared" si="4589"/>
        <v>89124</v>
      </c>
      <c r="AS2298" s="19">
        <f t="shared" si="4536"/>
        <v>89124</v>
      </c>
      <c r="AT2298" s="19">
        <f t="shared" si="4609"/>
        <v>0</v>
      </c>
      <c r="AU2298" s="19">
        <f t="shared" si="4590"/>
        <v>89124</v>
      </c>
      <c r="AV2298" s="19">
        <f t="shared" si="4609"/>
        <v>0</v>
      </c>
      <c r="AW2298" s="32"/>
      <c r="AX2298" s="23"/>
      <c r="AY2298" s="2"/>
    </row>
    <row r="2299" spans="1:51" ht="46.8" x14ac:dyDescent="0.3">
      <c r="A2299" s="49" t="s">
        <v>475</v>
      </c>
      <c r="B2299" s="45">
        <v>240</v>
      </c>
      <c r="C2299" s="49"/>
      <c r="D2299" s="49"/>
      <c r="E2299" s="15" t="s">
        <v>586</v>
      </c>
      <c r="F2299" s="19">
        <f t="shared" si="4607"/>
        <v>89124</v>
      </c>
      <c r="G2299" s="19">
        <f t="shared" si="4607"/>
        <v>89124</v>
      </c>
      <c r="H2299" s="19">
        <f t="shared" si="4607"/>
        <v>89124</v>
      </c>
      <c r="I2299" s="19">
        <f t="shared" si="4607"/>
        <v>0</v>
      </c>
      <c r="J2299" s="19">
        <f t="shared" si="4607"/>
        <v>0</v>
      </c>
      <c r="K2299" s="19">
        <f t="shared" si="4607"/>
        <v>0</v>
      </c>
      <c r="L2299" s="19">
        <f t="shared" si="4571"/>
        <v>89124</v>
      </c>
      <c r="M2299" s="19">
        <f t="shared" si="4572"/>
        <v>89124</v>
      </c>
      <c r="N2299" s="19">
        <f t="shared" si="4573"/>
        <v>89124</v>
      </c>
      <c r="O2299" s="19">
        <f t="shared" si="4608"/>
        <v>0</v>
      </c>
      <c r="P2299" s="19">
        <f t="shared" si="4608"/>
        <v>0</v>
      </c>
      <c r="Q2299" s="19">
        <f t="shared" si="4608"/>
        <v>0</v>
      </c>
      <c r="R2299" s="19">
        <f t="shared" si="4554"/>
        <v>89124</v>
      </c>
      <c r="S2299" s="19">
        <f t="shared" si="4555"/>
        <v>89124</v>
      </c>
      <c r="T2299" s="19">
        <f t="shared" si="4556"/>
        <v>89124</v>
      </c>
      <c r="U2299" s="19">
        <f t="shared" si="4609"/>
        <v>0</v>
      </c>
      <c r="V2299" s="19">
        <f t="shared" si="4557"/>
        <v>89124</v>
      </c>
      <c r="W2299" s="19">
        <f t="shared" si="4558"/>
        <v>89124</v>
      </c>
      <c r="X2299" s="19">
        <f t="shared" si="4559"/>
        <v>89124</v>
      </c>
      <c r="Y2299" s="19">
        <f t="shared" si="4609"/>
        <v>0</v>
      </c>
      <c r="Z2299" s="19">
        <f t="shared" si="4609"/>
        <v>0</v>
      </c>
      <c r="AA2299" s="19">
        <f t="shared" si="4609"/>
        <v>0</v>
      </c>
      <c r="AB2299" s="19">
        <f t="shared" si="4577"/>
        <v>89124</v>
      </c>
      <c r="AC2299" s="19">
        <f t="shared" si="4578"/>
        <v>89124</v>
      </c>
      <c r="AD2299" s="19">
        <f t="shared" si="4579"/>
        <v>89124</v>
      </c>
      <c r="AE2299" s="19">
        <f t="shared" si="4609"/>
        <v>0</v>
      </c>
      <c r="AF2299" s="19">
        <f t="shared" si="4609"/>
        <v>0</v>
      </c>
      <c r="AG2299" s="19">
        <f t="shared" si="4581"/>
        <v>89124</v>
      </c>
      <c r="AH2299" s="19">
        <f t="shared" si="4582"/>
        <v>89124</v>
      </c>
      <c r="AI2299" s="19">
        <f t="shared" si="4583"/>
        <v>89124</v>
      </c>
      <c r="AJ2299" s="19">
        <f t="shared" si="4609"/>
        <v>-8912.4</v>
      </c>
      <c r="AK2299" s="19">
        <f t="shared" si="4609"/>
        <v>0</v>
      </c>
      <c r="AL2299" s="19">
        <f t="shared" si="4609"/>
        <v>0</v>
      </c>
      <c r="AM2299" s="19">
        <f t="shared" si="4534"/>
        <v>80211.600000000006</v>
      </c>
      <c r="AN2299" s="19">
        <f t="shared" si="4609"/>
        <v>0</v>
      </c>
      <c r="AO2299" s="19">
        <f t="shared" si="4588"/>
        <v>80211.600000000006</v>
      </c>
      <c r="AP2299" s="19">
        <f t="shared" si="4535"/>
        <v>89124</v>
      </c>
      <c r="AQ2299" s="19">
        <f t="shared" si="4609"/>
        <v>0</v>
      </c>
      <c r="AR2299" s="19">
        <f t="shared" si="4589"/>
        <v>89124</v>
      </c>
      <c r="AS2299" s="19">
        <f t="shared" si="4536"/>
        <v>89124</v>
      </c>
      <c r="AT2299" s="19">
        <f t="shared" si="4609"/>
        <v>0</v>
      </c>
      <c r="AU2299" s="19">
        <f t="shared" si="4590"/>
        <v>89124</v>
      </c>
      <c r="AV2299" s="19">
        <f t="shared" si="4609"/>
        <v>0</v>
      </c>
      <c r="AW2299" s="32"/>
      <c r="AX2299" s="23"/>
      <c r="AY2299" s="2"/>
    </row>
    <row r="2300" spans="1:51" x14ac:dyDescent="0.3">
      <c r="A2300" s="49" t="s">
        <v>475</v>
      </c>
      <c r="B2300" s="45">
        <v>240</v>
      </c>
      <c r="C2300" s="49" t="s">
        <v>5</v>
      </c>
      <c r="D2300" s="49" t="s">
        <v>6</v>
      </c>
      <c r="E2300" s="15" t="s">
        <v>543</v>
      </c>
      <c r="F2300" s="19">
        <v>89124</v>
      </c>
      <c r="G2300" s="19">
        <v>89124</v>
      </c>
      <c r="H2300" s="19">
        <v>89124</v>
      </c>
      <c r="I2300" s="19"/>
      <c r="J2300" s="19"/>
      <c r="K2300" s="19"/>
      <c r="L2300" s="19">
        <f t="shared" si="4571"/>
        <v>89124</v>
      </c>
      <c r="M2300" s="19">
        <f t="shared" si="4572"/>
        <v>89124</v>
      </c>
      <c r="N2300" s="19">
        <f t="shared" si="4573"/>
        <v>89124</v>
      </c>
      <c r="O2300" s="19"/>
      <c r="P2300" s="19"/>
      <c r="Q2300" s="19"/>
      <c r="R2300" s="19">
        <f t="shared" si="4554"/>
        <v>89124</v>
      </c>
      <c r="S2300" s="19">
        <f t="shared" si="4555"/>
        <v>89124</v>
      </c>
      <c r="T2300" s="19">
        <f t="shared" si="4556"/>
        <v>89124</v>
      </c>
      <c r="U2300" s="19"/>
      <c r="V2300" s="19">
        <f t="shared" si="4557"/>
        <v>89124</v>
      </c>
      <c r="W2300" s="19">
        <f t="shared" si="4558"/>
        <v>89124</v>
      </c>
      <c r="X2300" s="19">
        <f t="shared" si="4559"/>
        <v>89124</v>
      </c>
      <c r="Y2300" s="19"/>
      <c r="Z2300" s="19"/>
      <c r="AA2300" s="19"/>
      <c r="AB2300" s="19">
        <f t="shared" si="4577"/>
        <v>89124</v>
      </c>
      <c r="AC2300" s="19">
        <f t="shared" si="4578"/>
        <v>89124</v>
      </c>
      <c r="AD2300" s="19">
        <f t="shared" si="4579"/>
        <v>89124</v>
      </c>
      <c r="AE2300" s="19"/>
      <c r="AF2300" s="19"/>
      <c r="AG2300" s="19">
        <f t="shared" si="4581"/>
        <v>89124</v>
      </c>
      <c r="AH2300" s="19">
        <f t="shared" si="4582"/>
        <v>89124</v>
      </c>
      <c r="AI2300" s="19">
        <f t="shared" si="4583"/>
        <v>89124</v>
      </c>
      <c r="AJ2300" s="19">
        <f>-4300-129-4483.4</f>
        <v>-8912.4</v>
      </c>
      <c r="AK2300" s="19"/>
      <c r="AL2300" s="19"/>
      <c r="AM2300" s="19">
        <f t="shared" si="4534"/>
        <v>80211.600000000006</v>
      </c>
      <c r="AN2300" s="19"/>
      <c r="AO2300" s="19">
        <f t="shared" si="4588"/>
        <v>80211.600000000006</v>
      </c>
      <c r="AP2300" s="19">
        <f t="shared" si="4535"/>
        <v>89124</v>
      </c>
      <c r="AQ2300" s="19"/>
      <c r="AR2300" s="19">
        <f t="shared" si="4589"/>
        <v>89124</v>
      </c>
      <c r="AS2300" s="19">
        <f t="shared" si="4536"/>
        <v>89124</v>
      </c>
      <c r="AT2300" s="19"/>
      <c r="AU2300" s="19">
        <f t="shared" si="4590"/>
        <v>89124</v>
      </c>
      <c r="AV2300" s="19"/>
      <c r="AW2300" s="32"/>
      <c r="AX2300" s="23"/>
      <c r="AY2300" s="2"/>
    </row>
    <row r="2301" spans="1:51" x14ac:dyDescent="0.3">
      <c r="A2301" s="49" t="s">
        <v>475</v>
      </c>
      <c r="B2301" s="45">
        <v>800</v>
      </c>
      <c r="C2301" s="49"/>
      <c r="D2301" s="49"/>
      <c r="E2301" s="15" t="s">
        <v>583</v>
      </c>
      <c r="F2301" s="19">
        <f t="shared" ref="F2301:K2302" si="4610">F2302</f>
        <v>15128.9</v>
      </c>
      <c r="G2301" s="19">
        <f t="shared" si="4610"/>
        <v>15128.9</v>
      </c>
      <c r="H2301" s="19">
        <f t="shared" si="4610"/>
        <v>15128.9</v>
      </c>
      <c r="I2301" s="19">
        <f t="shared" si="4610"/>
        <v>0</v>
      </c>
      <c r="J2301" s="19">
        <f t="shared" si="4610"/>
        <v>0</v>
      </c>
      <c r="K2301" s="19">
        <f t="shared" si="4610"/>
        <v>0</v>
      </c>
      <c r="L2301" s="19">
        <f t="shared" si="4571"/>
        <v>15128.9</v>
      </c>
      <c r="M2301" s="19">
        <f t="shared" si="4572"/>
        <v>15128.9</v>
      </c>
      <c r="N2301" s="19">
        <f t="shared" si="4573"/>
        <v>15128.9</v>
      </c>
      <c r="O2301" s="19">
        <f t="shared" ref="O2301:Q2302" si="4611">O2302</f>
        <v>0</v>
      </c>
      <c r="P2301" s="19">
        <f t="shared" si="4611"/>
        <v>0</v>
      </c>
      <c r="Q2301" s="19">
        <f t="shared" si="4611"/>
        <v>0</v>
      </c>
      <c r="R2301" s="19">
        <f t="shared" si="4554"/>
        <v>15128.9</v>
      </c>
      <c r="S2301" s="19">
        <f t="shared" si="4555"/>
        <v>15128.9</v>
      </c>
      <c r="T2301" s="19">
        <f t="shared" si="4556"/>
        <v>15128.9</v>
      </c>
      <c r="U2301" s="19">
        <f t="shared" ref="U2301:AV2302" si="4612">U2302</f>
        <v>0</v>
      </c>
      <c r="V2301" s="19">
        <f t="shared" si="4557"/>
        <v>15128.9</v>
      </c>
      <c r="W2301" s="19">
        <f t="shared" si="4558"/>
        <v>15128.9</v>
      </c>
      <c r="X2301" s="19">
        <f t="shared" si="4559"/>
        <v>15128.9</v>
      </c>
      <c r="Y2301" s="19">
        <f t="shared" si="4612"/>
        <v>0</v>
      </c>
      <c r="Z2301" s="19">
        <f t="shared" si="4612"/>
        <v>0</v>
      </c>
      <c r="AA2301" s="19">
        <f t="shared" si="4612"/>
        <v>0</v>
      </c>
      <c r="AB2301" s="19">
        <f t="shared" si="4577"/>
        <v>15128.9</v>
      </c>
      <c r="AC2301" s="19">
        <f t="shared" si="4578"/>
        <v>15128.9</v>
      </c>
      <c r="AD2301" s="19">
        <f t="shared" si="4579"/>
        <v>15128.9</v>
      </c>
      <c r="AE2301" s="19">
        <f t="shared" si="4612"/>
        <v>0</v>
      </c>
      <c r="AF2301" s="19">
        <f t="shared" si="4612"/>
        <v>0</v>
      </c>
      <c r="AG2301" s="19">
        <f t="shared" si="4581"/>
        <v>15128.9</v>
      </c>
      <c r="AH2301" s="19">
        <f t="shared" si="4582"/>
        <v>15128.9</v>
      </c>
      <c r="AI2301" s="19">
        <f t="shared" si="4583"/>
        <v>15128.9</v>
      </c>
      <c r="AJ2301" s="19">
        <f t="shared" si="4612"/>
        <v>-1512.89</v>
      </c>
      <c r="AK2301" s="19">
        <f t="shared" si="4612"/>
        <v>0</v>
      </c>
      <c r="AL2301" s="19">
        <f t="shared" si="4612"/>
        <v>0</v>
      </c>
      <c r="AM2301" s="19">
        <f t="shared" si="4534"/>
        <v>13616.01</v>
      </c>
      <c r="AN2301" s="19">
        <f t="shared" si="4612"/>
        <v>0</v>
      </c>
      <c r="AO2301" s="19">
        <f t="shared" si="4588"/>
        <v>13616.01</v>
      </c>
      <c r="AP2301" s="19">
        <f t="shared" si="4535"/>
        <v>15128.9</v>
      </c>
      <c r="AQ2301" s="19">
        <f t="shared" si="4612"/>
        <v>0</v>
      </c>
      <c r="AR2301" s="19">
        <f t="shared" si="4589"/>
        <v>15128.9</v>
      </c>
      <c r="AS2301" s="19">
        <f t="shared" si="4536"/>
        <v>15128.9</v>
      </c>
      <c r="AT2301" s="19">
        <f t="shared" si="4612"/>
        <v>0</v>
      </c>
      <c r="AU2301" s="19">
        <f t="shared" si="4590"/>
        <v>15128.9</v>
      </c>
      <c r="AV2301" s="19">
        <f t="shared" si="4612"/>
        <v>0</v>
      </c>
      <c r="AW2301" s="32"/>
      <c r="AX2301" s="23"/>
      <c r="AY2301" s="2"/>
    </row>
    <row r="2302" spans="1:51" ht="78" x14ac:dyDescent="0.3">
      <c r="A2302" s="49" t="s">
        <v>475</v>
      </c>
      <c r="B2302" s="45">
        <v>810</v>
      </c>
      <c r="C2302" s="49"/>
      <c r="D2302" s="49"/>
      <c r="E2302" s="15" t="s">
        <v>599</v>
      </c>
      <c r="F2302" s="19">
        <f t="shared" si="4610"/>
        <v>15128.9</v>
      </c>
      <c r="G2302" s="19">
        <f t="shared" si="4610"/>
        <v>15128.9</v>
      </c>
      <c r="H2302" s="19">
        <f t="shared" si="4610"/>
        <v>15128.9</v>
      </c>
      <c r="I2302" s="19">
        <f t="shared" si="4610"/>
        <v>0</v>
      </c>
      <c r="J2302" s="19">
        <f t="shared" si="4610"/>
        <v>0</v>
      </c>
      <c r="K2302" s="19">
        <f t="shared" si="4610"/>
        <v>0</v>
      </c>
      <c r="L2302" s="19">
        <f t="shared" si="4571"/>
        <v>15128.9</v>
      </c>
      <c r="M2302" s="19">
        <f t="shared" si="4572"/>
        <v>15128.9</v>
      </c>
      <c r="N2302" s="19">
        <f t="shared" si="4573"/>
        <v>15128.9</v>
      </c>
      <c r="O2302" s="19">
        <f t="shared" si="4611"/>
        <v>0</v>
      </c>
      <c r="P2302" s="19">
        <f t="shared" si="4611"/>
        <v>0</v>
      </c>
      <c r="Q2302" s="19">
        <f t="shared" si="4611"/>
        <v>0</v>
      </c>
      <c r="R2302" s="19">
        <f t="shared" si="4554"/>
        <v>15128.9</v>
      </c>
      <c r="S2302" s="19">
        <f t="shared" si="4555"/>
        <v>15128.9</v>
      </c>
      <c r="T2302" s="19">
        <f t="shared" si="4556"/>
        <v>15128.9</v>
      </c>
      <c r="U2302" s="19">
        <f t="shared" si="4612"/>
        <v>0</v>
      </c>
      <c r="V2302" s="19">
        <f t="shared" si="4557"/>
        <v>15128.9</v>
      </c>
      <c r="W2302" s="19">
        <f t="shared" si="4558"/>
        <v>15128.9</v>
      </c>
      <c r="X2302" s="19">
        <f t="shared" si="4559"/>
        <v>15128.9</v>
      </c>
      <c r="Y2302" s="19">
        <f t="shared" si="4612"/>
        <v>0</v>
      </c>
      <c r="Z2302" s="19">
        <f t="shared" si="4612"/>
        <v>0</v>
      </c>
      <c r="AA2302" s="19">
        <f t="shared" si="4612"/>
        <v>0</v>
      </c>
      <c r="AB2302" s="19">
        <f t="shared" si="4577"/>
        <v>15128.9</v>
      </c>
      <c r="AC2302" s="19">
        <f t="shared" si="4578"/>
        <v>15128.9</v>
      </c>
      <c r="AD2302" s="19">
        <f t="shared" si="4579"/>
        <v>15128.9</v>
      </c>
      <c r="AE2302" s="19">
        <f t="shared" si="4612"/>
        <v>0</v>
      </c>
      <c r="AF2302" s="19">
        <f t="shared" si="4612"/>
        <v>0</v>
      </c>
      <c r="AG2302" s="19">
        <f t="shared" si="4581"/>
        <v>15128.9</v>
      </c>
      <c r="AH2302" s="19">
        <f t="shared" si="4582"/>
        <v>15128.9</v>
      </c>
      <c r="AI2302" s="19">
        <f t="shared" si="4583"/>
        <v>15128.9</v>
      </c>
      <c r="AJ2302" s="19">
        <f t="shared" si="4612"/>
        <v>-1512.89</v>
      </c>
      <c r="AK2302" s="19">
        <f t="shared" si="4612"/>
        <v>0</v>
      </c>
      <c r="AL2302" s="19">
        <f t="shared" si="4612"/>
        <v>0</v>
      </c>
      <c r="AM2302" s="19">
        <f t="shared" si="4534"/>
        <v>13616.01</v>
      </c>
      <c r="AN2302" s="19">
        <f t="shared" si="4612"/>
        <v>0</v>
      </c>
      <c r="AO2302" s="19">
        <f t="shared" si="4588"/>
        <v>13616.01</v>
      </c>
      <c r="AP2302" s="19">
        <f t="shared" si="4535"/>
        <v>15128.9</v>
      </c>
      <c r="AQ2302" s="19">
        <f t="shared" si="4612"/>
        <v>0</v>
      </c>
      <c r="AR2302" s="19">
        <f t="shared" si="4589"/>
        <v>15128.9</v>
      </c>
      <c r="AS2302" s="19">
        <f t="shared" si="4536"/>
        <v>15128.9</v>
      </c>
      <c r="AT2302" s="19">
        <f t="shared" si="4612"/>
        <v>0</v>
      </c>
      <c r="AU2302" s="19">
        <f t="shared" si="4590"/>
        <v>15128.9</v>
      </c>
      <c r="AV2302" s="19">
        <f t="shared" si="4612"/>
        <v>0</v>
      </c>
      <c r="AW2302" s="32"/>
      <c r="AX2302" s="23"/>
      <c r="AY2302" s="2"/>
    </row>
    <row r="2303" spans="1:51" x14ac:dyDescent="0.3">
      <c r="A2303" s="49" t="s">
        <v>475</v>
      </c>
      <c r="B2303" s="45">
        <v>810</v>
      </c>
      <c r="C2303" s="49" t="s">
        <v>5</v>
      </c>
      <c r="D2303" s="49" t="s">
        <v>6</v>
      </c>
      <c r="E2303" s="15" t="s">
        <v>543</v>
      </c>
      <c r="F2303" s="19">
        <v>15128.9</v>
      </c>
      <c r="G2303" s="19">
        <v>15128.9</v>
      </c>
      <c r="H2303" s="19">
        <v>15128.9</v>
      </c>
      <c r="I2303" s="19"/>
      <c r="J2303" s="19"/>
      <c r="K2303" s="19"/>
      <c r="L2303" s="19">
        <f t="shared" si="4571"/>
        <v>15128.9</v>
      </c>
      <c r="M2303" s="19">
        <f t="shared" si="4572"/>
        <v>15128.9</v>
      </c>
      <c r="N2303" s="19">
        <f t="shared" si="4573"/>
        <v>15128.9</v>
      </c>
      <c r="O2303" s="19"/>
      <c r="P2303" s="19"/>
      <c r="Q2303" s="19"/>
      <c r="R2303" s="19">
        <f t="shared" si="4554"/>
        <v>15128.9</v>
      </c>
      <c r="S2303" s="19">
        <f t="shared" si="4555"/>
        <v>15128.9</v>
      </c>
      <c r="T2303" s="19">
        <f t="shared" si="4556"/>
        <v>15128.9</v>
      </c>
      <c r="U2303" s="19"/>
      <c r="V2303" s="19">
        <f t="shared" si="4557"/>
        <v>15128.9</v>
      </c>
      <c r="W2303" s="19">
        <f t="shared" si="4558"/>
        <v>15128.9</v>
      </c>
      <c r="X2303" s="19">
        <f t="shared" si="4559"/>
        <v>15128.9</v>
      </c>
      <c r="Y2303" s="19"/>
      <c r="Z2303" s="19"/>
      <c r="AA2303" s="19"/>
      <c r="AB2303" s="19">
        <f t="shared" si="4577"/>
        <v>15128.9</v>
      </c>
      <c r="AC2303" s="19">
        <f t="shared" si="4578"/>
        <v>15128.9</v>
      </c>
      <c r="AD2303" s="19">
        <f t="shared" si="4579"/>
        <v>15128.9</v>
      </c>
      <c r="AE2303" s="19"/>
      <c r="AF2303" s="19"/>
      <c r="AG2303" s="19">
        <f t="shared" si="4581"/>
        <v>15128.9</v>
      </c>
      <c r="AH2303" s="19">
        <f t="shared" si="4582"/>
        <v>15128.9</v>
      </c>
      <c r="AI2303" s="19">
        <f t="shared" si="4583"/>
        <v>15128.9</v>
      </c>
      <c r="AJ2303" s="19">
        <v>-1512.89</v>
      </c>
      <c r="AK2303" s="19"/>
      <c r="AL2303" s="19"/>
      <c r="AM2303" s="19">
        <f t="shared" si="4534"/>
        <v>13616.01</v>
      </c>
      <c r="AN2303" s="19"/>
      <c r="AO2303" s="19">
        <f t="shared" si="4588"/>
        <v>13616.01</v>
      </c>
      <c r="AP2303" s="19">
        <f t="shared" si="4535"/>
        <v>15128.9</v>
      </c>
      <c r="AQ2303" s="19"/>
      <c r="AR2303" s="19">
        <f t="shared" si="4589"/>
        <v>15128.9</v>
      </c>
      <c r="AS2303" s="19">
        <f t="shared" si="4536"/>
        <v>15128.9</v>
      </c>
      <c r="AT2303" s="19"/>
      <c r="AU2303" s="19">
        <f t="shared" si="4590"/>
        <v>15128.9</v>
      </c>
      <c r="AV2303" s="19"/>
      <c r="AW2303" s="32"/>
      <c r="AX2303" s="23"/>
      <c r="AY2303" s="2"/>
    </row>
    <row r="2304" spans="1:51" ht="62.4" x14ac:dyDescent="0.3">
      <c r="A2304" s="49" t="s">
        <v>476</v>
      </c>
      <c r="B2304" s="45"/>
      <c r="C2304" s="49"/>
      <c r="D2304" s="49"/>
      <c r="E2304" s="15" t="s">
        <v>795</v>
      </c>
      <c r="F2304" s="19">
        <f t="shared" ref="F2304:K2304" si="4613">F2305+F2308+F2311</f>
        <v>2643.7000000000003</v>
      </c>
      <c r="G2304" s="19">
        <f t="shared" si="4613"/>
        <v>2607.0999999999995</v>
      </c>
      <c r="H2304" s="19">
        <f t="shared" si="4613"/>
        <v>2607.0999999999995</v>
      </c>
      <c r="I2304" s="19">
        <f t="shared" si="4613"/>
        <v>0</v>
      </c>
      <c r="J2304" s="19">
        <f t="shared" si="4613"/>
        <v>0</v>
      </c>
      <c r="K2304" s="19">
        <f t="shared" si="4613"/>
        <v>0</v>
      </c>
      <c r="L2304" s="19">
        <f t="shared" si="4571"/>
        <v>2643.7000000000003</v>
      </c>
      <c r="M2304" s="19">
        <f t="shared" si="4572"/>
        <v>2607.0999999999995</v>
      </c>
      <c r="N2304" s="19">
        <f t="shared" si="4573"/>
        <v>2607.0999999999995</v>
      </c>
      <c r="O2304" s="19">
        <f t="shared" ref="O2304:Q2304" si="4614">O2305+O2308+O2311</f>
        <v>0</v>
      </c>
      <c r="P2304" s="19">
        <f t="shared" si="4614"/>
        <v>0</v>
      </c>
      <c r="Q2304" s="19">
        <f t="shared" si="4614"/>
        <v>0</v>
      </c>
      <c r="R2304" s="19">
        <f t="shared" si="4554"/>
        <v>2643.7000000000003</v>
      </c>
      <c r="S2304" s="19">
        <f t="shared" si="4555"/>
        <v>2607.0999999999995</v>
      </c>
      <c r="T2304" s="19">
        <f t="shared" si="4556"/>
        <v>2607.0999999999995</v>
      </c>
      <c r="U2304" s="19">
        <f t="shared" ref="U2304:AV2304" si="4615">U2305+U2308+U2311</f>
        <v>0</v>
      </c>
      <c r="V2304" s="19">
        <f t="shared" si="4557"/>
        <v>2643.7000000000003</v>
      </c>
      <c r="W2304" s="19">
        <f t="shared" si="4558"/>
        <v>2607.0999999999995</v>
      </c>
      <c r="X2304" s="19">
        <f t="shared" si="4559"/>
        <v>2607.0999999999995</v>
      </c>
      <c r="Y2304" s="19">
        <f t="shared" ref="Y2304:AA2304" si="4616">Y2305+Y2308+Y2311</f>
        <v>0</v>
      </c>
      <c r="Z2304" s="19">
        <f t="shared" si="4616"/>
        <v>0</v>
      </c>
      <c r="AA2304" s="19">
        <f t="shared" si="4616"/>
        <v>0</v>
      </c>
      <c r="AB2304" s="19">
        <f t="shared" si="4577"/>
        <v>2643.7000000000003</v>
      </c>
      <c r="AC2304" s="19">
        <f t="shared" si="4578"/>
        <v>2607.0999999999995</v>
      </c>
      <c r="AD2304" s="19">
        <f t="shared" si="4579"/>
        <v>2607.0999999999995</v>
      </c>
      <c r="AE2304" s="19">
        <f t="shared" ref="AE2304:AF2304" si="4617">AE2305+AE2308+AE2311</f>
        <v>0</v>
      </c>
      <c r="AF2304" s="19">
        <f t="shared" si="4617"/>
        <v>0</v>
      </c>
      <c r="AG2304" s="19">
        <f t="shared" si="4581"/>
        <v>2643.7000000000003</v>
      </c>
      <c r="AH2304" s="19">
        <f t="shared" si="4582"/>
        <v>2607.0999999999995</v>
      </c>
      <c r="AI2304" s="19">
        <f t="shared" si="4583"/>
        <v>2607.0999999999995</v>
      </c>
      <c r="AJ2304" s="19">
        <f t="shared" ref="AJ2304:AL2304" si="4618">AJ2305+AJ2308+AJ2311</f>
        <v>0</v>
      </c>
      <c r="AK2304" s="19">
        <f t="shared" si="4618"/>
        <v>0</v>
      </c>
      <c r="AL2304" s="19">
        <f t="shared" si="4618"/>
        <v>0</v>
      </c>
      <c r="AM2304" s="19">
        <f t="shared" si="4534"/>
        <v>2643.7000000000003</v>
      </c>
      <c r="AN2304" s="19">
        <f t="shared" ref="AN2304" si="4619">AN2305+AN2308+AN2311</f>
        <v>0</v>
      </c>
      <c r="AO2304" s="19">
        <f t="shared" si="4588"/>
        <v>2643.7000000000003</v>
      </c>
      <c r="AP2304" s="19">
        <f t="shared" si="4535"/>
        <v>2607.0999999999995</v>
      </c>
      <c r="AQ2304" s="19">
        <f t="shared" ref="AQ2304" si="4620">AQ2305+AQ2308+AQ2311</f>
        <v>0</v>
      </c>
      <c r="AR2304" s="19">
        <f t="shared" si="4589"/>
        <v>2607.0999999999995</v>
      </c>
      <c r="AS2304" s="19">
        <f t="shared" si="4536"/>
        <v>2607.0999999999995</v>
      </c>
      <c r="AT2304" s="19">
        <f t="shared" ref="AT2304" si="4621">AT2305+AT2308+AT2311</f>
        <v>0</v>
      </c>
      <c r="AU2304" s="19">
        <f t="shared" si="4590"/>
        <v>2607.0999999999995</v>
      </c>
      <c r="AV2304" s="19">
        <f t="shared" si="4615"/>
        <v>0</v>
      </c>
      <c r="AW2304" s="32"/>
      <c r="AX2304" s="23"/>
      <c r="AY2304" s="2"/>
    </row>
    <row r="2305" spans="1:51" ht="93.6" x14ac:dyDescent="0.3">
      <c r="A2305" s="49" t="s">
        <v>476</v>
      </c>
      <c r="B2305" s="45">
        <v>100</v>
      </c>
      <c r="C2305" s="49"/>
      <c r="D2305" s="49"/>
      <c r="E2305" s="15" t="s">
        <v>577</v>
      </c>
      <c r="F2305" s="19">
        <f t="shared" ref="F2305:K2306" si="4622">F2306</f>
        <v>569.70000000000005</v>
      </c>
      <c r="G2305" s="19">
        <f t="shared" si="4622"/>
        <v>526.70000000000005</v>
      </c>
      <c r="H2305" s="19">
        <f t="shared" si="4622"/>
        <v>526.70000000000005</v>
      </c>
      <c r="I2305" s="19">
        <f t="shared" si="4622"/>
        <v>0</v>
      </c>
      <c r="J2305" s="19">
        <f t="shared" si="4622"/>
        <v>0</v>
      </c>
      <c r="K2305" s="19">
        <f t="shared" si="4622"/>
        <v>0</v>
      </c>
      <c r="L2305" s="19">
        <f t="shared" si="4571"/>
        <v>569.70000000000005</v>
      </c>
      <c r="M2305" s="19">
        <f t="shared" si="4572"/>
        <v>526.70000000000005</v>
      </c>
      <c r="N2305" s="19">
        <f t="shared" si="4573"/>
        <v>526.70000000000005</v>
      </c>
      <c r="O2305" s="19">
        <f t="shared" ref="O2305:Q2306" si="4623">O2306</f>
        <v>0</v>
      </c>
      <c r="P2305" s="19">
        <f t="shared" si="4623"/>
        <v>0</v>
      </c>
      <c r="Q2305" s="19">
        <f t="shared" si="4623"/>
        <v>0</v>
      </c>
      <c r="R2305" s="19">
        <f t="shared" si="4554"/>
        <v>569.70000000000005</v>
      </c>
      <c r="S2305" s="19">
        <f t="shared" si="4555"/>
        <v>526.70000000000005</v>
      </c>
      <c r="T2305" s="19">
        <f t="shared" si="4556"/>
        <v>526.70000000000005</v>
      </c>
      <c r="U2305" s="19">
        <f t="shared" ref="U2305:AV2306" si="4624">U2306</f>
        <v>0</v>
      </c>
      <c r="V2305" s="19">
        <f t="shared" si="4557"/>
        <v>569.70000000000005</v>
      </c>
      <c r="W2305" s="19">
        <f t="shared" si="4558"/>
        <v>526.70000000000005</v>
      </c>
      <c r="X2305" s="19">
        <f t="shared" si="4559"/>
        <v>526.70000000000005</v>
      </c>
      <c r="Y2305" s="19">
        <f t="shared" si="4624"/>
        <v>0</v>
      </c>
      <c r="Z2305" s="19">
        <f t="shared" si="4624"/>
        <v>0</v>
      </c>
      <c r="AA2305" s="19">
        <f t="shared" si="4624"/>
        <v>0</v>
      </c>
      <c r="AB2305" s="19">
        <f t="shared" si="4577"/>
        <v>569.70000000000005</v>
      </c>
      <c r="AC2305" s="19">
        <f t="shared" si="4578"/>
        <v>526.70000000000005</v>
      </c>
      <c r="AD2305" s="19">
        <f t="shared" si="4579"/>
        <v>526.70000000000005</v>
      </c>
      <c r="AE2305" s="19">
        <f t="shared" si="4624"/>
        <v>0</v>
      </c>
      <c r="AF2305" s="19">
        <f t="shared" si="4624"/>
        <v>0</v>
      </c>
      <c r="AG2305" s="19">
        <f t="shared" si="4581"/>
        <v>569.70000000000005</v>
      </c>
      <c r="AH2305" s="19">
        <f t="shared" si="4582"/>
        <v>526.70000000000005</v>
      </c>
      <c r="AI2305" s="19">
        <f t="shared" si="4583"/>
        <v>526.70000000000005</v>
      </c>
      <c r="AJ2305" s="19">
        <f t="shared" si="4624"/>
        <v>0</v>
      </c>
      <c r="AK2305" s="19">
        <f t="shared" si="4624"/>
        <v>0</v>
      </c>
      <c r="AL2305" s="19">
        <f t="shared" si="4624"/>
        <v>0</v>
      </c>
      <c r="AM2305" s="19">
        <f t="shared" si="4534"/>
        <v>569.70000000000005</v>
      </c>
      <c r="AN2305" s="19">
        <f t="shared" si="4624"/>
        <v>0</v>
      </c>
      <c r="AO2305" s="19">
        <f t="shared" si="4588"/>
        <v>569.70000000000005</v>
      </c>
      <c r="AP2305" s="19">
        <f t="shared" si="4535"/>
        <v>526.70000000000005</v>
      </c>
      <c r="AQ2305" s="19">
        <f t="shared" si="4624"/>
        <v>0</v>
      </c>
      <c r="AR2305" s="19">
        <f t="shared" si="4589"/>
        <v>526.70000000000005</v>
      </c>
      <c r="AS2305" s="19">
        <f t="shared" si="4536"/>
        <v>526.70000000000005</v>
      </c>
      <c r="AT2305" s="19">
        <f t="shared" si="4624"/>
        <v>0</v>
      </c>
      <c r="AU2305" s="19">
        <f t="shared" si="4590"/>
        <v>526.70000000000005</v>
      </c>
      <c r="AV2305" s="19">
        <f t="shared" si="4624"/>
        <v>0</v>
      </c>
      <c r="AW2305" s="32"/>
      <c r="AX2305" s="23"/>
      <c r="AY2305" s="2"/>
    </row>
    <row r="2306" spans="1:51" ht="31.2" x14ac:dyDescent="0.3">
      <c r="A2306" s="49" t="s">
        <v>476</v>
      </c>
      <c r="B2306" s="45">
        <v>110</v>
      </c>
      <c r="C2306" s="49"/>
      <c r="D2306" s="49"/>
      <c r="E2306" s="15" t="s">
        <v>584</v>
      </c>
      <c r="F2306" s="19">
        <f t="shared" si="4622"/>
        <v>569.70000000000005</v>
      </c>
      <c r="G2306" s="19">
        <f t="shared" si="4622"/>
        <v>526.70000000000005</v>
      </c>
      <c r="H2306" s="19">
        <f t="shared" si="4622"/>
        <v>526.70000000000005</v>
      </c>
      <c r="I2306" s="19">
        <f t="shared" si="4622"/>
        <v>0</v>
      </c>
      <c r="J2306" s="19">
        <f t="shared" si="4622"/>
        <v>0</v>
      </c>
      <c r="K2306" s="19">
        <f t="shared" si="4622"/>
        <v>0</v>
      </c>
      <c r="L2306" s="19">
        <f t="shared" si="4571"/>
        <v>569.70000000000005</v>
      </c>
      <c r="M2306" s="19">
        <f t="shared" si="4572"/>
        <v>526.70000000000005</v>
      </c>
      <c r="N2306" s="19">
        <f t="shared" si="4573"/>
        <v>526.70000000000005</v>
      </c>
      <c r="O2306" s="19">
        <f t="shared" si="4623"/>
        <v>0</v>
      </c>
      <c r="P2306" s="19">
        <f t="shared" si="4623"/>
        <v>0</v>
      </c>
      <c r="Q2306" s="19">
        <f t="shared" si="4623"/>
        <v>0</v>
      </c>
      <c r="R2306" s="19">
        <f t="shared" si="4554"/>
        <v>569.70000000000005</v>
      </c>
      <c r="S2306" s="19">
        <f t="shared" si="4555"/>
        <v>526.70000000000005</v>
      </c>
      <c r="T2306" s="19">
        <f t="shared" si="4556"/>
        <v>526.70000000000005</v>
      </c>
      <c r="U2306" s="19">
        <f t="shared" si="4624"/>
        <v>0</v>
      </c>
      <c r="V2306" s="19">
        <f t="shared" si="4557"/>
        <v>569.70000000000005</v>
      </c>
      <c r="W2306" s="19">
        <f t="shared" si="4558"/>
        <v>526.70000000000005</v>
      </c>
      <c r="X2306" s="19">
        <f t="shared" si="4559"/>
        <v>526.70000000000005</v>
      </c>
      <c r="Y2306" s="19">
        <f t="shared" si="4624"/>
        <v>0</v>
      </c>
      <c r="Z2306" s="19">
        <f t="shared" si="4624"/>
        <v>0</v>
      </c>
      <c r="AA2306" s="19">
        <f t="shared" si="4624"/>
        <v>0</v>
      </c>
      <c r="AB2306" s="19">
        <f t="shared" si="4577"/>
        <v>569.70000000000005</v>
      </c>
      <c r="AC2306" s="19">
        <f t="shared" si="4578"/>
        <v>526.70000000000005</v>
      </c>
      <c r="AD2306" s="19">
        <f t="shared" si="4579"/>
        <v>526.70000000000005</v>
      </c>
      <c r="AE2306" s="19">
        <f t="shared" si="4624"/>
        <v>0</v>
      </c>
      <c r="AF2306" s="19">
        <f t="shared" si="4624"/>
        <v>0</v>
      </c>
      <c r="AG2306" s="19">
        <f t="shared" si="4581"/>
        <v>569.70000000000005</v>
      </c>
      <c r="AH2306" s="19">
        <f t="shared" si="4582"/>
        <v>526.70000000000005</v>
      </c>
      <c r="AI2306" s="19">
        <f t="shared" si="4583"/>
        <v>526.70000000000005</v>
      </c>
      <c r="AJ2306" s="19">
        <f t="shared" si="4624"/>
        <v>0</v>
      </c>
      <c r="AK2306" s="19">
        <f t="shared" si="4624"/>
        <v>0</v>
      </c>
      <c r="AL2306" s="19">
        <f t="shared" si="4624"/>
        <v>0</v>
      </c>
      <c r="AM2306" s="19">
        <f t="shared" si="4534"/>
        <v>569.70000000000005</v>
      </c>
      <c r="AN2306" s="19">
        <f t="shared" si="4624"/>
        <v>0</v>
      </c>
      <c r="AO2306" s="19">
        <f t="shared" si="4588"/>
        <v>569.70000000000005</v>
      </c>
      <c r="AP2306" s="19">
        <f t="shared" si="4535"/>
        <v>526.70000000000005</v>
      </c>
      <c r="AQ2306" s="19">
        <f t="shared" si="4624"/>
        <v>0</v>
      </c>
      <c r="AR2306" s="19">
        <f t="shared" si="4589"/>
        <v>526.70000000000005</v>
      </c>
      <c r="AS2306" s="19">
        <f t="shared" si="4536"/>
        <v>526.70000000000005</v>
      </c>
      <c r="AT2306" s="19">
        <f t="shared" si="4624"/>
        <v>0</v>
      </c>
      <c r="AU2306" s="19">
        <f t="shared" si="4590"/>
        <v>526.70000000000005</v>
      </c>
      <c r="AV2306" s="19">
        <f t="shared" si="4624"/>
        <v>0</v>
      </c>
      <c r="AW2306" s="32"/>
      <c r="AX2306" s="23"/>
      <c r="AY2306" s="2"/>
    </row>
    <row r="2307" spans="1:51" ht="46.8" x14ac:dyDescent="0.3">
      <c r="A2307" s="49" t="s">
        <v>476</v>
      </c>
      <c r="B2307" s="45">
        <v>110</v>
      </c>
      <c r="C2307" s="49" t="s">
        <v>20</v>
      </c>
      <c r="D2307" s="49" t="s">
        <v>30</v>
      </c>
      <c r="E2307" s="15" t="s">
        <v>544</v>
      </c>
      <c r="F2307" s="19">
        <v>569.70000000000005</v>
      </c>
      <c r="G2307" s="19">
        <v>526.70000000000005</v>
      </c>
      <c r="H2307" s="19">
        <v>526.70000000000005</v>
      </c>
      <c r="I2307" s="19"/>
      <c r="J2307" s="19"/>
      <c r="K2307" s="19"/>
      <c r="L2307" s="19">
        <f t="shared" si="4571"/>
        <v>569.70000000000005</v>
      </c>
      <c r="M2307" s="19">
        <f t="shared" si="4572"/>
        <v>526.70000000000005</v>
      </c>
      <c r="N2307" s="19">
        <f t="shared" si="4573"/>
        <v>526.70000000000005</v>
      </c>
      <c r="O2307" s="19"/>
      <c r="P2307" s="19"/>
      <c r="Q2307" s="19"/>
      <c r="R2307" s="19">
        <f t="shared" si="4554"/>
        <v>569.70000000000005</v>
      </c>
      <c r="S2307" s="19">
        <f t="shared" si="4555"/>
        <v>526.70000000000005</v>
      </c>
      <c r="T2307" s="19">
        <f t="shared" si="4556"/>
        <v>526.70000000000005</v>
      </c>
      <c r="U2307" s="19"/>
      <c r="V2307" s="19">
        <f t="shared" si="4557"/>
        <v>569.70000000000005</v>
      </c>
      <c r="W2307" s="19">
        <f t="shared" si="4558"/>
        <v>526.70000000000005</v>
      </c>
      <c r="X2307" s="19">
        <f t="shared" si="4559"/>
        <v>526.70000000000005</v>
      </c>
      <c r="Y2307" s="19"/>
      <c r="Z2307" s="19"/>
      <c r="AA2307" s="19"/>
      <c r="AB2307" s="19">
        <f t="shared" si="4577"/>
        <v>569.70000000000005</v>
      </c>
      <c r="AC2307" s="19">
        <f t="shared" si="4578"/>
        <v>526.70000000000005</v>
      </c>
      <c r="AD2307" s="19">
        <f t="shared" si="4579"/>
        <v>526.70000000000005</v>
      </c>
      <c r="AE2307" s="19"/>
      <c r="AF2307" s="19"/>
      <c r="AG2307" s="19">
        <f t="shared" si="4581"/>
        <v>569.70000000000005</v>
      </c>
      <c r="AH2307" s="19">
        <f t="shared" si="4582"/>
        <v>526.70000000000005</v>
      </c>
      <c r="AI2307" s="19">
        <f t="shared" si="4583"/>
        <v>526.70000000000005</v>
      </c>
      <c r="AJ2307" s="19"/>
      <c r="AK2307" s="19"/>
      <c r="AL2307" s="19"/>
      <c r="AM2307" s="19">
        <f t="shared" si="4534"/>
        <v>569.70000000000005</v>
      </c>
      <c r="AN2307" s="19"/>
      <c r="AO2307" s="19">
        <f t="shared" si="4588"/>
        <v>569.70000000000005</v>
      </c>
      <c r="AP2307" s="19">
        <f t="shared" si="4535"/>
        <v>526.70000000000005</v>
      </c>
      <c r="AQ2307" s="19"/>
      <c r="AR2307" s="19">
        <f t="shared" si="4589"/>
        <v>526.70000000000005</v>
      </c>
      <c r="AS2307" s="19">
        <f t="shared" si="4536"/>
        <v>526.70000000000005</v>
      </c>
      <c r="AT2307" s="19"/>
      <c r="AU2307" s="19">
        <f t="shared" si="4590"/>
        <v>526.70000000000005</v>
      </c>
      <c r="AV2307" s="19"/>
      <c r="AW2307" s="32"/>
      <c r="AX2307" s="23"/>
      <c r="AY2307" s="2"/>
    </row>
    <row r="2308" spans="1:51" ht="31.2" x14ac:dyDescent="0.3">
      <c r="A2308" s="49" t="s">
        <v>476</v>
      </c>
      <c r="B2308" s="45">
        <v>200</v>
      </c>
      <c r="C2308" s="49"/>
      <c r="D2308" s="49"/>
      <c r="E2308" s="15" t="s">
        <v>578</v>
      </c>
      <c r="F2308" s="19">
        <f t="shared" ref="F2308:K2309" si="4625">F2309</f>
        <v>2049.6000000000004</v>
      </c>
      <c r="G2308" s="19">
        <f t="shared" si="4625"/>
        <v>2050.1999999999998</v>
      </c>
      <c r="H2308" s="19">
        <f t="shared" si="4625"/>
        <v>2050.1999999999998</v>
      </c>
      <c r="I2308" s="19">
        <f t="shared" si="4625"/>
        <v>0</v>
      </c>
      <c r="J2308" s="19">
        <f t="shared" si="4625"/>
        <v>0</v>
      </c>
      <c r="K2308" s="19">
        <f t="shared" si="4625"/>
        <v>0</v>
      </c>
      <c r="L2308" s="19">
        <f t="shared" si="4571"/>
        <v>2049.6000000000004</v>
      </c>
      <c r="M2308" s="19">
        <f t="shared" si="4572"/>
        <v>2050.1999999999998</v>
      </c>
      <c r="N2308" s="19">
        <f t="shared" si="4573"/>
        <v>2050.1999999999998</v>
      </c>
      <c r="O2308" s="19">
        <f t="shared" ref="O2308:Q2309" si="4626">O2309</f>
        <v>0</v>
      </c>
      <c r="P2308" s="19">
        <f t="shared" si="4626"/>
        <v>0</v>
      </c>
      <c r="Q2308" s="19">
        <f t="shared" si="4626"/>
        <v>0</v>
      </c>
      <c r="R2308" s="19">
        <f t="shared" si="4554"/>
        <v>2049.6000000000004</v>
      </c>
      <c r="S2308" s="19">
        <f t="shared" si="4555"/>
        <v>2050.1999999999998</v>
      </c>
      <c r="T2308" s="19">
        <f t="shared" si="4556"/>
        <v>2050.1999999999998</v>
      </c>
      <c r="U2308" s="19">
        <f t="shared" ref="U2308:AV2309" si="4627">U2309</f>
        <v>0</v>
      </c>
      <c r="V2308" s="19">
        <f t="shared" si="4557"/>
        <v>2049.6000000000004</v>
      </c>
      <c r="W2308" s="19">
        <f t="shared" si="4558"/>
        <v>2050.1999999999998</v>
      </c>
      <c r="X2308" s="19">
        <f t="shared" si="4559"/>
        <v>2050.1999999999998</v>
      </c>
      <c r="Y2308" s="19">
        <f t="shared" si="4627"/>
        <v>0</v>
      </c>
      <c r="Z2308" s="19">
        <f t="shared" si="4627"/>
        <v>0</v>
      </c>
      <c r="AA2308" s="19">
        <f t="shared" si="4627"/>
        <v>0</v>
      </c>
      <c r="AB2308" s="19">
        <f t="shared" si="4577"/>
        <v>2049.6000000000004</v>
      </c>
      <c r="AC2308" s="19">
        <f t="shared" si="4578"/>
        <v>2050.1999999999998</v>
      </c>
      <c r="AD2308" s="19">
        <f t="shared" si="4579"/>
        <v>2050.1999999999998</v>
      </c>
      <c r="AE2308" s="19">
        <f t="shared" si="4627"/>
        <v>0</v>
      </c>
      <c r="AF2308" s="19">
        <f t="shared" si="4627"/>
        <v>0</v>
      </c>
      <c r="AG2308" s="19">
        <f t="shared" si="4581"/>
        <v>2049.6000000000004</v>
      </c>
      <c r="AH2308" s="19">
        <f t="shared" si="4582"/>
        <v>2050.1999999999998</v>
      </c>
      <c r="AI2308" s="19">
        <f t="shared" si="4583"/>
        <v>2050.1999999999998</v>
      </c>
      <c r="AJ2308" s="19">
        <f t="shared" si="4627"/>
        <v>0</v>
      </c>
      <c r="AK2308" s="19">
        <f t="shared" si="4627"/>
        <v>0</v>
      </c>
      <c r="AL2308" s="19">
        <f t="shared" si="4627"/>
        <v>0</v>
      </c>
      <c r="AM2308" s="19">
        <f t="shared" si="4534"/>
        <v>2049.6000000000004</v>
      </c>
      <c r="AN2308" s="19">
        <f t="shared" si="4627"/>
        <v>0</v>
      </c>
      <c r="AO2308" s="19">
        <f t="shared" si="4588"/>
        <v>2049.6000000000004</v>
      </c>
      <c r="AP2308" s="19">
        <f t="shared" si="4535"/>
        <v>2050.1999999999998</v>
      </c>
      <c r="AQ2308" s="19">
        <f t="shared" si="4627"/>
        <v>0</v>
      </c>
      <c r="AR2308" s="19">
        <f t="shared" si="4589"/>
        <v>2050.1999999999998</v>
      </c>
      <c r="AS2308" s="19">
        <f t="shared" si="4536"/>
        <v>2050.1999999999998</v>
      </c>
      <c r="AT2308" s="19">
        <f t="shared" si="4627"/>
        <v>0</v>
      </c>
      <c r="AU2308" s="19">
        <f t="shared" si="4590"/>
        <v>2050.1999999999998</v>
      </c>
      <c r="AV2308" s="19">
        <f t="shared" si="4627"/>
        <v>0</v>
      </c>
      <c r="AW2308" s="32"/>
      <c r="AX2308" s="23"/>
      <c r="AY2308" s="2"/>
    </row>
    <row r="2309" spans="1:51" ht="46.8" x14ac:dyDescent="0.3">
      <c r="A2309" s="49" t="s">
        <v>476</v>
      </c>
      <c r="B2309" s="45">
        <v>240</v>
      </c>
      <c r="C2309" s="49"/>
      <c r="D2309" s="49"/>
      <c r="E2309" s="15" t="s">
        <v>586</v>
      </c>
      <c r="F2309" s="19">
        <f t="shared" si="4625"/>
        <v>2049.6000000000004</v>
      </c>
      <c r="G2309" s="19">
        <f t="shared" si="4625"/>
        <v>2050.1999999999998</v>
      </c>
      <c r="H2309" s="19">
        <f t="shared" si="4625"/>
        <v>2050.1999999999998</v>
      </c>
      <c r="I2309" s="19">
        <f t="shared" si="4625"/>
        <v>0</v>
      </c>
      <c r="J2309" s="19">
        <f t="shared" si="4625"/>
        <v>0</v>
      </c>
      <c r="K2309" s="19">
        <f t="shared" si="4625"/>
        <v>0</v>
      </c>
      <c r="L2309" s="19">
        <f t="shared" si="4571"/>
        <v>2049.6000000000004</v>
      </c>
      <c r="M2309" s="19">
        <f t="shared" si="4572"/>
        <v>2050.1999999999998</v>
      </c>
      <c r="N2309" s="19">
        <f t="shared" si="4573"/>
        <v>2050.1999999999998</v>
      </c>
      <c r="O2309" s="19">
        <f t="shared" si="4626"/>
        <v>0</v>
      </c>
      <c r="P2309" s="19">
        <f t="shared" si="4626"/>
        <v>0</v>
      </c>
      <c r="Q2309" s="19">
        <f t="shared" si="4626"/>
        <v>0</v>
      </c>
      <c r="R2309" s="19">
        <f t="shared" si="4554"/>
        <v>2049.6000000000004</v>
      </c>
      <c r="S2309" s="19">
        <f t="shared" si="4555"/>
        <v>2050.1999999999998</v>
      </c>
      <c r="T2309" s="19">
        <f t="shared" si="4556"/>
        <v>2050.1999999999998</v>
      </c>
      <c r="U2309" s="19">
        <f t="shared" si="4627"/>
        <v>0</v>
      </c>
      <c r="V2309" s="19">
        <f t="shared" si="4557"/>
        <v>2049.6000000000004</v>
      </c>
      <c r="W2309" s="19">
        <f t="shared" si="4558"/>
        <v>2050.1999999999998</v>
      </c>
      <c r="X2309" s="19">
        <f t="shared" si="4559"/>
        <v>2050.1999999999998</v>
      </c>
      <c r="Y2309" s="19">
        <f t="shared" si="4627"/>
        <v>0</v>
      </c>
      <c r="Z2309" s="19">
        <f t="shared" si="4627"/>
        <v>0</v>
      </c>
      <c r="AA2309" s="19">
        <f t="shared" si="4627"/>
        <v>0</v>
      </c>
      <c r="AB2309" s="19">
        <f t="shared" si="4577"/>
        <v>2049.6000000000004</v>
      </c>
      <c r="AC2309" s="19">
        <f t="shared" si="4578"/>
        <v>2050.1999999999998</v>
      </c>
      <c r="AD2309" s="19">
        <f t="shared" si="4579"/>
        <v>2050.1999999999998</v>
      </c>
      <c r="AE2309" s="19">
        <f t="shared" si="4627"/>
        <v>0</v>
      </c>
      <c r="AF2309" s="19">
        <f t="shared" si="4627"/>
        <v>0</v>
      </c>
      <c r="AG2309" s="19">
        <f t="shared" si="4581"/>
        <v>2049.6000000000004</v>
      </c>
      <c r="AH2309" s="19">
        <f t="shared" si="4582"/>
        <v>2050.1999999999998</v>
      </c>
      <c r="AI2309" s="19">
        <f t="shared" si="4583"/>
        <v>2050.1999999999998</v>
      </c>
      <c r="AJ2309" s="19">
        <f t="shared" si="4627"/>
        <v>0</v>
      </c>
      <c r="AK2309" s="19">
        <f t="shared" si="4627"/>
        <v>0</v>
      </c>
      <c r="AL2309" s="19">
        <f t="shared" si="4627"/>
        <v>0</v>
      </c>
      <c r="AM2309" s="19">
        <f t="shared" si="4534"/>
        <v>2049.6000000000004</v>
      </c>
      <c r="AN2309" s="19">
        <f t="shared" si="4627"/>
        <v>0</v>
      </c>
      <c r="AO2309" s="19">
        <f t="shared" si="4588"/>
        <v>2049.6000000000004</v>
      </c>
      <c r="AP2309" s="19">
        <f t="shared" si="4535"/>
        <v>2050.1999999999998</v>
      </c>
      <c r="AQ2309" s="19">
        <f t="shared" si="4627"/>
        <v>0</v>
      </c>
      <c r="AR2309" s="19">
        <f t="shared" si="4589"/>
        <v>2050.1999999999998</v>
      </c>
      <c r="AS2309" s="19">
        <f t="shared" si="4536"/>
        <v>2050.1999999999998</v>
      </c>
      <c r="AT2309" s="19">
        <f t="shared" si="4627"/>
        <v>0</v>
      </c>
      <c r="AU2309" s="19">
        <f t="shared" si="4590"/>
        <v>2050.1999999999998</v>
      </c>
      <c r="AV2309" s="19">
        <f t="shared" si="4627"/>
        <v>0</v>
      </c>
      <c r="AW2309" s="32"/>
      <c r="AX2309" s="23"/>
      <c r="AY2309" s="2"/>
    </row>
    <row r="2310" spans="1:51" ht="46.8" x14ac:dyDescent="0.3">
      <c r="A2310" s="49" t="s">
        <v>476</v>
      </c>
      <c r="B2310" s="45">
        <v>240</v>
      </c>
      <c r="C2310" s="49" t="s">
        <v>20</v>
      </c>
      <c r="D2310" s="49" t="s">
        <v>30</v>
      </c>
      <c r="E2310" s="15" t="s">
        <v>544</v>
      </c>
      <c r="F2310" s="19">
        <v>2049.6000000000004</v>
      </c>
      <c r="G2310" s="19">
        <v>2050.1999999999998</v>
      </c>
      <c r="H2310" s="19">
        <v>2050.1999999999998</v>
      </c>
      <c r="I2310" s="19"/>
      <c r="J2310" s="19"/>
      <c r="K2310" s="19"/>
      <c r="L2310" s="19">
        <f t="shared" si="4571"/>
        <v>2049.6000000000004</v>
      </c>
      <c r="M2310" s="19">
        <f t="shared" si="4572"/>
        <v>2050.1999999999998</v>
      </c>
      <c r="N2310" s="19">
        <f t="shared" si="4573"/>
        <v>2050.1999999999998</v>
      </c>
      <c r="O2310" s="19"/>
      <c r="P2310" s="19"/>
      <c r="Q2310" s="19"/>
      <c r="R2310" s="19">
        <f t="shared" si="4554"/>
        <v>2049.6000000000004</v>
      </c>
      <c r="S2310" s="19">
        <f t="shared" si="4555"/>
        <v>2050.1999999999998</v>
      </c>
      <c r="T2310" s="19">
        <f t="shared" si="4556"/>
        <v>2050.1999999999998</v>
      </c>
      <c r="U2310" s="19"/>
      <c r="V2310" s="19">
        <f t="shared" si="4557"/>
        <v>2049.6000000000004</v>
      </c>
      <c r="W2310" s="19">
        <f t="shared" si="4558"/>
        <v>2050.1999999999998</v>
      </c>
      <c r="X2310" s="19">
        <f t="shared" si="4559"/>
        <v>2050.1999999999998</v>
      </c>
      <c r="Y2310" s="19"/>
      <c r="Z2310" s="19"/>
      <c r="AA2310" s="19"/>
      <c r="AB2310" s="19">
        <f t="shared" si="4577"/>
        <v>2049.6000000000004</v>
      </c>
      <c r="AC2310" s="19">
        <f t="shared" si="4578"/>
        <v>2050.1999999999998</v>
      </c>
      <c r="AD2310" s="19">
        <f t="shared" si="4579"/>
        <v>2050.1999999999998</v>
      </c>
      <c r="AE2310" s="19"/>
      <c r="AF2310" s="19"/>
      <c r="AG2310" s="19">
        <f t="shared" si="4581"/>
        <v>2049.6000000000004</v>
      </c>
      <c r="AH2310" s="19">
        <f t="shared" si="4582"/>
        <v>2050.1999999999998</v>
      </c>
      <c r="AI2310" s="19">
        <f t="shared" si="4583"/>
        <v>2050.1999999999998</v>
      </c>
      <c r="AJ2310" s="19"/>
      <c r="AK2310" s="19"/>
      <c r="AL2310" s="19"/>
      <c r="AM2310" s="19">
        <f t="shared" si="4534"/>
        <v>2049.6000000000004</v>
      </c>
      <c r="AN2310" s="19"/>
      <c r="AO2310" s="19">
        <f t="shared" si="4588"/>
        <v>2049.6000000000004</v>
      </c>
      <c r="AP2310" s="19">
        <f t="shared" si="4535"/>
        <v>2050.1999999999998</v>
      </c>
      <c r="AQ2310" s="19"/>
      <c r="AR2310" s="19">
        <f t="shared" si="4589"/>
        <v>2050.1999999999998</v>
      </c>
      <c r="AS2310" s="19">
        <f t="shared" si="4536"/>
        <v>2050.1999999999998</v>
      </c>
      <c r="AT2310" s="19"/>
      <c r="AU2310" s="19">
        <f t="shared" si="4590"/>
        <v>2050.1999999999998</v>
      </c>
      <c r="AV2310" s="19"/>
      <c r="AW2310" s="32"/>
      <c r="AX2310" s="23"/>
      <c r="AY2310" s="2"/>
    </row>
    <row r="2311" spans="1:51" x14ac:dyDescent="0.3">
      <c r="A2311" s="49" t="s">
        <v>476</v>
      </c>
      <c r="B2311" s="45">
        <v>800</v>
      </c>
      <c r="C2311" s="49"/>
      <c r="D2311" s="49"/>
      <c r="E2311" s="15" t="s">
        <v>583</v>
      </c>
      <c r="F2311" s="19">
        <f t="shared" ref="F2311:K2312" si="4628">F2312</f>
        <v>24.4</v>
      </c>
      <c r="G2311" s="19">
        <f t="shared" si="4628"/>
        <v>30.2</v>
      </c>
      <c r="H2311" s="19">
        <f t="shared" si="4628"/>
        <v>30.2</v>
      </c>
      <c r="I2311" s="19">
        <f t="shared" si="4628"/>
        <v>0</v>
      </c>
      <c r="J2311" s="19">
        <f t="shared" si="4628"/>
        <v>0</v>
      </c>
      <c r="K2311" s="19">
        <f t="shared" si="4628"/>
        <v>0</v>
      </c>
      <c r="L2311" s="19">
        <f t="shared" si="4571"/>
        <v>24.4</v>
      </c>
      <c r="M2311" s="19">
        <f t="shared" si="4572"/>
        <v>30.2</v>
      </c>
      <c r="N2311" s="19">
        <f t="shared" si="4573"/>
        <v>30.2</v>
      </c>
      <c r="O2311" s="19">
        <f t="shared" ref="O2311:Q2312" si="4629">O2312</f>
        <v>0</v>
      </c>
      <c r="P2311" s="19">
        <f t="shared" si="4629"/>
        <v>0</v>
      </c>
      <c r="Q2311" s="19">
        <f t="shared" si="4629"/>
        <v>0</v>
      </c>
      <c r="R2311" s="19">
        <f t="shared" si="4554"/>
        <v>24.4</v>
      </c>
      <c r="S2311" s="19">
        <f t="shared" si="4555"/>
        <v>30.2</v>
      </c>
      <c r="T2311" s="19">
        <f t="shared" si="4556"/>
        <v>30.2</v>
      </c>
      <c r="U2311" s="19">
        <f t="shared" ref="U2311:AV2312" si="4630">U2312</f>
        <v>0</v>
      </c>
      <c r="V2311" s="19">
        <f t="shared" si="4557"/>
        <v>24.4</v>
      </c>
      <c r="W2311" s="19">
        <f t="shared" si="4558"/>
        <v>30.2</v>
      </c>
      <c r="X2311" s="19">
        <f t="shared" si="4559"/>
        <v>30.2</v>
      </c>
      <c r="Y2311" s="19">
        <f t="shared" si="4630"/>
        <v>0</v>
      </c>
      <c r="Z2311" s="19">
        <f t="shared" si="4630"/>
        <v>0</v>
      </c>
      <c r="AA2311" s="19">
        <f t="shared" si="4630"/>
        <v>0</v>
      </c>
      <c r="AB2311" s="19">
        <f t="shared" si="4577"/>
        <v>24.4</v>
      </c>
      <c r="AC2311" s="19">
        <f t="shared" si="4578"/>
        <v>30.2</v>
      </c>
      <c r="AD2311" s="19">
        <f t="shared" si="4579"/>
        <v>30.2</v>
      </c>
      <c r="AE2311" s="19">
        <f t="shared" si="4630"/>
        <v>0</v>
      </c>
      <c r="AF2311" s="19">
        <f t="shared" si="4630"/>
        <v>0</v>
      </c>
      <c r="AG2311" s="19">
        <f t="shared" si="4581"/>
        <v>24.4</v>
      </c>
      <c r="AH2311" s="19">
        <f t="shared" si="4582"/>
        <v>30.2</v>
      </c>
      <c r="AI2311" s="19">
        <f t="shared" si="4583"/>
        <v>30.2</v>
      </c>
      <c r="AJ2311" s="19">
        <f t="shared" si="4630"/>
        <v>0</v>
      </c>
      <c r="AK2311" s="19">
        <f t="shared" si="4630"/>
        <v>0</v>
      </c>
      <c r="AL2311" s="19">
        <f t="shared" si="4630"/>
        <v>0</v>
      </c>
      <c r="AM2311" s="19">
        <f t="shared" si="4534"/>
        <v>24.4</v>
      </c>
      <c r="AN2311" s="19">
        <f t="shared" si="4630"/>
        <v>0</v>
      </c>
      <c r="AO2311" s="19">
        <f t="shared" si="4588"/>
        <v>24.4</v>
      </c>
      <c r="AP2311" s="19">
        <f t="shared" si="4535"/>
        <v>30.2</v>
      </c>
      <c r="AQ2311" s="19">
        <f t="shared" si="4630"/>
        <v>0</v>
      </c>
      <c r="AR2311" s="19">
        <f t="shared" si="4589"/>
        <v>30.2</v>
      </c>
      <c r="AS2311" s="19">
        <f t="shared" si="4536"/>
        <v>30.2</v>
      </c>
      <c r="AT2311" s="19">
        <f t="shared" si="4630"/>
        <v>0</v>
      </c>
      <c r="AU2311" s="19">
        <f t="shared" si="4590"/>
        <v>30.2</v>
      </c>
      <c r="AV2311" s="19">
        <f t="shared" si="4630"/>
        <v>0</v>
      </c>
      <c r="AW2311" s="32"/>
      <c r="AX2311" s="23"/>
      <c r="AY2311" s="2"/>
    </row>
    <row r="2312" spans="1:51" x14ac:dyDescent="0.3">
      <c r="A2312" s="49" t="s">
        <v>476</v>
      </c>
      <c r="B2312" s="45">
        <v>850</v>
      </c>
      <c r="C2312" s="49"/>
      <c r="D2312" s="49"/>
      <c r="E2312" s="15" t="s">
        <v>601</v>
      </c>
      <c r="F2312" s="19">
        <f t="shared" si="4628"/>
        <v>24.4</v>
      </c>
      <c r="G2312" s="19">
        <f t="shared" si="4628"/>
        <v>30.2</v>
      </c>
      <c r="H2312" s="19">
        <f t="shared" si="4628"/>
        <v>30.2</v>
      </c>
      <c r="I2312" s="19">
        <f t="shared" si="4628"/>
        <v>0</v>
      </c>
      <c r="J2312" s="19">
        <f t="shared" si="4628"/>
        <v>0</v>
      </c>
      <c r="K2312" s="19">
        <f t="shared" si="4628"/>
        <v>0</v>
      </c>
      <c r="L2312" s="19">
        <f t="shared" si="4571"/>
        <v>24.4</v>
      </c>
      <c r="M2312" s="19">
        <f t="shared" si="4572"/>
        <v>30.2</v>
      </c>
      <c r="N2312" s="19">
        <f t="shared" si="4573"/>
        <v>30.2</v>
      </c>
      <c r="O2312" s="19">
        <f t="shared" si="4629"/>
        <v>0</v>
      </c>
      <c r="P2312" s="19">
        <f t="shared" si="4629"/>
        <v>0</v>
      </c>
      <c r="Q2312" s="19">
        <f t="shared" si="4629"/>
        <v>0</v>
      </c>
      <c r="R2312" s="19">
        <f t="shared" si="4554"/>
        <v>24.4</v>
      </c>
      <c r="S2312" s="19">
        <f t="shared" si="4555"/>
        <v>30.2</v>
      </c>
      <c r="T2312" s="19">
        <f t="shared" si="4556"/>
        <v>30.2</v>
      </c>
      <c r="U2312" s="19">
        <f t="shared" si="4630"/>
        <v>0</v>
      </c>
      <c r="V2312" s="19">
        <f t="shared" si="4557"/>
        <v>24.4</v>
      </c>
      <c r="W2312" s="19">
        <f t="shared" si="4558"/>
        <v>30.2</v>
      </c>
      <c r="X2312" s="19">
        <f t="shared" si="4559"/>
        <v>30.2</v>
      </c>
      <c r="Y2312" s="19">
        <f t="shared" si="4630"/>
        <v>0</v>
      </c>
      <c r="Z2312" s="19">
        <f t="shared" si="4630"/>
        <v>0</v>
      </c>
      <c r="AA2312" s="19">
        <f t="shared" si="4630"/>
        <v>0</v>
      </c>
      <c r="AB2312" s="19">
        <f t="shared" si="4577"/>
        <v>24.4</v>
      </c>
      <c r="AC2312" s="19">
        <f t="shared" si="4578"/>
        <v>30.2</v>
      </c>
      <c r="AD2312" s="19">
        <f t="shared" si="4579"/>
        <v>30.2</v>
      </c>
      <c r="AE2312" s="19">
        <f t="shared" si="4630"/>
        <v>0</v>
      </c>
      <c r="AF2312" s="19">
        <f t="shared" si="4630"/>
        <v>0</v>
      </c>
      <c r="AG2312" s="19">
        <f t="shared" si="4581"/>
        <v>24.4</v>
      </c>
      <c r="AH2312" s="19">
        <f t="shared" si="4582"/>
        <v>30.2</v>
      </c>
      <c r="AI2312" s="19">
        <f t="shared" si="4583"/>
        <v>30.2</v>
      </c>
      <c r="AJ2312" s="19">
        <f t="shared" si="4630"/>
        <v>0</v>
      </c>
      <c r="AK2312" s="19">
        <f t="shared" si="4630"/>
        <v>0</v>
      </c>
      <c r="AL2312" s="19">
        <f t="shared" si="4630"/>
        <v>0</v>
      </c>
      <c r="AM2312" s="19">
        <f t="shared" si="4534"/>
        <v>24.4</v>
      </c>
      <c r="AN2312" s="19">
        <f t="shared" si="4630"/>
        <v>0</v>
      </c>
      <c r="AO2312" s="19">
        <f t="shared" si="4588"/>
        <v>24.4</v>
      </c>
      <c r="AP2312" s="19">
        <f t="shared" si="4535"/>
        <v>30.2</v>
      </c>
      <c r="AQ2312" s="19">
        <f t="shared" si="4630"/>
        <v>0</v>
      </c>
      <c r="AR2312" s="19">
        <f t="shared" si="4589"/>
        <v>30.2</v>
      </c>
      <c r="AS2312" s="19">
        <f t="shared" si="4536"/>
        <v>30.2</v>
      </c>
      <c r="AT2312" s="19">
        <f t="shared" si="4630"/>
        <v>0</v>
      </c>
      <c r="AU2312" s="19">
        <f t="shared" si="4590"/>
        <v>30.2</v>
      </c>
      <c r="AV2312" s="19">
        <f t="shared" si="4630"/>
        <v>0</v>
      </c>
      <c r="AW2312" s="32"/>
      <c r="AX2312" s="23"/>
      <c r="AY2312" s="2"/>
    </row>
    <row r="2313" spans="1:51" ht="46.8" x14ac:dyDescent="0.3">
      <c r="A2313" s="49" t="s">
        <v>476</v>
      </c>
      <c r="B2313" s="45">
        <v>850</v>
      </c>
      <c r="C2313" s="49" t="s">
        <v>20</v>
      </c>
      <c r="D2313" s="49" t="s">
        <v>30</v>
      </c>
      <c r="E2313" s="15" t="s">
        <v>544</v>
      </c>
      <c r="F2313" s="19">
        <v>24.4</v>
      </c>
      <c r="G2313" s="19">
        <v>30.2</v>
      </c>
      <c r="H2313" s="19">
        <v>30.2</v>
      </c>
      <c r="I2313" s="19"/>
      <c r="J2313" s="19"/>
      <c r="K2313" s="19"/>
      <c r="L2313" s="19">
        <f t="shared" si="4571"/>
        <v>24.4</v>
      </c>
      <c r="M2313" s="19">
        <f t="shared" si="4572"/>
        <v>30.2</v>
      </c>
      <c r="N2313" s="19">
        <f t="shared" si="4573"/>
        <v>30.2</v>
      </c>
      <c r="O2313" s="19"/>
      <c r="P2313" s="19"/>
      <c r="Q2313" s="19"/>
      <c r="R2313" s="19">
        <f t="shared" si="4554"/>
        <v>24.4</v>
      </c>
      <c r="S2313" s="19">
        <f t="shared" si="4555"/>
        <v>30.2</v>
      </c>
      <c r="T2313" s="19">
        <f t="shared" si="4556"/>
        <v>30.2</v>
      </c>
      <c r="U2313" s="19"/>
      <c r="V2313" s="19">
        <f t="shared" si="4557"/>
        <v>24.4</v>
      </c>
      <c r="W2313" s="19">
        <f t="shared" si="4558"/>
        <v>30.2</v>
      </c>
      <c r="X2313" s="19">
        <f t="shared" si="4559"/>
        <v>30.2</v>
      </c>
      <c r="Y2313" s="19"/>
      <c r="Z2313" s="19"/>
      <c r="AA2313" s="19"/>
      <c r="AB2313" s="19">
        <f t="shared" si="4577"/>
        <v>24.4</v>
      </c>
      <c r="AC2313" s="19">
        <f t="shared" si="4578"/>
        <v>30.2</v>
      </c>
      <c r="AD2313" s="19">
        <f t="shared" si="4579"/>
        <v>30.2</v>
      </c>
      <c r="AE2313" s="19"/>
      <c r="AF2313" s="19"/>
      <c r="AG2313" s="19">
        <f t="shared" si="4581"/>
        <v>24.4</v>
      </c>
      <c r="AH2313" s="19">
        <f t="shared" si="4582"/>
        <v>30.2</v>
      </c>
      <c r="AI2313" s="19">
        <f t="shared" si="4583"/>
        <v>30.2</v>
      </c>
      <c r="AJ2313" s="19"/>
      <c r="AK2313" s="19"/>
      <c r="AL2313" s="19"/>
      <c r="AM2313" s="19">
        <f t="shared" si="4534"/>
        <v>24.4</v>
      </c>
      <c r="AN2313" s="19"/>
      <c r="AO2313" s="19">
        <f t="shared" si="4588"/>
        <v>24.4</v>
      </c>
      <c r="AP2313" s="19">
        <f t="shared" si="4535"/>
        <v>30.2</v>
      </c>
      <c r="AQ2313" s="19"/>
      <c r="AR2313" s="19">
        <f t="shared" si="4589"/>
        <v>30.2</v>
      </c>
      <c r="AS2313" s="19">
        <f t="shared" si="4536"/>
        <v>30.2</v>
      </c>
      <c r="AT2313" s="19"/>
      <c r="AU2313" s="19">
        <f t="shared" si="4590"/>
        <v>30.2</v>
      </c>
      <c r="AV2313" s="19"/>
      <c r="AW2313" s="32"/>
      <c r="AX2313" s="23"/>
      <c r="AY2313" s="2"/>
    </row>
    <row r="2314" spans="1:51" ht="78" x14ac:dyDescent="0.3">
      <c r="A2314" s="49" t="s">
        <v>477</v>
      </c>
      <c r="B2314" s="45"/>
      <c r="C2314" s="49"/>
      <c r="D2314" s="49"/>
      <c r="E2314" s="15" t="s">
        <v>796</v>
      </c>
      <c r="F2314" s="19">
        <f t="shared" ref="F2314:K2316" si="4631">F2315</f>
        <v>1391.2</v>
      </c>
      <c r="G2314" s="19">
        <f t="shared" si="4631"/>
        <v>4806</v>
      </c>
      <c r="H2314" s="19">
        <f t="shared" si="4631"/>
        <v>4806</v>
      </c>
      <c r="I2314" s="19">
        <f t="shared" si="4631"/>
        <v>0</v>
      </c>
      <c r="J2314" s="19">
        <f t="shared" si="4631"/>
        <v>0</v>
      </c>
      <c r="K2314" s="19">
        <f t="shared" si="4631"/>
        <v>0</v>
      </c>
      <c r="L2314" s="19">
        <f t="shared" si="4571"/>
        <v>1391.2</v>
      </c>
      <c r="M2314" s="19">
        <f t="shared" si="4572"/>
        <v>4806</v>
      </c>
      <c r="N2314" s="19">
        <f t="shared" si="4573"/>
        <v>4806</v>
      </c>
      <c r="O2314" s="19">
        <f t="shared" ref="O2314:Q2316" si="4632">O2315</f>
        <v>0</v>
      </c>
      <c r="P2314" s="19">
        <f t="shared" si="4632"/>
        <v>0</v>
      </c>
      <c r="Q2314" s="19">
        <f t="shared" si="4632"/>
        <v>0</v>
      </c>
      <c r="R2314" s="19">
        <f t="shared" si="4554"/>
        <v>1391.2</v>
      </c>
      <c r="S2314" s="19">
        <f t="shared" si="4555"/>
        <v>4806</v>
      </c>
      <c r="T2314" s="19">
        <f t="shared" si="4556"/>
        <v>4806</v>
      </c>
      <c r="U2314" s="19">
        <f t="shared" ref="U2314:AV2316" si="4633">U2315</f>
        <v>0</v>
      </c>
      <c r="V2314" s="19">
        <f t="shared" si="4557"/>
        <v>1391.2</v>
      </c>
      <c r="W2314" s="19">
        <f t="shared" si="4558"/>
        <v>4806</v>
      </c>
      <c r="X2314" s="19">
        <f t="shared" si="4559"/>
        <v>4806</v>
      </c>
      <c r="Y2314" s="19">
        <f t="shared" si="4633"/>
        <v>0</v>
      </c>
      <c r="Z2314" s="19">
        <f t="shared" si="4633"/>
        <v>0</v>
      </c>
      <c r="AA2314" s="19">
        <f t="shared" si="4633"/>
        <v>0</v>
      </c>
      <c r="AB2314" s="19">
        <f t="shared" si="4577"/>
        <v>1391.2</v>
      </c>
      <c r="AC2314" s="19">
        <f t="shared" si="4578"/>
        <v>4806</v>
      </c>
      <c r="AD2314" s="19">
        <f t="shared" si="4579"/>
        <v>4806</v>
      </c>
      <c r="AE2314" s="19">
        <f t="shared" si="4633"/>
        <v>0</v>
      </c>
      <c r="AF2314" s="19">
        <f t="shared" si="4633"/>
        <v>0</v>
      </c>
      <c r="AG2314" s="19">
        <f t="shared" si="4581"/>
        <v>1391.2</v>
      </c>
      <c r="AH2314" s="19">
        <f t="shared" si="4582"/>
        <v>4806</v>
      </c>
      <c r="AI2314" s="19">
        <f t="shared" si="4583"/>
        <v>4806</v>
      </c>
      <c r="AJ2314" s="19">
        <f t="shared" si="4633"/>
        <v>1112.47</v>
      </c>
      <c r="AK2314" s="19">
        <f t="shared" si="4633"/>
        <v>0</v>
      </c>
      <c r="AL2314" s="19">
        <f t="shared" si="4633"/>
        <v>0</v>
      </c>
      <c r="AM2314" s="19">
        <f t="shared" si="4534"/>
        <v>2503.67</v>
      </c>
      <c r="AN2314" s="19">
        <f t="shared" si="4633"/>
        <v>0</v>
      </c>
      <c r="AO2314" s="19">
        <f t="shared" si="4588"/>
        <v>2503.67</v>
      </c>
      <c r="AP2314" s="19">
        <f t="shared" si="4535"/>
        <v>4806</v>
      </c>
      <c r="AQ2314" s="19">
        <f t="shared" si="4633"/>
        <v>0</v>
      </c>
      <c r="AR2314" s="19">
        <f t="shared" si="4589"/>
        <v>4806</v>
      </c>
      <c r="AS2314" s="19">
        <f t="shared" si="4536"/>
        <v>4806</v>
      </c>
      <c r="AT2314" s="19">
        <f t="shared" si="4633"/>
        <v>0</v>
      </c>
      <c r="AU2314" s="19">
        <f t="shared" si="4590"/>
        <v>4806</v>
      </c>
      <c r="AV2314" s="19">
        <f t="shared" si="4633"/>
        <v>0</v>
      </c>
      <c r="AW2314" s="32"/>
      <c r="AX2314" s="23"/>
      <c r="AY2314" s="2"/>
    </row>
    <row r="2315" spans="1:51" ht="31.2" x14ac:dyDescent="0.3">
      <c r="A2315" s="49" t="s">
        <v>477</v>
      </c>
      <c r="B2315" s="45">
        <v>200</v>
      </c>
      <c r="C2315" s="49"/>
      <c r="D2315" s="49"/>
      <c r="E2315" s="15" t="s">
        <v>578</v>
      </c>
      <c r="F2315" s="19">
        <f t="shared" si="4631"/>
        <v>1391.2</v>
      </c>
      <c r="G2315" s="19">
        <f t="shared" si="4631"/>
        <v>4806</v>
      </c>
      <c r="H2315" s="19">
        <f t="shared" si="4631"/>
        <v>4806</v>
      </c>
      <c r="I2315" s="19">
        <f t="shared" si="4631"/>
        <v>0</v>
      </c>
      <c r="J2315" s="19">
        <f t="shared" si="4631"/>
        <v>0</v>
      </c>
      <c r="K2315" s="19">
        <f t="shared" si="4631"/>
        <v>0</v>
      </c>
      <c r="L2315" s="19">
        <f t="shared" si="4571"/>
        <v>1391.2</v>
      </c>
      <c r="M2315" s="19">
        <f t="shared" si="4572"/>
        <v>4806</v>
      </c>
      <c r="N2315" s="19">
        <f t="shared" si="4573"/>
        <v>4806</v>
      </c>
      <c r="O2315" s="19">
        <f t="shared" si="4632"/>
        <v>0</v>
      </c>
      <c r="P2315" s="19">
        <f t="shared" si="4632"/>
        <v>0</v>
      </c>
      <c r="Q2315" s="19">
        <f t="shared" si="4632"/>
        <v>0</v>
      </c>
      <c r="R2315" s="19">
        <f t="shared" si="4554"/>
        <v>1391.2</v>
      </c>
      <c r="S2315" s="19">
        <f t="shared" si="4555"/>
        <v>4806</v>
      </c>
      <c r="T2315" s="19">
        <f t="shared" si="4556"/>
        <v>4806</v>
      </c>
      <c r="U2315" s="19">
        <f t="shared" si="4633"/>
        <v>0</v>
      </c>
      <c r="V2315" s="19">
        <f t="shared" si="4557"/>
        <v>1391.2</v>
      </c>
      <c r="W2315" s="19">
        <f t="shared" si="4558"/>
        <v>4806</v>
      </c>
      <c r="X2315" s="19">
        <f t="shared" si="4559"/>
        <v>4806</v>
      </c>
      <c r="Y2315" s="19">
        <f t="shared" si="4633"/>
        <v>0</v>
      </c>
      <c r="Z2315" s="19">
        <f t="shared" si="4633"/>
        <v>0</v>
      </c>
      <c r="AA2315" s="19">
        <f t="shared" si="4633"/>
        <v>0</v>
      </c>
      <c r="AB2315" s="19">
        <f t="shared" si="4577"/>
        <v>1391.2</v>
      </c>
      <c r="AC2315" s="19">
        <f t="shared" si="4578"/>
        <v>4806</v>
      </c>
      <c r="AD2315" s="19">
        <f t="shared" si="4579"/>
        <v>4806</v>
      </c>
      <c r="AE2315" s="19">
        <f t="shared" si="4633"/>
        <v>0</v>
      </c>
      <c r="AF2315" s="19">
        <f t="shared" si="4633"/>
        <v>0</v>
      </c>
      <c r="AG2315" s="19">
        <f t="shared" si="4581"/>
        <v>1391.2</v>
      </c>
      <c r="AH2315" s="19">
        <f t="shared" si="4582"/>
        <v>4806</v>
      </c>
      <c r="AI2315" s="19">
        <f t="shared" si="4583"/>
        <v>4806</v>
      </c>
      <c r="AJ2315" s="19">
        <f t="shared" si="4633"/>
        <v>1112.47</v>
      </c>
      <c r="AK2315" s="19">
        <f t="shared" si="4633"/>
        <v>0</v>
      </c>
      <c r="AL2315" s="19">
        <f t="shared" si="4633"/>
        <v>0</v>
      </c>
      <c r="AM2315" s="19">
        <f t="shared" si="4534"/>
        <v>2503.67</v>
      </c>
      <c r="AN2315" s="19">
        <f t="shared" si="4633"/>
        <v>0</v>
      </c>
      <c r="AO2315" s="19">
        <f t="shared" si="4588"/>
        <v>2503.67</v>
      </c>
      <c r="AP2315" s="19">
        <f t="shared" si="4535"/>
        <v>4806</v>
      </c>
      <c r="AQ2315" s="19">
        <f t="shared" si="4633"/>
        <v>0</v>
      </c>
      <c r="AR2315" s="19">
        <f t="shared" si="4589"/>
        <v>4806</v>
      </c>
      <c r="AS2315" s="19">
        <f t="shared" si="4536"/>
        <v>4806</v>
      </c>
      <c r="AT2315" s="19">
        <f t="shared" si="4633"/>
        <v>0</v>
      </c>
      <c r="AU2315" s="19">
        <f t="shared" si="4590"/>
        <v>4806</v>
      </c>
      <c r="AV2315" s="19">
        <f t="shared" si="4633"/>
        <v>0</v>
      </c>
      <c r="AW2315" s="32"/>
      <c r="AX2315" s="23"/>
      <c r="AY2315" s="2"/>
    </row>
    <row r="2316" spans="1:51" ht="46.8" x14ac:dyDescent="0.3">
      <c r="A2316" s="49" t="s">
        <v>477</v>
      </c>
      <c r="B2316" s="45">
        <v>240</v>
      </c>
      <c r="C2316" s="49"/>
      <c r="D2316" s="49"/>
      <c r="E2316" s="15" t="s">
        <v>586</v>
      </c>
      <c r="F2316" s="19">
        <f t="shared" si="4631"/>
        <v>1391.2</v>
      </c>
      <c r="G2316" s="19">
        <f t="shared" si="4631"/>
        <v>4806</v>
      </c>
      <c r="H2316" s="19">
        <f t="shared" si="4631"/>
        <v>4806</v>
      </c>
      <c r="I2316" s="19">
        <f t="shared" si="4631"/>
        <v>0</v>
      </c>
      <c r="J2316" s="19">
        <f t="shared" si="4631"/>
        <v>0</v>
      </c>
      <c r="K2316" s="19">
        <f t="shared" si="4631"/>
        <v>0</v>
      </c>
      <c r="L2316" s="19">
        <f t="shared" si="4571"/>
        <v>1391.2</v>
      </c>
      <c r="M2316" s="19">
        <f t="shared" si="4572"/>
        <v>4806</v>
      </c>
      <c r="N2316" s="19">
        <f t="shared" si="4573"/>
        <v>4806</v>
      </c>
      <c r="O2316" s="19">
        <f t="shared" si="4632"/>
        <v>0</v>
      </c>
      <c r="P2316" s="19">
        <f t="shared" si="4632"/>
        <v>0</v>
      </c>
      <c r="Q2316" s="19">
        <f t="shared" si="4632"/>
        <v>0</v>
      </c>
      <c r="R2316" s="19">
        <f t="shared" si="4554"/>
        <v>1391.2</v>
      </c>
      <c r="S2316" s="19">
        <f t="shared" si="4555"/>
        <v>4806</v>
      </c>
      <c r="T2316" s="19">
        <f t="shared" si="4556"/>
        <v>4806</v>
      </c>
      <c r="U2316" s="19">
        <f t="shared" si="4633"/>
        <v>0</v>
      </c>
      <c r="V2316" s="19">
        <f t="shared" si="4557"/>
        <v>1391.2</v>
      </c>
      <c r="W2316" s="19">
        <f t="shared" si="4558"/>
        <v>4806</v>
      </c>
      <c r="X2316" s="19">
        <f t="shared" si="4559"/>
        <v>4806</v>
      </c>
      <c r="Y2316" s="19">
        <f t="shared" si="4633"/>
        <v>0</v>
      </c>
      <c r="Z2316" s="19">
        <f t="shared" si="4633"/>
        <v>0</v>
      </c>
      <c r="AA2316" s="19">
        <f t="shared" si="4633"/>
        <v>0</v>
      </c>
      <c r="AB2316" s="19">
        <f t="shared" si="4577"/>
        <v>1391.2</v>
      </c>
      <c r="AC2316" s="19">
        <f t="shared" si="4578"/>
        <v>4806</v>
      </c>
      <c r="AD2316" s="19">
        <f t="shared" si="4579"/>
        <v>4806</v>
      </c>
      <c r="AE2316" s="19">
        <f t="shared" si="4633"/>
        <v>0</v>
      </c>
      <c r="AF2316" s="19">
        <f t="shared" si="4633"/>
        <v>0</v>
      </c>
      <c r="AG2316" s="19">
        <f t="shared" si="4581"/>
        <v>1391.2</v>
      </c>
      <c r="AH2316" s="19">
        <f t="shared" si="4582"/>
        <v>4806</v>
      </c>
      <c r="AI2316" s="19">
        <f t="shared" si="4583"/>
        <v>4806</v>
      </c>
      <c r="AJ2316" s="19">
        <f t="shared" si="4633"/>
        <v>1112.47</v>
      </c>
      <c r="AK2316" s="19">
        <f t="shared" si="4633"/>
        <v>0</v>
      </c>
      <c r="AL2316" s="19">
        <f t="shared" si="4633"/>
        <v>0</v>
      </c>
      <c r="AM2316" s="19">
        <f t="shared" si="4534"/>
        <v>2503.67</v>
      </c>
      <c r="AN2316" s="19">
        <f t="shared" si="4633"/>
        <v>0</v>
      </c>
      <c r="AO2316" s="19">
        <f t="shared" si="4588"/>
        <v>2503.67</v>
      </c>
      <c r="AP2316" s="19">
        <f t="shared" si="4535"/>
        <v>4806</v>
      </c>
      <c r="AQ2316" s="19">
        <f t="shared" si="4633"/>
        <v>0</v>
      </c>
      <c r="AR2316" s="19">
        <f t="shared" si="4589"/>
        <v>4806</v>
      </c>
      <c r="AS2316" s="19">
        <f t="shared" si="4536"/>
        <v>4806</v>
      </c>
      <c r="AT2316" s="19">
        <f t="shared" si="4633"/>
        <v>0</v>
      </c>
      <c r="AU2316" s="19">
        <f t="shared" si="4590"/>
        <v>4806</v>
      </c>
      <c r="AV2316" s="19">
        <f t="shared" si="4633"/>
        <v>0</v>
      </c>
      <c r="AW2316" s="32"/>
      <c r="AX2316" s="23"/>
      <c r="AY2316" s="2"/>
    </row>
    <row r="2317" spans="1:51" x14ac:dyDescent="0.3">
      <c r="A2317" s="49" t="s">
        <v>477</v>
      </c>
      <c r="B2317" s="45">
        <v>240</v>
      </c>
      <c r="C2317" s="49" t="s">
        <v>5</v>
      </c>
      <c r="D2317" s="49" t="s">
        <v>6</v>
      </c>
      <c r="E2317" s="15" t="s">
        <v>543</v>
      </c>
      <c r="F2317" s="19">
        <v>1391.2</v>
      </c>
      <c r="G2317" s="19">
        <v>4806</v>
      </c>
      <c r="H2317" s="19">
        <v>4806</v>
      </c>
      <c r="I2317" s="19"/>
      <c r="J2317" s="19"/>
      <c r="K2317" s="19"/>
      <c r="L2317" s="19">
        <f t="shared" si="4571"/>
        <v>1391.2</v>
      </c>
      <c r="M2317" s="19">
        <f t="shared" si="4572"/>
        <v>4806</v>
      </c>
      <c r="N2317" s="19">
        <f t="shared" si="4573"/>
        <v>4806</v>
      </c>
      <c r="O2317" s="19"/>
      <c r="P2317" s="19"/>
      <c r="Q2317" s="19"/>
      <c r="R2317" s="19">
        <f t="shared" si="4554"/>
        <v>1391.2</v>
      </c>
      <c r="S2317" s="19">
        <f t="shared" si="4555"/>
        <v>4806</v>
      </c>
      <c r="T2317" s="19">
        <f t="shared" si="4556"/>
        <v>4806</v>
      </c>
      <c r="U2317" s="19"/>
      <c r="V2317" s="19">
        <f t="shared" si="4557"/>
        <v>1391.2</v>
      </c>
      <c r="W2317" s="19">
        <f t="shared" si="4558"/>
        <v>4806</v>
      </c>
      <c r="X2317" s="19">
        <f t="shared" si="4559"/>
        <v>4806</v>
      </c>
      <c r="Y2317" s="19"/>
      <c r="Z2317" s="19"/>
      <c r="AA2317" s="19"/>
      <c r="AB2317" s="19">
        <f t="shared" si="4577"/>
        <v>1391.2</v>
      </c>
      <c r="AC2317" s="19">
        <f t="shared" si="4578"/>
        <v>4806</v>
      </c>
      <c r="AD2317" s="19">
        <f t="shared" si="4579"/>
        <v>4806</v>
      </c>
      <c r="AE2317" s="19"/>
      <c r="AF2317" s="19"/>
      <c r="AG2317" s="19">
        <f t="shared" si="4581"/>
        <v>1391.2</v>
      </c>
      <c r="AH2317" s="19">
        <f t="shared" si="4582"/>
        <v>4806</v>
      </c>
      <c r="AI2317" s="19">
        <f t="shared" si="4583"/>
        <v>4806</v>
      </c>
      <c r="AJ2317" s="19">
        <v>1112.47</v>
      </c>
      <c r="AK2317" s="19"/>
      <c r="AL2317" s="19"/>
      <c r="AM2317" s="19">
        <f t="shared" si="4534"/>
        <v>2503.67</v>
      </c>
      <c r="AN2317" s="19"/>
      <c r="AO2317" s="19">
        <f t="shared" si="4588"/>
        <v>2503.67</v>
      </c>
      <c r="AP2317" s="19">
        <f t="shared" si="4535"/>
        <v>4806</v>
      </c>
      <c r="AQ2317" s="19"/>
      <c r="AR2317" s="19">
        <f t="shared" si="4589"/>
        <v>4806</v>
      </c>
      <c r="AS2317" s="19">
        <f t="shared" si="4536"/>
        <v>4806</v>
      </c>
      <c r="AT2317" s="19"/>
      <c r="AU2317" s="19">
        <f t="shared" si="4590"/>
        <v>4806</v>
      </c>
      <c r="AV2317" s="19"/>
      <c r="AW2317" s="32"/>
      <c r="AX2317" s="23"/>
      <c r="AY2317" s="2"/>
    </row>
    <row r="2318" spans="1:51" ht="46.8" x14ac:dyDescent="0.3">
      <c r="A2318" s="49" t="s">
        <v>478</v>
      </c>
      <c r="B2318" s="45"/>
      <c r="C2318" s="49"/>
      <c r="D2318" s="49"/>
      <c r="E2318" s="15" t="s">
        <v>797</v>
      </c>
      <c r="F2318" s="19">
        <f t="shared" ref="F2318:K2320" si="4634">F2319</f>
        <v>8175.1</v>
      </c>
      <c r="G2318" s="19">
        <f t="shared" si="4634"/>
        <v>8175.1</v>
      </c>
      <c r="H2318" s="19">
        <f t="shared" si="4634"/>
        <v>8175.1</v>
      </c>
      <c r="I2318" s="19">
        <f t="shared" si="4634"/>
        <v>0</v>
      </c>
      <c r="J2318" s="19">
        <f t="shared" si="4634"/>
        <v>0</v>
      </c>
      <c r="K2318" s="19">
        <f t="shared" si="4634"/>
        <v>0</v>
      </c>
      <c r="L2318" s="19">
        <f t="shared" si="4571"/>
        <v>8175.1</v>
      </c>
      <c r="M2318" s="19">
        <f t="shared" si="4572"/>
        <v>8175.1</v>
      </c>
      <c r="N2318" s="19">
        <f t="shared" si="4573"/>
        <v>8175.1</v>
      </c>
      <c r="O2318" s="19">
        <f t="shared" ref="O2318:Q2320" si="4635">O2319</f>
        <v>0</v>
      </c>
      <c r="P2318" s="19">
        <f t="shared" si="4635"/>
        <v>0</v>
      </c>
      <c r="Q2318" s="19">
        <f t="shared" si="4635"/>
        <v>0</v>
      </c>
      <c r="R2318" s="19">
        <f t="shared" si="4554"/>
        <v>8175.1</v>
      </c>
      <c r="S2318" s="19">
        <f t="shared" si="4555"/>
        <v>8175.1</v>
      </c>
      <c r="T2318" s="19">
        <f t="shared" si="4556"/>
        <v>8175.1</v>
      </c>
      <c r="U2318" s="19">
        <f t="shared" ref="U2318:AV2320" si="4636">U2319</f>
        <v>0</v>
      </c>
      <c r="V2318" s="19">
        <f t="shared" si="4557"/>
        <v>8175.1</v>
      </c>
      <c r="W2318" s="19">
        <f t="shared" si="4558"/>
        <v>8175.1</v>
      </c>
      <c r="X2318" s="19">
        <f t="shared" si="4559"/>
        <v>8175.1</v>
      </c>
      <c r="Y2318" s="19">
        <f t="shared" si="4636"/>
        <v>0</v>
      </c>
      <c r="Z2318" s="19">
        <f t="shared" si="4636"/>
        <v>0</v>
      </c>
      <c r="AA2318" s="19">
        <f t="shared" si="4636"/>
        <v>0</v>
      </c>
      <c r="AB2318" s="19">
        <f t="shared" si="4577"/>
        <v>8175.1</v>
      </c>
      <c r="AC2318" s="19">
        <f t="shared" si="4578"/>
        <v>8175.1</v>
      </c>
      <c r="AD2318" s="19">
        <f t="shared" si="4579"/>
        <v>8175.1</v>
      </c>
      <c r="AE2318" s="19">
        <f t="shared" si="4636"/>
        <v>0</v>
      </c>
      <c r="AF2318" s="19">
        <f t="shared" si="4636"/>
        <v>0</v>
      </c>
      <c r="AG2318" s="19">
        <f t="shared" si="4581"/>
        <v>8175.1</v>
      </c>
      <c r="AH2318" s="19">
        <f t="shared" si="4582"/>
        <v>8175.1</v>
      </c>
      <c r="AI2318" s="19">
        <f t="shared" si="4583"/>
        <v>8175.1</v>
      </c>
      <c r="AJ2318" s="19">
        <f t="shared" si="4636"/>
        <v>-534.64300000000003</v>
      </c>
      <c r="AK2318" s="19">
        <f t="shared" si="4636"/>
        <v>0</v>
      </c>
      <c r="AL2318" s="19">
        <f t="shared" si="4636"/>
        <v>0</v>
      </c>
      <c r="AM2318" s="19">
        <f t="shared" si="4534"/>
        <v>7640.4570000000003</v>
      </c>
      <c r="AN2318" s="19">
        <f t="shared" si="4636"/>
        <v>0</v>
      </c>
      <c r="AO2318" s="19">
        <f t="shared" si="4588"/>
        <v>7640.4570000000003</v>
      </c>
      <c r="AP2318" s="19">
        <f t="shared" si="4535"/>
        <v>8175.1</v>
      </c>
      <c r="AQ2318" s="19">
        <f t="shared" si="4636"/>
        <v>0</v>
      </c>
      <c r="AR2318" s="19">
        <f t="shared" si="4589"/>
        <v>8175.1</v>
      </c>
      <c r="AS2318" s="19">
        <f t="shared" si="4536"/>
        <v>8175.1</v>
      </c>
      <c r="AT2318" s="19">
        <f t="shared" si="4636"/>
        <v>0</v>
      </c>
      <c r="AU2318" s="19">
        <f t="shared" si="4590"/>
        <v>8175.1</v>
      </c>
      <c r="AV2318" s="19">
        <f t="shared" si="4636"/>
        <v>0</v>
      </c>
      <c r="AW2318" s="32"/>
      <c r="AX2318" s="23"/>
      <c r="AY2318" s="2"/>
    </row>
    <row r="2319" spans="1:51" ht="31.2" x14ac:dyDescent="0.3">
      <c r="A2319" s="49" t="s">
        <v>478</v>
      </c>
      <c r="B2319" s="45">
        <v>200</v>
      </c>
      <c r="C2319" s="49"/>
      <c r="D2319" s="49"/>
      <c r="E2319" s="15" t="s">
        <v>578</v>
      </c>
      <c r="F2319" s="19">
        <f t="shared" si="4634"/>
        <v>8175.1</v>
      </c>
      <c r="G2319" s="19">
        <f t="shared" si="4634"/>
        <v>8175.1</v>
      </c>
      <c r="H2319" s="19">
        <f t="shared" si="4634"/>
        <v>8175.1</v>
      </c>
      <c r="I2319" s="19">
        <f t="shared" si="4634"/>
        <v>0</v>
      </c>
      <c r="J2319" s="19">
        <f t="shared" si="4634"/>
        <v>0</v>
      </c>
      <c r="K2319" s="19">
        <f t="shared" si="4634"/>
        <v>0</v>
      </c>
      <c r="L2319" s="19">
        <f t="shared" si="4571"/>
        <v>8175.1</v>
      </c>
      <c r="M2319" s="19">
        <f t="shared" si="4572"/>
        <v>8175.1</v>
      </c>
      <c r="N2319" s="19">
        <f t="shared" si="4573"/>
        <v>8175.1</v>
      </c>
      <c r="O2319" s="19">
        <f t="shared" si="4635"/>
        <v>0</v>
      </c>
      <c r="P2319" s="19">
        <f t="shared" si="4635"/>
        <v>0</v>
      </c>
      <c r="Q2319" s="19">
        <f t="shared" si="4635"/>
        <v>0</v>
      </c>
      <c r="R2319" s="19">
        <f t="shared" si="4554"/>
        <v>8175.1</v>
      </c>
      <c r="S2319" s="19">
        <f t="shared" si="4555"/>
        <v>8175.1</v>
      </c>
      <c r="T2319" s="19">
        <f t="shared" si="4556"/>
        <v>8175.1</v>
      </c>
      <c r="U2319" s="19">
        <f t="shared" si="4636"/>
        <v>0</v>
      </c>
      <c r="V2319" s="19">
        <f t="shared" si="4557"/>
        <v>8175.1</v>
      </c>
      <c r="W2319" s="19">
        <f t="shared" si="4558"/>
        <v>8175.1</v>
      </c>
      <c r="X2319" s="19">
        <f t="shared" si="4559"/>
        <v>8175.1</v>
      </c>
      <c r="Y2319" s="19">
        <f t="shared" si="4636"/>
        <v>0</v>
      </c>
      <c r="Z2319" s="19">
        <f t="shared" si="4636"/>
        <v>0</v>
      </c>
      <c r="AA2319" s="19">
        <f t="shared" si="4636"/>
        <v>0</v>
      </c>
      <c r="AB2319" s="19">
        <f t="shared" si="4577"/>
        <v>8175.1</v>
      </c>
      <c r="AC2319" s="19">
        <f t="shared" si="4578"/>
        <v>8175.1</v>
      </c>
      <c r="AD2319" s="19">
        <f t="shared" si="4579"/>
        <v>8175.1</v>
      </c>
      <c r="AE2319" s="19">
        <f t="shared" si="4636"/>
        <v>0</v>
      </c>
      <c r="AF2319" s="19">
        <f t="shared" si="4636"/>
        <v>0</v>
      </c>
      <c r="AG2319" s="19">
        <f t="shared" si="4581"/>
        <v>8175.1</v>
      </c>
      <c r="AH2319" s="19">
        <f t="shared" si="4582"/>
        <v>8175.1</v>
      </c>
      <c r="AI2319" s="19">
        <f t="shared" si="4583"/>
        <v>8175.1</v>
      </c>
      <c r="AJ2319" s="19">
        <f t="shared" si="4636"/>
        <v>-534.64300000000003</v>
      </c>
      <c r="AK2319" s="19">
        <f t="shared" si="4636"/>
        <v>0</v>
      </c>
      <c r="AL2319" s="19">
        <f t="shared" si="4636"/>
        <v>0</v>
      </c>
      <c r="AM2319" s="19">
        <f t="shared" si="4534"/>
        <v>7640.4570000000003</v>
      </c>
      <c r="AN2319" s="19">
        <f t="shared" si="4636"/>
        <v>0</v>
      </c>
      <c r="AO2319" s="19">
        <f t="shared" si="4588"/>
        <v>7640.4570000000003</v>
      </c>
      <c r="AP2319" s="19">
        <f t="shared" si="4535"/>
        <v>8175.1</v>
      </c>
      <c r="AQ2319" s="19">
        <f t="shared" si="4636"/>
        <v>0</v>
      </c>
      <c r="AR2319" s="19">
        <f t="shared" si="4589"/>
        <v>8175.1</v>
      </c>
      <c r="AS2319" s="19">
        <f t="shared" si="4536"/>
        <v>8175.1</v>
      </c>
      <c r="AT2319" s="19">
        <f t="shared" si="4636"/>
        <v>0</v>
      </c>
      <c r="AU2319" s="19">
        <f t="shared" si="4590"/>
        <v>8175.1</v>
      </c>
      <c r="AV2319" s="19">
        <f t="shared" si="4636"/>
        <v>0</v>
      </c>
      <c r="AW2319" s="32"/>
      <c r="AX2319" s="23"/>
      <c r="AY2319" s="2"/>
    </row>
    <row r="2320" spans="1:51" ht="46.8" x14ac:dyDescent="0.3">
      <c r="A2320" s="49" t="s">
        <v>478</v>
      </c>
      <c r="B2320" s="45">
        <v>240</v>
      </c>
      <c r="C2320" s="49"/>
      <c r="D2320" s="49"/>
      <c r="E2320" s="15" t="s">
        <v>586</v>
      </c>
      <c r="F2320" s="19">
        <f t="shared" si="4634"/>
        <v>8175.1</v>
      </c>
      <c r="G2320" s="19">
        <f t="shared" si="4634"/>
        <v>8175.1</v>
      </c>
      <c r="H2320" s="19">
        <f t="shared" si="4634"/>
        <v>8175.1</v>
      </c>
      <c r="I2320" s="19">
        <f t="shared" si="4634"/>
        <v>0</v>
      </c>
      <c r="J2320" s="19">
        <f t="shared" si="4634"/>
        <v>0</v>
      </c>
      <c r="K2320" s="19">
        <f t="shared" si="4634"/>
        <v>0</v>
      </c>
      <c r="L2320" s="19">
        <f t="shared" si="4571"/>
        <v>8175.1</v>
      </c>
      <c r="M2320" s="19">
        <f t="shared" si="4572"/>
        <v>8175.1</v>
      </c>
      <c r="N2320" s="19">
        <f t="shared" si="4573"/>
        <v>8175.1</v>
      </c>
      <c r="O2320" s="19">
        <f t="shared" si="4635"/>
        <v>0</v>
      </c>
      <c r="P2320" s="19">
        <f t="shared" si="4635"/>
        <v>0</v>
      </c>
      <c r="Q2320" s="19">
        <f t="shared" si="4635"/>
        <v>0</v>
      </c>
      <c r="R2320" s="19">
        <f t="shared" si="4554"/>
        <v>8175.1</v>
      </c>
      <c r="S2320" s="19">
        <f t="shared" si="4555"/>
        <v>8175.1</v>
      </c>
      <c r="T2320" s="19">
        <f t="shared" si="4556"/>
        <v>8175.1</v>
      </c>
      <c r="U2320" s="19">
        <f t="shared" si="4636"/>
        <v>0</v>
      </c>
      <c r="V2320" s="19">
        <f t="shared" si="4557"/>
        <v>8175.1</v>
      </c>
      <c r="W2320" s="19">
        <f t="shared" si="4558"/>
        <v>8175.1</v>
      </c>
      <c r="X2320" s="19">
        <f t="shared" si="4559"/>
        <v>8175.1</v>
      </c>
      <c r="Y2320" s="19">
        <f t="shared" si="4636"/>
        <v>0</v>
      </c>
      <c r="Z2320" s="19">
        <f t="shared" si="4636"/>
        <v>0</v>
      </c>
      <c r="AA2320" s="19">
        <f t="shared" si="4636"/>
        <v>0</v>
      </c>
      <c r="AB2320" s="19">
        <f t="shared" si="4577"/>
        <v>8175.1</v>
      </c>
      <c r="AC2320" s="19">
        <f t="shared" si="4578"/>
        <v>8175.1</v>
      </c>
      <c r="AD2320" s="19">
        <f t="shared" si="4579"/>
        <v>8175.1</v>
      </c>
      <c r="AE2320" s="19">
        <f t="shared" si="4636"/>
        <v>0</v>
      </c>
      <c r="AF2320" s="19">
        <f t="shared" si="4636"/>
        <v>0</v>
      </c>
      <c r="AG2320" s="19">
        <f t="shared" si="4581"/>
        <v>8175.1</v>
      </c>
      <c r="AH2320" s="19">
        <f t="shared" si="4582"/>
        <v>8175.1</v>
      </c>
      <c r="AI2320" s="19">
        <f t="shared" si="4583"/>
        <v>8175.1</v>
      </c>
      <c r="AJ2320" s="19">
        <f t="shared" si="4636"/>
        <v>-534.64300000000003</v>
      </c>
      <c r="AK2320" s="19">
        <f t="shared" si="4636"/>
        <v>0</v>
      </c>
      <c r="AL2320" s="19">
        <f t="shared" si="4636"/>
        <v>0</v>
      </c>
      <c r="AM2320" s="19">
        <f t="shared" si="4534"/>
        <v>7640.4570000000003</v>
      </c>
      <c r="AN2320" s="19">
        <f t="shared" si="4636"/>
        <v>0</v>
      </c>
      <c r="AO2320" s="19">
        <f t="shared" si="4588"/>
        <v>7640.4570000000003</v>
      </c>
      <c r="AP2320" s="19">
        <f t="shared" si="4535"/>
        <v>8175.1</v>
      </c>
      <c r="AQ2320" s="19">
        <f t="shared" si="4636"/>
        <v>0</v>
      </c>
      <c r="AR2320" s="19">
        <f t="shared" si="4589"/>
        <v>8175.1</v>
      </c>
      <c r="AS2320" s="19">
        <f t="shared" si="4536"/>
        <v>8175.1</v>
      </c>
      <c r="AT2320" s="19">
        <f t="shared" si="4636"/>
        <v>0</v>
      </c>
      <c r="AU2320" s="19">
        <f t="shared" si="4590"/>
        <v>8175.1</v>
      </c>
      <c r="AV2320" s="19">
        <f t="shared" si="4636"/>
        <v>0</v>
      </c>
      <c r="AW2320" s="32"/>
      <c r="AX2320" s="23"/>
      <c r="AY2320" s="2"/>
    </row>
    <row r="2321" spans="1:51" x14ac:dyDescent="0.3">
      <c r="A2321" s="49" t="s">
        <v>478</v>
      </c>
      <c r="B2321" s="45">
        <v>240</v>
      </c>
      <c r="C2321" s="49" t="s">
        <v>5</v>
      </c>
      <c r="D2321" s="49" t="s">
        <v>6</v>
      </c>
      <c r="E2321" s="15" t="s">
        <v>543</v>
      </c>
      <c r="F2321" s="19">
        <v>8175.1</v>
      </c>
      <c r="G2321" s="19">
        <v>8175.1</v>
      </c>
      <c r="H2321" s="19">
        <v>8175.1</v>
      </c>
      <c r="I2321" s="19"/>
      <c r="J2321" s="19"/>
      <c r="K2321" s="19"/>
      <c r="L2321" s="19">
        <f t="shared" si="4571"/>
        <v>8175.1</v>
      </c>
      <c r="M2321" s="19">
        <f t="shared" si="4572"/>
        <v>8175.1</v>
      </c>
      <c r="N2321" s="19">
        <f t="shared" si="4573"/>
        <v>8175.1</v>
      </c>
      <c r="O2321" s="19"/>
      <c r="P2321" s="19"/>
      <c r="Q2321" s="19"/>
      <c r="R2321" s="19">
        <f t="shared" si="4554"/>
        <v>8175.1</v>
      </c>
      <c r="S2321" s="19">
        <f t="shared" si="4555"/>
        <v>8175.1</v>
      </c>
      <c r="T2321" s="19">
        <f t="shared" si="4556"/>
        <v>8175.1</v>
      </c>
      <c r="U2321" s="19"/>
      <c r="V2321" s="19">
        <f t="shared" si="4557"/>
        <v>8175.1</v>
      </c>
      <c r="W2321" s="19">
        <f t="shared" si="4558"/>
        <v>8175.1</v>
      </c>
      <c r="X2321" s="19">
        <f t="shared" si="4559"/>
        <v>8175.1</v>
      </c>
      <c r="Y2321" s="19"/>
      <c r="Z2321" s="19"/>
      <c r="AA2321" s="19"/>
      <c r="AB2321" s="19">
        <f t="shared" si="4577"/>
        <v>8175.1</v>
      </c>
      <c r="AC2321" s="19">
        <f t="shared" si="4578"/>
        <v>8175.1</v>
      </c>
      <c r="AD2321" s="19">
        <f t="shared" si="4579"/>
        <v>8175.1</v>
      </c>
      <c r="AE2321" s="19"/>
      <c r="AF2321" s="19"/>
      <c r="AG2321" s="19">
        <f t="shared" si="4581"/>
        <v>8175.1</v>
      </c>
      <c r="AH2321" s="19">
        <f t="shared" si="4582"/>
        <v>8175.1</v>
      </c>
      <c r="AI2321" s="19">
        <f t="shared" si="4583"/>
        <v>8175.1</v>
      </c>
      <c r="AJ2321" s="19">
        <v>-534.64300000000003</v>
      </c>
      <c r="AK2321" s="19"/>
      <c r="AL2321" s="19"/>
      <c r="AM2321" s="19">
        <f t="shared" si="4534"/>
        <v>7640.4570000000003</v>
      </c>
      <c r="AN2321" s="19"/>
      <c r="AO2321" s="19">
        <f t="shared" si="4588"/>
        <v>7640.4570000000003</v>
      </c>
      <c r="AP2321" s="19">
        <f t="shared" si="4535"/>
        <v>8175.1</v>
      </c>
      <c r="AQ2321" s="19"/>
      <c r="AR2321" s="19">
        <f t="shared" si="4589"/>
        <v>8175.1</v>
      </c>
      <c r="AS2321" s="19">
        <f t="shared" si="4536"/>
        <v>8175.1</v>
      </c>
      <c r="AT2321" s="19"/>
      <c r="AU2321" s="19">
        <f t="shared" si="4590"/>
        <v>8175.1</v>
      </c>
      <c r="AV2321" s="19"/>
      <c r="AW2321" s="32"/>
      <c r="AX2321" s="23"/>
      <c r="AY2321" s="2"/>
    </row>
    <row r="2322" spans="1:51" ht="31.2" x14ac:dyDescent="0.3">
      <c r="A2322" s="49" t="s">
        <v>479</v>
      </c>
      <c r="B2322" s="45"/>
      <c r="C2322" s="49"/>
      <c r="D2322" s="49"/>
      <c r="E2322" s="15" t="s">
        <v>798</v>
      </c>
      <c r="F2322" s="19">
        <f t="shared" ref="F2322:K2322" si="4637">F2323</f>
        <v>2733.3</v>
      </c>
      <c r="G2322" s="19">
        <f t="shared" si="4637"/>
        <v>2733.3</v>
      </c>
      <c r="H2322" s="19">
        <f t="shared" si="4637"/>
        <v>2733.3</v>
      </c>
      <c r="I2322" s="19">
        <f t="shared" si="4637"/>
        <v>0</v>
      </c>
      <c r="J2322" s="19">
        <f t="shared" si="4637"/>
        <v>0</v>
      </c>
      <c r="K2322" s="19">
        <f t="shared" si="4637"/>
        <v>0</v>
      </c>
      <c r="L2322" s="19">
        <f t="shared" si="4571"/>
        <v>2733.3</v>
      </c>
      <c r="M2322" s="19">
        <f t="shared" si="4572"/>
        <v>2733.3</v>
      </c>
      <c r="N2322" s="19">
        <f t="shared" si="4573"/>
        <v>2733.3</v>
      </c>
      <c r="O2322" s="19">
        <f t="shared" ref="O2322:Q2322" si="4638">O2323</f>
        <v>0</v>
      </c>
      <c r="P2322" s="19">
        <f t="shared" si="4638"/>
        <v>0</v>
      </c>
      <c r="Q2322" s="19">
        <f t="shared" si="4638"/>
        <v>0</v>
      </c>
      <c r="R2322" s="19">
        <f t="shared" si="4554"/>
        <v>2733.3</v>
      </c>
      <c r="S2322" s="19">
        <f t="shared" si="4555"/>
        <v>2733.3</v>
      </c>
      <c r="T2322" s="19">
        <f t="shared" si="4556"/>
        <v>2733.3</v>
      </c>
      <c r="U2322" s="19">
        <f t="shared" ref="U2322:AV2322" si="4639">U2323</f>
        <v>0</v>
      </c>
      <c r="V2322" s="19">
        <f t="shared" si="4557"/>
        <v>2733.3</v>
      </c>
      <c r="W2322" s="19">
        <f t="shared" si="4558"/>
        <v>2733.3</v>
      </c>
      <c r="X2322" s="19">
        <f t="shared" si="4559"/>
        <v>2733.3</v>
      </c>
      <c r="Y2322" s="19">
        <f t="shared" si="4639"/>
        <v>0</v>
      </c>
      <c r="Z2322" s="19">
        <f t="shared" si="4639"/>
        <v>0</v>
      </c>
      <c r="AA2322" s="19">
        <f t="shared" si="4639"/>
        <v>0</v>
      </c>
      <c r="AB2322" s="19">
        <f t="shared" si="4577"/>
        <v>2733.3</v>
      </c>
      <c r="AC2322" s="19">
        <f t="shared" si="4578"/>
        <v>2733.3</v>
      </c>
      <c r="AD2322" s="19">
        <f t="shared" si="4579"/>
        <v>2733.3</v>
      </c>
      <c r="AE2322" s="19">
        <f t="shared" si="4639"/>
        <v>0</v>
      </c>
      <c r="AF2322" s="19">
        <f t="shared" si="4639"/>
        <v>0</v>
      </c>
      <c r="AG2322" s="19">
        <f t="shared" si="4581"/>
        <v>2733.3</v>
      </c>
      <c r="AH2322" s="19">
        <f t="shared" si="4582"/>
        <v>2733.3</v>
      </c>
      <c r="AI2322" s="19">
        <f t="shared" si="4583"/>
        <v>2733.3</v>
      </c>
      <c r="AJ2322" s="19">
        <f t="shared" si="4639"/>
        <v>0</v>
      </c>
      <c r="AK2322" s="19">
        <f t="shared" si="4639"/>
        <v>0</v>
      </c>
      <c r="AL2322" s="19">
        <f t="shared" si="4639"/>
        <v>0</v>
      </c>
      <c r="AM2322" s="19">
        <f t="shared" si="4534"/>
        <v>2733.3</v>
      </c>
      <c r="AN2322" s="19">
        <f t="shared" si="4639"/>
        <v>0</v>
      </c>
      <c r="AO2322" s="19">
        <f t="shared" si="4588"/>
        <v>2733.3</v>
      </c>
      <c r="AP2322" s="19">
        <f t="shared" si="4535"/>
        <v>2733.3</v>
      </c>
      <c r="AQ2322" s="19">
        <f t="shared" si="4639"/>
        <v>0</v>
      </c>
      <c r="AR2322" s="19">
        <f t="shared" si="4589"/>
        <v>2733.3</v>
      </c>
      <c r="AS2322" s="19">
        <f t="shared" si="4536"/>
        <v>2733.3</v>
      </c>
      <c r="AT2322" s="19">
        <f t="shared" si="4639"/>
        <v>0</v>
      </c>
      <c r="AU2322" s="19">
        <f t="shared" si="4590"/>
        <v>2733.3</v>
      </c>
      <c r="AV2322" s="19">
        <f t="shared" si="4639"/>
        <v>0</v>
      </c>
      <c r="AW2322" s="32"/>
      <c r="AX2322" s="23"/>
      <c r="AY2322" s="2"/>
    </row>
    <row r="2323" spans="1:51" x14ac:dyDescent="0.3">
      <c r="A2323" s="49" t="s">
        <v>479</v>
      </c>
      <c r="B2323" s="45">
        <v>800</v>
      </c>
      <c r="C2323" s="49"/>
      <c r="D2323" s="49"/>
      <c r="E2323" s="15" t="s">
        <v>583</v>
      </c>
      <c r="F2323" s="19">
        <f t="shared" ref="F2323:K2323" si="4640">F2324+F2326</f>
        <v>2733.3</v>
      </c>
      <c r="G2323" s="19">
        <f t="shared" si="4640"/>
        <v>2733.3</v>
      </c>
      <c r="H2323" s="19">
        <f t="shared" si="4640"/>
        <v>2733.3</v>
      </c>
      <c r="I2323" s="19">
        <f t="shared" si="4640"/>
        <v>0</v>
      </c>
      <c r="J2323" s="19">
        <f t="shared" si="4640"/>
        <v>0</v>
      </c>
      <c r="K2323" s="19">
        <f t="shared" si="4640"/>
        <v>0</v>
      </c>
      <c r="L2323" s="19">
        <f t="shared" si="4571"/>
        <v>2733.3</v>
      </c>
      <c r="M2323" s="19">
        <f t="shared" si="4572"/>
        <v>2733.3</v>
      </c>
      <c r="N2323" s="19">
        <f t="shared" si="4573"/>
        <v>2733.3</v>
      </c>
      <c r="O2323" s="19">
        <f t="shared" ref="O2323:Q2323" si="4641">O2324+O2326</f>
        <v>0</v>
      </c>
      <c r="P2323" s="19">
        <f t="shared" si="4641"/>
        <v>0</v>
      </c>
      <c r="Q2323" s="19">
        <f t="shared" si="4641"/>
        <v>0</v>
      </c>
      <c r="R2323" s="19">
        <f t="shared" si="4554"/>
        <v>2733.3</v>
      </c>
      <c r="S2323" s="19">
        <f t="shared" si="4555"/>
        <v>2733.3</v>
      </c>
      <c r="T2323" s="19">
        <f t="shared" si="4556"/>
        <v>2733.3</v>
      </c>
      <c r="U2323" s="19">
        <f t="shared" ref="U2323:AV2323" si="4642">U2324+U2326</f>
        <v>0</v>
      </c>
      <c r="V2323" s="19">
        <f t="shared" si="4557"/>
        <v>2733.3</v>
      </c>
      <c r="W2323" s="19">
        <f t="shared" si="4558"/>
        <v>2733.3</v>
      </c>
      <c r="X2323" s="19">
        <f t="shared" si="4559"/>
        <v>2733.3</v>
      </c>
      <c r="Y2323" s="19">
        <f t="shared" ref="Y2323:AA2323" si="4643">Y2324+Y2326</f>
        <v>0</v>
      </c>
      <c r="Z2323" s="19">
        <f t="shared" si="4643"/>
        <v>0</v>
      </c>
      <c r="AA2323" s="19">
        <f t="shared" si="4643"/>
        <v>0</v>
      </c>
      <c r="AB2323" s="19">
        <f t="shared" si="4577"/>
        <v>2733.3</v>
      </c>
      <c r="AC2323" s="19">
        <f t="shared" si="4578"/>
        <v>2733.3</v>
      </c>
      <c r="AD2323" s="19">
        <f t="shared" si="4579"/>
        <v>2733.3</v>
      </c>
      <c r="AE2323" s="19">
        <f t="shared" ref="AE2323:AF2323" si="4644">AE2324+AE2326</f>
        <v>0</v>
      </c>
      <c r="AF2323" s="19">
        <f t="shared" si="4644"/>
        <v>0</v>
      </c>
      <c r="AG2323" s="19">
        <f t="shared" si="4581"/>
        <v>2733.3</v>
      </c>
      <c r="AH2323" s="19">
        <f t="shared" si="4582"/>
        <v>2733.3</v>
      </c>
      <c r="AI2323" s="19">
        <f t="shared" si="4583"/>
        <v>2733.3</v>
      </c>
      <c r="AJ2323" s="19">
        <f t="shared" ref="AJ2323:AL2323" si="4645">AJ2324+AJ2326</f>
        <v>0</v>
      </c>
      <c r="AK2323" s="19">
        <f t="shared" si="4645"/>
        <v>0</v>
      </c>
      <c r="AL2323" s="19">
        <f t="shared" si="4645"/>
        <v>0</v>
      </c>
      <c r="AM2323" s="19">
        <f t="shared" si="4534"/>
        <v>2733.3</v>
      </c>
      <c r="AN2323" s="19">
        <f t="shared" ref="AN2323" si="4646">AN2324+AN2326</f>
        <v>0</v>
      </c>
      <c r="AO2323" s="19">
        <f t="shared" si="4588"/>
        <v>2733.3</v>
      </c>
      <c r="AP2323" s="19">
        <f t="shared" si="4535"/>
        <v>2733.3</v>
      </c>
      <c r="AQ2323" s="19">
        <f t="shared" ref="AQ2323" si="4647">AQ2324+AQ2326</f>
        <v>0</v>
      </c>
      <c r="AR2323" s="19">
        <f t="shared" si="4589"/>
        <v>2733.3</v>
      </c>
      <c r="AS2323" s="19">
        <f t="shared" si="4536"/>
        <v>2733.3</v>
      </c>
      <c r="AT2323" s="19">
        <f t="shared" ref="AT2323" si="4648">AT2324+AT2326</f>
        <v>0</v>
      </c>
      <c r="AU2323" s="19">
        <f t="shared" si="4590"/>
        <v>2733.3</v>
      </c>
      <c r="AV2323" s="19">
        <f t="shared" si="4642"/>
        <v>0</v>
      </c>
      <c r="AW2323" s="32"/>
      <c r="AX2323" s="23"/>
      <c r="AY2323" s="2"/>
    </row>
    <row r="2324" spans="1:51" x14ac:dyDescent="0.3">
      <c r="A2324" s="49" t="s">
        <v>479</v>
      </c>
      <c r="B2324" s="45">
        <v>850</v>
      </c>
      <c r="C2324" s="49"/>
      <c r="D2324" s="49"/>
      <c r="E2324" s="15" t="s">
        <v>601</v>
      </c>
      <c r="F2324" s="19">
        <f t="shared" ref="F2324:K2324" si="4649">F2325</f>
        <v>2072.4</v>
      </c>
      <c r="G2324" s="19">
        <f t="shared" si="4649"/>
        <v>2072.4</v>
      </c>
      <c r="H2324" s="19">
        <f t="shared" si="4649"/>
        <v>2072.4</v>
      </c>
      <c r="I2324" s="19">
        <f t="shared" si="4649"/>
        <v>0</v>
      </c>
      <c r="J2324" s="19">
        <f t="shared" si="4649"/>
        <v>0</v>
      </c>
      <c r="K2324" s="19">
        <f t="shared" si="4649"/>
        <v>0</v>
      </c>
      <c r="L2324" s="19">
        <f t="shared" si="4571"/>
        <v>2072.4</v>
      </c>
      <c r="M2324" s="19">
        <f t="shared" si="4572"/>
        <v>2072.4</v>
      </c>
      <c r="N2324" s="19">
        <f t="shared" si="4573"/>
        <v>2072.4</v>
      </c>
      <c r="O2324" s="19">
        <f t="shared" ref="O2324:Q2324" si="4650">O2325</f>
        <v>0</v>
      </c>
      <c r="P2324" s="19">
        <f t="shared" si="4650"/>
        <v>0</v>
      </c>
      <c r="Q2324" s="19">
        <f t="shared" si="4650"/>
        <v>0</v>
      </c>
      <c r="R2324" s="19">
        <f t="shared" si="4554"/>
        <v>2072.4</v>
      </c>
      <c r="S2324" s="19">
        <f t="shared" si="4555"/>
        <v>2072.4</v>
      </c>
      <c r="T2324" s="19">
        <f t="shared" si="4556"/>
        <v>2072.4</v>
      </c>
      <c r="U2324" s="19">
        <f t="shared" ref="U2324:AV2324" si="4651">U2325</f>
        <v>0</v>
      </c>
      <c r="V2324" s="19">
        <f t="shared" si="4557"/>
        <v>2072.4</v>
      </c>
      <c r="W2324" s="19">
        <f t="shared" si="4558"/>
        <v>2072.4</v>
      </c>
      <c r="X2324" s="19">
        <f t="shared" si="4559"/>
        <v>2072.4</v>
      </c>
      <c r="Y2324" s="19">
        <f t="shared" si="4651"/>
        <v>0</v>
      </c>
      <c r="Z2324" s="19">
        <f t="shared" si="4651"/>
        <v>0</v>
      </c>
      <c r="AA2324" s="19">
        <f t="shared" si="4651"/>
        <v>0</v>
      </c>
      <c r="AB2324" s="19">
        <f t="shared" si="4577"/>
        <v>2072.4</v>
      </c>
      <c r="AC2324" s="19">
        <f t="shared" si="4578"/>
        <v>2072.4</v>
      </c>
      <c r="AD2324" s="19">
        <f t="shared" si="4579"/>
        <v>2072.4</v>
      </c>
      <c r="AE2324" s="19">
        <f t="shared" si="4651"/>
        <v>0</v>
      </c>
      <c r="AF2324" s="19">
        <f t="shared" si="4651"/>
        <v>0</v>
      </c>
      <c r="AG2324" s="19">
        <f t="shared" si="4581"/>
        <v>2072.4</v>
      </c>
      <c r="AH2324" s="19">
        <f t="shared" si="4582"/>
        <v>2072.4</v>
      </c>
      <c r="AI2324" s="19">
        <f t="shared" si="4583"/>
        <v>2072.4</v>
      </c>
      <c r="AJ2324" s="19">
        <f t="shared" si="4651"/>
        <v>0</v>
      </c>
      <c r="AK2324" s="19">
        <f t="shared" si="4651"/>
        <v>0</v>
      </c>
      <c r="AL2324" s="19">
        <f t="shared" si="4651"/>
        <v>0</v>
      </c>
      <c r="AM2324" s="19">
        <f t="shared" si="4534"/>
        <v>2072.4</v>
      </c>
      <c r="AN2324" s="19">
        <f t="shared" si="4651"/>
        <v>0</v>
      </c>
      <c r="AO2324" s="19">
        <f t="shared" si="4588"/>
        <v>2072.4</v>
      </c>
      <c r="AP2324" s="19">
        <f t="shared" si="4535"/>
        <v>2072.4</v>
      </c>
      <c r="AQ2324" s="19">
        <f t="shared" si="4651"/>
        <v>0</v>
      </c>
      <c r="AR2324" s="19">
        <f t="shared" si="4589"/>
        <v>2072.4</v>
      </c>
      <c r="AS2324" s="19">
        <f t="shared" si="4536"/>
        <v>2072.4</v>
      </c>
      <c r="AT2324" s="19">
        <f t="shared" si="4651"/>
        <v>0</v>
      </c>
      <c r="AU2324" s="19">
        <f t="shared" si="4590"/>
        <v>2072.4</v>
      </c>
      <c r="AV2324" s="19">
        <f t="shared" si="4651"/>
        <v>0</v>
      </c>
      <c r="AW2324" s="32"/>
      <c r="AX2324" s="23"/>
      <c r="AY2324" s="2"/>
    </row>
    <row r="2325" spans="1:51" x14ac:dyDescent="0.3">
      <c r="A2325" s="49" t="s">
        <v>479</v>
      </c>
      <c r="B2325" s="45">
        <v>850</v>
      </c>
      <c r="C2325" s="49" t="s">
        <v>5</v>
      </c>
      <c r="D2325" s="49" t="s">
        <v>6</v>
      </c>
      <c r="E2325" s="15" t="s">
        <v>543</v>
      </c>
      <c r="F2325" s="19">
        <v>2072.4</v>
      </c>
      <c r="G2325" s="19">
        <v>2072.4</v>
      </c>
      <c r="H2325" s="19">
        <v>2072.4</v>
      </c>
      <c r="I2325" s="19"/>
      <c r="J2325" s="19"/>
      <c r="K2325" s="19"/>
      <c r="L2325" s="19">
        <f t="shared" si="4571"/>
        <v>2072.4</v>
      </c>
      <c r="M2325" s="19">
        <f t="shared" si="4572"/>
        <v>2072.4</v>
      </c>
      <c r="N2325" s="19">
        <f t="shared" si="4573"/>
        <v>2072.4</v>
      </c>
      <c r="O2325" s="19"/>
      <c r="P2325" s="19"/>
      <c r="Q2325" s="19"/>
      <c r="R2325" s="19">
        <f t="shared" si="4554"/>
        <v>2072.4</v>
      </c>
      <c r="S2325" s="19">
        <f t="shared" si="4555"/>
        <v>2072.4</v>
      </c>
      <c r="T2325" s="19">
        <f t="shared" si="4556"/>
        <v>2072.4</v>
      </c>
      <c r="U2325" s="19"/>
      <c r="V2325" s="19">
        <f t="shared" si="4557"/>
        <v>2072.4</v>
      </c>
      <c r="W2325" s="19">
        <f t="shared" si="4558"/>
        <v>2072.4</v>
      </c>
      <c r="X2325" s="19">
        <f t="shared" si="4559"/>
        <v>2072.4</v>
      </c>
      <c r="Y2325" s="19"/>
      <c r="Z2325" s="19"/>
      <c r="AA2325" s="19"/>
      <c r="AB2325" s="19">
        <f t="shared" si="4577"/>
        <v>2072.4</v>
      </c>
      <c r="AC2325" s="19">
        <f t="shared" si="4578"/>
        <v>2072.4</v>
      </c>
      <c r="AD2325" s="19">
        <f t="shared" si="4579"/>
        <v>2072.4</v>
      </c>
      <c r="AE2325" s="19"/>
      <c r="AF2325" s="19"/>
      <c r="AG2325" s="19">
        <f t="shared" si="4581"/>
        <v>2072.4</v>
      </c>
      <c r="AH2325" s="19">
        <f t="shared" si="4582"/>
        <v>2072.4</v>
      </c>
      <c r="AI2325" s="19">
        <f t="shared" si="4583"/>
        <v>2072.4</v>
      </c>
      <c r="AJ2325" s="19"/>
      <c r="AK2325" s="19"/>
      <c r="AL2325" s="19"/>
      <c r="AM2325" s="19">
        <f t="shared" si="4534"/>
        <v>2072.4</v>
      </c>
      <c r="AN2325" s="19"/>
      <c r="AO2325" s="19">
        <f t="shared" si="4588"/>
        <v>2072.4</v>
      </c>
      <c r="AP2325" s="19">
        <f t="shared" si="4535"/>
        <v>2072.4</v>
      </c>
      <c r="AQ2325" s="19"/>
      <c r="AR2325" s="19">
        <f t="shared" si="4589"/>
        <v>2072.4</v>
      </c>
      <c r="AS2325" s="19">
        <f t="shared" si="4536"/>
        <v>2072.4</v>
      </c>
      <c r="AT2325" s="19"/>
      <c r="AU2325" s="19">
        <f t="shared" si="4590"/>
        <v>2072.4</v>
      </c>
      <c r="AV2325" s="19"/>
      <c r="AW2325" s="32"/>
      <c r="AX2325" s="23"/>
      <c r="AY2325" s="2"/>
    </row>
    <row r="2326" spans="1:51" ht="46.8" x14ac:dyDescent="0.3">
      <c r="A2326" s="49" t="s">
        <v>479</v>
      </c>
      <c r="B2326" s="45">
        <v>860</v>
      </c>
      <c r="C2326" s="49"/>
      <c r="D2326" s="49"/>
      <c r="E2326" s="15" t="s">
        <v>602</v>
      </c>
      <c r="F2326" s="19">
        <f t="shared" ref="F2326:K2326" si="4652">F2327</f>
        <v>660.9</v>
      </c>
      <c r="G2326" s="19">
        <f t="shared" si="4652"/>
        <v>660.9</v>
      </c>
      <c r="H2326" s="19">
        <f t="shared" si="4652"/>
        <v>660.9</v>
      </c>
      <c r="I2326" s="19">
        <f t="shared" si="4652"/>
        <v>0</v>
      </c>
      <c r="J2326" s="19">
        <f t="shared" si="4652"/>
        <v>0</v>
      </c>
      <c r="K2326" s="19">
        <f t="shared" si="4652"/>
        <v>0</v>
      </c>
      <c r="L2326" s="19">
        <f t="shared" si="4571"/>
        <v>660.9</v>
      </c>
      <c r="M2326" s="19">
        <f t="shared" si="4572"/>
        <v>660.9</v>
      </c>
      <c r="N2326" s="19">
        <f t="shared" si="4573"/>
        <v>660.9</v>
      </c>
      <c r="O2326" s="19">
        <f t="shared" ref="O2326:Q2326" si="4653">O2327</f>
        <v>0</v>
      </c>
      <c r="P2326" s="19">
        <f t="shared" si="4653"/>
        <v>0</v>
      </c>
      <c r="Q2326" s="19">
        <f t="shared" si="4653"/>
        <v>0</v>
      </c>
      <c r="R2326" s="19">
        <f t="shared" si="4554"/>
        <v>660.9</v>
      </c>
      <c r="S2326" s="19">
        <f t="shared" si="4555"/>
        <v>660.9</v>
      </c>
      <c r="T2326" s="19">
        <f t="shared" si="4556"/>
        <v>660.9</v>
      </c>
      <c r="U2326" s="19">
        <f t="shared" ref="U2326:AV2326" si="4654">U2327</f>
        <v>0</v>
      </c>
      <c r="V2326" s="19">
        <f t="shared" si="4557"/>
        <v>660.9</v>
      </c>
      <c r="W2326" s="19">
        <f t="shared" si="4558"/>
        <v>660.9</v>
      </c>
      <c r="X2326" s="19">
        <f t="shared" si="4559"/>
        <v>660.9</v>
      </c>
      <c r="Y2326" s="19">
        <f t="shared" si="4654"/>
        <v>0</v>
      </c>
      <c r="Z2326" s="19">
        <f t="shared" si="4654"/>
        <v>0</v>
      </c>
      <c r="AA2326" s="19">
        <f t="shared" si="4654"/>
        <v>0</v>
      </c>
      <c r="AB2326" s="19">
        <f t="shared" si="4577"/>
        <v>660.9</v>
      </c>
      <c r="AC2326" s="19">
        <f t="shared" si="4578"/>
        <v>660.9</v>
      </c>
      <c r="AD2326" s="19">
        <f t="shared" si="4579"/>
        <v>660.9</v>
      </c>
      <c r="AE2326" s="19">
        <f t="shared" si="4654"/>
        <v>0</v>
      </c>
      <c r="AF2326" s="19">
        <f t="shared" si="4654"/>
        <v>0</v>
      </c>
      <c r="AG2326" s="19">
        <f t="shared" si="4581"/>
        <v>660.9</v>
      </c>
      <c r="AH2326" s="19">
        <f t="shared" si="4582"/>
        <v>660.9</v>
      </c>
      <c r="AI2326" s="19">
        <f t="shared" si="4583"/>
        <v>660.9</v>
      </c>
      <c r="AJ2326" s="19">
        <f t="shared" si="4654"/>
        <v>0</v>
      </c>
      <c r="AK2326" s="19">
        <f t="shared" si="4654"/>
        <v>0</v>
      </c>
      <c r="AL2326" s="19">
        <f t="shared" si="4654"/>
        <v>0</v>
      </c>
      <c r="AM2326" s="19">
        <f t="shared" ref="AM2326:AM2389" si="4655">AG2326+AJ2326</f>
        <v>660.9</v>
      </c>
      <c r="AN2326" s="19">
        <f t="shared" si="4654"/>
        <v>0</v>
      </c>
      <c r="AO2326" s="19">
        <f t="shared" si="4588"/>
        <v>660.9</v>
      </c>
      <c r="AP2326" s="19">
        <f t="shared" ref="AP2326:AP2389" si="4656">AH2326+AK2326</f>
        <v>660.9</v>
      </c>
      <c r="AQ2326" s="19">
        <f t="shared" si="4654"/>
        <v>0</v>
      </c>
      <c r="AR2326" s="19">
        <f t="shared" si="4589"/>
        <v>660.9</v>
      </c>
      <c r="AS2326" s="19">
        <f t="shared" ref="AS2326:AS2389" si="4657">AI2326+AL2326</f>
        <v>660.9</v>
      </c>
      <c r="AT2326" s="19">
        <f t="shared" si="4654"/>
        <v>0</v>
      </c>
      <c r="AU2326" s="19">
        <f t="shared" si="4590"/>
        <v>660.9</v>
      </c>
      <c r="AV2326" s="19">
        <f t="shared" si="4654"/>
        <v>0</v>
      </c>
      <c r="AW2326" s="32"/>
      <c r="AX2326" s="23"/>
      <c r="AY2326" s="2"/>
    </row>
    <row r="2327" spans="1:51" x14ac:dyDescent="0.3">
      <c r="A2327" s="49" t="s">
        <v>479</v>
      </c>
      <c r="B2327" s="45">
        <v>860</v>
      </c>
      <c r="C2327" s="49" t="s">
        <v>5</v>
      </c>
      <c r="D2327" s="49" t="s">
        <v>6</v>
      </c>
      <c r="E2327" s="15" t="s">
        <v>543</v>
      </c>
      <c r="F2327" s="19">
        <v>660.9</v>
      </c>
      <c r="G2327" s="19">
        <v>660.9</v>
      </c>
      <c r="H2327" s="19">
        <v>660.9</v>
      </c>
      <c r="I2327" s="19"/>
      <c r="J2327" s="19"/>
      <c r="K2327" s="19"/>
      <c r="L2327" s="19">
        <f t="shared" si="4571"/>
        <v>660.9</v>
      </c>
      <c r="M2327" s="19">
        <f t="shared" si="4572"/>
        <v>660.9</v>
      </c>
      <c r="N2327" s="19">
        <f t="shared" si="4573"/>
        <v>660.9</v>
      </c>
      <c r="O2327" s="19"/>
      <c r="P2327" s="19"/>
      <c r="Q2327" s="19"/>
      <c r="R2327" s="19">
        <f t="shared" si="4554"/>
        <v>660.9</v>
      </c>
      <c r="S2327" s="19">
        <f t="shared" si="4555"/>
        <v>660.9</v>
      </c>
      <c r="T2327" s="19">
        <f t="shared" si="4556"/>
        <v>660.9</v>
      </c>
      <c r="U2327" s="19"/>
      <c r="V2327" s="19">
        <f t="shared" si="4557"/>
        <v>660.9</v>
      </c>
      <c r="W2327" s="19">
        <f t="shared" si="4558"/>
        <v>660.9</v>
      </c>
      <c r="X2327" s="19">
        <f t="shared" si="4559"/>
        <v>660.9</v>
      </c>
      <c r="Y2327" s="19"/>
      <c r="Z2327" s="19"/>
      <c r="AA2327" s="19"/>
      <c r="AB2327" s="19">
        <f t="shared" si="4577"/>
        <v>660.9</v>
      </c>
      <c r="AC2327" s="19">
        <f t="shared" si="4578"/>
        <v>660.9</v>
      </c>
      <c r="AD2327" s="19">
        <f t="shared" si="4579"/>
        <v>660.9</v>
      </c>
      <c r="AE2327" s="19"/>
      <c r="AF2327" s="19"/>
      <c r="AG2327" s="19">
        <f t="shared" si="4581"/>
        <v>660.9</v>
      </c>
      <c r="AH2327" s="19">
        <f t="shared" si="4582"/>
        <v>660.9</v>
      </c>
      <c r="AI2327" s="19">
        <f t="shared" si="4583"/>
        <v>660.9</v>
      </c>
      <c r="AJ2327" s="19"/>
      <c r="AK2327" s="19"/>
      <c r="AL2327" s="19"/>
      <c r="AM2327" s="19">
        <f t="shared" si="4655"/>
        <v>660.9</v>
      </c>
      <c r="AN2327" s="19"/>
      <c r="AO2327" s="19">
        <f t="shared" si="4588"/>
        <v>660.9</v>
      </c>
      <c r="AP2327" s="19">
        <f t="shared" si="4656"/>
        <v>660.9</v>
      </c>
      <c r="AQ2327" s="19"/>
      <c r="AR2327" s="19">
        <f t="shared" si="4589"/>
        <v>660.9</v>
      </c>
      <c r="AS2327" s="19">
        <f t="shared" si="4657"/>
        <v>660.9</v>
      </c>
      <c r="AT2327" s="19"/>
      <c r="AU2327" s="19">
        <f t="shared" si="4590"/>
        <v>660.9</v>
      </c>
      <c r="AV2327" s="19"/>
      <c r="AW2327" s="32"/>
      <c r="AX2327" s="23"/>
      <c r="AY2327" s="2"/>
    </row>
    <row r="2328" spans="1:51" ht="46.8" x14ac:dyDescent="0.3">
      <c r="A2328" s="49" t="s">
        <v>480</v>
      </c>
      <c r="B2328" s="45"/>
      <c r="C2328" s="49"/>
      <c r="D2328" s="49"/>
      <c r="E2328" s="15" t="s">
        <v>799</v>
      </c>
      <c r="F2328" s="19">
        <f t="shared" ref="F2328:K2330" si="4658">F2329</f>
        <v>58.5</v>
      </c>
      <c r="G2328" s="19">
        <f t="shared" si="4658"/>
        <v>58.5</v>
      </c>
      <c r="H2328" s="19">
        <f t="shared" si="4658"/>
        <v>58.5</v>
      </c>
      <c r="I2328" s="19">
        <f t="shared" si="4658"/>
        <v>0</v>
      </c>
      <c r="J2328" s="19">
        <f t="shared" si="4658"/>
        <v>0</v>
      </c>
      <c r="K2328" s="19">
        <f t="shared" si="4658"/>
        <v>0</v>
      </c>
      <c r="L2328" s="19">
        <f t="shared" si="4571"/>
        <v>58.5</v>
      </c>
      <c r="M2328" s="19">
        <f t="shared" si="4572"/>
        <v>58.5</v>
      </c>
      <c r="N2328" s="19">
        <f t="shared" si="4573"/>
        <v>58.5</v>
      </c>
      <c r="O2328" s="19">
        <f t="shared" ref="O2328:Q2330" si="4659">O2329</f>
        <v>0</v>
      </c>
      <c r="P2328" s="19">
        <f t="shared" si="4659"/>
        <v>0</v>
      </c>
      <c r="Q2328" s="19">
        <f t="shared" si="4659"/>
        <v>0</v>
      </c>
      <c r="R2328" s="19">
        <f t="shared" si="4554"/>
        <v>58.5</v>
      </c>
      <c r="S2328" s="19">
        <f t="shared" si="4555"/>
        <v>58.5</v>
      </c>
      <c r="T2328" s="19">
        <f t="shared" si="4556"/>
        <v>58.5</v>
      </c>
      <c r="U2328" s="19">
        <f t="shared" ref="U2328:AV2330" si="4660">U2329</f>
        <v>0</v>
      </c>
      <c r="V2328" s="19">
        <f t="shared" si="4557"/>
        <v>58.5</v>
      </c>
      <c r="W2328" s="19">
        <f t="shared" si="4558"/>
        <v>58.5</v>
      </c>
      <c r="X2328" s="19">
        <f t="shared" si="4559"/>
        <v>58.5</v>
      </c>
      <c r="Y2328" s="19">
        <f t="shared" si="4660"/>
        <v>0</v>
      </c>
      <c r="Z2328" s="19">
        <f t="shared" si="4660"/>
        <v>0</v>
      </c>
      <c r="AA2328" s="19">
        <f t="shared" si="4660"/>
        <v>0</v>
      </c>
      <c r="AB2328" s="19">
        <f t="shared" si="4577"/>
        <v>58.5</v>
      </c>
      <c r="AC2328" s="19">
        <f t="shared" si="4578"/>
        <v>58.5</v>
      </c>
      <c r="AD2328" s="19">
        <f t="shared" si="4579"/>
        <v>58.5</v>
      </c>
      <c r="AE2328" s="19">
        <f t="shared" si="4660"/>
        <v>0</v>
      </c>
      <c r="AF2328" s="19">
        <f t="shared" si="4660"/>
        <v>0</v>
      </c>
      <c r="AG2328" s="19">
        <f t="shared" si="4581"/>
        <v>58.5</v>
      </c>
      <c r="AH2328" s="19">
        <f t="shared" si="4582"/>
        <v>58.5</v>
      </c>
      <c r="AI2328" s="19">
        <f t="shared" si="4583"/>
        <v>58.5</v>
      </c>
      <c r="AJ2328" s="19">
        <f t="shared" si="4660"/>
        <v>0</v>
      </c>
      <c r="AK2328" s="19">
        <f t="shared" si="4660"/>
        <v>0</v>
      </c>
      <c r="AL2328" s="19">
        <f t="shared" si="4660"/>
        <v>0</v>
      </c>
      <c r="AM2328" s="19">
        <f t="shared" si="4655"/>
        <v>58.5</v>
      </c>
      <c r="AN2328" s="19">
        <f t="shared" si="4660"/>
        <v>0</v>
      </c>
      <c r="AO2328" s="19">
        <f t="shared" si="4588"/>
        <v>58.5</v>
      </c>
      <c r="AP2328" s="19">
        <f t="shared" si="4656"/>
        <v>58.5</v>
      </c>
      <c r="AQ2328" s="19">
        <f t="shared" si="4660"/>
        <v>0</v>
      </c>
      <c r="AR2328" s="19">
        <f t="shared" si="4589"/>
        <v>58.5</v>
      </c>
      <c r="AS2328" s="19">
        <f t="shared" si="4657"/>
        <v>58.5</v>
      </c>
      <c r="AT2328" s="19">
        <f t="shared" si="4660"/>
        <v>0</v>
      </c>
      <c r="AU2328" s="19">
        <f t="shared" si="4590"/>
        <v>58.5</v>
      </c>
      <c r="AV2328" s="19">
        <f t="shared" si="4660"/>
        <v>0</v>
      </c>
      <c r="AW2328" s="32"/>
      <c r="AX2328" s="23"/>
      <c r="AY2328" s="2"/>
    </row>
    <row r="2329" spans="1:51" ht="31.2" x14ac:dyDescent="0.3">
      <c r="A2329" s="49" t="s">
        <v>480</v>
      </c>
      <c r="B2329" s="45">
        <v>200</v>
      </c>
      <c r="C2329" s="49"/>
      <c r="D2329" s="49"/>
      <c r="E2329" s="15" t="s">
        <v>578</v>
      </c>
      <c r="F2329" s="19">
        <f t="shared" si="4658"/>
        <v>58.5</v>
      </c>
      <c r="G2329" s="19">
        <f t="shared" si="4658"/>
        <v>58.5</v>
      </c>
      <c r="H2329" s="19">
        <f t="shared" si="4658"/>
        <v>58.5</v>
      </c>
      <c r="I2329" s="19">
        <f t="shared" si="4658"/>
        <v>0</v>
      </c>
      <c r="J2329" s="19">
        <f t="shared" si="4658"/>
        <v>0</v>
      </c>
      <c r="K2329" s="19">
        <f t="shared" si="4658"/>
        <v>0</v>
      </c>
      <c r="L2329" s="19">
        <f t="shared" si="4571"/>
        <v>58.5</v>
      </c>
      <c r="M2329" s="19">
        <f t="shared" si="4572"/>
        <v>58.5</v>
      </c>
      <c r="N2329" s="19">
        <f t="shared" si="4573"/>
        <v>58.5</v>
      </c>
      <c r="O2329" s="19">
        <f t="shared" si="4659"/>
        <v>0</v>
      </c>
      <c r="P2329" s="19">
        <f t="shared" si="4659"/>
        <v>0</v>
      </c>
      <c r="Q2329" s="19">
        <f t="shared" si="4659"/>
        <v>0</v>
      </c>
      <c r="R2329" s="19">
        <f t="shared" si="4554"/>
        <v>58.5</v>
      </c>
      <c r="S2329" s="19">
        <f t="shared" si="4555"/>
        <v>58.5</v>
      </c>
      <c r="T2329" s="19">
        <f t="shared" si="4556"/>
        <v>58.5</v>
      </c>
      <c r="U2329" s="19">
        <f t="shared" si="4660"/>
        <v>0</v>
      </c>
      <c r="V2329" s="19">
        <f t="shared" si="4557"/>
        <v>58.5</v>
      </c>
      <c r="W2329" s="19">
        <f t="shared" si="4558"/>
        <v>58.5</v>
      </c>
      <c r="X2329" s="19">
        <f t="shared" si="4559"/>
        <v>58.5</v>
      </c>
      <c r="Y2329" s="19">
        <f t="shared" si="4660"/>
        <v>0</v>
      </c>
      <c r="Z2329" s="19">
        <f t="shared" si="4660"/>
        <v>0</v>
      </c>
      <c r="AA2329" s="19">
        <f t="shared" si="4660"/>
        <v>0</v>
      </c>
      <c r="AB2329" s="19">
        <f t="shared" si="4577"/>
        <v>58.5</v>
      </c>
      <c r="AC2329" s="19">
        <f t="shared" si="4578"/>
        <v>58.5</v>
      </c>
      <c r="AD2329" s="19">
        <f t="shared" si="4579"/>
        <v>58.5</v>
      </c>
      <c r="AE2329" s="19">
        <f t="shared" si="4660"/>
        <v>0</v>
      </c>
      <c r="AF2329" s="19">
        <f t="shared" si="4660"/>
        <v>0</v>
      </c>
      <c r="AG2329" s="19">
        <f t="shared" si="4581"/>
        <v>58.5</v>
      </c>
      <c r="AH2329" s="19">
        <f t="shared" si="4582"/>
        <v>58.5</v>
      </c>
      <c r="AI2329" s="19">
        <f t="shared" si="4583"/>
        <v>58.5</v>
      </c>
      <c r="AJ2329" s="19">
        <f t="shared" si="4660"/>
        <v>0</v>
      </c>
      <c r="AK2329" s="19">
        <f t="shared" si="4660"/>
        <v>0</v>
      </c>
      <c r="AL2329" s="19">
        <f t="shared" si="4660"/>
        <v>0</v>
      </c>
      <c r="AM2329" s="19">
        <f t="shared" si="4655"/>
        <v>58.5</v>
      </c>
      <c r="AN2329" s="19">
        <f t="shared" si="4660"/>
        <v>0</v>
      </c>
      <c r="AO2329" s="19">
        <f t="shared" si="4588"/>
        <v>58.5</v>
      </c>
      <c r="AP2329" s="19">
        <f t="shared" si="4656"/>
        <v>58.5</v>
      </c>
      <c r="AQ2329" s="19">
        <f t="shared" si="4660"/>
        <v>0</v>
      </c>
      <c r="AR2329" s="19">
        <f t="shared" si="4589"/>
        <v>58.5</v>
      </c>
      <c r="AS2329" s="19">
        <f t="shared" si="4657"/>
        <v>58.5</v>
      </c>
      <c r="AT2329" s="19">
        <f t="shared" si="4660"/>
        <v>0</v>
      </c>
      <c r="AU2329" s="19">
        <f t="shared" si="4590"/>
        <v>58.5</v>
      </c>
      <c r="AV2329" s="19">
        <f t="shared" si="4660"/>
        <v>0</v>
      </c>
      <c r="AW2329" s="32"/>
      <c r="AX2329" s="23"/>
      <c r="AY2329" s="2"/>
    </row>
    <row r="2330" spans="1:51" ht="46.8" x14ac:dyDescent="0.3">
      <c r="A2330" s="49" t="s">
        <v>480</v>
      </c>
      <c r="B2330" s="45">
        <v>240</v>
      </c>
      <c r="C2330" s="49"/>
      <c r="D2330" s="49"/>
      <c r="E2330" s="15" t="s">
        <v>586</v>
      </c>
      <c r="F2330" s="19">
        <f t="shared" si="4658"/>
        <v>58.5</v>
      </c>
      <c r="G2330" s="19">
        <f t="shared" si="4658"/>
        <v>58.5</v>
      </c>
      <c r="H2330" s="19">
        <f t="shared" si="4658"/>
        <v>58.5</v>
      </c>
      <c r="I2330" s="19">
        <f t="shared" si="4658"/>
        <v>0</v>
      </c>
      <c r="J2330" s="19">
        <f t="shared" si="4658"/>
        <v>0</v>
      </c>
      <c r="K2330" s="19">
        <f t="shared" si="4658"/>
        <v>0</v>
      </c>
      <c r="L2330" s="19">
        <f t="shared" si="4571"/>
        <v>58.5</v>
      </c>
      <c r="M2330" s="19">
        <f t="shared" si="4572"/>
        <v>58.5</v>
      </c>
      <c r="N2330" s="19">
        <f t="shared" si="4573"/>
        <v>58.5</v>
      </c>
      <c r="O2330" s="19">
        <f t="shared" si="4659"/>
        <v>0</v>
      </c>
      <c r="P2330" s="19">
        <f t="shared" si="4659"/>
        <v>0</v>
      </c>
      <c r="Q2330" s="19">
        <f t="shared" si="4659"/>
        <v>0</v>
      </c>
      <c r="R2330" s="19">
        <f t="shared" si="4554"/>
        <v>58.5</v>
      </c>
      <c r="S2330" s="19">
        <f t="shared" si="4555"/>
        <v>58.5</v>
      </c>
      <c r="T2330" s="19">
        <f t="shared" si="4556"/>
        <v>58.5</v>
      </c>
      <c r="U2330" s="19">
        <f t="shared" si="4660"/>
        <v>0</v>
      </c>
      <c r="V2330" s="19">
        <f t="shared" si="4557"/>
        <v>58.5</v>
      </c>
      <c r="W2330" s="19">
        <f t="shared" si="4558"/>
        <v>58.5</v>
      </c>
      <c r="X2330" s="19">
        <f t="shared" si="4559"/>
        <v>58.5</v>
      </c>
      <c r="Y2330" s="19">
        <f t="shared" si="4660"/>
        <v>0</v>
      </c>
      <c r="Z2330" s="19">
        <f t="shared" si="4660"/>
        <v>0</v>
      </c>
      <c r="AA2330" s="19">
        <f t="shared" si="4660"/>
        <v>0</v>
      </c>
      <c r="AB2330" s="19">
        <f t="shared" si="4577"/>
        <v>58.5</v>
      </c>
      <c r="AC2330" s="19">
        <f t="shared" si="4578"/>
        <v>58.5</v>
      </c>
      <c r="AD2330" s="19">
        <f t="shared" si="4579"/>
        <v>58.5</v>
      </c>
      <c r="AE2330" s="19">
        <f t="shared" si="4660"/>
        <v>0</v>
      </c>
      <c r="AF2330" s="19">
        <f t="shared" si="4660"/>
        <v>0</v>
      </c>
      <c r="AG2330" s="19">
        <f t="shared" si="4581"/>
        <v>58.5</v>
      </c>
      <c r="AH2330" s="19">
        <f t="shared" si="4582"/>
        <v>58.5</v>
      </c>
      <c r="AI2330" s="19">
        <f t="shared" si="4583"/>
        <v>58.5</v>
      </c>
      <c r="AJ2330" s="19">
        <f t="shared" si="4660"/>
        <v>0</v>
      </c>
      <c r="AK2330" s="19">
        <f t="shared" si="4660"/>
        <v>0</v>
      </c>
      <c r="AL2330" s="19">
        <f t="shared" si="4660"/>
        <v>0</v>
      </c>
      <c r="AM2330" s="19">
        <f t="shared" si="4655"/>
        <v>58.5</v>
      </c>
      <c r="AN2330" s="19">
        <f t="shared" si="4660"/>
        <v>0</v>
      </c>
      <c r="AO2330" s="19">
        <f t="shared" si="4588"/>
        <v>58.5</v>
      </c>
      <c r="AP2330" s="19">
        <f t="shared" si="4656"/>
        <v>58.5</v>
      </c>
      <c r="AQ2330" s="19">
        <f t="shared" si="4660"/>
        <v>0</v>
      </c>
      <c r="AR2330" s="19">
        <f t="shared" si="4589"/>
        <v>58.5</v>
      </c>
      <c r="AS2330" s="19">
        <f t="shared" si="4657"/>
        <v>58.5</v>
      </c>
      <c r="AT2330" s="19">
        <f t="shared" si="4660"/>
        <v>0</v>
      </c>
      <c r="AU2330" s="19">
        <f t="shared" si="4590"/>
        <v>58.5</v>
      </c>
      <c r="AV2330" s="19">
        <f t="shared" si="4660"/>
        <v>0</v>
      </c>
      <c r="AW2330" s="32"/>
      <c r="AX2330" s="23"/>
      <c r="AY2330" s="2"/>
    </row>
    <row r="2331" spans="1:51" x14ac:dyDescent="0.3">
      <c r="A2331" s="49" t="s">
        <v>480</v>
      </c>
      <c r="B2331" s="45">
        <v>240</v>
      </c>
      <c r="C2331" s="49" t="s">
        <v>5</v>
      </c>
      <c r="D2331" s="49" t="s">
        <v>6</v>
      </c>
      <c r="E2331" s="15" t="s">
        <v>543</v>
      </c>
      <c r="F2331" s="19">
        <v>58.5</v>
      </c>
      <c r="G2331" s="19">
        <v>58.5</v>
      </c>
      <c r="H2331" s="19">
        <v>58.5</v>
      </c>
      <c r="I2331" s="19"/>
      <c r="J2331" s="19"/>
      <c r="K2331" s="19"/>
      <c r="L2331" s="19">
        <f t="shared" si="4571"/>
        <v>58.5</v>
      </c>
      <c r="M2331" s="19">
        <f t="shared" si="4572"/>
        <v>58.5</v>
      </c>
      <c r="N2331" s="19">
        <f t="shared" si="4573"/>
        <v>58.5</v>
      </c>
      <c r="O2331" s="19"/>
      <c r="P2331" s="19"/>
      <c r="Q2331" s="19"/>
      <c r="R2331" s="19">
        <f t="shared" si="4554"/>
        <v>58.5</v>
      </c>
      <c r="S2331" s="19">
        <f t="shared" si="4555"/>
        <v>58.5</v>
      </c>
      <c r="T2331" s="19">
        <f t="shared" si="4556"/>
        <v>58.5</v>
      </c>
      <c r="U2331" s="19"/>
      <c r="V2331" s="19">
        <f t="shared" si="4557"/>
        <v>58.5</v>
      </c>
      <c r="W2331" s="19">
        <f t="shared" si="4558"/>
        <v>58.5</v>
      </c>
      <c r="X2331" s="19">
        <f t="shared" si="4559"/>
        <v>58.5</v>
      </c>
      <c r="Y2331" s="19"/>
      <c r="Z2331" s="19"/>
      <c r="AA2331" s="19"/>
      <c r="AB2331" s="19">
        <f t="shared" si="4577"/>
        <v>58.5</v>
      </c>
      <c r="AC2331" s="19">
        <f t="shared" si="4578"/>
        <v>58.5</v>
      </c>
      <c r="AD2331" s="19">
        <f t="shared" si="4579"/>
        <v>58.5</v>
      </c>
      <c r="AE2331" s="19"/>
      <c r="AF2331" s="19"/>
      <c r="AG2331" s="19">
        <f t="shared" si="4581"/>
        <v>58.5</v>
      </c>
      <c r="AH2331" s="19">
        <f t="shared" si="4582"/>
        <v>58.5</v>
      </c>
      <c r="AI2331" s="19">
        <f t="shared" si="4583"/>
        <v>58.5</v>
      </c>
      <c r="AJ2331" s="19"/>
      <c r="AK2331" s="19"/>
      <c r="AL2331" s="19"/>
      <c r="AM2331" s="19">
        <f t="shared" si="4655"/>
        <v>58.5</v>
      </c>
      <c r="AN2331" s="19"/>
      <c r="AO2331" s="19">
        <f t="shared" si="4588"/>
        <v>58.5</v>
      </c>
      <c r="AP2331" s="19">
        <f t="shared" si="4656"/>
        <v>58.5</v>
      </c>
      <c r="AQ2331" s="19"/>
      <c r="AR2331" s="19">
        <f t="shared" si="4589"/>
        <v>58.5</v>
      </c>
      <c r="AS2331" s="19">
        <f t="shared" si="4657"/>
        <v>58.5</v>
      </c>
      <c r="AT2331" s="19"/>
      <c r="AU2331" s="19">
        <f t="shared" si="4590"/>
        <v>58.5</v>
      </c>
      <c r="AV2331" s="19"/>
      <c r="AW2331" s="32"/>
      <c r="AX2331" s="23"/>
      <c r="AY2331" s="2"/>
    </row>
    <row r="2332" spans="1:51" ht="31.2" x14ac:dyDescent="0.3">
      <c r="A2332" s="49" t="s">
        <v>481</v>
      </c>
      <c r="B2332" s="45"/>
      <c r="C2332" s="49"/>
      <c r="D2332" s="49"/>
      <c r="E2332" s="15" t="s">
        <v>800</v>
      </c>
      <c r="F2332" s="19">
        <f t="shared" ref="F2332:K2334" si="4661">F2333</f>
        <v>5249.8</v>
      </c>
      <c r="G2332" s="19">
        <f t="shared" si="4661"/>
        <v>38055.199999999997</v>
      </c>
      <c r="H2332" s="19">
        <f t="shared" si="4661"/>
        <v>77056.7</v>
      </c>
      <c r="I2332" s="19">
        <f t="shared" si="4661"/>
        <v>0</v>
      </c>
      <c r="J2332" s="19">
        <f t="shared" si="4661"/>
        <v>0</v>
      </c>
      <c r="K2332" s="19">
        <f t="shared" si="4661"/>
        <v>0</v>
      </c>
      <c r="L2332" s="19">
        <f t="shared" si="4571"/>
        <v>5249.8</v>
      </c>
      <c r="M2332" s="19">
        <f t="shared" si="4572"/>
        <v>38055.199999999997</v>
      </c>
      <c r="N2332" s="19">
        <f t="shared" si="4573"/>
        <v>77056.7</v>
      </c>
      <c r="O2332" s="19">
        <f t="shared" ref="O2332:Q2334" si="4662">O2333</f>
        <v>0</v>
      </c>
      <c r="P2332" s="19">
        <f t="shared" si="4662"/>
        <v>0</v>
      </c>
      <c r="Q2332" s="19">
        <f t="shared" si="4662"/>
        <v>0</v>
      </c>
      <c r="R2332" s="19">
        <f t="shared" si="4554"/>
        <v>5249.8</v>
      </c>
      <c r="S2332" s="19">
        <f t="shared" si="4555"/>
        <v>38055.199999999997</v>
      </c>
      <c r="T2332" s="19">
        <f t="shared" si="4556"/>
        <v>77056.7</v>
      </c>
      <c r="U2332" s="19">
        <f t="shared" ref="U2332:AV2334" si="4663">U2333</f>
        <v>0</v>
      </c>
      <c r="V2332" s="19">
        <f t="shared" si="4557"/>
        <v>5249.8</v>
      </c>
      <c r="W2332" s="19">
        <f t="shared" si="4558"/>
        <v>38055.199999999997</v>
      </c>
      <c r="X2332" s="19">
        <f t="shared" si="4559"/>
        <v>77056.7</v>
      </c>
      <c r="Y2332" s="19">
        <f t="shared" si="4663"/>
        <v>0</v>
      </c>
      <c r="Z2332" s="19">
        <f t="shared" si="4663"/>
        <v>0</v>
      </c>
      <c r="AA2332" s="19">
        <f t="shared" si="4663"/>
        <v>0</v>
      </c>
      <c r="AB2332" s="19">
        <f t="shared" si="4577"/>
        <v>5249.8</v>
      </c>
      <c r="AC2332" s="19">
        <f t="shared" si="4578"/>
        <v>38055.199999999997</v>
      </c>
      <c r="AD2332" s="19">
        <f t="shared" si="4579"/>
        <v>77056.7</v>
      </c>
      <c r="AE2332" s="19">
        <f t="shared" si="4663"/>
        <v>0</v>
      </c>
      <c r="AF2332" s="19">
        <f t="shared" si="4663"/>
        <v>0</v>
      </c>
      <c r="AG2332" s="19">
        <f t="shared" si="4581"/>
        <v>5249.8</v>
      </c>
      <c r="AH2332" s="19">
        <f t="shared" si="4582"/>
        <v>38055.199999999997</v>
      </c>
      <c r="AI2332" s="19">
        <f t="shared" si="4583"/>
        <v>77056.7</v>
      </c>
      <c r="AJ2332" s="19">
        <f t="shared" si="4663"/>
        <v>0</v>
      </c>
      <c r="AK2332" s="19">
        <f t="shared" si="4663"/>
        <v>0</v>
      </c>
      <c r="AL2332" s="19">
        <f t="shared" si="4663"/>
        <v>0</v>
      </c>
      <c r="AM2332" s="19">
        <f t="shared" si="4655"/>
        <v>5249.8</v>
      </c>
      <c r="AN2332" s="19">
        <f t="shared" si="4663"/>
        <v>0</v>
      </c>
      <c r="AO2332" s="19">
        <f t="shared" si="4588"/>
        <v>5249.8</v>
      </c>
      <c r="AP2332" s="19">
        <f t="shared" si="4656"/>
        <v>38055.199999999997</v>
      </c>
      <c r="AQ2332" s="19">
        <f t="shared" si="4663"/>
        <v>0</v>
      </c>
      <c r="AR2332" s="19">
        <f t="shared" si="4589"/>
        <v>38055.199999999997</v>
      </c>
      <c r="AS2332" s="19">
        <f t="shared" si="4657"/>
        <v>77056.7</v>
      </c>
      <c r="AT2332" s="19">
        <f t="shared" si="4663"/>
        <v>0</v>
      </c>
      <c r="AU2332" s="19">
        <f t="shared" si="4590"/>
        <v>77056.7</v>
      </c>
      <c r="AV2332" s="19">
        <f t="shared" si="4663"/>
        <v>0</v>
      </c>
      <c r="AW2332" s="32"/>
      <c r="AX2332" s="23"/>
      <c r="AY2332" s="2"/>
    </row>
    <row r="2333" spans="1:51" ht="31.2" x14ac:dyDescent="0.3">
      <c r="A2333" s="49" t="s">
        <v>481</v>
      </c>
      <c r="B2333" s="45">
        <v>700</v>
      </c>
      <c r="C2333" s="49"/>
      <c r="D2333" s="49"/>
      <c r="E2333" s="15" t="s">
        <v>582</v>
      </c>
      <c r="F2333" s="19">
        <f t="shared" si="4661"/>
        <v>5249.8</v>
      </c>
      <c r="G2333" s="19">
        <f t="shared" si="4661"/>
        <v>38055.199999999997</v>
      </c>
      <c r="H2333" s="19">
        <f t="shared" si="4661"/>
        <v>77056.7</v>
      </c>
      <c r="I2333" s="19">
        <f t="shared" si="4661"/>
        <v>0</v>
      </c>
      <c r="J2333" s="19">
        <f t="shared" si="4661"/>
        <v>0</v>
      </c>
      <c r="K2333" s="19">
        <f t="shared" si="4661"/>
        <v>0</v>
      </c>
      <c r="L2333" s="19">
        <f t="shared" si="4571"/>
        <v>5249.8</v>
      </c>
      <c r="M2333" s="19">
        <f t="shared" si="4572"/>
        <v>38055.199999999997</v>
      </c>
      <c r="N2333" s="19">
        <f t="shared" si="4573"/>
        <v>77056.7</v>
      </c>
      <c r="O2333" s="19">
        <f t="shared" si="4662"/>
        <v>0</v>
      </c>
      <c r="P2333" s="19">
        <f t="shared" si="4662"/>
        <v>0</v>
      </c>
      <c r="Q2333" s="19">
        <f t="shared" si="4662"/>
        <v>0</v>
      </c>
      <c r="R2333" s="19">
        <f t="shared" si="4554"/>
        <v>5249.8</v>
      </c>
      <c r="S2333" s="19">
        <f t="shared" si="4555"/>
        <v>38055.199999999997</v>
      </c>
      <c r="T2333" s="19">
        <f t="shared" si="4556"/>
        <v>77056.7</v>
      </c>
      <c r="U2333" s="19">
        <f t="shared" si="4663"/>
        <v>0</v>
      </c>
      <c r="V2333" s="19">
        <f t="shared" si="4557"/>
        <v>5249.8</v>
      </c>
      <c r="W2333" s="19">
        <f t="shared" si="4558"/>
        <v>38055.199999999997</v>
      </c>
      <c r="X2333" s="19">
        <f t="shared" si="4559"/>
        <v>77056.7</v>
      </c>
      <c r="Y2333" s="19">
        <f t="shared" si="4663"/>
        <v>0</v>
      </c>
      <c r="Z2333" s="19">
        <f t="shared" si="4663"/>
        <v>0</v>
      </c>
      <c r="AA2333" s="19">
        <f t="shared" si="4663"/>
        <v>0</v>
      </c>
      <c r="AB2333" s="19">
        <f t="shared" si="4577"/>
        <v>5249.8</v>
      </c>
      <c r="AC2333" s="19">
        <f t="shared" si="4578"/>
        <v>38055.199999999997</v>
      </c>
      <c r="AD2333" s="19">
        <f t="shared" si="4579"/>
        <v>77056.7</v>
      </c>
      <c r="AE2333" s="19">
        <f t="shared" si="4663"/>
        <v>0</v>
      </c>
      <c r="AF2333" s="19">
        <f t="shared" si="4663"/>
        <v>0</v>
      </c>
      <c r="AG2333" s="19">
        <f t="shared" si="4581"/>
        <v>5249.8</v>
      </c>
      <c r="AH2333" s="19">
        <f t="shared" si="4582"/>
        <v>38055.199999999997</v>
      </c>
      <c r="AI2333" s="19">
        <f t="shared" si="4583"/>
        <v>77056.7</v>
      </c>
      <c r="AJ2333" s="19">
        <f t="shared" si="4663"/>
        <v>0</v>
      </c>
      <c r="AK2333" s="19">
        <f t="shared" si="4663"/>
        <v>0</v>
      </c>
      <c r="AL2333" s="19">
        <f t="shared" si="4663"/>
        <v>0</v>
      </c>
      <c r="AM2333" s="19">
        <f t="shared" si="4655"/>
        <v>5249.8</v>
      </c>
      <c r="AN2333" s="19">
        <f t="shared" si="4663"/>
        <v>0</v>
      </c>
      <c r="AO2333" s="19">
        <f t="shared" si="4588"/>
        <v>5249.8</v>
      </c>
      <c r="AP2333" s="19">
        <f t="shared" si="4656"/>
        <v>38055.199999999997</v>
      </c>
      <c r="AQ2333" s="19">
        <f t="shared" si="4663"/>
        <v>0</v>
      </c>
      <c r="AR2333" s="19">
        <f t="shared" si="4589"/>
        <v>38055.199999999997</v>
      </c>
      <c r="AS2333" s="19">
        <f t="shared" si="4657"/>
        <v>77056.7</v>
      </c>
      <c r="AT2333" s="19">
        <f t="shared" si="4663"/>
        <v>0</v>
      </c>
      <c r="AU2333" s="19">
        <f t="shared" si="4590"/>
        <v>77056.7</v>
      </c>
      <c r="AV2333" s="19">
        <f t="shared" si="4663"/>
        <v>0</v>
      </c>
      <c r="AW2333" s="32"/>
      <c r="AX2333" s="23"/>
      <c r="AY2333" s="2"/>
    </row>
    <row r="2334" spans="1:51" x14ac:dyDescent="0.3">
      <c r="A2334" s="49" t="s">
        <v>481</v>
      </c>
      <c r="B2334" s="45">
        <v>730</v>
      </c>
      <c r="C2334" s="49"/>
      <c r="D2334" s="49"/>
      <c r="E2334" s="15" t="s">
        <v>598</v>
      </c>
      <c r="F2334" s="19">
        <f t="shared" si="4661"/>
        <v>5249.8</v>
      </c>
      <c r="G2334" s="19">
        <f t="shared" si="4661"/>
        <v>38055.199999999997</v>
      </c>
      <c r="H2334" s="19">
        <f t="shared" si="4661"/>
        <v>77056.7</v>
      </c>
      <c r="I2334" s="19">
        <f t="shared" si="4661"/>
        <v>0</v>
      </c>
      <c r="J2334" s="19">
        <f t="shared" si="4661"/>
        <v>0</v>
      </c>
      <c r="K2334" s="19">
        <f t="shared" si="4661"/>
        <v>0</v>
      </c>
      <c r="L2334" s="19">
        <f t="shared" si="4571"/>
        <v>5249.8</v>
      </c>
      <c r="M2334" s="19">
        <f t="shared" si="4572"/>
        <v>38055.199999999997</v>
      </c>
      <c r="N2334" s="19">
        <f t="shared" si="4573"/>
        <v>77056.7</v>
      </c>
      <c r="O2334" s="19">
        <f t="shared" si="4662"/>
        <v>0</v>
      </c>
      <c r="P2334" s="19">
        <f t="shared" si="4662"/>
        <v>0</v>
      </c>
      <c r="Q2334" s="19">
        <f t="shared" si="4662"/>
        <v>0</v>
      </c>
      <c r="R2334" s="19">
        <f t="shared" ref="R2334:R2401" si="4664">L2334+O2334</f>
        <v>5249.8</v>
      </c>
      <c r="S2334" s="19">
        <f t="shared" ref="S2334:S2401" si="4665">M2334+P2334</f>
        <v>38055.199999999997</v>
      </c>
      <c r="T2334" s="19">
        <f t="shared" ref="T2334:T2401" si="4666">N2334+Q2334</f>
        <v>77056.7</v>
      </c>
      <c r="U2334" s="19">
        <f t="shared" si="4663"/>
        <v>0</v>
      </c>
      <c r="V2334" s="19">
        <f t="shared" ref="V2334:V2401" si="4667">R2334+U2334</f>
        <v>5249.8</v>
      </c>
      <c r="W2334" s="19">
        <f t="shared" ref="W2334:W2401" si="4668">S2334</f>
        <v>38055.199999999997</v>
      </c>
      <c r="X2334" s="19">
        <f t="shared" ref="X2334:X2401" si="4669">T2334</f>
        <v>77056.7</v>
      </c>
      <c r="Y2334" s="19">
        <f t="shared" si="4663"/>
        <v>0</v>
      </c>
      <c r="Z2334" s="19">
        <f t="shared" si="4663"/>
        <v>0</v>
      </c>
      <c r="AA2334" s="19">
        <f t="shared" si="4663"/>
        <v>0</v>
      </c>
      <c r="AB2334" s="19">
        <f t="shared" si="4577"/>
        <v>5249.8</v>
      </c>
      <c r="AC2334" s="19">
        <f t="shared" si="4578"/>
        <v>38055.199999999997</v>
      </c>
      <c r="AD2334" s="19">
        <f t="shared" si="4579"/>
        <v>77056.7</v>
      </c>
      <c r="AE2334" s="19">
        <f t="shared" si="4663"/>
        <v>0</v>
      </c>
      <c r="AF2334" s="19">
        <f t="shared" si="4663"/>
        <v>0</v>
      </c>
      <c r="AG2334" s="19">
        <f t="shared" si="4581"/>
        <v>5249.8</v>
      </c>
      <c r="AH2334" s="19">
        <f t="shared" si="4582"/>
        <v>38055.199999999997</v>
      </c>
      <c r="AI2334" s="19">
        <f t="shared" si="4583"/>
        <v>77056.7</v>
      </c>
      <c r="AJ2334" s="19">
        <f t="shared" si="4663"/>
        <v>0</v>
      </c>
      <c r="AK2334" s="19">
        <f t="shared" si="4663"/>
        <v>0</v>
      </c>
      <c r="AL2334" s="19">
        <f t="shared" si="4663"/>
        <v>0</v>
      </c>
      <c r="AM2334" s="19">
        <f t="shared" si="4655"/>
        <v>5249.8</v>
      </c>
      <c r="AN2334" s="19">
        <f t="shared" si="4663"/>
        <v>0</v>
      </c>
      <c r="AO2334" s="19">
        <f t="shared" si="4588"/>
        <v>5249.8</v>
      </c>
      <c r="AP2334" s="19">
        <f t="shared" si="4656"/>
        <v>38055.199999999997</v>
      </c>
      <c r="AQ2334" s="19">
        <f t="shared" si="4663"/>
        <v>0</v>
      </c>
      <c r="AR2334" s="19">
        <f t="shared" si="4589"/>
        <v>38055.199999999997</v>
      </c>
      <c r="AS2334" s="19">
        <f t="shared" si="4657"/>
        <v>77056.7</v>
      </c>
      <c r="AT2334" s="19">
        <f t="shared" si="4663"/>
        <v>0</v>
      </c>
      <c r="AU2334" s="19">
        <f t="shared" si="4590"/>
        <v>77056.7</v>
      </c>
      <c r="AV2334" s="19">
        <f t="shared" si="4663"/>
        <v>0</v>
      </c>
      <c r="AW2334" s="32"/>
      <c r="AX2334" s="23"/>
      <c r="AY2334" s="2"/>
    </row>
    <row r="2335" spans="1:51" ht="31.2" x14ac:dyDescent="0.3">
      <c r="A2335" s="49" t="s">
        <v>481</v>
      </c>
      <c r="B2335" s="45">
        <v>730</v>
      </c>
      <c r="C2335" s="49" t="s">
        <v>6</v>
      </c>
      <c r="D2335" s="49" t="s">
        <v>5</v>
      </c>
      <c r="E2335" s="15" t="s">
        <v>574</v>
      </c>
      <c r="F2335" s="19">
        <v>5249.8</v>
      </c>
      <c r="G2335" s="19">
        <v>38055.199999999997</v>
      </c>
      <c r="H2335" s="19">
        <v>77056.7</v>
      </c>
      <c r="I2335" s="19"/>
      <c r="J2335" s="19"/>
      <c r="K2335" s="19"/>
      <c r="L2335" s="19">
        <f t="shared" si="4571"/>
        <v>5249.8</v>
      </c>
      <c r="M2335" s="19">
        <f t="shared" si="4572"/>
        <v>38055.199999999997</v>
      </c>
      <c r="N2335" s="19">
        <f t="shared" si="4573"/>
        <v>77056.7</v>
      </c>
      <c r="O2335" s="19"/>
      <c r="P2335" s="19"/>
      <c r="Q2335" s="19"/>
      <c r="R2335" s="19">
        <f t="shared" si="4664"/>
        <v>5249.8</v>
      </c>
      <c r="S2335" s="19">
        <f t="shared" si="4665"/>
        <v>38055.199999999997</v>
      </c>
      <c r="T2335" s="19">
        <f t="shared" si="4666"/>
        <v>77056.7</v>
      </c>
      <c r="U2335" s="19"/>
      <c r="V2335" s="19">
        <f t="shared" si="4667"/>
        <v>5249.8</v>
      </c>
      <c r="W2335" s="19">
        <f t="shared" si="4668"/>
        <v>38055.199999999997</v>
      </c>
      <c r="X2335" s="19">
        <f t="shared" si="4669"/>
        <v>77056.7</v>
      </c>
      <c r="Y2335" s="19"/>
      <c r="Z2335" s="19"/>
      <c r="AA2335" s="19"/>
      <c r="AB2335" s="19">
        <f t="shared" si="4577"/>
        <v>5249.8</v>
      </c>
      <c r="AC2335" s="19">
        <f t="shared" si="4578"/>
        <v>38055.199999999997</v>
      </c>
      <c r="AD2335" s="19">
        <f t="shared" si="4579"/>
        <v>77056.7</v>
      </c>
      <c r="AE2335" s="19"/>
      <c r="AF2335" s="19"/>
      <c r="AG2335" s="19">
        <f t="shared" si="4581"/>
        <v>5249.8</v>
      </c>
      <c r="AH2335" s="19">
        <f t="shared" si="4582"/>
        <v>38055.199999999997</v>
      </c>
      <c r="AI2335" s="19">
        <f t="shared" si="4583"/>
        <v>77056.7</v>
      </c>
      <c r="AJ2335" s="19"/>
      <c r="AK2335" s="19"/>
      <c r="AL2335" s="19"/>
      <c r="AM2335" s="19">
        <f t="shared" si="4655"/>
        <v>5249.8</v>
      </c>
      <c r="AN2335" s="19"/>
      <c r="AO2335" s="19">
        <f t="shared" si="4588"/>
        <v>5249.8</v>
      </c>
      <c r="AP2335" s="19">
        <f t="shared" si="4656"/>
        <v>38055.199999999997</v>
      </c>
      <c r="AQ2335" s="19"/>
      <c r="AR2335" s="19">
        <f t="shared" si="4589"/>
        <v>38055.199999999997</v>
      </c>
      <c r="AS2335" s="19">
        <f t="shared" si="4657"/>
        <v>77056.7</v>
      </c>
      <c r="AT2335" s="19"/>
      <c r="AU2335" s="19">
        <f t="shared" si="4590"/>
        <v>77056.7</v>
      </c>
      <c r="AV2335" s="19"/>
      <c r="AW2335" s="32"/>
      <c r="AX2335" s="23"/>
      <c r="AY2335" s="2"/>
    </row>
    <row r="2336" spans="1:51" ht="46.8" x14ac:dyDescent="0.3">
      <c r="A2336" s="49" t="s">
        <v>853</v>
      </c>
      <c r="B2336" s="45"/>
      <c r="C2336" s="49"/>
      <c r="D2336" s="49"/>
      <c r="E2336" s="15" t="s">
        <v>1259</v>
      </c>
      <c r="F2336" s="19">
        <f t="shared" ref="F2336:K2338" si="4670">F2337</f>
        <v>12</v>
      </c>
      <c r="G2336" s="19">
        <f t="shared" si="4670"/>
        <v>12</v>
      </c>
      <c r="H2336" s="19">
        <f t="shared" si="4670"/>
        <v>25</v>
      </c>
      <c r="I2336" s="19">
        <f t="shared" si="4670"/>
        <v>29</v>
      </c>
      <c r="J2336" s="19">
        <f t="shared" si="4670"/>
        <v>-9</v>
      </c>
      <c r="K2336" s="19">
        <f t="shared" si="4670"/>
        <v>-20</v>
      </c>
      <c r="L2336" s="19">
        <f t="shared" si="4571"/>
        <v>41</v>
      </c>
      <c r="M2336" s="19">
        <f t="shared" si="4572"/>
        <v>3</v>
      </c>
      <c r="N2336" s="19">
        <f t="shared" si="4573"/>
        <v>5</v>
      </c>
      <c r="O2336" s="19">
        <f t="shared" ref="O2336:Q2338" si="4671">O2337</f>
        <v>0</v>
      </c>
      <c r="P2336" s="19">
        <f t="shared" si="4671"/>
        <v>0</v>
      </c>
      <c r="Q2336" s="19">
        <f t="shared" si="4671"/>
        <v>0</v>
      </c>
      <c r="R2336" s="19">
        <f t="shared" si="4664"/>
        <v>41</v>
      </c>
      <c r="S2336" s="19">
        <f t="shared" si="4665"/>
        <v>3</v>
      </c>
      <c r="T2336" s="19">
        <f t="shared" si="4666"/>
        <v>5</v>
      </c>
      <c r="U2336" s="19">
        <f t="shared" ref="U2336:AV2338" si="4672">U2337</f>
        <v>0</v>
      </c>
      <c r="V2336" s="19">
        <f t="shared" si="4667"/>
        <v>41</v>
      </c>
      <c r="W2336" s="19">
        <f t="shared" si="4668"/>
        <v>3</v>
      </c>
      <c r="X2336" s="19">
        <f t="shared" si="4669"/>
        <v>5</v>
      </c>
      <c r="Y2336" s="19">
        <f t="shared" si="4672"/>
        <v>0</v>
      </c>
      <c r="Z2336" s="19">
        <f t="shared" si="4672"/>
        <v>0</v>
      </c>
      <c r="AA2336" s="19">
        <f t="shared" si="4672"/>
        <v>0</v>
      </c>
      <c r="AB2336" s="19">
        <f t="shared" si="4577"/>
        <v>41</v>
      </c>
      <c r="AC2336" s="19">
        <f t="shared" si="4578"/>
        <v>3</v>
      </c>
      <c r="AD2336" s="19">
        <f t="shared" si="4579"/>
        <v>5</v>
      </c>
      <c r="AE2336" s="19">
        <f t="shared" si="4672"/>
        <v>0</v>
      </c>
      <c r="AF2336" s="19">
        <f t="shared" si="4672"/>
        <v>0</v>
      </c>
      <c r="AG2336" s="19">
        <f t="shared" si="4581"/>
        <v>41</v>
      </c>
      <c r="AH2336" s="19">
        <f t="shared" si="4582"/>
        <v>3</v>
      </c>
      <c r="AI2336" s="19">
        <f t="shared" si="4583"/>
        <v>5</v>
      </c>
      <c r="AJ2336" s="19">
        <f t="shared" si="4672"/>
        <v>0</v>
      </c>
      <c r="AK2336" s="19">
        <f t="shared" si="4672"/>
        <v>0</v>
      </c>
      <c r="AL2336" s="19">
        <f t="shared" si="4672"/>
        <v>0</v>
      </c>
      <c r="AM2336" s="19">
        <f t="shared" si="4655"/>
        <v>41</v>
      </c>
      <c r="AN2336" s="19">
        <f t="shared" si="4672"/>
        <v>0</v>
      </c>
      <c r="AO2336" s="19">
        <f t="shared" si="4588"/>
        <v>41</v>
      </c>
      <c r="AP2336" s="19">
        <f t="shared" si="4656"/>
        <v>3</v>
      </c>
      <c r="AQ2336" s="19">
        <f t="shared" si="4672"/>
        <v>0</v>
      </c>
      <c r="AR2336" s="19">
        <f t="shared" si="4589"/>
        <v>3</v>
      </c>
      <c r="AS2336" s="19">
        <f t="shared" si="4657"/>
        <v>5</v>
      </c>
      <c r="AT2336" s="19">
        <f t="shared" si="4672"/>
        <v>0</v>
      </c>
      <c r="AU2336" s="19">
        <f t="shared" si="4590"/>
        <v>5</v>
      </c>
      <c r="AV2336" s="19">
        <f t="shared" si="4672"/>
        <v>0</v>
      </c>
      <c r="AW2336" s="32"/>
      <c r="AX2336" s="23"/>
      <c r="AY2336" s="2"/>
    </row>
    <row r="2337" spans="1:51" ht="31.2" x14ac:dyDescent="0.3">
      <c r="A2337" s="49" t="s">
        <v>853</v>
      </c>
      <c r="B2337" s="45">
        <v>200</v>
      </c>
      <c r="C2337" s="49"/>
      <c r="D2337" s="49"/>
      <c r="E2337" s="15" t="s">
        <v>578</v>
      </c>
      <c r="F2337" s="19">
        <f t="shared" si="4670"/>
        <v>12</v>
      </c>
      <c r="G2337" s="19">
        <f t="shared" si="4670"/>
        <v>12</v>
      </c>
      <c r="H2337" s="19">
        <f t="shared" si="4670"/>
        <v>25</v>
      </c>
      <c r="I2337" s="19">
        <f t="shared" si="4670"/>
        <v>29</v>
      </c>
      <c r="J2337" s="19">
        <f t="shared" si="4670"/>
        <v>-9</v>
      </c>
      <c r="K2337" s="19">
        <f t="shared" si="4670"/>
        <v>-20</v>
      </c>
      <c r="L2337" s="19">
        <f t="shared" si="4571"/>
        <v>41</v>
      </c>
      <c r="M2337" s="19">
        <f t="shared" si="4572"/>
        <v>3</v>
      </c>
      <c r="N2337" s="19">
        <f t="shared" si="4573"/>
        <v>5</v>
      </c>
      <c r="O2337" s="19">
        <f t="shared" si="4671"/>
        <v>0</v>
      </c>
      <c r="P2337" s="19">
        <f t="shared" si="4671"/>
        <v>0</v>
      </c>
      <c r="Q2337" s="19">
        <f t="shared" si="4671"/>
        <v>0</v>
      </c>
      <c r="R2337" s="19">
        <f t="shared" si="4664"/>
        <v>41</v>
      </c>
      <c r="S2337" s="19">
        <f t="shared" si="4665"/>
        <v>3</v>
      </c>
      <c r="T2337" s="19">
        <f t="shared" si="4666"/>
        <v>5</v>
      </c>
      <c r="U2337" s="19">
        <f t="shared" si="4672"/>
        <v>0</v>
      </c>
      <c r="V2337" s="19">
        <f t="shared" si="4667"/>
        <v>41</v>
      </c>
      <c r="W2337" s="19">
        <f t="shared" si="4668"/>
        <v>3</v>
      </c>
      <c r="X2337" s="19">
        <f t="shared" si="4669"/>
        <v>5</v>
      </c>
      <c r="Y2337" s="19">
        <f t="shared" si="4672"/>
        <v>0</v>
      </c>
      <c r="Z2337" s="19">
        <f t="shared" si="4672"/>
        <v>0</v>
      </c>
      <c r="AA2337" s="19">
        <f t="shared" si="4672"/>
        <v>0</v>
      </c>
      <c r="AB2337" s="19">
        <f t="shared" si="4577"/>
        <v>41</v>
      </c>
      <c r="AC2337" s="19">
        <f t="shared" si="4578"/>
        <v>3</v>
      </c>
      <c r="AD2337" s="19">
        <f t="shared" si="4579"/>
        <v>5</v>
      </c>
      <c r="AE2337" s="19">
        <f t="shared" si="4672"/>
        <v>0</v>
      </c>
      <c r="AF2337" s="19">
        <f t="shared" si="4672"/>
        <v>0</v>
      </c>
      <c r="AG2337" s="19">
        <f t="shared" si="4581"/>
        <v>41</v>
      </c>
      <c r="AH2337" s="19">
        <f t="shared" si="4582"/>
        <v>3</v>
      </c>
      <c r="AI2337" s="19">
        <f t="shared" si="4583"/>
        <v>5</v>
      </c>
      <c r="AJ2337" s="19">
        <f t="shared" si="4672"/>
        <v>0</v>
      </c>
      <c r="AK2337" s="19">
        <f t="shared" si="4672"/>
        <v>0</v>
      </c>
      <c r="AL2337" s="19">
        <f t="shared" si="4672"/>
        <v>0</v>
      </c>
      <c r="AM2337" s="19">
        <f t="shared" si="4655"/>
        <v>41</v>
      </c>
      <c r="AN2337" s="19">
        <f t="shared" si="4672"/>
        <v>0</v>
      </c>
      <c r="AO2337" s="19">
        <f t="shared" si="4588"/>
        <v>41</v>
      </c>
      <c r="AP2337" s="19">
        <f t="shared" si="4656"/>
        <v>3</v>
      </c>
      <c r="AQ2337" s="19">
        <f t="shared" si="4672"/>
        <v>0</v>
      </c>
      <c r="AR2337" s="19">
        <f t="shared" si="4589"/>
        <v>3</v>
      </c>
      <c r="AS2337" s="19">
        <f t="shared" si="4657"/>
        <v>5</v>
      </c>
      <c r="AT2337" s="19">
        <f t="shared" si="4672"/>
        <v>0</v>
      </c>
      <c r="AU2337" s="19">
        <f t="shared" si="4590"/>
        <v>5</v>
      </c>
      <c r="AV2337" s="19">
        <f t="shared" si="4672"/>
        <v>0</v>
      </c>
      <c r="AW2337" s="32"/>
      <c r="AX2337" s="23"/>
      <c r="AY2337" s="2"/>
    </row>
    <row r="2338" spans="1:51" ht="46.8" x14ac:dyDescent="0.3">
      <c r="A2338" s="49" t="s">
        <v>853</v>
      </c>
      <c r="B2338" s="45">
        <v>240</v>
      </c>
      <c r="C2338" s="49"/>
      <c r="D2338" s="49"/>
      <c r="E2338" s="15" t="s">
        <v>586</v>
      </c>
      <c r="F2338" s="19">
        <f t="shared" si="4670"/>
        <v>12</v>
      </c>
      <c r="G2338" s="19">
        <f t="shared" si="4670"/>
        <v>12</v>
      </c>
      <c r="H2338" s="19">
        <f t="shared" si="4670"/>
        <v>25</v>
      </c>
      <c r="I2338" s="19">
        <f t="shared" si="4670"/>
        <v>29</v>
      </c>
      <c r="J2338" s="19">
        <f t="shared" si="4670"/>
        <v>-9</v>
      </c>
      <c r="K2338" s="19">
        <f t="shared" si="4670"/>
        <v>-20</v>
      </c>
      <c r="L2338" s="19">
        <f t="shared" si="4571"/>
        <v>41</v>
      </c>
      <c r="M2338" s="19">
        <f t="shared" si="4572"/>
        <v>3</v>
      </c>
      <c r="N2338" s="19">
        <f t="shared" si="4573"/>
        <v>5</v>
      </c>
      <c r="O2338" s="19">
        <f t="shared" si="4671"/>
        <v>0</v>
      </c>
      <c r="P2338" s="19">
        <f t="shared" si="4671"/>
        <v>0</v>
      </c>
      <c r="Q2338" s="19">
        <f t="shared" si="4671"/>
        <v>0</v>
      </c>
      <c r="R2338" s="19">
        <f t="shared" si="4664"/>
        <v>41</v>
      </c>
      <c r="S2338" s="19">
        <f t="shared" si="4665"/>
        <v>3</v>
      </c>
      <c r="T2338" s="19">
        <f t="shared" si="4666"/>
        <v>5</v>
      </c>
      <c r="U2338" s="19">
        <f t="shared" si="4672"/>
        <v>0</v>
      </c>
      <c r="V2338" s="19">
        <f t="shared" si="4667"/>
        <v>41</v>
      </c>
      <c r="W2338" s="19">
        <f t="shared" si="4668"/>
        <v>3</v>
      </c>
      <c r="X2338" s="19">
        <f t="shared" si="4669"/>
        <v>5</v>
      </c>
      <c r="Y2338" s="19">
        <f t="shared" si="4672"/>
        <v>0</v>
      </c>
      <c r="Z2338" s="19">
        <f t="shared" si="4672"/>
        <v>0</v>
      </c>
      <c r="AA2338" s="19">
        <f t="shared" si="4672"/>
        <v>0</v>
      </c>
      <c r="AB2338" s="19">
        <f t="shared" si="4577"/>
        <v>41</v>
      </c>
      <c r="AC2338" s="19">
        <f t="shared" si="4578"/>
        <v>3</v>
      </c>
      <c r="AD2338" s="19">
        <f t="shared" si="4579"/>
        <v>5</v>
      </c>
      <c r="AE2338" s="19">
        <f t="shared" si="4672"/>
        <v>0</v>
      </c>
      <c r="AF2338" s="19">
        <f t="shared" si="4672"/>
        <v>0</v>
      </c>
      <c r="AG2338" s="19">
        <f t="shared" si="4581"/>
        <v>41</v>
      </c>
      <c r="AH2338" s="19">
        <f t="shared" si="4582"/>
        <v>3</v>
      </c>
      <c r="AI2338" s="19">
        <f t="shared" si="4583"/>
        <v>5</v>
      </c>
      <c r="AJ2338" s="19">
        <f t="shared" si="4672"/>
        <v>0</v>
      </c>
      <c r="AK2338" s="19">
        <f t="shared" si="4672"/>
        <v>0</v>
      </c>
      <c r="AL2338" s="19">
        <f t="shared" si="4672"/>
        <v>0</v>
      </c>
      <c r="AM2338" s="19">
        <f t="shared" si="4655"/>
        <v>41</v>
      </c>
      <c r="AN2338" s="19">
        <f t="shared" si="4672"/>
        <v>0</v>
      </c>
      <c r="AO2338" s="19">
        <f t="shared" si="4588"/>
        <v>41</v>
      </c>
      <c r="AP2338" s="19">
        <f t="shared" si="4656"/>
        <v>3</v>
      </c>
      <c r="AQ2338" s="19">
        <f t="shared" si="4672"/>
        <v>0</v>
      </c>
      <c r="AR2338" s="19">
        <f t="shared" si="4589"/>
        <v>3</v>
      </c>
      <c r="AS2338" s="19">
        <f t="shared" si="4657"/>
        <v>5</v>
      </c>
      <c r="AT2338" s="19">
        <f t="shared" si="4672"/>
        <v>0</v>
      </c>
      <c r="AU2338" s="19">
        <f t="shared" si="4590"/>
        <v>5</v>
      </c>
      <c r="AV2338" s="19">
        <f t="shared" si="4672"/>
        <v>0</v>
      </c>
      <c r="AW2338" s="32"/>
      <c r="AX2338" s="23"/>
      <c r="AY2338" s="2"/>
    </row>
    <row r="2339" spans="1:51" x14ac:dyDescent="0.3">
      <c r="A2339" s="49" t="s">
        <v>853</v>
      </c>
      <c r="B2339" s="45">
        <v>240</v>
      </c>
      <c r="C2339" s="49" t="s">
        <v>5</v>
      </c>
      <c r="D2339" s="49" t="s">
        <v>6</v>
      </c>
      <c r="E2339" s="15" t="s">
        <v>543</v>
      </c>
      <c r="F2339" s="19">
        <v>12</v>
      </c>
      <c r="G2339" s="19">
        <v>12</v>
      </c>
      <c r="H2339" s="19">
        <v>25</v>
      </c>
      <c r="I2339" s="24">
        <v>29</v>
      </c>
      <c r="J2339" s="24">
        <v>-9</v>
      </c>
      <c r="K2339" s="24">
        <v>-20</v>
      </c>
      <c r="L2339" s="19">
        <f t="shared" si="4571"/>
        <v>41</v>
      </c>
      <c r="M2339" s="19">
        <f t="shared" si="4572"/>
        <v>3</v>
      </c>
      <c r="N2339" s="19">
        <f t="shared" si="4573"/>
        <v>5</v>
      </c>
      <c r="O2339" s="19"/>
      <c r="P2339" s="19"/>
      <c r="Q2339" s="19"/>
      <c r="R2339" s="19">
        <f t="shared" si="4664"/>
        <v>41</v>
      </c>
      <c r="S2339" s="19">
        <f t="shared" si="4665"/>
        <v>3</v>
      </c>
      <c r="T2339" s="19">
        <f t="shared" si="4666"/>
        <v>5</v>
      </c>
      <c r="U2339" s="19"/>
      <c r="V2339" s="19">
        <f t="shared" si="4667"/>
        <v>41</v>
      </c>
      <c r="W2339" s="19">
        <f t="shared" si="4668"/>
        <v>3</v>
      </c>
      <c r="X2339" s="19">
        <f t="shared" si="4669"/>
        <v>5</v>
      </c>
      <c r="Y2339" s="19"/>
      <c r="Z2339" s="19"/>
      <c r="AA2339" s="19"/>
      <c r="AB2339" s="19">
        <f t="shared" si="4577"/>
        <v>41</v>
      </c>
      <c r="AC2339" s="19">
        <f t="shared" si="4578"/>
        <v>3</v>
      </c>
      <c r="AD2339" s="19">
        <f t="shared" si="4579"/>
        <v>5</v>
      </c>
      <c r="AE2339" s="19"/>
      <c r="AF2339" s="19"/>
      <c r="AG2339" s="19">
        <f t="shared" si="4581"/>
        <v>41</v>
      </c>
      <c r="AH2339" s="19">
        <f t="shared" si="4582"/>
        <v>3</v>
      </c>
      <c r="AI2339" s="19">
        <f t="shared" si="4583"/>
        <v>5</v>
      </c>
      <c r="AJ2339" s="19"/>
      <c r="AK2339" s="19"/>
      <c r="AL2339" s="19"/>
      <c r="AM2339" s="19">
        <f t="shared" si="4655"/>
        <v>41</v>
      </c>
      <c r="AN2339" s="19"/>
      <c r="AO2339" s="19">
        <f t="shared" si="4588"/>
        <v>41</v>
      </c>
      <c r="AP2339" s="19">
        <f t="shared" si="4656"/>
        <v>3</v>
      </c>
      <c r="AQ2339" s="19"/>
      <c r="AR2339" s="19">
        <f t="shared" si="4589"/>
        <v>3</v>
      </c>
      <c r="AS2339" s="19">
        <f t="shared" si="4657"/>
        <v>5</v>
      </c>
      <c r="AT2339" s="19"/>
      <c r="AU2339" s="19">
        <f t="shared" si="4590"/>
        <v>5</v>
      </c>
      <c r="AV2339" s="19"/>
      <c r="AW2339" s="32"/>
      <c r="AX2339" s="23" t="s">
        <v>1281</v>
      </c>
      <c r="AY2339" s="2"/>
    </row>
    <row r="2340" spans="1:51" ht="31.2" hidden="1" x14ac:dyDescent="0.3">
      <c r="A2340" s="36" t="s">
        <v>1453</v>
      </c>
      <c r="B2340" s="33"/>
      <c r="C2340" s="36"/>
      <c r="D2340" s="36"/>
      <c r="E2340" s="15" t="s">
        <v>1454</v>
      </c>
      <c r="F2340" s="19"/>
      <c r="G2340" s="19"/>
      <c r="H2340" s="19"/>
      <c r="I2340" s="24"/>
      <c r="J2340" s="24"/>
      <c r="K2340" s="24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>
        <f>AB2341</f>
        <v>0</v>
      </c>
      <c r="AC2340" s="19">
        <f t="shared" ref="AC2340:AV2342" si="4673">AC2341</f>
        <v>0</v>
      </c>
      <c r="AD2340" s="19">
        <f t="shared" si="4673"/>
        <v>0</v>
      </c>
      <c r="AE2340" s="19">
        <f t="shared" si="4673"/>
        <v>3241.3</v>
      </c>
      <c r="AF2340" s="19">
        <f t="shared" si="4673"/>
        <v>0</v>
      </c>
      <c r="AG2340" s="19">
        <f t="shared" si="4581"/>
        <v>3241.3</v>
      </c>
      <c r="AH2340" s="19">
        <f t="shared" si="4582"/>
        <v>0</v>
      </c>
      <c r="AI2340" s="19">
        <f t="shared" si="4583"/>
        <v>0</v>
      </c>
      <c r="AJ2340" s="19">
        <f t="shared" si="4673"/>
        <v>-3241.3</v>
      </c>
      <c r="AK2340" s="19">
        <f t="shared" si="4673"/>
        <v>0</v>
      </c>
      <c r="AL2340" s="19">
        <f t="shared" si="4673"/>
        <v>0</v>
      </c>
      <c r="AM2340" s="19">
        <f t="shared" si="4655"/>
        <v>0</v>
      </c>
      <c r="AN2340" s="19">
        <f t="shared" si="4673"/>
        <v>0</v>
      </c>
      <c r="AO2340" s="19"/>
      <c r="AP2340" s="19">
        <f t="shared" si="4656"/>
        <v>0</v>
      </c>
      <c r="AQ2340" s="19">
        <f t="shared" si="4673"/>
        <v>0</v>
      </c>
      <c r="AR2340" s="19"/>
      <c r="AS2340" s="19">
        <f t="shared" si="4657"/>
        <v>0</v>
      </c>
      <c r="AT2340" s="19">
        <f t="shared" si="4673"/>
        <v>0</v>
      </c>
      <c r="AU2340" s="19"/>
      <c r="AV2340" s="19">
        <f t="shared" si="4673"/>
        <v>0</v>
      </c>
      <c r="AW2340" s="32">
        <v>0</v>
      </c>
      <c r="AX2340" s="23"/>
      <c r="AY2340" s="2"/>
    </row>
    <row r="2341" spans="1:51" ht="31.2" hidden="1" x14ac:dyDescent="0.3">
      <c r="A2341" s="36" t="s">
        <v>1453</v>
      </c>
      <c r="B2341" s="33">
        <v>200</v>
      </c>
      <c r="C2341" s="36"/>
      <c r="D2341" s="36"/>
      <c r="E2341" s="15" t="s">
        <v>578</v>
      </c>
      <c r="F2341" s="19"/>
      <c r="G2341" s="19"/>
      <c r="H2341" s="19"/>
      <c r="I2341" s="24"/>
      <c r="J2341" s="24"/>
      <c r="K2341" s="24"/>
      <c r="L2341" s="19"/>
      <c r="M2341" s="19"/>
      <c r="N2341" s="19"/>
      <c r="O2341" s="19"/>
      <c r="P2341" s="19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>
        <f>AB2342</f>
        <v>0</v>
      </c>
      <c r="AC2341" s="19">
        <f t="shared" si="4673"/>
        <v>0</v>
      </c>
      <c r="AD2341" s="19">
        <f t="shared" si="4673"/>
        <v>0</v>
      </c>
      <c r="AE2341" s="19">
        <f t="shared" si="4673"/>
        <v>3241.3</v>
      </c>
      <c r="AF2341" s="19">
        <f t="shared" si="4673"/>
        <v>0</v>
      </c>
      <c r="AG2341" s="19">
        <f t="shared" si="4581"/>
        <v>3241.3</v>
      </c>
      <c r="AH2341" s="19">
        <f t="shared" si="4582"/>
        <v>0</v>
      </c>
      <c r="AI2341" s="19">
        <f t="shared" si="4583"/>
        <v>0</v>
      </c>
      <c r="AJ2341" s="19">
        <f t="shared" si="4673"/>
        <v>-3241.3</v>
      </c>
      <c r="AK2341" s="19">
        <f t="shared" si="4673"/>
        <v>0</v>
      </c>
      <c r="AL2341" s="19">
        <f t="shared" si="4673"/>
        <v>0</v>
      </c>
      <c r="AM2341" s="19">
        <f t="shared" si="4655"/>
        <v>0</v>
      </c>
      <c r="AN2341" s="19">
        <f t="shared" si="4673"/>
        <v>0</v>
      </c>
      <c r="AO2341" s="19"/>
      <c r="AP2341" s="19">
        <f t="shared" si="4656"/>
        <v>0</v>
      </c>
      <c r="AQ2341" s="19">
        <f t="shared" si="4673"/>
        <v>0</v>
      </c>
      <c r="AR2341" s="19"/>
      <c r="AS2341" s="19">
        <f t="shared" si="4657"/>
        <v>0</v>
      </c>
      <c r="AT2341" s="19">
        <f t="shared" si="4673"/>
        <v>0</v>
      </c>
      <c r="AU2341" s="19"/>
      <c r="AV2341" s="19">
        <f t="shared" si="4673"/>
        <v>0</v>
      </c>
      <c r="AW2341" s="32">
        <v>0</v>
      </c>
      <c r="AX2341" s="23"/>
      <c r="AY2341" s="2"/>
    </row>
    <row r="2342" spans="1:51" ht="49.5" hidden="1" customHeight="1" x14ac:dyDescent="0.3">
      <c r="A2342" s="36" t="s">
        <v>1453</v>
      </c>
      <c r="B2342" s="33">
        <v>240</v>
      </c>
      <c r="C2342" s="36"/>
      <c r="D2342" s="36"/>
      <c r="E2342" s="15" t="s">
        <v>586</v>
      </c>
      <c r="F2342" s="19"/>
      <c r="G2342" s="19"/>
      <c r="H2342" s="19"/>
      <c r="I2342" s="24"/>
      <c r="J2342" s="24"/>
      <c r="K2342" s="24"/>
      <c r="L2342" s="19"/>
      <c r="M2342" s="19"/>
      <c r="N2342" s="19"/>
      <c r="O2342" s="19"/>
      <c r="P2342" s="19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>
        <f>AB2343</f>
        <v>0</v>
      </c>
      <c r="AC2342" s="19">
        <f t="shared" si="4673"/>
        <v>0</v>
      </c>
      <c r="AD2342" s="19">
        <f t="shared" si="4673"/>
        <v>0</v>
      </c>
      <c r="AE2342" s="19">
        <f t="shared" si="4673"/>
        <v>3241.3</v>
      </c>
      <c r="AF2342" s="19">
        <f t="shared" si="4673"/>
        <v>0</v>
      </c>
      <c r="AG2342" s="19">
        <f t="shared" si="4581"/>
        <v>3241.3</v>
      </c>
      <c r="AH2342" s="19">
        <f t="shared" si="4582"/>
        <v>0</v>
      </c>
      <c r="AI2342" s="19">
        <f t="shared" si="4583"/>
        <v>0</v>
      </c>
      <c r="AJ2342" s="19">
        <f t="shared" si="4673"/>
        <v>-3241.3</v>
      </c>
      <c r="AK2342" s="19">
        <f t="shared" si="4673"/>
        <v>0</v>
      </c>
      <c r="AL2342" s="19">
        <f t="shared" si="4673"/>
        <v>0</v>
      </c>
      <c r="AM2342" s="19">
        <f t="shared" si="4655"/>
        <v>0</v>
      </c>
      <c r="AN2342" s="19">
        <f t="shared" si="4673"/>
        <v>0</v>
      </c>
      <c r="AO2342" s="19"/>
      <c r="AP2342" s="19">
        <f t="shared" si="4656"/>
        <v>0</v>
      </c>
      <c r="AQ2342" s="19">
        <f t="shared" si="4673"/>
        <v>0</v>
      </c>
      <c r="AR2342" s="19"/>
      <c r="AS2342" s="19">
        <f t="shared" si="4657"/>
        <v>0</v>
      </c>
      <c r="AT2342" s="19">
        <f t="shared" si="4673"/>
        <v>0</v>
      </c>
      <c r="AU2342" s="19"/>
      <c r="AV2342" s="19">
        <f t="shared" si="4673"/>
        <v>0</v>
      </c>
      <c r="AW2342" s="32">
        <v>0</v>
      </c>
      <c r="AX2342" s="23"/>
      <c r="AY2342" s="2"/>
    </row>
    <row r="2343" spans="1:51" hidden="1" x14ac:dyDescent="0.3">
      <c r="A2343" s="36" t="s">
        <v>1453</v>
      </c>
      <c r="B2343" s="33">
        <v>240</v>
      </c>
      <c r="C2343" s="36" t="s">
        <v>5</v>
      </c>
      <c r="D2343" s="36" t="s">
        <v>6</v>
      </c>
      <c r="E2343" s="15" t="s">
        <v>543</v>
      </c>
      <c r="F2343" s="19"/>
      <c r="G2343" s="19"/>
      <c r="H2343" s="19"/>
      <c r="I2343" s="24"/>
      <c r="J2343" s="24"/>
      <c r="K2343" s="24"/>
      <c r="L2343" s="19"/>
      <c r="M2343" s="19"/>
      <c r="N2343" s="19"/>
      <c r="O2343" s="19"/>
      <c r="P2343" s="19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>
        <v>0</v>
      </c>
      <c r="AC2343" s="19">
        <v>0</v>
      </c>
      <c r="AD2343" s="19">
        <v>0</v>
      </c>
      <c r="AE2343" s="19">
        <v>3241.3</v>
      </c>
      <c r="AF2343" s="19"/>
      <c r="AG2343" s="19">
        <f t="shared" si="4581"/>
        <v>3241.3</v>
      </c>
      <c r="AH2343" s="19">
        <f t="shared" si="4582"/>
        <v>0</v>
      </c>
      <c r="AI2343" s="19">
        <f t="shared" si="4583"/>
        <v>0</v>
      </c>
      <c r="AJ2343" s="19">
        <v>-3241.3</v>
      </c>
      <c r="AK2343" s="19"/>
      <c r="AL2343" s="19"/>
      <c r="AM2343" s="19">
        <f t="shared" si="4655"/>
        <v>0</v>
      </c>
      <c r="AN2343" s="19"/>
      <c r="AO2343" s="19"/>
      <c r="AP2343" s="19">
        <f t="shared" si="4656"/>
        <v>0</v>
      </c>
      <c r="AQ2343" s="19"/>
      <c r="AR2343" s="19"/>
      <c r="AS2343" s="19">
        <f t="shared" si="4657"/>
        <v>0</v>
      </c>
      <c r="AT2343" s="19"/>
      <c r="AU2343" s="19"/>
      <c r="AV2343" s="19"/>
      <c r="AW2343" s="32">
        <v>0</v>
      </c>
      <c r="AX2343" s="23"/>
      <c r="AY2343" s="2"/>
    </row>
    <row r="2344" spans="1:51" ht="31.2" x14ac:dyDescent="0.3">
      <c r="A2344" s="49" t="s">
        <v>482</v>
      </c>
      <c r="B2344" s="45"/>
      <c r="C2344" s="49"/>
      <c r="D2344" s="49"/>
      <c r="E2344" s="15" t="s">
        <v>801</v>
      </c>
      <c r="F2344" s="19">
        <f t="shared" ref="F2344:K2346" si="4674">F2345</f>
        <v>642.89999999999986</v>
      </c>
      <c r="G2344" s="19">
        <f t="shared" si="4674"/>
        <v>642.89999999999986</v>
      </c>
      <c r="H2344" s="19">
        <f t="shared" si="4674"/>
        <v>642.89999999999986</v>
      </c>
      <c r="I2344" s="19">
        <f t="shared" si="4674"/>
        <v>0</v>
      </c>
      <c r="J2344" s="19">
        <f t="shared" si="4674"/>
        <v>0</v>
      </c>
      <c r="K2344" s="19">
        <f t="shared" si="4674"/>
        <v>0</v>
      </c>
      <c r="L2344" s="19">
        <f t="shared" si="4571"/>
        <v>642.89999999999986</v>
      </c>
      <c r="M2344" s="19">
        <f t="shared" si="4572"/>
        <v>642.89999999999986</v>
      </c>
      <c r="N2344" s="19">
        <f t="shared" si="4573"/>
        <v>642.89999999999986</v>
      </c>
      <c r="O2344" s="19">
        <f t="shared" ref="O2344:Q2346" si="4675">O2345</f>
        <v>0</v>
      </c>
      <c r="P2344" s="19">
        <f t="shared" si="4675"/>
        <v>0</v>
      </c>
      <c r="Q2344" s="19">
        <f t="shared" si="4675"/>
        <v>0</v>
      </c>
      <c r="R2344" s="19">
        <f t="shared" si="4664"/>
        <v>642.89999999999986</v>
      </c>
      <c r="S2344" s="19">
        <f t="shared" si="4665"/>
        <v>642.89999999999986</v>
      </c>
      <c r="T2344" s="19">
        <f t="shared" si="4666"/>
        <v>642.89999999999986</v>
      </c>
      <c r="U2344" s="19">
        <f t="shared" ref="U2344:AV2346" si="4676">U2345</f>
        <v>0</v>
      </c>
      <c r="V2344" s="19">
        <f t="shared" si="4667"/>
        <v>642.89999999999986</v>
      </c>
      <c r="W2344" s="19">
        <f t="shared" si="4668"/>
        <v>642.89999999999986</v>
      </c>
      <c r="X2344" s="19">
        <f t="shared" si="4669"/>
        <v>642.89999999999986</v>
      </c>
      <c r="Y2344" s="19">
        <f t="shared" si="4676"/>
        <v>0</v>
      </c>
      <c r="Z2344" s="19">
        <f t="shared" si="4676"/>
        <v>0</v>
      </c>
      <c r="AA2344" s="19">
        <f t="shared" si="4676"/>
        <v>0</v>
      </c>
      <c r="AB2344" s="19">
        <f t="shared" ref="AB2344:AB2407" si="4677">V2344+Y2344</f>
        <v>642.89999999999986</v>
      </c>
      <c r="AC2344" s="19">
        <f t="shared" ref="AC2344:AC2407" si="4678">W2344+Z2344</f>
        <v>642.89999999999986</v>
      </c>
      <c r="AD2344" s="19">
        <f t="shared" ref="AD2344:AD2407" si="4679">X2344+AA2344</f>
        <v>642.89999999999986</v>
      </c>
      <c r="AE2344" s="19">
        <f t="shared" si="4676"/>
        <v>0</v>
      </c>
      <c r="AF2344" s="19">
        <f t="shared" si="4676"/>
        <v>0</v>
      </c>
      <c r="AG2344" s="19">
        <f t="shared" si="4581"/>
        <v>642.89999999999986</v>
      </c>
      <c r="AH2344" s="19">
        <f t="shared" si="4582"/>
        <v>642.89999999999986</v>
      </c>
      <c r="AI2344" s="19">
        <f t="shared" si="4583"/>
        <v>642.89999999999986</v>
      </c>
      <c r="AJ2344" s="19">
        <f t="shared" si="4676"/>
        <v>0</v>
      </c>
      <c r="AK2344" s="19">
        <f t="shared" si="4676"/>
        <v>0</v>
      </c>
      <c r="AL2344" s="19">
        <f t="shared" si="4676"/>
        <v>0</v>
      </c>
      <c r="AM2344" s="19">
        <f t="shared" si="4655"/>
        <v>642.89999999999986</v>
      </c>
      <c r="AN2344" s="19">
        <f t="shared" si="4676"/>
        <v>0</v>
      </c>
      <c r="AO2344" s="19">
        <f t="shared" ref="AO2344:AO2407" si="4680">AM2344+AN2344</f>
        <v>642.89999999999986</v>
      </c>
      <c r="AP2344" s="19">
        <f t="shared" si="4656"/>
        <v>642.89999999999986</v>
      </c>
      <c r="AQ2344" s="19">
        <f t="shared" si="4676"/>
        <v>0</v>
      </c>
      <c r="AR2344" s="19">
        <f t="shared" ref="AR2344:AR2407" si="4681">AP2344+AQ2344</f>
        <v>642.89999999999986</v>
      </c>
      <c r="AS2344" s="19">
        <f t="shared" si="4657"/>
        <v>642.89999999999986</v>
      </c>
      <c r="AT2344" s="19">
        <f t="shared" si="4676"/>
        <v>0</v>
      </c>
      <c r="AU2344" s="19">
        <f t="shared" ref="AU2344:AU2407" si="4682">AS2344+AT2344</f>
        <v>642.89999999999986</v>
      </c>
      <c r="AV2344" s="19">
        <f t="shared" si="4676"/>
        <v>0</v>
      </c>
      <c r="AW2344" s="32"/>
      <c r="AX2344" s="23"/>
      <c r="AY2344" s="2"/>
    </row>
    <row r="2345" spans="1:51" ht="31.2" x14ac:dyDescent="0.3">
      <c r="A2345" s="49" t="s">
        <v>482</v>
      </c>
      <c r="B2345" s="45">
        <v>200</v>
      </c>
      <c r="C2345" s="49"/>
      <c r="D2345" s="49"/>
      <c r="E2345" s="15" t="s">
        <v>578</v>
      </c>
      <c r="F2345" s="19">
        <f t="shared" si="4674"/>
        <v>642.89999999999986</v>
      </c>
      <c r="G2345" s="19">
        <f t="shared" si="4674"/>
        <v>642.89999999999986</v>
      </c>
      <c r="H2345" s="19">
        <f t="shared" si="4674"/>
        <v>642.89999999999986</v>
      </c>
      <c r="I2345" s="19">
        <f t="shared" si="4674"/>
        <v>0</v>
      </c>
      <c r="J2345" s="19">
        <f t="shared" si="4674"/>
        <v>0</v>
      </c>
      <c r="K2345" s="19">
        <f t="shared" si="4674"/>
        <v>0</v>
      </c>
      <c r="L2345" s="19">
        <f t="shared" ref="L2345:L2408" si="4683">F2345+I2345</f>
        <v>642.89999999999986</v>
      </c>
      <c r="M2345" s="19">
        <f t="shared" ref="M2345:M2408" si="4684">G2345+J2345</f>
        <v>642.89999999999986</v>
      </c>
      <c r="N2345" s="19">
        <f t="shared" ref="N2345:N2408" si="4685">H2345+K2345</f>
        <v>642.89999999999986</v>
      </c>
      <c r="O2345" s="19">
        <f t="shared" si="4675"/>
        <v>0</v>
      </c>
      <c r="P2345" s="19">
        <f t="shared" si="4675"/>
        <v>0</v>
      </c>
      <c r="Q2345" s="19">
        <f t="shared" si="4675"/>
        <v>0</v>
      </c>
      <c r="R2345" s="19">
        <f t="shared" si="4664"/>
        <v>642.89999999999986</v>
      </c>
      <c r="S2345" s="19">
        <f t="shared" si="4665"/>
        <v>642.89999999999986</v>
      </c>
      <c r="T2345" s="19">
        <f t="shared" si="4666"/>
        <v>642.89999999999986</v>
      </c>
      <c r="U2345" s="19">
        <f t="shared" si="4676"/>
        <v>0</v>
      </c>
      <c r="V2345" s="19">
        <f t="shared" si="4667"/>
        <v>642.89999999999986</v>
      </c>
      <c r="W2345" s="19">
        <f t="shared" si="4668"/>
        <v>642.89999999999986</v>
      </c>
      <c r="X2345" s="19">
        <f t="shared" si="4669"/>
        <v>642.89999999999986</v>
      </c>
      <c r="Y2345" s="19">
        <f t="shared" si="4676"/>
        <v>0</v>
      </c>
      <c r="Z2345" s="19">
        <f t="shared" si="4676"/>
        <v>0</v>
      </c>
      <c r="AA2345" s="19">
        <f t="shared" si="4676"/>
        <v>0</v>
      </c>
      <c r="AB2345" s="19">
        <f t="shared" si="4677"/>
        <v>642.89999999999986</v>
      </c>
      <c r="AC2345" s="19">
        <f t="shared" si="4678"/>
        <v>642.89999999999986</v>
      </c>
      <c r="AD2345" s="19">
        <f t="shared" si="4679"/>
        <v>642.89999999999986</v>
      </c>
      <c r="AE2345" s="19">
        <f t="shared" si="4676"/>
        <v>0</v>
      </c>
      <c r="AF2345" s="19">
        <f t="shared" si="4676"/>
        <v>0</v>
      </c>
      <c r="AG2345" s="19">
        <f t="shared" si="4581"/>
        <v>642.89999999999986</v>
      </c>
      <c r="AH2345" s="19">
        <f t="shared" si="4582"/>
        <v>642.89999999999986</v>
      </c>
      <c r="AI2345" s="19">
        <f t="shared" si="4583"/>
        <v>642.89999999999986</v>
      </c>
      <c r="AJ2345" s="19">
        <f t="shared" si="4676"/>
        <v>0</v>
      </c>
      <c r="AK2345" s="19">
        <f t="shared" si="4676"/>
        <v>0</v>
      </c>
      <c r="AL2345" s="19">
        <f t="shared" si="4676"/>
        <v>0</v>
      </c>
      <c r="AM2345" s="19">
        <f t="shared" si="4655"/>
        <v>642.89999999999986</v>
      </c>
      <c r="AN2345" s="19">
        <f t="shared" si="4676"/>
        <v>0</v>
      </c>
      <c r="AO2345" s="19">
        <f t="shared" si="4680"/>
        <v>642.89999999999986</v>
      </c>
      <c r="AP2345" s="19">
        <f t="shared" si="4656"/>
        <v>642.89999999999986</v>
      </c>
      <c r="AQ2345" s="19">
        <f t="shared" si="4676"/>
        <v>0</v>
      </c>
      <c r="AR2345" s="19">
        <f t="shared" si="4681"/>
        <v>642.89999999999986</v>
      </c>
      <c r="AS2345" s="19">
        <f t="shared" si="4657"/>
        <v>642.89999999999986</v>
      </c>
      <c r="AT2345" s="19">
        <f t="shared" si="4676"/>
        <v>0</v>
      </c>
      <c r="AU2345" s="19">
        <f t="shared" si="4682"/>
        <v>642.89999999999986</v>
      </c>
      <c r="AV2345" s="19">
        <f t="shared" si="4676"/>
        <v>0</v>
      </c>
      <c r="AW2345" s="32"/>
      <c r="AX2345" s="23"/>
      <c r="AY2345" s="2"/>
    </row>
    <row r="2346" spans="1:51" ht="46.8" x14ac:dyDescent="0.3">
      <c r="A2346" s="49" t="s">
        <v>482</v>
      </c>
      <c r="B2346" s="45">
        <v>240</v>
      </c>
      <c r="C2346" s="49"/>
      <c r="D2346" s="49"/>
      <c r="E2346" s="15" t="s">
        <v>586</v>
      </c>
      <c r="F2346" s="19">
        <f t="shared" si="4674"/>
        <v>642.89999999999986</v>
      </c>
      <c r="G2346" s="19">
        <f t="shared" si="4674"/>
        <v>642.89999999999986</v>
      </c>
      <c r="H2346" s="19">
        <f t="shared" si="4674"/>
        <v>642.89999999999986</v>
      </c>
      <c r="I2346" s="19">
        <f t="shared" si="4674"/>
        <v>0</v>
      </c>
      <c r="J2346" s="19">
        <f t="shared" si="4674"/>
        <v>0</v>
      </c>
      <c r="K2346" s="19">
        <f t="shared" si="4674"/>
        <v>0</v>
      </c>
      <c r="L2346" s="19">
        <f t="shared" si="4683"/>
        <v>642.89999999999986</v>
      </c>
      <c r="M2346" s="19">
        <f t="shared" si="4684"/>
        <v>642.89999999999986</v>
      </c>
      <c r="N2346" s="19">
        <f t="shared" si="4685"/>
        <v>642.89999999999986</v>
      </c>
      <c r="O2346" s="19">
        <f t="shared" si="4675"/>
        <v>0</v>
      </c>
      <c r="P2346" s="19">
        <f t="shared" si="4675"/>
        <v>0</v>
      </c>
      <c r="Q2346" s="19">
        <f t="shared" si="4675"/>
        <v>0</v>
      </c>
      <c r="R2346" s="19">
        <f t="shared" si="4664"/>
        <v>642.89999999999986</v>
      </c>
      <c r="S2346" s="19">
        <f t="shared" si="4665"/>
        <v>642.89999999999986</v>
      </c>
      <c r="T2346" s="19">
        <f t="shared" si="4666"/>
        <v>642.89999999999986</v>
      </c>
      <c r="U2346" s="19">
        <f t="shared" si="4676"/>
        <v>0</v>
      </c>
      <c r="V2346" s="19">
        <f t="shared" si="4667"/>
        <v>642.89999999999986</v>
      </c>
      <c r="W2346" s="19">
        <f t="shared" si="4668"/>
        <v>642.89999999999986</v>
      </c>
      <c r="X2346" s="19">
        <f t="shared" si="4669"/>
        <v>642.89999999999986</v>
      </c>
      <c r="Y2346" s="19">
        <f t="shared" si="4676"/>
        <v>0</v>
      </c>
      <c r="Z2346" s="19">
        <f t="shared" si="4676"/>
        <v>0</v>
      </c>
      <c r="AA2346" s="19">
        <f t="shared" si="4676"/>
        <v>0</v>
      </c>
      <c r="AB2346" s="19">
        <f t="shared" si="4677"/>
        <v>642.89999999999986</v>
      </c>
      <c r="AC2346" s="19">
        <f t="shared" si="4678"/>
        <v>642.89999999999986</v>
      </c>
      <c r="AD2346" s="19">
        <f t="shared" si="4679"/>
        <v>642.89999999999986</v>
      </c>
      <c r="AE2346" s="19">
        <f t="shared" si="4676"/>
        <v>0</v>
      </c>
      <c r="AF2346" s="19">
        <f t="shared" si="4676"/>
        <v>0</v>
      </c>
      <c r="AG2346" s="19">
        <f t="shared" si="4581"/>
        <v>642.89999999999986</v>
      </c>
      <c r="AH2346" s="19">
        <f t="shared" si="4582"/>
        <v>642.89999999999986</v>
      </c>
      <c r="AI2346" s="19">
        <f t="shared" si="4583"/>
        <v>642.89999999999986</v>
      </c>
      <c r="AJ2346" s="19">
        <f t="shared" si="4676"/>
        <v>0</v>
      </c>
      <c r="AK2346" s="19">
        <f t="shared" si="4676"/>
        <v>0</v>
      </c>
      <c r="AL2346" s="19">
        <f t="shared" si="4676"/>
        <v>0</v>
      </c>
      <c r="AM2346" s="19">
        <f t="shared" si="4655"/>
        <v>642.89999999999986</v>
      </c>
      <c r="AN2346" s="19">
        <f t="shared" si="4676"/>
        <v>0</v>
      </c>
      <c r="AO2346" s="19">
        <f t="shared" si="4680"/>
        <v>642.89999999999986</v>
      </c>
      <c r="AP2346" s="19">
        <f t="shared" si="4656"/>
        <v>642.89999999999986</v>
      </c>
      <c r="AQ2346" s="19">
        <f t="shared" si="4676"/>
        <v>0</v>
      </c>
      <c r="AR2346" s="19">
        <f t="shared" si="4681"/>
        <v>642.89999999999986</v>
      </c>
      <c r="AS2346" s="19">
        <f t="shared" si="4657"/>
        <v>642.89999999999986</v>
      </c>
      <c r="AT2346" s="19">
        <f t="shared" si="4676"/>
        <v>0</v>
      </c>
      <c r="AU2346" s="19">
        <f t="shared" si="4682"/>
        <v>642.89999999999986</v>
      </c>
      <c r="AV2346" s="19">
        <f t="shared" si="4676"/>
        <v>0</v>
      </c>
      <c r="AW2346" s="32"/>
      <c r="AX2346" s="23"/>
      <c r="AY2346" s="2"/>
    </row>
    <row r="2347" spans="1:51" ht="46.8" x14ac:dyDescent="0.3">
      <c r="A2347" s="49" t="s">
        <v>482</v>
      </c>
      <c r="B2347" s="45">
        <v>240</v>
      </c>
      <c r="C2347" s="49" t="s">
        <v>20</v>
      </c>
      <c r="D2347" s="49" t="s">
        <v>35</v>
      </c>
      <c r="E2347" s="15" t="s">
        <v>546</v>
      </c>
      <c r="F2347" s="19">
        <v>642.89999999999986</v>
      </c>
      <c r="G2347" s="19">
        <v>642.89999999999986</v>
      </c>
      <c r="H2347" s="19">
        <v>642.89999999999986</v>
      </c>
      <c r="I2347" s="19"/>
      <c r="J2347" s="19"/>
      <c r="K2347" s="19"/>
      <c r="L2347" s="19">
        <f t="shared" si="4683"/>
        <v>642.89999999999986</v>
      </c>
      <c r="M2347" s="19">
        <f t="shared" si="4684"/>
        <v>642.89999999999986</v>
      </c>
      <c r="N2347" s="19">
        <f t="shared" si="4685"/>
        <v>642.89999999999986</v>
      </c>
      <c r="O2347" s="19"/>
      <c r="P2347" s="19"/>
      <c r="Q2347" s="19"/>
      <c r="R2347" s="19">
        <f t="shared" si="4664"/>
        <v>642.89999999999986</v>
      </c>
      <c r="S2347" s="19">
        <f t="shared" si="4665"/>
        <v>642.89999999999986</v>
      </c>
      <c r="T2347" s="19">
        <f t="shared" si="4666"/>
        <v>642.89999999999986</v>
      </c>
      <c r="U2347" s="19"/>
      <c r="V2347" s="19">
        <f t="shared" si="4667"/>
        <v>642.89999999999986</v>
      </c>
      <c r="W2347" s="19">
        <f t="shared" si="4668"/>
        <v>642.89999999999986</v>
      </c>
      <c r="X2347" s="19">
        <f t="shared" si="4669"/>
        <v>642.89999999999986</v>
      </c>
      <c r="Y2347" s="19"/>
      <c r="Z2347" s="19"/>
      <c r="AA2347" s="19"/>
      <c r="AB2347" s="19">
        <f t="shared" si="4677"/>
        <v>642.89999999999986</v>
      </c>
      <c r="AC2347" s="19">
        <f t="shared" si="4678"/>
        <v>642.89999999999986</v>
      </c>
      <c r="AD2347" s="19">
        <f t="shared" si="4679"/>
        <v>642.89999999999986</v>
      </c>
      <c r="AE2347" s="19"/>
      <c r="AF2347" s="19"/>
      <c r="AG2347" s="19">
        <f t="shared" si="4581"/>
        <v>642.89999999999986</v>
      </c>
      <c r="AH2347" s="19">
        <f t="shared" si="4582"/>
        <v>642.89999999999986</v>
      </c>
      <c r="AI2347" s="19">
        <f t="shared" si="4583"/>
        <v>642.89999999999986</v>
      </c>
      <c r="AJ2347" s="19"/>
      <c r="AK2347" s="19"/>
      <c r="AL2347" s="19"/>
      <c r="AM2347" s="19">
        <f t="shared" si="4655"/>
        <v>642.89999999999986</v>
      </c>
      <c r="AN2347" s="19"/>
      <c r="AO2347" s="19">
        <f t="shared" si="4680"/>
        <v>642.89999999999986</v>
      </c>
      <c r="AP2347" s="19">
        <f t="shared" si="4656"/>
        <v>642.89999999999986</v>
      </c>
      <c r="AQ2347" s="19"/>
      <c r="AR2347" s="19">
        <f t="shared" si="4681"/>
        <v>642.89999999999986</v>
      </c>
      <c r="AS2347" s="19">
        <f t="shared" si="4657"/>
        <v>642.89999999999986</v>
      </c>
      <c r="AT2347" s="19"/>
      <c r="AU2347" s="19">
        <f t="shared" si="4682"/>
        <v>642.89999999999986</v>
      </c>
      <c r="AV2347" s="19"/>
      <c r="AW2347" s="32"/>
      <c r="AX2347" s="23"/>
      <c r="AY2347" s="2"/>
    </row>
    <row r="2348" spans="1:51" ht="46.8" x14ac:dyDescent="0.3">
      <c r="A2348" s="49" t="s">
        <v>483</v>
      </c>
      <c r="B2348" s="45"/>
      <c r="C2348" s="49"/>
      <c r="D2348" s="49"/>
      <c r="E2348" s="15" t="s">
        <v>802</v>
      </c>
      <c r="F2348" s="19">
        <f t="shared" ref="F2348:K2350" si="4686">F2349</f>
        <v>2672.2</v>
      </c>
      <c r="G2348" s="19">
        <f t="shared" si="4686"/>
        <v>2672.2</v>
      </c>
      <c r="H2348" s="19">
        <f t="shared" si="4686"/>
        <v>2672.2</v>
      </c>
      <c r="I2348" s="19">
        <f t="shared" si="4686"/>
        <v>0</v>
      </c>
      <c r="J2348" s="19">
        <f t="shared" si="4686"/>
        <v>0</v>
      </c>
      <c r="K2348" s="19">
        <f t="shared" si="4686"/>
        <v>0</v>
      </c>
      <c r="L2348" s="19">
        <f t="shared" si="4683"/>
        <v>2672.2</v>
      </c>
      <c r="M2348" s="19">
        <f t="shared" si="4684"/>
        <v>2672.2</v>
      </c>
      <c r="N2348" s="19">
        <f t="shared" si="4685"/>
        <v>2672.2</v>
      </c>
      <c r="O2348" s="19">
        <f t="shared" ref="O2348:Q2350" si="4687">O2349</f>
        <v>0</v>
      </c>
      <c r="P2348" s="19">
        <f t="shared" si="4687"/>
        <v>0</v>
      </c>
      <c r="Q2348" s="19">
        <f t="shared" si="4687"/>
        <v>0</v>
      </c>
      <c r="R2348" s="19">
        <f t="shared" si="4664"/>
        <v>2672.2</v>
      </c>
      <c r="S2348" s="19">
        <f t="shared" si="4665"/>
        <v>2672.2</v>
      </c>
      <c r="T2348" s="19">
        <f t="shared" si="4666"/>
        <v>2672.2</v>
      </c>
      <c r="U2348" s="19">
        <f t="shared" ref="U2348:AV2350" si="4688">U2349</f>
        <v>0</v>
      </c>
      <c r="V2348" s="19">
        <f t="shared" si="4667"/>
        <v>2672.2</v>
      </c>
      <c r="W2348" s="19">
        <f t="shared" si="4668"/>
        <v>2672.2</v>
      </c>
      <c r="X2348" s="19">
        <f t="shared" si="4669"/>
        <v>2672.2</v>
      </c>
      <c r="Y2348" s="19">
        <f t="shared" si="4688"/>
        <v>0</v>
      </c>
      <c r="Z2348" s="19">
        <f t="shared" si="4688"/>
        <v>0</v>
      </c>
      <c r="AA2348" s="19">
        <f t="shared" si="4688"/>
        <v>0</v>
      </c>
      <c r="AB2348" s="19">
        <f t="shared" si="4677"/>
        <v>2672.2</v>
      </c>
      <c r="AC2348" s="19">
        <f t="shared" si="4678"/>
        <v>2672.2</v>
      </c>
      <c r="AD2348" s="19">
        <f t="shared" si="4679"/>
        <v>2672.2</v>
      </c>
      <c r="AE2348" s="19">
        <f t="shared" si="4688"/>
        <v>0</v>
      </c>
      <c r="AF2348" s="19">
        <f t="shared" si="4688"/>
        <v>0</v>
      </c>
      <c r="AG2348" s="19">
        <f t="shared" ref="AG2348:AG2411" si="4689">AB2348+AE2348</f>
        <v>2672.2</v>
      </c>
      <c r="AH2348" s="19">
        <f t="shared" ref="AH2348:AH2411" si="4690">AC2348+AF2348</f>
        <v>2672.2</v>
      </c>
      <c r="AI2348" s="19">
        <f t="shared" ref="AI2348:AI2411" si="4691">AD2348</f>
        <v>2672.2</v>
      </c>
      <c r="AJ2348" s="19">
        <f t="shared" si="4688"/>
        <v>0</v>
      </c>
      <c r="AK2348" s="19">
        <f t="shared" si="4688"/>
        <v>0</v>
      </c>
      <c r="AL2348" s="19">
        <f t="shared" si="4688"/>
        <v>0</v>
      </c>
      <c r="AM2348" s="19">
        <f t="shared" si="4655"/>
        <v>2672.2</v>
      </c>
      <c r="AN2348" s="19">
        <f t="shared" si="4688"/>
        <v>0</v>
      </c>
      <c r="AO2348" s="19">
        <f t="shared" si="4680"/>
        <v>2672.2</v>
      </c>
      <c r="AP2348" s="19">
        <f t="shared" si="4656"/>
        <v>2672.2</v>
      </c>
      <c r="AQ2348" s="19">
        <f t="shared" si="4688"/>
        <v>0</v>
      </c>
      <c r="AR2348" s="19">
        <f t="shared" si="4681"/>
        <v>2672.2</v>
      </c>
      <c r="AS2348" s="19">
        <f t="shared" si="4657"/>
        <v>2672.2</v>
      </c>
      <c r="AT2348" s="19">
        <f t="shared" si="4688"/>
        <v>0</v>
      </c>
      <c r="AU2348" s="19">
        <f t="shared" si="4682"/>
        <v>2672.2</v>
      </c>
      <c r="AV2348" s="19">
        <f t="shared" si="4688"/>
        <v>0</v>
      </c>
      <c r="AW2348" s="32"/>
      <c r="AX2348" s="23"/>
      <c r="AY2348" s="2"/>
    </row>
    <row r="2349" spans="1:51" ht="31.2" x14ac:dyDescent="0.3">
      <c r="A2349" s="49" t="s">
        <v>483</v>
      </c>
      <c r="B2349" s="45">
        <v>200</v>
      </c>
      <c r="C2349" s="49"/>
      <c r="D2349" s="49"/>
      <c r="E2349" s="15" t="s">
        <v>578</v>
      </c>
      <c r="F2349" s="19">
        <f t="shared" si="4686"/>
        <v>2672.2</v>
      </c>
      <c r="G2349" s="19">
        <f t="shared" si="4686"/>
        <v>2672.2</v>
      </c>
      <c r="H2349" s="19">
        <f t="shared" si="4686"/>
        <v>2672.2</v>
      </c>
      <c r="I2349" s="19">
        <f t="shared" si="4686"/>
        <v>0</v>
      </c>
      <c r="J2349" s="19">
        <f t="shared" si="4686"/>
        <v>0</v>
      </c>
      <c r="K2349" s="19">
        <f t="shared" si="4686"/>
        <v>0</v>
      </c>
      <c r="L2349" s="19">
        <f t="shared" si="4683"/>
        <v>2672.2</v>
      </c>
      <c r="M2349" s="19">
        <f t="shared" si="4684"/>
        <v>2672.2</v>
      </c>
      <c r="N2349" s="19">
        <f t="shared" si="4685"/>
        <v>2672.2</v>
      </c>
      <c r="O2349" s="19">
        <f t="shared" si="4687"/>
        <v>0</v>
      </c>
      <c r="P2349" s="19">
        <f t="shared" si="4687"/>
        <v>0</v>
      </c>
      <c r="Q2349" s="19">
        <f t="shared" si="4687"/>
        <v>0</v>
      </c>
      <c r="R2349" s="19">
        <f t="shared" si="4664"/>
        <v>2672.2</v>
      </c>
      <c r="S2349" s="19">
        <f t="shared" si="4665"/>
        <v>2672.2</v>
      </c>
      <c r="T2349" s="19">
        <f t="shared" si="4666"/>
        <v>2672.2</v>
      </c>
      <c r="U2349" s="19">
        <f t="shared" si="4688"/>
        <v>0</v>
      </c>
      <c r="V2349" s="19">
        <f t="shared" si="4667"/>
        <v>2672.2</v>
      </c>
      <c r="W2349" s="19">
        <f t="shared" si="4668"/>
        <v>2672.2</v>
      </c>
      <c r="X2349" s="19">
        <f t="shared" si="4669"/>
        <v>2672.2</v>
      </c>
      <c r="Y2349" s="19">
        <f t="shared" si="4688"/>
        <v>0</v>
      </c>
      <c r="Z2349" s="19">
        <f t="shared" si="4688"/>
        <v>0</v>
      </c>
      <c r="AA2349" s="19">
        <f t="shared" si="4688"/>
        <v>0</v>
      </c>
      <c r="AB2349" s="19">
        <f t="shared" si="4677"/>
        <v>2672.2</v>
      </c>
      <c r="AC2349" s="19">
        <f t="shared" si="4678"/>
        <v>2672.2</v>
      </c>
      <c r="AD2349" s="19">
        <f t="shared" si="4679"/>
        <v>2672.2</v>
      </c>
      <c r="AE2349" s="19">
        <f t="shared" si="4688"/>
        <v>0</v>
      </c>
      <c r="AF2349" s="19">
        <f t="shared" si="4688"/>
        <v>0</v>
      </c>
      <c r="AG2349" s="19">
        <f t="shared" si="4689"/>
        <v>2672.2</v>
      </c>
      <c r="AH2349" s="19">
        <f t="shared" si="4690"/>
        <v>2672.2</v>
      </c>
      <c r="AI2349" s="19">
        <f t="shared" si="4691"/>
        <v>2672.2</v>
      </c>
      <c r="AJ2349" s="19">
        <f t="shared" si="4688"/>
        <v>0</v>
      </c>
      <c r="AK2349" s="19">
        <f t="shared" si="4688"/>
        <v>0</v>
      </c>
      <c r="AL2349" s="19">
        <f t="shared" si="4688"/>
        <v>0</v>
      </c>
      <c r="AM2349" s="19">
        <f t="shared" si="4655"/>
        <v>2672.2</v>
      </c>
      <c r="AN2349" s="19">
        <f t="shared" si="4688"/>
        <v>0</v>
      </c>
      <c r="AO2349" s="19">
        <f t="shared" si="4680"/>
        <v>2672.2</v>
      </c>
      <c r="AP2349" s="19">
        <f t="shared" si="4656"/>
        <v>2672.2</v>
      </c>
      <c r="AQ2349" s="19">
        <f t="shared" si="4688"/>
        <v>0</v>
      </c>
      <c r="AR2349" s="19">
        <f t="shared" si="4681"/>
        <v>2672.2</v>
      </c>
      <c r="AS2349" s="19">
        <f t="shared" si="4657"/>
        <v>2672.2</v>
      </c>
      <c r="AT2349" s="19">
        <f t="shared" si="4688"/>
        <v>0</v>
      </c>
      <c r="AU2349" s="19">
        <f t="shared" si="4682"/>
        <v>2672.2</v>
      </c>
      <c r="AV2349" s="19">
        <f t="shared" si="4688"/>
        <v>0</v>
      </c>
      <c r="AW2349" s="32"/>
      <c r="AX2349" s="23"/>
      <c r="AY2349" s="2"/>
    </row>
    <row r="2350" spans="1:51" ht="46.8" x14ac:dyDescent="0.3">
      <c r="A2350" s="49" t="s">
        <v>483</v>
      </c>
      <c r="B2350" s="45">
        <v>240</v>
      </c>
      <c r="C2350" s="49"/>
      <c r="D2350" s="49"/>
      <c r="E2350" s="15" t="s">
        <v>586</v>
      </c>
      <c r="F2350" s="19">
        <f t="shared" si="4686"/>
        <v>2672.2</v>
      </c>
      <c r="G2350" s="19">
        <f t="shared" si="4686"/>
        <v>2672.2</v>
      </c>
      <c r="H2350" s="19">
        <f t="shared" si="4686"/>
        <v>2672.2</v>
      </c>
      <c r="I2350" s="19">
        <f t="shared" si="4686"/>
        <v>0</v>
      </c>
      <c r="J2350" s="19">
        <f t="shared" si="4686"/>
        <v>0</v>
      </c>
      <c r="K2350" s="19">
        <f t="shared" si="4686"/>
        <v>0</v>
      </c>
      <c r="L2350" s="19">
        <f t="shared" si="4683"/>
        <v>2672.2</v>
      </c>
      <c r="M2350" s="19">
        <f t="shared" si="4684"/>
        <v>2672.2</v>
      </c>
      <c r="N2350" s="19">
        <f t="shared" si="4685"/>
        <v>2672.2</v>
      </c>
      <c r="O2350" s="19">
        <f t="shared" si="4687"/>
        <v>0</v>
      </c>
      <c r="P2350" s="19">
        <f t="shared" si="4687"/>
        <v>0</v>
      </c>
      <c r="Q2350" s="19">
        <f t="shared" si="4687"/>
        <v>0</v>
      </c>
      <c r="R2350" s="19">
        <f t="shared" si="4664"/>
        <v>2672.2</v>
      </c>
      <c r="S2350" s="19">
        <f t="shared" si="4665"/>
        <v>2672.2</v>
      </c>
      <c r="T2350" s="19">
        <f t="shared" si="4666"/>
        <v>2672.2</v>
      </c>
      <c r="U2350" s="19">
        <f t="shared" si="4688"/>
        <v>0</v>
      </c>
      <c r="V2350" s="19">
        <f t="shared" si="4667"/>
        <v>2672.2</v>
      </c>
      <c r="W2350" s="19">
        <f t="shared" si="4668"/>
        <v>2672.2</v>
      </c>
      <c r="X2350" s="19">
        <f t="shared" si="4669"/>
        <v>2672.2</v>
      </c>
      <c r="Y2350" s="19">
        <f t="shared" si="4688"/>
        <v>0</v>
      </c>
      <c r="Z2350" s="19">
        <f t="shared" si="4688"/>
        <v>0</v>
      </c>
      <c r="AA2350" s="19">
        <f t="shared" si="4688"/>
        <v>0</v>
      </c>
      <c r="AB2350" s="19">
        <f t="shared" si="4677"/>
        <v>2672.2</v>
      </c>
      <c r="AC2350" s="19">
        <f t="shared" si="4678"/>
        <v>2672.2</v>
      </c>
      <c r="AD2350" s="19">
        <f t="shared" si="4679"/>
        <v>2672.2</v>
      </c>
      <c r="AE2350" s="19">
        <f t="shared" si="4688"/>
        <v>0</v>
      </c>
      <c r="AF2350" s="19">
        <f t="shared" si="4688"/>
        <v>0</v>
      </c>
      <c r="AG2350" s="19">
        <f t="shared" si="4689"/>
        <v>2672.2</v>
      </c>
      <c r="AH2350" s="19">
        <f t="shared" si="4690"/>
        <v>2672.2</v>
      </c>
      <c r="AI2350" s="19">
        <f t="shared" si="4691"/>
        <v>2672.2</v>
      </c>
      <c r="AJ2350" s="19">
        <f t="shared" si="4688"/>
        <v>0</v>
      </c>
      <c r="AK2350" s="19">
        <f t="shared" si="4688"/>
        <v>0</v>
      </c>
      <c r="AL2350" s="19">
        <f t="shared" si="4688"/>
        <v>0</v>
      </c>
      <c r="AM2350" s="19">
        <f t="shared" si="4655"/>
        <v>2672.2</v>
      </c>
      <c r="AN2350" s="19">
        <f t="shared" si="4688"/>
        <v>0</v>
      </c>
      <c r="AO2350" s="19">
        <f t="shared" si="4680"/>
        <v>2672.2</v>
      </c>
      <c r="AP2350" s="19">
        <f t="shared" si="4656"/>
        <v>2672.2</v>
      </c>
      <c r="AQ2350" s="19">
        <f t="shared" si="4688"/>
        <v>0</v>
      </c>
      <c r="AR2350" s="19">
        <f t="shared" si="4681"/>
        <v>2672.2</v>
      </c>
      <c r="AS2350" s="19">
        <f t="shared" si="4657"/>
        <v>2672.2</v>
      </c>
      <c r="AT2350" s="19">
        <f t="shared" si="4688"/>
        <v>0</v>
      </c>
      <c r="AU2350" s="19">
        <f t="shared" si="4682"/>
        <v>2672.2</v>
      </c>
      <c r="AV2350" s="19">
        <f t="shared" si="4688"/>
        <v>0</v>
      </c>
      <c r="AW2350" s="32"/>
      <c r="AX2350" s="23"/>
      <c r="AY2350" s="2"/>
    </row>
    <row r="2351" spans="1:51" ht="46.8" x14ac:dyDescent="0.3">
      <c r="A2351" s="49" t="s">
        <v>483</v>
      </c>
      <c r="B2351" s="45">
        <v>240</v>
      </c>
      <c r="C2351" s="49" t="s">
        <v>20</v>
      </c>
      <c r="D2351" s="49" t="s">
        <v>35</v>
      </c>
      <c r="E2351" s="15" t="s">
        <v>546</v>
      </c>
      <c r="F2351" s="19">
        <v>2672.2</v>
      </c>
      <c r="G2351" s="19">
        <v>2672.2</v>
      </c>
      <c r="H2351" s="19">
        <v>2672.2</v>
      </c>
      <c r="I2351" s="19"/>
      <c r="J2351" s="19"/>
      <c r="K2351" s="19"/>
      <c r="L2351" s="19">
        <f t="shared" si="4683"/>
        <v>2672.2</v>
      </c>
      <c r="M2351" s="19">
        <f t="shared" si="4684"/>
        <v>2672.2</v>
      </c>
      <c r="N2351" s="19">
        <f t="shared" si="4685"/>
        <v>2672.2</v>
      </c>
      <c r="O2351" s="19"/>
      <c r="P2351" s="19"/>
      <c r="Q2351" s="19"/>
      <c r="R2351" s="19">
        <f t="shared" si="4664"/>
        <v>2672.2</v>
      </c>
      <c r="S2351" s="19">
        <f t="shared" si="4665"/>
        <v>2672.2</v>
      </c>
      <c r="T2351" s="19">
        <f t="shared" si="4666"/>
        <v>2672.2</v>
      </c>
      <c r="U2351" s="19"/>
      <c r="V2351" s="19">
        <f t="shared" si="4667"/>
        <v>2672.2</v>
      </c>
      <c r="W2351" s="19">
        <f t="shared" si="4668"/>
        <v>2672.2</v>
      </c>
      <c r="X2351" s="19">
        <f t="shared" si="4669"/>
        <v>2672.2</v>
      </c>
      <c r="Y2351" s="19"/>
      <c r="Z2351" s="19"/>
      <c r="AA2351" s="19"/>
      <c r="AB2351" s="19">
        <f t="shared" si="4677"/>
        <v>2672.2</v>
      </c>
      <c r="AC2351" s="19">
        <f t="shared" si="4678"/>
        <v>2672.2</v>
      </c>
      <c r="AD2351" s="19">
        <f t="shared" si="4679"/>
        <v>2672.2</v>
      </c>
      <c r="AE2351" s="19"/>
      <c r="AF2351" s="19"/>
      <c r="AG2351" s="19">
        <f t="shared" si="4689"/>
        <v>2672.2</v>
      </c>
      <c r="AH2351" s="19">
        <f t="shared" si="4690"/>
        <v>2672.2</v>
      </c>
      <c r="AI2351" s="19">
        <f t="shared" si="4691"/>
        <v>2672.2</v>
      </c>
      <c r="AJ2351" s="19"/>
      <c r="AK2351" s="19"/>
      <c r="AL2351" s="19"/>
      <c r="AM2351" s="19">
        <f t="shared" si="4655"/>
        <v>2672.2</v>
      </c>
      <c r="AN2351" s="19"/>
      <c r="AO2351" s="19">
        <f t="shared" si="4680"/>
        <v>2672.2</v>
      </c>
      <c r="AP2351" s="19">
        <f t="shared" si="4656"/>
        <v>2672.2</v>
      </c>
      <c r="AQ2351" s="19"/>
      <c r="AR2351" s="19">
        <f t="shared" si="4681"/>
        <v>2672.2</v>
      </c>
      <c r="AS2351" s="19">
        <f t="shared" si="4657"/>
        <v>2672.2</v>
      </c>
      <c r="AT2351" s="19"/>
      <c r="AU2351" s="19">
        <f t="shared" si="4682"/>
        <v>2672.2</v>
      </c>
      <c r="AV2351" s="19"/>
      <c r="AW2351" s="32"/>
      <c r="AX2351" s="23"/>
      <c r="AY2351" s="2"/>
    </row>
    <row r="2352" spans="1:51" ht="93.6" x14ac:dyDescent="0.3">
      <c r="A2352" s="49" t="s">
        <v>484</v>
      </c>
      <c r="B2352" s="45"/>
      <c r="C2352" s="49"/>
      <c r="D2352" s="49"/>
      <c r="E2352" s="15" t="s">
        <v>803</v>
      </c>
      <c r="F2352" s="19">
        <f>F2353+F2356</f>
        <v>2734.1</v>
      </c>
      <c r="G2352" s="19">
        <f>G2353+G2356</f>
        <v>2441.2000000000003</v>
      </c>
      <c r="H2352" s="19">
        <f>H2353+H2356</f>
        <v>2245.9</v>
      </c>
      <c r="I2352" s="19">
        <f t="shared" ref="I2352:K2352" si="4692">I2353+I2356</f>
        <v>0</v>
      </c>
      <c r="J2352" s="19">
        <f t="shared" si="4692"/>
        <v>0</v>
      </c>
      <c r="K2352" s="19">
        <f t="shared" si="4692"/>
        <v>0</v>
      </c>
      <c r="L2352" s="19">
        <f t="shared" si="4683"/>
        <v>2734.1</v>
      </c>
      <c r="M2352" s="19">
        <f t="shared" si="4684"/>
        <v>2441.2000000000003</v>
      </c>
      <c r="N2352" s="19">
        <f t="shared" si="4685"/>
        <v>2245.9</v>
      </c>
      <c r="O2352" s="19">
        <f t="shared" ref="O2352:Q2352" si="4693">O2353+O2356</f>
        <v>0</v>
      </c>
      <c r="P2352" s="19">
        <f t="shared" si="4693"/>
        <v>0</v>
      </c>
      <c r="Q2352" s="19">
        <f t="shared" si="4693"/>
        <v>0</v>
      </c>
      <c r="R2352" s="19">
        <f t="shared" si="4664"/>
        <v>2734.1</v>
      </c>
      <c r="S2352" s="19">
        <f t="shared" si="4665"/>
        <v>2441.2000000000003</v>
      </c>
      <c r="T2352" s="19">
        <f t="shared" si="4666"/>
        <v>2245.9</v>
      </c>
      <c r="U2352" s="19">
        <f>U2353+U2356</f>
        <v>0</v>
      </c>
      <c r="V2352" s="19">
        <f t="shared" si="4667"/>
        <v>2734.1</v>
      </c>
      <c r="W2352" s="19">
        <f t="shared" si="4668"/>
        <v>2441.2000000000003</v>
      </c>
      <c r="X2352" s="19">
        <f t="shared" si="4669"/>
        <v>2245.9</v>
      </c>
      <c r="Y2352" s="19">
        <f t="shared" ref="Y2352:AA2352" si="4694">Y2353+Y2356</f>
        <v>0</v>
      </c>
      <c r="Z2352" s="19">
        <f t="shared" si="4694"/>
        <v>0</v>
      </c>
      <c r="AA2352" s="19">
        <f t="shared" si="4694"/>
        <v>0</v>
      </c>
      <c r="AB2352" s="19">
        <f t="shared" si="4677"/>
        <v>2734.1</v>
      </c>
      <c r="AC2352" s="19">
        <f t="shared" si="4678"/>
        <v>2441.2000000000003</v>
      </c>
      <c r="AD2352" s="19">
        <f t="shared" si="4679"/>
        <v>2245.9</v>
      </c>
      <c r="AE2352" s="19">
        <f t="shared" ref="AE2352:AF2352" si="4695">AE2353+AE2356</f>
        <v>0</v>
      </c>
      <c r="AF2352" s="19">
        <f t="shared" si="4695"/>
        <v>0</v>
      </c>
      <c r="AG2352" s="19">
        <f t="shared" si="4689"/>
        <v>2734.1</v>
      </c>
      <c r="AH2352" s="19">
        <f t="shared" si="4690"/>
        <v>2441.2000000000003</v>
      </c>
      <c r="AI2352" s="19">
        <f t="shared" si="4691"/>
        <v>2245.9</v>
      </c>
      <c r="AJ2352" s="19">
        <f>AJ2353+AJ2356</f>
        <v>0</v>
      </c>
      <c r="AK2352" s="19">
        <f>AK2353+AK2356</f>
        <v>0</v>
      </c>
      <c r="AL2352" s="19">
        <f>AL2353+AL2356</f>
        <v>0</v>
      </c>
      <c r="AM2352" s="19">
        <f t="shared" si="4655"/>
        <v>2734.1</v>
      </c>
      <c r="AN2352" s="19">
        <f>AN2353+AN2356</f>
        <v>0</v>
      </c>
      <c r="AO2352" s="19">
        <f t="shared" si="4680"/>
        <v>2734.1</v>
      </c>
      <c r="AP2352" s="19">
        <f t="shared" si="4656"/>
        <v>2441.2000000000003</v>
      </c>
      <c r="AQ2352" s="19">
        <f>AQ2353+AQ2356</f>
        <v>0</v>
      </c>
      <c r="AR2352" s="19">
        <f t="shared" si="4681"/>
        <v>2441.2000000000003</v>
      </c>
      <c r="AS2352" s="19">
        <f t="shared" si="4657"/>
        <v>2245.9</v>
      </c>
      <c r="AT2352" s="19">
        <f>AT2353+AT2356</f>
        <v>0</v>
      </c>
      <c r="AU2352" s="19">
        <f t="shared" si="4682"/>
        <v>2245.9</v>
      </c>
      <c r="AV2352" s="19">
        <f>AV2353+AV2356</f>
        <v>0</v>
      </c>
      <c r="AW2352" s="32"/>
      <c r="AX2352" s="23"/>
      <c r="AY2352" s="2"/>
    </row>
    <row r="2353" spans="1:51" ht="93.6" x14ac:dyDescent="0.3">
      <c r="A2353" s="49" t="s">
        <v>484</v>
      </c>
      <c r="B2353" s="45">
        <v>100</v>
      </c>
      <c r="C2353" s="49"/>
      <c r="D2353" s="49"/>
      <c r="E2353" s="15" t="s">
        <v>577</v>
      </c>
      <c r="F2353" s="19">
        <f>F2354</f>
        <v>2630.2</v>
      </c>
      <c r="G2353" s="19">
        <f t="shared" ref="G2353:AV2354" si="4696">G2354</f>
        <v>2348.4</v>
      </c>
      <c r="H2353" s="19">
        <f t="shared" si="4696"/>
        <v>2160.5</v>
      </c>
      <c r="I2353" s="19">
        <f t="shared" si="4696"/>
        <v>0</v>
      </c>
      <c r="J2353" s="19">
        <f t="shared" si="4696"/>
        <v>0</v>
      </c>
      <c r="K2353" s="19">
        <f t="shared" si="4696"/>
        <v>0</v>
      </c>
      <c r="L2353" s="19">
        <f t="shared" si="4683"/>
        <v>2630.2</v>
      </c>
      <c r="M2353" s="19">
        <f t="shared" si="4684"/>
        <v>2348.4</v>
      </c>
      <c r="N2353" s="19">
        <f t="shared" si="4685"/>
        <v>2160.5</v>
      </c>
      <c r="O2353" s="19">
        <f t="shared" si="4696"/>
        <v>0</v>
      </c>
      <c r="P2353" s="19">
        <f t="shared" si="4696"/>
        <v>0</v>
      </c>
      <c r="Q2353" s="19">
        <f t="shared" si="4696"/>
        <v>0</v>
      </c>
      <c r="R2353" s="19">
        <f t="shared" si="4664"/>
        <v>2630.2</v>
      </c>
      <c r="S2353" s="19">
        <f t="shared" si="4665"/>
        <v>2348.4</v>
      </c>
      <c r="T2353" s="19">
        <f t="shared" si="4666"/>
        <v>2160.5</v>
      </c>
      <c r="U2353" s="19">
        <f t="shared" si="4696"/>
        <v>0</v>
      </c>
      <c r="V2353" s="19">
        <f t="shared" si="4667"/>
        <v>2630.2</v>
      </c>
      <c r="W2353" s="19">
        <f t="shared" si="4668"/>
        <v>2348.4</v>
      </c>
      <c r="X2353" s="19">
        <f t="shared" si="4669"/>
        <v>2160.5</v>
      </c>
      <c r="Y2353" s="19">
        <f t="shared" si="4696"/>
        <v>0</v>
      </c>
      <c r="Z2353" s="19">
        <f t="shared" si="4696"/>
        <v>0</v>
      </c>
      <c r="AA2353" s="19">
        <f t="shared" si="4696"/>
        <v>0</v>
      </c>
      <c r="AB2353" s="19">
        <f t="shared" si="4677"/>
        <v>2630.2</v>
      </c>
      <c r="AC2353" s="19">
        <f t="shared" si="4678"/>
        <v>2348.4</v>
      </c>
      <c r="AD2353" s="19">
        <f t="shared" si="4679"/>
        <v>2160.5</v>
      </c>
      <c r="AE2353" s="19">
        <f t="shared" si="4696"/>
        <v>0</v>
      </c>
      <c r="AF2353" s="19">
        <f t="shared" si="4696"/>
        <v>0</v>
      </c>
      <c r="AG2353" s="19">
        <f t="shared" si="4689"/>
        <v>2630.2</v>
      </c>
      <c r="AH2353" s="19">
        <f t="shared" si="4690"/>
        <v>2348.4</v>
      </c>
      <c r="AI2353" s="19">
        <f t="shared" si="4691"/>
        <v>2160.5</v>
      </c>
      <c r="AJ2353" s="19">
        <f t="shared" si="4696"/>
        <v>0</v>
      </c>
      <c r="AK2353" s="19">
        <f t="shared" si="4696"/>
        <v>0</v>
      </c>
      <c r="AL2353" s="19">
        <f t="shared" si="4696"/>
        <v>0</v>
      </c>
      <c r="AM2353" s="19">
        <f t="shared" si="4655"/>
        <v>2630.2</v>
      </c>
      <c r="AN2353" s="19">
        <f t="shared" si="4696"/>
        <v>0</v>
      </c>
      <c r="AO2353" s="19">
        <f t="shared" si="4680"/>
        <v>2630.2</v>
      </c>
      <c r="AP2353" s="19">
        <f t="shared" si="4656"/>
        <v>2348.4</v>
      </c>
      <c r="AQ2353" s="19">
        <f t="shared" si="4696"/>
        <v>0</v>
      </c>
      <c r="AR2353" s="19">
        <f t="shared" si="4681"/>
        <v>2348.4</v>
      </c>
      <c r="AS2353" s="19">
        <f t="shared" si="4657"/>
        <v>2160.5</v>
      </c>
      <c r="AT2353" s="19">
        <f t="shared" si="4696"/>
        <v>0</v>
      </c>
      <c r="AU2353" s="19">
        <f t="shared" si="4682"/>
        <v>2160.5</v>
      </c>
      <c r="AV2353" s="19">
        <f t="shared" si="4696"/>
        <v>0</v>
      </c>
      <c r="AW2353" s="32"/>
      <c r="AX2353" s="23"/>
      <c r="AY2353" s="2"/>
    </row>
    <row r="2354" spans="1:51" ht="31.2" x14ac:dyDescent="0.3">
      <c r="A2354" s="49" t="s">
        <v>484</v>
      </c>
      <c r="B2354" s="45">
        <v>110</v>
      </c>
      <c r="C2354" s="49"/>
      <c r="D2354" s="49"/>
      <c r="E2354" s="15" t="s">
        <v>584</v>
      </c>
      <c r="F2354" s="19">
        <f t="shared" ref="F2354:H2354" si="4697">F2355</f>
        <v>2630.2</v>
      </c>
      <c r="G2354" s="19">
        <f t="shared" si="4697"/>
        <v>2348.4</v>
      </c>
      <c r="H2354" s="19">
        <f t="shared" si="4697"/>
        <v>2160.5</v>
      </c>
      <c r="I2354" s="19">
        <f t="shared" si="4696"/>
        <v>0</v>
      </c>
      <c r="J2354" s="19">
        <f t="shared" si="4696"/>
        <v>0</v>
      </c>
      <c r="K2354" s="19">
        <f t="shared" si="4696"/>
        <v>0</v>
      </c>
      <c r="L2354" s="19">
        <f t="shared" si="4683"/>
        <v>2630.2</v>
      </c>
      <c r="M2354" s="19">
        <f t="shared" si="4684"/>
        <v>2348.4</v>
      </c>
      <c r="N2354" s="19">
        <f t="shared" si="4685"/>
        <v>2160.5</v>
      </c>
      <c r="O2354" s="19">
        <f t="shared" si="4696"/>
        <v>0</v>
      </c>
      <c r="P2354" s="19">
        <f t="shared" si="4696"/>
        <v>0</v>
      </c>
      <c r="Q2354" s="19">
        <f t="shared" si="4696"/>
        <v>0</v>
      </c>
      <c r="R2354" s="19">
        <f t="shared" si="4664"/>
        <v>2630.2</v>
      </c>
      <c r="S2354" s="19">
        <f t="shared" si="4665"/>
        <v>2348.4</v>
      </c>
      <c r="T2354" s="19">
        <f t="shared" si="4666"/>
        <v>2160.5</v>
      </c>
      <c r="U2354" s="19">
        <f t="shared" ref="U2354:AV2354" si="4698">U2355</f>
        <v>0</v>
      </c>
      <c r="V2354" s="19">
        <f t="shared" si="4667"/>
        <v>2630.2</v>
      </c>
      <c r="W2354" s="19">
        <f t="shared" si="4668"/>
        <v>2348.4</v>
      </c>
      <c r="X2354" s="19">
        <f t="shared" si="4669"/>
        <v>2160.5</v>
      </c>
      <c r="Y2354" s="19">
        <f t="shared" si="4698"/>
        <v>0</v>
      </c>
      <c r="Z2354" s="19">
        <f t="shared" si="4698"/>
        <v>0</v>
      </c>
      <c r="AA2354" s="19">
        <f t="shared" si="4698"/>
        <v>0</v>
      </c>
      <c r="AB2354" s="19">
        <f t="shared" si="4677"/>
        <v>2630.2</v>
      </c>
      <c r="AC2354" s="19">
        <f t="shared" si="4678"/>
        <v>2348.4</v>
      </c>
      <c r="AD2354" s="19">
        <f t="shared" si="4679"/>
        <v>2160.5</v>
      </c>
      <c r="AE2354" s="19">
        <f t="shared" si="4698"/>
        <v>0</v>
      </c>
      <c r="AF2354" s="19">
        <f t="shared" si="4698"/>
        <v>0</v>
      </c>
      <c r="AG2354" s="19">
        <f t="shared" si="4689"/>
        <v>2630.2</v>
      </c>
      <c r="AH2354" s="19">
        <f t="shared" si="4690"/>
        <v>2348.4</v>
      </c>
      <c r="AI2354" s="19">
        <f t="shared" si="4691"/>
        <v>2160.5</v>
      </c>
      <c r="AJ2354" s="19">
        <f t="shared" si="4698"/>
        <v>0</v>
      </c>
      <c r="AK2354" s="19">
        <f t="shared" si="4698"/>
        <v>0</v>
      </c>
      <c r="AL2354" s="19">
        <f t="shared" si="4698"/>
        <v>0</v>
      </c>
      <c r="AM2354" s="19">
        <f t="shared" si="4655"/>
        <v>2630.2</v>
      </c>
      <c r="AN2354" s="19">
        <f t="shared" si="4698"/>
        <v>0</v>
      </c>
      <c r="AO2354" s="19">
        <f t="shared" si="4680"/>
        <v>2630.2</v>
      </c>
      <c r="AP2354" s="19">
        <f t="shared" si="4656"/>
        <v>2348.4</v>
      </c>
      <c r="AQ2354" s="19">
        <f t="shared" si="4698"/>
        <v>0</v>
      </c>
      <c r="AR2354" s="19">
        <f t="shared" si="4681"/>
        <v>2348.4</v>
      </c>
      <c r="AS2354" s="19">
        <f t="shared" si="4657"/>
        <v>2160.5</v>
      </c>
      <c r="AT2354" s="19">
        <f t="shared" si="4698"/>
        <v>0</v>
      </c>
      <c r="AU2354" s="19">
        <f t="shared" si="4682"/>
        <v>2160.5</v>
      </c>
      <c r="AV2354" s="19">
        <f t="shared" si="4698"/>
        <v>0</v>
      </c>
      <c r="AW2354" s="32"/>
      <c r="AX2354" s="23"/>
      <c r="AY2354" s="2"/>
    </row>
    <row r="2355" spans="1:51" x14ac:dyDescent="0.3">
      <c r="A2355" s="49" t="s">
        <v>484</v>
      </c>
      <c r="B2355" s="45">
        <v>110</v>
      </c>
      <c r="C2355" s="49" t="s">
        <v>61</v>
      </c>
      <c r="D2355" s="49" t="s">
        <v>142</v>
      </c>
      <c r="E2355" s="15" t="s">
        <v>569</v>
      </c>
      <c r="F2355" s="19">
        <v>2630.2</v>
      </c>
      <c r="G2355" s="19">
        <v>2348.4</v>
      </c>
      <c r="H2355" s="19">
        <v>2160.5</v>
      </c>
      <c r="I2355" s="19"/>
      <c r="J2355" s="19"/>
      <c r="K2355" s="19"/>
      <c r="L2355" s="19">
        <f t="shared" si="4683"/>
        <v>2630.2</v>
      </c>
      <c r="M2355" s="19">
        <f t="shared" si="4684"/>
        <v>2348.4</v>
      </c>
      <c r="N2355" s="19">
        <f t="shared" si="4685"/>
        <v>2160.5</v>
      </c>
      <c r="O2355" s="19"/>
      <c r="P2355" s="19"/>
      <c r="Q2355" s="19"/>
      <c r="R2355" s="19">
        <f t="shared" si="4664"/>
        <v>2630.2</v>
      </c>
      <c r="S2355" s="19">
        <f t="shared" si="4665"/>
        <v>2348.4</v>
      </c>
      <c r="T2355" s="19">
        <f t="shared" si="4666"/>
        <v>2160.5</v>
      </c>
      <c r="U2355" s="19"/>
      <c r="V2355" s="19">
        <f t="shared" si="4667"/>
        <v>2630.2</v>
      </c>
      <c r="W2355" s="19">
        <f t="shared" si="4668"/>
        <v>2348.4</v>
      </c>
      <c r="X2355" s="19">
        <f t="shared" si="4669"/>
        <v>2160.5</v>
      </c>
      <c r="Y2355" s="19"/>
      <c r="Z2355" s="19"/>
      <c r="AA2355" s="19"/>
      <c r="AB2355" s="19">
        <f t="shared" si="4677"/>
        <v>2630.2</v>
      </c>
      <c r="AC2355" s="19">
        <f t="shared" si="4678"/>
        <v>2348.4</v>
      </c>
      <c r="AD2355" s="19">
        <f t="shared" si="4679"/>
        <v>2160.5</v>
      </c>
      <c r="AE2355" s="19"/>
      <c r="AF2355" s="19"/>
      <c r="AG2355" s="19">
        <f t="shared" si="4689"/>
        <v>2630.2</v>
      </c>
      <c r="AH2355" s="19">
        <f t="shared" si="4690"/>
        <v>2348.4</v>
      </c>
      <c r="AI2355" s="19">
        <f t="shared" si="4691"/>
        <v>2160.5</v>
      </c>
      <c r="AJ2355" s="19"/>
      <c r="AK2355" s="19"/>
      <c r="AL2355" s="19"/>
      <c r="AM2355" s="19">
        <f t="shared" si="4655"/>
        <v>2630.2</v>
      </c>
      <c r="AN2355" s="19"/>
      <c r="AO2355" s="19">
        <f t="shared" si="4680"/>
        <v>2630.2</v>
      </c>
      <c r="AP2355" s="19">
        <f t="shared" si="4656"/>
        <v>2348.4</v>
      </c>
      <c r="AQ2355" s="19"/>
      <c r="AR2355" s="19">
        <f t="shared" si="4681"/>
        <v>2348.4</v>
      </c>
      <c r="AS2355" s="19">
        <f t="shared" si="4657"/>
        <v>2160.5</v>
      </c>
      <c r="AT2355" s="19"/>
      <c r="AU2355" s="19">
        <f t="shared" si="4682"/>
        <v>2160.5</v>
      </c>
      <c r="AV2355" s="19"/>
      <c r="AW2355" s="32"/>
      <c r="AX2355" s="23"/>
      <c r="AY2355" s="2"/>
    </row>
    <row r="2356" spans="1:51" ht="31.2" x14ac:dyDescent="0.3">
      <c r="A2356" s="49" t="s">
        <v>484</v>
      </c>
      <c r="B2356" s="45">
        <v>200</v>
      </c>
      <c r="C2356" s="49"/>
      <c r="D2356" s="49"/>
      <c r="E2356" s="15" t="s">
        <v>578</v>
      </c>
      <c r="F2356" s="19">
        <f t="shared" ref="F2356:K2357" si="4699">F2357</f>
        <v>103.9</v>
      </c>
      <c r="G2356" s="19">
        <f t="shared" si="4699"/>
        <v>92.8</v>
      </c>
      <c r="H2356" s="19">
        <f t="shared" si="4699"/>
        <v>85.4</v>
      </c>
      <c r="I2356" s="19">
        <f t="shared" si="4699"/>
        <v>0</v>
      </c>
      <c r="J2356" s="19">
        <f t="shared" si="4699"/>
        <v>0</v>
      </c>
      <c r="K2356" s="19">
        <f t="shared" si="4699"/>
        <v>0</v>
      </c>
      <c r="L2356" s="19">
        <f t="shared" si="4683"/>
        <v>103.9</v>
      </c>
      <c r="M2356" s="19">
        <f t="shared" si="4684"/>
        <v>92.8</v>
      </c>
      <c r="N2356" s="19">
        <f t="shared" si="4685"/>
        <v>85.4</v>
      </c>
      <c r="O2356" s="19">
        <f t="shared" ref="O2356:Q2357" si="4700">O2357</f>
        <v>0</v>
      </c>
      <c r="P2356" s="19">
        <f t="shared" si="4700"/>
        <v>0</v>
      </c>
      <c r="Q2356" s="19">
        <f t="shared" si="4700"/>
        <v>0</v>
      </c>
      <c r="R2356" s="19">
        <f t="shared" si="4664"/>
        <v>103.9</v>
      </c>
      <c r="S2356" s="19">
        <f t="shared" si="4665"/>
        <v>92.8</v>
      </c>
      <c r="T2356" s="19">
        <f t="shared" si="4666"/>
        <v>85.4</v>
      </c>
      <c r="U2356" s="19">
        <f t="shared" ref="U2356:AV2357" si="4701">U2357</f>
        <v>0</v>
      </c>
      <c r="V2356" s="19">
        <f t="shared" si="4667"/>
        <v>103.9</v>
      </c>
      <c r="W2356" s="19">
        <f t="shared" si="4668"/>
        <v>92.8</v>
      </c>
      <c r="X2356" s="19">
        <f t="shared" si="4669"/>
        <v>85.4</v>
      </c>
      <c r="Y2356" s="19">
        <f t="shared" si="4701"/>
        <v>0</v>
      </c>
      <c r="Z2356" s="19">
        <f t="shared" si="4701"/>
        <v>0</v>
      </c>
      <c r="AA2356" s="19">
        <f t="shared" si="4701"/>
        <v>0</v>
      </c>
      <c r="AB2356" s="19">
        <f t="shared" si="4677"/>
        <v>103.9</v>
      </c>
      <c r="AC2356" s="19">
        <f t="shared" si="4678"/>
        <v>92.8</v>
      </c>
      <c r="AD2356" s="19">
        <f t="shared" si="4679"/>
        <v>85.4</v>
      </c>
      <c r="AE2356" s="19">
        <f t="shared" si="4701"/>
        <v>0</v>
      </c>
      <c r="AF2356" s="19">
        <f t="shared" si="4701"/>
        <v>0</v>
      </c>
      <c r="AG2356" s="19">
        <f t="shared" si="4689"/>
        <v>103.9</v>
      </c>
      <c r="AH2356" s="19">
        <f t="shared" si="4690"/>
        <v>92.8</v>
      </c>
      <c r="AI2356" s="19">
        <f t="shared" si="4691"/>
        <v>85.4</v>
      </c>
      <c r="AJ2356" s="19">
        <f t="shared" si="4701"/>
        <v>0</v>
      </c>
      <c r="AK2356" s="19">
        <f t="shared" si="4701"/>
        <v>0</v>
      </c>
      <c r="AL2356" s="19">
        <f t="shared" si="4701"/>
        <v>0</v>
      </c>
      <c r="AM2356" s="19">
        <f t="shared" si="4655"/>
        <v>103.9</v>
      </c>
      <c r="AN2356" s="19">
        <f t="shared" si="4701"/>
        <v>0</v>
      </c>
      <c r="AO2356" s="19">
        <f t="shared" si="4680"/>
        <v>103.9</v>
      </c>
      <c r="AP2356" s="19">
        <f t="shared" si="4656"/>
        <v>92.8</v>
      </c>
      <c r="AQ2356" s="19">
        <f t="shared" si="4701"/>
        <v>0</v>
      </c>
      <c r="AR2356" s="19">
        <f t="shared" si="4681"/>
        <v>92.8</v>
      </c>
      <c r="AS2356" s="19">
        <f t="shared" si="4657"/>
        <v>85.4</v>
      </c>
      <c r="AT2356" s="19">
        <f t="shared" si="4701"/>
        <v>0</v>
      </c>
      <c r="AU2356" s="19">
        <f t="shared" si="4682"/>
        <v>85.4</v>
      </c>
      <c r="AV2356" s="19">
        <f t="shared" si="4701"/>
        <v>0</v>
      </c>
      <c r="AW2356" s="32"/>
      <c r="AX2356" s="23"/>
      <c r="AY2356" s="2"/>
    </row>
    <row r="2357" spans="1:51" ht="46.8" x14ac:dyDescent="0.3">
      <c r="A2357" s="49" t="s">
        <v>484</v>
      </c>
      <c r="B2357" s="45">
        <v>240</v>
      </c>
      <c r="C2357" s="49"/>
      <c r="D2357" s="49"/>
      <c r="E2357" s="15" t="s">
        <v>586</v>
      </c>
      <c r="F2357" s="19">
        <f t="shared" si="4699"/>
        <v>103.9</v>
      </c>
      <c r="G2357" s="19">
        <f t="shared" si="4699"/>
        <v>92.8</v>
      </c>
      <c r="H2357" s="19">
        <f t="shared" si="4699"/>
        <v>85.4</v>
      </c>
      <c r="I2357" s="19">
        <f t="shared" si="4699"/>
        <v>0</v>
      </c>
      <c r="J2357" s="19">
        <f t="shared" si="4699"/>
        <v>0</v>
      </c>
      <c r="K2357" s="19">
        <f t="shared" si="4699"/>
        <v>0</v>
      </c>
      <c r="L2357" s="19">
        <f t="shared" si="4683"/>
        <v>103.9</v>
      </c>
      <c r="M2357" s="19">
        <f t="shared" si="4684"/>
        <v>92.8</v>
      </c>
      <c r="N2357" s="19">
        <f t="shared" si="4685"/>
        <v>85.4</v>
      </c>
      <c r="O2357" s="19">
        <f t="shared" si="4700"/>
        <v>0</v>
      </c>
      <c r="P2357" s="19">
        <f t="shared" si="4700"/>
        <v>0</v>
      </c>
      <c r="Q2357" s="19">
        <f t="shared" si="4700"/>
        <v>0</v>
      </c>
      <c r="R2357" s="19">
        <f t="shared" si="4664"/>
        <v>103.9</v>
      </c>
      <c r="S2357" s="19">
        <f t="shared" si="4665"/>
        <v>92.8</v>
      </c>
      <c r="T2357" s="19">
        <f t="shared" si="4666"/>
        <v>85.4</v>
      </c>
      <c r="U2357" s="19">
        <f t="shared" si="4701"/>
        <v>0</v>
      </c>
      <c r="V2357" s="19">
        <f t="shared" si="4667"/>
        <v>103.9</v>
      </c>
      <c r="W2357" s="19">
        <f t="shared" si="4668"/>
        <v>92.8</v>
      </c>
      <c r="X2357" s="19">
        <f t="shared" si="4669"/>
        <v>85.4</v>
      </c>
      <c r="Y2357" s="19">
        <f t="shared" si="4701"/>
        <v>0</v>
      </c>
      <c r="Z2357" s="19">
        <f t="shared" si="4701"/>
        <v>0</v>
      </c>
      <c r="AA2357" s="19">
        <f t="shared" si="4701"/>
        <v>0</v>
      </c>
      <c r="AB2357" s="19">
        <f t="shared" si="4677"/>
        <v>103.9</v>
      </c>
      <c r="AC2357" s="19">
        <f t="shared" si="4678"/>
        <v>92.8</v>
      </c>
      <c r="AD2357" s="19">
        <f t="shared" si="4679"/>
        <v>85.4</v>
      </c>
      <c r="AE2357" s="19">
        <f t="shared" si="4701"/>
        <v>0</v>
      </c>
      <c r="AF2357" s="19">
        <f t="shared" si="4701"/>
        <v>0</v>
      </c>
      <c r="AG2357" s="19">
        <f t="shared" si="4689"/>
        <v>103.9</v>
      </c>
      <c r="AH2357" s="19">
        <f t="shared" si="4690"/>
        <v>92.8</v>
      </c>
      <c r="AI2357" s="19">
        <f t="shared" si="4691"/>
        <v>85.4</v>
      </c>
      <c r="AJ2357" s="19">
        <f t="shared" si="4701"/>
        <v>0</v>
      </c>
      <c r="AK2357" s="19">
        <f t="shared" si="4701"/>
        <v>0</v>
      </c>
      <c r="AL2357" s="19">
        <f t="shared" si="4701"/>
        <v>0</v>
      </c>
      <c r="AM2357" s="19">
        <f t="shared" si="4655"/>
        <v>103.9</v>
      </c>
      <c r="AN2357" s="19">
        <f t="shared" si="4701"/>
        <v>0</v>
      </c>
      <c r="AO2357" s="19">
        <f t="shared" si="4680"/>
        <v>103.9</v>
      </c>
      <c r="AP2357" s="19">
        <f t="shared" si="4656"/>
        <v>92.8</v>
      </c>
      <c r="AQ2357" s="19">
        <f t="shared" si="4701"/>
        <v>0</v>
      </c>
      <c r="AR2357" s="19">
        <f t="shared" si="4681"/>
        <v>92.8</v>
      </c>
      <c r="AS2357" s="19">
        <f t="shared" si="4657"/>
        <v>85.4</v>
      </c>
      <c r="AT2357" s="19">
        <f t="shared" si="4701"/>
        <v>0</v>
      </c>
      <c r="AU2357" s="19">
        <f t="shared" si="4682"/>
        <v>85.4</v>
      </c>
      <c r="AV2357" s="19">
        <f t="shared" si="4701"/>
        <v>0</v>
      </c>
      <c r="AW2357" s="32"/>
      <c r="AX2357" s="23"/>
      <c r="AY2357" s="2"/>
    </row>
    <row r="2358" spans="1:51" x14ac:dyDescent="0.3">
      <c r="A2358" s="49" t="s">
        <v>484</v>
      </c>
      <c r="B2358" s="45">
        <v>240</v>
      </c>
      <c r="C2358" s="49" t="s">
        <v>61</v>
      </c>
      <c r="D2358" s="49" t="s">
        <v>142</v>
      </c>
      <c r="E2358" s="15" t="s">
        <v>569</v>
      </c>
      <c r="F2358" s="19">
        <v>103.9</v>
      </c>
      <c r="G2358" s="19">
        <v>92.8</v>
      </c>
      <c r="H2358" s="19">
        <v>85.4</v>
      </c>
      <c r="I2358" s="19"/>
      <c r="J2358" s="19"/>
      <c r="K2358" s="19"/>
      <c r="L2358" s="19">
        <f t="shared" si="4683"/>
        <v>103.9</v>
      </c>
      <c r="M2358" s="19">
        <f t="shared" si="4684"/>
        <v>92.8</v>
      </c>
      <c r="N2358" s="19">
        <f t="shared" si="4685"/>
        <v>85.4</v>
      </c>
      <c r="O2358" s="19"/>
      <c r="P2358" s="19"/>
      <c r="Q2358" s="19"/>
      <c r="R2358" s="19">
        <f t="shared" si="4664"/>
        <v>103.9</v>
      </c>
      <c r="S2358" s="19">
        <f t="shared" si="4665"/>
        <v>92.8</v>
      </c>
      <c r="T2358" s="19">
        <f t="shared" si="4666"/>
        <v>85.4</v>
      </c>
      <c r="U2358" s="19"/>
      <c r="V2358" s="19">
        <f t="shared" si="4667"/>
        <v>103.9</v>
      </c>
      <c r="W2358" s="19">
        <f t="shared" si="4668"/>
        <v>92.8</v>
      </c>
      <c r="X2358" s="19">
        <f t="shared" si="4669"/>
        <v>85.4</v>
      </c>
      <c r="Y2358" s="19"/>
      <c r="Z2358" s="19"/>
      <c r="AA2358" s="19"/>
      <c r="AB2358" s="19">
        <f t="shared" si="4677"/>
        <v>103.9</v>
      </c>
      <c r="AC2358" s="19">
        <f t="shared" si="4678"/>
        <v>92.8</v>
      </c>
      <c r="AD2358" s="19">
        <f t="shared" si="4679"/>
        <v>85.4</v>
      </c>
      <c r="AE2358" s="19"/>
      <c r="AF2358" s="19"/>
      <c r="AG2358" s="19">
        <f t="shared" si="4689"/>
        <v>103.9</v>
      </c>
      <c r="AH2358" s="19">
        <f t="shared" si="4690"/>
        <v>92.8</v>
      </c>
      <c r="AI2358" s="19">
        <f t="shared" si="4691"/>
        <v>85.4</v>
      </c>
      <c r="AJ2358" s="19"/>
      <c r="AK2358" s="19"/>
      <c r="AL2358" s="19"/>
      <c r="AM2358" s="19">
        <f t="shared" si="4655"/>
        <v>103.9</v>
      </c>
      <c r="AN2358" s="19"/>
      <c r="AO2358" s="19">
        <f t="shared" si="4680"/>
        <v>103.9</v>
      </c>
      <c r="AP2358" s="19">
        <f t="shared" si="4656"/>
        <v>92.8</v>
      </c>
      <c r="AQ2358" s="19"/>
      <c r="AR2358" s="19">
        <f t="shared" si="4681"/>
        <v>92.8</v>
      </c>
      <c r="AS2358" s="19">
        <f t="shared" si="4657"/>
        <v>85.4</v>
      </c>
      <c r="AT2358" s="19"/>
      <c r="AU2358" s="19">
        <f t="shared" si="4682"/>
        <v>85.4</v>
      </c>
      <c r="AV2358" s="19"/>
      <c r="AW2358" s="32"/>
      <c r="AX2358" s="23"/>
      <c r="AY2358" s="2"/>
    </row>
    <row r="2359" spans="1:51" ht="78" x14ac:dyDescent="0.3">
      <c r="A2359" s="49" t="s">
        <v>485</v>
      </c>
      <c r="B2359" s="45"/>
      <c r="C2359" s="49"/>
      <c r="D2359" s="49"/>
      <c r="E2359" s="15" t="s">
        <v>804</v>
      </c>
      <c r="F2359" s="19">
        <f t="shared" ref="F2359:K2361" si="4702">F2360</f>
        <v>7.5</v>
      </c>
      <c r="G2359" s="19">
        <f t="shared" si="4702"/>
        <v>7.5</v>
      </c>
      <c r="H2359" s="19">
        <f t="shared" si="4702"/>
        <v>7.5</v>
      </c>
      <c r="I2359" s="19">
        <f t="shared" si="4702"/>
        <v>0</v>
      </c>
      <c r="J2359" s="19">
        <f t="shared" si="4702"/>
        <v>0</v>
      </c>
      <c r="K2359" s="19">
        <f t="shared" si="4702"/>
        <v>0</v>
      </c>
      <c r="L2359" s="19">
        <f t="shared" si="4683"/>
        <v>7.5</v>
      </c>
      <c r="M2359" s="19">
        <f t="shared" si="4684"/>
        <v>7.5</v>
      </c>
      <c r="N2359" s="19">
        <f t="shared" si="4685"/>
        <v>7.5</v>
      </c>
      <c r="O2359" s="19">
        <f t="shared" ref="O2359:Q2361" si="4703">O2360</f>
        <v>0</v>
      </c>
      <c r="P2359" s="19">
        <f t="shared" si="4703"/>
        <v>0</v>
      </c>
      <c r="Q2359" s="19">
        <f t="shared" si="4703"/>
        <v>0</v>
      </c>
      <c r="R2359" s="19">
        <f t="shared" si="4664"/>
        <v>7.5</v>
      </c>
      <c r="S2359" s="19">
        <f t="shared" si="4665"/>
        <v>7.5</v>
      </c>
      <c r="T2359" s="19">
        <f t="shared" si="4666"/>
        <v>7.5</v>
      </c>
      <c r="U2359" s="19">
        <f t="shared" ref="U2359:AV2361" si="4704">U2360</f>
        <v>0</v>
      </c>
      <c r="V2359" s="19">
        <f t="shared" si="4667"/>
        <v>7.5</v>
      </c>
      <c r="W2359" s="19">
        <f t="shared" si="4668"/>
        <v>7.5</v>
      </c>
      <c r="X2359" s="19">
        <f t="shared" si="4669"/>
        <v>7.5</v>
      </c>
      <c r="Y2359" s="19">
        <f t="shared" si="4704"/>
        <v>0</v>
      </c>
      <c r="Z2359" s="19">
        <f t="shared" si="4704"/>
        <v>0</v>
      </c>
      <c r="AA2359" s="19">
        <f t="shared" si="4704"/>
        <v>0</v>
      </c>
      <c r="AB2359" s="19">
        <f t="shared" si="4677"/>
        <v>7.5</v>
      </c>
      <c r="AC2359" s="19">
        <f t="shared" si="4678"/>
        <v>7.5</v>
      </c>
      <c r="AD2359" s="19">
        <f t="shared" si="4679"/>
        <v>7.5</v>
      </c>
      <c r="AE2359" s="19">
        <f t="shared" si="4704"/>
        <v>0</v>
      </c>
      <c r="AF2359" s="19">
        <f t="shared" si="4704"/>
        <v>0</v>
      </c>
      <c r="AG2359" s="19">
        <f t="shared" si="4689"/>
        <v>7.5</v>
      </c>
      <c r="AH2359" s="19">
        <f t="shared" si="4690"/>
        <v>7.5</v>
      </c>
      <c r="AI2359" s="19">
        <f t="shared" si="4691"/>
        <v>7.5</v>
      </c>
      <c r="AJ2359" s="19">
        <f t="shared" si="4704"/>
        <v>0</v>
      </c>
      <c r="AK2359" s="19">
        <f t="shared" si="4704"/>
        <v>0</v>
      </c>
      <c r="AL2359" s="19">
        <f t="shared" si="4704"/>
        <v>0</v>
      </c>
      <c r="AM2359" s="19">
        <f t="shared" si="4655"/>
        <v>7.5</v>
      </c>
      <c r="AN2359" s="19">
        <f t="shared" si="4704"/>
        <v>0</v>
      </c>
      <c r="AO2359" s="19">
        <f t="shared" si="4680"/>
        <v>7.5</v>
      </c>
      <c r="AP2359" s="19">
        <f t="shared" si="4656"/>
        <v>7.5</v>
      </c>
      <c r="AQ2359" s="19">
        <f t="shared" si="4704"/>
        <v>0</v>
      </c>
      <c r="AR2359" s="19">
        <f t="shared" si="4681"/>
        <v>7.5</v>
      </c>
      <c r="AS2359" s="19">
        <f t="shared" si="4657"/>
        <v>7.5</v>
      </c>
      <c r="AT2359" s="19">
        <f t="shared" si="4704"/>
        <v>0</v>
      </c>
      <c r="AU2359" s="19">
        <f t="shared" si="4682"/>
        <v>7.5</v>
      </c>
      <c r="AV2359" s="19">
        <f t="shared" si="4704"/>
        <v>0</v>
      </c>
      <c r="AW2359" s="32"/>
      <c r="AX2359" s="23"/>
      <c r="AY2359" s="2"/>
    </row>
    <row r="2360" spans="1:51" ht="31.2" x14ac:dyDescent="0.3">
      <c r="A2360" s="49" t="s">
        <v>485</v>
      </c>
      <c r="B2360" s="45">
        <v>200</v>
      </c>
      <c r="C2360" s="49"/>
      <c r="D2360" s="49"/>
      <c r="E2360" s="15" t="s">
        <v>578</v>
      </c>
      <c r="F2360" s="19">
        <f t="shared" si="4702"/>
        <v>7.5</v>
      </c>
      <c r="G2360" s="19">
        <f t="shared" si="4702"/>
        <v>7.5</v>
      </c>
      <c r="H2360" s="19">
        <f t="shared" si="4702"/>
        <v>7.5</v>
      </c>
      <c r="I2360" s="19">
        <f t="shared" si="4702"/>
        <v>0</v>
      </c>
      <c r="J2360" s="19">
        <f t="shared" si="4702"/>
        <v>0</v>
      </c>
      <c r="K2360" s="19">
        <f t="shared" si="4702"/>
        <v>0</v>
      </c>
      <c r="L2360" s="19">
        <f t="shared" si="4683"/>
        <v>7.5</v>
      </c>
      <c r="M2360" s="19">
        <f t="shared" si="4684"/>
        <v>7.5</v>
      </c>
      <c r="N2360" s="19">
        <f t="shared" si="4685"/>
        <v>7.5</v>
      </c>
      <c r="O2360" s="19">
        <f t="shared" si="4703"/>
        <v>0</v>
      </c>
      <c r="P2360" s="19">
        <f t="shared" si="4703"/>
        <v>0</v>
      </c>
      <c r="Q2360" s="19">
        <f t="shared" si="4703"/>
        <v>0</v>
      </c>
      <c r="R2360" s="19">
        <f t="shared" si="4664"/>
        <v>7.5</v>
      </c>
      <c r="S2360" s="19">
        <f t="shared" si="4665"/>
        <v>7.5</v>
      </c>
      <c r="T2360" s="19">
        <f t="shared" si="4666"/>
        <v>7.5</v>
      </c>
      <c r="U2360" s="19">
        <f t="shared" si="4704"/>
        <v>0</v>
      </c>
      <c r="V2360" s="19">
        <f t="shared" si="4667"/>
        <v>7.5</v>
      </c>
      <c r="W2360" s="19">
        <f t="shared" si="4668"/>
        <v>7.5</v>
      </c>
      <c r="X2360" s="19">
        <f t="shared" si="4669"/>
        <v>7.5</v>
      </c>
      <c r="Y2360" s="19">
        <f t="shared" si="4704"/>
        <v>0</v>
      </c>
      <c r="Z2360" s="19">
        <f t="shared" si="4704"/>
        <v>0</v>
      </c>
      <c r="AA2360" s="19">
        <f t="shared" si="4704"/>
        <v>0</v>
      </c>
      <c r="AB2360" s="19">
        <f t="shared" si="4677"/>
        <v>7.5</v>
      </c>
      <c r="AC2360" s="19">
        <f t="shared" si="4678"/>
        <v>7.5</v>
      </c>
      <c r="AD2360" s="19">
        <f t="shared" si="4679"/>
        <v>7.5</v>
      </c>
      <c r="AE2360" s="19">
        <f t="shared" si="4704"/>
        <v>0</v>
      </c>
      <c r="AF2360" s="19">
        <f t="shared" si="4704"/>
        <v>0</v>
      </c>
      <c r="AG2360" s="19">
        <f t="shared" si="4689"/>
        <v>7.5</v>
      </c>
      <c r="AH2360" s="19">
        <f t="shared" si="4690"/>
        <v>7.5</v>
      </c>
      <c r="AI2360" s="19">
        <f t="shared" si="4691"/>
        <v>7.5</v>
      </c>
      <c r="AJ2360" s="19">
        <f t="shared" si="4704"/>
        <v>0</v>
      </c>
      <c r="AK2360" s="19">
        <f t="shared" si="4704"/>
        <v>0</v>
      </c>
      <c r="AL2360" s="19">
        <f t="shared" si="4704"/>
        <v>0</v>
      </c>
      <c r="AM2360" s="19">
        <f t="shared" si="4655"/>
        <v>7.5</v>
      </c>
      <c r="AN2360" s="19">
        <f t="shared" si="4704"/>
        <v>0</v>
      </c>
      <c r="AO2360" s="19">
        <f t="shared" si="4680"/>
        <v>7.5</v>
      </c>
      <c r="AP2360" s="19">
        <f t="shared" si="4656"/>
        <v>7.5</v>
      </c>
      <c r="AQ2360" s="19">
        <f t="shared" si="4704"/>
        <v>0</v>
      </c>
      <c r="AR2360" s="19">
        <f t="shared" si="4681"/>
        <v>7.5</v>
      </c>
      <c r="AS2360" s="19">
        <f t="shared" si="4657"/>
        <v>7.5</v>
      </c>
      <c r="AT2360" s="19">
        <f t="shared" si="4704"/>
        <v>0</v>
      </c>
      <c r="AU2360" s="19">
        <f t="shared" si="4682"/>
        <v>7.5</v>
      </c>
      <c r="AV2360" s="19">
        <f t="shared" si="4704"/>
        <v>0</v>
      </c>
      <c r="AW2360" s="32"/>
      <c r="AX2360" s="23"/>
      <c r="AY2360" s="2"/>
    </row>
    <row r="2361" spans="1:51" ht="46.8" x14ac:dyDescent="0.3">
      <c r="A2361" s="49" t="s">
        <v>485</v>
      </c>
      <c r="B2361" s="45">
        <v>240</v>
      </c>
      <c r="C2361" s="49"/>
      <c r="D2361" s="49"/>
      <c r="E2361" s="15" t="s">
        <v>586</v>
      </c>
      <c r="F2361" s="19">
        <f t="shared" si="4702"/>
        <v>7.5</v>
      </c>
      <c r="G2361" s="19">
        <f t="shared" si="4702"/>
        <v>7.5</v>
      </c>
      <c r="H2361" s="19">
        <f t="shared" si="4702"/>
        <v>7.5</v>
      </c>
      <c r="I2361" s="19">
        <f t="shared" si="4702"/>
        <v>0</v>
      </c>
      <c r="J2361" s="19">
        <f t="shared" si="4702"/>
        <v>0</v>
      </c>
      <c r="K2361" s="19">
        <f t="shared" si="4702"/>
        <v>0</v>
      </c>
      <c r="L2361" s="19">
        <f t="shared" si="4683"/>
        <v>7.5</v>
      </c>
      <c r="M2361" s="19">
        <f t="shared" si="4684"/>
        <v>7.5</v>
      </c>
      <c r="N2361" s="19">
        <f t="shared" si="4685"/>
        <v>7.5</v>
      </c>
      <c r="O2361" s="19">
        <f t="shared" si="4703"/>
        <v>0</v>
      </c>
      <c r="P2361" s="19">
        <f t="shared" si="4703"/>
        <v>0</v>
      </c>
      <c r="Q2361" s="19">
        <f t="shared" si="4703"/>
        <v>0</v>
      </c>
      <c r="R2361" s="19">
        <f t="shared" si="4664"/>
        <v>7.5</v>
      </c>
      <c r="S2361" s="19">
        <f t="shared" si="4665"/>
        <v>7.5</v>
      </c>
      <c r="T2361" s="19">
        <f t="shared" si="4666"/>
        <v>7.5</v>
      </c>
      <c r="U2361" s="19">
        <f t="shared" si="4704"/>
        <v>0</v>
      </c>
      <c r="V2361" s="19">
        <f t="shared" si="4667"/>
        <v>7.5</v>
      </c>
      <c r="W2361" s="19">
        <f t="shared" si="4668"/>
        <v>7.5</v>
      </c>
      <c r="X2361" s="19">
        <f t="shared" si="4669"/>
        <v>7.5</v>
      </c>
      <c r="Y2361" s="19">
        <f t="shared" si="4704"/>
        <v>0</v>
      </c>
      <c r="Z2361" s="19">
        <f t="shared" si="4704"/>
        <v>0</v>
      </c>
      <c r="AA2361" s="19">
        <f t="shared" si="4704"/>
        <v>0</v>
      </c>
      <c r="AB2361" s="19">
        <f t="shared" si="4677"/>
        <v>7.5</v>
      </c>
      <c r="AC2361" s="19">
        <f t="shared" si="4678"/>
        <v>7.5</v>
      </c>
      <c r="AD2361" s="19">
        <f t="shared" si="4679"/>
        <v>7.5</v>
      </c>
      <c r="AE2361" s="19">
        <f t="shared" si="4704"/>
        <v>0</v>
      </c>
      <c r="AF2361" s="19">
        <f t="shared" si="4704"/>
        <v>0</v>
      </c>
      <c r="AG2361" s="19">
        <f t="shared" si="4689"/>
        <v>7.5</v>
      </c>
      <c r="AH2361" s="19">
        <f t="shared" si="4690"/>
        <v>7.5</v>
      </c>
      <c r="AI2361" s="19">
        <f t="shared" si="4691"/>
        <v>7.5</v>
      </c>
      <c r="AJ2361" s="19">
        <f t="shared" si="4704"/>
        <v>0</v>
      </c>
      <c r="AK2361" s="19">
        <f t="shared" si="4704"/>
        <v>0</v>
      </c>
      <c r="AL2361" s="19">
        <f t="shared" si="4704"/>
        <v>0</v>
      </c>
      <c r="AM2361" s="19">
        <f t="shared" si="4655"/>
        <v>7.5</v>
      </c>
      <c r="AN2361" s="19">
        <f t="shared" si="4704"/>
        <v>0</v>
      </c>
      <c r="AO2361" s="19">
        <f t="shared" si="4680"/>
        <v>7.5</v>
      </c>
      <c r="AP2361" s="19">
        <f t="shared" si="4656"/>
        <v>7.5</v>
      </c>
      <c r="AQ2361" s="19">
        <f t="shared" si="4704"/>
        <v>0</v>
      </c>
      <c r="AR2361" s="19">
        <f t="shared" si="4681"/>
        <v>7.5</v>
      </c>
      <c r="AS2361" s="19">
        <f t="shared" si="4657"/>
        <v>7.5</v>
      </c>
      <c r="AT2361" s="19">
        <f t="shared" si="4704"/>
        <v>0</v>
      </c>
      <c r="AU2361" s="19">
        <f t="shared" si="4682"/>
        <v>7.5</v>
      </c>
      <c r="AV2361" s="19">
        <f t="shared" si="4704"/>
        <v>0</v>
      </c>
      <c r="AW2361" s="32"/>
      <c r="AX2361" s="23"/>
      <c r="AY2361" s="2"/>
    </row>
    <row r="2362" spans="1:51" x14ac:dyDescent="0.3">
      <c r="A2362" s="49" t="s">
        <v>485</v>
      </c>
      <c r="B2362" s="45">
        <v>240</v>
      </c>
      <c r="C2362" s="49" t="s">
        <v>5</v>
      </c>
      <c r="D2362" s="49" t="s">
        <v>6</v>
      </c>
      <c r="E2362" s="15" t="s">
        <v>543</v>
      </c>
      <c r="F2362" s="19">
        <v>7.5</v>
      </c>
      <c r="G2362" s="19">
        <v>7.5</v>
      </c>
      <c r="H2362" s="19">
        <v>7.5</v>
      </c>
      <c r="I2362" s="19"/>
      <c r="J2362" s="19"/>
      <c r="K2362" s="19"/>
      <c r="L2362" s="19">
        <f t="shared" si="4683"/>
        <v>7.5</v>
      </c>
      <c r="M2362" s="19">
        <f t="shared" si="4684"/>
        <v>7.5</v>
      </c>
      <c r="N2362" s="19">
        <f t="shared" si="4685"/>
        <v>7.5</v>
      </c>
      <c r="O2362" s="19"/>
      <c r="P2362" s="19"/>
      <c r="Q2362" s="19"/>
      <c r="R2362" s="19">
        <f t="shared" si="4664"/>
        <v>7.5</v>
      </c>
      <c r="S2362" s="19">
        <f t="shared" si="4665"/>
        <v>7.5</v>
      </c>
      <c r="T2362" s="19">
        <f t="shared" si="4666"/>
        <v>7.5</v>
      </c>
      <c r="U2362" s="19"/>
      <c r="V2362" s="19">
        <f t="shared" si="4667"/>
        <v>7.5</v>
      </c>
      <c r="W2362" s="19">
        <f t="shared" si="4668"/>
        <v>7.5</v>
      </c>
      <c r="X2362" s="19">
        <f t="shared" si="4669"/>
        <v>7.5</v>
      </c>
      <c r="Y2362" s="19"/>
      <c r="Z2362" s="19"/>
      <c r="AA2362" s="19"/>
      <c r="AB2362" s="19">
        <f t="shared" si="4677"/>
        <v>7.5</v>
      </c>
      <c r="AC2362" s="19">
        <f t="shared" si="4678"/>
        <v>7.5</v>
      </c>
      <c r="AD2362" s="19">
        <f t="shared" si="4679"/>
        <v>7.5</v>
      </c>
      <c r="AE2362" s="19"/>
      <c r="AF2362" s="19"/>
      <c r="AG2362" s="19">
        <f t="shared" si="4689"/>
        <v>7.5</v>
      </c>
      <c r="AH2362" s="19">
        <f t="shared" si="4690"/>
        <v>7.5</v>
      </c>
      <c r="AI2362" s="19">
        <f t="shared" si="4691"/>
        <v>7.5</v>
      </c>
      <c r="AJ2362" s="19"/>
      <c r="AK2362" s="19"/>
      <c r="AL2362" s="19"/>
      <c r="AM2362" s="19">
        <f t="shared" si="4655"/>
        <v>7.5</v>
      </c>
      <c r="AN2362" s="19"/>
      <c r="AO2362" s="19">
        <f t="shared" si="4680"/>
        <v>7.5</v>
      </c>
      <c r="AP2362" s="19">
        <f t="shared" si="4656"/>
        <v>7.5</v>
      </c>
      <c r="AQ2362" s="19"/>
      <c r="AR2362" s="19">
        <f t="shared" si="4681"/>
        <v>7.5</v>
      </c>
      <c r="AS2362" s="19">
        <f t="shared" si="4657"/>
        <v>7.5</v>
      </c>
      <c r="AT2362" s="19"/>
      <c r="AU2362" s="19">
        <f t="shared" si="4682"/>
        <v>7.5</v>
      </c>
      <c r="AV2362" s="19"/>
      <c r="AW2362" s="32"/>
      <c r="AX2362" s="23"/>
      <c r="AY2362" s="2"/>
    </row>
    <row r="2363" spans="1:51" ht="78" x14ac:dyDescent="0.3">
      <c r="A2363" s="49" t="s">
        <v>949</v>
      </c>
      <c r="B2363" s="45"/>
      <c r="C2363" s="49"/>
      <c r="D2363" s="49"/>
      <c r="E2363" s="15" t="s">
        <v>805</v>
      </c>
      <c r="F2363" s="19">
        <f t="shared" ref="F2363:K2365" si="4705">F2364</f>
        <v>39.1</v>
      </c>
      <c r="G2363" s="19">
        <f t="shared" si="4705"/>
        <v>39.1</v>
      </c>
      <c r="H2363" s="19">
        <f t="shared" si="4705"/>
        <v>39.1</v>
      </c>
      <c r="I2363" s="19">
        <f t="shared" si="4705"/>
        <v>0</v>
      </c>
      <c r="J2363" s="19">
        <f t="shared" si="4705"/>
        <v>0</v>
      </c>
      <c r="K2363" s="19">
        <f t="shared" si="4705"/>
        <v>0</v>
      </c>
      <c r="L2363" s="19">
        <f t="shared" si="4683"/>
        <v>39.1</v>
      </c>
      <c r="M2363" s="19">
        <f t="shared" si="4684"/>
        <v>39.1</v>
      </c>
      <c r="N2363" s="19">
        <f t="shared" si="4685"/>
        <v>39.1</v>
      </c>
      <c r="O2363" s="19">
        <f t="shared" ref="O2363:Q2365" si="4706">O2364</f>
        <v>0</v>
      </c>
      <c r="P2363" s="19">
        <f t="shared" si="4706"/>
        <v>0</v>
      </c>
      <c r="Q2363" s="19">
        <f t="shared" si="4706"/>
        <v>0</v>
      </c>
      <c r="R2363" s="19">
        <f t="shared" si="4664"/>
        <v>39.1</v>
      </c>
      <c r="S2363" s="19">
        <f t="shared" si="4665"/>
        <v>39.1</v>
      </c>
      <c r="T2363" s="19">
        <f t="shared" si="4666"/>
        <v>39.1</v>
      </c>
      <c r="U2363" s="19">
        <f t="shared" ref="U2363:AV2365" si="4707">U2364</f>
        <v>0</v>
      </c>
      <c r="V2363" s="19">
        <f t="shared" si="4667"/>
        <v>39.1</v>
      </c>
      <c r="W2363" s="19">
        <f t="shared" si="4668"/>
        <v>39.1</v>
      </c>
      <c r="X2363" s="19">
        <f t="shared" si="4669"/>
        <v>39.1</v>
      </c>
      <c r="Y2363" s="19">
        <f t="shared" si="4707"/>
        <v>0</v>
      </c>
      <c r="Z2363" s="19">
        <f t="shared" si="4707"/>
        <v>0</v>
      </c>
      <c r="AA2363" s="19">
        <f t="shared" si="4707"/>
        <v>0</v>
      </c>
      <c r="AB2363" s="19">
        <f t="shared" si="4677"/>
        <v>39.1</v>
      </c>
      <c r="AC2363" s="19">
        <f t="shared" si="4678"/>
        <v>39.1</v>
      </c>
      <c r="AD2363" s="19">
        <f t="shared" si="4679"/>
        <v>39.1</v>
      </c>
      <c r="AE2363" s="19">
        <f t="shared" si="4707"/>
        <v>0</v>
      </c>
      <c r="AF2363" s="19">
        <f t="shared" si="4707"/>
        <v>0</v>
      </c>
      <c r="AG2363" s="19">
        <f t="shared" si="4689"/>
        <v>39.1</v>
      </c>
      <c r="AH2363" s="19">
        <f t="shared" si="4690"/>
        <v>39.1</v>
      </c>
      <c r="AI2363" s="19">
        <f t="shared" si="4691"/>
        <v>39.1</v>
      </c>
      <c r="AJ2363" s="19">
        <f t="shared" si="4707"/>
        <v>0</v>
      </c>
      <c r="AK2363" s="19">
        <f t="shared" si="4707"/>
        <v>0</v>
      </c>
      <c r="AL2363" s="19">
        <f t="shared" si="4707"/>
        <v>0</v>
      </c>
      <c r="AM2363" s="19">
        <f t="shared" si="4655"/>
        <v>39.1</v>
      </c>
      <c r="AN2363" s="19">
        <f t="shared" si="4707"/>
        <v>0</v>
      </c>
      <c r="AO2363" s="19">
        <f t="shared" si="4680"/>
        <v>39.1</v>
      </c>
      <c r="AP2363" s="19">
        <f t="shared" si="4656"/>
        <v>39.1</v>
      </c>
      <c r="AQ2363" s="19">
        <f t="shared" si="4707"/>
        <v>0</v>
      </c>
      <c r="AR2363" s="19">
        <f t="shared" si="4681"/>
        <v>39.1</v>
      </c>
      <c r="AS2363" s="19">
        <f t="shared" si="4657"/>
        <v>39.1</v>
      </c>
      <c r="AT2363" s="19">
        <f t="shared" si="4707"/>
        <v>0</v>
      </c>
      <c r="AU2363" s="19">
        <f t="shared" si="4682"/>
        <v>39.1</v>
      </c>
      <c r="AV2363" s="19">
        <f t="shared" si="4707"/>
        <v>0</v>
      </c>
      <c r="AW2363" s="32"/>
      <c r="AX2363" s="23"/>
      <c r="AY2363" s="2"/>
    </row>
    <row r="2364" spans="1:51" ht="93.6" x14ac:dyDescent="0.3">
      <c r="A2364" s="49" t="s">
        <v>949</v>
      </c>
      <c r="B2364" s="45">
        <v>100</v>
      </c>
      <c r="C2364" s="49"/>
      <c r="D2364" s="49"/>
      <c r="E2364" s="15" t="s">
        <v>577</v>
      </c>
      <c r="F2364" s="19">
        <f t="shared" si="4705"/>
        <v>39.1</v>
      </c>
      <c r="G2364" s="19">
        <f t="shared" si="4705"/>
        <v>39.1</v>
      </c>
      <c r="H2364" s="19">
        <f t="shared" si="4705"/>
        <v>39.1</v>
      </c>
      <c r="I2364" s="19">
        <f t="shared" si="4705"/>
        <v>0</v>
      </c>
      <c r="J2364" s="19">
        <f t="shared" si="4705"/>
        <v>0</v>
      </c>
      <c r="K2364" s="19">
        <f t="shared" si="4705"/>
        <v>0</v>
      </c>
      <c r="L2364" s="19">
        <f t="shared" si="4683"/>
        <v>39.1</v>
      </c>
      <c r="M2364" s="19">
        <f t="shared" si="4684"/>
        <v>39.1</v>
      </c>
      <c r="N2364" s="19">
        <f t="shared" si="4685"/>
        <v>39.1</v>
      </c>
      <c r="O2364" s="19">
        <f t="shared" si="4706"/>
        <v>0</v>
      </c>
      <c r="P2364" s="19">
        <f t="shared" si="4706"/>
        <v>0</v>
      </c>
      <c r="Q2364" s="19">
        <f t="shared" si="4706"/>
        <v>0</v>
      </c>
      <c r="R2364" s="19">
        <f t="shared" si="4664"/>
        <v>39.1</v>
      </c>
      <c r="S2364" s="19">
        <f t="shared" si="4665"/>
        <v>39.1</v>
      </c>
      <c r="T2364" s="19">
        <f t="shared" si="4666"/>
        <v>39.1</v>
      </c>
      <c r="U2364" s="19">
        <f t="shared" si="4707"/>
        <v>0</v>
      </c>
      <c r="V2364" s="19">
        <f t="shared" si="4667"/>
        <v>39.1</v>
      </c>
      <c r="W2364" s="19">
        <f t="shared" si="4668"/>
        <v>39.1</v>
      </c>
      <c r="X2364" s="19">
        <f t="shared" si="4669"/>
        <v>39.1</v>
      </c>
      <c r="Y2364" s="19">
        <f t="shared" si="4707"/>
        <v>0</v>
      </c>
      <c r="Z2364" s="19">
        <f t="shared" si="4707"/>
        <v>0</v>
      </c>
      <c r="AA2364" s="19">
        <f t="shared" si="4707"/>
        <v>0</v>
      </c>
      <c r="AB2364" s="19">
        <f t="shared" si="4677"/>
        <v>39.1</v>
      </c>
      <c r="AC2364" s="19">
        <f t="shared" si="4678"/>
        <v>39.1</v>
      </c>
      <c r="AD2364" s="19">
        <f t="shared" si="4679"/>
        <v>39.1</v>
      </c>
      <c r="AE2364" s="19">
        <f t="shared" si="4707"/>
        <v>0</v>
      </c>
      <c r="AF2364" s="19">
        <f t="shared" si="4707"/>
        <v>0</v>
      </c>
      <c r="AG2364" s="19">
        <f t="shared" si="4689"/>
        <v>39.1</v>
      </c>
      <c r="AH2364" s="19">
        <f t="shared" si="4690"/>
        <v>39.1</v>
      </c>
      <c r="AI2364" s="19">
        <f t="shared" si="4691"/>
        <v>39.1</v>
      </c>
      <c r="AJ2364" s="19">
        <f t="shared" si="4707"/>
        <v>0</v>
      </c>
      <c r="AK2364" s="19">
        <f t="shared" si="4707"/>
        <v>0</v>
      </c>
      <c r="AL2364" s="19">
        <f t="shared" si="4707"/>
        <v>0</v>
      </c>
      <c r="AM2364" s="19">
        <f t="shared" si="4655"/>
        <v>39.1</v>
      </c>
      <c r="AN2364" s="19">
        <f t="shared" si="4707"/>
        <v>0</v>
      </c>
      <c r="AO2364" s="19">
        <f t="shared" si="4680"/>
        <v>39.1</v>
      </c>
      <c r="AP2364" s="19">
        <f t="shared" si="4656"/>
        <v>39.1</v>
      </c>
      <c r="AQ2364" s="19">
        <f t="shared" si="4707"/>
        <v>0</v>
      </c>
      <c r="AR2364" s="19">
        <f t="shared" si="4681"/>
        <v>39.1</v>
      </c>
      <c r="AS2364" s="19">
        <f t="shared" si="4657"/>
        <v>39.1</v>
      </c>
      <c r="AT2364" s="19">
        <f t="shared" si="4707"/>
        <v>0</v>
      </c>
      <c r="AU2364" s="19">
        <f t="shared" si="4682"/>
        <v>39.1</v>
      </c>
      <c r="AV2364" s="19">
        <f t="shared" si="4707"/>
        <v>0</v>
      </c>
      <c r="AW2364" s="32"/>
      <c r="AX2364" s="23"/>
      <c r="AY2364" s="2"/>
    </row>
    <row r="2365" spans="1:51" ht="31.2" x14ac:dyDescent="0.3">
      <c r="A2365" s="49" t="s">
        <v>949</v>
      </c>
      <c r="B2365" s="45">
        <v>120</v>
      </c>
      <c r="C2365" s="49"/>
      <c r="D2365" s="49"/>
      <c r="E2365" s="15" t="s">
        <v>585</v>
      </c>
      <c r="F2365" s="19">
        <f t="shared" si="4705"/>
        <v>39.1</v>
      </c>
      <c r="G2365" s="19">
        <f t="shared" si="4705"/>
        <v>39.1</v>
      </c>
      <c r="H2365" s="19">
        <f t="shared" si="4705"/>
        <v>39.1</v>
      </c>
      <c r="I2365" s="19">
        <f t="shared" si="4705"/>
        <v>0</v>
      </c>
      <c r="J2365" s="19">
        <f t="shared" si="4705"/>
        <v>0</v>
      </c>
      <c r="K2365" s="19">
        <f t="shared" si="4705"/>
        <v>0</v>
      </c>
      <c r="L2365" s="19">
        <f t="shared" si="4683"/>
        <v>39.1</v>
      </c>
      <c r="M2365" s="19">
        <f t="shared" si="4684"/>
        <v>39.1</v>
      </c>
      <c r="N2365" s="19">
        <f t="shared" si="4685"/>
        <v>39.1</v>
      </c>
      <c r="O2365" s="19">
        <f t="shared" si="4706"/>
        <v>0</v>
      </c>
      <c r="P2365" s="19">
        <f t="shared" si="4706"/>
        <v>0</v>
      </c>
      <c r="Q2365" s="19">
        <f t="shared" si="4706"/>
        <v>0</v>
      </c>
      <c r="R2365" s="19">
        <f t="shared" si="4664"/>
        <v>39.1</v>
      </c>
      <c r="S2365" s="19">
        <f t="shared" si="4665"/>
        <v>39.1</v>
      </c>
      <c r="T2365" s="19">
        <f t="shared" si="4666"/>
        <v>39.1</v>
      </c>
      <c r="U2365" s="19">
        <f t="shared" si="4707"/>
        <v>0</v>
      </c>
      <c r="V2365" s="19">
        <f t="shared" si="4667"/>
        <v>39.1</v>
      </c>
      <c r="W2365" s="19">
        <f t="shared" si="4668"/>
        <v>39.1</v>
      </c>
      <c r="X2365" s="19">
        <f t="shared" si="4669"/>
        <v>39.1</v>
      </c>
      <c r="Y2365" s="19">
        <f t="shared" si="4707"/>
        <v>0</v>
      </c>
      <c r="Z2365" s="19">
        <f t="shared" si="4707"/>
        <v>0</v>
      </c>
      <c r="AA2365" s="19">
        <f t="shared" si="4707"/>
        <v>0</v>
      </c>
      <c r="AB2365" s="19">
        <f t="shared" si="4677"/>
        <v>39.1</v>
      </c>
      <c r="AC2365" s="19">
        <f t="shared" si="4678"/>
        <v>39.1</v>
      </c>
      <c r="AD2365" s="19">
        <f t="shared" si="4679"/>
        <v>39.1</v>
      </c>
      <c r="AE2365" s="19">
        <f t="shared" si="4707"/>
        <v>0</v>
      </c>
      <c r="AF2365" s="19">
        <f t="shared" si="4707"/>
        <v>0</v>
      </c>
      <c r="AG2365" s="19">
        <f t="shared" si="4689"/>
        <v>39.1</v>
      </c>
      <c r="AH2365" s="19">
        <f t="shared" si="4690"/>
        <v>39.1</v>
      </c>
      <c r="AI2365" s="19">
        <f t="shared" si="4691"/>
        <v>39.1</v>
      </c>
      <c r="AJ2365" s="19">
        <f t="shared" si="4707"/>
        <v>0</v>
      </c>
      <c r="AK2365" s="19">
        <f t="shared" si="4707"/>
        <v>0</v>
      </c>
      <c r="AL2365" s="19">
        <f t="shared" si="4707"/>
        <v>0</v>
      </c>
      <c r="AM2365" s="19">
        <f t="shared" si="4655"/>
        <v>39.1</v>
      </c>
      <c r="AN2365" s="19">
        <f t="shared" si="4707"/>
        <v>0</v>
      </c>
      <c r="AO2365" s="19">
        <f t="shared" si="4680"/>
        <v>39.1</v>
      </c>
      <c r="AP2365" s="19">
        <f t="shared" si="4656"/>
        <v>39.1</v>
      </c>
      <c r="AQ2365" s="19">
        <f t="shared" si="4707"/>
        <v>0</v>
      </c>
      <c r="AR2365" s="19">
        <f t="shared" si="4681"/>
        <v>39.1</v>
      </c>
      <c r="AS2365" s="19">
        <f t="shared" si="4657"/>
        <v>39.1</v>
      </c>
      <c r="AT2365" s="19">
        <f t="shared" si="4707"/>
        <v>0</v>
      </c>
      <c r="AU2365" s="19">
        <f t="shared" si="4682"/>
        <v>39.1</v>
      </c>
      <c r="AV2365" s="19">
        <f t="shared" si="4707"/>
        <v>0</v>
      </c>
      <c r="AW2365" s="32"/>
      <c r="AX2365" s="23"/>
      <c r="AY2365" s="2"/>
    </row>
    <row r="2366" spans="1:51" x14ac:dyDescent="0.3">
      <c r="A2366" s="49" t="s">
        <v>949</v>
      </c>
      <c r="B2366" s="45">
        <v>120</v>
      </c>
      <c r="C2366" s="49" t="s">
        <v>151</v>
      </c>
      <c r="D2366" s="49" t="s">
        <v>24</v>
      </c>
      <c r="E2366" s="15" t="s">
        <v>548</v>
      </c>
      <c r="F2366" s="19">
        <v>39.1</v>
      </c>
      <c r="G2366" s="19">
        <v>39.1</v>
      </c>
      <c r="H2366" s="19">
        <v>39.1</v>
      </c>
      <c r="I2366" s="19"/>
      <c r="J2366" s="19"/>
      <c r="K2366" s="19"/>
      <c r="L2366" s="19">
        <f t="shared" si="4683"/>
        <v>39.1</v>
      </c>
      <c r="M2366" s="19">
        <f t="shared" si="4684"/>
        <v>39.1</v>
      </c>
      <c r="N2366" s="19">
        <f t="shared" si="4685"/>
        <v>39.1</v>
      </c>
      <c r="O2366" s="19"/>
      <c r="P2366" s="19"/>
      <c r="Q2366" s="19"/>
      <c r="R2366" s="19">
        <f t="shared" si="4664"/>
        <v>39.1</v>
      </c>
      <c r="S2366" s="19">
        <f t="shared" si="4665"/>
        <v>39.1</v>
      </c>
      <c r="T2366" s="19">
        <f t="shared" si="4666"/>
        <v>39.1</v>
      </c>
      <c r="U2366" s="19"/>
      <c r="V2366" s="19">
        <f t="shared" si="4667"/>
        <v>39.1</v>
      </c>
      <c r="W2366" s="19">
        <f t="shared" si="4668"/>
        <v>39.1</v>
      </c>
      <c r="X2366" s="19">
        <f t="shared" si="4669"/>
        <v>39.1</v>
      </c>
      <c r="Y2366" s="19"/>
      <c r="Z2366" s="19"/>
      <c r="AA2366" s="19"/>
      <c r="AB2366" s="19">
        <f t="shared" si="4677"/>
        <v>39.1</v>
      </c>
      <c r="AC2366" s="19">
        <f t="shared" si="4678"/>
        <v>39.1</v>
      </c>
      <c r="AD2366" s="19">
        <f t="shared" si="4679"/>
        <v>39.1</v>
      </c>
      <c r="AE2366" s="19"/>
      <c r="AF2366" s="19"/>
      <c r="AG2366" s="19">
        <f t="shared" si="4689"/>
        <v>39.1</v>
      </c>
      <c r="AH2366" s="19">
        <f t="shared" si="4690"/>
        <v>39.1</v>
      </c>
      <c r="AI2366" s="19">
        <f t="shared" si="4691"/>
        <v>39.1</v>
      </c>
      <c r="AJ2366" s="19"/>
      <c r="AK2366" s="19"/>
      <c r="AL2366" s="19"/>
      <c r="AM2366" s="19">
        <f t="shared" si="4655"/>
        <v>39.1</v>
      </c>
      <c r="AN2366" s="19"/>
      <c r="AO2366" s="19">
        <f t="shared" si="4680"/>
        <v>39.1</v>
      </c>
      <c r="AP2366" s="19">
        <f t="shared" si="4656"/>
        <v>39.1</v>
      </c>
      <c r="AQ2366" s="19"/>
      <c r="AR2366" s="19">
        <f t="shared" si="4681"/>
        <v>39.1</v>
      </c>
      <c r="AS2366" s="19">
        <f t="shared" si="4657"/>
        <v>39.1</v>
      </c>
      <c r="AT2366" s="19"/>
      <c r="AU2366" s="19">
        <f t="shared" si="4682"/>
        <v>39.1</v>
      </c>
      <c r="AV2366" s="19"/>
      <c r="AW2366" s="32"/>
      <c r="AX2366" s="23"/>
      <c r="AY2366" s="2"/>
    </row>
    <row r="2367" spans="1:51" ht="62.4" x14ac:dyDescent="0.3">
      <c r="A2367" s="49" t="s">
        <v>486</v>
      </c>
      <c r="B2367" s="45"/>
      <c r="C2367" s="49"/>
      <c r="D2367" s="49"/>
      <c r="E2367" s="15" t="s">
        <v>1462</v>
      </c>
      <c r="F2367" s="19">
        <f t="shared" ref="F2367:K2367" si="4708">F2368+F2371</f>
        <v>323.89999999999998</v>
      </c>
      <c r="G2367" s="19">
        <f t="shared" si="4708"/>
        <v>323.89999999999998</v>
      </c>
      <c r="H2367" s="19">
        <f t="shared" si="4708"/>
        <v>323.89999999999998</v>
      </c>
      <c r="I2367" s="19">
        <f t="shared" si="4708"/>
        <v>0</v>
      </c>
      <c r="J2367" s="19">
        <f t="shared" si="4708"/>
        <v>0</v>
      </c>
      <c r="K2367" s="19">
        <f t="shared" si="4708"/>
        <v>0</v>
      </c>
      <c r="L2367" s="19">
        <f t="shared" si="4683"/>
        <v>323.89999999999998</v>
      </c>
      <c r="M2367" s="19">
        <f t="shared" si="4684"/>
        <v>323.89999999999998</v>
      </c>
      <c r="N2367" s="19">
        <f t="shared" si="4685"/>
        <v>323.89999999999998</v>
      </c>
      <c r="O2367" s="19">
        <f t="shared" ref="O2367:Q2367" si="4709">O2368+O2371</f>
        <v>0</v>
      </c>
      <c r="P2367" s="19">
        <f t="shared" si="4709"/>
        <v>0</v>
      </c>
      <c r="Q2367" s="19">
        <f t="shared" si="4709"/>
        <v>0</v>
      </c>
      <c r="R2367" s="19">
        <f t="shared" si="4664"/>
        <v>323.89999999999998</v>
      </c>
      <c r="S2367" s="19">
        <f t="shared" si="4665"/>
        <v>323.89999999999998</v>
      </c>
      <c r="T2367" s="19">
        <f t="shared" si="4666"/>
        <v>323.89999999999998</v>
      </c>
      <c r="U2367" s="19">
        <f t="shared" ref="U2367:AV2367" si="4710">U2368+U2371</f>
        <v>0</v>
      </c>
      <c r="V2367" s="19">
        <f t="shared" si="4667"/>
        <v>323.89999999999998</v>
      </c>
      <c r="W2367" s="19">
        <f t="shared" si="4668"/>
        <v>323.89999999999998</v>
      </c>
      <c r="X2367" s="19">
        <f t="shared" si="4669"/>
        <v>323.89999999999998</v>
      </c>
      <c r="Y2367" s="19">
        <f t="shared" ref="Y2367:AA2367" si="4711">Y2368+Y2371</f>
        <v>0</v>
      </c>
      <c r="Z2367" s="19">
        <f t="shared" si="4711"/>
        <v>0</v>
      </c>
      <c r="AA2367" s="19">
        <f t="shared" si="4711"/>
        <v>0</v>
      </c>
      <c r="AB2367" s="19">
        <f t="shared" si="4677"/>
        <v>323.89999999999998</v>
      </c>
      <c r="AC2367" s="19">
        <f t="shared" si="4678"/>
        <v>323.89999999999998</v>
      </c>
      <c r="AD2367" s="19">
        <f t="shared" si="4679"/>
        <v>323.89999999999998</v>
      </c>
      <c r="AE2367" s="19">
        <f t="shared" ref="AE2367:AF2367" si="4712">AE2368+AE2371</f>
        <v>0</v>
      </c>
      <c r="AF2367" s="19">
        <f t="shared" si="4712"/>
        <v>0</v>
      </c>
      <c r="AG2367" s="19">
        <f t="shared" si="4689"/>
        <v>323.89999999999998</v>
      </c>
      <c r="AH2367" s="19">
        <f t="shared" si="4690"/>
        <v>323.89999999999998</v>
      </c>
      <c r="AI2367" s="19">
        <f t="shared" si="4691"/>
        <v>323.89999999999998</v>
      </c>
      <c r="AJ2367" s="19">
        <f t="shared" ref="AJ2367:AL2367" si="4713">AJ2368+AJ2371</f>
        <v>0</v>
      </c>
      <c r="AK2367" s="19">
        <f t="shared" si="4713"/>
        <v>0</v>
      </c>
      <c r="AL2367" s="19">
        <f t="shared" si="4713"/>
        <v>0</v>
      </c>
      <c r="AM2367" s="19">
        <f t="shared" si="4655"/>
        <v>323.89999999999998</v>
      </c>
      <c r="AN2367" s="19">
        <f t="shared" ref="AN2367" si="4714">AN2368+AN2371</f>
        <v>0</v>
      </c>
      <c r="AO2367" s="19">
        <f t="shared" si="4680"/>
        <v>323.89999999999998</v>
      </c>
      <c r="AP2367" s="19">
        <f t="shared" si="4656"/>
        <v>323.89999999999998</v>
      </c>
      <c r="AQ2367" s="19">
        <f t="shared" ref="AQ2367" si="4715">AQ2368+AQ2371</f>
        <v>0</v>
      </c>
      <c r="AR2367" s="19">
        <f t="shared" si="4681"/>
        <v>323.89999999999998</v>
      </c>
      <c r="AS2367" s="19">
        <f t="shared" si="4657"/>
        <v>323.89999999999998</v>
      </c>
      <c r="AT2367" s="19">
        <f t="shared" ref="AT2367" si="4716">AT2368+AT2371</f>
        <v>0</v>
      </c>
      <c r="AU2367" s="19">
        <f t="shared" si="4682"/>
        <v>323.89999999999998</v>
      </c>
      <c r="AV2367" s="19">
        <f t="shared" si="4710"/>
        <v>0</v>
      </c>
      <c r="AW2367" s="32"/>
      <c r="AX2367" s="23"/>
      <c r="AY2367" s="2"/>
    </row>
    <row r="2368" spans="1:51" ht="93.6" x14ac:dyDescent="0.3">
      <c r="A2368" s="49" t="s">
        <v>486</v>
      </c>
      <c r="B2368" s="45">
        <v>100</v>
      </c>
      <c r="C2368" s="49"/>
      <c r="D2368" s="49"/>
      <c r="E2368" s="15" t="s">
        <v>577</v>
      </c>
      <c r="F2368" s="19">
        <f t="shared" ref="F2368:K2369" si="4717">F2369</f>
        <v>310.2</v>
      </c>
      <c r="G2368" s="19">
        <f t="shared" si="4717"/>
        <v>310.2</v>
      </c>
      <c r="H2368" s="19">
        <f t="shared" si="4717"/>
        <v>310.2</v>
      </c>
      <c r="I2368" s="19">
        <f t="shared" si="4717"/>
        <v>0</v>
      </c>
      <c r="J2368" s="19">
        <f t="shared" si="4717"/>
        <v>0</v>
      </c>
      <c r="K2368" s="19">
        <f t="shared" si="4717"/>
        <v>0</v>
      </c>
      <c r="L2368" s="19">
        <f t="shared" si="4683"/>
        <v>310.2</v>
      </c>
      <c r="M2368" s="19">
        <f t="shared" si="4684"/>
        <v>310.2</v>
      </c>
      <c r="N2368" s="19">
        <f t="shared" si="4685"/>
        <v>310.2</v>
      </c>
      <c r="O2368" s="19">
        <f t="shared" ref="O2368:Q2369" si="4718">O2369</f>
        <v>0</v>
      </c>
      <c r="P2368" s="19">
        <f t="shared" si="4718"/>
        <v>0</v>
      </c>
      <c r="Q2368" s="19">
        <f t="shared" si="4718"/>
        <v>0</v>
      </c>
      <c r="R2368" s="19">
        <f t="shared" si="4664"/>
        <v>310.2</v>
      </c>
      <c r="S2368" s="19">
        <f t="shared" si="4665"/>
        <v>310.2</v>
      </c>
      <c r="T2368" s="19">
        <f t="shared" si="4666"/>
        <v>310.2</v>
      </c>
      <c r="U2368" s="19">
        <f t="shared" ref="U2368:AV2369" si="4719">U2369</f>
        <v>0</v>
      </c>
      <c r="V2368" s="19">
        <f t="shared" si="4667"/>
        <v>310.2</v>
      </c>
      <c r="W2368" s="19">
        <f t="shared" si="4668"/>
        <v>310.2</v>
      </c>
      <c r="X2368" s="19">
        <f t="shared" si="4669"/>
        <v>310.2</v>
      </c>
      <c r="Y2368" s="19">
        <f t="shared" si="4719"/>
        <v>0</v>
      </c>
      <c r="Z2368" s="19">
        <f t="shared" si="4719"/>
        <v>0</v>
      </c>
      <c r="AA2368" s="19">
        <f t="shared" si="4719"/>
        <v>0</v>
      </c>
      <c r="AB2368" s="19">
        <f t="shared" si="4677"/>
        <v>310.2</v>
      </c>
      <c r="AC2368" s="19">
        <f t="shared" si="4678"/>
        <v>310.2</v>
      </c>
      <c r="AD2368" s="19">
        <f t="shared" si="4679"/>
        <v>310.2</v>
      </c>
      <c r="AE2368" s="19">
        <f t="shared" si="4719"/>
        <v>0</v>
      </c>
      <c r="AF2368" s="19">
        <f t="shared" si="4719"/>
        <v>0</v>
      </c>
      <c r="AG2368" s="19">
        <f t="shared" si="4689"/>
        <v>310.2</v>
      </c>
      <c r="AH2368" s="19">
        <f t="shared" si="4690"/>
        <v>310.2</v>
      </c>
      <c r="AI2368" s="19">
        <f t="shared" si="4691"/>
        <v>310.2</v>
      </c>
      <c r="AJ2368" s="19">
        <f t="shared" si="4719"/>
        <v>0</v>
      </c>
      <c r="AK2368" s="19">
        <f t="shared" si="4719"/>
        <v>0</v>
      </c>
      <c r="AL2368" s="19">
        <f t="shared" si="4719"/>
        <v>0</v>
      </c>
      <c r="AM2368" s="19">
        <f t="shared" si="4655"/>
        <v>310.2</v>
      </c>
      <c r="AN2368" s="19">
        <f t="shared" si="4719"/>
        <v>0</v>
      </c>
      <c r="AO2368" s="19">
        <f t="shared" si="4680"/>
        <v>310.2</v>
      </c>
      <c r="AP2368" s="19">
        <f t="shared" si="4656"/>
        <v>310.2</v>
      </c>
      <c r="AQ2368" s="19">
        <f t="shared" si="4719"/>
        <v>0</v>
      </c>
      <c r="AR2368" s="19">
        <f t="shared" si="4681"/>
        <v>310.2</v>
      </c>
      <c r="AS2368" s="19">
        <f t="shared" si="4657"/>
        <v>310.2</v>
      </c>
      <c r="AT2368" s="19">
        <f t="shared" si="4719"/>
        <v>0</v>
      </c>
      <c r="AU2368" s="19">
        <f t="shared" si="4682"/>
        <v>310.2</v>
      </c>
      <c r="AV2368" s="19">
        <f t="shared" si="4719"/>
        <v>0</v>
      </c>
      <c r="AW2368" s="32"/>
      <c r="AX2368" s="23"/>
      <c r="AY2368" s="2"/>
    </row>
    <row r="2369" spans="1:51" ht="31.2" x14ac:dyDescent="0.3">
      <c r="A2369" s="49" t="s">
        <v>486</v>
      </c>
      <c r="B2369" s="45">
        <v>120</v>
      </c>
      <c r="C2369" s="49"/>
      <c r="D2369" s="49"/>
      <c r="E2369" s="15" t="s">
        <v>585</v>
      </c>
      <c r="F2369" s="19">
        <f t="shared" si="4717"/>
        <v>310.2</v>
      </c>
      <c r="G2369" s="19">
        <f t="shared" si="4717"/>
        <v>310.2</v>
      </c>
      <c r="H2369" s="19">
        <f t="shared" si="4717"/>
        <v>310.2</v>
      </c>
      <c r="I2369" s="19">
        <f t="shared" si="4717"/>
        <v>0</v>
      </c>
      <c r="J2369" s="19">
        <f t="shared" si="4717"/>
        <v>0</v>
      </c>
      <c r="K2369" s="19">
        <f t="shared" si="4717"/>
        <v>0</v>
      </c>
      <c r="L2369" s="19">
        <f t="shared" si="4683"/>
        <v>310.2</v>
      </c>
      <c r="M2369" s="19">
        <f t="shared" si="4684"/>
        <v>310.2</v>
      </c>
      <c r="N2369" s="19">
        <f t="shared" si="4685"/>
        <v>310.2</v>
      </c>
      <c r="O2369" s="19">
        <f t="shared" si="4718"/>
        <v>0</v>
      </c>
      <c r="P2369" s="19">
        <f t="shared" si="4718"/>
        <v>0</v>
      </c>
      <c r="Q2369" s="19">
        <f t="shared" si="4718"/>
        <v>0</v>
      </c>
      <c r="R2369" s="19">
        <f t="shared" si="4664"/>
        <v>310.2</v>
      </c>
      <c r="S2369" s="19">
        <f t="shared" si="4665"/>
        <v>310.2</v>
      </c>
      <c r="T2369" s="19">
        <f t="shared" si="4666"/>
        <v>310.2</v>
      </c>
      <c r="U2369" s="19">
        <f t="shared" si="4719"/>
        <v>0</v>
      </c>
      <c r="V2369" s="19">
        <f t="shared" si="4667"/>
        <v>310.2</v>
      </c>
      <c r="W2369" s="19">
        <f t="shared" si="4668"/>
        <v>310.2</v>
      </c>
      <c r="X2369" s="19">
        <f t="shared" si="4669"/>
        <v>310.2</v>
      </c>
      <c r="Y2369" s="19">
        <f t="shared" si="4719"/>
        <v>0</v>
      </c>
      <c r="Z2369" s="19">
        <f t="shared" si="4719"/>
        <v>0</v>
      </c>
      <c r="AA2369" s="19">
        <f t="shared" si="4719"/>
        <v>0</v>
      </c>
      <c r="AB2369" s="19">
        <f t="shared" si="4677"/>
        <v>310.2</v>
      </c>
      <c r="AC2369" s="19">
        <f t="shared" si="4678"/>
        <v>310.2</v>
      </c>
      <c r="AD2369" s="19">
        <f t="shared" si="4679"/>
        <v>310.2</v>
      </c>
      <c r="AE2369" s="19">
        <f t="shared" si="4719"/>
        <v>0</v>
      </c>
      <c r="AF2369" s="19">
        <f t="shared" si="4719"/>
        <v>0</v>
      </c>
      <c r="AG2369" s="19">
        <f t="shared" si="4689"/>
        <v>310.2</v>
      </c>
      <c r="AH2369" s="19">
        <f t="shared" si="4690"/>
        <v>310.2</v>
      </c>
      <c r="AI2369" s="19">
        <f t="shared" si="4691"/>
        <v>310.2</v>
      </c>
      <c r="AJ2369" s="19">
        <f t="shared" si="4719"/>
        <v>0</v>
      </c>
      <c r="AK2369" s="19">
        <f t="shared" si="4719"/>
        <v>0</v>
      </c>
      <c r="AL2369" s="19">
        <f t="shared" si="4719"/>
        <v>0</v>
      </c>
      <c r="AM2369" s="19">
        <f t="shared" si="4655"/>
        <v>310.2</v>
      </c>
      <c r="AN2369" s="19">
        <f t="shared" si="4719"/>
        <v>0</v>
      </c>
      <c r="AO2369" s="19">
        <f t="shared" si="4680"/>
        <v>310.2</v>
      </c>
      <c r="AP2369" s="19">
        <f t="shared" si="4656"/>
        <v>310.2</v>
      </c>
      <c r="AQ2369" s="19">
        <f t="shared" si="4719"/>
        <v>0</v>
      </c>
      <c r="AR2369" s="19">
        <f t="shared" si="4681"/>
        <v>310.2</v>
      </c>
      <c r="AS2369" s="19">
        <f t="shared" si="4657"/>
        <v>310.2</v>
      </c>
      <c r="AT2369" s="19">
        <f t="shared" si="4719"/>
        <v>0</v>
      </c>
      <c r="AU2369" s="19">
        <f t="shared" si="4682"/>
        <v>310.2</v>
      </c>
      <c r="AV2369" s="19">
        <f t="shared" si="4719"/>
        <v>0</v>
      </c>
      <c r="AW2369" s="32"/>
      <c r="AX2369" s="23"/>
      <c r="AY2369" s="2"/>
    </row>
    <row r="2370" spans="1:51" ht="31.2" x14ac:dyDescent="0.3">
      <c r="A2370" s="49" t="s">
        <v>486</v>
      </c>
      <c r="B2370" s="45">
        <v>120</v>
      </c>
      <c r="C2370" s="49" t="s">
        <v>142</v>
      </c>
      <c r="D2370" s="49" t="s">
        <v>200</v>
      </c>
      <c r="E2370" s="15" t="s">
        <v>556</v>
      </c>
      <c r="F2370" s="19">
        <v>310.2</v>
      </c>
      <c r="G2370" s="19">
        <v>310.2</v>
      </c>
      <c r="H2370" s="19">
        <v>310.2</v>
      </c>
      <c r="I2370" s="19"/>
      <c r="J2370" s="19"/>
      <c r="K2370" s="19"/>
      <c r="L2370" s="19">
        <f t="shared" si="4683"/>
        <v>310.2</v>
      </c>
      <c r="M2370" s="19">
        <f t="shared" si="4684"/>
        <v>310.2</v>
      </c>
      <c r="N2370" s="19">
        <f t="shared" si="4685"/>
        <v>310.2</v>
      </c>
      <c r="O2370" s="19"/>
      <c r="P2370" s="19"/>
      <c r="Q2370" s="19"/>
      <c r="R2370" s="19">
        <f t="shared" si="4664"/>
        <v>310.2</v>
      </c>
      <c r="S2370" s="19">
        <f t="shared" si="4665"/>
        <v>310.2</v>
      </c>
      <c r="T2370" s="19">
        <f t="shared" si="4666"/>
        <v>310.2</v>
      </c>
      <c r="U2370" s="19"/>
      <c r="V2370" s="19">
        <f t="shared" si="4667"/>
        <v>310.2</v>
      </c>
      <c r="W2370" s="19">
        <f t="shared" si="4668"/>
        <v>310.2</v>
      </c>
      <c r="X2370" s="19">
        <f t="shared" si="4669"/>
        <v>310.2</v>
      </c>
      <c r="Y2370" s="19"/>
      <c r="Z2370" s="19"/>
      <c r="AA2370" s="19"/>
      <c r="AB2370" s="19">
        <f t="shared" si="4677"/>
        <v>310.2</v>
      </c>
      <c r="AC2370" s="19">
        <f t="shared" si="4678"/>
        <v>310.2</v>
      </c>
      <c r="AD2370" s="19">
        <f t="shared" si="4679"/>
        <v>310.2</v>
      </c>
      <c r="AE2370" s="19"/>
      <c r="AF2370" s="19"/>
      <c r="AG2370" s="19">
        <f t="shared" si="4689"/>
        <v>310.2</v>
      </c>
      <c r="AH2370" s="19">
        <f t="shared" si="4690"/>
        <v>310.2</v>
      </c>
      <c r="AI2370" s="19">
        <f t="shared" si="4691"/>
        <v>310.2</v>
      </c>
      <c r="AJ2370" s="19"/>
      <c r="AK2370" s="19"/>
      <c r="AL2370" s="19"/>
      <c r="AM2370" s="19">
        <f t="shared" si="4655"/>
        <v>310.2</v>
      </c>
      <c r="AN2370" s="19"/>
      <c r="AO2370" s="19">
        <f t="shared" si="4680"/>
        <v>310.2</v>
      </c>
      <c r="AP2370" s="19">
        <f t="shared" si="4656"/>
        <v>310.2</v>
      </c>
      <c r="AQ2370" s="19"/>
      <c r="AR2370" s="19">
        <f t="shared" si="4681"/>
        <v>310.2</v>
      </c>
      <c r="AS2370" s="19">
        <f t="shared" si="4657"/>
        <v>310.2</v>
      </c>
      <c r="AT2370" s="19"/>
      <c r="AU2370" s="19">
        <f t="shared" si="4682"/>
        <v>310.2</v>
      </c>
      <c r="AV2370" s="19"/>
      <c r="AW2370" s="32"/>
      <c r="AX2370" s="23"/>
      <c r="AY2370" s="2"/>
    </row>
    <row r="2371" spans="1:51" ht="31.2" x14ac:dyDescent="0.3">
      <c r="A2371" s="49" t="s">
        <v>486</v>
      </c>
      <c r="B2371" s="45">
        <v>200</v>
      </c>
      <c r="C2371" s="49"/>
      <c r="D2371" s="49"/>
      <c r="E2371" s="15" t="s">
        <v>578</v>
      </c>
      <c r="F2371" s="19">
        <f t="shared" ref="F2371:K2372" si="4720">F2372</f>
        <v>13.7</v>
      </c>
      <c r="G2371" s="19">
        <f t="shared" si="4720"/>
        <v>13.7</v>
      </c>
      <c r="H2371" s="19">
        <f t="shared" si="4720"/>
        <v>13.7</v>
      </c>
      <c r="I2371" s="19">
        <f t="shared" si="4720"/>
        <v>0</v>
      </c>
      <c r="J2371" s="19">
        <f t="shared" si="4720"/>
        <v>0</v>
      </c>
      <c r="K2371" s="19">
        <f t="shared" si="4720"/>
        <v>0</v>
      </c>
      <c r="L2371" s="19">
        <f t="shared" si="4683"/>
        <v>13.7</v>
      </c>
      <c r="M2371" s="19">
        <f t="shared" si="4684"/>
        <v>13.7</v>
      </c>
      <c r="N2371" s="19">
        <f t="shared" si="4685"/>
        <v>13.7</v>
      </c>
      <c r="O2371" s="19">
        <f t="shared" ref="O2371:Q2372" si="4721">O2372</f>
        <v>0</v>
      </c>
      <c r="P2371" s="19">
        <f t="shared" si="4721"/>
        <v>0</v>
      </c>
      <c r="Q2371" s="19">
        <f t="shared" si="4721"/>
        <v>0</v>
      </c>
      <c r="R2371" s="19">
        <f t="shared" si="4664"/>
        <v>13.7</v>
      </c>
      <c r="S2371" s="19">
        <f t="shared" si="4665"/>
        <v>13.7</v>
      </c>
      <c r="T2371" s="19">
        <f t="shared" si="4666"/>
        <v>13.7</v>
      </c>
      <c r="U2371" s="19">
        <f t="shared" ref="U2371:AV2372" si="4722">U2372</f>
        <v>0</v>
      </c>
      <c r="V2371" s="19">
        <f t="shared" si="4667"/>
        <v>13.7</v>
      </c>
      <c r="W2371" s="19">
        <f t="shared" si="4668"/>
        <v>13.7</v>
      </c>
      <c r="X2371" s="19">
        <f t="shared" si="4669"/>
        <v>13.7</v>
      </c>
      <c r="Y2371" s="19">
        <f t="shared" si="4722"/>
        <v>0</v>
      </c>
      <c r="Z2371" s="19">
        <f t="shared" si="4722"/>
        <v>0</v>
      </c>
      <c r="AA2371" s="19">
        <f t="shared" si="4722"/>
        <v>0</v>
      </c>
      <c r="AB2371" s="19">
        <f t="shared" si="4677"/>
        <v>13.7</v>
      </c>
      <c r="AC2371" s="19">
        <f t="shared" si="4678"/>
        <v>13.7</v>
      </c>
      <c r="AD2371" s="19">
        <f t="shared" si="4679"/>
        <v>13.7</v>
      </c>
      <c r="AE2371" s="19">
        <f t="shared" si="4722"/>
        <v>0</v>
      </c>
      <c r="AF2371" s="19">
        <f t="shared" si="4722"/>
        <v>0</v>
      </c>
      <c r="AG2371" s="19">
        <f t="shared" si="4689"/>
        <v>13.7</v>
      </c>
      <c r="AH2371" s="19">
        <f t="shared" si="4690"/>
        <v>13.7</v>
      </c>
      <c r="AI2371" s="19">
        <f t="shared" si="4691"/>
        <v>13.7</v>
      </c>
      <c r="AJ2371" s="19">
        <f t="shared" si="4722"/>
        <v>0</v>
      </c>
      <c r="AK2371" s="19">
        <f t="shared" si="4722"/>
        <v>0</v>
      </c>
      <c r="AL2371" s="19">
        <f t="shared" si="4722"/>
        <v>0</v>
      </c>
      <c r="AM2371" s="19">
        <f t="shared" si="4655"/>
        <v>13.7</v>
      </c>
      <c r="AN2371" s="19">
        <f t="shared" si="4722"/>
        <v>0</v>
      </c>
      <c r="AO2371" s="19">
        <f t="shared" si="4680"/>
        <v>13.7</v>
      </c>
      <c r="AP2371" s="19">
        <f t="shared" si="4656"/>
        <v>13.7</v>
      </c>
      <c r="AQ2371" s="19">
        <f t="shared" si="4722"/>
        <v>0</v>
      </c>
      <c r="AR2371" s="19">
        <f t="shared" si="4681"/>
        <v>13.7</v>
      </c>
      <c r="AS2371" s="19">
        <f t="shared" si="4657"/>
        <v>13.7</v>
      </c>
      <c r="AT2371" s="19">
        <f t="shared" si="4722"/>
        <v>0</v>
      </c>
      <c r="AU2371" s="19">
        <f t="shared" si="4682"/>
        <v>13.7</v>
      </c>
      <c r="AV2371" s="19">
        <f t="shared" si="4722"/>
        <v>0</v>
      </c>
      <c r="AW2371" s="32"/>
      <c r="AX2371" s="23"/>
      <c r="AY2371" s="2"/>
    </row>
    <row r="2372" spans="1:51" ht="46.8" x14ac:dyDescent="0.3">
      <c r="A2372" s="49" t="s">
        <v>486</v>
      </c>
      <c r="B2372" s="45">
        <v>240</v>
      </c>
      <c r="C2372" s="49"/>
      <c r="D2372" s="49"/>
      <c r="E2372" s="15" t="s">
        <v>586</v>
      </c>
      <c r="F2372" s="19">
        <f t="shared" si="4720"/>
        <v>13.7</v>
      </c>
      <c r="G2372" s="19">
        <f t="shared" si="4720"/>
        <v>13.7</v>
      </c>
      <c r="H2372" s="19">
        <f t="shared" si="4720"/>
        <v>13.7</v>
      </c>
      <c r="I2372" s="19">
        <f t="shared" si="4720"/>
        <v>0</v>
      </c>
      <c r="J2372" s="19">
        <f t="shared" si="4720"/>
        <v>0</v>
      </c>
      <c r="K2372" s="19">
        <f t="shared" si="4720"/>
        <v>0</v>
      </c>
      <c r="L2372" s="19">
        <f t="shared" si="4683"/>
        <v>13.7</v>
      </c>
      <c r="M2372" s="19">
        <f t="shared" si="4684"/>
        <v>13.7</v>
      </c>
      <c r="N2372" s="19">
        <f t="shared" si="4685"/>
        <v>13.7</v>
      </c>
      <c r="O2372" s="19">
        <f t="shared" si="4721"/>
        <v>0</v>
      </c>
      <c r="P2372" s="19">
        <f t="shared" si="4721"/>
        <v>0</v>
      </c>
      <c r="Q2372" s="19">
        <f t="shared" si="4721"/>
        <v>0</v>
      </c>
      <c r="R2372" s="19">
        <f t="shared" si="4664"/>
        <v>13.7</v>
      </c>
      <c r="S2372" s="19">
        <f t="shared" si="4665"/>
        <v>13.7</v>
      </c>
      <c r="T2372" s="19">
        <f t="shared" si="4666"/>
        <v>13.7</v>
      </c>
      <c r="U2372" s="19">
        <f t="shared" si="4722"/>
        <v>0</v>
      </c>
      <c r="V2372" s="19">
        <f t="shared" si="4667"/>
        <v>13.7</v>
      </c>
      <c r="W2372" s="19">
        <f t="shared" si="4668"/>
        <v>13.7</v>
      </c>
      <c r="X2372" s="19">
        <f t="shared" si="4669"/>
        <v>13.7</v>
      </c>
      <c r="Y2372" s="19">
        <f t="shared" si="4722"/>
        <v>0</v>
      </c>
      <c r="Z2372" s="19">
        <f t="shared" si="4722"/>
        <v>0</v>
      </c>
      <c r="AA2372" s="19">
        <f t="shared" si="4722"/>
        <v>0</v>
      </c>
      <c r="AB2372" s="19">
        <f t="shared" si="4677"/>
        <v>13.7</v>
      </c>
      <c r="AC2372" s="19">
        <f t="shared" si="4678"/>
        <v>13.7</v>
      </c>
      <c r="AD2372" s="19">
        <f t="shared" si="4679"/>
        <v>13.7</v>
      </c>
      <c r="AE2372" s="19">
        <f t="shared" si="4722"/>
        <v>0</v>
      </c>
      <c r="AF2372" s="19">
        <f t="shared" si="4722"/>
        <v>0</v>
      </c>
      <c r="AG2372" s="19">
        <f t="shared" si="4689"/>
        <v>13.7</v>
      </c>
      <c r="AH2372" s="19">
        <f t="shared" si="4690"/>
        <v>13.7</v>
      </c>
      <c r="AI2372" s="19">
        <f t="shared" si="4691"/>
        <v>13.7</v>
      </c>
      <c r="AJ2372" s="19">
        <f t="shared" si="4722"/>
        <v>0</v>
      </c>
      <c r="AK2372" s="19">
        <f t="shared" si="4722"/>
        <v>0</v>
      </c>
      <c r="AL2372" s="19">
        <f t="shared" si="4722"/>
        <v>0</v>
      </c>
      <c r="AM2372" s="19">
        <f t="shared" si="4655"/>
        <v>13.7</v>
      </c>
      <c r="AN2372" s="19">
        <f t="shared" si="4722"/>
        <v>0</v>
      </c>
      <c r="AO2372" s="19">
        <f t="shared" si="4680"/>
        <v>13.7</v>
      </c>
      <c r="AP2372" s="19">
        <f t="shared" si="4656"/>
        <v>13.7</v>
      </c>
      <c r="AQ2372" s="19">
        <f t="shared" si="4722"/>
        <v>0</v>
      </c>
      <c r="AR2372" s="19">
        <f t="shared" si="4681"/>
        <v>13.7</v>
      </c>
      <c r="AS2372" s="19">
        <f t="shared" si="4657"/>
        <v>13.7</v>
      </c>
      <c r="AT2372" s="19">
        <f t="shared" si="4722"/>
        <v>0</v>
      </c>
      <c r="AU2372" s="19">
        <f t="shared" si="4682"/>
        <v>13.7</v>
      </c>
      <c r="AV2372" s="19">
        <f t="shared" si="4722"/>
        <v>0</v>
      </c>
      <c r="AW2372" s="32"/>
      <c r="AX2372" s="23"/>
      <c r="AY2372" s="2"/>
    </row>
    <row r="2373" spans="1:51" ht="31.2" x14ac:dyDescent="0.3">
      <c r="A2373" s="49" t="s">
        <v>486</v>
      </c>
      <c r="B2373" s="45">
        <v>240</v>
      </c>
      <c r="C2373" s="49" t="s">
        <v>142</v>
      </c>
      <c r="D2373" s="49" t="s">
        <v>200</v>
      </c>
      <c r="E2373" s="15" t="s">
        <v>556</v>
      </c>
      <c r="F2373" s="19">
        <v>13.7</v>
      </c>
      <c r="G2373" s="19">
        <v>13.7</v>
      </c>
      <c r="H2373" s="19">
        <v>13.7</v>
      </c>
      <c r="I2373" s="19"/>
      <c r="J2373" s="19"/>
      <c r="K2373" s="19"/>
      <c r="L2373" s="19">
        <f t="shared" si="4683"/>
        <v>13.7</v>
      </c>
      <c r="M2373" s="19">
        <f t="shared" si="4684"/>
        <v>13.7</v>
      </c>
      <c r="N2373" s="19">
        <f t="shared" si="4685"/>
        <v>13.7</v>
      </c>
      <c r="O2373" s="19"/>
      <c r="P2373" s="19"/>
      <c r="Q2373" s="19"/>
      <c r="R2373" s="19">
        <f t="shared" si="4664"/>
        <v>13.7</v>
      </c>
      <c r="S2373" s="19">
        <f t="shared" si="4665"/>
        <v>13.7</v>
      </c>
      <c r="T2373" s="19">
        <f t="shared" si="4666"/>
        <v>13.7</v>
      </c>
      <c r="U2373" s="19"/>
      <c r="V2373" s="19">
        <f t="shared" si="4667"/>
        <v>13.7</v>
      </c>
      <c r="W2373" s="19">
        <f t="shared" si="4668"/>
        <v>13.7</v>
      </c>
      <c r="X2373" s="19">
        <f t="shared" si="4669"/>
        <v>13.7</v>
      </c>
      <c r="Y2373" s="19"/>
      <c r="Z2373" s="19"/>
      <c r="AA2373" s="19"/>
      <c r="AB2373" s="19">
        <f t="shared" si="4677"/>
        <v>13.7</v>
      </c>
      <c r="AC2373" s="19">
        <f t="shared" si="4678"/>
        <v>13.7</v>
      </c>
      <c r="AD2373" s="19">
        <f t="shared" si="4679"/>
        <v>13.7</v>
      </c>
      <c r="AE2373" s="19"/>
      <c r="AF2373" s="19"/>
      <c r="AG2373" s="19">
        <f t="shared" si="4689"/>
        <v>13.7</v>
      </c>
      <c r="AH2373" s="19">
        <f t="shared" si="4690"/>
        <v>13.7</v>
      </c>
      <c r="AI2373" s="19">
        <f t="shared" si="4691"/>
        <v>13.7</v>
      </c>
      <c r="AJ2373" s="19"/>
      <c r="AK2373" s="19"/>
      <c r="AL2373" s="19"/>
      <c r="AM2373" s="19">
        <f t="shared" si="4655"/>
        <v>13.7</v>
      </c>
      <c r="AN2373" s="19"/>
      <c r="AO2373" s="19">
        <f t="shared" si="4680"/>
        <v>13.7</v>
      </c>
      <c r="AP2373" s="19">
        <f t="shared" si="4656"/>
        <v>13.7</v>
      </c>
      <c r="AQ2373" s="19"/>
      <c r="AR2373" s="19">
        <f t="shared" si="4681"/>
        <v>13.7</v>
      </c>
      <c r="AS2373" s="19">
        <f t="shared" si="4657"/>
        <v>13.7</v>
      </c>
      <c r="AT2373" s="19"/>
      <c r="AU2373" s="19">
        <f t="shared" si="4682"/>
        <v>13.7</v>
      </c>
      <c r="AV2373" s="19"/>
      <c r="AW2373" s="32"/>
      <c r="AX2373" s="23"/>
      <c r="AY2373" s="2"/>
    </row>
    <row r="2374" spans="1:51" ht="46.8" x14ac:dyDescent="0.3">
      <c r="A2374" s="49" t="s">
        <v>825</v>
      </c>
      <c r="B2374" s="45"/>
      <c r="C2374" s="49"/>
      <c r="D2374" s="49"/>
      <c r="E2374" s="15" t="s">
        <v>834</v>
      </c>
      <c r="F2374" s="19">
        <f t="shared" ref="F2374:K2376" si="4723">F2375</f>
        <v>10964.3</v>
      </c>
      <c r="G2374" s="19">
        <f t="shared" si="4723"/>
        <v>0</v>
      </c>
      <c r="H2374" s="19">
        <f t="shared" si="4723"/>
        <v>0</v>
      </c>
      <c r="I2374" s="19">
        <f t="shared" si="4723"/>
        <v>0</v>
      </c>
      <c r="J2374" s="19">
        <f t="shared" si="4723"/>
        <v>0</v>
      </c>
      <c r="K2374" s="19">
        <f t="shared" si="4723"/>
        <v>0</v>
      </c>
      <c r="L2374" s="19">
        <f t="shared" si="4683"/>
        <v>10964.3</v>
      </c>
      <c r="M2374" s="19">
        <f t="shared" si="4684"/>
        <v>0</v>
      </c>
      <c r="N2374" s="19">
        <f t="shared" si="4685"/>
        <v>0</v>
      </c>
      <c r="O2374" s="19">
        <f t="shared" ref="O2374:Q2376" si="4724">O2375</f>
        <v>8910.5519999999997</v>
      </c>
      <c r="P2374" s="19">
        <f t="shared" si="4724"/>
        <v>0</v>
      </c>
      <c r="Q2374" s="19">
        <f t="shared" si="4724"/>
        <v>0</v>
      </c>
      <c r="R2374" s="19">
        <f t="shared" si="4664"/>
        <v>19874.851999999999</v>
      </c>
      <c r="S2374" s="19">
        <f t="shared" si="4665"/>
        <v>0</v>
      </c>
      <c r="T2374" s="19">
        <f t="shared" si="4666"/>
        <v>0</v>
      </c>
      <c r="U2374" s="19">
        <f t="shared" ref="U2374:AV2376" si="4725">U2375</f>
        <v>0</v>
      </c>
      <c r="V2374" s="19">
        <f t="shared" si="4667"/>
        <v>19874.851999999999</v>
      </c>
      <c r="W2374" s="19">
        <f t="shared" si="4668"/>
        <v>0</v>
      </c>
      <c r="X2374" s="19">
        <f t="shared" si="4669"/>
        <v>0</v>
      </c>
      <c r="Y2374" s="19">
        <f t="shared" si="4725"/>
        <v>0</v>
      </c>
      <c r="Z2374" s="19">
        <f t="shared" si="4725"/>
        <v>0</v>
      </c>
      <c r="AA2374" s="19">
        <f t="shared" si="4725"/>
        <v>0</v>
      </c>
      <c r="AB2374" s="19">
        <f t="shared" si="4677"/>
        <v>19874.851999999999</v>
      </c>
      <c r="AC2374" s="19">
        <f t="shared" si="4678"/>
        <v>0</v>
      </c>
      <c r="AD2374" s="19">
        <f t="shared" si="4679"/>
        <v>0</v>
      </c>
      <c r="AE2374" s="19">
        <f t="shared" si="4725"/>
        <v>0</v>
      </c>
      <c r="AF2374" s="19">
        <f t="shared" si="4725"/>
        <v>0</v>
      </c>
      <c r="AG2374" s="19">
        <f t="shared" si="4689"/>
        <v>19874.851999999999</v>
      </c>
      <c r="AH2374" s="19">
        <f t="shared" si="4690"/>
        <v>0</v>
      </c>
      <c r="AI2374" s="19">
        <f t="shared" si="4691"/>
        <v>0</v>
      </c>
      <c r="AJ2374" s="19">
        <f t="shared" si="4725"/>
        <v>0</v>
      </c>
      <c r="AK2374" s="19">
        <f t="shared" si="4725"/>
        <v>0</v>
      </c>
      <c r="AL2374" s="19">
        <f t="shared" si="4725"/>
        <v>0</v>
      </c>
      <c r="AM2374" s="19">
        <f t="shared" si="4655"/>
        <v>19874.851999999999</v>
      </c>
      <c r="AN2374" s="19">
        <f t="shared" si="4725"/>
        <v>0</v>
      </c>
      <c r="AO2374" s="19">
        <f t="shared" si="4680"/>
        <v>19874.851999999999</v>
      </c>
      <c r="AP2374" s="19">
        <f t="shared" si="4656"/>
        <v>0</v>
      </c>
      <c r="AQ2374" s="19">
        <f t="shared" si="4725"/>
        <v>0</v>
      </c>
      <c r="AR2374" s="19">
        <f t="shared" si="4681"/>
        <v>0</v>
      </c>
      <c r="AS2374" s="19">
        <f t="shared" si="4657"/>
        <v>0</v>
      </c>
      <c r="AT2374" s="19">
        <f t="shared" si="4725"/>
        <v>0</v>
      </c>
      <c r="AU2374" s="19">
        <f t="shared" si="4682"/>
        <v>0</v>
      </c>
      <c r="AV2374" s="19">
        <f t="shared" si="4725"/>
        <v>0</v>
      </c>
      <c r="AW2374" s="32"/>
      <c r="AX2374" s="23"/>
      <c r="AY2374" s="2"/>
    </row>
    <row r="2375" spans="1:51" ht="46.8" x14ac:dyDescent="0.3">
      <c r="A2375" s="49" t="s">
        <v>825</v>
      </c>
      <c r="B2375" s="45">
        <v>400</v>
      </c>
      <c r="C2375" s="49"/>
      <c r="D2375" s="49"/>
      <c r="E2375" s="15" t="s">
        <v>580</v>
      </c>
      <c r="F2375" s="19">
        <f t="shared" si="4723"/>
        <v>10964.3</v>
      </c>
      <c r="G2375" s="19">
        <f t="shared" si="4723"/>
        <v>0</v>
      </c>
      <c r="H2375" s="19">
        <f t="shared" si="4723"/>
        <v>0</v>
      </c>
      <c r="I2375" s="19">
        <f t="shared" si="4723"/>
        <v>0</v>
      </c>
      <c r="J2375" s="19">
        <f t="shared" si="4723"/>
        <v>0</v>
      </c>
      <c r="K2375" s="19">
        <f t="shared" si="4723"/>
        <v>0</v>
      </c>
      <c r="L2375" s="19">
        <f t="shared" si="4683"/>
        <v>10964.3</v>
      </c>
      <c r="M2375" s="19">
        <f t="shared" si="4684"/>
        <v>0</v>
      </c>
      <c r="N2375" s="19">
        <f t="shared" si="4685"/>
        <v>0</v>
      </c>
      <c r="O2375" s="19">
        <f t="shared" si="4724"/>
        <v>8910.5519999999997</v>
      </c>
      <c r="P2375" s="19">
        <f t="shared" si="4724"/>
        <v>0</v>
      </c>
      <c r="Q2375" s="19">
        <f t="shared" si="4724"/>
        <v>0</v>
      </c>
      <c r="R2375" s="19">
        <f t="shared" si="4664"/>
        <v>19874.851999999999</v>
      </c>
      <c r="S2375" s="19">
        <f t="shared" si="4665"/>
        <v>0</v>
      </c>
      <c r="T2375" s="19">
        <f t="shared" si="4666"/>
        <v>0</v>
      </c>
      <c r="U2375" s="19">
        <f t="shared" si="4725"/>
        <v>0</v>
      </c>
      <c r="V2375" s="19">
        <f t="shared" si="4667"/>
        <v>19874.851999999999</v>
      </c>
      <c r="W2375" s="19">
        <f t="shared" si="4668"/>
        <v>0</v>
      </c>
      <c r="X2375" s="19">
        <f t="shared" si="4669"/>
        <v>0</v>
      </c>
      <c r="Y2375" s="19">
        <f t="shared" si="4725"/>
        <v>0</v>
      </c>
      <c r="Z2375" s="19">
        <f t="shared" si="4725"/>
        <v>0</v>
      </c>
      <c r="AA2375" s="19">
        <f t="shared" si="4725"/>
        <v>0</v>
      </c>
      <c r="AB2375" s="19">
        <f t="shared" si="4677"/>
        <v>19874.851999999999</v>
      </c>
      <c r="AC2375" s="19">
        <f t="shared" si="4678"/>
        <v>0</v>
      </c>
      <c r="AD2375" s="19">
        <f t="shared" si="4679"/>
        <v>0</v>
      </c>
      <c r="AE2375" s="19">
        <f t="shared" si="4725"/>
        <v>0</v>
      </c>
      <c r="AF2375" s="19">
        <f t="shared" si="4725"/>
        <v>0</v>
      </c>
      <c r="AG2375" s="19">
        <f t="shared" si="4689"/>
        <v>19874.851999999999</v>
      </c>
      <c r="AH2375" s="19">
        <f t="shared" si="4690"/>
        <v>0</v>
      </c>
      <c r="AI2375" s="19">
        <f t="shared" si="4691"/>
        <v>0</v>
      </c>
      <c r="AJ2375" s="19">
        <f t="shared" si="4725"/>
        <v>0</v>
      </c>
      <c r="AK2375" s="19">
        <f t="shared" si="4725"/>
        <v>0</v>
      </c>
      <c r="AL2375" s="19">
        <f t="shared" si="4725"/>
        <v>0</v>
      </c>
      <c r="AM2375" s="19">
        <f t="shared" si="4655"/>
        <v>19874.851999999999</v>
      </c>
      <c r="AN2375" s="19">
        <f t="shared" si="4725"/>
        <v>0</v>
      </c>
      <c r="AO2375" s="19">
        <f t="shared" si="4680"/>
        <v>19874.851999999999</v>
      </c>
      <c r="AP2375" s="19">
        <f t="shared" si="4656"/>
        <v>0</v>
      </c>
      <c r="AQ2375" s="19">
        <f t="shared" si="4725"/>
        <v>0</v>
      </c>
      <c r="AR2375" s="19">
        <f t="shared" si="4681"/>
        <v>0</v>
      </c>
      <c r="AS2375" s="19">
        <f t="shared" si="4657"/>
        <v>0</v>
      </c>
      <c r="AT2375" s="19">
        <f t="shared" si="4725"/>
        <v>0</v>
      </c>
      <c r="AU2375" s="19">
        <f t="shared" si="4682"/>
        <v>0</v>
      </c>
      <c r="AV2375" s="19">
        <f t="shared" si="4725"/>
        <v>0</v>
      </c>
      <c r="AW2375" s="32"/>
      <c r="AX2375" s="23"/>
      <c r="AY2375" s="2"/>
    </row>
    <row r="2376" spans="1:51" x14ac:dyDescent="0.3">
      <c r="A2376" s="49" t="s">
        <v>825</v>
      </c>
      <c r="B2376" s="45">
        <v>410</v>
      </c>
      <c r="C2376" s="49"/>
      <c r="D2376" s="49"/>
      <c r="E2376" s="15" t="s">
        <v>593</v>
      </c>
      <c r="F2376" s="19">
        <f t="shared" si="4723"/>
        <v>10964.3</v>
      </c>
      <c r="G2376" s="19">
        <f t="shared" si="4723"/>
        <v>0</v>
      </c>
      <c r="H2376" s="19">
        <f t="shared" si="4723"/>
        <v>0</v>
      </c>
      <c r="I2376" s="19">
        <f t="shared" si="4723"/>
        <v>0</v>
      </c>
      <c r="J2376" s="19">
        <f t="shared" si="4723"/>
        <v>0</v>
      </c>
      <c r="K2376" s="19">
        <f t="shared" si="4723"/>
        <v>0</v>
      </c>
      <c r="L2376" s="19">
        <f t="shared" si="4683"/>
        <v>10964.3</v>
      </c>
      <c r="M2376" s="19">
        <f t="shared" si="4684"/>
        <v>0</v>
      </c>
      <c r="N2376" s="19">
        <f t="shared" si="4685"/>
        <v>0</v>
      </c>
      <c r="O2376" s="19">
        <f t="shared" si="4724"/>
        <v>8910.5519999999997</v>
      </c>
      <c r="P2376" s="19">
        <f t="shared" si="4724"/>
        <v>0</v>
      </c>
      <c r="Q2376" s="19">
        <f t="shared" si="4724"/>
        <v>0</v>
      </c>
      <c r="R2376" s="19">
        <f t="shared" si="4664"/>
        <v>19874.851999999999</v>
      </c>
      <c r="S2376" s="19">
        <f t="shared" si="4665"/>
        <v>0</v>
      </c>
      <c r="T2376" s="19">
        <f t="shared" si="4666"/>
        <v>0</v>
      </c>
      <c r="U2376" s="19">
        <f t="shared" si="4725"/>
        <v>0</v>
      </c>
      <c r="V2376" s="19">
        <f t="shared" si="4667"/>
        <v>19874.851999999999</v>
      </c>
      <c r="W2376" s="19">
        <f t="shared" si="4668"/>
        <v>0</v>
      </c>
      <c r="X2376" s="19">
        <f t="shared" si="4669"/>
        <v>0</v>
      </c>
      <c r="Y2376" s="19">
        <f t="shared" si="4725"/>
        <v>0</v>
      </c>
      <c r="Z2376" s="19">
        <f t="shared" si="4725"/>
        <v>0</v>
      </c>
      <c r="AA2376" s="19">
        <f t="shared" si="4725"/>
        <v>0</v>
      </c>
      <c r="AB2376" s="19">
        <f t="shared" si="4677"/>
        <v>19874.851999999999</v>
      </c>
      <c r="AC2376" s="19">
        <f t="shared" si="4678"/>
        <v>0</v>
      </c>
      <c r="AD2376" s="19">
        <f t="shared" si="4679"/>
        <v>0</v>
      </c>
      <c r="AE2376" s="19">
        <f t="shared" si="4725"/>
        <v>0</v>
      </c>
      <c r="AF2376" s="19">
        <f t="shared" si="4725"/>
        <v>0</v>
      </c>
      <c r="AG2376" s="19">
        <f t="shared" si="4689"/>
        <v>19874.851999999999</v>
      </c>
      <c r="AH2376" s="19">
        <f t="shared" si="4690"/>
        <v>0</v>
      </c>
      <c r="AI2376" s="19">
        <f t="shared" si="4691"/>
        <v>0</v>
      </c>
      <c r="AJ2376" s="19">
        <f t="shared" si="4725"/>
        <v>0</v>
      </c>
      <c r="AK2376" s="19">
        <f t="shared" si="4725"/>
        <v>0</v>
      </c>
      <c r="AL2376" s="19">
        <f t="shared" si="4725"/>
        <v>0</v>
      </c>
      <c r="AM2376" s="19">
        <f t="shared" si="4655"/>
        <v>19874.851999999999</v>
      </c>
      <c r="AN2376" s="19">
        <f t="shared" si="4725"/>
        <v>0</v>
      </c>
      <c r="AO2376" s="19">
        <f t="shared" si="4680"/>
        <v>19874.851999999999</v>
      </c>
      <c r="AP2376" s="19">
        <f t="shared" si="4656"/>
        <v>0</v>
      </c>
      <c r="AQ2376" s="19">
        <f t="shared" si="4725"/>
        <v>0</v>
      </c>
      <c r="AR2376" s="19">
        <f t="shared" si="4681"/>
        <v>0</v>
      </c>
      <c r="AS2376" s="19">
        <f t="shared" si="4657"/>
        <v>0</v>
      </c>
      <c r="AT2376" s="19">
        <f t="shared" si="4725"/>
        <v>0</v>
      </c>
      <c r="AU2376" s="19">
        <f t="shared" si="4682"/>
        <v>0</v>
      </c>
      <c r="AV2376" s="19">
        <f t="shared" si="4725"/>
        <v>0</v>
      </c>
      <c r="AW2376" s="32"/>
      <c r="AX2376" s="23"/>
      <c r="AY2376" s="2"/>
    </row>
    <row r="2377" spans="1:51" x14ac:dyDescent="0.3">
      <c r="A2377" s="49" t="s">
        <v>825</v>
      </c>
      <c r="B2377" s="45">
        <v>410</v>
      </c>
      <c r="C2377" s="49" t="s">
        <v>30</v>
      </c>
      <c r="D2377" s="49" t="s">
        <v>28</v>
      </c>
      <c r="E2377" s="15" t="s">
        <v>565</v>
      </c>
      <c r="F2377" s="19">
        <v>10964.3</v>
      </c>
      <c r="G2377" s="19">
        <v>0</v>
      </c>
      <c r="H2377" s="19">
        <v>0</v>
      </c>
      <c r="I2377" s="19">
        <f>-637.663+637.663</f>
        <v>0</v>
      </c>
      <c r="J2377" s="19"/>
      <c r="K2377" s="19"/>
      <c r="L2377" s="19">
        <f t="shared" si="4683"/>
        <v>10964.3</v>
      </c>
      <c r="M2377" s="19">
        <f t="shared" si="4684"/>
        <v>0</v>
      </c>
      <c r="N2377" s="19">
        <f t="shared" si="4685"/>
        <v>0</v>
      </c>
      <c r="O2377" s="19">
        <v>8910.5519999999997</v>
      </c>
      <c r="P2377" s="19"/>
      <c r="Q2377" s="19"/>
      <c r="R2377" s="19">
        <f t="shared" si="4664"/>
        <v>19874.851999999999</v>
      </c>
      <c r="S2377" s="19">
        <f t="shared" si="4665"/>
        <v>0</v>
      </c>
      <c r="T2377" s="19">
        <f t="shared" si="4666"/>
        <v>0</v>
      </c>
      <c r="U2377" s="19"/>
      <c r="V2377" s="19">
        <f t="shared" si="4667"/>
        <v>19874.851999999999</v>
      </c>
      <c r="W2377" s="19">
        <f t="shared" si="4668"/>
        <v>0</v>
      </c>
      <c r="X2377" s="19">
        <f t="shared" si="4669"/>
        <v>0</v>
      </c>
      <c r="Y2377" s="19"/>
      <c r="Z2377" s="19"/>
      <c r="AA2377" s="19"/>
      <c r="AB2377" s="19">
        <f t="shared" si="4677"/>
        <v>19874.851999999999</v>
      </c>
      <c r="AC2377" s="19">
        <f t="shared" si="4678"/>
        <v>0</v>
      </c>
      <c r="AD2377" s="19">
        <f t="shared" si="4679"/>
        <v>0</v>
      </c>
      <c r="AE2377" s="19"/>
      <c r="AF2377" s="19"/>
      <c r="AG2377" s="19">
        <f t="shared" si="4689"/>
        <v>19874.851999999999</v>
      </c>
      <c r="AH2377" s="19">
        <f t="shared" si="4690"/>
        <v>0</v>
      </c>
      <c r="AI2377" s="19">
        <f t="shared" si="4691"/>
        <v>0</v>
      </c>
      <c r="AJ2377" s="19"/>
      <c r="AK2377" s="19"/>
      <c r="AL2377" s="19"/>
      <c r="AM2377" s="19">
        <f t="shared" si="4655"/>
        <v>19874.851999999999</v>
      </c>
      <c r="AN2377" s="19"/>
      <c r="AO2377" s="19">
        <f t="shared" si="4680"/>
        <v>19874.851999999999</v>
      </c>
      <c r="AP2377" s="19">
        <f t="shared" si="4656"/>
        <v>0</v>
      </c>
      <c r="AQ2377" s="19"/>
      <c r="AR2377" s="19">
        <f t="shared" si="4681"/>
        <v>0</v>
      </c>
      <c r="AS2377" s="19">
        <f t="shared" si="4657"/>
        <v>0</v>
      </c>
      <c r="AT2377" s="19"/>
      <c r="AU2377" s="19">
        <f t="shared" si="4682"/>
        <v>0</v>
      </c>
      <c r="AV2377" s="19"/>
      <c r="AW2377" s="32"/>
      <c r="AX2377" s="23" t="s">
        <v>1274</v>
      </c>
      <c r="AY2377" s="2"/>
    </row>
    <row r="2378" spans="1:51" ht="62.4" x14ac:dyDescent="0.3">
      <c r="A2378" s="49" t="s">
        <v>842</v>
      </c>
      <c r="B2378" s="45"/>
      <c r="C2378" s="49"/>
      <c r="D2378" s="49"/>
      <c r="E2378" s="15" t="s">
        <v>851</v>
      </c>
      <c r="F2378" s="19">
        <f t="shared" ref="F2378:K2380" si="4726">F2379</f>
        <v>401.1</v>
      </c>
      <c r="G2378" s="19">
        <f t="shared" si="4726"/>
        <v>422.4</v>
      </c>
      <c r="H2378" s="19">
        <f t="shared" si="4726"/>
        <v>0</v>
      </c>
      <c r="I2378" s="19">
        <f t="shared" si="4726"/>
        <v>0</v>
      </c>
      <c r="J2378" s="19">
        <f t="shared" si="4726"/>
        <v>0</v>
      </c>
      <c r="K2378" s="19">
        <f t="shared" si="4726"/>
        <v>0</v>
      </c>
      <c r="L2378" s="19">
        <f t="shared" si="4683"/>
        <v>401.1</v>
      </c>
      <c r="M2378" s="19">
        <f t="shared" si="4684"/>
        <v>422.4</v>
      </c>
      <c r="N2378" s="19">
        <f t="shared" si="4685"/>
        <v>0</v>
      </c>
      <c r="O2378" s="19">
        <f t="shared" ref="O2378:Q2380" si="4727">O2379</f>
        <v>385.1</v>
      </c>
      <c r="P2378" s="19">
        <f t="shared" si="4727"/>
        <v>153.19999999999999</v>
      </c>
      <c r="Q2378" s="19">
        <f t="shared" si="4727"/>
        <v>4679.8</v>
      </c>
      <c r="R2378" s="19">
        <f t="shared" si="4664"/>
        <v>786.2</v>
      </c>
      <c r="S2378" s="19">
        <f t="shared" si="4665"/>
        <v>575.59999999999991</v>
      </c>
      <c r="T2378" s="19">
        <f t="shared" si="4666"/>
        <v>4679.8</v>
      </c>
      <c r="U2378" s="19">
        <f t="shared" ref="U2378:AV2380" si="4728">U2379</f>
        <v>0</v>
      </c>
      <c r="V2378" s="19">
        <f t="shared" si="4667"/>
        <v>786.2</v>
      </c>
      <c r="W2378" s="19">
        <f t="shared" si="4668"/>
        <v>575.59999999999991</v>
      </c>
      <c r="X2378" s="19">
        <f t="shared" si="4669"/>
        <v>4679.8</v>
      </c>
      <c r="Y2378" s="19">
        <f t="shared" si="4728"/>
        <v>0</v>
      </c>
      <c r="Z2378" s="19">
        <f t="shared" si="4728"/>
        <v>0</v>
      </c>
      <c r="AA2378" s="19">
        <f t="shared" si="4728"/>
        <v>0</v>
      </c>
      <c r="AB2378" s="19">
        <f t="shared" si="4677"/>
        <v>786.2</v>
      </c>
      <c r="AC2378" s="19">
        <f t="shared" si="4678"/>
        <v>575.59999999999991</v>
      </c>
      <c r="AD2378" s="19">
        <f t="shared" si="4679"/>
        <v>4679.8</v>
      </c>
      <c r="AE2378" s="19">
        <f t="shared" si="4728"/>
        <v>0</v>
      </c>
      <c r="AF2378" s="19">
        <f t="shared" si="4728"/>
        <v>0</v>
      </c>
      <c r="AG2378" s="19">
        <f t="shared" si="4689"/>
        <v>786.2</v>
      </c>
      <c r="AH2378" s="19">
        <f t="shared" si="4690"/>
        <v>575.59999999999991</v>
      </c>
      <c r="AI2378" s="19">
        <f t="shared" si="4691"/>
        <v>4679.8</v>
      </c>
      <c r="AJ2378" s="19">
        <f t="shared" si="4728"/>
        <v>0</v>
      </c>
      <c r="AK2378" s="19">
        <f t="shared" si="4728"/>
        <v>0</v>
      </c>
      <c r="AL2378" s="19">
        <f t="shared" si="4728"/>
        <v>0</v>
      </c>
      <c r="AM2378" s="19">
        <f t="shared" si="4655"/>
        <v>786.2</v>
      </c>
      <c r="AN2378" s="19">
        <f t="shared" si="4728"/>
        <v>0</v>
      </c>
      <c r="AO2378" s="19">
        <f t="shared" si="4680"/>
        <v>786.2</v>
      </c>
      <c r="AP2378" s="19">
        <f t="shared" si="4656"/>
        <v>575.59999999999991</v>
      </c>
      <c r="AQ2378" s="19">
        <f t="shared" si="4728"/>
        <v>0</v>
      </c>
      <c r="AR2378" s="19">
        <f t="shared" si="4681"/>
        <v>575.59999999999991</v>
      </c>
      <c r="AS2378" s="19">
        <f t="shared" si="4657"/>
        <v>4679.8</v>
      </c>
      <c r="AT2378" s="19">
        <f t="shared" si="4728"/>
        <v>0</v>
      </c>
      <c r="AU2378" s="19">
        <f t="shared" si="4682"/>
        <v>4679.8</v>
      </c>
      <c r="AV2378" s="19">
        <f t="shared" si="4728"/>
        <v>0</v>
      </c>
      <c r="AW2378" s="32"/>
      <c r="AX2378" s="23"/>
      <c r="AY2378" s="2"/>
    </row>
    <row r="2379" spans="1:51" ht="31.2" x14ac:dyDescent="0.3">
      <c r="A2379" s="49" t="s">
        <v>842</v>
      </c>
      <c r="B2379" s="45">
        <v>200</v>
      </c>
      <c r="C2379" s="49"/>
      <c r="D2379" s="49"/>
      <c r="E2379" s="15" t="s">
        <v>578</v>
      </c>
      <c r="F2379" s="19">
        <f t="shared" si="4726"/>
        <v>401.1</v>
      </c>
      <c r="G2379" s="19">
        <f t="shared" si="4726"/>
        <v>422.4</v>
      </c>
      <c r="H2379" s="19">
        <f t="shared" si="4726"/>
        <v>0</v>
      </c>
      <c r="I2379" s="19">
        <f t="shared" si="4726"/>
        <v>0</v>
      </c>
      <c r="J2379" s="19">
        <f t="shared" si="4726"/>
        <v>0</v>
      </c>
      <c r="K2379" s="19">
        <f t="shared" si="4726"/>
        <v>0</v>
      </c>
      <c r="L2379" s="19">
        <f t="shared" si="4683"/>
        <v>401.1</v>
      </c>
      <c r="M2379" s="19">
        <f t="shared" si="4684"/>
        <v>422.4</v>
      </c>
      <c r="N2379" s="19">
        <f t="shared" si="4685"/>
        <v>0</v>
      </c>
      <c r="O2379" s="19">
        <f t="shared" si="4727"/>
        <v>385.1</v>
      </c>
      <c r="P2379" s="19">
        <f t="shared" si="4727"/>
        <v>153.19999999999999</v>
      </c>
      <c r="Q2379" s="19">
        <f t="shared" si="4727"/>
        <v>4679.8</v>
      </c>
      <c r="R2379" s="19">
        <f t="shared" si="4664"/>
        <v>786.2</v>
      </c>
      <c r="S2379" s="19">
        <f t="shared" si="4665"/>
        <v>575.59999999999991</v>
      </c>
      <c r="T2379" s="19">
        <f t="shared" si="4666"/>
        <v>4679.8</v>
      </c>
      <c r="U2379" s="19">
        <f t="shared" si="4728"/>
        <v>0</v>
      </c>
      <c r="V2379" s="19">
        <f t="shared" si="4667"/>
        <v>786.2</v>
      </c>
      <c r="W2379" s="19">
        <f t="shared" si="4668"/>
        <v>575.59999999999991</v>
      </c>
      <c r="X2379" s="19">
        <f t="shared" si="4669"/>
        <v>4679.8</v>
      </c>
      <c r="Y2379" s="19">
        <f t="shared" si="4728"/>
        <v>0</v>
      </c>
      <c r="Z2379" s="19">
        <f t="shared" si="4728"/>
        <v>0</v>
      </c>
      <c r="AA2379" s="19">
        <f t="shared" si="4728"/>
        <v>0</v>
      </c>
      <c r="AB2379" s="19">
        <f t="shared" si="4677"/>
        <v>786.2</v>
      </c>
      <c r="AC2379" s="19">
        <f t="shared" si="4678"/>
        <v>575.59999999999991</v>
      </c>
      <c r="AD2379" s="19">
        <f t="shared" si="4679"/>
        <v>4679.8</v>
      </c>
      <c r="AE2379" s="19">
        <f t="shared" si="4728"/>
        <v>0</v>
      </c>
      <c r="AF2379" s="19">
        <f t="shared" si="4728"/>
        <v>0</v>
      </c>
      <c r="AG2379" s="19">
        <f t="shared" si="4689"/>
        <v>786.2</v>
      </c>
      <c r="AH2379" s="19">
        <f t="shared" si="4690"/>
        <v>575.59999999999991</v>
      </c>
      <c r="AI2379" s="19">
        <f t="shared" si="4691"/>
        <v>4679.8</v>
      </c>
      <c r="AJ2379" s="19">
        <f t="shared" si="4728"/>
        <v>0</v>
      </c>
      <c r="AK2379" s="19">
        <f t="shared" si="4728"/>
        <v>0</v>
      </c>
      <c r="AL2379" s="19">
        <f t="shared" si="4728"/>
        <v>0</v>
      </c>
      <c r="AM2379" s="19">
        <f t="shared" si="4655"/>
        <v>786.2</v>
      </c>
      <c r="AN2379" s="19">
        <f t="shared" si="4728"/>
        <v>0</v>
      </c>
      <c r="AO2379" s="19">
        <f t="shared" si="4680"/>
        <v>786.2</v>
      </c>
      <c r="AP2379" s="19">
        <f t="shared" si="4656"/>
        <v>575.59999999999991</v>
      </c>
      <c r="AQ2379" s="19">
        <f t="shared" si="4728"/>
        <v>0</v>
      </c>
      <c r="AR2379" s="19">
        <f t="shared" si="4681"/>
        <v>575.59999999999991</v>
      </c>
      <c r="AS2379" s="19">
        <f t="shared" si="4657"/>
        <v>4679.8</v>
      </c>
      <c r="AT2379" s="19">
        <f t="shared" si="4728"/>
        <v>0</v>
      </c>
      <c r="AU2379" s="19">
        <f t="shared" si="4682"/>
        <v>4679.8</v>
      </c>
      <c r="AV2379" s="19">
        <f t="shared" si="4728"/>
        <v>0</v>
      </c>
      <c r="AW2379" s="32"/>
      <c r="AX2379" s="23"/>
      <c r="AY2379" s="2"/>
    </row>
    <row r="2380" spans="1:51" ht="46.8" x14ac:dyDescent="0.3">
      <c r="A2380" s="49" t="s">
        <v>842</v>
      </c>
      <c r="B2380" s="45">
        <v>240</v>
      </c>
      <c r="C2380" s="49"/>
      <c r="D2380" s="49"/>
      <c r="E2380" s="15" t="s">
        <v>586</v>
      </c>
      <c r="F2380" s="19">
        <f t="shared" si="4726"/>
        <v>401.1</v>
      </c>
      <c r="G2380" s="19">
        <f t="shared" si="4726"/>
        <v>422.4</v>
      </c>
      <c r="H2380" s="19">
        <f t="shared" si="4726"/>
        <v>0</v>
      </c>
      <c r="I2380" s="19">
        <f t="shared" si="4726"/>
        <v>0</v>
      </c>
      <c r="J2380" s="19">
        <f t="shared" si="4726"/>
        <v>0</v>
      </c>
      <c r="K2380" s="19">
        <f t="shared" si="4726"/>
        <v>0</v>
      </c>
      <c r="L2380" s="19">
        <f t="shared" si="4683"/>
        <v>401.1</v>
      </c>
      <c r="M2380" s="19">
        <f t="shared" si="4684"/>
        <v>422.4</v>
      </c>
      <c r="N2380" s="19">
        <f t="shared" si="4685"/>
        <v>0</v>
      </c>
      <c r="O2380" s="19">
        <f t="shared" si="4727"/>
        <v>385.1</v>
      </c>
      <c r="P2380" s="19">
        <f t="shared" si="4727"/>
        <v>153.19999999999999</v>
      </c>
      <c r="Q2380" s="19">
        <f t="shared" si="4727"/>
        <v>4679.8</v>
      </c>
      <c r="R2380" s="19">
        <f t="shared" si="4664"/>
        <v>786.2</v>
      </c>
      <c r="S2380" s="19">
        <f t="shared" si="4665"/>
        <v>575.59999999999991</v>
      </c>
      <c r="T2380" s="19">
        <f t="shared" si="4666"/>
        <v>4679.8</v>
      </c>
      <c r="U2380" s="19">
        <f t="shared" si="4728"/>
        <v>0</v>
      </c>
      <c r="V2380" s="19">
        <f t="shared" si="4667"/>
        <v>786.2</v>
      </c>
      <c r="W2380" s="19">
        <f t="shared" si="4668"/>
        <v>575.59999999999991</v>
      </c>
      <c r="X2380" s="19">
        <f t="shared" si="4669"/>
        <v>4679.8</v>
      </c>
      <c r="Y2380" s="19">
        <f t="shared" si="4728"/>
        <v>0</v>
      </c>
      <c r="Z2380" s="19">
        <f t="shared" si="4728"/>
        <v>0</v>
      </c>
      <c r="AA2380" s="19">
        <f t="shared" si="4728"/>
        <v>0</v>
      </c>
      <c r="AB2380" s="19">
        <f t="shared" si="4677"/>
        <v>786.2</v>
      </c>
      <c r="AC2380" s="19">
        <f t="shared" si="4678"/>
        <v>575.59999999999991</v>
      </c>
      <c r="AD2380" s="19">
        <f t="shared" si="4679"/>
        <v>4679.8</v>
      </c>
      <c r="AE2380" s="19">
        <f t="shared" si="4728"/>
        <v>0</v>
      </c>
      <c r="AF2380" s="19">
        <f t="shared" si="4728"/>
        <v>0</v>
      </c>
      <c r="AG2380" s="19">
        <f t="shared" si="4689"/>
        <v>786.2</v>
      </c>
      <c r="AH2380" s="19">
        <f t="shared" si="4690"/>
        <v>575.59999999999991</v>
      </c>
      <c r="AI2380" s="19">
        <f t="shared" si="4691"/>
        <v>4679.8</v>
      </c>
      <c r="AJ2380" s="19">
        <f t="shared" si="4728"/>
        <v>0</v>
      </c>
      <c r="AK2380" s="19">
        <f t="shared" si="4728"/>
        <v>0</v>
      </c>
      <c r="AL2380" s="19">
        <f t="shared" si="4728"/>
        <v>0</v>
      </c>
      <c r="AM2380" s="19">
        <f t="shared" si="4655"/>
        <v>786.2</v>
      </c>
      <c r="AN2380" s="19">
        <f t="shared" si="4728"/>
        <v>0</v>
      </c>
      <c r="AO2380" s="19">
        <f t="shared" si="4680"/>
        <v>786.2</v>
      </c>
      <c r="AP2380" s="19">
        <f t="shared" si="4656"/>
        <v>575.59999999999991</v>
      </c>
      <c r="AQ2380" s="19">
        <f t="shared" si="4728"/>
        <v>0</v>
      </c>
      <c r="AR2380" s="19">
        <f t="shared" si="4681"/>
        <v>575.59999999999991</v>
      </c>
      <c r="AS2380" s="19">
        <f t="shared" si="4657"/>
        <v>4679.8</v>
      </c>
      <c r="AT2380" s="19">
        <f t="shared" si="4728"/>
        <v>0</v>
      </c>
      <c r="AU2380" s="19">
        <f t="shared" si="4682"/>
        <v>4679.8</v>
      </c>
      <c r="AV2380" s="19">
        <f t="shared" si="4728"/>
        <v>0</v>
      </c>
      <c r="AW2380" s="32"/>
      <c r="AX2380" s="23"/>
      <c r="AY2380" s="2"/>
    </row>
    <row r="2381" spans="1:51" x14ac:dyDescent="0.3">
      <c r="A2381" s="49" t="s">
        <v>842</v>
      </c>
      <c r="B2381" s="45">
        <v>240</v>
      </c>
      <c r="C2381" s="49" t="s">
        <v>5</v>
      </c>
      <c r="D2381" s="49" t="s">
        <v>200</v>
      </c>
      <c r="E2381" s="15" t="s">
        <v>843</v>
      </c>
      <c r="F2381" s="19">
        <v>401.1</v>
      </c>
      <c r="G2381" s="19">
        <v>422.4</v>
      </c>
      <c r="H2381" s="19">
        <v>0</v>
      </c>
      <c r="I2381" s="19"/>
      <c r="J2381" s="19"/>
      <c r="K2381" s="19"/>
      <c r="L2381" s="19">
        <f t="shared" si="4683"/>
        <v>401.1</v>
      </c>
      <c r="M2381" s="19">
        <f t="shared" si="4684"/>
        <v>422.4</v>
      </c>
      <c r="N2381" s="19">
        <f t="shared" si="4685"/>
        <v>0</v>
      </c>
      <c r="O2381" s="19">
        <v>385.1</v>
      </c>
      <c r="P2381" s="19">
        <v>153.19999999999999</v>
      </c>
      <c r="Q2381" s="19">
        <v>4679.8</v>
      </c>
      <c r="R2381" s="19">
        <f t="shared" si="4664"/>
        <v>786.2</v>
      </c>
      <c r="S2381" s="19">
        <f t="shared" si="4665"/>
        <v>575.59999999999991</v>
      </c>
      <c r="T2381" s="19">
        <f t="shared" si="4666"/>
        <v>4679.8</v>
      </c>
      <c r="U2381" s="19"/>
      <c r="V2381" s="19">
        <f t="shared" si="4667"/>
        <v>786.2</v>
      </c>
      <c r="W2381" s="19">
        <f t="shared" si="4668"/>
        <v>575.59999999999991</v>
      </c>
      <c r="X2381" s="19">
        <f t="shared" si="4669"/>
        <v>4679.8</v>
      </c>
      <c r="Y2381" s="19"/>
      <c r="Z2381" s="19"/>
      <c r="AA2381" s="19"/>
      <c r="AB2381" s="19">
        <f t="shared" si="4677"/>
        <v>786.2</v>
      </c>
      <c r="AC2381" s="19">
        <f t="shared" si="4678"/>
        <v>575.59999999999991</v>
      </c>
      <c r="AD2381" s="19">
        <f t="shared" si="4679"/>
        <v>4679.8</v>
      </c>
      <c r="AE2381" s="19"/>
      <c r="AF2381" s="19"/>
      <c r="AG2381" s="19">
        <f t="shared" si="4689"/>
        <v>786.2</v>
      </c>
      <c r="AH2381" s="19">
        <f t="shared" si="4690"/>
        <v>575.59999999999991</v>
      </c>
      <c r="AI2381" s="19">
        <f t="shared" si="4691"/>
        <v>4679.8</v>
      </c>
      <c r="AJ2381" s="19"/>
      <c r="AK2381" s="19"/>
      <c r="AL2381" s="19"/>
      <c r="AM2381" s="19">
        <f t="shared" si="4655"/>
        <v>786.2</v>
      </c>
      <c r="AN2381" s="19"/>
      <c r="AO2381" s="19">
        <f t="shared" si="4680"/>
        <v>786.2</v>
      </c>
      <c r="AP2381" s="19">
        <f t="shared" si="4656"/>
        <v>575.59999999999991</v>
      </c>
      <c r="AQ2381" s="19"/>
      <c r="AR2381" s="19">
        <f t="shared" si="4681"/>
        <v>575.59999999999991</v>
      </c>
      <c r="AS2381" s="19">
        <f t="shared" si="4657"/>
        <v>4679.8</v>
      </c>
      <c r="AT2381" s="19"/>
      <c r="AU2381" s="19">
        <f t="shared" si="4682"/>
        <v>4679.8</v>
      </c>
      <c r="AV2381" s="19"/>
      <c r="AW2381" s="32"/>
      <c r="AX2381" s="23"/>
      <c r="AY2381" s="2"/>
    </row>
    <row r="2382" spans="1:51" ht="31.2" x14ac:dyDescent="0.3">
      <c r="A2382" s="49" t="s">
        <v>844</v>
      </c>
      <c r="B2382" s="45"/>
      <c r="C2382" s="49"/>
      <c r="D2382" s="49"/>
      <c r="E2382" s="15" t="s">
        <v>845</v>
      </c>
      <c r="F2382" s="19">
        <f t="shared" ref="F2382:K2382" si="4729">F2383+F2386+F2389</f>
        <v>52887.4</v>
      </c>
      <c r="G2382" s="19">
        <f t="shared" si="4729"/>
        <v>51587.600000000006</v>
      </c>
      <c r="H2382" s="19">
        <f t="shared" si="4729"/>
        <v>0</v>
      </c>
      <c r="I2382" s="19">
        <f t="shared" si="4729"/>
        <v>0</v>
      </c>
      <c r="J2382" s="19">
        <f t="shared" si="4729"/>
        <v>0</v>
      </c>
      <c r="K2382" s="19">
        <f t="shared" si="4729"/>
        <v>0</v>
      </c>
      <c r="L2382" s="19">
        <f t="shared" si="4683"/>
        <v>52887.4</v>
      </c>
      <c r="M2382" s="19">
        <f t="shared" si="4684"/>
        <v>51587.600000000006</v>
      </c>
      <c r="N2382" s="19">
        <f t="shared" si="4685"/>
        <v>0</v>
      </c>
      <c r="O2382" s="19">
        <f t="shared" ref="O2382:Q2382" si="4730">O2383+O2386+O2389</f>
        <v>0</v>
      </c>
      <c r="P2382" s="19">
        <f t="shared" si="4730"/>
        <v>0</v>
      </c>
      <c r="Q2382" s="19">
        <f t="shared" si="4730"/>
        <v>56746.400000000001</v>
      </c>
      <c r="R2382" s="19">
        <f t="shared" si="4664"/>
        <v>52887.4</v>
      </c>
      <c r="S2382" s="19">
        <f t="shared" si="4665"/>
        <v>51587.600000000006</v>
      </c>
      <c r="T2382" s="19">
        <f t="shared" si="4666"/>
        <v>56746.400000000001</v>
      </c>
      <c r="U2382" s="19">
        <f t="shared" ref="U2382:AV2382" si="4731">U2383+U2386+U2389</f>
        <v>0</v>
      </c>
      <c r="V2382" s="19">
        <f t="shared" si="4667"/>
        <v>52887.4</v>
      </c>
      <c r="W2382" s="19">
        <f t="shared" si="4668"/>
        <v>51587.600000000006</v>
      </c>
      <c r="X2382" s="19">
        <f t="shared" si="4669"/>
        <v>56746.400000000001</v>
      </c>
      <c r="Y2382" s="19">
        <f t="shared" ref="Y2382:AA2382" si="4732">Y2383+Y2386+Y2389</f>
        <v>0</v>
      </c>
      <c r="Z2382" s="19">
        <f t="shared" si="4732"/>
        <v>0</v>
      </c>
      <c r="AA2382" s="19">
        <f t="shared" si="4732"/>
        <v>0</v>
      </c>
      <c r="AB2382" s="19">
        <f t="shared" si="4677"/>
        <v>52887.4</v>
      </c>
      <c r="AC2382" s="19">
        <f t="shared" si="4678"/>
        <v>51587.600000000006</v>
      </c>
      <c r="AD2382" s="19">
        <f t="shared" si="4679"/>
        <v>56746.400000000001</v>
      </c>
      <c r="AE2382" s="19">
        <f t="shared" ref="AE2382:AF2382" si="4733">AE2383+AE2386+AE2389</f>
        <v>0</v>
      </c>
      <c r="AF2382" s="19">
        <f t="shared" si="4733"/>
        <v>0</v>
      </c>
      <c r="AG2382" s="19">
        <f t="shared" si="4689"/>
        <v>52887.4</v>
      </c>
      <c r="AH2382" s="19">
        <f t="shared" si="4690"/>
        <v>51587.600000000006</v>
      </c>
      <c r="AI2382" s="19">
        <f t="shared" si="4691"/>
        <v>56746.400000000001</v>
      </c>
      <c r="AJ2382" s="19">
        <f t="shared" ref="AJ2382:AL2382" si="4734">AJ2383+AJ2386+AJ2389</f>
        <v>0</v>
      </c>
      <c r="AK2382" s="19">
        <f t="shared" si="4734"/>
        <v>0</v>
      </c>
      <c r="AL2382" s="19">
        <f t="shared" si="4734"/>
        <v>0</v>
      </c>
      <c r="AM2382" s="19">
        <f t="shared" si="4655"/>
        <v>52887.4</v>
      </c>
      <c r="AN2382" s="19">
        <f t="shared" ref="AN2382" si="4735">AN2383+AN2386+AN2389</f>
        <v>0</v>
      </c>
      <c r="AO2382" s="19">
        <f t="shared" si="4680"/>
        <v>52887.4</v>
      </c>
      <c r="AP2382" s="19">
        <f t="shared" si="4656"/>
        <v>51587.600000000006</v>
      </c>
      <c r="AQ2382" s="19">
        <f t="shared" ref="AQ2382" si="4736">AQ2383+AQ2386+AQ2389</f>
        <v>0</v>
      </c>
      <c r="AR2382" s="19">
        <f t="shared" si="4681"/>
        <v>51587.600000000006</v>
      </c>
      <c r="AS2382" s="19">
        <f t="shared" si="4657"/>
        <v>56746.400000000001</v>
      </c>
      <c r="AT2382" s="19">
        <f t="shared" ref="AT2382" si="4737">AT2383+AT2386+AT2389</f>
        <v>0</v>
      </c>
      <c r="AU2382" s="19">
        <f t="shared" si="4682"/>
        <v>56746.400000000001</v>
      </c>
      <c r="AV2382" s="19">
        <f t="shared" si="4731"/>
        <v>0</v>
      </c>
      <c r="AW2382" s="32"/>
      <c r="AX2382" s="23"/>
      <c r="AY2382" s="2"/>
    </row>
    <row r="2383" spans="1:51" ht="93.6" x14ac:dyDescent="0.3">
      <c r="A2383" s="49" t="s">
        <v>844</v>
      </c>
      <c r="B2383" s="45">
        <v>100</v>
      </c>
      <c r="C2383" s="49"/>
      <c r="D2383" s="49"/>
      <c r="E2383" s="15" t="s">
        <v>577</v>
      </c>
      <c r="F2383" s="19">
        <f t="shared" ref="F2383:K2384" si="4738">F2384</f>
        <v>34269.300000000003</v>
      </c>
      <c r="G2383" s="19">
        <f t="shared" si="4738"/>
        <v>34269.300000000003</v>
      </c>
      <c r="H2383" s="19">
        <f t="shared" si="4738"/>
        <v>0</v>
      </c>
      <c r="I2383" s="19">
        <f t="shared" si="4738"/>
        <v>0</v>
      </c>
      <c r="J2383" s="19">
        <f t="shared" si="4738"/>
        <v>0</v>
      </c>
      <c r="K2383" s="19">
        <f t="shared" si="4738"/>
        <v>0</v>
      </c>
      <c r="L2383" s="19">
        <f t="shared" si="4683"/>
        <v>34269.300000000003</v>
      </c>
      <c r="M2383" s="19">
        <f t="shared" si="4684"/>
        <v>34269.300000000003</v>
      </c>
      <c r="N2383" s="19">
        <f t="shared" si="4685"/>
        <v>0</v>
      </c>
      <c r="O2383" s="19">
        <f t="shared" ref="O2383:Q2384" si="4739">O2384</f>
        <v>0</v>
      </c>
      <c r="P2383" s="19">
        <f t="shared" si="4739"/>
        <v>0</v>
      </c>
      <c r="Q2383" s="19">
        <f t="shared" si="4739"/>
        <v>34269.300000000003</v>
      </c>
      <c r="R2383" s="19">
        <f t="shared" si="4664"/>
        <v>34269.300000000003</v>
      </c>
      <c r="S2383" s="19">
        <f t="shared" si="4665"/>
        <v>34269.300000000003</v>
      </c>
      <c r="T2383" s="19">
        <f t="shared" si="4666"/>
        <v>34269.300000000003</v>
      </c>
      <c r="U2383" s="19">
        <f t="shared" ref="U2383:AV2384" si="4740">U2384</f>
        <v>0</v>
      </c>
      <c r="V2383" s="19">
        <f t="shared" si="4667"/>
        <v>34269.300000000003</v>
      </c>
      <c r="W2383" s="19">
        <f t="shared" si="4668"/>
        <v>34269.300000000003</v>
      </c>
      <c r="X2383" s="19">
        <f t="shared" si="4669"/>
        <v>34269.300000000003</v>
      </c>
      <c r="Y2383" s="19">
        <f t="shared" si="4740"/>
        <v>0</v>
      </c>
      <c r="Z2383" s="19">
        <f t="shared" si="4740"/>
        <v>0</v>
      </c>
      <c r="AA2383" s="19">
        <f t="shared" si="4740"/>
        <v>0</v>
      </c>
      <c r="AB2383" s="19">
        <f t="shared" si="4677"/>
        <v>34269.300000000003</v>
      </c>
      <c r="AC2383" s="19">
        <f t="shared" si="4678"/>
        <v>34269.300000000003</v>
      </c>
      <c r="AD2383" s="19">
        <f t="shared" si="4679"/>
        <v>34269.300000000003</v>
      </c>
      <c r="AE2383" s="19">
        <f t="shared" si="4740"/>
        <v>0</v>
      </c>
      <c r="AF2383" s="19">
        <f t="shared" si="4740"/>
        <v>0</v>
      </c>
      <c r="AG2383" s="19">
        <f t="shared" si="4689"/>
        <v>34269.300000000003</v>
      </c>
      <c r="AH2383" s="19">
        <f t="shared" si="4690"/>
        <v>34269.300000000003</v>
      </c>
      <c r="AI2383" s="19">
        <f t="shared" si="4691"/>
        <v>34269.300000000003</v>
      </c>
      <c r="AJ2383" s="19">
        <f t="shared" si="4740"/>
        <v>0</v>
      </c>
      <c r="AK2383" s="19">
        <f t="shared" si="4740"/>
        <v>0</v>
      </c>
      <c r="AL2383" s="19">
        <f t="shared" si="4740"/>
        <v>0</v>
      </c>
      <c r="AM2383" s="19">
        <f t="shared" si="4655"/>
        <v>34269.300000000003</v>
      </c>
      <c r="AN2383" s="19">
        <f t="shared" si="4740"/>
        <v>0</v>
      </c>
      <c r="AO2383" s="19">
        <f t="shared" si="4680"/>
        <v>34269.300000000003</v>
      </c>
      <c r="AP2383" s="19">
        <f t="shared" si="4656"/>
        <v>34269.300000000003</v>
      </c>
      <c r="AQ2383" s="19">
        <f t="shared" si="4740"/>
        <v>0</v>
      </c>
      <c r="AR2383" s="19">
        <f t="shared" si="4681"/>
        <v>34269.300000000003</v>
      </c>
      <c r="AS2383" s="19">
        <f t="shared" si="4657"/>
        <v>34269.300000000003</v>
      </c>
      <c r="AT2383" s="19">
        <f t="shared" si="4740"/>
        <v>0</v>
      </c>
      <c r="AU2383" s="19">
        <f t="shared" si="4682"/>
        <v>34269.300000000003</v>
      </c>
      <c r="AV2383" s="19">
        <f t="shared" si="4740"/>
        <v>0</v>
      </c>
      <c r="AW2383" s="32"/>
      <c r="AX2383" s="23"/>
      <c r="AY2383" s="2"/>
    </row>
    <row r="2384" spans="1:51" ht="31.2" x14ac:dyDescent="0.3">
      <c r="A2384" s="49" t="s">
        <v>844</v>
      </c>
      <c r="B2384" s="45">
        <v>120</v>
      </c>
      <c r="C2384" s="49"/>
      <c r="D2384" s="49"/>
      <c r="E2384" s="15" t="s">
        <v>585</v>
      </c>
      <c r="F2384" s="19">
        <f t="shared" si="4738"/>
        <v>34269.300000000003</v>
      </c>
      <c r="G2384" s="19">
        <f t="shared" si="4738"/>
        <v>34269.300000000003</v>
      </c>
      <c r="H2384" s="19">
        <f t="shared" si="4738"/>
        <v>0</v>
      </c>
      <c r="I2384" s="19">
        <f t="shared" si="4738"/>
        <v>0</v>
      </c>
      <c r="J2384" s="19">
        <f t="shared" si="4738"/>
        <v>0</v>
      </c>
      <c r="K2384" s="19">
        <f t="shared" si="4738"/>
        <v>0</v>
      </c>
      <c r="L2384" s="19">
        <f t="shared" si="4683"/>
        <v>34269.300000000003</v>
      </c>
      <c r="M2384" s="19">
        <f t="shared" si="4684"/>
        <v>34269.300000000003</v>
      </c>
      <c r="N2384" s="19">
        <f t="shared" si="4685"/>
        <v>0</v>
      </c>
      <c r="O2384" s="19">
        <f t="shared" si="4739"/>
        <v>0</v>
      </c>
      <c r="P2384" s="19">
        <f t="shared" si="4739"/>
        <v>0</v>
      </c>
      <c r="Q2384" s="19">
        <f t="shared" si="4739"/>
        <v>34269.300000000003</v>
      </c>
      <c r="R2384" s="19">
        <f t="shared" si="4664"/>
        <v>34269.300000000003</v>
      </c>
      <c r="S2384" s="19">
        <f t="shared" si="4665"/>
        <v>34269.300000000003</v>
      </c>
      <c r="T2384" s="19">
        <f t="shared" si="4666"/>
        <v>34269.300000000003</v>
      </c>
      <c r="U2384" s="19">
        <f t="shared" si="4740"/>
        <v>0</v>
      </c>
      <c r="V2384" s="19">
        <f t="shared" si="4667"/>
        <v>34269.300000000003</v>
      </c>
      <c r="W2384" s="19">
        <f t="shared" si="4668"/>
        <v>34269.300000000003</v>
      </c>
      <c r="X2384" s="19">
        <f t="shared" si="4669"/>
        <v>34269.300000000003</v>
      </c>
      <c r="Y2384" s="19">
        <f t="shared" si="4740"/>
        <v>0</v>
      </c>
      <c r="Z2384" s="19">
        <f t="shared" si="4740"/>
        <v>0</v>
      </c>
      <c r="AA2384" s="19">
        <f t="shared" si="4740"/>
        <v>0</v>
      </c>
      <c r="AB2384" s="19">
        <f t="shared" si="4677"/>
        <v>34269.300000000003</v>
      </c>
      <c r="AC2384" s="19">
        <f t="shared" si="4678"/>
        <v>34269.300000000003</v>
      </c>
      <c r="AD2384" s="19">
        <f t="shared" si="4679"/>
        <v>34269.300000000003</v>
      </c>
      <c r="AE2384" s="19">
        <f t="shared" si="4740"/>
        <v>0</v>
      </c>
      <c r="AF2384" s="19">
        <f t="shared" si="4740"/>
        <v>0</v>
      </c>
      <c r="AG2384" s="19">
        <f t="shared" si="4689"/>
        <v>34269.300000000003</v>
      </c>
      <c r="AH2384" s="19">
        <f t="shared" si="4690"/>
        <v>34269.300000000003</v>
      </c>
      <c r="AI2384" s="19">
        <f t="shared" si="4691"/>
        <v>34269.300000000003</v>
      </c>
      <c r="AJ2384" s="19">
        <f t="shared" si="4740"/>
        <v>0</v>
      </c>
      <c r="AK2384" s="19">
        <f t="shared" si="4740"/>
        <v>0</v>
      </c>
      <c r="AL2384" s="19">
        <f t="shared" si="4740"/>
        <v>0</v>
      </c>
      <c r="AM2384" s="19">
        <f t="shared" si="4655"/>
        <v>34269.300000000003</v>
      </c>
      <c r="AN2384" s="19">
        <f t="shared" si="4740"/>
        <v>0</v>
      </c>
      <c r="AO2384" s="19">
        <f t="shared" si="4680"/>
        <v>34269.300000000003</v>
      </c>
      <c r="AP2384" s="19">
        <f t="shared" si="4656"/>
        <v>34269.300000000003</v>
      </c>
      <c r="AQ2384" s="19">
        <f t="shared" si="4740"/>
        <v>0</v>
      </c>
      <c r="AR2384" s="19">
        <f t="shared" si="4681"/>
        <v>34269.300000000003</v>
      </c>
      <c r="AS2384" s="19">
        <f t="shared" si="4657"/>
        <v>34269.300000000003</v>
      </c>
      <c r="AT2384" s="19">
        <f t="shared" si="4740"/>
        <v>0</v>
      </c>
      <c r="AU2384" s="19">
        <f t="shared" si="4682"/>
        <v>34269.300000000003</v>
      </c>
      <c r="AV2384" s="19">
        <f t="shared" si="4740"/>
        <v>0</v>
      </c>
      <c r="AW2384" s="32"/>
      <c r="AX2384" s="23"/>
      <c r="AY2384" s="2"/>
    </row>
    <row r="2385" spans="1:51" x14ac:dyDescent="0.3">
      <c r="A2385" s="49" t="s">
        <v>844</v>
      </c>
      <c r="B2385" s="45">
        <v>120</v>
      </c>
      <c r="C2385" s="49" t="s">
        <v>5</v>
      </c>
      <c r="D2385" s="49" t="s">
        <v>6</v>
      </c>
      <c r="E2385" s="15" t="s">
        <v>543</v>
      </c>
      <c r="F2385" s="19">
        <v>34269.300000000003</v>
      </c>
      <c r="G2385" s="19">
        <v>34269.300000000003</v>
      </c>
      <c r="H2385" s="19">
        <v>0</v>
      </c>
      <c r="I2385" s="19"/>
      <c r="J2385" s="19"/>
      <c r="K2385" s="19"/>
      <c r="L2385" s="19">
        <f t="shared" si="4683"/>
        <v>34269.300000000003</v>
      </c>
      <c r="M2385" s="19">
        <f t="shared" si="4684"/>
        <v>34269.300000000003</v>
      </c>
      <c r="N2385" s="19">
        <f t="shared" si="4685"/>
        <v>0</v>
      </c>
      <c r="O2385" s="19"/>
      <c r="P2385" s="19"/>
      <c r="Q2385" s="19">
        <v>34269.300000000003</v>
      </c>
      <c r="R2385" s="19">
        <f t="shared" si="4664"/>
        <v>34269.300000000003</v>
      </c>
      <c r="S2385" s="19">
        <f t="shared" si="4665"/>
        <v>34269.300000000003</v>
      </c>
      <c r="T2385" s="19">
        <f t="shared" si="4666"/>
        <v>34269.300000000003</v>
      </c>
      <c r="U2385" s="19"/>
      <c r="V2385" s="19">
        <f t="shared" si="4667"/>
        <v>34269.300000000003</v>
      </c>
      <c r="W2385" s="19">
        <f t="shared" si="4668"/>
        <v>34269.300000000003</v>
      </c>
      <c r="X2385" s="19">
        <f t="shared" si="4669"/>
        <v>34269.300000000003</v>
      </c>
      <c r="Y2385" s="19"/>
      <c r="Z2385" s="19"/>
      <c r="AA2385" s="19"/>
      <c r="AB2385" s="19">
        <f t="shared" si="4677"/>
        <v>34269.300000000003</v>
      </c>
      <c r="AC2385" s="19">
        <f t="shared" si="4678"/>
        <v>34269.300000000003</v>
      </c>
      <c r="AD2385" s="19">
        <f t="shared" si="4679"/>
        <v>34269.300000000003</v>
      </c>
      <c r="AE2385" s="19"/>
      <c r="AF2385" s="19"/>
      <c r="AG2385" s="19">
        <f t="shared" si="4689"/>
        <v>34269.300000000003</v>
      </c>
      <c r="AH2385" s="19">
        <f t="shared" si="4690"/>
        <v>34269.300000000003</v>
      </c>
      <c r="AI2385" s="19">
        <f t="shared" si="4691"/>
        <v>34269.300000000003</v>
      </c>
      <c r="AJ2385" s="19"/>
      <c r="AK2385" s="19"/>
      <c r="AL2385" s="19"/>
      <c r="AM2385" s="19">
        <f t="shared" si="4655"/>
        <v>34269.300000000003</v>
      </c>
      <c r="AN2385" s="19"/>
      <c r="AO2385" s="19">
        <f t="shared" si="4680"/>
        <v>34269.300000000003</v>
      </c>
      <c r="AP2385" s="19">
        <f t="shared" si="4656"/>
        <v>34269.300000000003</v>
      </c>
      <c r="AQ2385" s="19"/>
      <c r="AR2385" s="19">
        <f t="shared" si="4681"/>
        <v>34269.300000000003</v>
      </c>
      <c r="AS2385" s="19">
        <f t="shared" si="4657"/>
        <v>34269.300000000003</v>
      </c>
      <c r="AT2385" s="19"/>
      <c r="AU2385" s="19">
        <f t="shared" si="4682"/>
        <v>34269.300000000003</v>
      </c>
      <c r="AV2385" s="19"/>
      <c r="AW2385" s="32"/>
      <c r="AX2385" s="23"/>
      <c r="AY2385" s="2"/>
    </row>
    <row r="2386" spans="1:51" ht="31.2" x14ac:dyDescent="0.3">
      <c r="A2386" s="49" t="s">
        <v>844</v>
      </c>
      <c r="B2386" s="45">
        <v>200</v>
      </c>
      <c r="C2386" s="49"/>
      <c r="D2386" s="49"/>
      <c r="E2386" s="15" t="s">
        <v>578</v>
      </c>
      <c r="F2386" s="19">
        <f t="shared" ref="F2386:K2387" si="4741">F2387</f>
        <v>18538.099999999999</v>
      </c>
      <c r="G2386" s="19">
        <f t="shared" si="4741"/>
        <v>17238.3</v>
      </c>
      <c r="H2386" s="19">
        <f t="shared" si="4741"/>
        <v>0</v>
      </c>
      <c r="I2386" s="19">
        <f t="shared" si="4741"/>
        <v>0</v>
      </c>
      <c r="J2386" s="19">
        <f t="shared" si="4741"/>
        <v>0</v>
      </c>
      <c r="K2386" s="19">
        <f t="shared" si="4741"/>
        <v>0</v>
      </c>
      <c r="L2386" s="19">
        <f t="shared" si="4683"/>
        <v>18538.099999999999</v>
      </c>
      <c r="M2386" s="19">
        <f t="shared" si="4684"/>
        <v>17238.3</v>
      </c>
      <c r="N2386" s="19">
        <f t="shared" si="4685"/>
        <v>0</v>
      </c>
      <c r="O2386" s="19">
        <f t="shared" ref="O2386:Q2387" si="4742">O2387</f>
        <v>0</v>
      </c>
      <c r="P2386" s="19">
        <f t="shared" si="4742"/>
        <v>0</v>
      </c>
      <c r="Q2386" s="19">
        <f t="shared" si="4742"/>
        <v>22397.1</v>
      </c>
      <c r="R2386" s="19">
        <f t="shared" si="4664"/>
        <v>18538.099999999999</v>
      </c>
      <c r="S2386" s="19">
        <f t="shared" si="4665"/>
        <v>17238.3</v>
      </c>
      <c r="T2386" s="19">
        <f t="shared" si="4666"/>
        <v>22397.1</v>
      </c>
      <c r="U2386" s="19">
        <f t="shared" ref="U2386:AV2387" si="4743">U2387</f>
        <v>0</v>
      </c>
      <c r="V2386" s="19">
        <f t="shared" si="4667"/>
        <v>18538.099999999999</v>
      </c>
      <c r="W2386" s="19">
        <f t="shared" si="4668"/>
        <v>17238.3</v>
      </c>
      <c r="X2386" s="19">
        <f t="shared" si="4669"/>
        <v>22397.1</v>
      </c>
      <c r="Y2386" s="19">
        <f t="shared" si="4743"/>
        <v>0</v>
      </c>
      <c r="Z2386" s="19">
        <f t="shared" si="4743"/>
        <v>0</v>
      </c>
      <c r="AA2386" s="19">
        <f t="shared" si="4743"/>
        <v>0</v>
      </c>
      <c r="AB2386" s="19">
        <f t="shared" si="4677"/>
        <v>18538.099999999999</v>
      </c>
      <c r="AC2386" s="19">
        <f t="shared" si="4678"/>
        <v>17238.3</v>
      </c>
      <c r="AD2386" s="19">
        <f t="shared" si="4679"/>
        <v>22397.1</v>
      </c>
      <c r="AE2386" s="19">
        <f t="shared" si="4743"/>
        <v>0</v>
      </c>
      <c r="AF2386" s="19">
        <f t="shared" si="4743"/>
        <v>0</v>
      </c>
      <c r="AG2386" s="19">
        <f t="shared" si="4689"/>
        <v>18538.099999999999</v>
      </c>
      <c r="AH2386" s="19">
        <f t="shared" si="4690"/>
        <v>17238.3</v>
      </c>
      <c r="AI2386" s="19">
        <f t="shared" si="4691"/>
        <v>22397.1</v>
      </c>
      <c r="AJ2386" s="19">
        <f t="shared" si="4743"/>
        <v>0</v>
      </c>
      <c r="AK2386" s="19">
        <f t="shared" si="4743"/>
        <v>0</v>
      </c>
      <c r="AL2386" s="19">
        <f t="shared" si="4743"/>
        <v>0</v>
      </c>
      <c r="AM2386" s="19">
        <f t="shared" si="4655"/>
        <v>18538.099999999999</v>
      </c>
      <c r="AN2386" s="19">
        <f t="shared" si="4743"/>
        <v>0</v>
      </c>
      <c r="AO2386" s="19">
        <f t="shared" si="4680"/>
        <v>18538.099999999999</v>
      </c>
      <c r="AP2386" s="19">
        <f t="shared" si="4656"/>
        <v>17238.3</v>
      </c>
      <c r="AQ2386" s="19">
        <f t="shared" si="4743"/>
        <v>0</v>
      </c>
      <c r="AR2386" s="19">
        <f t="shared" si="4681"/>
        <v>17238.3</v>
      </c>
      <c r="AS2386" s="19">
        <f t="shared" si="4657"/>
        <v>22397.1</v>
      </c>
      <c r="AT2386" s="19">
        <f t="shared" si="4743"/>
        <v>0</v>
      </c>
      <c r="AU2386" s="19">
        <f t="shared" si="4682"/>
        <v>22397.1</v>
      </c>
      <c r="AV2386" s="19">
        <f t="shared" si="4743"/>
        <v>0</v>
      </c>
      <c r="AW2386" s="32"/>
      <c r="AX2386" s="23"/>
      <c r="AY2386" s="2"/>
    </row>
    <row r="2387" spans="1:51" ht="46.8" x14ac:dyDescent="0.3">
      <c r="A2387" s="49" t="s">
        <v>844</v>
      </c>
      <c r="B2387" s="45">
        <v>240</v>
      </c>
      <c r="C2387" s="49"/>
      <c r="D2387" s="49"/>
      <c r="E2387" s="15" t="s">
        <v>586</v>
      </c>
      <c r="F2387" s="19">
        <f t="shared" si="4741"/>
        <v>18538.099999999999</v>
      </c>
      <c r="G2387" s="19">
        <f t="shared" si="4741"/>
        <v>17238.3</v>
      </c>
      <c r="H2387" s="19">
        <f t="shared" si="4741"/>
        <v>0</v>
      </c>
      <c r="I2387" s="19">
        <f t="shared" si="4741"/>
        <v>0</v>
      </c>
      <c r="J2387" s="19">
        <f t="shared" si="4741"/>
        <v>0</v>
      </c>
      <c r="K2387" s="19">
        <f t="shared" si="4741"/>
        <v>0</v>
      </c>
      <c r="L2387" s="19">
        <f t="shared" si="4683"/>
        <v>18538.099999999999</v>
      </c>
      <c r="M2387" s="19">
        <f t="shared" si="4684"/>
        <v>17238.3</v>
      </c>
      <c r="N2387" s="19">
        <f t="shared" si="4685"/>
        <v>0</v>
      </c>
      <c r="O2387" s="19">
        <f t="shared" si="4742"/>
        <v>0</v>
      </c>
      <c r="P2387" s="19">
        <f t="shared" si="4742"/>
        <v>0</v>
      </c>
      <c r="Q2387" s="19">
        <f t="shared" si="4742"/>
        <v>22397.1</v>
      </c>
      <c r="R2387" s="19">
        <f t="shared" si="4664"/>
        <v>18538.099999999999</v>
      </c>
      <c r="S2387" s="19">
        <f t="shared" si="4665"/>
        <v>17238.3</v>
      </c>
      <c r="T2387" s="19">
        <f t="shared" si="4666"/>
        <v>22397.1</v>
      </c>
      <c r="U2387" s="19">
        <f t="shared" si="4743"/>
        <v>0</v>
      </c>
      <c r="V2387" s="19">
        <f t="shared" si="4667"/>
        <v>18538.099999999999</v>
      </c>
      <c r="W2387" s="19">
        <f t="shared" si="4668"/>
        <v>17238.3</v>
      </c>
      <c r="X2387" s="19">
        <f t="shared" si="4669"/>
        <v>22397.1</v>
      </c>
      <c r="Y2387" s="19">
        <f t="shared" si="4743"/>
        <v>0</v>
      </c>
      <c r="Z2387" s="19">
        <f t="shared" si="4743"/>
        <v>0</v>
      </c>
      <c r="AA2387" s="19">
        <f t="shared" si="4743"/>
        <v>0</v>
      </c>
      <c r="AB2387" s="19">
        <f t="shared" si="4677"/>
        <v>18538.099999999999</v>
      </c>
      <c r="AC2387" s="19">
        <f t="shared" si="4678"/>
        <v>17238.3</v>
      </c>
      <c r="AD2387" s="19">
        <f t="shared" si="4679"/>
        <v>22397.1</v>
      </c>
      <c r="AE2387" s="19">
        <f t="shared" si="4743"/>
        <v>0</v>
      </c>
      <c r="AF2387" s="19">
        <f t="shared" si="4743"/>
        <v>0</v>
      </c>
      <c r="AG2387" s="19">
        <f t="shared" si="4689"/>
        <v>18538.099999999999</v>
      </c>
      <c r="AH2387" s="19">
        <f t="shared" si="4690"/>
        <v>17238.3</v>
      </c>
      <c r="AI2387" s="19">
        <f t="shared" si="4691"/>
        <v>22397.1</v>
      </c>
      <c r="AJ2387" s="19">
        <f t="shared" si="4743"/>
        <v>0</v>
      </c>
      <c r="AK2387" s="19">
        <f t="shared" si="4743"/>
        <v>0</v>
      </c>
      <c r="AL2387" s="19">
        <f t="shared" si="4743"/>
        <v>0</v>
      </c>
      <c r="AM2387" s="19">
        <f t="shared" si="4655"/>
        <v>18538.099999999999</v>
      </c>
      <c r="AN2387" s="19">
        <f t="shared" si="4743"/>
        <v>0</v>
      </c>
      <c r="AO2387" s="19">
        <f t="shared" si="4680"/>
        <v>18538.099999999999</v>
      </c>
      <c r="AP2387" s="19">
        <f t="shared" si="4656"/>
        <v>17238.3</v>
      </c>
      <c r="AQ2387" s="19">
        <f t="shared" si="4743"/>
        <v>0</v>
      </c>
      <c r="AR2387" s="19">
        <f t="shared" si="4681"/>
        <v>17238.3</v>
      </c>
      <c r="AS2387" s="19">
        <f t="shared" si="4657"/>
        <v>22397.1</v>
      </c>
      <c r="AT2387" s="19">
        <f t="shared" si="4743"/>
        <v>0</v>
      </c>
      <c r="AU2387" s="19">
        <f t="shared" si="4682"/>
        <v>22397.1</v>
      </c>
      <c r="AV2387" s="19">
        <f t="shared" si="4743"/>
        <v>0</v>
      </c>
      <c r="AW2387" s="32"/>
      <c r="AX2387" s="23"/>
      <c r="AY2387" s="2"/>
    </row>
    <row r="2388" spans="1:51" x14ac:dyDescent="0.3">
      <c r="A2388" s="49" t="s">
        <v>844</v>
      </c>
      <c r="B2388" s="45">
        <v>240</v>
      </c>
      <c r="C2388" s="49" t="s">
        <v>5</v>
      </c>
      <c r="D2388" s="49" t="s">
        <v>6</v>
      </c>
      <c r="E2388" s="15" t="s">
        <v>543</v>
      </c>
      <c r="F2388" s="19">
        <v>18538.099999999999</v>
      </c>
      <c r="G2388" s="19">
        <v>17238.3</v>
      </c>
      <c r="H2388" s="19">
        <v>0</v>
      </c>
      <c r="I2388" s="19"/>
      <c r="J2388" s="19"/>
      <c r="K2388" s="19"/>
      <c r="L2388" s="19">
        <f t="shared" si="4683"/>
        <v>18538.099999999999</v>
      </c>
      <c r="M2388" s="19">
        <f t="shared" si="4684"/>
        <v>17238.3</v>
      </c>
      <c r="N2388" s="19">
        <f t="shared" si="4685"/>
        <v>0</v>
      </c>
      <c r="O2388" s="19"/>
      <c r="P2388" s="19"/>
      <c r="Q2388" s="19">
        <v>22397.1</v>
      </c>
      <c r="R2388" s="19">
        <f t="shared" si="4664"/>
        <v>18538.099999999999</v>
      </c>
      <c r="S2388" s="19">
        <f t="shared" si="4665"/>
        <v>17238.3</v>
      </c>
      <c r="T2388" s="19">
        <f t="shared" si="4666"/>
        <v>22397.1</v>
      </c>
      <c r="U2388" s="19"/>
      <c r="V2388" s="19">
        <f t="shared" si="4667"/>
        <v>18538.099999999999</v>
      </c>
      <c r="W2388" s="19">
        <f t="shared" si="4668"/>
        <v>17238.3</v>
      </c>
      <c r="X2388" s="19">
        <f t="shared" si="4669"/>
        <v>22397.1</v>
      </c>
      <c r="Y2388" s="19"/>
      <c r="Z2388" s="19"/>
      <c r="AA2388" s="19"/>
      <c r="AB2388" s="19">
        <f t="shared" si="4677"/>
        <v>18538.099999999999</v>
      </c>
      <c r="AC2388" s="19">
        <f t="shared" si="4678"/>
        <v>17238.3</v>
      </c>
      <c r="AD2388" s="19">
        <f t="shared" si="4679"/>
        <v>22397.1</v>
      </c>
      <c r="AE2388" s="19"/>
      <c r="AF2388" s="19"/>
      <c r="AG2388" s="19">
        <f t="shared" si="4689"/>
        <v>18538.099999999999</v>
      </c>
      <c r="AH2388" s="19">
        <f t="shared" si="4690"/>
        <v>17238.3</v>
      </c>
      <c r="AI2388" s="19">
        <f t="shared" si="4691"/>
        <v>22397.1</v>
      </c>
      <c r="AJ2388" s="19"/>
      <c r="AK2388" s="19"/>
      <c r="AL2388" s="19"/>
      <c r="AM2388" s="19">
        <f t="shared" si="4655"/>
        <v>18538.099999999999</v>
      </c>
      <c r="AN2388" s="19"/>
      <c r="AO2388" s="19">
        <f t="shared" si="4680"/>
        <v>18538.099999999999</v>
      </c>
      <c r="AP2388" s="19">
        <f t="shared" si="4656"/>
        <v>17238.3</v>
      </c>
      <c r="AQ2388" s="19"/>
      <c r="AR2388" s="19">
        <f t="shared" si="4681"/>
        <v>17238.3</v>
      </c>
      <c r="AS2388" s="19">
        <f t="shared" si="4657"/>
        <v>22397.1</v>
      </c>
      <c r="AT2388" s="19"/>
      <c r="AU2388" s="19">
        <f t="shared" si="4682"/>
        <v>22397.1</v>
      </c>
      <c r="AV2388" s="19"/>
      <c r="AW2388" s="32"/>
      <c r="AX2388" s="23"/>
      <c r="AY2388" s="2"/>
    </row>
    <row r="2389" spans="1:51" x14ac:dyDescent="0.3">
      <c r="A2389" s="49" t="s">
        <v>844</v>
      </c>
      <c r="B2389" s="45">
        <v>800</v>
      </c>
      <c r="C2389" s="49"/>
      <c r="D2389" s="49"/>
      <c r="E2389" s="15" t="s">
        <v>583</v>
      </c>
      <c r="F2389" s="19">
        <f t="shared" ref="F2389:K2390" si="4744">F2390</f>
        <v>80</v>
      </c>
      <c r="G2389" s="19">
        <f t="shared" si="4744"/>
        <v>80</v>
      </c>
      <c r="H2389" s="19">
        <f t="shared" si="4744"/>
        <v>0</v>
      </c>
      <c r="I2389" s="19">
        <f t="shared" si="4744"/>
        <v>0</v>
      </c>
      <c r="J2389" s="19">
        <f t="shared" si="4744"/>
        <v>0</v>
      </c>
      <c r="K2389" s="19">
        <f t="shared" si="4744"/>
        <v>0</v>
      </c>
      <c r="L2389" s="19">
        <f t="shared" si="4683"/>
        <v>80</v>
      </c>
      <c r="M2389" s="19">
        <f t="shared" si="4684"/>
        <v>80</v>
      </c>
      <c r="N2389" s="19">
        <f t="shared" si="4685"/>
        <v>0</v>
      </c>
      <c r="O2389" s="19">
        <f t="shared" ref="O2389:Q2390" si="4745">O2390</f>
        <v>0</v>
      </c>
      <c r="P2389" s="19">
        <f t="shared" si="4745"/>
        <v>0</v>
      </c>
      <c r="Q2389" s="19">
        <f t="shared" si="4745"/>
        <v>80</v>
      </c>
      <c r="R2389" s="19">
        <f t="shared" si="4664"/>
        <v>80</v>
      </c>
      <c r="S2389" s="19">
        <f t="shared" si="4665"/>
        <v>80</v>
      </c>
      <c r="T2389" s="19">
        <f t="shared" si="4666"/>
        <v>80</v>
      </c>
      <c r="U2389" s="19">
        <f t="shared" ref="U2389:AV2390" si="4746">U2390</f>
        <v>0</v>
      </c>
      <c r="V2389" s="19">
        <f t="shared" si="4667"/>
        <v>80</v>
      </c>
      <c r="W2389" s="19">
        <f t="shared" si="4668"/>
        <v>80</v>
      </c>
      <c r="X2389" s="19">
        <f t="shared" si="4669"/>
        <v>80</v>
      </c>
      <c r="Y2389" s="19">
        <f t="shared" si="4746"/>
        <v>0</v>
      </c>
      <c r="Z2389" s="19">
        <f t="shared" si="4746"/>
        <v>0</v>
      </c>
      <c r="AA2389" s="19">
        <f t="shared" si="4746"/>
        <v>0</v>
      </c>
      <c r="AB2389" s="19">
        <f t="shared" si="4677"/>
        <v>80</v>
      </c>
      <c r="AC2389" s="19">
        <f t="shared" si="4678"/>
        <v>80</v>
      </c>
      <c r="AD2389" s="19">
        <f t="shared" si="4679"/>
        <v>80</v>
      </c>
      <c r="AE2389" s="19">
        <f t="shared" si="4746"/>
        <v>0</v>
      </c>
      <c r="AF2389" s="19">
        <f t="shared" si="4746"/>
        <v>0</v>
      </c>
      <c r="AG2389" s="19">
        <f t="shared" si="4689"/>
        <v>80</v>
      </c>
      <c r="AH2389" s="19">
        <f t="shared" si="4690"/>
        <v>80</v>
      </c>
      <c r="AI2389" s="19">
        <f t="shared" si="4691"/>
        <v>80</v>
      </c>
      <c r="AJ2389" s="19">
        <f t="shared" si="4746"/>
        <v>0</v>
      </c>
      <c r="AK2389" s="19">
        <f t="shared" si="4746"/>
        <v>0</v>
      </c>
      <c r="AL2389" s="19">
        <f t="shared" si="4746"/>
        <v>0</v>
      </c>
      <c r="AM2389" s="19">
        <f t="shared" si="4655"/>
        <v>80</v>
      </c>
      <c r="AN2389" s="19">
        <f t="shared" si="4746"/>
        <v>0</v>
      </c>
      <c r="AO2389" s="19">
        <f t="shared" si="4680"/>
        <v>80</v>
      </c>
      <c r="AP2389" s="19">
        <f t="shared" si="4656"/>
        <v>80</v>
      </c>
      <c r="AQ2389" s="19">
        <f t="shared" si="4746"/>
        <v>0</v>
      </c>
      <c r="AR2389" s="19">
        <f t="shared" si="4681"/>
        <v>80</v>
      </c>
      <c r="AS2389" s="19">
        <f t="shared" si="4657"/>
        <v>80</v>
      </c>
      <c r="AT2389" s="19">
        <f t="shared" si="4746"/>
        <v>0</v>
      </c>
      <c r="AU2389" s="19">
        <f t="shared" si="4682"/>
        <v>80</v>
      </c>
      <c r="AV2389" s="19">
        <f t="shared" si="4746"/>
        <v>0</v>
      </c>
      <c r="AW2389" s="32"/>
      <c r="AX2389" s="23"/>
      <c r="AY2389" s="2"/>
    </row>
    <row r="2390" spans="1:51" x14ac:dyDescent="0.3">
      <c r="A2390" s="49" t="s">
        <v>844</v>
      </c>
      <c r="B2390" s="45">
        <v>850</v>
      </c>
      <c r="C2390" s="49"/>
      <c r="D2390" s="49"/>
      <c r="E2390" s="15" t="s">
        <v>601</v>
      </c>
      <c r="F2390" s="19">
        <f t="shared" si="4744"/>
        <v>80</v>
      </c>
      <c r="G2390" s="19">
        <f t="shared" si="4744"/>
        <v>80</v>
      </c>
      <c r="H2390" s="19">
        <f t="shared" si="4744"/>
        <v>0</v>
      </c>
      <c r="I2390" s="19">
        <f t="shared" si="4744"/>
        <v>0</v>
      </c>
      <c r="J2390" s="19">
        <f t="shared" si="4744"/>
        <v>0</v>
      </c>
      <c r="K2390" s="19">
        <f t="shared" si="4744"/>
        <v>0</v>
      </c>
      <c r="L2390" s="19">
        <f t="shared" si="4683"/>
        <v>80</v>
      </c>
      <c r="M2390" s="19">
        <f t="shared" si="4684"/>
        <v>80</v>
      </c>
      <c r="N2390" s="19">
        <f t="shared" si="4685"/>
        <v>0</v>
      </c>
      <c r="O2390" s="19">
        <f t="shared" si="4745"/>
        <v>0</v>
      </c>
      <c r="P2390" s="19">
        <f t="shared" si="4745"/>
        <v>0</v>
      </c>
      <c r="Q2390" s="19">
        <f t="shared" si="4745"/>
        <v>80</v>
      </c>
      <c r="R2390" s="19">
        <f t="shared" si="4664"/>
        <v>80</v>
      </c>
      <c r="S2390" s="19">
        <f t="shared" si="4665"/>
        <v>80</v>
      </c>
      <c r="T2390" s="19">
        <f t="shared" si="4666"/>
        <v>80</v>
      </c>
      <c r="U2390" s="19">
        <f t="shared" si="4746"/>
        <v>0</v>
      </c>
      <c r="V2390" s="19">
        <f t="shared" si="4667"/>
        <v>80</v>
      </c>
      <c r="W2390" s="19">
        <f t="shared" si="4668"/>
        <v>80</v>
      </c>
      <c r="X2390" s="19">
        <f t="shared" si="4669"/>
        <v>80</v>
      </c>
      <c r="Y2390" s="19">
        <f t="shared" si="4746"/>
        <v>0</v>
      </c>
      <c r="Z2390" s="19">
        <f t="shared" si="4746"/>
        <v>0</v>
      </c>
      <c r="AA2390" s="19">
        <f t="shared" si="4746"/>
        <v>0</v>
      </c>
      <c r="AB2390" s="19">
        <f t="shared" si="4677"/>
        <v>80</v>
      </c>
      <c r="AC2390" s="19">
        <f t="shared" si="4678"/>
        <v>80</v>
      </c>
      <c r="AD2390" s="19">
        <f t="shared" si="4679"/>
        <v>80</v>
      </c>
      <c r="AE2390" s="19">
        <f t="shared" si="4746"/>
        <v>0</v>
      </c>
      <c r="AF2390" s="19">
        <f t="shared" si="4746"/>
        <v>0</v>
      </c>
      <c r="AG2390" s="19">
        <f t="shared" si="4689"/>
        <v>80</v>
      </c>
      <c r="AH2390" s="19">
        <f t="shared" si="4690"/>
        <v>80</v>
      </c>
      <c r="AI2390" s="19">
        <f t="shared" si="4691"/>
        <v>80</v>
      </c>
      <c r="AJ2390" s="19">
        <f t="shared" si="4746"/>
        <v>0</v>
      </c>
      <c r="AK2390" s="19">
        <f t="shared" si="4746"/>
        <v>0</v>
      </c>
      <c r="AL2390" s="19">
        <f t="shared" si="4746"/>
        <v>0</v>
      </c>
      <c r="AM2390" s="19">
        <f t="shared" ref="AM2390:AM2453" si="4747">AG2390+AJ2390</f>
        <v>80</v>
      </c>
      <c r="AN2390" s="19">
        <f t="shared" si="4746"/>
        <v>0</v>
      </c>
      <c r="AO2390" s="19">
        <f t="shared" si="4680"/>
        <v>80</v>
      </c>
      <c r="AP2390" s="19">
        <f t="shared" ref="AP2390:AP2453" si="4748">AH2390+AK2390</f>
        <v>80</v>
      </c>
      <c r="AQ2390" s="19">
        <f t="shared" si="4746"/>
        <v>0</v>
      </c>
      <c r="AR2390" s="19">
        <f t="shared" si="4681"/>
        <v>80</v>
      </c>
      <c r="AS2390" s="19">
        <f t="shared" ref="AS2390:AS2453" si="4749">AI2390+AL2390</f>
        <v>80</v>
      </c>
      <c r="AT2390" s="19">
        <f t="shared" si="4746"/>
        <v>0</v>
      </c>
      <c r="AU2390" s="19">
        <f t="shared" si="4682"/>
        <v>80</v>
      </c>
      <c r="AV2390" s="19">
        <f t="shared" si="4746"/>
        <v>0</v>
      </c>
      <c r="AW2390" s="32"/>
      <c r="AX2390" s="23"/>
      <c r="AY2390" s="2"/>
    </row>
    <row r="2391" spans="1:51" x14ac:dyDescent="0.3">
      <c r="A2391" s="49" t="s">
        <v>844</v>
      </c>
      <c r="B2391" s="45">
        <v>850</v>
      </c>
      <c r="C2391" s="49" t="s">
        <v>5</v>
      </c>
      <c r="D2391" s="49" t="s">
        <v>6</v>
      </c>
      <c r="E2391" s="15" t="s">
        <v>543</v>
      </c>
      <c r="F2391" s="19">
        <v>80</v>
      </c>
      <c r="G2391" s="19">
        <v>80</v>
      </c>
      <c r="H2391" s="19">
        <v>0</v>
      </c>
      <c r="I2391" s="19"/>
      <c r="J2391" s="19"/>
      <c r="K2391" s="19"/>
      <c r="L2391" s="19">
        <f t="shared" si="4683"/>
        <v>80</v>
      </c>
      <c r="M2391" s="19">
        <f t="shared" si="4684"/>
        <v>80</v>
      </c>
      <c r="N2391" s="19">
        <f t="shared" si="4685"/>
        <v>0</v>
      </c>
      <c r="O2391" s="19"/>
      <c r="P2391" s="19"/>
      <c r="Q2391" s="19">
        <v>80</v>
      </c>
      <c r="R2391" s="19">
        <f t="shared" si="4664"/>
        <v>80</v>
      </c>
      <c r="S2391" s="19">
        <f t="shared" si="4665"/>
        <v>80</v>
      </c>
      <c r="T2391" s="19">
        <f t="shared" si="4666"/>
        <v>80</v>
      </c>
      <c r="U2391" s="19"/>
      <c r="V2391" s="19">
        <f t="shared" si="4667"/>
        <v>80</v>
      </c>
      <c r="W2391" s="19">
        <f t="shared" si="4668"/>
        <v>80</v>
      </c>
      <c r="X2391" s="19">
        <f t="shared" si="4669"/>
        <v>80</v>
      </c>
      <c r="Y2391" s="19"/>
      <c r="Z2391" s="19"/>
      <c r="AA2391" s="19"/>
      <c r="AB2391" s="19">
        <f t="shared" si="4677"/>
        <v>80</v>
      </c>
      <c r="AC2391" s="19">
        <f t="shared" si="4678"/>
        <v>80</v>
      </c>
      <c r="AD2391" s="19">
        <f t="shared" si="4679"/>
        <v>80</v>
      </c>
      <c r="AE2391" s="19"/>
      <c r="AF2391" s="19"/>
      <c r="AG2391" s="19">
        <f t="shared" si="4689"/>
        <v>80</v>
      </c>
      <c r="AH2391" s="19">
        <f t="shared" si="4690"/>
        <v>80</v>
      </c>
      <c r="AI2391" s="19">
        <f t="shared" si="4691"/>
        <v>80</v>
      </c>
      <c r="AJ2391" s="19"/>
      <c r="AK2391" s="19"/>
      <c r="AL2391" s="19"/>
      <c r="AM2391" s="19">
        <f t="shared" si="4747"/>
        <v>80</v>
      </c>
      <c r="AN2391" s="19"/>
      <c r="AO2391" s="19">
        <f t="shared" si="4680"/>
        <v>80</v>
      </c>
      <c r="AP2391" s="19">
        <f t="shared" si="4748"/>
        <v>80</v>
      </c>
      <c r="AQ2391" s="19"/>
      <c r="AR2391" s="19">
        <f t="shared" si="4681"/>
        <v>80</v>
      </c>
      <c r="AS2391" s="19">
        <f t="shared" si="4749"/>
        <v>80</v>
      </c>
      <c r="AT2391" s="19"/>
      <c r="AU2391" s="19">
        <f t="shared" si="4682"/>
        <v>80</v>
      </c>
      <c r="AV2391" s="19"/>
      <c r="AW2391" s="32"/>
      <c r="AX2391" s="23"/>
      <c r="AY2391" s="2"/>
    </row>
    <row r="2392" spans="1:51" ht="46.8" x14ac:dyDescent="0.3">
      <c r="A2392" s="49" t="s">
        <v>487</v>
      </c>
      <c r="B2392" s="45"/>
      <c r="C2392" s="49"/>
      <c r="D2392" s="49"/>
      <c r="E2392" s="15" t="s">
        <v>806</v>
      </c>
      <c r="F2392" s="19">
        <f t="shared" ref="F2392:K2394" si="4750">F2393</f>
        <v>7803.3</v>
      </c>
      <c r="G2392" s="19">
        <f t="shared" si="4750"/>
        <v>8355.9</v>
      </c>
      <c r="H2392" s="19">
        <f t="shared" si="4750"/>
        <v>8908.6</v>
      </c>
      <c r="I2392" s="19">
        <f t="shared" si="4750"/>
        <v>-276.39999999999998</v>
      </c>
      <c r="J2392" s="19">
        <f t="shared" si="4750"/>
        <v>-276.39999999999998</v>
      </c>
      <c r="K2392" s="19">
        <f t="shared" si="4750"/>
        <v>-276.39999999999998</v>
      </c>
      <c r="L2392" s="19">
        <f t="shared" si="4683"/>
        <v>7526.9000000000005</v>
      </c>
      <c r="M2392" s="19">
        <f t="shared" si="4684"/>
        <v>8079.5</v>
      </c>
      <c r="N2392" s="19">
        <f t="shared" si="4685"/>
        <v>8632.2000000000007</v>
      </c>
      <c r="O2392" s="19">
        <f t="shared" ref="O2392:Q2394" si="4751">O2393</f>
        <v>0</v>
      </c>
      <c r="P2392" s="19">
        <f t="shared" si="4751"/>
        <v>0</v>
      </c>
      <c r="Q2392" s="19">
        <f t="shared" si="4751"/>
        <v>0</v>
      </c>
      <c r="R2392" s="19">
        <f t="shared" si="4664"/>
        <v>7526.9000000000005</v>
      </c>
      <c r="S2392" s="19">
        <f t="shared" si="4665"/>
        <v>8079.5</v>
      </c>
      <c r="T2392" s="19">
        <f t="shared" si="4666"/>
        <v>8632.2000000000007</v>
      </c>
      <c r="U2392" s="19">
        <f t="shared" ref="U2392:AV2394" si="4752">U2393</f>
        <v>0</v>
      </c>
      <c r="V2392" s="19">
        <f t="shared" si="4667"/>
        <v>7526.9000000000005</v>
      </c>
      <c r="W2392" s="19">
        <f t="shared" si="4668"/>
        <v>8079.5</v>
      </c>
      <c r="X2392" s="19">
        <f t="shared" si="4669"/>
        <v>8632.2000000000007</v>
      </c>
      <c r="Y2392" s="19">
        <f t="shared" si="4752"/>
        <v>0</v>
      </c>
      <c r="Z2392" s="19">
        <f t="shared" si="4752"/>
        <v>0</v>
      </c>
      <c r="AA2392" s="19">
        <f t="shared" si="4752"/>
        <v>0</v>
      </c>
      <c r="AB2392" s="19">
        <f t="shared" si="4677"/>
        <v>7526.9000000000005</v>
      </c>
      <c r="AC2392" s="19">
        <f t="shared" si="4678"/>
        <v>8079.5</v>
      </c>
      <c r="AD2392" s="19">
        <f t="shared" si="4679"/>
        <v>8632.2000000000007</v>
      </c>
      <c r="AE2392" s="19">
        <f t="shared" si="4752"/>
        <v>0</v>
      </c>
      <c r="AF2392" s="19">
        <f t="shared" si="4752"/>
        <v>0</v>
      </c>
      <c r="AG2392" s="19">
        <f t="shared" si="4689"/>
        <v>7526.9000000000005</v>
      </c>
      <c r="AH2392" s="19">
        <f t="shared" si="4690"/>
        <v>8079.5</v>
      </c>
      <c r="AI2392" s="19">
        <f t="shared" si="4691"/>
        <v>8632.2000000000007</v>
      </c>
      <c r="AJ2392" s="19">
        <f t="shared" si="4752"/>
        <v>-171.20699999999999</v>
      </c>
      <c r="AK2392" s="19">
        <f t="shared" si="4752"/>
        <v>0</v>
      </c>
      <c r="AL2392" s="19">
        <f t="shared" si="4752"/>
        <v>0</v>
      </c>
      <c r="AM2392" s="19">
        <f t="shared" si="4747"/>
        <v>7355.6930000000002</v>
      </c>
      <c r="AN2392" s="19">
        <f t="shared" si="4752"/>
        <v>0</v>
      </c>
      <c r="AO2392" s="19">
        <f t="shared" si="4680"/>
        <v>7355.6930000000002</v>
      </c>
      <c r="AP2392" s="19">
        <f t="shared" si="4748"/>
        <v>8079.5</v>
      </c>
      <c r="AQ2392" s="19">
        <f t="shared" si="4752"/>
        <v>0</v>
      </c>
      <c r="AR2392" s="19">
        <f t="shared" si="4681"/>
        <v>8079.5</v>
      </c>
      <c r="AS2392" s="19">
        <f t="shared" si="4749"/>
        <v>8632.2000000000007</v>
      </c>
      <c r="AT2392" s="19">
        <f t="shared" si="4752"/>
        <v>0</v>
      </c>
      <c r="AU2392" s="19">
        <f t="shared" si="4682"/>
        <v>8632.2000000000007</v>
      </c>
      <c r="AV2392" s="19">
        <f t="shared" si="4752"/>
        <v>0</v>
      </c>
      <c r="AW2392" s="32"/>
      <c r="AX2392" s="23"/>
      <c r="AY2392" s="2"/>
    </row>
    <row r="2393" spans="1:51" ht="31.2" x14ac:dyDescent="0.3">
      <c r="A2393" s="49" t="s">
        <v>487</v>
      </c>
      <c r="B2393" s="45">
        <v>300</v>
      </c>
      <c r="C2393" s="49"/>
      <c r="D2393" s="49"/>
      <c r="E2393" s="15" t="s">
        <v>579</v>
      </c>
      <c r="F2393" s="19">
        <f t="shared" si="4750"/>
        <v>7803.3</v>
      </c>
      <c r="G2393" s="19">
        <f t="shared" si="4750"/>
        <v>8355.9</v>
      </c>
      <c r="H2393" s="19">
        <f t="shared" si="4750"/>
        <v>8908.6</v>
      </c>
      <c r="I2393" s="19">
        <f t="shared" si="4750"/>
        <v>-276.39999999999998</v>
      </c>
      <c r="J2393" s="19">
        <f t="shared" si="4750"/>
        <v>-276.39999999999998</v>
      </c>
      <c r="K2393" s="19">
        <f t="shared" si="4750"/>
        <v>-276.39999999999998</v>
      </c>
      <c r="L2393" s="19">
        <f t="shared" si="4683"/>
        <v>7526.9000000000005</v>
      </c>
      <c r="M2393" s="19">
        <f t="shared" si="4684"/>
        <v>8079.5</v>
      </c>
      <c r="N2393" s="19">
        <f t="shared" si="4685"/>
        <v>8632.2000000000007</v>
      </c>
      <c r="O2393" s="19">
        <f t="shared" si="4751"/>
        <v>0</v>
      </c>
      <c r="P2393" s="19">
        <f t="shared" si="4751"/>
        <v>0</v>
      </c>
      <c r="Q2393" s="19">
        <f t="shared" si="4751"/>
        <v>0</v>
      </c>
      <c r="R2393" s="19">
        <f t="shared" si="4664"/>
        <v>7526.9000000000005</v>
      </c>
      <c r="S2393" s="19">
        <f t="shared" si="4665"/>
        <v>8079.5</v>
      </c>
      <c r="T2393" s="19">
        <f t="shared" si="4666"/>
        <v>8632.2000000000007</v>
      </c>
      <c r="U2393" s="19">
        <f t="shared" si="4752"/>
        <v>0</v>
      </c>
      <c r="V2393" s="19">
        <f t="shared" si="4667"/>
        <v>7526.9000000000005</v>
      </c>
      <c r="W2393" s="19">
        <f t="shared" si="4668"/>
        <v>8079.5</v>
      </c>
      <c r="X2393" s="19">
        <f t="shared" si="4669"/>
        <v>8632.2000000000007</v>
      </c>
      <c r="Y2393" s="19">
        <f t="shared" si="4752"/>
        <v>0</v>
      </c>
      <c r="Z2393" s="19">
        <f t="shared" si="4752"/>
        <v>0</v>
      </c>
      <c r="AA2393" s="19">
        <f t="shared" si="4752"/>
        <v>0</v>
      </c>
      <c r="AB2393" s="19">
        <f t="shared" si="4677"/>
        <v>7526.9000000000005</v>
      </c>
      <c r="AC2393" s="19">
        <f t="shared" si="4678"/>
        <v>8079.5</v>
      </c>
      <c r="AD2393" s="19">
        <f t="shared" si="4679"/>
        <v>8632.2000000000007</v>
      </c>
      <c r="AE2393" s="19">
        <f t="shared" si="4752"/>
        <v>0</v>
      </c>
      <c r="AF2393" s="19">
        <f t="shared" si="4752"/>
        <v>0</v>
      </c>
      <c r="AG2393" s="19">
        <f t="shared" si="4689"/>
        <v>7526.9000000000005</v>
      </c>
      <c r="AH2393" s="19">
        <f t="shared" si="4690"/>
        <v>8079.5</v>
      </c>
      <c r="AI2393" s="19">
        <f t="shared" si="4691"/>
        <v>8632.2000000000007</v>
      </c>
      <c r="AJ2393" s="19">
        <f t="shared" si="4752"/>
        <v>-171.20699999999999</v>
      </c>
      <c r="AK2393" s="19">
        <f t="shared" si="4752"/>
        <v>0</v>
      </c>
      <c r="AL2393" s="19">
        <f t="shared" si="4752"/>
        <v>0</v>
      </c>
      <c r="AM2393" s="19">
        <f t="shared" si="4747"/>
        <v>7355.6930000000002</v>
      </c>
      <c r="AN2393" s="19">
        <f t="shared" si="4752"/>
        <v>0</v>
      </c>
      <c r="AO2393" s="19">
        <f t="shared" si="4680"/>
        <v>7355.6930000000002</v>
      </c>
      <c r="AP2393" s="19">
        <f t="shared" si="4748"/>
        <v>8079.5</v>
      </c>
      <c r="AQ2393" s="19">
        <f t="shared" si="4752"/>
        <v>0</v>
      </c>
      <c r="AR2393" s="19">
        <f t="shared" si="4681"/>
        <v>8079.5</v>
      </c>
      <c r="AS2393" s="19">
        <f t="shared" si="4749"/>
        <v>8632.2000000000007</v>
      </c>
      <c r="AT2393" s="19">
        <f t="shared" si="4752"/>
        <v>0</v>
      </c>
      <c r="AU2393" s="19">
        <f t="shared" si="4682"/>
        <v>8632.2000000000007</v>
      </c>
      <c r="AV2393" s="19">
        <f t="shared" si="4752"/>
        <v>0</v>
      </c>
      <c r="AW2393" s="32"/>
      <c r="AX2393" s="23"/>
      <c r="AY2393" s="2"/>
    </row>
    <row r="2394" spans="1:51" ht="31.2" x14ac:dyDescent="0.3">
      <c r="A2394" s="49" t="s">
        <v>487</v>
      </c>
      <c r="B2394" s="45">
        <v>320</v>
      </c>
      <c r="C2394" s="49"/>
      <c r="D2394" s="49"/>
      <c r="E2394" s="15" t="s">
        <v>588</v>
      </c>
      <c r="F2394" s="19">
        <f t="shared" si="4750"/>
        <v>7803.3</v>
      </c>
      <c r="G2394" s="19">
        <f t="shared" si="4750"/>
        <v>8355.9</v>
      </c>
      <c r="H2394" s="19">
        <f t="shared" si="4750"/>
        <v>8908.6</v>
      </c>
      <c r="I2394" s="19">
        <f t="shared" si="4750"/>
        <v>-276.39999999999998</v>
      </c>
      <c r="J2394" s="19">
        <f t="shared" si="4750"/>
        <v>-276.39999999999998</v>
      </c>
      <c r="K2394" s="19">
        <f t="shared" si="4750"/>
        <v>-276.39999999999998</v>
      </c>
      <c r="L2394" s="19">
        <f t="shared" si="4683"/>
        <v>7526.9000000000005</v>
      </c>
      <c r="M2394" s="19">
        <f t="shared" si="4684"/>
        <v>8079.5</v>
      </c>
      <c r="N2394" s="19">
        <f t="shared" si="4685"/>
        <v>8632.2000000000007</v>
      </c>
      <c r="O2394" s="19">
        <f t="shared" si="4751"/>
        <v>0</v>
      </c>
      <c r="P2394" s="19">
        <f t="shared" si="4751"/>
        <v>0</v>
      </c>
      <c r="Q2394" s="19">
        <f t="shared" si="4751"/>
        <v>0</v>
      </c>
      <c r="R2394" s="19">
        <f t="shared" si="4664"/>
        <v>7526.9000000000005</v>
      </c>
      <c r="S2394" s="19">
        <f t="shared" si="4665"/>
        <v>8079.5</v>
      </c>
      <c r="T2394" s="19">
        <f t="shared" si="4666"/>
        <v>8632.2000000000007</v>
      </c>
      <c r="U2394" s="19">
        <f t="shared" si="4752"/>
        <v>0</v>
      </c>
      <c r="V2394" s="19">
        <f t="shared" si="4667"/>
        <v>7526.9000000000005</v>
      </c>
      <c r="W2394" s="19">
        <f t="shared" si="4668"/>
        <v>8079.5</v>
      </c>
      <c r="X2394" s="19">
        <f t="shared" si="4669"/>
        <v>8632.2000000000007</v>
      </c>
      <c r="Y2394" s="19">
        <f t="shared" si="4752"/>
        <v>0</v>
      </c>
      <c r="Z2394" s="19">
        <f t="shared" si="4752"/>
        <v>0</v>
      </c>
      <c r="AA2394" s="19">
        <f t="shared" si="4752"/>
        <v>0</v>
      </c>
      <c r="AB2394" s="19">
        <f t="shared" si="4677"/>
        <v>7526.9000000000005</v>
      </c>
      <c r="AC2394" s="19">
        <f t="shared" si="4678"/>
        <v>8079.5</v>
      </c>
      <c r="AD2394" s="19">
        <f t="shared" si="4679"/>
        <v>8632.2000000000007</v>
      </c>
      <c r="AE2394" s="19">
        <f t="shared" si="4752"/>
        <v>0</v>
      </c>
      <c r="AF2394" s="19">
        <f t="shared" si="4752"/>
        <v>0</v>
      </c>
      <c r="AG2394" s="19">
        <f t="shared" si="4689"/>
        <v>7526.9000000000005</v>
      </c>
      <c r="AH2394" s="19">
        <f t="shared" si="4690"/>
        <v>8079.5</v>
      </c>
      <c r="AI2394" s="19">
        <f t="shared" si="4691"/>
        <v>8632.2000000000007</v>
      </c>
      <c r="AJ2394" s="19">
        <f t="shared" si="4752"/>
        <v>-171.20699999999999</v>
      </c>
      <c r="AK2394" s="19">
        <f t="shared" si="4752"/>
        <v>0</v>
      </c>
      <c r="AL2394" s="19">
        <f t="shared" si="4752"/>
        <v>0</v>
      </c>
      <c r="AM2394" s="19">
        <f t="shared" si="4747"/>
        <v>7355.6930000000002</v>
      </c>
      <c r="AN2394" s="19">
        <f t="shared" si="4752"/>
        <v>0</v>
      </c>
      <c r="AO2394" s="19">
        <f t="shared" si="4680"/>
        <v>7355.6930000000002</v>
      </c>
      <c r="AP2394" s="19">
        <f t="shared" si="4748"/>
        <v>8079.5</v>
      </c>
      <c r="AQ2394" s="19">
        <f t="shared" si="4752"/>
        <v>0</v>
      </c>
      <c r="AR2394" s="19">
        <f t="shared" si="4681"/>
        <v>8079.5</v>
      </c>
      <c r="AS2394" s="19">
        <f t="shared" si="4749"/>
        <v>8632.2000000000007</v>
      </c>
      <c r="AT2394" s="19">
        <f t="shared" si="4752"/>
        <v>0</v>
      </c>
      <c r="AU2394" s="19">
        <f t="shared" si="4682"/>
        <v>8632.2000000000007</v>
      </c>
      <c r="AV2394" s="19">
        <f t="shared" si="4752"/>
        <v>0</v>
      </c>
      <c r="AW2394" s="32"/>
      <c r="AX2394" s="23"/>
      <c r="AY2394" s="2"/>
    </row>
    <row r="2395" spans="1:51" x14ac:dyDescent="0.3">
      <c r="A2395" s="49" t="s">
        <v>487</v>
      </c>
      <c r="B2395" s="45">
        <v>320</v>
      </c>
      <c r="C2395" s="49" t="s">
        <v>61</v>
      </c>
      <c r="D2395" s="49" t="s">
        <v>20</v>
      </c>
      <c r="E2395" s="15" t="s">
        <v>567</v>
      </c>
      <c r="F2395" s="19">
        <v>7803.3</v>
      </c>
      <c r="G2395" s="19">
        <v>8355.9</v>
      </c>
      <c r="H2395" s="19">
        <v>8908.6</v>
      </c>
      <c r="I2395" s="24">
        <v>-276.39999999999998</v>
      </c>
      <c r="J2395" s="24">
        <v>-276.39999999999998</v>
      </c>
      <c r="K2395" s="24">
        <v>-276.39999999999998</v>
      </c>
      <c r="L2395" s="19">
        <f t="shared" si="4683"/>
        <v>7526.9000000000005</v>
      </c>
      <c r="M2395" s="19">
        <f t="shared" si="4684"/>
        <v>8079.5</v>
      </c>
      <c r="N2395" s="19">
        <f t="shared" si="4685"/>
        <v>8632.2000000000007</v>
      </c>
      <c r="O2395" s="19"/>
      <c r="P2395" s="19"/>
      <c r="Q2395" s="19"/>
      <c r="R2395" s="19">
        <f t="shared" si="4664"/>
        <v>7526.9000000000005</v>
      </c>
      <c r="S2395" s="19">
        <f t="shared" si="4665"/>
        <v>8079.5</v>
      </c>
      <c r="T2395" s="19">
        <f t="shared" si="4666"/>
        <v>8632.2000000000007</v>
      </c>
      <c r="U2395" s="19"/>
      <c r="V2395" s="19">
        <f t="shared" si="4667"/>
        <v>7526.9000000000005</v>
      </c>
      <c r="W2395" s="19">
        <f t="shared" si="4668"/>
        <v>8079.5</v>
      </c>
      <c r="X2395" s="19">
        <f t="shared" si="4669"/>
        <v>8632.2000000000007</v>
      </c>
      <c r="Y2395" s="19"/>
      <c r="Z2395" s="19"/>
      <c r="AA2395" s="19"/>
      <c r="AB2395" s="19">
        <f t="shared" si="4677"/>
        <v>7526.9000000000005</v>
      </c>
      <c r="AC2395" s="19">
        <f t="shared" si="4678"/>
        <v>8079.5</v>
      </c>
      <c r="AD2395" s="19">
        <f t="shared" si="4679"/>
        <v>8632.2000000000007</v>
      </c>
      <c r="AE2395" s="19"/>
      <c r="AF2395" s="19"/>
      <c r="AG2395" s="19">
        <f t="shared" si="4689"/>
        <v>7526.9000000000005</v>
      </c>
      <c r="AH2395" s="19">
        <f t="shared" si="4690"/>
        <v>8079.5</v>
      </c>
      <c r="AI2395" s="19">
        <f t="shared" si="4691"/>
        <v>8632.2000000000007</v>
      </c>
      <c r="AJ2395" s="19">
        <v>-171.20699999999999</v>
      </c>
      <c r="AK2395" s="19"/>
      <c r="AL2395" s="19"/>
      <c r="AM2395" s="19">
        <f t="shared" si="4747"/>
        <v>7355.6930000000002</v>
      </c>
      <c r="AN2395" s="19"/>
      <c r="AO2395" s="19">
        <f t="shared" si="4680"/>
        <v>7355.6930000000002</v>
      </c>
      <c r="AP2395" s="19">
        <f t="shared" si="4748"/>
        <v>8079.5</v>
      </c>
      <c r="AQ2395" s="19"/>
      <c r="AR2395" s="19">
        <f t="shared" si="4681"/>
        <v>8079.5</v>
      </c>
      <c r="AS2395" s="19">
        <f t="shared" si="4749"/>
        <v>8632.2000000000007</v>
      </c>
      <c r="AT2395" s="19"/>
      <c r="AU2395" s="19">
        <f t="shared" si="4682"/>
        <v>8632.2000000000007</v>
      </c>
      <c r="AV2395" s="19"/>
      <c r="AW2395" s="32"/>
      <c r="AX2395" s="23" t="s">
        <v>1303</v>
      </c>
      <c r="AY2395" s="2"/>
    </row>
    <row r="2396" spans="1:51" ht="62.4" x14ac:dyDescent="0.3">
      <c r="A2396" s="49" t="s">
        <v>854</v>
      </c>
      <c r="B2396" s="45"/>
      <c r="C2396" s="49"/>
      <c r="D2396" s="49"/>
      <c r="E2396" s="15" t="s">
        <v>1260</v>
      </c>
      <c r="F2396" s="19">
        <f t="shared" ref="F2396:K2398" si="4753">F2397</f>
        <v>57.5</v>
      </c>
      <c r="G2396" s="19">
        <f t="shared" si="4753"/>
        <v>57.5</v>
      </c>
      <c r="H2396" s="19">
        <f t="shared" si="4753"/>
        <v>115</v>
      </c>
      <c r="I2396" s="19">
        <f t="shared" si="4753"/>
        <v>0</v>
      </c>
      <c r="J2396" s="19">
        <f t="shared" si="4753"/>
        <v>0</v>
      </c>
      <c r="K2396" s="19">
        <f t="shared" si="4753"/>
        <v>0</v>
      </c>
      <c r="L2396" s="19">
        <f t="shared" si="4683"/>
        <v>57.5</v>
      </c>
      <c r="M2396" s="19">
        <f t="shared" si="4684"/>
        <v>57.5</v>
      </c>
      <c r="N2396" s="19">
        <f t="shared" si="4685"/>
        <v>115</v>
      </c>
      <c r="O2396" s="19">
        <f t="shared" ref="O2396:Q2398" si="4754">O2397</f>
        <v>0</v>
      </c>
      <c r="P2396" s="19">
        <f t="shared" si="4754"/>
        <v>0</v>
      </c>
      <c r="Q2396" s="19">
        <f t="shared" si="4754"/>
        <v>0</v>
      </c>
      <c r="R2396" s="19">
        <f t="shared" si="4664"/>
        <v>57.5</v>
      </c>
      <c r="S2396" s="19">
        <f t="shared" si="4665"/>
        <v>57.5</v>
      </c>
      <c r="T2396" s="19">
        <f t="shared" si="4666"/>
        <v>115</v>
      </c>
      <c r="U2396" s="19">
        <f t="shared" ref="U2396:AV2398" si="4755">U2397</f>
        <v>0</v>
      </c>
      <c r="V2396" s="19">
        <f t="shared" si="4667"/>
        <v>57.5</v>
      </c>
      <c r="W2396" s="19">
        <f t="shared" si="4668"/>
        <v>57.5</v>
      </c>
      <c r="X2396" s="19">
        <f t="shared" si="4669"/>
        <v>115</v>
      </c>
      <c r="Y2396" s="19">
        <f t="shared" si="4755"/>
        <v>0</v>
      </c>
      <c r="Z2396" s="19">
        <f t="shared" si="4755"/>
        <v>0</v>
      </c>
      <c r="AA2396" s="19">
        <f t="shared" si="4755"/>
        <v>0</v>
      </c>
      <c r="AB2396" s="19">
        <f t="shared" si="4677"/>
        <v>57.5</v>
      </c>
      <c r="AC2396" s="19">
        <f t="shared" si="4678"/>
        <v>57.5</v>
      </c>
      <c r="AD2396" s="19">
        <f t="shared" si="4679"/>
        <v>115</v>
      </c>
      <c r="AE2396" s="19">
        <f t="shared" si="4755"/>
        <v>0</v>
      </c>
      <c r="AF2396" s="19">
        <f t="shared" si="4755"/>
        <v>0</v>
      </c>
      <c r="AG2396" s="19">
        <f t="shared" si="4689"/>
        <v>57.5</v>
      </c>
      <c r="AH2396" s="19">
        <f t="shared" si="4690"/>
        <v>57.5</v>
      </c>
      <c r="AI2396" s="19">
        <f t="shared" si="4691"/>
        <v>115</v>
      </c>
      <c r="AJ2396" s="19">
        <f t="shared" si="4755"/>
        <v>11.5</v>
      </c>
      <c r="AK2396" s="19">
        <f t="shared" si="4755"/>
        <v>0</v>
      </c>
      <c r="AL2396" s="19">
        <f t="shared" si="4755"/>
        <v>0</v>
      </c>
      <c r="AM2396" s="19">
        <f t="shared" si="4747"/>
        <v>69</v>
      </c>
      <c r="AN2396" s="19">
        <f t="shared" si="4755"/>
        <v>0</v>
      </c>
      <c r="AO2396" s="19">
        <f t="shared" si="4680"/>
        <v>69</v>
      </c>
      <c r="AP2396" s="19">
        <f t="shared" si="4748"/>
        <v>57.5</v>
      </c>
      <c r="AQ2396" s="19">
        <f t="shared" si="4755"/>
        <v>0</v>
      </c>
      <c r="AR2396" s="19">
        <f t="shared" si="4681"/>
        <v>57.5</v>
      </c>
      <c r="AS2396" s="19">
        <f t="shared" si="4749"/>
        <v>115</v>
      </c>
      <c r="AT2396" s="19">
        <f t="shared" si="4755"/>
        <v>0</v>
      </c>
      <c r="AU2396" s="19">
        <f t="shared" si="4682"/>
        <v>115</v>
      </c>
      <c r="AV2396" s="19">
        <f t="shared" si="4755"/>
        <v>0</v>
      </c>
      <c r="AW2396" s="32"/>
      <c r="AX2396" s="23"/>
      <c r="AY2396" s="2"/>
    </row>
    <row r="2397" spans="1:51" ht="31.2" x14ac:dyDescent="0.3">
      <c r="A2397" s="49" t="s">
        <v>854</v>
      </c>
      <c r="B2397" s="45">
        <v>300</v>
      </c>
      <c r="C2397" s="49"/>
      <c r="D2397" s="49"/>
      <c r="E2397" s="15" t="s">
        <v>579</v>
      </c>
      <c r="F2397" s="19">
        <f t="shared" si="4753"/>
        <v>57.5</v>
      </c>
      <c r="G2397" s="19">
        <f t="shared" si="4753"/>
        <v>57.5</v>
      </c>
      <c r="H2397" s="19">
        <f t="shared" si="4753"/>
        <v>115</v>
      </c>
      <c r="I2397" s="19">
        <f t="shared" si="4753"/>
        <v>0</v>
      </c>
      <c r="J2397" s="19">
        <f t="shared" si="4753"/>
        <v>0</v>
      </c>
      <c r="K2397" s="19">
        <f t="shared" si="4753"/>
        <v>0</v>
      </c>
      <c r="L2397" s="19">
        <f t="shared" si="4683"/>
        <v>57.5</v>
      </c>
      <c r="M2397" s="19">
        <f t="shared" si="4684"/>
        <v>57.5</v>
      </c>
      <c r="N2397" s="19">
        <f t="shared" si="4685"/>
        <v>115</v>
      </c>
      <c r="O2397" s="19">
        <f t="shared" si="4754"/>
        <v>0</v>
      </c>
      <c r="P2397" s="19">
        <f t="shared" si="4754"/>
        <v>0</v>
      </c>
      <c r="Q2397" s="19">
        <f t="shared" si="4754"/>
        <v>0</v>
      </c>
      <c r="R2397" s="19">
        <f t="shared" si="4664"/>
        <v>57.5</v>
      </c>
      <c r="S2397" s="19">
        <f t="shared" si="4665"/>
        <v>57.5</v>
      </c>
      <c r="T2397" s="19">
        <f t="shared" si="4666"/>
        <v>115</v>
      </c>
      <c r="U2397" s="19">
        <f t="shared" si="4755"/>
        <v>0</v>
      </c>
      <c r="V2397" s="19">
        <f t="shared" si="4667"/>
        <v>57.5</v>
      </c>
      <c r="W2397" s="19">
        <f t="shared" si="4668"/>
        <v>57.5</v>
      </c>
      <c r="X2397" s="19">
        <f t="shared" si="4669"/>
        <v>115</v>
      </c>
      <c r="Y2397" s="19">
        <f t="shared" si="4755"/>
        <v>0</v>
      </c>
      <c r="Z2397" s="19">
        <f t="shared" si="4755"/>
        <v>0</v>
      </c>
      <c r="AA2397" s="19">
        <f t="shared" si="4755"/>
        <v>0</v>
      </c>
      <c r="AB2397" s="19">
        <f t="shared" si="4677"/>
        <v>57.5</v>
      </c>
      <c r="AC2397" s="19">
        <f t="shared" si="4678"/>
        <v>57.5</v>
      </c>
      <c r="AD2397" s="19">
        <f t="shared" si="4679"/>
        <v>115</v>
      </c>
      <c r="AE2397" s="19">
        <f t="shared" si="4755"/>
        <v>0</v>
      </c>
      <c r="AF2397" s="19">
        <f t="shared" si="4755"/>
        <v>0</v>
      </c>
      <c r="AG2397" s="19">
        <f t="shared" si="4689"/>
        <v>57.5</v>
      </c>
      <c r="AH2397" s="19">
        <f t="shared" si="4690"/>
        <v>57.5</v>
      </c>
      <c r="AI2397" s="19">
        <f t="shared" si="4691"/>
        <v>115</v>
      </c>
      <c r="AJ2397" s="19">
        <f t="shared" si="4755"/>
        <v>11.5</v>
      </c>
      <c r="AK2397" s="19">
        <f t="shared" si="4755"/>
        <v>0</v>
      </c>
      <c r="AL2397" s="19">
        <f t="shared" si="4755"/>
        <v>0</v>
      </c>
      <c r="AM2397" s="19">
        <f t="shared" si="4747"/>
        <v>69</v>
      </c>
      <c r="AN2397" s="19">
        <f t="shared" si="4755"/>
        <v>0</v>
      </c>
      <c r="AO2397" s="19">
        <f t="shared" si="4680"/>
        <v>69</v>
      </c>
      <c r="AP2397" s="19">
        <f t="shared" si="4748"/>
        <v>57.5</v>
      </c>
      <c r="AQ2397" s="19">
        <f t="shared" si="4755"/>
        <v>0</v>
      </c>
      <c r="AR2397" s="19">
        <f t="shared" si="4681"/>
        <v>57.5</v>
      </c>
      <c r="AS2397" s="19">
        <f t="shared" si="4749"/>
        <v>115</v>
      </c>
      <c r="AT2397" s="19">
        <f t="shared" si="4755"/>
        <v>0</v>
      </c>
      <c r="AU2397" s="19">
        <f t="shared" si="4682"/>
        <v>115</v>
      </c>
      <c r="AV2397" s="19">
        <f t="shared" si="4755"/>
        <v>0</v>
      </c>
      <c r="AW2397" s="32"/>
      <c r="AX2397" s="23"/>
      <c r="AY2397" s="2"/>
    </row>
    <row r="2398" spans="1:51" x14ac:dyDescent="0.3">
      <c r="A2398" s="49" t="s">
        <v>854</v>
      </c>
      <c r="B2398" s="45">
        <v>360</v>
      </c>
      <c r="C2398" s="49"/>
      <c r="D2398" s="49"/>
      <c r="E2398" s="15" t="s">
        <v>592</v>
      </c>
      <c r="F2398" s="19">
        <f t="shared" si="4753"/>
        <v>57.5</v>
      </c>
      <c r="G2398" s="19">
        <f t="shared" si="4753"/>
        <v>57.5</v>
      </c>
      <c r="H2398" s="19">
        <f t="shared" si="4753"/>
        <v>115</v>
      </c>
      <c r="I2398" s="19">
        <f t="shared" si="4753"/>
        <v>0</v>
      </c>
      <c r="J2398" s="19">
        <f t="shared" si="4753"/>
        <v>0</v>
      </c>
      <c r="K2398" s="19">
        <f t="shared" si="4753"/>
        <v>0</v>
      </c>
      <c r="L2398" s="19">
        <f t="shared" si="4683"/>
        <v>57.5</v>
      </c>
      <c r="M2398" s="19">
        <f t="shared" si="4684"/>
        <v>57.5</v>
      </c>
      <c r="N2398" s="19">
        <f t="shared" si="4685"/>
        <v>115</v>
      </c>
      <c r="O2398" s="19">
        <f t="shared" si="4754"/>
        <v>0</v>
      </c>
      <c r="P2398" s="19">
        <f t="shared" si="4754"/>
        <v>0</v>
      </c>
      <c r="Q2398" s="19">
        <f t="shared" si="4754"/>
        <v>0</v>
      </c>
      <c r="R2398" s="19">
        <f t="shared" si="4664"/>
        <v>57.5</v>
      </c>
      <c r="S2398" s="19">
        <f t="shared" si="4665"/>
        <v>57.5</v>
      </c>
      <c r="T2398" s="19">
        <f t="shared" si="4666"/>
        <v>115</v>
      </c>
      <c r="U2398" s="19">
        <f t="shared" si="4755"/>
        <v>0</v>
      </c>
      <c r="V2398" s="19">
        <f t="shared" si="4667"/>
        <v>57.5</v>
      </c>
      <c r="W2398" s="19">
        <f t="shared" si="4668"/>
        <v>57.5</v>
      </c>
      <c r="X2398" s="19">
        <f t="shared" si="4669"/>
        <v>115</v>
      </c>
      <c r="Y2398" s="19">
        <f t="shared" si="4755"/>
        <v>0</v>
      </c>
      <c r="Z2398" s="19">
        <f t="shared" si="4755"/>
        <v>0</v>
      </c>
      <c r="AA2398" s="19">
        <f t="shared" si="4755"/>
        <v>0</v>
      </c>
      <c r="AB2398" s="19">
        <f t="shared" si="4677"/>
        <v>57.5</v>
      </c>
      <c r="AC2398" s="19">
        <f t="shared" si="4678"/>
        <v>57.5</v>
      </c>
      <c r="AD2398" s="19">
        <f t="shared" si="4679"/>
        <v>115</v>
      </c>
      <c r="AE2398" s="19">
        <f t="shared" si="4755"/>
        <v>0</v>
      </c>
      <c r="AF2398" s="19">
        <f t="shared" si="4755"/>
        <v>0</v>
      </c>
      <c r="AG2398" s="19">
        <f t="shared" si="4689"/>
        <v>57.5</v>
      </c>
      <c r="AH2398" s="19">
        <f t="shared" si="4690"/>
        <v>57.5</v>
      </c>
      <c r="AI2398" s="19">
        <f t="shared" si="4691"/>
        <v>115</v>
      </c>
      <c r="AJ2398" s="19">
        <f t="shared" si="4755"/>
        <v>11.5</v>
      </c>
      <c r="AK2398" s="19">
        <f t="shared" si="4755"/>
        <v>0</v>
      </c>
      <c r="AL2398" s="19">
        <f t="shared" si="4755"/>
        <v>0</v>
      </c>
      <c r="AM2398" s="19">
        <f t="shared" si="4747"/>
        <v>69</v>
      </c>
      <c r="AN2398" s="19">
        <f t="shared" si="4755"/>
        <v>0</v>
      </c>
      <c r="AO2398" s="19">
        <f t="shared" si="4680"/>
        <v>69</v>
      </c>
      <c r="AP2398" s="19">
        <f t="shared" si="4748"/>
        <v>57.5</v>
      </c>
      <c r="AQ2398" s="19">
        <f t="shared" si="4755"/>
        <v>0</v>
      </c>
      <c r="AR2398" s="19">
        <f t="shared" si="4681"/>
        <v>57.5</v>
      </c>
      <c r="AS2398" s="19">
        <f t="shared" si="4749"/>
        <v>115</v>
      </c>
      <c r="AT2398" s="19">
        <f t="shared" si="4755"/>
        <v>0</v>
      </c>
      <c r="AU2398" s="19">
        <f t="shared" si="4682"/>
        <v>115</v>
      </c>
      <c r="AV2398" s="19">
        <f t="shared" si="4755"/>
        <v>0</v>
      </c>
      <c r="AW2398" s="32"/>
      <c r="AX2398" s="23"/>
      <c r="AY2398" s="2"/>
    </row>
    <row r="2399" spans="1:51" x14ac:dyDescent="0.3">
      <c r="A2399" s="49" t="s">
        <v>854</v>
      </c>
      <c r="B2399" s="45">
        <v>360</v>
      </c>
      <c r="C2399" s="49" t="s">
        <v>5</v>
      </c>
      <c r="D2399" s="49" t="s">
        <v>6</v>
      </c>
      <c r="E2399" s="15" t="s">
        <v>543</v>
      </c>
      <c r="F2399" s="19">
        <v>57.5</v>
      </c>
      <c r="G2399" s="19">
        <v>57.5</v>
      </c>
      <c r="H2399" s="19">
        <v>115</v>
      </c>
      <c r="I2399" s="19"/>
      <c r="J2399" s="19"/>
      <c r="K2399" s="19"/>
      <c r="L2399" s="19">
        <f t="shared" si="4683"/>
        <v>57.5</v>
      </c>
      <c r="M2399" s="19">
        <f t="shared" si="4684"/>
        <v>57.5</v>
      </c>
      <c r="N2399" s="19">
        <f t="shared" si="4685"/>
        <v>115</v>
      </c>
      <c r="O2399" s="19"/>
      <c r="P2399" s="19"/>
      <c r="Q2399" s="19"/>
      <c r="R2399" s="19">
        <f t="shared" si="4664"/>
        <v>57.5</v>
      </c>
      <c r="S2399" s="19">
        <f t="shared" si="4665"/>
        <v>57.5</v>
      </c>
      <c r="T2399" s="19">
        <f t="shared" si="4666"/>
        <v>115</v>
      </c>
      <c r="U2399" s="19"/>
      <c r="V2399" s="19">
        <f t="shared" si="4667"/>
        <v>57.5</v>
      </c>
      <c r="W2399" s="19">
        <f t="shared" si="4668"/>
        <v>57.5</v>
      </c>
      <c r="X2399" s="19">
        <f t="shared" si="4669"/>
        <v>115</v>
      </c>
      <c r="Y2399" s="19"/>
      <c r="Z2399" s="19"/>
      <c r="AA2399" s="19"/>
      <c r="AB2399" s="19">
        <f t="shared" si="4677"/>
        <v>57.5</v>
      </c>
      <c r="AC2399" s="19">
        <f t="shared" si="4678"/>
        <v>57.5</v>
      </c>
      <c r="AD2399" s="19">
        <f t="shared" si="4679"/>
        <v>115</v>
      </c>
      <c r="AE2399" s="19"/>
      <c r="AF2399" s="19"/>
      <c r="AG2399" s="19">
        <f t="shared" si="4689"/>
        <v>57.5</v>
      </c>
      <c r="AH2399" s="19">
        <f t="shared" si="4690"/>
        <v>57.5</v>
      </c>
      <c r="AI2399" s="19">
        <f t="shared" si="4691"/>
        <v>115</v>
      </c>
      <c r="AJ2399" s="19">
        <v>11.5</v>
      </c>
      <c r="AK2399" s="19"/>
      <c r="AL2399" s="19"/>
      <c r="AM2399" s="19">
        <f t="shared" si="4747"/>
        <v>69</v>
      </c>
      <c r="AN2399" s="19"/>
      <c r="AO2399" s="19">
        <f t="shared" si="4680"/>
        <v>69</v>
      </c>
      <c r="AP2399" s="19">
        <f t="shared" si="4748"/>
        <v>57.5</v>
      </c>
      <c r="AQ2399" s="19"/>
      <c r="AR2399" s="19">
        <f t="shared" si="4681"/>
        <v>57.5</v>
      </c>
      <c r="AS2399" s="19">
        <f t="shared" si="4749"/>
        <v>115</v>
      </c>
      <c r="AT2399" s="19"/>
      <c r="AU2399" s="19">
        <f t="shared" si="4682"/>
        <v>115</v>
      </c>
      <c r="AV2399" s="19"/>
      <c r="AW2399" s="32"/>
      <c r="AX2399" s="23"/>
      <c r="AY2399" s="2"/>
    </row>
    <row r="2400" spans="1:51" ht="46.8" x14ac:dyDescent="0.3">
      <c r="A2400" s="49" t="s">
        <v>488</v>
      </c>
      <c r="B2400" s="45"/>
      <c r="C2400" s="49"/>
      <c r="D2400" s="49"/>
      <c r="E2400" s="15" t="s">
        <v>1261</v>
      </c>
      <c r="F2400" s="19">
        <f t="shared" ref="F2400:K2402" si="4756">F2401</f>
        <v>57.5</v>
      </c>
      <c r="G2400" s="19">
        <f t="shared" si="4756"/>
        <v>57.5</v>
      </c>
      <c r="H2400" s="19">
        <f t="shared" si="4756"/>
        <v>57.5</v>
      </c>
      <c r="I2400" s="19">
        <f t="shared" si="4756"/>
        <v>0</v>
      </c>
      <c r="J2400" s="19">
        <f t="shared" si="4756"/>
        <v>0</v>
      </c>
      <c r="K2400" s="19">
        <f t="shared" si="4756"/>
        <v>0</v>
      </c>
      <c r="L2400" s="19">
        <f t="shared" si="4683"/>
        <v>57.5</v>
      </c>
      <c r="M2400" s="19">
        <f t="shared" si="4684"/>
        <v>57.5</v>
      </c>
      <c r="N2400" s="19">
        <f t="shared" si="4685"/>
        <v>57.5</v>
      </c>
      <c r="O2400" s="19">
        <f t="shared" ref="O2400:Q2402" si="4757">O2401</f>
        <v>0</v>
      </c>
      <c r="P2400" s="19">
        <f t="shared" si="4757"/>
        <v>0</v>
      </c>
      <c r="Q2400" s="19">
        <f t="shared" si="4757"/>
        <v>0</v>
      </c>
      <c r="R2400" s="19">
        <f t="shared" si="4664"/>
        <v>57.5</v>
      </c>
      <c r="S2400" s="19">
        <f t="shared" si="4665"/>
        <v>57.5</v>
      </c>
      <c r="T2400" s="19">
        <f t="shared" si="4666"/>
        <v>57.5</v>
      </c>
      <c r="U2400" s="19">
        <f t="shared" ref="U2400:AV2402" si="4758">U2401</f>
        <v>0</v>
      </c>
      <c r="V2400" s="19">
        <f t="shared" si="4667"/>
        <v>57.5</v>
      </c>
      <c r="W2400" s="19">
        <f t="shared" si="4668"/>
        <v>57.5</v>
      </c>
      <c r="X2400" s="19">
        <f t="shared" si="4669"/>
        <v>57.5</v>
      </c>
      <c r="Y2400" s="19">
        <f t="shared" si="4758"/>
        <v>0</v>
      </c>
      <c r="Z2400" s="19">
        <f t="shared" si="4758"/>
        <v>0</v>
      </c>
      <c r="AA2400" s="19">
        <f t="shared" si="4758"/>
        <v>0</v>
      </c>
      <c r="AB2400" s="19">
        <f t="shared" si="4677"/>
        <v>57.5</v>
      </c>
      <c r="AC2400" s="19">
        <f t="shared" si="4678"/>
        <v>57.5</v>
      </c>
      <c r="AD2400" s="19">
        <f t="shared" si="4679"/>
        <v>57.5</v>
      </c>
      <c r="AE2400" s="19">
        <f t="shared" si="4758"/>
        <v>0</v>
      </c>
      <c r="AF2400" s="19">
        <f t="shared" si="4758"/>
        <v>0</v>
      </c>
      <c r="AG2400" s="19">
        <f t="shared" si="4689"/>
        <v>57.5</v>
      </c>
      <c r="AH2400" s="19">
        <f t="shared" si="4690"/>
        <v>57.5</v>
      </c>
      <c r="AI2400" s="19">
        <f t="shared" si="4691"/>
        <v>57.5</v>
      </c>
      <c r="AJ2400" s="19">
        <f t="shared" si="4758"/>
        <v>0</v>
      </c>
      <c r="AK2400" s="19">
        <f t="shared" si="4758"/>
        <v>0</v>
      </c>
      <c r="AL2400" s="19">
        <f t="shared" si="4758"/>
        <v>0</v>
      </c>
      <c r="AM2400" s="19">
        <f t="shared" si="4747"/>
        <v>57.5</v>
      </c>
      <c r="AN2400" s="19">
        <f t="shared" si="4758"/>
        <v>0</v>
      </c>
      <c r="AO2400" s="19">
        <f t="shared" si="4680"/>
        <v>57.5</v>
      </c>
      <c r="AP2400" s="19">
        <f t="shared" si="4748"/>
        <v>57.5</v>
      </c>
      <c r="AQ2400" s="19">
        <f t="shared" si="4758"/>
        <v>0</v>
      </c>
      <c r="AR2400" s="19">
        <f t="shared" si="4681"/>
        <v>57.5</v>
      </c>
      <c r="AS2400" s="19">
        <f t="shared" si="4749"/>
        <v>57.5</v>
      </c>
      <c r="AT2400" s="19">
        <f t="shared" si="4758"/>
        <v>0</v>
      </c>
      <c r="AU2400" s="19">
        <f t="shared" si="4682"/>
        <v>57.5</v>
      </c>
      <c r="AV2400" s="19">
        <f t="shared" si="4758"/>
        <v>0</v>
      </c>
      <c r="AW2400" s="32"/>
      <c r="AX2400" s="23"/>
      <c r="AY2400" s="2"/>
    </row>
    <row r="2401" spans="1:51" ht="31.2" x14ac:dyDescent="0.3">
      <c r="A2401" s="49" t="s">
        <v>488</v>
      </c>
      <c r="B2401" s="45">
        <v>300</v>
      </c>
      <c r="C2401" s="49"/>
      <c r="D2401" s="49"/>
      <c r="E2401" s="15" t="s">
        <v>579</v>
      </c>
      <c r="F2401" s="19">
        <f t="shared" si="4756"/>
        <v>57.5</v>
      </c>
      <c r="G2401" s="19">
        <f t="shared" si="4756"/>
        <v>57.5</v>
      </c>
      <c r="H2401" s="19">
        <f t="shared" si="4756"/>
        <v>57.5</v>
      </c>
      <c r="I2401" s="19">
        <f t="shared" si="4756"/>
        <v>0</v>
      </c>
      <c r="J2401" s="19">
        <f t="shared" si="4756"/>
        <v>0</v>
      </c>
      <c r="K2401" s="19">
        <f t="shared" si="4756"/>
        <v>0</v>
      </c>
      <c r="L2401" s="19">
        <f t="shared" si="4683"/>
        <v>57.5</v>
      </c>
      <c r="M2401" s="19">
        <f t="shared" si="4684"/>
        <v>57.5</v>
      </c>
      <c r="N2401" s="19">
        <f t="shared" si="4685"/>
        <v>57.5</v>
      </c>
      <c r="O2401" s="19">
        <f t="shared" si="4757"/>
        <v>0</v>
      </c>
      <c r="P2401" s="19">
        <f t="shared" si="4757"/>
        <v>0</v>
      </c>
      <c r="Q2401" s="19">
        <f t="shared" si="4757"/>
        <v>0</v>
      </c>
      <c r="R2401" s="19">
        <f t="shared" si="4664"/>
        <v>57.5</v>
      </c>
      <c r="S2401" s="19">
        <f t="shared" si="4665"/>
        <v>57.5</v>
      </c>
      <c r="T2401" s="19">
        <f t="shared" si="4666"/>
        <v>57.5</v>
      </c>
      <c r="U2401" s="19">
        <f t="shared" si="4758"/>
        <v>0</v>
      </c>
      <c r="V2401" s="19">
        <f t="shared" si="4667"/>
        <v>57.5</v>
      </c>
      <c r="W2401" s="19">
        <f t="shared" si="4668"/>
        <v>57.5</v>
      </c>
      <c r="X2401" s="19">
        <f t="shared" si="4669"/>
        <v>57.5</v>
      </c>
      <c r="Y2401" s="19">
        <f t="shared" si="4758"/>
        <v>0</v>
      </c>
      <c r="Z2401" s="19">
        <f t="shared" si="4758"/>
        <v>0</v>
      </c>
      <c r="AA2401" s="19">
        <f t="shared" si="4758"/>
        <v>0</v>
      </c>
      <c r="AB2401" s="19">
        <f t="shared" si="4677"/>
        <v>57.5</v>
      </c>
      <c r="AC2401" s="19">
        <f t="shared" si="4678"/>
        <v>57.5</v>
      </c>
      <c r="AD2401" s="19">
        <f t="shared" si="4679"/>
        <v>57.5</v>
      </c>
      <c r="AE2401" s="19">
        <f t="shared" si="4758"/>
        <v>0</v>
      </c>
      <c r="AF2401" s="19">
        <f t="shared" si="4758"/>
        <v>0</v>
      </c>
      <c r="AG2401" s="19">
        <f t="shared" si="4689"/>
        <v>57.5</v>
      </c>
      <c r="AH2401" s="19">
        <f t="shared" si="4690"/>
        <v>57.5</v>
      </c>
      <c r="AI2401" s="19">
        <f t="shared" si="4691"/>
        <v>57.5</v>
      </c>
      <c r="AJ2401" s="19">
        <f t="shared" si="4758"/>
        <v>0</v>
      </c>
      <c r="AK2401" s="19">
        <f t="shared" si="4758"/>
        <v>0</v>
      </c>
      <c r="AL2401" s="19">
        <f t="shared" si="4758"/>
        <v>0</v>
      </c>
      <c r="AM2401" s="19">
        <f t="shared" si="4747"/>
        <v>57.5</v>
      </c>
      <c r="AN2401" s="19">
        <f t="shared" si="4758"/>
        <v>0</v>
      </c>
      <c r="AO2401" s="19">
        <f t="shared" si="4680"/>
        <v>57.5</v>
      </c>
      <c r="AP2401" s="19">
        <f t="shared" si="4748"/>
        <v>57.5</v>
      </c>
      <c r="AQ2401" s="19">
        <f t="shared" si="4758"/>
        <v>0</v>
      </c>
      <c r="AR2401" s="19">
        <f t="shared" si="4681"/>
        <v>57.5</v>
      </c>
      <c r="AS2401" s="19">
        <f t="shared" si="4749"/>
        <v>57.5</v>
      </c>
      <c r="AT2401" s="19">
        <f t="shared" si="4758"/>
        <v>0</v>
      </c>
      <c r="AU2401" s="19">
        <f t="shared" si="4682"/>
        <v>57.5</v>
      </c>
      <c r="AV2401" s="19">
        <f t="shared" si="4758"/>
        <v>0</v>
      </c>
      <c r="AW2401" s="32"/>
      <c r="AX2401" s="23"/>
      <c r="AY2401" s="2"/>
    </row>
    <row r="2402" spans="1:51" x14ac:dyDescent="0.3">
      <c r="A2402" s="49" t="s">
        <v>488</v>
      </c>
      <c r="B2402" s="45">
        <v>360</v>
      </c>
      <c r="C2402" s="49"/>
      <c r="D2402" s="49"/>
      <c r="E2402" s="15" t="s">
        <v>592</v>
      </c>
      <c r="F2402" s="19">
        <f t="shared" si="4756"/>
        <v>57.5</v>
      </c>
      <c r="G2402" s="19">
        <f t="shared" si="4756"/>
        <v>57.5</v>
      </c>
      <c r="H2402" s="19">
        <f t="shared" si="4756"/>
        <v>57.5</v>
      </c>
      <c r="I2402" s="19">
        <f t="shared" si="4756"/>
        <v>0</v>
      </c>
      <c r="J2402" s="19">
        <f t="shared" si="4756"/>
        <v>0</v>
      </c>
      <c r="K2402" s="19">
        <f t="shared" si="4756"/>
        <v>0</v>
      </c>
      <c r="L2402" s="19">
        <f t="shared" si="4683"/>
        <v>57.5</v>
      </c>
      <c r="M2402" s="19">
        <f t="shared" si="4684"/>
        <v>57.5</v>
      </c>
      <c r="N2402" s="19">
        <f t="shared" si="4685"/>
        <v>57.5</v>
      </c>
      <c r="O2402" s="19">
        <f t="shared" si="4757"/>
        <v>0</v>
      </c>
      <c r="P2402" s="19">
        <f t="shared" si="4757"/>
        <v>0</v>
      </c>
      <c r="Q2402" s="19">
        <f t="shared" si="4757"/>
        <v>0</v>
      </c>
      <c r="R2402" s="19">
        <f t="shared" ref="R2402:R2469" si="4759">L2402+O2402</f>
        <v>57.5</v>
      </c>
      <c r="S2402" s="19">
        <f t="shared" ref="S2402:S2469" si="4760">M2402+P2402</f>
        <v>57.5</v>
      </c>
      <c r="T2402" s="19">
        <f t="shared" ref="T2402:T2469" si="4761">N2402+Q2402</f>
        <v>57.5</v>
      </c>
      <c r="U2402" s="19">
        <f t="shared" si="4758"/>
        <v>0</v>
      </c>
      <c r="V2402" s="19">
        <f t="shared" ref="V2402:V2469" si="4762">R2402+U2402</f>
        <v>57.5</v>
      </c>
      <c r="W2402" s="19">
        <f t="shared" ref="W2402:W2469" si="4763">S2402</f>
        <v>57.5</v>
      </c>
      <c r="X2402" s="19">
        <f t="shared" ref="X2402:X2469" si="4764">T2402</f>
        <v>57.5</v>
      </c>
      <c r="Y2402" s="19">
        <f t="shared" si="4758"/>
        <v>0</v>
      </c>
      <c r="Z2402" s="19">
        <f t="shared" si="4758"/>
        <v>0</v>
      </c>
      <c r="AA2402" s="19">
        <f t="shared" si="4758"/>
        <v>0</v>
      </c>
      <c r="AB2402" s="19">
        <f t="shared" si="4677"/>
        <v>57.5</v>
      </c>
      <c r="AC2402" s="19">
        <f t="shared" si="4678"/>
        <v>57.5</v>
      </c>
      <c r="AD2402" s="19">
        <f t="shared" si="4679"/>
        <v>57.5</v>
      </c>
      <c r="AE2402" s="19">
        <f t="shared" si="4758"/>
        <v>0</v>
      </c>
      <c r="AF2402" s="19">
        <f t="shared" si="4758"/>
        <v>0</v>
      </c>
      <c r="AG2402" s="19">
        <f t="shared" si="4689"/>
        <v>57.5</v>
      </c>
      <c r="AH2402" s="19">
        <f t="shared" si="4690"/>
        <v>57.5</v>
      </c>
      <c r="AI2402" s="19">
        <f t="shared" si="4691"/>
        <v>57.5</v>
      </c>
      <c r="AJ2402" s="19">
        <f t="shared" si="4758"/>
        <v>0</v>
      </c>
      <c r="AK2402" s="19">
        <f t="shared" si="4758"/>
        <v>0</v>
      </c>
      <c r="AL2402" s="19">
        <f t="shared" si="4758"/>
        <v>0</v>
      </c>
      <c r="AM2402" s="19">
        <f t="shared" si="4747"/>
        <v>57.5</v>
      </c>
      <c r="AN2402" s="19">
        <f t="shared" si="4758"/>
        <v>0</v>
      </c>
      <c r="AO2402" s="19">
        <f t="shared" si="4680"/>
        <v>57.5</v>
      </c>
      <c r="AP2402" s="19">
        <f t="shared" si="4748"/>
        <v>57.5</v>
      </c>
      <c r="AQ2402" s="19">
        <f t="shared" si="4758"/>
        <v>0</v>
      </c>
      <c r="AR2402" s="19">
        <f t="shared" si="4681"/>
        <v>57.5</v>
      </c>
      <c r="AS2402" s="19">
        <f t="shared" si="4749"/>
        <v>57.5</v>
      </c>
      <c r="AT2402" s="19">
        <f t="shared" si="4758"/>
        <v>0</v>
      </c>
      <c r="AU2402" s="19">
        <f t="shared" si="4682"/>
        <v>57.5</v>
      </c>
      <c r="AV2402" s="19">
        <f t="shared" si="4758"/>
        <v>0</v>
      </c>
      <c r="AW2402" s="32"/>
      <c r="AX2402" s="23"/>
      <c r="AY2402" s="2"/>
    </row>
    <row r="2403" spans="1:51" x14ac:dyDescent="0.3">
      <c r="A2403" s="49" t="s">
        <v>488</v>
      </c>
      <c r="B2403" s="45">
        <v>360</v>
      </c>
      <c r="C2403" s="49" t="s">
        <v>5</v>
      </c>
      <c r="D2403" s="49" t="s">
        <v>6</v>
      </c>
      <c r="E2403" s="15" t="s">
        <v>543</v>
      </c>
      <c r="F2403" s="19">
        <v>57.5</v>
      </c>
      <c r="G2403" s="19">
        <v>57.5</v>
      </c>
      <c r="H2403" s="19">
        <v>57.5</v>
      </c>
      <c r="I2403" s="19"/>
      <c r="J2403" s="19"/>
      <c r="K2403" s="19"/>
      <c r="L2403" s="19">
        <f t="shared" si="4683"/>
        <v>57.5</v>
      </c>
      <c r="M2403" s="19">
        <f t="shared" si="4684"/>
        <v>57.5</v>
      </c>
      <c r="N2403" s="19">
        <f t="shared" si="4685"/>
        <v>57.5</v>
      </c>
      <c r="O2403" s="19"/>
      <c r="P2403" s="19"/>
      <c r="Q2403" s="19"/>
      <c r="R2403" s="19">
        <f t="shared" si="4759"/>
        <v>57.5</v>
      </c>
      <c r="S2403" s="19">
        <f t="shared" si="4760"/>
        <v>57.5</v>
      </c>
      <c r="T2403" s="19">
        <f t="shared" si="4761"/>
        <v>57.5</v>
      </c>
      <c r="U2403" s="19"/>
      <c r="V2403" s="19">
        <f t="shared" si="4762"/>
        <v>57.5</v>
      </c>
      <c r="W2403" s="19">
        <f t="shared" si="4763"/>
        <v>57.5</v>
      </c>
      <c r="X2403" s="19">
        <f t="shared" si="4764"/>
        <v>57.5</v>
      </c>
      <c r="Y2403" s="19"/>
      <c r="Z2403" s="19"/>
      <c r="AA2403" s="19"/>
      <c r="AB2403" s="19">
        <f t="shared" si="4677"/>
        <v>57.5</v>
      </c>
      <c r="AC2403" s="19">
        <f t="shared" si="4678"/>
        <v>57.5</v>
      </c>
      <c r="AD2403" s="19">
        <f t="shared" si="4679"/>
        <v>57.5</v>
      </c>
      <c r="AE2403" s="19"/>
      <c r="AF2403" s="19"/>
      <c r="AG2403" s="19">
        <f t="shared" si="4689"/>
        <v>57.5</v>
      </c>
      <c r="AH2403" s="19">
        <f t="shared" si="4690"/>
        <v>57.5</v>
      </c>
      <c r="AI2403" s="19">
        <f t="shared" si="4691"/>
        <v>57.5</v>
      </c>
      <c r="AJ2403" s="19"/>
      <c r="AK2403" s="19"/>
      <c r="AL2403" s="19"/>
      <c r="AM2403" s="19">
        <f t="shared" si="4747"/>
        <v>57.5</v>
      </c>
      <c r="AN2403" s="19"/>
      <c r="AO2403" s="19">
        <f t="shared" si="4680"/>
        <v>57.5</v>
      </c>
      <c r="AP2403" s="19">
        <f t="shared" si="4748"/>
        <v>57.5</v>
      </c>
      <c r="AQ2403" s="19"/>
      <c r="AR2403" s="19">
        <f t="shared" si="4681"/>
        <v>57.5</v>
      </c>
      <c r="AS2403" s="19">
        <f t="shared" si="4749"/>
        <v>57.5</v>
      </c>
      <c r="AT2403" s="19"/>
      <c r="AU2403" s="19">
        <f t="shared" si="4682"/>
        <v>57.5</v>
      </c>
      <c r="AV2403" s="19"/>
      <c r="AW2403" s="32"/>
      <c r="AX2403" s="23"/>
      <c r="AY2403" s="2"/>
    </row>
    <row r="2404" spans="1:51" ht="46.8" x14ac:dyDescent="0.3">
      <c r="A2404" s="49" t="s">
        <v>489</v>
      </c>
      <c r="B2404" s="45"/>
      <c r="C2404" s="49"/>
      <c r="D2404" s="49"/>
      <c r="E2404" s="15" t="s">
        <v>807</v>
      </c>
      <c r="F2404" s="19">
        <f t="shared" ref="F2404:K2406" si="4765">F2405</f>
        <v>276</v>
      </c>
      <c r="G2404" s="19">
        <f t="shared" si="4765"/>
        <v>276</v>
      </c>
      <c r="H2404" s="19">
        <f t="shared" si="4765"/>
        <v>276</v>
      </c>
      <c r="I2404" s="19">
        <f t="shared" si="4765"/>
        <v>0</v>
      </c>
      <c r="J2404" s="19">
        <f t="shared" si="4765"/>
        <v>0</v>
      </c>
      <c r="K2404" s="19">
        <f t="shared" si="4765"/>
        <v>0</v>
      </c>
      <c r="L2404" s="19">
        <f t="shared" si="4683"/>
        <v>276</v>
      </c>
      <c r="M2404" s="19">
        <f t="shared" si="4684"/>
        <v>276</v>
      </c>
      <c r="N2404" s="19">
        <f t="shared" si="4685"/>
        <v>276</v>
      </c>
      <c r="O2404" s="19">
        <f t="shared" ref="O2404:Q2406" si="4766">O2405</f>
        <v>0</v>
      </c>
      <c r="P2404" s="19">
        <f t="shared" si="4766"/>
        <v>0</v>
      </c>
      <c r="Q2404" s="19">
        <f t="shared" si="4766"/>
        <v>0</v>
      </c>
      <c r="R2404" s="19">
        <f t="shared" si="4759"/>
        <v>276</v>
      </c>
      <c r="S2404" s="19">
        <f t="shared" si="4760"/>
        <v>276</v>
      </c>
      <c r="T2404" s="19">
        <f t="shared" si="4761"/>
        <v>276</v>
      </c>
      <c r="U2404" s="19">
        <f t="shared" ref="U2404:AV2406" si="4767">U2405</f>
        <v>0</v>
      </c>
      <c r="V2404" s="19">
        <f t="shared" si="4762"/>
        <v>276</v>
      </c>
      <c r="W2404" s="19">
        <f t="shared" si="4763"/>
        <v>276</v>
      </c>
      <c r="X2404" s="19">
        <f t="shared" si="4764"/>
        <v>276</v>
      </c>
      <c r="Y2404" s="19">
        <f t="shared" si="4767"/>
        <v>0</v>
      </c>
      <c r="Z2404" s="19">
        <f t="shared" si="4767"/>
        <v>0</v>
      </c>
      <c r="AA2404" s="19">
        <f t="shared" si="4767"/>
        <v>0</v>
      </c>
      <c r="AB2404" s="19">
        <f t="shared" si="4677"/>
        <v>276</v>
      </c>
      <c r="AC2404" s="19">
        <f t="shared" si="4678"/>
        <v>276</v>
      </c>
      <c r="AD2404" s="19">
        <f t="shared" si="4679"/>
        <v>276</v>
      </c>
      <c r="AE2404" s="19">
        <f t="shared" si="4767"/>
        <v>0</v>
      </c>
      <c r="AF2404" s="19">
        <f t="shared" si="4767"/>
        <v>0</v>
      </c>
      <c r="AG2404" s="19">
        <f t="shared" si="4689"/>
        <v>276</v>
      </c>
      <c r="AH2404" s="19">
        <f t="shared" si="4690"/>
        <v>276</v>
      </c>
      <c r="AI2404" s="19">
        <f t="shared" si="4691"/>
        <v>276</v>
      </c>
      <c r="AJ2404" s="19">
        <f t="shared" si="4767"/>
        <v>0</v>
      </c>
      <c r="AK2404" s="19">
        <f t="shared" si="4767"/>
        <v>0</v>
      </c>
      <c r="AL2404" s="19">
        <f t="shared" si="4767"/>
        <v>0</v>
      </c>
      <c r="AM2404" s="19">
        <f t="shared" si="4747"/>
        <v>276</v>
      </c>
      <c r="AN2404" s="19">
        <f t="shared" si="4767"/>
        <v>0</v>
      </c>
      <c r="AO2404" s="19">
        <f t="shared" si="4680"/>
        <v>276</v>
      </c>
      <c r="AP2404" s="19">
        <f t="shared" si="4748"/>
        <v>276</v>
      </c>
      <c r="AQ2404" s="19">
        <f t="shared" si="4767"/>
        <v>0</v>
      </c>
      <c r="AR2404" s="19">
        <f t="shared" si="4681"/>
        <v>276</v>
      </c>
      <c r="AS2404" s="19">
        <f t="shared" si="4749"/>
        <v>276</v>
      </c>
      <c r="AT2404" s="19">
        <f t="shared" si="4767"/>
        <v>0</v>
      </c>
      <c r="AU2404" s="19">
        <f t="shared" si="4682"/>
        <v>276</v>
      </c>
      <c r="AV2404" s="19">
        <f t="shared" si="4767"/>
        <v>0</v>
      </c>
      <c r="AW2404" s="32"/>
      <c r="AX2404" s="23"/>
      <c r="AY2404" s="2"/>
    </row>
    <row r="2405" spans="1:51" ht="31.2" x14ac:dyDescent="0.3">
      <c r="A2405" s="49" t="s">
        <v>489</v>
      </c>
      <c r="B2405" s="45">
        <v>300</v>
      </c>
      <c r="C2405" s="49"/>
      <c r="D2405" s="49"/>
      <c r="E2405" s="15" t="s">
        <v>579</v>
      </c>
      <c r="F2405" s="19">
        <f t="shared" si="4765"/>
        <v>276</v>
      </c>
      <c r="G2405" s="19">
        <f t="shared" si="4765"/>
        <v>276</v>
      </c>
      <c r="H2405" s="19">
        <f t="shared" si="4765"/>
        <v>276</v>
      </c>
      <c r="I2405" s="19">
        <f t="shared" si="4765"/>
        <v>0</v>
      </c>
      <c r="J2405" s="19">
        <f t="shared" si="4765"/>
        <v>0</v>
      </c>
      <c r="K2405" s="19">
        <f t="shared" si="4765"/>
        <v>0</v>
      </c>
      <c r="L2405" s="19">
        <f t="shared" si="4683"/>
        <v>276</v>
      </c>
      <c r="M2405" s="19">
        <f t="shared" si="4684"/>
        <v>276</v>
      </c>
      <c r="N2405" s="19">
        <f t="shared" si="4685"/>
        <v>276</v>
      </c>
      <c r="O2405" s="19">
        <f t="shared" si="4766"/>
        <v>0</v>
      </c>
      <c r="P2405" s="19">
        <f t="shared" si="4766"/>
        <v>0</v>
      </c>
      <c r="Q2405" s="19">
        <f t="shared" si="4766"/>
        <v>0</v>
      </c>
      <c r="R2405" s="19">
        <f t="shared" si="4759"/>
        <v>276</v>
      </c>
      <c r="S2405" s="19">
        <f t="shared" si="4760"/>
        <v>276</v>
      </c>
      <c r="T2405" s="19">
        <f t="shared" si="4761"/>
        <v>276</v>
      </c>
      <c r="U2405" s="19">
        <f t="shared" si="4767"/>
        <v>0</v>
      </c>
      <c r="V2405" s="19">
        <f t="shared" si="4762"/>
        <v>276</v>
      </c>
      <c r="W2405" s="19">
        <f t="shared" si="4763"/>
        <v>276</v>
      </c>
      <c r="X2405" s="19">
        <f t="shared" si="4764"/>
        <v>276</v>
      </c>
      <c r="Y2405" s="19">
        <f t="shared" si="4767"/>
        <v>0</v>
      </c>
      <c r="Z2405" s="19">
        <f t="shared" si="4767"/>
        <v>0</v>
      </c>
      <c r="AA2405" s="19">
        <f t="shared" si="4767"/>
        <v>0</v>
      </c>
      <c r="AB2405" s="19">
        <f t="shared" si="4677"/>
        <v>276</v>
      </c>
      <c r="AC2405" s="19">
        <f t="shared" si="4678"/>
        <v>276</v>
      </c>
      <c r="AD2405" s="19">
        <f t="shared" si="4679"/>
        <v>276</v>
      </c>
      <c r="AE2405" s="19">
        <f t="shared" si="4767"/>
        <v>0</v>
      </c>
      <c r="AF2405" s="19">
        <f t="shared" si="4767"/>
        <v>0</v>
      </c>
      <c r="AG2405" s="19">
        <f t="shared" si="4689"/>
        <v>276</v>
      </c>
      <c r="AH2405" s="19">
        <f t="shared" si="4690"/>
        <v>276</v>
      </c>
      <c r="AI2405" s="19">
        <f t="shared" si="4691"/>
        <v>276</v>
      </c>
      <c r="AJ2405" s="19">
        <f t="shared" si="4767"/>
        <v>0</v>
      </c>
      <c r="AK2405" s="19">
        <f t="shared" si="4767"/>
        <v>0</v>
      </c>
      <c r="AL2405" s="19">
        <f t="shared" si="4767"/>
        <v>0</v>
      </c>
      <c r="AM2405" s="19">
        <f t="shared" si="4747"/>
        <v>276</v>
      </c>
      <c r="AN2405" s="19">
        <f t="shared" si="4767"/>
        <v>0</v>
      </c>
      <c r="AO2405" s="19">
        <f t="shared" si="4680"/>
        <v>276</v>
      </c>
      <c r="AP2405" s="19">
        <f t="shared" si="4748"/>
        <v>276</v>
      </c>
      <c r="AQ2405" s="19">
        <f t="shared" si="4767"/>
        <v>0</v>
      </c>
      <c r="AR2405" s="19">
        <f t="shared" si="4681"/>
        <v>276</v>
      </c>
      <c r="AS2405" s="19">
        <f t="shared" si="4749"/>
        <v>276</v>
      </c>
      <c r="AT2405" s="19">
        <f t="shared" si="4767"/>
        <v>0</v>
      </c>
      <c r="AU2405" s="19">
        <f t="shared" si="4682"/>
        <v>276</v>
      </c>
      <c r="AV2405" s="19">
        <f t="shared" si="4767"/>
        <v>0</v>
      </c>
      <c r="AW2405" s="32"/>
      <c r="AX2405" s="23"/>
      <c r="AY2405" s="2"/>
    </row>
    <row r="2406" spans="1:51" x14ac:dyDescent="0.3">
      <c r="A2406" s="49" t="s">
        <v>489</v>
      </c>
      <c r="B2406" s="45">
        <v>360</v>
      </c>
      <c r="C2406" s="49"/>
      <c r="D2406" s="49"/>
      <c r="E2406" s="15" t="s">
        <v>592</v>
      </c>
      <c r="F2406" s="19">
        <f t="shared" si="4765"/>
        <v>276</v>
      </c>
      <c r="G2406" s="19">
        <f t="shared" si="4765"/>
        <v>276</v>
      </c>
      <c r="H2406" s="19">
        <f t="shared" si="4765"/>
        <v>276</v>
      </c>
      <c r="I2406" s="19">
        <f t="shared" si="4765"/>
        <v>0</v>
      </c>
      <c r="J2406" s="19">
        <f t="shared" si="4765"/>
        <v>0</v>
      </c>
      <c r="K2406" s="19">
        <f t="shared" si="4765"/>
        <v>0</v>
      </c>
      <c r="L2406" s="19">
        <f t="shared" si="4683"/>
        <v>276</v>
      </c>
      <c r="M2406" s="19">
        <f t="shared" si="4684"/>
        <v>276</v>
      </c>
      <c r="N2406" s="19">
        <f t="shared" si="4685"/>
        <v>276</v>
      </c>
      <c r="O2406" s="19">
        <f t="shared" si="4766"/>
        <v>0</v>
      </c>
      <c r="P2406" s="19">
        <f t="shared" si="4766"/>
        <v>0</v>
      </c>
      <c r="Q2406" s="19">
        <f t="shared" si="4766"/>
        <v>0</v>
      </c>
      <c r="R2406" s="19">
        <f t="shared" si="4759"/>
        <v>276</v>
      </c>
      <c r="S2406" s="19">
        <f t="shared" si="4760"/>
        <v>276</v>
      </c>
      <c r="T2406" s="19">
        <f t="shared" si="4761"/>
        <v>276</v>
      </c>
      <c r="U2406" s="19">
        <f t="shared" si="4767"/>
        <v>0</v>
      </c>
      <c r="V2406" s="19">
        <f t="shared" si="4762"/>
        <v>276</v>
      </c>
      <c r="W2406" s="19">
        <f t="shared" si="4763"/>
        <v>276</v>
      </c>
      <c r="X2406" s="19">
        <f t="shared" si="4764"/>
        <v>276</v>
      </c>
      <c r="Y2406" s="19">
        <f t="shared" si="4767"/>
        <v>0</v>
      </c>
      <c r="Z2406" s="19">
        <f t="shared" si="4767"/>
        <v>0</v>
      </c>
      <c r="AA2406" s="19">
        <f t="shared" si="4767"/>
        <v>0</v>
      </c>
      <c r="AB2406" s="19">
        <f t="shared" si="4677"/>
        <v>276</v>
      </c>
      <c r="AC2406" s="19">
        <f t="shared" si="4678"/>
        <v>276</v>
      </c>
      <c r="AD2406" s="19">
        <f t="shared" si="4679"/>
        <v>276</v>
      </c>
      <c r="AE2406" s="19">
        <f t="shared" si="4767"/>
        <v>0</v>
      </c>
      <c r="AF2406" s="19">
        <f t="shared" si="4767"/>
        <v>0</v>
      </c>
      <c r="AG2406" s="19">
        <f t="shared" si="4689"/>
        <v>276</v>
      </c>
      <c r="AH2406" s="19">
        <f t="shared" si="4690"/>
        <v>276</v>
      </c>
      <c r="AI2406" s="19">
        <f t="shared" si="4691"/>
        <v>276</v>
      </c>
      <c r="AJ2406" s="19">
        <f t="shared" si="4767"/>
        <v>0</v>
      </c>
      <c r="AK2406" s="19">
        <f t="shared" si="4767"/>
        <v>0</v>
      </c>
      <c r="AL2406" s="19">
        <f t="shared" si="4767"/>
        <v>0</v>
      </c>
      <c r="AM2406" s="19">
        <f t="shared" si="4747"/>
        <v>276</v>
      </c>
      <c r="AN2406" s="19">
        <f t="shared" si="4767"/>
        <v>0</v>
      </c>
      <c r="AO2406" s="19">
        <f t="shared" si="4680"/>
        <v>276</v>
      </c>
      <c r="AP2406" s="19">
        <f t="shared" si="4748"/>
        <v>276</v>
      </c>
      <c r="AQ2406" s="19">
        <f t="shared" si="4767"/>
        <v>0</v>
      </c>
      <c r="AR2406" s="19">
        <f t="shared" si="4681"/>
        <v>276</v>
      </c>
      <c r="AS2406" s="19">
        <f t="shared" si="4749"/>
        <v>276</v>
      </c>
      <c r="AT2406" s="19">
        <f t="shared" si="4767"/>
        <v>0</v>
      </c>
      <c r="AU2406" s="19">
        <f t="shared" si="4682"/>
        <v>276</v>
      </c>
      <c r="AV2406" s="19">
        <f t="shared" si="4767"/>
        <v>0</v>
      </c>
      <c r="AW2406" s="32"/>
      <c r="AX2406" s="23"/>
      <c r="AY2406" s="2"/>
    </row>
    <row r="2407" spans="1:51" x14ac:dyDescent="0.3">
      <c r="A2407" s="49" t="s">
        <v>489</v>
      </c>
      <c r="B2407" s="45">
        <v>360</v>
      </c>
      <c r="C2407" s="49" t="s">
        <v>5</v>
      </c>
      <c r="D2407" s="49" t="s">
        <v>6</v>
      </c>
      <c r="E2407" s="15" t="s">
        <v>543</v>
      </c>
      <c r="F2407" s="19">
        <v>276</v>
      </c>
      <c r="G2407" s="19">
        <v>276</v>
      </c>
      <c r="H2407" s="19">
        <v>276</v>
      </c>
      <c r="I2407" s="19"/>
      <c r="J2407" s="19"/>
      <c r="K2407" s="19"/>
      <c r="L2407" s="19">
        <f t="shared" si="4683"/>
        <v>276</v>
      </c>
      <c r="M2407" s="19">
        <f t="shared" si="4684"/>
        <v>276</v>
      </c>
      <c r="N2407" s="19">
        <f t="shared" si="4685"/>
        <v>276</v>
      </c>
      <c r="O2407" s="19"/>
      <c r="P2407" s="19"/>
      <c r="Q2407" s="19"/>
      <c r="R2407" s="19">
        <f t="shared" si="4759"/>
        <v>276</v>
      </c>
      <c r="S2407" s="19">
        <f t="shared" si="4760"/>
        <v>276</v>
      </c>
      <c r="T2407" s="19">
        <f t="shared" si="4761"/>
        <v>276</v>
      </c>
      <c r="U2407" s="19"/>
      <c r="V2407" s="19">
        <f t="shared" si="4762"/>
        <v>276</v>
      </c>
      <c r="W2407" s="19">
        <f t="shared" si="4763"/>
        <v>276</v>
      </c>
      <c r="X2407" s="19">
        <f t="shared" si="4764"/>
        <v>276</v>
      </c>
      <c r="Y2407" s="19"/>
      <c r="Z2407" s="19"/>
      <c r="AA2407" s="19"/>
      <c r="AB2407" s="19">
        <f t="shared" si="4677"/>
        <v>276</v>
      </c>
      <c r="AC2407" s="19">
        <f t="shared" si="4678"/>
        <v>276</v>
      </c>
      <c r="AD2407" s="19">
        <f t="shared" si="4679"/>
        <v>276</v>
      </c>
      <c r="AE2407" s="19"/>
      <c r="AF2407" s="19"/>
      <c r="AG2407" s="19">
        <f t="shared" si="4689"/>
        <v>276</v>
      </c>
      <c r="AH2407" s="19">
        <f t="shared" si="4690"/>
        <v>276</v>
      </c>
      <c r="AI2407" s="19">
        <f t="shared" si="4691"/>
        <v>276</v>
      </c>
      <c r="AJ2407" s="19"/>
      <c r="AK2407" s="19"/>
      <c r="AL2407" s="19"/>
      <c r="AM2407" s="19">
        <f t="shared" si="4747"/>
        <v>276</v>
      </c>
      <c r="AN2407" s="19"/>
      <c r="AO2407" s="19">
        <f t="shared" si="4680"/>
        <v>276</v>
      </c>
      <c r="AP2407" s="19">
        <f t="shared" si="4748"/>
        <v>276</v>
      </c>
      <c r="AQ2407" s="19"/>
      <c r="AR2407" s="19">
        <f t="shared" si="4681"/>
        <v>276</v>
      </c>
      <c r="AS2407" s="19">
        <f t="shared" si="4749"/>
        <v>276</v>
      </c>
      <c r="AT2407" s="19"/>
      <c r="AU2407" s="19">
        <f t="shared" si="4682"/>
        <v>276</v>
      </c>
      <c r="AV2407" s="19"/>
      <c r="AW2407" s="32"/>
      <c r="AX2407" s="23"/>
      <c r="AY2407" s="2"/>
    </row>
    <row r="2408" spans="1:51" ht="62.4" x14ac:dyDescent="0.3">
      <c r="A2408" s="49" t="s">
        <v>490</v>
      </c>
      <c r="B2408" s="45"/>
      <c r="C2408" s="49"/>
      <c r="D2408" s="49"/>
      <c r="E2408" s="15" t="s">
        <v>808</v>
      </c>
      <c r="F2408" s="19">
        <f t="shared" ref="F2408:K2408" si="4768">F2409+F2412</f>
        <v>111084.2</v>
      </c>
      <c r="G2408" s="19">
        <f t="shared" si="4768"/>
        <v>103851.7</v>
      </c>
      <c r="H2408" s="19">
        <f t="shared" si="4768"/>
        <v>105000</v>
      </c>
      <c r="I2408" s="19">
        <f t="shared" si="4768"/>
        <v>0</v>
      </c>
      <c r="J2408" s="19">
        <f t="shared" si="4768"/>
        <v>0</v>
      </c>
      <c r="K2408" s="19">
        <f t="shared" si="4768"/>
        <v>0</v>
      </c>
      <c r="L2408" s="19">
        <f t="shared" si="4683"/>
        <v>111084.2</v>
      </c>
      <c r="M2408" s="19">
        <f t="shared" si="4684"/>
        <v>103851.7</v>
      </c>
      <c r="N2408" s="19">
        <f t="shared" si="4685"/>
        <v>105000</v>
      </c>
      <c r="O2408" s="19">
        <f t="shared" ref="O2408:Q2408" si="4769">O2409+O2412</f>
        <v>0</v>
      </c>
      <c r="P2408" s="19">
        <f t="shared" si="4769"/>
        <v>0</v>
      </c>
      <c r="Q2408" s="19">
        <f t="shared" si="4769"/>
        <v>0</v>
      </c>
      <c r="R2408" s="19">
        <f t="shared" si="4759"/>
        <v>111084.2</v>
      </c>
      <c r="S2408" s="19">
        <f t="shared" si="4760"/>
        <v>103851.7</v>
      </c>
      <c r="T2408" s="19">
        <f t="shared" si="4761"/>
        <v>105000</v>
      </c>
      <c r="U2408" s="19">
        <f t="shared" ref="U2408:AV2408" si="4770">U2409+U2412</f>
        <v>0</v>
      </c>
      <c r="V2408" s="19">
        <f t="shared" si="4762"/>
        <v>111084.2</v>
      </c>
      <c r="W2408" s="19">
        <f t="shared" si="4763"/>
        <v>103851.7</v>
      </c>
      <c r="X2408" s="19">
        <f t="shared" si="4764"/>
        <v>105000</v>
      </c>
      <c r="Y2408" s="19">
        <f t="shared" ref="Y2408:AA2408" si="4771">Y2409+Y2412</f>
        <v>0</v>
      </c>
      <c r="Z2408" s="19">
        <f t="shared" si="4771"/>
        <v>0</v>
      </c>
      <c r="AA2408" s="19">
        <f t="shared" si="4771"/>
        <v>0</v>
      </c>
      <c r="AB2408" s="19">
        <f t="shared" ref="AB2408:AB2475" si="4772">V2408+Y2408</f>
        <v>111084.2</v>
      </c>
      <c r="AC2408" s="19">
        <f t="shared" ref="AC2408:AC2475" si="4773">W2408+Z2408</f>
        <v>103851.7</v>
      </c>
      <c r="AD2408" s="19">
        <f t="shared" ref="AD2408:AD2475" si="4774">X2408+AA2408</f>
        <v>105000</v>
      </c>
      <c r="AE2408" s="19">
        <f t="shared" ref="AE2408:AF2408" si="4775">AE2409+AE2412</f>
        <v>0</v>
      </c>
      <c r="AF2408" s="19">
        <f t="shared" si="4775"/>
        <v>0</v>
      </c>
      <c r="AG2408" s="19">
        <f t="shared" si="4689"/>
        <v>111084.2</v>
      </c>
      <c r="AH2408" s="19">
        <f t="shared" si="4690"/>
        <v>103851.7</v>
      </c>
      <c r="AI2408" s="19">
        <f t="shared" si="4691"/>
        <v>105000</v>
      </c>
      <c r="AJ2408" s="19">
        <f t="shared" ref="AJ2408:AL2408" si="4776">AJ2409+AJ2412</f>
        <v>0</v>
      </c>
      <c r="AK2408" s="19">
        <f t="shared" si="4776"/>
        <v>0</v>
      </c>
      <c r="AL2408" s="19">
        <f t="shared" si="4776"/>
        <v>0</v>
      </c>
      <c r="AM2408" s="19">
        <f t="shared" si="4747"/>
        <v>111084.2</v>
      </c>
      <c r="AN2408" s="19">
        <f t="shared" ref="AN2408" si="4777">AN2409+AN2412</f>
        <v>0</v>
      </c>
      <c r="AO2408" s="19">
        <f t="shared" ref="AO2408:AO2471" si="4778">AM2408+AN2408</f>
        <v>111084.2</v>
      </c>
      <c r="AP2408" s="19">
        <f t="shared" si="4748"/>
        <v>103851.7</v>
      </c>
      <c r="AQ2408" s="19">
        <f t="shared" ref="AQ2408" si="4779">AQ2409+AQ2412</f>
        <v>0</v>
      </c>
      <c r="AR2408" s="19">
        <f t="shared" ref="AR2408:AR2471" si="4780">AP2408+AQ2408</f>
        <v>103851.7</v>
      </c>
      <c r="AS2408" s="19">
        <f t="shared" si="4749"/>
        <v>105000</v>
      </c>
      <c r="AT2408" s="19">
        <f t="shared" ref="AT2408" si="4781">AT2409+AT2412</f>
        <v>0</v>
      </c>
      <c r="AU2408" s="19">
        <f t="shared" ref="AU2408:AU2471" si="4782">AS2408+AT2408</f>
        <v>105000</v>
      </c>
      <c r="AV2408" s="19">
        <f t="shared" si="4770"/>
        <v>0</v>
      </c>
      <c r="AW2408" s="32"/>
      <c r="AX2408" s="23"/>
      <c r="AY2408" s="2"/>
    </row>
    <row r="2409" spans="1:51" ht="31.2" x14ac:dyDescent="0.3">
      <c r="A2409" s="49" t="s">
        <v>490</v>
      </c>
      <c r="B2409" s="45">
        <v>200</v>
      </c>
      <c r="C2409" s="49"/>
      <c r="D2409" s="49"/>
      <c r="E2409" s="15" t="s">
        <v>578</v>
      </c>
      <c r="F2409" s="19">
        <f t="shared" ref="F2409:K2410" si="4783">F2410</f>
        <v>552.70000000000005</v>
      </c>
      <c r="G2409" s="19">
        <f t="shared" si="4783"/>
        <v>516.70000000000005</v>
      </c>
      <c r="H2409" s="19">
        <f t="shared" si="4783"/>
        <v>522.4</v>
      </c>
      <c r="I2409" s="19">
        <f t="shared" si="4783"/>
        <v>0</v>
      </c>
      <c r="J2409" s="19">
        <f t="shared" si="4783"/>
        <v>0</v>
      </c>
      <c r="K2409" s="19">
        <f t="shared" si="4783"/>
        <v>0</v>
      </c>
      <c r="L2409" s="19">
        <f t="shared" ref="L2409:L2476" si="4784">F2409+I2409</f>
        <v>552.70000000000005</v>
      </c>
      <c r="M2409" s="19">
        <f t="shared" ref="M2409:M2476" si="4785">G2409+J2409</f>
        <v>516.70000000000005</v>
      </c>
      <c r="N2409" s="19">
        <f t="shared" ref="N2409:N2476" si="4786">H2409+K2409</f>
        <v>522.4</v>
      </c>
      <c r="O2409" s="19">
        <f t="shared" ref="O2409:Q2410" si="4787">O2410</f>
        <v>0</v>
      </c>
      <c r="P2409" s="19">
        <f t="shared" si="4787"/>
        <v>0</v>
      </c>
      <c r="Q2409" s="19">
        <f t="shared" si="4787"/>
        <v>0</v>
      </c>
      <c r="R2409" s="19">
        <f t="shared" si="4759"/>
        <v>552.70000000000005</v>
      </c>
      <c r="S2409" s="19">
        <f t="shared" si="4760"/>
        <v>516.70000000000005</v>
      </c>
      <c r="T2409" s="19">
        <f t="shared" si="4761"/>
        <v>522.4</v>
      </c>
      <c r="U2409" s="19">
        <f t="shared" ref="U2409:AV2410" si="4788">U2410</f>
        <v>0</v>
      </c>
      <c r="V2409" s="19">
        <f t="shared" si="4762"/>
        <v>552.70000000000005</v>
      </c>
      <c r="W2409" s="19">
        <f t="shared" si="4763"/>
        <v>516.70000000000005</v>
      </c>
      <c r="X2409" s="19">
        <f t="shared" si="4764"/>
        <v>522.4</v>
      </c>
      <c r="Y2409" s="19">
        <f t="shared" si="4788"/>
        <v>0</v>
      </c>
      <c r="Z2409" s="19">
        <f t="shared" si="4788"/>
        <v>0</v>
      </c>
      <c r="AA2409" s="19">
        <f t="shared" si="4788"/>
        <v>0</v>
      </c>
      <c r="AB2409" s="19">
        <f t="shared" si="4772"/>
        <v>552.70000000000005</v>
      </c>
      <c r="AC2409" s="19">
        <f t="shared" si="4773"/>
        <v>516.70000000000005</v>
      </c>
      <c r="AD2409" s="19">
        <f t="shared" si="4774"/>
        <v>522.4</v>
      </c>
      <c r="AE2409" s="19">
        <f t="shared" si="4788"/>
        <v>0</v>
      </c>
      <c r="AF2409" s="19">
        <f t="shared" si="4788"/>
        <v>0</v>
      </c>
      <c r="AG2409" s="19">
        <f t="shared" si="4689"/>
        <v>552.70000000000005</v>
      </c>
      <c r="AH2409" s="19">
        <f t="shared" si="4690"/>
        <v>516.70000000000005</v>
      </c>
      <c r="AI2409" s="19">
        <f t="shared" si="4691"/>
        <v>522.4</v>
      </c>
      <c r="AJ2409" s="19">
        <f t="shared" si="4788"/>
        <v>0</v>
      </c>
      <c r="AK2409" s="19">
        <f t="shared" si="4788"/>
        <v>0</v>
      </c>
      <c r="AL2409" s="19">
        <f t="shared" si="4788"/>
        <v>0</v>
      </c>
      <c r="AM2409" s="19">
        <f t="shared" si="4747"/>
        <v>552.70000000000005</v>
      </c>
      <c r="AN2409" s="19">
        <f t="shared" si="4788"/>
        <v>0</v>
      </c>
      <c r="AO2409" s="19">
        <f t="shared" si="4778"/>
        <v>552.70000000000005</v>
      </c>
      <c r="AP2409" s="19">
        <f t="shared" si="4748"/>
        <v>516.70000000000005</v>
      </c>
      <c r="AQ2409" s="19">
        <f t="shared" si="4788"/>
        <v>0</v>
      </c>
      <c r="AR2409" s="19">
        <f t="shared" si="4780"/>
        <v>516.70000000000005</v>
      </c>
      <c r="AS2409" s="19">
        <f t="shared" si="4749"/>
        <v>522.4</v>
      </c>
      <c r="AT2409" s="19">
        <f t="shared" si="4788"/>
        <v>0</v>
      </c>
      <c r="AU2409" s="19">
        <f t="shared" si="4782"/>
        <v>522.4</v>
      </c>
      <c r="AV2409" s="19">
        <f t="shared" si="4788"/>
        <v>0</v>
      </c>
      <c r="AW2409" s="32"/>
      <c r="AX2409" s="23"/>
      <c r="AY2409" s="2"/>
    </row>
    <row r="2410" spans="1:51" ht="46.8" x14ac:dyDescent="0.3">
      <c r="A2410" s="49" t="s">
        <v>490</v>
      </c>
      <c r="B2410" s="45">
        <v>240</v>
      </c>
      <c r="C2410" s="49"/>
      <c r="D2410" s="49"/>
      <c r="E2410" s="15" t="s">
        <v>586</v>
      </c>
      <c r="F2410" s="19">
        <f t="shared" si="4783"/>
        <v>552.70000000000005</v>
      </c>
      <c r="G2410" s="19">
        <f t="shared" si="4783"/>
        <v>516.70000000000005</v>
      </c>
      <c r="H2410" s="19">
        <f t="shared" si="4783"/>
        <v>522.4</v>
      </c>
      <c r="I2410" s="19">
        <f t="shared" si="4783"/>
        <v>0</v>
      </c>
      <c r="J2410" s="19">
        <f t="shared" si="4783"/>
        <v>0</v>
      </c>
      <c r="K2410" s="19">
        <f t="shared" si="4783"/>
        <v>0</v>
      </c>
      <c r="L2410" s="19">
        <f t="shared" si="4784"/>
        <v>552.70000000000005</v>
      </c>
      <c r="M2410" s="19">
        <f t="shared" si="4785"/>
        <v>516.70000000000005</v>
      </c>
      <c r="N2410" s="19">
        <f t="shared" si="4786"/>
        <v>522.4</v>
      </c>
      <c r="O2410" s="19">
        <f t="shared" si="4787"/>
        <v>0</v>
      </c>
      <c r="P2410" s="19">
        <f t="shared" si="4787"/>
        <v>0</v>
      </c>
      <c r="Q2410" s="19">
        <f t="shared" si="4787"/>
        <v>0</v>
      </c>
      <c r="R2410" s="19">
        <f t="shared" si="4759"/>
        <v>552.70000000000005</v>
      </c>
      <c r="S2410" s="19">
        <f t="shared" si="4760"/>
        <v>516.70000000000005</v>
      </c>
      <c r="T2410" s="19">
        <f t="shared" si="4761"/>
        <v>522.4</v>
      </c>
      <c r="U2410" s="19">
        <f t="shared" si="4788"/>
        <v>0</v>
      </c>
      <c r="V2410" s="19">
        <f t="shared" si="4762"/>
        <v>552.70000000000005</v>
      </c>
      <c r="W2410" s="19">
        <f t="shared" si="4763"/>
        <v>516.70000000000005</v>
      </c>
      <c r="X2410" s="19">
        <f t="shared" si="4764"/>
        <v>522.4</v>
      </c>
      <c r="Y2410" s="19">
        <f t="shared" si="4788"/>
        <v>0</v>
      </c>
      <c r="Z2410" s="19">
        <f t="shared" si="4788"/>
        <v>0</v>
      </c>
      <c r="AA2410" s="19">
        <f t="shared" si="4788"/>
        <v>0</v>
      </c>
      <c r="AB2410" s="19">
        <f t="shared" si="4772"/>
        <v>552.70000000000005</v>
      </c>
      <c r="AC2410" s="19">
        <f t="shared" si="4773"/>
        <v>516.70000000000005</v>
      </c>
      <c r="AD2410" s="19">
        <f t="shared" si="4774"/>
        <v>522.4</v>
      </c>
      <c r="AE2410" s="19">
        <f t="shared" si="4788"/>
        <v>0</v>
      </c>
      <c r="AF2410" s="19">
        <f t="shared" si="4788"/>
        <v>0</v>
      </c>
      <c r="AG2410" s="19">
        <f t="shared" si="4689"/>
        <v>552.70000000000005</v>
      </c>
      <c r="AH2410" s="19">
        <f t="shared" si="4690"/>
        <v>516.70000000000005</v>
      </c>
      <c r="AI2410" s="19">
        <f t="shared" si="4691"/>
        <v>522.4</v>
      </c>
      <c r="AJ2410" s="19">
        <f t="shared" si="4788"/>
        <v>0</v>
      </c>
      <c r="AK2410" s="19">
        <f t="shared" si="4788"/>
        <v>0</v>
      </c>
      <c r="AL2410" s="19">
        <f t="shared" si="4788"/>
        <v>0</v>
      </c>
      <c r="AM2410" s="19">
        <f t="shared" si="4747"/>
        <v>552.70000000000005</v>
      </c>
      <c r="AN2410" s="19">
        <f t="shared" si="4788"/>
        <v>0</v>
      </c>
      <c r="AO2410" s="19">
        <f t="shared" si="4778"/>
        <v>552.70000000000005</v>
      </c>
      <c r="AP2410" s="19">
        <f t="shared" si="4748"/>
        <v>516.70000000000005</v>
      </c>
      <c r="AQ2410" s="19">
        <f t="shared" si="4788"/>
        <v>0</v>
      </c>
      <c r="AR2410" s="19">
        <f t="shared" si="4780"/>
        <v>516.70000000000005</v>
      </c>
      <c r="AS2410" s="19">
        <f t="shared" si="4749"/>
        <v>522.4</v>
      </c>
      <c r="AT2410" s="19">
        <f t="shared" si="4788"/>
        <v>0</v>
      </c>
      <c r="AU2410" s="19">
        <f t="shared" si="4782"/>
        <v>522.4</v>
      </c>
      <c r="AV2410" s="19">
        <f t="shared" si="4788"/>
        <v>0</v>
      </c>
      <c r="AW2410" s="32"/>
      <c r="AX2410" s="23"/>
      <c r="AY2410" s="2"/>
    </row>
    <row r="2411" spans="1:51" x14ac:dyDescent="0.3">
      <c r="A2411" s="49" t="s">
        <v>490</v>
      </c>
      <c r="B2411" s="45">
        <v>240</v>
      </c>
      <c r="C2411" s="49" t="s">
        <v>61</v>
      </c>
      <c r="D2411" s="49" t="s">
        <v>5</v>
      </c>
      <c r="E2411" s="15" t="s">
        <v>566</v>
      </c>
      <c r="F2411" s="19">
        <v>552.70000000000005</v>
      </c>
      <c r="G2411" s="19">
        <v>516.70000000000005</v>
      </c>
      <c r="H2411" s="19">
        <v>522.4</v>
      </c>
      <c r="I2411" s="19"/>
      <c r="J2411" s="19"/>
      <c r="K2411" s="19"/>
      <c r="L2411" s="19">
        <f t="shared" si="4784"/>
        <v>552.70000000000005</v>
      </c>
      <c r="M2411" s="19">
        <f t="shared" si="4785"/>
        <v>516.70000000000005</v>
      </c>
      <c r="N2411" s="19">
        <f t="shared" si="4786"/>
        <v>522.4</v>
      </c>
      <c r="O2411" s="19"/>
      <c r="P2411" s="19"/>
      <c r="Q2411" s="19"/>
      <c r="R2411" s="19">
        <f t="shared" si="4759"/>
        <v>552.70000000000005</v>
      </c>
      <c r="S2411" s="19">
        <f t="shared" si="4760"/>
        <v>516.70000000000005</v>
      </c>
      <c r="T2411" s="19">
        <f t="shared" si="4761"/>
        <v>522.4</v>
      </c>
      <c r="U2411" s="19"/>
      <c r="V2411" s="19">
        <f t="shared" si="4762"/>
        <v>552.70000000000005</v>
      </c>
      <c r="W2411" s="19">
        <f t="shared" si="4763"/>
        <v>516.70000000000005</v>
      </c>
      <c r="X2411" s="19">
        <f t="shared" si="4764"/>
        <v>522.4</v>
      </c>
      <c r="Y2411" s="19"/>
      <c r="Z2411" s="19"/>
      <c r="AA2411" s="19"/>
      <c r="AB2411" s="19">
        <f t="shared" si="4772"/>
        <v>552.70000000000005</v>
      </c>
      <c r="AC2411" s="19">
        <f t="shared" si="4773"/>
        <v>516.70000000000005</v>
      </c>
      <c r="AD2411" s="19">
        <f t="shared" si="4774"/>
        <v>522.4</v>
      </c>
      <c r="AE2411" s="19"/>
      <c r="AF2411" s="19"/>
      <c r="AG2411" s="19">
        <f t="shared" si="4689"/>
        <v>552.70000000000005</v>
      </c>
      <c r="AH2411" s="19">
        <f t="shared" si="4690"/>
        <v>516.70000000000005</v>
      </c>
      <c r="AI2411" s="19">
        <f t="shared" si="4691"/>
        <v>522.4</v>
      </c>
      <c r="AJ2411" s="19"/>
      <c r="AK2411" s="19"/>
      <c r="AL2411" s="19"/>
      <c r="AM2411" s="19">
        <f t="shared" si="4747"/>
        <v>552.70000000000005</v>
      </c>
      <c r="AN2411" s="19"/>
      <c r="AO2411" s="19">
        <f t="shared" si="4778"/>
        <v>552.70000000000005</v>
      </c>
      <c r="AP2411" s="19">
        <f t="shared" si="4748"/>
        <v>516.70000000000005</v>
      </c>
      <c r="AQ2411" s="19"/>
      <c r="AR2411" s="19">
        <f t="shared" si="4780"/>
        <v>516.70000000000005</v>
      </c>
      <c r="AS2411" s="19">
        <f t="shared" si="4749"/>
        <v>522.4</v>
      </c>
      <c r="AT2411" s="19"/>
      <c r="AU2411" s="19">
        <f t="shared" si="4782"/>
        <v>522.4</v>
      </c>
      <c r="AV2411" s="19"/>
      <c r="AW2411" s="32"/>
      <c r="AX2411" s="23"/>
      <c r="AY2411" s="2"/>
    </row>
    <row r="2412" spans="1:51" ht="31.2" x14ac:dyDescent="0.3">
      <c r="A2412" s="49" t="s">
        <v>490</v>
      </c>
      <c r="B2412" s="45">
        <v>300</v>
      </c>
      <c r="C2412" s="49"/>
      <c r="D2412" s="49"/>
      <c r="E2412" s="15" t="s">
        <v>579</v>
      </c>
      <c r="F2412" s="19">
        <f t="shared" ref="F2412:K2413" si="4789">F2413</f>
        <v>110531.5</v>
      </c>
      <c r="G2412" s="19">
        <f t="shared" si="4789"/>
        <v>103335</v>
      </c>
      <c r="H2412" s="19">
        <f t="shared" si="4789"/>
        <v>104477.6</v>
      </c>
      <c r="I2412" s="19">
        <f t="shared" si="4789"/>
        <v>0</v>
      </c>
      <c r="J2412" s="19">
        <f t="shared" si="4789"/>
        <v>0</v>
      </c>
      <c r="K2412" s="19">
        <f t="shared" si="4789"/>
        <v>0</v>
      </c>
      <c r="L2412" s="19">
        <f t="shared" si="4784"/>
        <v>110531.5</v>
      </c>
      <c r="M2412" s="19">
        <f t="shared" si="4785"/>
        <v>103335</v>
      </c>
      <c r="N2412" s="19">
        <f t="shared" si="4786"/>
        <v>104477.6</v>
      </c>
      <c r="O2412" s="19">
        <f t="shared" ref="O2412:Q2413" si="4790">O2413</f>
        <v>0</v>
      </c>
      <c r="P2412" s="19">
        <f t="shared" si="4790"/>
        <v>0</v>
      </c>
      <c r="Q2412" s="19">
        <f t="shared" si="4790"/>
        <v>0</v>
      </c>
      <c r="R2412" s="19">
        <f t="shared" si="4759"/>
        <v>110531.5</v>
      </c>
      <c r="S2412" s="19">
        <f t="shared" si="4760"/>
        <v>103335</v>
      </c>
      <c r="T2412" s="19">
        <f t="shared" si="4761"/>
        <v>104477.6</v>
      </c>
      <c r="U2412" s="19">
        <f t="shared" ref="U2412:AV2413" si="4791">U2413</f>
        <v>0</v>
      </c>
      <c r="V2412" s="19">
        <f t="shared" si="4762"/>
        <v>110531.5</v>
      </c>
      <c r="W2412" s="19">
        <f t="shared" si="4763"/>
        <v>103335</v>
      </c>
      <c r="X2412" s="19">
        <f t="shared" si="4764"/>
        <v>104477.6</v>
      </c>
      <c r="Y2412" s="19">
        <f t="shared" si="4791"/>
        <v>0</v>
      </c>
      <c r="Z2412" s="19">
        <f t="shared" si="4791"/>
        <v>0</v>
      </c>
      <c r="AA2412" s="19">
        <f t="shared" si="4791"/>
        <v>0</v>
      </c>
      <c r="AB2412" s="19">
        <f t="shared" si="4772"/>
        <v>110531.5</v>
      </c>
      <c r="AC2412" s="19">
        <f t="shared" si="4773"/>
        <v>103335</v>
      </c>
      <c r="AD2412" s="19">
        <f t="shared" si="4774"/>
        <v>104477.6</v>
      </c>
      <c r="AE2412" s="19">
        <f t="shared" si="4791"/>
        <v>0</v>
      </c>
      <c r="AF2412" s="19">
        <f t="shared" si="4791"/>
        <v>0</v>
      </c>
      <c r="AG2412" s="19">
        <f t="shared" ref="AG2412:AG2479" si="4792">AB2412+AE2412</f>
        <v>110531.5</v>
      </c>
      <c r="AH2412" s="19">
        <f t="shared" ref="AH2412:AH2479" si="4793">AC2412+AF2412</f>
        <v>103335</v>
      </c>
      <c r="AI2412" s="19">
        <f t="shared" ref="AI2412:AI2479" si="4794">AD2412</f>
        <v>104477.6</v>
      </c>
      <c r="AJ2412" s="19">
        <f t="shared" si="4791"/>
        <v>0</v>
      </c>
      <c r="AK2412" s="19">
        <f t="shared" si="4791"/>
        <v>0</v>
      </c>
      <c r="AL2412" s="19">
        <f t="shared" si="4791"/>
        <v>0</v>
      </c>
      <c r="AM2412" s="19">
        <f t="shared" si="4747"/>
        <v>110531.5</v>
      </c>
      <c r="AN2412" s="19">
        <f t="shared" si="4791"/>
        <v>0</v>
      </c>
      <c r="AO2412" s="19">
        <f t="shared" si="4778"/>
        <v>110531.5</v>
      </c>
      <c r="AP2412" s="19">
        <f t="shared" si="4748"/>
        <v>103335</v>
      </c>
      <c r="AQ2412" s="19">
        <f t="shared" si="4791"/>
        <v>0</v>
      </c>
      <c r="AR2412" s="19">
        <f t="shared" si="4780"/>
        <v>103335</v>
      </c>
      <c r="AS2412" s="19">
        <f t="shared" si="4749"/>
        <v>104477.6</v>
      </c>
      <c r="AT2412" s="19">
        <f t="shared" si="4791"/>
        <v>0</v>
      </c>
      <c r="AU2412" s="19">
        <f t="shared" si="4782"/>
        <v>104477.6</v>
      </c>
      <c r="AV2412" s="19">
        <f t="shared" si="4791"/>
        <v>0</v>
      </c>
      <c r="AW2412" s="32"/>
      <c r="AX2412" s="23"/>
      <c r="AY2412" s="2"/>
    </row>
    <row r="2413" spans="1:51" ht="31.2" x14ac:dyDescent="0.3">
      <c r="A2413" s="49" t="s">
        <v>490</v>
      </c>
      <c r="B2413" s="45">
        <v>320</v>
      </c>
      <c r="C2413" s="49"/>
      <c r="D2413" s="49"/>
      <c r="E2413" s="15" t="s">
        <v>588</v>
      </c>
      <c r="F2413" s="19">
        <f t="shared" si="4789"/>
        <v>110531.5</v>
      </c>
      <c r="G2413" s="19">
        <f t="shared" si="4789"/>
        <v>103335</v>
      </c>
      <c r="H2413" s="19">
        <f t="shared" si="4789"/>
        <v>104477.6</v>
      </c>
      <c r="I2413" s="19">
        <f t="shared" si="4789"/>
        <v>0</v>
      </c>
      <c r="J2413" s="19">
        <f t="shared" si="4789"/>
        <v>0</v>
      </c>
      <c r="K2413" s="19">
        <f t="shared" si="4789"/>
        <v>0</v>
      </c>
      <c r="L2413" s="19">
        <f t="shared" si="4784"/>
        <v>110531.5</v>
      </c>
      <c r="M2413" s="19">
        <f t="shared" si="4785"/>
        <v>103335</v>
      </c>
      <c r="N2413" s="19">
        <f t="shared" si="4786"/>
        <v>104477.6</v>
      </c>
      <c r="O2413" s="19">
        <f t="shared" si="4790"/>
        <v>0</v>
      </c>
      <c r="P2413" s="19">
        <f t="shared" si="4790"/>
        <v>0</v>
      </c>
      <c r="Q2413" s="19">
        <f t="shared" si="4790"/>
        <v>0</v>
      </c>
      <c r="R2413" s="19">
        <f t="shared" si="4759"/>
        <v>110531.5</v>
      </c>
      <c r="S2413" s="19">
        <f t="shared" si="4760"/>
        <v>103335</v>
      </c>
      <c r="T2413" s="19">
        <f t="shared" si="4761"/>
        <v>104477.6</v>
      </c>
      <c r="U2413" s="19">
        <f t="shared" si="4791"/>
        <v>0</v>
      </c>
      <c r="V2413" s="19">
        <f t="shared" si="4762"/>
        <v>110531.5</v>
      </c>
      <c r="W2413" s="19">
        <f t="shared" si="4763"/>
        <v>103335</v>
      </c>
      <c r="X2413" s="19">
        <f t="shared" si="4764"/>
        <v>104477.6</v>
      </c>
      <c r="Y2413" s="19">
        <f t="shared" si="4791"/>
        <v>0</v>
      </c>
      <c r="Z2413" s="19">
        <f t="shared" si="4791"/>
        <v>0</v>
      </c>
      <c r="AA2413" s="19">
        <f t="shared" si="4791"/>
        <v>0</v>
      </c>
      <c r="AB2413" s="19">
        <f t="shared" si="4772"/>
        <v>110531.5</v>
      </c>
      <c r="AC2413" s="19">
        <f t="shared" si="4773"/>
        <v>103335</v>
      </c>
      <c r="AD2413" s="19">
        <f t="shared" si="4774"/>
        <v>104477.6</v>
      </c>
      <c r="AE2413" s="19">
        <f t="shared" si="4791"/>
        <v>0</v>
      </c>
      <c r="AF2413" s="19">
        <f t="shared" si="4791"/>
        <v>0</v>
      </c>
      <c r="AG2413" s="19">
        <f t="shared" si="4792"/>
        <v>110531.5</v>
      </c>
      <c r="AH2413" s="19">
        <f t="shared" si="4793"/>
        <v>103335</v>
      </c>
      <c r="AI2413" s="19">
        <f t="shared" si="4794"/>
        <v>104477.6</v>
      </c>
      <c r="AJ2413" s="19">
        <f t="shared" si="4791"/>
        <v>0</v>
      </c>
      <c r="AK2413" s="19">
        <f t="shared" si="4791"/>
        <v>0</v>
      </c>
      <c r="AL2413" s="19">
        <f t="shared" si="4791"/>
        <v>0</v>
      </c>
      <c r="AM2413" s="19">
        <f t="shared" si="4747"/>
        <v>110531.5</v>
      </c>
      <c r="AN2413" s="19">
        <f t="shared" si="4791"/>
        <v>0</v>
      </c>
      <c r="AO2413" s="19">
        <f t="shared" si="4778"/>
        <v>110531.5</v>
      </c>
      <c r="AP2413" s="19">
        <f t="shared" si="4748"/>
        <v>103335</v>
      </c>
      <c r="AQ2413" s="19">
        <f t="shared" si="4791"/>
        <v>0</v>
      </c>
      <c r="AR2413" s="19">
        <f t="shared" si="4780"/>
        <v>103335</v>
      </c>
      <c r="AS2413" s="19">
        <f t="shared" si="4749"/>
        <v>104477.6</v>
      </c>
      <c r="AT2413" s="19">
        <f t="shared" si="4791"/>
        <v>0</v>
      </c>
      <c r="AU2413" s="19">
        <f t="shared" si="4782"/>
        <v>104477.6</v>
      </c>
      <c r="AV2413" s="19">
        <f t="shared" si="4791"/>
        <v>0</v>
      </c>
      <c r="AW2413" s="32"/>
      <c r="AX2413" s="23"/>
      <c r="AY2413" s="2"/>
    </row>
    <row r="2414" spans="1:51" x14ac:dyDescent="0.3">
      <c r="A2414" s="49" t="s">
        <v>490</v>
      </c>
      <c r="B2414" s="45">
        <v>320</v>
      </c>
      <c r="C2414" s="49" t="s">
        <v>61</v>
      </c>
      <c r="D2414" s="49" t="s">
        <v>5</v>
      </c>
      <c r="E2414" s="15" t="s">
        <v>566</v>
      </c>
      <c r="F2414" s="19">
        <v>110531.5</v>
      </c>
      <c r="G2414" s="19">
        <v>103335</v>
      </c>
      <c r="H2414" s="19">
        <v>104477.6</v>
      </c>
      <c r="I2414" s="19"/>
      <c r="J2414" s="19"/>
      <c r="K2414" s="19"/>
      <c r="L2414" s="19">
        <f t="shared" si="4784"/>
        <v>110531.5</v>
      </c>
      <c r="M2414" s="19">
        <f t="shared" si="4785"/>
        <v>103335</v>
      </c>
      <c r="N2414" s="19">
        <f t="shared" si="4786"/>
        <v>104477.6</v>
      </c>
      <c r="O2414" s="19"/>
      <c r="P2414" s="19"/>
      <c r="Q2414" s="19"/>
      <c r="R2414" s="19">
        <f t="shared" si="4759"/>
        <v>110531.5</v>
      </c>
      <c r="S2414" s="19">
        <f t="shared" si="4760"/>
        <v>103335</v>
      </c>
      <c r="T2414" s="19">
        <f t="shared" si="4761"/>
        <v>104477.6</v>
      </c>
      <c r="U2414" s="19"/>
      <c r="V2414" s="19">
        <f t="shared" si="4762"/>
        <v>110531.5</v>
      </c>
      <c r="W2414" s="19">
        <f t="shared" si="4763"/>
        <v>103335</v>
      </c>
      <c r="X2414" s="19">
        <f t="shared" si="4764"/>
        <v>104477.6</v>
      </c>
      <c r="Y2414" s="19"/>
      <c r="Z2414" s="19"/>
      <c r="AA2414" s="19"/>
      <c r="AB2414" s="19">
        <f t="shared" si="4772"/>
        <v>110531.5</v>
      </c>
      <c r="AC2414" s="19">
        <f t="shared" si="4773"/>
        <v>103335</v>
      </c>
      <c r="AD2414" s="19">
        <f t="shared" si="4774"/>
        <v>104477.6</v>
      </c>
      <c r="AE2414" s="19"/>
      <c r="AF2414" s="19"/>
      <c r="AG2414" s="19">
        <f t="shared" si="4792"/>
        <v>110531.5</v>
      </c>
      <c r="AH2414" s="19">
        <f t="shared" si="4793"/>
        <v>103335</v>
      </c>
      <c r="AI2414" s="19">
        <f t="shared" si="4794"/>
        <v>104477.6</v>
      </c>
      <c r="AJ2414" s="19"/>
      <c r="AK2414" s="19"/>
      <c r="AL2414" s="19"/>
      <c r="AM2414" s="19">
        <f t="shared" si="4747"/>
        <v>110531.5</v>
      </c>
      <c r="AN2414" s="19"/>
      <c r="AO2414" s="19">
        <f t="shared" si="4778"/>
        <v>110531.5</v>
      </c>
      <c r="AP2414" s="19">
        <f t="shared" si="4748"/>
        <v>103335</v>
      </c>
      <c r="AQ2414" s="19"/>
      <c r="AR2414" s="19">
        <f t="shared" si="4780"/>
        <v>103335</v>
      </c>
      <c r="AS2414" s="19">
        <f t="shared" si="4749"/>
        <v>104477.6</v>
      </c>
      <c r="AT2414" s="19"/>
      <c r="AU2414" s="19">
        <f t="shared" si="4782"/>
        <v>104477.6</v>
      </c>
      <c r="AV2414" s="19"/>
      <c r="AW2414" s="32"/>
      <c r="AX2414" s="23"/>
      <c r="AY2414" s="2"/>
    </row>
    <row r="2415" spans="1:51" ht="62.4" x14ac:dyDescent="0.3">
      <c r="A2415" s="49" t="s">
        <v>1467</v>
      </c>
      <c r="B2415" s="45"/>
      <c r="C2415" s="49"/>
      <c r="D2415" s="49"/>
      <c r="E2415" s="15" t="s">
        <v>1494</v>
      </c>
      <c r="F2415" s="19"/>
      <c r="G2415" s="19"/>
      <c r="H2415" s="19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19"/>
      <c r="AF2415" s="19"/>
      <c r="AG2415" s="19">
        <f>AG2416</f>
        <v>0</v>
      </c>
      <c r="AH2415" s="19">
        <f t="shared" ref="AH2415:AV2417" si="4795">AH2416</f>
        <v>0</v>
      </c>
      <c r="AI2415" s="19">
        <f t="shared" si="4795"/>
        <v>0</v>
      </c>
      <c r="AJ2415" s="19">
        <f t="shared" si="4795"/>
        <v>3241.3</v>
      </c>
      <c r="AK2415" s="19">
        <f t="shared" si="4795"/>
        <v>0</v>
      </c>
      <c r="AL2415" s="19">
        <f t="shared" si="4795"/>
        <v>0</v>
      </c>
      <c r="AM2415" s="19">
        <f t="shared" si="4747"/>
        <v>3241.3</v>
      </c>
      <c r="AN2415" s="19">
        <f t="shared" si="4795"/>
        <v>25000.841</v>
      </c>
      <c r="AO2415" s="19">
        <f t="shared" si="4778"/>
        <v>28242.141</v>
      </c>
      <c r="AP2415" s="19">
        <f t="shared" si="4748"/>
        <v>0</v>
      </c>
      <c r="AQ2415" s="19">
        <f t="shared" si="4795"/>
        <v>0</v>
      </c>
      <c r="AR2415" s="19">
        <f t="shared" si="4780"/>
        <v>0</v>
      </c>
      <c r="AS2415" s="19">
        <f t="shared" si="4749"/>
        <v>0</v>
      </c>
      <c r="AT2415" s="19">
        <f t="shared" si="4795"/>
        <v>0</v>
      </c>
      <c r="AU2415" s="19">
        <f t="shared" si="4782"/>
        <v>0</v>
      </c>
      <c r="AV2415" s="19">
        <f t="shared" si="4795"/>
        <v>0</v>
      </c>
      <c r="AW2415" s="32"/>
      <c r="AX2415" s="23"/>
      <c r="AY2415" s="2"/>
    </row>
    <row r="2416" spans="1:51" ht="31.2" x14ac:dyDescent="0.3">
      <c r="A2416" s="49" t="s">
        <v>1467</v>
      </c>
      <c r="B2416" s="45">
        <v>200</v>
      </c>
      <c r="C2416" s="49"/>
      <c r="D2416" s="49"/>
      <c r="E2416" s="15" t="s">
        <v>578</v>
      </c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>
        <f>AG2417</f>
        <v>0</v>
      </c>
      <c r="AH2416" s="19">
        <f t="shared" si="4795"/>
        <v>0</v>
      </c>
      <c r="AI2416" s="19">
        <f t="shared" si="4795"/>
        <v>0</v>
      </c>
      <c r="AJ2416" s="19">
        <f t="shared" si="4795"/>
        <v>3241.3</v>
      </c>
      <c r="AK2416" s="19">
        <f t="shared" si="4795"/>
        <v>0</v>
      </c>
      <c r="AL2416" s="19">
        <f t="shared" si="4795"/>
        <v>0</v>
      </c>
      <c r="AM2416" s="19">
        <f t="shared" si="4747"/>
        <v>3241.3</v>
      </c>
      <c r="AN2416" s="19">
        <f t="shared" si="4795"/>
        <v>25000.841</v>
      </c>
      <c r="AO2416" s="19">
        <f t="shared" si="4778"/>
        <v>28242.141</v>
      </c>
      <c r="AP2416" s="19">
        <f t="shared" si="4748"/>
        <v>0</v>
      </c>
      <c r="AQ2416" s="19">
        <f t="shared" si="4795"/>
        <v>0</v>
      </c>
      <c r="AR2416" s="19">
        <f t="shared" si="4780"/>
        <v>0</v>
      </c>
      <c r="AS2416" s="19">
        <f t="shared" si="4749"/>
        <v>0</v>
      </c>
      <c r="AT2416" s="19">
        <f t="shared" si="4795"/>
        <v>0</v>
      </c>
      <c r="AU2416" s="19">
        <f t="shared" si="4782"/>
        <v>0</v>
      </c>
      <c r="AV2416" s="19">
        <f t="shared" si="4795"/>
        <v>0</v>
      </c>
      <c r="AW2416" s="32"/>
      <c r="AX2416" s="23"/>
      <c r="AY2416" s="2"/>
    </row>
    <row r="2417" spans="1:51" ht="46.8" x14ac:dyDescent="0.3">
      <c r="A2417" s="49" t="s">
        <v>1467</v>
      </c>
      <c r="B2417" s="45">
        <v>240</v>
      </c>
      <c r="C2417" s="49"/>
      <c r="D2417" s="49"/>
      <c r="E2417" s="15" t="s">
        <v>586</v>
      </c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>
        <f>AG2418</f>
        <v>0</v>
      </c>
      <c r="AH2417" s="19">
        <f t="shared" si="4795"/>
        <v>0</v>
      </c>
      <c r="AI2417" s="19">
        <f t="shared" si="4795"/>
        <v>0</v>
      </c>
      <c r="AJ2417" s="19">
        <f t="shared" si="4795"/>
        <v>3241.3</v>
      </c>
      <c r="AK2417" s="19">
        <f t="shared" si="4795"/>
        <v>0</v>
      </c>
      <c r="AL2417" s="19">
        <f t="shared" si="4795"/>
        <v>0</v>
      </c>
      <c r="AM2417" s="19">
        <f t="shared" si="4747"/>
        <v>3241.3</v>
      </c>
      <c r="AN2417" s="19">
        <f t="shared" si="4795"/>
        <v>25000.841</v>
      </c>
      <c r="AO2417" s="19">
        <f t="shared" si="4778"/>
        <v>28242.141</v>
      </c>
      <c r="AP2417" s="19">
        <f t="shared" si="4748"/>
        <v>0</v>
      </c>
      <c r="AQ2417" s="19">
        <f t="shared" si="4795"/>
        <v>0</v>
      </c>
      <c r="AR2417" s="19">
        <f t="shared" si="4780"/>
        <v>0</v>
      </c>
      <c r="AS2417" s="19">
        <f t="shared" si="4749"/>
        <v>0</v>
      </c>
      <c r="AT2417" s="19">
        <f t="shared" si="4795"/>
        <v>0</v>
      </c>
      <c r="AU2417" s="19">
        <f t="shared" si="4782"/>
        <v>0</v>
      </c>
      <c r="AV2417" s="19">
        <f t="shared" si="4795"/>
        <v>0</v>
      </c>
      <c r="AW2417" s="32"/>
      <c r="AX2417" s="23"/>
      <c r="AY2417" s="2"/>
    </row>
    <row r="2418" spans="1:51" x14ac:dyDescent="0.3">
      <c r="A2418" s="49" t="s">
        <v>1467</v>
      </c>
      <c r="B2418" s="45">
        <v>240</v>
      </c>
      <c r="C2418" s="49" t="s">
        <v>5</v>
      </c>
      <c r="D2418" s="49" t="s">
        <v>6</v>
      </c>
      <c r="E2418" s="15" t="s">
        <v>543</v>
      </c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>
        <v>0</v>
      </c>
      <c r="AH2418" s="19">
        <v>0</v>
      </c>
      <c r="AI2418" s="19">
        <v>0</v>
      </c>
      <c r="AJ2418" s="19">
        <v>3241.3</v>
      </c>
      <c r="AK2418" s="19"/>
      <c r="AL2418" s="19"/>
      <c r="AM2418" s="41">
        <f t="shared" si="4747"/>
        <v>3241.3</v>
      </c>
      <c r="AN2418" s="41">
        <v>25000.841</v>
      </c>
      <c r="AO2418" s="19">
        <f t="shared" si="4778"/>
        <v>28242.141</v>
      </c>
      <c r="AP2418" s="41">
        <f t="shared" si="4748"/>
        <v>0</v>
      </c>
      <c r="AQ2418" s="41"/>
      <c r="AR2418" s="19">
        <f t="shared" si="4780"/>
        <v>0</v>
      </c>
      <c r="AS2418" s="41">
        <f t="shared" si="4749"/>
        <v>0</v>
      </c>
      <c r="AT2418" s="19"/>
      <c r="AU2418" s="19">
        <f t="shared" si="4782"/>
        <v>0</v>
      </c>
      <c r="AV2418" s="19"/>
      <c r="AW2418" s="32"/>
      <c r="AX2418" s="23"/>
      <c r="AY2418" s="42"/>
    </row>
    <row r="2419" spans="1:51" s="9" customFormat="1" ht="31.2" x14ac:dyDescent="0.3">
      <c r="A2419" s="8" t="s">
        <v>494</v>
      </c>
      <c r="B2419" s="14"/>
      <c r="C2419" s="8"/>
      <c r="D2419" s="8"/>
      <c r="E2419" s="48" t="s">
        <v>605</v>
      </c>
      <c r="F2419" s="12">
        <f t="shared" ref="F2419:K2419" si="4796">F2420+F2429</f>
        <v>159305.30000000002</v>
      </c>
      <c r="G2419" s="12">
        <f t="shared" si="4796"/>
        <v>147485</v>
      </c>
      <c r="H2419" s="12">
        <f t="shared" si="4796"/>
        <v>147462</v>
      </c>
      <c r="I2419" s="12">
        <f t="shared" si="4796"/>
        <v>-29</v>
      </c>
      <c r="J2419" s="12">
        <f t="shared" si="4796"/>
        <v>9</v>
      </c>
      <c r="K2419" s="12">
        <f t="shared" si="4796"/>
        <v>20</v>
      </c>
      <c r="L2419" s="12">
        <f t="shared" si="4784"/>
        <v>159276.30000000002</v>
      </c>
      <c r="M2419" s="12">
        <f t="shared" si="4785"/>
        <v>147494</v>
      </c>
      <c r="N2419" s="12">
        <f t="shared" si="4786"/>
        <v>147482</v>
      </c>
      <c r="O2419" s="12">
        <f t="shared" ref="O2419:Q2419" si="4797">O2420+O2429</f>
        <v>0</v>
      </c>
      <c r="P2419" s="12">
        <f t="shared" si="4797"/>
        <v>0</v>
      </c>
      <c r="Q2419" s="12">
        <f t="shared" si="4797"/>
        <v>0</v>
      </c>
      <c r="R2419" s="12">
        <f t="shared" si="4759"/>
        <v>159276.30000000002</v>
      </c>
      <c r="S2419" s="12">
        <f t="shared" si="4760"/>
        <v>147494</v>
      </c>
      <c r="T2419" s="12">
        <f t="shared" si="4761"/>
        <v>147482</v>
      </c>
      <c r="U2419" s="12">
        <f t="shared" ref="U2419:AV2419" si="4798">U2420+U2429</f>
        <v>0</v>
      </c>
      <c r="V2419" s="12">
        <f t="shared" si="4762"/>
        <v>159276.30000000002</v>
      </c>
      <c r="W2419" s="12">
        <f t="shared" si="4763"/>
        <v>147494</v>
      </c>
      <c r="X2419" s="12">
        <f t="shared" si="4764"/>
        <v>147482</v>
      </c>
      <c r="Y2419" s="12">
        <f t="shared" ref="Y2419:AA2419" si="4799">Y2420+Y2429</f>
        <v>0</v>
      </c>
      <c r="Z2419" s="12">
        <f t="shared" si="4799"/>
        <v>0</v>
      </c>
      <c r="AA2419" s="12">
        <f t="shared" si="4799"/>
        <v>0</v>
      </c>
      <c r="AB2419" s="12">
        <f t="shared" si="4772"/>
        <v>159276.30000000002</v>
      </c>
      <c r="AC2419" s="12">
        <f t="shared" si="4773"/>
        <v>147494</v>
      </c>
      <c r="AD2419" s="12">
        <f t="shared" si="4774"/>
        <v>147482</v>
      </c>
      <c r="AE2419" s="12">
        <f t="shared" ref="AE2419:AF2419" si="4800">AE2420+AE2429</f>
        <v>0</v>
      </c>
      <c r="AF2419" s="12">
        <f t="shared" si="4800"/>
        <v>0</v>
      </c>
      <c r="AG2419" s="12">
        <f t="shared" si="4792"/>
        <v>159276.30000000002</v>
      </c>
      <c r="AH2419" s="12">
        <f t="shared" si="4793"/>
        <v>147494</v>
      </c>
      <c r="AI2419" s="12">
        <f t="shared" si="4794"/>
        <v>147482</v>
      </c>
      <c r="AJ2419" s="12">
        <f t="shared" ref="AJ2419:AL2419" si="4801">AJ2420+AJ2429</f>
        <v>-2028.981</v>
      </c>
      <c r="AK2419" s="12">
        <f t="shared" si="4801"/>
        <v>0</v>
      </c>
      <c r="AL2419" s="12">
        <f t="shared" si="4801"/>
        <v>0</v>
      </c>
      <c r="AM2419" s="12">
        <f t="shared" si="4747"/>
        <v>157247.31900000002</v>
      </c>
      <c r="AN2419" s="12">
        <f t="shared" ref="AN2419" si="4802">AN2420+AN2429</f>
        <v>0</v>
      </c>
      <c r="AO2419" s="12">
        <f t="shared" si="4778"/>
        <v>157247.31900000002</v>
      </c>
      <c r="AP2419" s="12">
        <f t="shared" si="4748"/>
        <v>147494</v>
      </c>
      <c r="AQ2419" s="12">
        <f t="shared" ref="AQ2419" si="4803">AQ2420+AQ2429</f>
        <v>0</v>
      </c>
      <c r="AR2419" s="12">
        <f t="shared" si="4780"/>
        <v>147494</v>
      </c>
      <c r="AS2419" s="12">
        <f t="shared" si="4749"/>
        <v>147482</v>
      </c>
      <c r="AT2419" s="12">
        <f t="shared" ref="AT2419" si="4804">AT2420+AT2429</f>
        <v>0</v>
      </c>
      <c r="AU2419" s="12">
        <f t="shared" si="4782"/>
        <v>147482</v>
      </c>
      <c r="AV2419" s="12">
        <f t="shared" si="4798"/>
        <v>0</v>
      </c>
      <c r="AW2419" s="22"/>
      <c r="AX2419" s="25"/>
    </row>
    <row r="2420" spans="1:51" s="11" customFormat="1" ht="31.2" x14ac:dyDescent="0.3">
      <c r="A2420" s="10" t="s">
        <v>495</v>
      </c>
      <c r="B2420" s="17"/>
      <c r="C2420" s="10"/>
      <c r="D2420" s="10"/>
      <c r="E2420" s="16" t="s">
        <v>615</v>
      </c>
      <c r="F2420" s="18">
        <f t="shared" ref="F2420:K2420" si="4805">F2421+F2425</f>
        <v>53539.600000000006</v>
      </c>
      <c r="G2420" s="18">
        <f t="shared" si="4805"/>
        <v>49508.4</v>
      </c>
      <c r="H2420" s="18">
        <f t="shared" si="4805"/>
        <v>49508.4</v>
      </c>
      <c r="I2420" s="18">
        <f t="shared" si="4805"/>
        <v>0</v>
      </c>
      <c r="J2420" s="18">
        <f t="shared" si="4805"/>
        <v>0</v>
      </c>
      <c r="K2420" s="18">
        <f t="shared" si="4805"/>
        <v>0</v>
      </c>
      <c r="L2420" s="18">
        <f t="shared" si="4784"/>
        <v>53539.600000000006</v>
      </c>
      <c r="M2420" s="18">
        <f t="shared" si="4785"/>
        <v>49508.4</v>
      </c>
      <c r="N2420" s="18">
        <f t="shared" si="4786"/>
        <v>49508.4</v>
      </c>
      <c r="O2420" s="18">
        <f t="shared" ref="O2420:Q2420" si="4806">O2421+O2425</f>
        <v>0</v>
      </c>
      <c r="P2420" s="18">
        <f t="shared" si="4806"/>
        <v>0</v>
      </c>
      <c r="Q2420" s="18">
        <f t="shared" si="4806"/>
        <v>0</v>
      </c>
      <c r="R2420" s="18">
        <f t="shared" si="4759"/>
        <v>53539.600000000006</v>
      </c>
      <c r="S2420" s="18">
        <f t="shared" si="4760"/>
        <v>49508.4</v>
      </c>
      <c r="T2420" s="18">
        <f t="shared" si="4761"/>
        <v>49508.4</v>
      </c>
      <c r="U2420" s="18">
        <f t="shared" ref="U2420:AV2420" si="4807">U2421+U2425</f>
        <v>0</v>
      </c>
      <c r="V2420" s="18">
        <f t="shared" si="4762"/>
        <v>53539.600000000006</v>
      </c>
      <c r="W2420" s="18">
        <f t="shared" si="4763"/>
        <v>49508.4</v>
      </c>
      <c r="X2420" s="18">
        <f t="shared" si="4764"/>
        <v>49508.4</v>
      </c>
      <c r="Y2420" s="18">
        <f t="shared" ref="Y2420:AA2420" si="4808">Y2421+Y2425</f>
        <v>0</v>
      </c>
      <c r="Z2420" s="18">
        <f t="shared" si="4808"/>
        <v>0</v>
      </c>
      <c r="AA2420" s="18">
        <f t="shared" si="4808"/>
        <v>0</v>
      </c>
      <c r="AB2420" s="18">
        <f t="shared" si="4772"/>
        <v>53539.600000000006</v>
      </c>
      <c r="AC2420" s="18">
        <f t="shared" si="4773"/>
        <v>49508.4</v>
      </c>
      <c r="AD2420" s="18">
        <f t="shared" si="4774"/>
        <v>49508.4</v>
      </c>
      <c r="AE2420" s="18">
        <f t="shared" ref="AE2420:AF2420" si="4809">AE2421+AE2425</f>
        <v>0</v>
      </c>
      <c r="AF2420" s="18">
        <f t="shared" si="4809"/>
        <v>0</v>
      </c>
      <c r="AG2420" s="18">
        <f t="shared" si="4792"/>
        <v>53539.600000000006</v>
      </c>
      <c r="AH2420" s="18">
        <f t="shared" si="4793"/>
        <v>49508.4</v>
      </c>
      <c r="AI2420" s="18">
        <f t="shared" si="4794"/>
        <v>49508.4</v>
      </c>
      <c r="AJ2420" s="18">
        <f t="shared" ref="AJ2420:AL2420" si="4810">AJ2421+AJ2425</f>
        <v>0</v>
      </c>
      <c r="AK2420" s="18">
        <f t="shared" si="4810"/>
        <v>0</v>
      </c>
      <c r="AL2420" s="18">
        <f t="shared" si="4810"/>
        <v>0</v>
      </c>
      <c r="AM2420" s="18">
        <f t="shared" si="4747"/>
        <v>53539.600000000006</v>
      </c>
      <c r="AN2420" s="18">
        <f t="shared" ref="AN2420" si="4811">AN2421+AN2425</f>
        <v>0</v>
      </c>
      <c r="AO2420" s="18">
        <f t="shared" si="4778"/>
        <v>53539.600000000006</v>
      </c>
      <c r="AP2420" s="18">
        <f t="shared" si="4748"/>
        <v>49508.4</v>
      </c>
      <c r="AQ2420" s="18">
        <f t="shared" ref="AQ2420" si="4812">AQ2421+AQ2425</f>
        <v>0</v>
      </c>
      <c r="AR2420" s="18">
        <f t="shared" si="4780"/>
        <v>49508.4</v>
      </c>
      <c r="AS2420" s="18">
        <f t="shared" si="4749"/>
        <v>49508.4</v>
      </c>
      <c r="AT2420" s="18">
        <f t="shared" ref="AT2420" si="4813">AT2421+AT2425</f>
        <v>0</v>
      </c>
      <c r="AU2420" s="18">
        <f t="shared" si="4782"/>
        <v>49508.4</v>
      </c>
      <c r="AV2420" s="18">
        <f t="shared" si="4807"/>
        <v>0</v>
      </c>
      <c r="AW2420" s="31"/>
      <c r="AX2420" s="26"/>
    </row>
    <row r="2421" spans="1:51" ht="31.2" x14ac:dyDescent="0.3">
      <c r="A2421" s="49" t="s">
        <v>492</v>
      </c>
      <c r="B2421" s="45"/>
      <c r="C2421" s="49"/>
      <c r="D2421" s="49"/>
      <c r="E2421" s="15" t="s">
        <v>628</v>
      </c>
      <c r="F2421" s="19">
        <f t="shared" ref="F2421:K2423" si="4814">F2422</f>
        <v>49186.700000000004</v>
      </c>
      <c r="G2421" s="19">
        <f t="shared" si="4814"/>
        <v>45484</v>
      </c>
      <c r="H2421" s="19">
        <f t="shared" si="4814"/>
        <v>45484</v>
      </c>
      <c r="I2421" s="19">
        <f t="shared" si="4814"/>
        <v>0</v>
      </c>
      <c r="J2421" s="19">
        <f t="shared" si="4814"/>
        <v>0</v>
      </c>
      <c r="K2421" s="19">
        <f t="shared" si="4814"/>
        <v>0</v>
      </c>
      <c r="L2421" s="19">
        <f t="shared" si="4784"/>
        <v>49186.700000000004</v>
      </c>
      <c r="M2421" s="19">
        <f t="shared" si="4785"/>
        <v>45484</v>
      </c>
      <c r="N2421" s="19">
        <f t="shared" si="4786"/>
        <v>45484</v>
      </c>
      <c r="O2421" s="19">
        <f t="shared" ref="O2421:Q2423" si="4815">O2422</f>
        <v>0</v>
      </c>
      <c r="P2421" s="19">
        <f t="shared" si="4815"/>
        <v>0</v>
      </c>
      <c r="Q2421" s="19">
        <f t="shared" si="4815"/>
        <v>0</v>
      </c>
      <c r="R2421" s="19">
        <f t="shared" si="4759"/>
        <v>49186.700000000004</v>
      </c>
      <c r="S2421" s="19">
        <f t="shared" si="4760"/>
        <v>45484</v>
      </c>
      <c r="T2421" s="19">
        <f t="shared" si="4761"/>
        <v>45484</v>
      </c>
      <c r="U2421" s="19">
        <f t="shared" ref="U2421:AV2423" si="4816">U2422</f>
        <v>0</v>
      </c>
      <c r="V2421" s="19">
        <f t="shared" si="4762"/>
        <v>49186.700000000004</v>
      </c>
      <c r="W2421" s="19">
        <f t="shared" si="4763"/>
        <v>45484</v>
      </c>
      <c r="X2421" s="19">
        <f t="shared" si="4764"/>
        <v>45484</v>
      </c>
      <c r="Y2421" s="19">
        <f t="shared" si="4816"/>
        <v>0</v>
      </c>
      <c r="Z2421" s="19">
        <f t="shared" si="4816"/>
        <v>0</v>
      </c>
      <c r="AA2421" s="19">
        <f t="shared" si="4816"/>
        <v>0</v>
      </c>
      <c r="AB2421" s="19">
        <f t="shared" si="4772"/>
        <v>49186.700000000004</v>
      </c>
      <c r="AC2421" s="19">
        <f t="shared" si="4773"/>
        <v>45484</v>
      </c>
      <c r="AD2421" s="19">
        <f t="shared" si="4774"/>
        <v>45484</v>
      </c>
      <c r="AE2421" s="19">
        <f t="shared" si="4816"/>
        <v>0</v>
      </c>
      <c r="AF2421" s="19">
        <f t="shared" si="4816"/>
        <v>0</v>
      </c>
      <c r="AG2421" s="19">
        <f t="shared" si="4792"/>
        <v>49186.700000000004</v>
      </c>
      <c r="AH2421" s="19">
        <f t="shared" si="4793"/>
        <v>45484</v>
      </c>
      <c r="AI2421" s="19">
        <f t="shared" si="4794"/>
        <v>45484</v>
      </c>
      <c r="AJ2421" s="19">
        <f t="shared" si="4816"/>
        <v>0</v>
      </c>
      <c r="AK2421" s="19">
        <f t="shared" si="4816"/>
        <v>0</v>
      </c>
      <c r="AL2421" s="19">
        <f t="shared" si="4816"/>
        <v>0</v>
      </c>
      <c r="AM2421" s="19">
        <f t="shared" si="4747"/>
        <v>49186.700000000004</v>
      </c>
      <c r="AN2421" s="19">
        <f t="shared" si="4816"/>
        <v>0</v>
      </c>
      <c r="AO2421" s="19">
        <f t="shared" si="4778"/>
        <v>49186.700000000004</v>
      </c>
      <c r="AP2421" s="19">
        <f t="shared" si="4748"/>
        <v>45484</v>
      </c>
      <c r="AQ2421" s="19">
        <f t="shared" si="4816"/>
        <v>0</v>
      </c>
      <c r="AR2421" s="19">
        <f t="shared" si="4780"/>
        <v>45484</v>
      </c>
      <c r="AS2421" s="19">
        <f t="shared" si="4749"/>
        <v>45484</v>
      </c>
      <c r="AT2421" s="19">
        <f t="shared" si="4816"/>
        <v>0</v>
      </c>
      <c r="AU2421" s="19">
        <f t="shared" si="4782"/>
        <v>45484</v>
      </c>
      <c r="AV2421" s="19">
        <f t="shared" si="4816"/>
        <v>0</v>
      </c>
      <c r="AW2421" s="32"/>
      <c r="AX2421" s="23"/>
      <c r="AY2421" s="2"/>
    </row>
    <row r="2422" spans="1:51" ht="93.6" x14ac:dyDescent="0.3">
      <c r="A2422" s="49" t="s">
        <v>492</v>
      </c>
      <c r="B2422" s="45">
        <v>100</v>
      </c>
      <c r="C2422" s="49"/>
      <c r="D2422" s="49"/>
      <c r="E2422" s="15" t="s">
        <v>577</v>
      </c>
      <c r="F2422" s="19">
        <f t="shared" si="4814"/>
        <v>49186.700000000004</v>
      </c>
      <c r="G2422" s="19">
        <f t="shared" si="4814"/>
        <v>45484</v>
      </c>
      <c r="H2422" s="19">
        <f t="shared" si="4814"/>
        <v>45484</v>
      </c>
      <c r="I2422" s="19">
        <f t="shared" si="4814"/>
        <v>0</v>
      </c>
      <c r="J2422" s="19">
        <f t="shared" si="4814"/>
        <v>0</v>
      </c>
      <c r="K2422" s="19">
        <f t="shared" si="4814"/>
        <v>0</v>
      </c>
      <c r="L2422" s="19">
        <f t="shared" si="4784"/>
        <v>49186.700000000004</v>
      </c>
      <c r="M2422" s="19">
        <f t="shared" si="4785"/>
        <v>45484</v>
      </c>
      <c r="N2422" s="19">
        <f t="shared" si="4786"/>
        <v>45484</v>
      </c>
      <c r="O2422" s="19">
        <f t="shared" si="4815"/>
        <v>0</v>
      </c>
      <c r="P2422" s="19">
        <f t="shared" si="4815"/>
        <v>0</v>
      </c>
      <c r="Q2422" s="19">
        <f t="shared" si="4815"/>
        <v>0</v>
      </c>
      <c r="R2422" s="19">
        <f t="shared" si="4759"/>
        <v>49186.700000000004</v>
      </c>
      <c r="S2422" s="19">
        <f t="shared" si="4760"/>
        <v>45484</v>
      </c>
      <c r="T2422" s="19">
        <f t="shared" si="4761"/>
        <v>45484</v>
      </c>
      <c r="U2422" s="19">
        <f t="shared" si="4816"/>
        <v>0</v>
      </c>
      <c r="V2422" s="19">
        <f t="shared" si="4762"/>
        <v>49186.700000000004</v>
      </c>
      <c r="W2422" s="19">
        <f t="shared" si="4763"/>
        <v>45484</v>
      </c>
      <c r="X2422" s="19">
        <f t="shared" si="4764"/>
        <v>45484</v>
      </c>
      <c r="Y2422" s="19">
        <f t="shared" si="4816"/>
        <v>0</v>
      </c>
      <c r="Z2422" s="19">
        <f t="shared" si="4816"/>
        <v>0</v>
      </c>
      <c r="AA2422" s="19">
        <f t="shared" si="4816"/>
        <v>0</v>
      </c>
      <c r="AB2422" s="19">
        <f t="shared" si="4772"/>
        <v>49186.700000000004</v>
      </c>
      <c r="AC2422" s="19">
        <f t="shared" si="4773"/>
        <v>45484</v>
      </c>
      <c r="AD2422" s="19">
        <f t="shared" si="4774"/>
        <v>45484</v>
      </c>
      <c r="AE2422" s="19">
        <f t="shared" si="4816"/>
        <v>0</v>
      </c>
      <c r="AF2422" s="19">
        <f t="shared" si="4816"/>
        <v>0</v>
      </c>
      <c r="AG2422" s="19">
        <f t="shared" si="4792"/>
        <v>49186.700000000004</v>
      </c>
      <c r="AH2422" s="19">
        <f t="shared" si="4793"/>
        <v>45484</v>
      </c>
      <c r="AI2422" s="19">
        <f t="shared" si="4794"/>
        <v>45484</v>
      </c>
      <c r="AJ2422" s="19">
        <f t="shared" si="4816"/>
        <v>0</v>
      </c>
      <c r="AK2422" s="19">
        <f t="shared" si="4816"/>
        <v>0</v>
      </c>
      <c r="AL2422" s="19">
        <f t="shared" si="4816"/>
        <v>0</v>
      </c>
      <c r="AM2422" s="19">
        <f t="shared" si="4747"/>
        <v>49186.700000000004</v>
      </c>
      <c r="AN2422" s="19">
        <f t="shared" si="4816"/>
        <v>0</v>
      </c>
      <c r="AO2422" s="19">
        <f t="shared" si="4778"/>
        <v>49186.700000000004</v>
      </c>
      <c r="AP2422" s="19">
        <f t="shared" si="4748"/>
        <v>45484</v>
      </c>
      <c r="AQ2422" s="19">
        <f t="shared" si="4816"/>
        <v>0</v>
      </c>
      <c r="AR2422" s="19">
        <f t="shared" si="4780"/>
        <v>45484</v>
      </c>
      <c r="AS2422" s="19">
        <f t="shared" si="4749"/>
        <v>45484</v>
      </c>
      <c r="AT2422" s="19">
        <f t="shared" si="4816"/>
        <v>0</v>
      </c>
      <c r="AU2422" s="19">
        <f t="shared" si="4782"/>
        <v>45484</v>
      </c>
      <c r="AV2422" s="19">
        <f t="shared" si="4816"/>
        <v>0</v>
      </c>
      <c r="AW2422" s="32"/>
      <c r="AX2422" s="23"/>
      <c r="AY2422" s="2"/>
    </row>
    <row r="2423" spans="1:51" ht="31.2" x14ac:dyDescent="0.3">
      <c r="A2423" s="49" t="s">
        <v>492</v>
      </c>
      <c r="B2423" s="45">
        <v>120</v>
      </c>
      <c r="C2423" s="49"/>
      <c r="D2423" s="49"/>
      <c r="E2423" s="15" t="s">
        <v>585</v>
      </c>
      <c r="F2423" s="19">
        <f t="shared" si="4814"/>
        <v>49186.700000000004</v>
      </c>
      <c r="G2423" s="19">
        <f t="shared" si="4814"/>
        <v>45484</v>
      </c>
      <c r="H2423" s="19">
        <f t="shared" si="4814"/>
        <v>45484</v>
      </c>
      <c r="I2423" s="19">
        <f t="shared" si="4814"/>
        <v>0</v>
      </c>
      <c r="J2423" s="19">
        <f t="shared" si="4814"/>
        <v>0</v>
      </c>
      <c r="K2423" s="19">
        <f t="shared" si="4814"/>
        <v>0</v>
      </c>
      <c r="L2423" s="19">
        <f t="shared" si="4784"/>
        <v>49186.700000000004</v>
      </c>
      <c r="M2423" s="19">
        <f t="shared" si="4785"/>
        <v>45484</v>
      </c>
      <c r="N2423" s="19">
        <f t="shared" si="4786"/>
        <v>45484</v>
      </c>
      <c r="O2423" s="19">
        <f t="shared" si="4815"/>
        <v>0</v>
      </c>
      <c r="P2423" s="19">
        <f t="shared" si="4815"/>
        <v>0</v>
      </c>
      <c r="Q2423" s="19">
        <f t="shared" si="4815"/>
        <v>0</v>
      </c>
      <c r="R2423" s="19">
        <f t="shared" si="4759"/>
        <v>49186.700000000004</v>
      </c>
      <c r="S2423" s="19">
        <f t="shared" si="4760"/>
        <v>45484</v>
      </c>
      <c r="T2423" s="19">
        <f t="shared" si="4761"/>
        <v>45484</v>
      </c>
      <c r="U2423" s="19">
        <f t="shared" si="4816"/>
        <v>0</v>
      </c>
      <c r="V2423" s="19">
        <f t="shared" si="4762"/>
        <v>49186.700000000004</v>
      </c>
      <c r="W2423" s="19">
        <f t="shared" si="4763"/>
        <v>45484</v>
      </c>
      <c r="X2423" s="19">
        <f t="shared" si="4764"/>
        <v>45484</v>
      </c>
      <c r="Y2423" s="19">
        <f t="shared" si="4816"/>
        <v>0</v>
      </c>
      <c r="Z2423" s="19">
        <f t="shared" si="4816"/>
        <v>0</v>
      </c>
      <c r="AA2423" s="19">
        <f t="shared" si="4816"/>
        <v>0</v>
      </c>
      <c r="AB2423" s="19">
        <f t="shared" si="4772"/>
        <v>49186.700000000004</v>
      </c>
      <c r="AC2423" s="19">
        <f t="shared" si="4773"/>
        <v>45484</v>
      </c>
      <c r="AD2423" s="19">
        <f t="shared" si="4774"/>
        <v>45484</v>
      </c>
      <c r="AE2423" s="19">
        <f t="shared" si="4816"/>
        <v>0</v>
      </c>
      <c r="AF2423" s="19">
        <f t="shared" si="4816"/>
        <v>0</v>
      </c>
      <c r="AG2423" s="19">
        <f t="shared" si="4792"/>
        <v>49186.700000000004</v>
      </c>
      <c r="AH2423" s="19">
        <f t="shared" si="4793"/>
        <v>45484</v>
      </c>
      <c r="AI2423" s="19">
        <f t="shared" si="4794"/>
        <v>45484</v>
      </c>
      <c r="AJ2423" s="19">
        <f t="shared" si="4816"/>
        <v>0</v>
      </c>
      <c r="AK2423" s="19">
        <f t="shared" si="4816"/>
        <v>0</v>
      </c>
      <c r="AL2423" s="19">
        <f t="shared" si="4816"/>
        <v>0</v>
      </c>
      <c r="AM2423" s="19">
        <f t="shared" si="4747"/>
        <v>49186.700000000004</v>
      </c>
      <c r="AN2423" s="19">
        <f t="shared" si="4816"/>
        <v>0</v>
      </c>
      <c r="AO2423" s="19">
        <f t="shared" si="4778"/>
        <v>49186.700000000004</v>
      </c>
      <c r="AP2423" s="19">
        <f t="shared" si="4748"/>
        <v>45484</v>
      </c>
      <c r="AQ2423" s="19">
        <f t="shared" si="4816"/>
        <v>0</v>
      </c>
      <c r="AR2423" s="19">
        <f t="shared" si="4780"/>
        <v>45484</v>
      </c>
      <c r="AS2423" s="19">
        <f t="shared" si="4749"/>
        <v>45484</v>
      </c>
      <c r="AT2423" s="19">
        <f t="shared" si="4816"/>
        <v>0</v>
      </c>
      <c r="AU2423" s="19">
        <f t="shared" si="4782"/>
        <v>45484</v>
      </c>
      <c r="AV2423" s="19">
        <f t="shared" si="4816"/>
        <v>0</v>
      </c>
      <c r="AW2423" s="32"/>
      <c r="AX2423" s="23"/>
      <c r="AY2423" s="2"/>
    </row>
    <row r="2424" spans="1:51" ht="62.4" x14ac:dyDescent="0.3">
      <c r="A2424" s="49" t="s">
        <v>492</v>
      </c>
      <c r="B2424" s="45">
        <v>120</v>
      </c>
      <c r="C2424" s="49" t="s">
        <v>5</v>
      </c>
      <c r="D2424" s="49" t="s">
        <v>20</v>
      </c>
      <c r="E2424" s="15" t="s">
        <v>538</v>
      </c>
      <c r="F2424" s="19">
        <v>49186.700000000004</v>
      </c>
      <c r="G2424" s="19">
        <v>45484</v>
      </c>
      <c r="H2424" s="19">
        <v>45484</v>
      </c>
      <c r="I2424" s="19"/>
      <c r="J2424" s="19"/>
      <c r="K2424" s="19"/>
      <c r="L2424" s="19">
        <f t="shared" si="4784"/>
        <v>49186.700000000004</v>
      </c>
      <c r="M2424" s="19">
        <f t="shared" si="4785"/>
        <v>45484</v>
      </c>
      <c r="N2424" s="19">
        <f t="shared" si="4786"/>
        <v>45484</v>
      </c>
      <c r="O2424" s="19"/>
      <c r="P2424" s="19"/>
      <c r="Q2424" s="19"/>
      <c r="R2424" s="19">
        <f t="shared" si="4759"/>
        <v>49186.700000000004</v>
      </c>
      <c r="S2424" s="19">
        <f t="shared" si="4760"/>
        <v>45484</v>
      </c>
      <c r="T2424" s="19">
        <f t="shared" si="4761"/>
        <v>45484</v>
      </c>
      <c r="U2424" s="19"/>
      <c r="V2424" s="19">
        <f t="shared" si="4762"/>
        <v>49186.700000000004</v>
      </c>
      <c r="W2424" s="19">
        <f t="shared" si="4763"/>
        <v>45484</v>
      </c>
      <c r="X2424" s="19">
        <f t="shared" si="4764"/>
        <v>45484</v>
      </c>
      <c r="Y2424" s="19"/>
      <c r="Z2424" s="19"/>
      <c r="AA2424" s="19"/>
      <c r="AB2424" s="19">
        <f t="shared" si="4772"/>
        <v>49186.700000000004</v>
      </c>
      <c r="AC2424" s="19">
        <f t="shared" si="4773"/>
        <v>45484</v>
      </c>
      <c r="AD2424" s="19">
        <f t="shared" si="4774"/>
        <v>45484</v>
      </c>
      <c r="AE2424" s="19"/>
      <c r="AF2424" s="19"/>
      <c r="AG2424" s="19">
        <f t="shared" si="4792"/>
        <v>49186.700000000004</v>
      </c>
      <c r="AH2424" s="19">
        <f t="shared" si="4793"/>
        <v>45484</v>
      </c>
      <c r="AI2424" s="19">
        <f t="shared" si="4794"/>
        <v>45484</v>
      </c>
      <c r="AJ2424" s="19"/>
      <c r="AK2424" s="19"/>
      <c r="AL2424" s="19"/>
      <c r="AM2424" s="19">
        <f t="shared" si="4747"/>
        <v>49186.700000000004</v>
      </c>
      <c r="AN2424" s="19"/>
      <c r="AO2424" s="19">
        <f t="shared" si="4778"/>
        <v>49186.700000000004</v>
      </c>
      <c r="AP2424" s="19">
        <f t="shared" si="4748"/>
        <v>45484</v>
      </c>
      <c r="AQ2424" s="19"/>
      <c r="AR2424" s="19">
        <f t="shared" si="4780"/>
        <v>45484</v>
      </c>
      <c r="AS2424" s="19">
        <f t="shared" si="4749"/>
        <v>45484</v>
      </c>
      <c r="AT2424" s="19"/>
      <c r="AU2424" s="19">
        <f t="shared" si="4782"/>
        <v>45484</v>
      </c>
      <c r="AV2424" s="19"/>
      <c r="AW2424" s="32"/>
      <c r="AX2424" s="23"/>
      <c r="AY2424" s="2"/>
    </row>
    <row r="2425" spans="1:51" ht="31.2" x14ac:dyDescent="0.3">
      <c r="A2425" s="49" t="s">
        <v>493</v>
      </c>
      <c r="B2425" s="45"/>
      <c r="C2425" s="49"/>
      <c r="D2425" s="49"/>
      <c r="E2425" s="15" t="s">
        <v>629</v>
      </c>
      <c r="F2425" s="19">
        <f t="shared" ref="F2425:K2427" si="4817">F2426</f>
        <v>4352.8999999999996</v>
      </c>
      <c r="G2425" s="19">
        <f t="shared" si="4817"/>
        <v>4024.3999999999996</v>
      </c>
      <c r="H2425" s="19">
        <f t="shared" si="4817"/>
        <v>4024.3999999999996</v>
      </c>
      <c r="I2425" s="19">
        <f t="shared" si="4817"/>
        <v>0</v>
      </c>
      <c r="J2425" s="19">
        <f t="shared" si="4817"/>
        <v>0</v>
      </c>
      <c r="K2425" s="19">
        <f t="shared" si="4817"/>
        <v>0</v>
      </c>
      <c r="L2425" s="19">
        <f t="shared" si="4784"/>
        <v>4352.8999999999996</v>
      </c>
      <c r="M2425" s="19">
        <f t="shared" si="4785"/>
        <v>4024.3999999999996</v>
      </c>
      <c r="N2425" s="19">
        <f t="shared" si="4786"/>
        <v>4024.3999999999996</v>
      </c>
      <c r="O2425" s="19">
        <f t="shared" ref="O2425:Q2427" si="4818">O2426</f>
        <v>0</v>
      </c>
      <c r="P2425" s="19">
        <f t="shared" si="4818"/>
        <v>0</v>
      </c>
      <c r="Q2425" s="19">
        <f t="shared" si="4818"/>
        <v>0</v>
      </c>
      <c r="R2425" s="19">
        <f t="shared" si="4759"/>
        <v>4352.8999999999996</v>
      </c>
      <c r="S2425" s="19">
        <f t="shared" si="4760"/>
        <v>4024.3999999999996</v>
      </c>
      <c r="T2425" s="19">
        <f t="shared" si="4761"/>
        <v>4024.3999999999996</v>
      </c>
      <c r="U2425" s="19">
        <f t="shared" ref="U2425:AV2427" si="4819">U2426</f>
        <v>0</v>
      </c>
      <c r="V2425" s="19">
        <f t="shared" si="4762"/>
        <v>4352.8999999999996</v>
      </c>
      <c r="W2425" s="19">
        <f t="shared" si="4763"/>
        <v>4024.3999999999996</v>
      </c>
      <c r="X2425" s="19">
        <f t="shared" si="4764"/>
        <v>4024.3999999999996</v>
      </c>
      <c r="Y2425" s="19">
        <f t="shared" si="4819"/>
        <v>0</v>
      </c>
      <c r="Z2425" s="19">
        <f t="shared" si="4819"/>
        <v>0</v>
      </c>
      <c r="AA2425" s="19">
        <f t="shared" si="4819"/>
        <v>0</v>
      </c>
      <c r="AB2425" s="19">
        <f t="shared" si="4772"/>
        <v>4352.8999999999996</v>
      </c>
      <c r="AC2425" s="19">
        <f t="shared" si="4773"/>
        <v>4024.3999999999996</v>
      </c>
      <c r="AD2425" s="19">
        <f t="shared" si="4774"/>
        <v>4024.3999999999996</v>
      </c>
      <c r="AE2425" s="19">
        <f t="shared" si="4819"/>
        <v>0</v>
      </c>
      <c r="AF2425" s="19">
        <f t="shared" si="4819"/>
        <v>0</v>
      </c>
      <c r="AG2425" s="19">
        <f t="shared" si="4792"/>
        <v>4352.8999999999996</v>
      </c>
      <c r="AH2425" s="19">
        <f t="shared" si="4793"/>
        <v>4024.3999999999996</v>
      </c>
      <c r="AI2425" s="19">
        <f t="shared" si="4794"/>
        <v>4024.3999999999996</v>
      </c>
      <c r="AJ2425" s="19">
        <f t="shared" si="4819"/>
        <v>0</v>
      </c>
      <c r="AK2425" s="19">
        <f t="shared" si="4819"/>
        <v>0</v>
      </c>
      <c r="AL2425" s="19">
        <f t="shared" si="4819"/>
        <v>0</v>
      </c>
      <c r="AM2425" s="19">
        <f t="shared" si="4747"/>
        <v>4352.8999999999996</v>
      </c>
      <c r="AN2425" s="19">
        <f t="shared" si="4819"/>
        <v>0</v>
      </c>
      <c r="AO2425" s="19">
        <f t="shared" si="4778"/>
        <v>4352.8999999999996</v>
      </c>
      <c r="AP2425" s="19">
        <f t="shared" si="4748"/>
        <v>4024.3999999999996</v>
      </c>
      <c r="AQ2425" s="19">
        <f t="shared" si="4819"/>
        <v>0</v>
      </c>
      <c r="AR2425" s="19">
        <f t="shared" si="4780"/>
        <v>4024.3999999999996</v>
      </c>
      <c r="AS2425" s="19">
        <f t="shared" si="4749"/>
        <v>4024.3999999999996</v>
      </c>
      <c r="AT2425" s="19">
        <f t="shared" si="4819"/>
        <v>0</v>
      </c>
      <c r="AU2425" s="19">
        <f t="shared" si="4782"/>
        <v>4024.3999999999996</v>
      </c>
      <c r="AV2425" s="19">
        <f t="shared" si="4819"/>
        <v>0</v>
      </c>
      <c r="AW2425" s="32"/>
      <c r="AX2425" s="23"/>
      <c r="AY2425" s="2"/>
    </row>
    <row r="2426" spans="1:51" ht="93.6" x14ac:dyDescent="0.3">
      <c r="A2426" s="49" t="s">
        <v>493</v>
      </c>
      <c r="B2426" s="45">
        <v>100</v>
      </c>
      <c r="C2426" s="49"/>
      <c r="D2426" s="49"/>
      <c r="E2426" s="15" t="s">
        <v>577</v>
      </c>
      <c r="F2426" s="19">
        <f t="shared" si="4817"/>
        <v>4352.8999999999996</v>
      </c>
      <c r="G2426" s="19">
        <f t="shared" si="4817"/>
        <v>4024.3999999999996</v>
      </c>
      <c r="H2426" s="19">
        <f t="shared" si="4817"/>
        <v>4024.3999999999996</v>
      </c>
      <c r="I2426" s="19">
        <f t="shared" si="4817"/>
        <v>0</v>
      </c>
      <c r="J2426" s="19">
        <f t="shared" si="4817"/>
        <v>0</v>
      </c>
      <c r="K2426" s="19">
        <f t="shared" si="4817"/>
        <v>0</v>
      </c>
      <c r="L2426" s="19">
        <f t="shared" si="4784"/>
        <v>4352.8999999999996</v>
      </c>
      <c r="M2426" s="19">
        <f t="shared" si="4785"/>
        <v>4024.3999999999996</v>
      </c>
      <c r="N2426" s="19">
        <f t="shared" si="4786"/>
        <v>4024.3999999999996</v>
      </c>
      <c r="O2426" s="19">
        <f t="shared" si="4818"/>
        <v>0</v>
      </c>
      <c r="P2426" s="19">
        <f t="shared" si="4818"/>
        <v>0</v>
      </c>
      <c r="Q2426" s="19">
        <f t="shared" si="4818"/>
        <v>0</v>
      </c>
      <c r="R2426" s="19">
        <f t="shared" si="4759"/>
        <v>4352.8999999999996</v>
      </c>
      <c r="S2426" s="19">
        <f t="shared" si="4760"/>
        <v>4024.3999999999996</v>
      </c>
      <c r="T2426" s="19">
        <f t="shared" si="4761"/>
        <v>4024.3999999999996</v>
      </c>
      <c r="U2426" s="19">
        <f t="shared" si="4819"/>
        <v>0</v>
      </c>
      <c r="V2426" s="19">
        <f t="shared" si="4762"/>
        <v>4352.8999999999996</v>
      </c>
      <c r="W2426" s="19">
        <f t="shared" si="4763"/>
        <v>4024.3999999999996</v>
      </c>
      <c r="X2426" s="19">
        <f t="shared" si="4764"/>
        <v>4024.3999999999996</v>
      </c>
      <c r="Y2426" s="19">
        <f t="shared" si="4819"/>
        <v>0</v>
      </c>
      <c r="Z2426" s="19">
        <f t="shared" si="4819"/>
        <v>0</v>
      </c>
      <c r="AA2426" s="19">
        <f t="shared" si="4819"/>
        <v>0</v>
      </c>
      <c r="AB2426" s="19">
        <f t="shared" si="4772"/>
        <v>4352.8999999999996</v>
      </c>
      <c r="AC2426" s="19">
        <f t="shared" si="4773"/>
        <v>4024.3999999999996</v>
      </c>
      <c r="AD2426" s="19">
        <f t="shared" si="4774"/>
        <v>4024.3999999999996</v>
      </c>
      <c r="AE2426" s="19">
        <f t="shared" si="4819"/>
        <v>0</v>
      </c>
      <c r="AF2426" s="19">
        <f t="shared" si="4819"/>
        <v>0</v>
      </c>
      <c r="AG2426" s="19">
        <f t="shared" si="4792"/>
        <v>4352.8999999999996</v>
      </c>
      <c r="AH2426" s="19">
        <f t="shared" si="4793"/>
        <v>4024.3999999999996</v>
      </c>
      <c r="AI2426" s="19">
        <f t="shared" si="4794"/>
        <v>4024.3999999999996</v>
      </c>
      <c r="AJ2426" s="19">
        <f t="shared" si="4819"/>
        <v>0</v>
      </c>
      <c r="AK2426" s="19">
        <f t="shared" si="4819"/>
        <v>0</v>
      </c>
      <c r="AL2426" s="19">
        <f t="shared" si="4819"/>
        <v>0</v>
      </c>
      <c r="AM2426" s="19">
        <f t="shared" si="4747"/>
        <v>4352.8999999999996</v>
      </c>
      <c r="AN2426" s="19">
        <f t="shared" si="4819"/>
        <v>0</v>
      </c>
      <c r="AO2426" s="19">
        <f t="shared" si="4778"/>
        <v>4352.8999999999996</v>
      </c>
      <c r="AP2426" s="19">
        <f t="shared" si="4748"/>
        <v>4024.3999999999996</v>
      </c>
      <c r="AQ2426" s="19">
        <f t="shared" si="4819"/>
        <v>0</v>
      </c>
      <c r="AR2426" s="19">
        <f t="shared" si="4780"/>
        <v>4024.3999999999996</v>
      </c>
      <c r="AS2426" s="19">
        <f t="shared" si="4749"/>
        <v>4024.3999999999996</v>
      </c>
      <c r="AT2426" s="19">
        <f t="shared" si="4819"/>
        <v>0</v>
      </c>
      <c r="AU2426" s="19">
        <f t="shared" si="4782"/>
        <v>4024.3999999999996</v>
      </c>
      <c r="AV2426" s="19">
        <f t="shared" si="4819"/>
        <v>0</v>
      </c>
      <c r="AW2426" s="32"/>
      <c r="AX2426" s="23"/>
      <c r="AY2426" s="2"/>
    </row>
    <row r="2427" spans="1:51" ht="31.2" x14ac:dyDescent="0.3">
      <c r="A2427" s="49" t="s">
        <v>493</v>
      </c>
      <c r="B2427" s="45">
        <v>120</v>
      </c>
      <c r="C2427" s="49"/>
      <c r="D2427" s="49"/>
      <c r="E2427" s="15" t="s">
        <v>585</v>
      </c>
      <c r="F2427" s="19">
        <f t="shared" si="4817"/>
        <v>4352.8999999999996</v>
      </c>
      <c r="G2427" s="19">
        <f t="shared" si="4817"/>
        <v>4024.3999999999996</v>
      </c>
      <c r="H2427" s="19">
        <f t="shared" si="4817"/>
        <v>4024.3999999999996</v>
      </c>
      <c r="I2427" s="19">
        <f t="shared" si="4817"/>
        <v>0</v>
      </c>
      <c r="J2427" s="19">
        <f t="shared" si="4817"/>
        <v>0</v>
      </c>
      <c r="K2427" s="19">
        <f t="shared" si="4817"/>
        <v>0</v>
      </c>
      <c r="L2427" s="19">
        <f t="shared" si="4784"/>
        <v>4352.8999999999996</v>
      </c>
      <c r="M2427" s="19">
        <f t="shared" si="4785"/>
        <v>4024.3999999999996</v>
      </c>
      <c r="N2427" s="19">
        <f t="shared" si="4786"/>
        <v>4024.3999999999996</v>
      </c>
      <c r="O2427" s="19">
        <f t="shared" si="4818"/>
        <v>0</v>
      </c>
      <c r="P2427" s="19">
        <f t="shared" si="4818"/>
        <v>0</v>
      </c>
      <c r="Q2427" s="19">
        <f t="shared" si="4818"/>
        <v>0</v>
      </c>
      <c r="R2427" s="19">
        <f t="shared" si="4759"/>
        <v>4352.8999999999996</v>
      </c>
      <c r="S2427" s="19">
        <f t="shared" si="4760"/>
        <v>4024.3999999999996</v>
      </c>
      <c r="T2427" s="19">
        <f t="shared" si="4761"/>
        <v>4024.3999999999996</v>
      </c>
      <c r="U2427" s="19">
        <f t="shared" si="4819"/>
        <v>0</v>
      </c>
      <c r="V2427" s="19">
        <f t="shared" si="4762"/>
        <v>4352.8999999999996</v>
      </c>
      <c r="W2427" s="19">
        <f t="shared" si="4763"/>
        <v>4024.3999999999996</v>
      </c>
      <c r="X2427" s="19">
        <f t="shared" si="4764"/>
        <v>4024.3999999999996</v>
      </c>
      <c r="Y2427" s="19">
        <f t="shared" si="4819"/>
        <v>0</v>
      </c>
      <c r="Z2427" s="19">
        <f t="shared" si="4819"/>
        <v>0</v>
      </c>
      <c r="AA2427" s="19">
        <f t="shared" si="4819"/>
        <v>0</v>
      </c>
      <c r="AB2427" s="19">
        <f t="shared" si="4772"/>
        <v>4352.8999999999996</v>
      </c>
      <c r="AC2427" s="19">
        <f t="shared" si="4773"/>
        <v>4024.3999999999996</v>
      </c>
      <c r="AD2427" s="19">
        <f t="shared" si="4774"/>
        <v>4024.3999999999996</v>
      </c>
      <c r="AE2427" s="19">
        <f t="shared" si="4819"/>
        <v>0</v>
      </c>
      <c r="AF2427" s="19">
        <f t="shared" si="4819"/>
        <v>0</v>
      </c>
      <c r="AG2427" s="19">
        <f t="shared" si="4792"/>
        <v>4352.8999999999996</v>
      </c>
      <c r="AH2427" s="19">
        <f t="shared" si="4793"/>
        <v>4024.3999999999996</v>
      </c>
      <c r="AI2427" s="19">
        <f t="shared" si="4794"/>
        <v>4024.3999999999996</v>
      </c>
      <c r="AJ2427" s="19">
        <f t="shared" si="4819"/>
        <v>0</v>
      </c>
      <c r="AK2427" s="19">
        <f t="shared" si="4819"/>
        <v>0</v>
      </c>
      <c r="AL2427" s="19">
        <f t="shared" si="4819"/>
        <v>0</v>
      </c>
      <c r="AM2427" s="19">
        <f t="shared" si="4747"/>
        <v>4352.8999999999996</v>
      </c>
      <c r="AN2427" s="19">
        <f t="shared" si="4819"/>
        <v>0</v>
      </c>
      <c r="AO2427" s="19">
        <f t="shared" si="4778"/>
        <v>4352.8999999999996</v>
      </c>
      <c r="AP2427" s="19">
        <f t="shared" si="4748"/>
        <v>4024.3999999999996</v>
      </c>
      <c r="AQ2427" s="19">
        <f t="shared" si="4819"/>
        <v>0</v>
      </c>
      <c r="AR2427" s="19">
        <f t="shared" si="4780"/>
        <v>4024.3999999999996</v>
      </c>
      <c r="AS2427" s="19">
        <f t="shared" si="4749"/>
        <v>4024.3999999999996</v>
      </c>
      <c r="AT2427" s="19">
        <f t="shared" si="4819"/>
        <v>0</v>
      </c>
      <c r="AU2427" s="19">
        <f t="shared" si="4782"/>
        <v>4024.3999999999996</v>
      </c>
      <c r="AV2427" s="19">
        <f t="shared" si="4819"/>
        <v>0</v>
      </c>
      <c r="AW2427" s="32"/>
      <c r="AX2427" s="23"/>
      <c r="AY2427" s="2"/>
    </row>
    <row r="2428" spans="1:51" ht="62.4" x14ac:dyDescent="0.3">
      <c r="A2428" s="49" t="s">
        <v>493</v>
      </c>
      <c r="B2428" s="45">
        <v>120</v>
      </c>
      <c r="C2428" s="49" t="s">
        <v>5</v>
      </c>
      <c r="D2428" s="49" t="s">
        <v>20</v>
      </c>
      <c r="E2428" s="15" t="s">
        <v>538</v>
      </c>
      <c r="F2428" s="19">
        <v>4352.8999999999996</v>
      </c>
      <c r="G2428" s="19">
        <v>4024.3999999999996</v>
      </c>
      <c r="H2428" s="19">
        <v>4024.3999999999996</v>
      </c>
      <c r="I2428" s="19"/>
      <c r="J2428" s="19"/>
      <c r="K2428" s="19"/>
      <c r="L2428" s="19">
        <f t="shared" si="4784"/>
        <v>4352.8999999999996</v>
      </c>
      <c r="M2428" s="19">
        <f t="shared" si="4785"/>
        <v>4024.3999999999996</v>
      </c>
      <c r="N2428" s="19">
        <f t="shared" si="4786"/>
        <v>4024.3999999999996</v>
      </c>
      <c r="O2428" s="19"/>
      <c r="P2428" s="19"/>
      <c r="Q2428" s="19"/>
      <c r="R2428" s="19">
        <f t="shared" si="4759"/>
        <v>4352.8999999999996</v>
      </c>
      <c r="S2428" s="19">
        <f t="shared" si="4760"/>
        <v>4024.3999999999996</v>
      </c>
      <c r="T2428" s="19">
        <f t="shared" si="4761"/>
        <v>4024.3999999999996</v>
      </c>
      <c r="U2428" s="19"/>
      <c r="V2428" s="19">
        <f t="shared" si="4762"/>
        <v>4352.8999999999996</v>
      </c>
      <c r="W2428" s="19">
        <f t="shared" si="4763"/>
        <v>4024.3999999999996</v>
      </c>
      <c r="X2428" s="19">
        <f t="shared" si="4764"/>
        <v>4024.3999999999996</v>
      </c>
      <c r="Y2428" s="19"/>
      <c r="Z2428" s="19"/>
      <c r="AA2428" s="19"/>
      <c r="AB2428" s="19">
        <f t="shared" si="4772"/>
        <v>4352.8999999999996</v>
      </c>
      <c r="AC2428" s="19">
        <f t="shared" si="4773"/>
        <v>4024.3999999999996</v>
      </c>
      <c r="AD2428" s="19">
        <f t="shared" si="4774"/>
        <v>4024.3999999999996</v>
      </c>
      <c r="AE2428" s="19"/>
      <c r="AF2428" s="19"/>
      <c r="AG2428" s="19">
        <f t="shared" si="4792"/>
        <v>4352.8999999999996</v>
      </c>
      <c r="AH2428" s="19">
        <f t="shared" si="4793"/>
        <v>4024.3999999999996</v>
      </c>
      <c r="AI2428" s="19">
        <f t="shared" si="4794"/>
        <v>4024.3999999999996</v>
      </c>
      <c r="AJ2428" s="19"/>
      <c r="AK2428" s="19"/>
      <c r="AL2428" s="19"/>
      <c r="AM2428" s="19">
        <f t="shared" si="4747"/>
        <v>4352.8999999999996</v>
      </c>
      <c r="AN2428" s="19"/>
      <c r="AO2428" s="19">
        <f t="shared" si="4778"/>
        <v>4352.8999999999996</v>
      </c>
      <c r="AP2428" s="19">
        <f t="shared" si="4748"/>
        <v>4024.3999999999996</v>
      </c>
      <c r="AQ2428" s="19"/>
      <c r="AR2428" s="19">
        <f t="shared" si="4780"/>
        <v>4024.3999999999996</v>
      </c>
      <c r="AS2428" s="19">
        <f t="shared" si="4749"/>
        <v>4024.3999999999996</v>
      </c>
      <c r="AT2428" s="19"/>
      <c r="AU2428" s="19">
        <f t="shared" si="4782"/>
        <v>4024.3999999999996</v>
      </c>
      <c r="AV2428" s="19"/>
      <c r="AW2428" s="32"/>
      <c r="AX2428" s="23"/>
      <c r="AY2428" s="2"/>
    </row>
    <row r="2429" spans="1:51" s="11" customFormat="1" x14ac:dyDescent="0.3">
      <c r="A2429" s="10" t="s">
        <v>498</v>
      </c>
      <c r="B2429" s="17"/>
      <c r="C2429" s="10"/>
      <c r="D2429" s="10"/>
      <c r="E2429" s="16" t="s">
        <v>616</v>
      </c>
      <c r="F2429" s="18">
        <f t="shared" ref="F2429:K2429" si="4820">F2430+F2434</f>
        <v>105765.70000000001</v>
      </c>
      <c r="G2429" s="18">
        <f t="shared" si="4820"/>
        <v>97976.6</v>
      </c>
      <c r="H2429" s="18">
        <f t="shared" si="4820"/>
        <v>97953.600000000006</v>
      </c>
      <c r="I2429" s="18">
        <f t="shared" si="4820"/>
        <v>-29</v>
      </c>
      <c r="J2429" s="18">
        <f t="shared" si="4820"/>
        <v>9</v>
      </c>
      <c r="K2429" s="18">
        <f t="shared" si="4820"/>
        <v>20</v>
      </c>
      <c r="L2429" s="18">
        <f t="shared" si="4784"/>
        <v>105736.70000000001</v>
      </c>
      <c r="M2429" s="18">
        <f t="shared" si="4785"/>
        <v>97985.600000000006</v>
      </c>
      <c r="N2429" s="18">
        <f t="shared" si="4786"/>
        <v>97973.6</v>
      </c>
      <c r="O2429" s="18">
        <f t="shared" ref="O2429:Q2429" si="4821">O2430+O2434</f>
        <v>0</v>
      </c>
      <c r="P2429" s="18">
        <f t="shared" si="4821"/>
        <v>0</v>
      </c>
      <c r="Q2429" s="18">
        <f t="shared" si="4821"/>
        <v>0</v>
      </c>
      <c r="R2429" s="18">
        <f t="shared" si="4759"/>
        <v>105736.70000000001</v>
      </c>
      <c r="S2429" s="18">
        <f t="shared" si="4760"/>
        <v>97985.600000000006</v>
      </c>
      <c r="T2429" s="18">
        <f t="shared" si="4761"/>
        <v>97973.6</v>
      </c>
      <c r="U2429" s="18">
        <f t="shared" ref="U2429:AV2429" si="4822">U2430+U2434</f>
        <v>0</v>
      </c>
      <c r="V2429" s="18">
        <f t="shared" si="4762"/>
        <v>105736.70000000001</v>
      </c>
      <c r="W2429" s="18">
        <f t="shared" si="4763"/>
        <v>97985.600000000006</v>
      </c>
      <c r="X2429" s="18">
        <f t="shared" si="4764"/>
        <v>97973.6</v>
      </c>
      <c r="Y2429" s="18">
        <f t="shared" ref="Y2429:AA2429" si="4823">Y2430+Y2434</f>
        <v>0</v>
      </c>
      <c r="Z2429" s="18">
        <f t="shared" si="4823"/>
        <v>0</v>
      </c>
      <c r="AA2429" s="18">
        <f t="shared" si="4823"/>
        <v>0</v>
      </c>
      <c r="AB2429" s="18">
        <f t="shared" si="4772"/>
        <v>105736.70000000001</v>
      </c>
      <c r="AC2429" s="18">
        <f t="shared" si="4773"/>
        <v>97985.600000000006</v>
      </c>
      <c r="AD2429" s="18">
        <f t="shared" si="4774"/>
        <v>97973.6</v>
      </c>
      <c r="AE2429" s="18">
        <f t="shared" ref="AE2429:AF2429" si="4824">AE2430+AE2434</f>
        <v>0</v>
      </c>
      <c r="AF2429" s="18">
        <f t="shared" si="4824"/>
        <v>0</v>
      </c>
      <c r="AG2429" s="18">
        <f t="shared" si="4792"/>
        <v>105736.70000000001</v>
      </c>
      <c r="AH2429" s="18">
        <f t="shared" si="4793"/>
        <v>97985.600000000006</v>
      </c>
      <c r="AI2429" s="18">
        <f t="shared" si="4794"/>
        <v>97973.6</v>
      </c>
      <c r="AJ2429" s="18">
        <f t="shared" ref="AJ2429:AL2429" si="4825">AJ2430+AJ2434</f>
        <v>-2028.981</v>
      </c>
      <c r="AK2429" s="18">
        <f t="shared" si="4825"/>
        <v>0</v>
      </c>
      <c r="AL2429" s="18">
        <f t="shared" si="4825"/>
        <v>0</v>
      </c>
      <c r="AM2429" s="18">
        <f t="shared" si="4747"/>
        <v>103707.71900000001</v>
      </c>
      <c r="AN2429" s="18">
        <f t="shared" ref="AN2429" si="4826">AN2430+AN2434</f>
        <v>0</v>
      </c>
      <c r="AO2429" s="18">
        <f t="shared" si="4778"/>
        <v>103707.71900000001</v>
      </c>
      <c r="AP2429" s="18">
        <f t="shared" si="4748"/>
        <v>97985.600000000006</v>
      </c>
      <c r="AQ2429" s="18">
        <f t="shared" ref="AQ2429" si="4827">AQ2430+AQ2434</f>
        <v>0</v>
      </c>
      <c r="AR2429" s="18">
        <f t="shared" si="4780"/>
        <v>97985.600000000006</v>
      </c>
      <c r="AS2429" s="18">
        <f t="shared" si="4749"/>
        <v>97973.6</v>
      </c>
      <c r="AT2429" s="18">
        <f t="shared" ref="AT2429" si="4828">AT2430+AT2434</f>
        <v>0</v>
      </c>
      <c r="AU2429" s="18">
        <f t="shared" si="4782"/>
        <v>97973.6</v>
      </c>
      <c r="AV2429" s="18">
        <f t="shared" si="4822"/>
        <v>0</v>
      </c>
      <c r="AW2429" s="31"/>
      <c r="AX2429" s="26"/>
    </row>
    <row r="2430" spans="1:51" ht="31.2" x14ac:dyDescent="0.3">
      <c r="A2430" s="49" t="s">
        <v>496</v>
      </c>
      <c r="B2430" s="45"/>
      <c r="C2430" s="49"/>
      <c r="D2430" s="49"/>
      <c r="E2430" s="15" t="s">
        <v>628</v>
      </c>
      <c r="F2430" s="19">
        <f t="shared" ref="F2430:K2432" si="4829">F2431</f>
        <v>75233.600000000006</v>
      </c>
      <c r="G2430" s="19">
        <f t="shared" si="4829"/>
        <v>67510.7</v>
      </c>
      <c r="H2430" s="19">
        <f t="shared" si="4829"/>
        <v>67510.7</v>
      </c>
      <c r="I2430" s="19">
        <f t="shared" si="4829"/>
        <v>0</v>
      </c>
      <c r="J2430" s="19">
        <f t="shared" si="4829"/>
        <v>0</v>
      </c>
      <c r="K2430" s="19">
        <f t="shared" si="4829"/>
        <v>0</v>
      </c>
      <c r="L2430" s="19">
        <f t="shared" si="4784"/>
        <v>75233.600000000006</v>
      </c>
      <c r="M2430" s="19">
        <f t="shared" si="4785"/>
        <v>67510.7</v>
      </c>
      <c r="N2430" s="19">
        <f t="shared" si="4786"/>
        <v>67510.7</v>
      </c>
      <c r="O2430" s="19">
        <f t="shared" ref="O2430:Q2432" si="4830">O2431</f>
        <v>0</v>
      </c>
      <c r="P2430" s="19">
        <f t="shared" si="4830"/>
        <v>0</v>
      </c>
      <c r="Q2430" s="19">
        <f t="shared" si="4830"/>
        <v>0</v>
      </c>
      <c r="R2430" s="19">
        <f t="shared" si="4759"/>
        <v>75233.600000000006</v>
      </c>
      <c r="S2430" s="19">
        <f t="shared" si="4760"/>
        <v>67510.7</v>
      </c>
      <c r="T2430" s="19">
        <f t="shared" si="4761"/>
        <v>67510.7</v>
      </c>
      <c r="U2430" s="19">
        <f t="shared" ref="U2430:AV2432" si="4831">U2431</f>
        <v>0</v>
      </c>
      <c r="V2430" s="19">
        <f t="shared" si="4762"/>
        <v>75233.600000000006</v>
      </c>
      <c r="W2430" s="19">
        <f t="shared" si="4763"/>
        <v>67510.7</v>
      </c>
      <c r="X2430" s="19">
        <f t="shared" si="4764"/>
        <v>67510.7</v>
      </c>
      <c r="Y2430" s="19">
        <f t="shared" si="4831"/>
        <v>0</v>
      </c>
      <c r="Z2430" s="19">
        <f t="shared" si="4831"/>
        <v>0</v>
      </c>
      <c r="AA2430" s="19">
        <f t="shared" si="4831"/>
        <v>0</v>
      </c>
      <c r="AB2430" s="19">
        <f t="shared" si="4772"/>
        <v>75233.600000000006</v>
      </c>
      <c r="AC2430" s="19">
        <f t="shared" si="4773"/>
        <v>67510.7</v>
      </c>
      <c r="AD2430" s="19">
        <f t="shared" si="4774"/>
        <v>67510.7</v>
      </c>
      <c r="AE2430" s="19">
        <f t="shared" si="4831"/>
        <v>0</v>
      </c>
      <c r="AF2430" s="19">
        <f t="shared" si="4831"/>
        <v>0</v>
      </c>
      <c r="AG2430" s="19">
        <f t="shared" si="4792"/>
        <v>75233.600000000006</v>
      </c>
      <c r="AH2430" s="19">
        <f t="shared" si="4793"/>
        <v>67510.7</v>
      </c>
      <c r="AI2430" s="19">
        <f t="shared" si="4794"/>
        <v>67510.7</v>
      </c>
      <c r="AJ2430" s="19">
        <f t="shared" si="4831"/>
        <v>0</v>
      </c>
      <c r="AK2430" s="19">
        <f t="shared" si="4831"/>
        <v>0</v>
      </c>
      <c r="AL2430" s="19">
        <f t="shared" si="4831"/>
        <v>0</v>
      </c>
      <c r="AM2430" s="19">
        <f t="shared" si="4747"/>
        <v>75233.600000000006</v>
      </c>
      <c r="AN2430" s="19">
        <f t="shared" si="4831"/>
        <v>0</v>
      </c>
      <c r="AO2430" s="19">
        <f t="shared" si="4778"/>
        <v>75233.600000000006</v>
      </c>
      <c r="AP2430" s="19">
        <f t="shared" si="4748"/>
        <v>67510.7</v>
      </c>
      <c r="AQ2430" s="19">
        <f t="shared" si="4831"/>
        <v>0</v>
      </c>
      <c r="AR2430" s="19">
        <f t="shared" si="4780"/>
        <v>67510.7</v>
      </c>
      <c r="AS2430" s="19">
        <f t="shared" si="4749"/>
        <v>67510.7</v>
      </c>
      <c r="AT2430" s="19">
        <f t="shared" si="4831"/>
        <v>0</v>
      </c>
      <c r="AU2430" s="19">
        <f t="shared" si="4782"/>
        <v>67510.7</v>
      </c>
      <c r="AV2430" s="19">
        <f t="shared" si="4831"/>
        <v>0</v>
      </c>
      <c r="AW2430" s="32"/>
      <c r="AX2430" s="23"/>
      <c r="AY2430" s="2"/>
    </row>
    <row r="2431" spans="1:51" ht="93.6" x14ac:dyDescent="0.3">
      <c r="A2431" s="49" t="s">
        <v>496</v>
      </c>
      <c r="B2431" s="45">
        <v>100</v>
      </c>
      <c r="C2431" s="49"/>
      <c r="D2431" s="49"/>
      <c r="E2431" s="15" t="s">
        <v>577</v>
      </c>
      <c r="F2431" s="19">
        <f t="shared" si="4829"/>
        <v>75233.600000000006</v>
      </c>
      <c r="G2431" s="19">
        <f t="shared" si="4829"/>
        <v>67510.7</v>
      </c>
      <c r="H2431" s="19">
        <f t="shared" si="4829"/>
        <v>67510.7</v>
      </c>
      <c r="I2431" s="19">
        <f t="shared" si="4829"/>
        <v>0</v>
      </c>
      <c r="J2431" s="19">
        <f t="shared" si="4829"/>
        <v>0</v>
      </c>
      <c r="K2431" s="19">
        <f t="shared" si="4829"/>
        <v>0</v>
      </c>
      <c r="L2431" s="19">
        <f t="shared" si="4784"/>
        <v>75233.600000000006</v>
      </c>
      <c r="M2431" s="19">
        <f t="shared" si="4785"/>
        <v>67510.7</v>
      </c>
      <c r="N2431" s="19">
        <f t="shared" si="4786"/>
        <v>67510.7</v>
      </c>
      <c r="O2431" s="19">
        <f t="shared" si="4830"/>
        <v>0</v>
      </c>
      <c r="P2431" s="19">
        <f t="shared" si="4830"/>
        <v>0</v>
      </c>
      <c r="Q2431" s="19">
        <f t="shared" si="4830"/>
        <v>0</v>
      </c>
      <c r="R2431" s="19">
        <f t="shared" si="4759"/>
        <v>75233.600000000006</v>
      </c>
      <c r="S2431" s="19">
        <f t="shared" si="4760"/>
        <v>67510.7</v>
      </c>
      <c r="T2431" s="19">
        <f t="shared" si="4761"/>
        <v>67510.7</v>
      </c>
      <c r="U2431" s="19">
        <f t="shared" si="4831"/>
        <v>0</v>
      </c>
      <c r="V2431" s="19">
        <f t="shared" si="4762"/>
        <v>75233.600000000006</v>
      </c>
      <c r="W2431" s="19">
        <f t="shared" si="4763"/>
        <v>67510.7</v>
      </c>
      <c r="X2431" s="19">
        <f t="shared" si="4764"/>
        <v>67510.7</v>
      </c>
      <c r="Y2431" s="19">
        <f t="shared" si="4831"/>
        <v>0</v>
      </c>
      <c r="Z2431" s="19">
        <f t="shared" si="4831"/>
        <v>0</v>
      </c>
      <c r="AA2431" s="19">
        <f t="shared" si="4831"/>
        <v>0</v>
      </c>
      <c r="AB2431" s="19">
        <f t="shared" si="4772"/>
        <v>75233.600000000006</v>
      </c>
      <c r="AC2431" s="19">
        <f t="shared" si="4773"/>
        <v>67510.7</v>
      </c>
      <c r="AD2431" s="19">
        <f t="shared" si="4774"/>
        <v>67510.7</v>
      </c>
      <c r="AE2431" s="19">
        <f t="shared" si="4831"/>
        <v>0</v>
      </c>
      <c r="AF2431" s="19">
        <f t="shared" si="4831"/>
        <v>0</v>
      </c>
      <c r="AG2431" s="19">
        <f t="shared" si="4792"/>
        <v>75233.600000000006</v>
      </c>
      <c r="AH2431" s="19">
        <f t="shared" si="4793"/>
        <v>67510.7</v>
      </c>
      <c r="AI2431" s="19">
        <f t="shared" si="4794"/>
        <v>67510.7</v>
      </c>
      <c r="AJ2431" s="19">
        <f t="shared" si="4831"/>
        <v>0</v>
      </c>
      <c r="AK2431" s="19">
        <f t="shared" si="4831"/>
        <v>0</v>
      </c>
      <c r="AL2431" s="19">
        <f t="shared" si="4831"/>
        <v>0</v>
      </c>
      <c r="AM2431" s="19">
        <f t="shared" si="4747"/>
        <v>75233.600000000006</v>
      </c>
      <c r="AN2431" s="19">
        <f t="shared" si="4831"/>
        <v>0</v>
      </c>
      <c r="AO2431" s="19">
        <f t="shared" si="4778"/>
        <v>75233.600000000006</v>
      </c>
      <c r="AP2431" s="19">
        <f t="shared" si="4748"/>
        <v>67510.7</v>
      </c>
      <c r="AQ2431" s="19">
        <f t="shared" si="4831"/>
        <v>0</v>
      </c>
      <c r="AR2431" s="19">
        <f t="shared" si="4780"/>
        <v>67510.7</v>
      </c>
      <c r="AS2431" s="19">
        <f t="shared" si="4749"/>
        <v>67510.7</v>
      </c>
      <c r="AT2431" s="19">
        <f t="shared" si="4831"/>
        <v>0</v>
      </c>
      <c r="AU2431" s="19">
        <f t="shared" si="4782"/>
        <v>67510.7</v>
      </c>
      <c r="AV2431" s="19">
        <f t="shared" si="4831"/>
        <v>0</v>
      </c>
      <c r="AW2431" s="32"/>
      <c r="AX2431" s="23"/>
      <c r="AY2431" s="2"/>
    </row>
    <row r="2432" spans="1:51" ht="31.2" x14ac:dyDescent="0.3">
      <c r="A2432" s="49" t="s">
        <v>496</v>
      </c>
      <c r="B2432" s="45">
        <v>120</v>
      </c>
      <c r="C2432" s="49"/>
      <c r="D2432" s="49"/>
      <c r="E2432" s="15" t="s">
        <v>585</v>
      </c>
      <c r="F2432" s="19">
        <f t="shared" si="4829"/>
        <v>75233.600000000006</v>
      </c>
      <c r="G2432" s="19">
        <f t="shared" si="4829"/>
        <v>67510.7</v>
      </c>
      <c r="H2432" s="19">
        <f t="shared" si="4829"/>
        <v>67510.7</v>
      </c>
      <c r="I2432" s="19">
        <f t="shared" si="4829"/>
        <v>0</v>
      </c>
      <c r="J2432" s="19">
        <f t="shared" si="4829"/>
        <v>0</v>
      </c>
      <c r="K2432" s="19">
        <f t="shared" si="4829"/>
        <v>0</v>
      </c>
      <c r="L2432" s="19">
        <f t="shared" si="4784"/>
        <v>75233.600000000006</v>
      </c>
      <c r="M2432" s="19">
        <f t="shared" si="4785"/>
        <v>67510.7</v>
      </c>
      <c r="N2432" s="19">
        <f t="shared" si="4786"/>
        <v>67510.7</v>
      </c>
      <c r="O2432" s="19">
        <f t="shared" si="4830"/>
        <v>0</v>
      </c>
      <c r="P2432" s="19">
        <f t="shared" si="4830"/>
        <v>0</v>
      </c>
      <c r="Q2432" s="19">
        <f t="shared" si="4830"/>
        <v>0</v>
      </c>
      <c r="R2432" s="19">
        <f t="shared" si="4759"/>
        <v>75233.600000000006</v>
      </c>
      <c r="S2432" s="19">
        <f t="shared" si="4760"/>
        <v>67510.7</v>
      </c>
      <c r="T2432" s="19">
        <f t="shared" si="4761"/>
        <v>67510.7</v>
      </c>
      <c r="U2432" s="19">
        <f t="shared" si="4831"/>
        <v>0</v>
      </c>
      <c r="V2432" s="19">
        <f t="shared" si="4762"/>
        <v>75233.600000000006</v>
      </c>
      <c r="W2432" s="19">
        <f t="shared" si="4763"/>
        <v>67510.7</v>
      </c>
      <c r="X2432" s="19">
        <f t="shared" si="4764"/>
        <v>67510.7</v>
      </c>
      <c r="Y2432" s="19">
        <f t="shared" si="4831"/>
        <v>0</v>
      </c>
      <c r="Z2432" s="19">
        <f t="shared" si="4831"/>
        <v>0</v>
      </c>
      <c r="AA2432" s="19">
        <f t="shared" si="4831"/>
        <v>0</v>
      </c>
      <c r="AB2432" s="19">
        <f t="shared" si="4772"/>
        <v>75233.600000000006</v>
      </c>
      <c r="AC2432" s="19">
        <f t="shared" si="4773"/>
        <v>67510.7</v>
      </c>
      <c r="AD2432" s="19">
        <f t="shared" si="4774"/>
        <v>67510.7</v>
      </c>
      <c r="AE2432" s="19">
        <f t="shared" si="4831"/>
        <v>0</v>
      </c>
      <c r="AF2432" s="19">
        <f t="shared" si="4831"/>
        <v>0</v>
      </c>
      <c r="AG2432" s="19">
        <f t="shared" si="4792"/>
        <v>75233.600000000006</v>
      </c>
      <c r="AH2432" s="19">
        <f t="shared" si="4793"/>
        <v>67510.7</v>
      </c>
      <c r="AI2432" s="19">
        <f t="shared" si="4794"/>
        <v>67510.7</v>
      </c>
      <c r="AJ2432" s="19">
        <f t="shared" si="4831"/>
        <v>0</v>
      </c>
      <c r="AK2432" s="19">
        <f t="shared" si="4831"/>
        <v>0</v>
      </c>
      <c r="AL2432" s="19">
        <f t="shared" si="4831"/>
        <v>0</v>
      </c>
      <c r="AM2432" s="19">
        <f t="shared" si="4747"/>
        <v>75233.600000000006</v>
      </c>
      <c r="AN2432" s="19">
        <f t="shared" si="4831"/>
        <v>0</v>
      </c>
      <c r="AO2432" s="19">
        <f t="shared" si="4778"/>
        <v>75233.600000000006</v>
      </c>
      <c r="AP2432" s="19">
        <f t="shared" si="4748"/>
        <v>67510.7</v>
      </c>
      <c r="AQ2432" s="19">
        <f t="shared" si="4831"/>
        <v>0</v>
      </c>
      <c r="AR2432" s="19">
        <f t="shared" si="4780"/>
        <v>67510.7</v>
      </c>
      <c r="AS2432" s="19">
        <f t="shared" si="4749"/>
        <v>67510.7</v>
      </c>
      <c r="AT2432" s="19">
        <f t="shared" si="4831"/>
        <v>0</v>
      </c>
      <c r="AU2432" s="19">
        <f t="shared" si="4782"/>
        <v>67510.7</v>
      </c>
      <c r="AV2432" s="19">
        <f t="shared" si="4831"/>
        <v>0</v>
      </c>
      <c r="AW2432" s="32"/>
      <c r="AX2432" s="23"/>
      <c r="AY2432" s="2"/>
    </row>
    <row r="2433" spans="1:51" ht="62.4" x14ac:dyDescent="0.3">
      <c r="A2433" s="49" t="s">
        <v>496</v>
      </c>
      <c r="B2433" s="45">
        <v>120</v>
      </c>
      <c r="C2433" s="49" t="s">
        <v>5</v>
      </c>
      <c r="D2433" s="49" t="s">
        <v>20</v>
      </c>
      <c r="E2433" s="15" t="s">
        <v>538</v>
      </c>
      <c r="F2433" s="19">
        <v>75233.600000000006</v>
      </c>
      <c r="G2433" s="19">
        <v>67510.7</v>
      </c>
      <c r="H2433" s="19">
        <v>67510.7</v>
      </c>
      <c r="I2433" s="19"/>
      <c r="J2433" s="19"/>
      <c r="K2433" s="19"/>
      <c r="L2433" s="19">
        <f t="shared" si="4784"/>
        <v>75233.600000000006</v>
      </c>
      <c r="M2433" s="19">
        <f t="shared" si="4785"/>
        <v>67510.7</v>
      </c>
      <c r="N2433" s="19">
        <f t="shared" si="4786"/>
        <v>67510.7</v>
      </c>
      <c r="O2433" s="19"/>
      <c r="P2433" s="19"/>
      <c r="Q2433" s="19"/>
      <c r="R2433" s="19">
        <f t="shared" si="4759"/>
        <v>75233.600000000006</v>
      </c>
      <c r="S2433" s="19">
        <f t="shared" si="4760"/>
        <v>67510.7</v>
      </c>
      <c r="T2433" s="19">
        <f t="shared" si="4761"/>
        <v>67510.7</v>
      </c>
      <c r="U2433" s="19"/>
      <c r="V2433" s="19">
        <f t="shared" si="4762"/>
        <v>75233.600000000006</v>
      </c>
      <c r="W2433" s="19">
        <f t="shared" si="4763"/>
        <v>67510.7</v>
      </c>
      <c r="X2433" s="19">
        <f t="shared" si="4764"/>
        <v>67510.7</v>
      </c>
      <c r="Y2433" s="19"/>
      <c r="Z2433" s="19"/>
      <c r="AA2433" s="19"/>
      <c r="AB2433" s="19">
        <f t="shared" si="4772"/>
        <v>75233.600000000006</v>
      </c>
      <c r="AC2433" s="19">
        <f t="shared" si="4773"/>
        <v>67510.7</v>
      </c>
      <c r="AD2433" s="19">
        <f t="shared" si="4774"/>
        <v>67510.7</v>
      </c>
      <c r="AE2433" s="19"/>
      <c r="AF2433" s="19"/>
      <c r="AG2433" s="19">
        <f t="shared" si="4792"/>
        <v>75233.600000000006</v>
      </c>
      <c r="AH2433" s="19">
        <f t="shared" si="4793"/>
        <v>67510.7</v>
      </c>
      <c r="AI2433" s="19">
        <f t="shared" si="4794"/>
        <v>67510.7</v>
      </c>
      <c r="AJ2433" s="19"/>
      <c r="AK2433" s="19"/>
      <c r="AL2433" s="19"/>
      <c r="AM2433" s="19">
        <f t="shared" si="4747"/>
        <v>75233.600000000006</v>
      </c>
      <c r="AN2433" s="19"/>
      <c r="AO2433" s="19">
        <f t="shared" si="4778"/>
        <v>75233.600000000006</v>
      </c>
      <c r="AP2433" s="19">
        <f t="shared" si="4748"/>
        <v>67510.7</v>
      </c>
      <c r="AQ2433" s="19"/>
      <c r="AR2433" s="19">
        <f t="shared" si="4780"/>
        <v>67510.7</v>
      </c>
      <c r="AS2433" s="19">
        <f t="shared" si="4749"/>
        <v>67510.7</v>
      </c>
      <c r="AT2433" s="19"/>
      <c r="AU2433" s="19">
        <f t="shared" si="4782"/>
        <v>67510.7</v>
      </c>
      <c r="AV2433" s="19"/>
      <c r="AW2433" s="32"/>
      <c r="AX2433" s="23"/>
      <c r="AY2433" s="2"/>
    </row>
    <row r="2434" spans="1:51" ht="31.2" x14ac:dyDescent="0.3">
      <c r="A2434" s="49" t="s">
        <v>497</v>
      </c>
      <c r="B2434" s="45"/>
      <c r="C2434" s="49"/>
      <c r="D2434" s="49"/>
      <c r="E2434" s="15" t="s">
        <v>629</v>
      </c>
      <c r="F2434" s="19">
        <f>F2435+F2438</f>
        <v>30532.1</v>
      </c>
      <c r="G2434" s="19">
        <f t="shared" ref="G2434:AV2434" si="4832">G2435+G2438</f>
        <v>30465.9</v>
      </c>
      <c r="H2434" s="19">
        <f t="shared" si="4832"/>
        <v>30442.9</v>
      </c>
      <c r="I2434" s="19">
        <f t="shared" ref="I2434:K2434" si="4833">I2435+I2438</f>
        <v>-29</v>
      </c>
      <c r="J2434" s="19">
        <f t="shared" si="4833"/>
        <v>9</v>
      </c>
      <c r="K2434" s="19">
        <f t="shared" si="4833"/>
        <v>20</v>
      </c>
      <c r="L2434" s="19">
        <f t="shared" si="4784"/>
        <v>30503.1</v>
      </c>
      <c r="M2434" s="19">
        <f t="shared" si="4785"/>
        <v>30474.9</v>
      </c>
      <c r="N2434" s="19">
        <f t="shared" si="4786"/>
        <v>30462.9</v>
      </c>
      <c r="O2434" s="19">
        <f t="shared" ref="O2434:Q2434" si="4834">O2435+O2438</f>
        <v>0</v>
      </c>
      <c r="P2434" s="19">
        <f t="shared" si="4834"/>
        <v>0</v>
      </c>
      <c r="Q2434" s="19">
        <f t="shared" si="4834"/>
        <v>0</v>
      </c>
      <c r="R2434" s="19">
        <f t="shared" si="4759"/>
        <v>30503.1</v>
      </c>
      <c r="S2434" s="19">
        <f t="shared" si="4760"/>
        <v>30474.9</v>
      </c>
      <c r="T2434" s="19">
        <f t="shared" si="4761"/>
        <v>30462.9</v>
      </c>
      <c r="U2434" s="19">
        <f t="shared" ref="U2434" si="4835">U2435+U2438</f>
        <v>0</v>
      </c>
      <c r="V2434" s="19">
        <f t="shared" si="4762"/>
        <v>30503.1</v>
      </c>
      <c r="W2434" s="19">
        <f t="shared" si="4763"/>
        <v>30474.9</v>
      </c>
      <c r="X2434" s="19">
        <f t="shared" si="4764"/>
        <v>30462.9</v>
      </c>
      <c r="Y2434" s="19">
        <f t="shared" ref="Y2434:AA2434" si="4836">Y2435+Y2438</f>
        <v>0</v>
      </c>
      <c r="Z2434" s="19">
        <f t="shared" si="4836"/>
        <v>0</v>
      </c>
      <c r="AA2434" s="19">
        <f t="shared" si="4836"/>
        <v>0</v>
      </c>
      <c r="AB2434" s="19">
        <f t="shared" si="4772"/>
        <v>30503.1</v>
      </c>
      <c r="AC2434" s="19">
        <f t="shared" si="4773"/>
        <v>30474.9</v>
      </c>
      <c r="AD2434" s="19">
        <f t="shared" si="4774"/>
        <v>30462.9</v>
      </c>
      <c r="AE2434" s="19">
        <f t="shared" ref="AE2434:AF2434" si="4837">AE2435+AE2438</f>
        <v>0</v>
      </c>
      <c r="AF2434" s="19">
        <f t="shared" si="4837"/>
        <v>0</v>
      </c>
      <c r="AG2434" s="19">
        <f t="shared" si="4792"/>
        <v>30503.1</v>
      </c>
      <c r="AH2434" s="19">
        <f t="shared" si="4793"/>
        <v>30474.9</v>
      </c>
      <c r="AI2434" s="19">
        <f t="shared" si="4794"/>
        <v>30462.9</v>
      </c>
      <c r="AJ2434" s="19">
        <f t="shared" ref="AJ2434:AL2434" si="4838">AJ2435+AJ2438</f>
        <v>-2028.981</v>
      </c>
      <c r="AK2434" s="19">
        <f t="shared" si="4838"/>
        <v>0</v>
      </c>
      <c r="AL2434" s="19">
        <f t="shared" si="4838"/>
        <v>0</v>
      </c>
      <c r="AM2434" s="19">
        <f t="shared" si="4747"/>
        <v>28474.118999999999</v>
      </c>
      <c r="AN2434" s="19">
        <f t="shared" ref="AN2434" si="4839">AN2435+AN2438</f>
        <v>0</v>
      </c>
      <c r="AO2434" s="19">
        <f t="shared" si="4778"/>
        <v>28474.118999999999</v>
      </c>
      <c r="AP2434" s="19">
        <f t="shared" si="4748"/>
        <v>30474.9</v>
      </c>
      <c r="AQ2434" s="19">
        <f t="shared" ref="AQ2434" si="4840">AQ2435+AQ2438</f>
        <v>0</v>
      </c>
      <c r="AR2434" s="19">
        <f t="shared" si="4780"/>
        <v>30474.9</v>
      </c>
      <c r="AS2434" s="19">
        <f t="shared" si="4749"/>
        <v>30462.9</v>
      </c>
      <c r="AT2434" s="19">
        <f t="shared" ref="AT2434" si="4841">AT2435+AT2438</f>
        <v>0</v>
      </c>
      <c r="AU2434" s="19">
        <f t="shared" si="4782"/>
        <v>30462.9</v>
      </c>
      <c r="AV2434" s="19">
        <f t="shared" si="4832"/>
        <v>0</v>
      </c>
      <c r="AW2434" s="32"/>
      <c r="AX2434" s="23"/>
      <c r="AY2434" s="2"/>
    </row>
    <row r="2435" spans="1:51" ht="93.6" x14ac:dyDescent="0.3">
      <c r="A2435" s="49" t="s">
        <v>497</v>
      </c>
      <c r="B2435" s="45">
        <v>100</v>
      </c>
      <c r="C2435" s="49"/>
      <c r="D2435" s="49"/>
      <c r="E2435" s="15" t="s">
        <v>577</v>
      </c>
      <c r="F2435" s="19">
        <f t="shared" ref="F2435:K2436" si="4842">F2436</f>
        <v>600</v>
      </c>
      <c r="G2435" s="19">
        <f t="shared" si="4842"/>
        <v>600</v>
      </c>
      <c r="H2435" s="19">
        <f t="shared" si="4842"/>
        <v>600</v>
      </c>
      <c r="I2435" s="19">
        <f t="shared" si="4842"/>
        <v>0</v>
      </c>
      <c r="J2435" s="19">
        <f t="shared" si="4842"/>
        <v>0</v>
      </c>
      <c r="K2435" s="19">
        <f t="shared" si="4842"/>
        <v>0</v>
      </c>
      <c r="L2435" s="19">
        <f t="shared" si="4784"/>
        <v>600</v>
      </c>
      <c r="M2435" s="19">
        <f t="shared" si="4785"/>
        <v>600</v>
      </c>
      <c r="N2435" s="19">
        <f t="shared" si="4786"/>
        <v>600</v>
      </c>
      <c r="O2435" s="19">
        <f t="shared" ref="O2435:Q2436" si="4843">O2436</f>
        <v>0</v>
      </c>
      <c r="P2435" s="19">
        <f t="shared" si="4843"/>
        <v>0</v>
      </c>
      <c r="Q2435" s="19">
        <f t="shared" si="4843"/>
        <v>0</v>
      </c>
      <c r="R2435" s="19">
        <f t="shared" si="4759"/>
        <v>600</v>
      </c>
      <c r="S2435" s="19">
        <f t="shared" si="4760"/>
        <v>600</v>
      </c>
      <c r="T2435" s="19">
        <f t="shared" si="4761"/>
        <v>600</v>
      </c>
      <c r="U2435" s="19">
        <f t="shared" ref="U2435:AV2436" si="4844">U2436</f>
        <v>0</v>
      </c>
      <c r="V2435" s="19">
        <f t="shared" si="4762"/>
        <v>600</v>
      </c>
      <c r="W2435" s="19">
        <f t="shared" si="4763"/>
        <v>600</v>
      </c>
      <c r="X2435" s="19">
        <f t="shared" si="4764"/>
        <v>600</v>
      </c>
      <c r="Y2435" s="19">
        <f t="shared" si="4844"/>
        <v>0</v>
      </c>
      <c r="Z2435" s="19">
        <f t="shared" si="4844"/>
        <v>0</v>
      </c>
      <c r="AA2435" s="19">
        <f t="shared" si="4844"/>
        <v>0</v>
      </c>
      <c r="AB2435" s="19">
        <f t="shared" si="4772"/>
        <v>600</v>
      </c>
      <c r="AC2435" s="19">
        <f t="shared" si="4773"/>
        <v>600</v>
      </c>
      <c r="AD2435" s="19">
        <f t="shared" si="4774"/>
        <v>600</v>
      </c>
      <c r="AE2435" s="19">
        <f t="shared" si="4844"/>
        <v>0</v>
      </c>
      <c r="AF2435" s="19">
        <f t="shared" si="4844"/>
        <v>0</v>
      </c>
      <c r="AG2435" s="19">
        <f t="shared" si="4792"/>
        <v>600</v>
      </c>
      <c r="AH2435" s="19">
        <f t="shared" si="4793"/>
        <v>600</v>
      </c>
      <c r="AI2435" s="19">
        <f t="shared" si="4794"/>
        <v>600</v>
      </c>
      <c r="AJ2435" s="19">
        <f t="shared" si="4844"/>
        <v>0</v>
      </c>
      <c r="AK2435" s="19">
        <f t="shared" si="4844"/>
        <v>0</v>
      </c>
      <c r="AL2435" s="19">
        <f t="shared" si="4844"/>
        <v>0</v>
      </c>
      <c r="AM2435" s="19">
        <f t="shared" si="4747"/>
        <v>600</v>
      </c>
      <c r="AN2435" s="19">
        <f t="shared" si="4844"/>
        <v>0</v>
      </c>
      <c r="AO2435" s="19">
        <f t="shared" si="4778"/>
        <v>600</v>
      </c>
      <c r="AP2435" s="19">
        <f t="shared" si="4748"/>
        <v>600</v>
      </c>
      <c r="AQ2435" s="19">
        <f t="shared" si="4844"/>
        <v>0</v>
      </c>
      <c r="AR2435" s="19">
        <f t="shared" si="4780"/>
        <v>600</v>
      </c>
      <c r="AS2435" s="19">
        <f t="shared" si="4749"/>
        <v>600</v>
      </c>
      <c r="AT2435" s="19">
        <f t="shared" si="4844"/>
        <v>0</v>
      </c>
      <c r="AU2435" s="19">
        <f t="shared" si="4782"/>
        <v>600</v>
      </c>
      <c r="AV2435" s="19">
        <f t="shared" si="4844"/>
        <v>0</v>
      </c>
      <c r="AW2435" s="32"/>
      <c r="AX2435" s="23"/>
      <c r="AY2435" s="2"/>
    </row>
    <row r="2436" spans="1:51" ht="31.2" x14ac:dyDescent="0.3">
      <c r="A2436" s="49" t="s">
        <v>497</v>
      </c>
      <c r="B2436" s="45">
        <v>120</v>
      </c>
      <c r="C2436" s="49"/>
      <c r="D2436" s="49"/>
      <c r="E2436" s="15" t="s">
        <v>585</v>
      </c>
      <c r="F2436" s="19">
        <f t="shared" si="4842"/>
        <v>600</v>
      </c>
      <c r="G2436" s="19">
        <f t="shared" si="4842"/>
        <v>600</v>
      </c>
      <c r="H2436" s="19">
        <f t="shared" si="4842"/>
        <v>600</v>
      </c>
      <c r="I2436" s="19">
        <f t="shared" si="4842"/>
        <v>0</v>
      </c>
      <c r="J2436" s="19">
        <f t="shared" si="4842"/>
        <v>0</v>
      </c>
      <c r="K2436" s="19">
        <f t="shared" si="4842"/>
        <v>0</v>
      </c>
      <c r="L2436" s="19">
        <f t="shared" si="4784"/>
        <v>600</v>
      </c>
      <c r="M2436" s="19">
        <f t="shared" si="4785"/>
        <v>600</v>
      </c>
      <c r="N2436" s="19">
        <f t="shared" si="4786"/>
        <v>600</v>
      </c>
      <c r="O2436" s="19">
        <f t="shared" si="4843"/>
        <v>0</v>
      </c>
      <c r="P2436" s="19">
        <f t="shared" si="4843"/>
        <v>0</v>
      </c>
      <c r="Q2436" s="19">
        <f t="shared" si="4843"/>
        <v>0</v>
      </c>
      <c r="R2436" s="19">
        <f t="shared" si="4759"/>
        <v>600</v>
      </c>
      <c r="S2436" s="19">
        <f t="shared" si="4760"/>
        <v>600</v>
      </c>
      <c r="T2436" s="19">
        <f t="shared" si="4761"/>
        <v>600</v>
      </c>
      <c r="U2436" s="19">
        <f t="shared" si="4844"/>
        <v>0</v>
      </c>
      <c r="V2436" s="19">
        <f t="shared" si="4762"/>
        <v>600</v>
      </c>
      <c r="W2436" s="19">
        <f t="shared" si="4763"/>
        <v>600</v>
      </c>
      <c r="X2436" s="19">
        <f t="shared" si="4764"/>
        <v>600</v>
      </c>
      <c r="Y2436" s="19">
        <f t="shared" si="4844"/>
        <v>0</v>
      </c>
      <c r="Z2436" s="19">
        <f t="shared" si="4844"/>
        <v>0</v>
      </c>
      <c r="AA2436" s="19">
        <f t="shared" si="4844"/>
        <v>0</v>
      </c>
      <c r="AB2436" s="19">
        <f t="shared" si="4772"/>
        <v>600</v>
      </c>
      <c r="AC2436" s="19">
        <f t="shared" si="4773"/>
        <v>600</v>
      </c>
      <c r="AD2436" s="19">
        <f t="shared" si="4774"/>
        <v>600</v>
      </c>
      <c r="AE2436" s="19">
        <f t="shared" si="4844"/>
        <v>0</v>
      </c>
      <c r="AF2436" s="19">
        <f t="shared" si="4844"/>
        <v>0</v>
      </c>
      <c r="AG2436" s="19">
        <f t="shared" si="4792"/>
        <v>600</v>
      </c>
      <c r="AH2436" s="19">
        <f t="shared" si="4793"/>
        <v>600</v>
      </c>
      <c r="AI2436" s="19">
        <f t="shared" si="4794"/>
        <v>600</v>
      </c>
      <c r="AJ2436" s="19">
        <f t="shared" si="4844"/>
        <v>0</v>
      </c>
      <c r="AK2436" s="19">
        <f t="shared" si="4844"/>
        <v>0</v>
      </c>
      <c r="AL2436" s="19">
        <f t="shared" si="4844"/>
        <v>0</v>
      </c>
      <c r="AM2436" s="19">
        <f t="shared" si="4747"/>
        <v>600</v>
      </c>
      <c r="AN2436" s="19">
        <f t="shared" si="4844"/>
        <v>0</v>
      </c>
      <c r="AO2436" s="19">
        <f t="shared" si="4778"/>
        <v>600</v>
      </c>
      <c r="AP2436" s="19">
        <f t="shared" si="4748"/>
        <v>600</v>
      </c>
      <c r="AQ2436" s="19">
        <f t="shared" si="4844"/>
        <v>0</v>
      </c>
      <c r="AR2436" s="19">
        <f t="shared" si="4780"/>
        <v>600</v>
      </c>
      <c r="AS2436" s="19">
        <f t="shared" si="4749"/>
        <v>600</v>
      </c>
      <c r="AT2436" s="19">
        <f t="shared" si="4844"/>
        <v>0</v>
      </c>
      <c r="AU2436" s="19">
        <f t="shared" si="4782"/>
        <v>600</v>
      </c>
      <c r="AV2436" s="19">
        <f t="shared" si="4844"/>
        <v>0</v>
      </c>
      <c r="AW2436" s="32"/>
      <c r="AX2436" s="23"/>
      <c r="AY2436" s="2"/>
    </row>
    <row r="2437" spans="1:51" ht="62.4" x14ac:dyDescent="0.3">
      <c r="A2437" s="49" t="s">
        <v>497</v>
      </c>
      <c r="B2437" s="45">
        <v>120</v>
      </c>
      <c r="C2437" s="49" t="s">
        <v>5</v>
      </c>
      <c r="D2437" s="49" t="s">
        <v>20</v>
      </c>
      <c r="E2437" s="15" t="s">
        <v>538</v>
      </c>
      <c r="F2437" s="19">
        <v>600</v>
      </c>
      <c r="G2437" s="19">
        <v>600</v>
      </c>
      <c r="H2437" s="19">
        <v>600</v>
      </c>
      <c r="I2437" s="19"/>
      <c r="J2437" s="19"/>
      <c r="K2437" s="19"/>
      <c r="L2437" s="19">
        <f t="shared" si="4784"/>
        <v>600</v>
      </c>
      <c r="M2437" s="19">
        <f t="shared" si="4785"/>
        <v>600</v>
      </c>
      <c r="N2437" s="19">
        <f t="shared" si="4786"/>
        <v>600</v>
      </c>
      <c r="O2437" s="19"/>
      <c r="P2437" s="19"/>
      <c r="Q2437" s="19"/>
      <c r="R2437" s="19">
        <f t="shared" si="4759"/>
        <v>600</v>
      </c>
      <c r="S2437" s="19">
        <f t="shared" si="4760"/>
        <v>600</v>
      </c>
      <c r="T2437" s="19">
        <f t="shared" si="4761"/>
        <v>600</v>
      </c>
      <c r="U2437" s="19"/>
      <c r="V2437" s="19">
        <f t="shared" si="4762"/>
        <v>600</v>
      </c>
      <c r="W2437" s="19">
        <f t="shared" si="4763"/>
        <v>600</v>
      </c>
      <c r="X2437" s="19">
        <f t="shared" si="4764"/>
        <v>600</v>
      </c>
      <c r="Y2437" s="19"/>
      <c r="Z2437" s="19"/>
      <c r="AA2437" s="19"/>
      <c r="AB2437" s="19">
        <f t="shared" si="4772"/>
        <v>600</v>
      </c>
      <c r="AC2437" s="19">
        <f t="shared" si="4773"/>
        <v>600</v>
      </c>
      <c r="AD2437" s="19">
        <f t="shared" si="4774"/>
        <v>600</v>
      </c>
      <c r="AE2437" s="19"/>
      <c r="AF2437" s="19"/>
      <c r="AG2437" s="19">
        <f t="shared" si="4792"/>
        <v>600</v>
      </c>
      <c r="AH2437" s="19">
        <f t="shared" si="4793"/>
        <v>600</v>
      </c>
      <c r="AI2437" s="19">
        <f t="shared" si="4794"/>
        <v>600</v>
      </c>
      <c r="AJ2437" s="19"/>
      <c r="AK2437" s="19"/>
      <c r="AL2437" s="19"/>
      <c r="AM2437" s="19">
        <f t="shared" si="4747"/>
        <v>600</v>
      </c>
      <c r="AN2437" s="19"/>
      <c r="AO2437" s="19">
        <f t="shared" si="4778"/>
        <v>600</v>
      </c>
      <c r="AP2437" s="19">
        <f t="shared" si="4748"/>
        <v>600</v>
      </c>
      <c r="AQ2437" s="19"/>
      <c r="AR2437" s="19">
        <f t="shared" si="4780"/>
        <v>600</v>
      </c>
      <c r="AS2437" s="19">
        <f t="shared" si="4749"/>
        <v>600</v>
      </c>
      <c r="AT2437" s="19"/>
      <c r="AU2437" s="19">
        <f t="shared" si="4782"/>
        <v>600</v>
      </c>
      <c r="AV2437" s="19"/>
      <c r="AW2437" s="32"/>
      <c r="AX2437" s="23"/>
      <c r="AY2437" s="2"/>
    </row>
    <row r="2438" spans="1:51" ht="31.2" x14ac:dyDescent="0.3">
      <c r="A2438" s="49" t="s">
        <v>497</v>
      </c>
      <c r="B2438" s="45">
        <v>200</v>
      </c>
      <c r="C2438" s="49"/>
      <c r="D2438" s="49"/>
      <c r="E2438" s="15" t="s">
        <v>578</v>
      </c>
      <c r="F2438" s="19">
        <f t="shared" ref="F2438:K2439" si="4845">F2439</f>
        <v>29932.1</v>
      </c>
      <c r="G2438" s="19">
        <f t="shared" si="4845"/>
        <v>29865.9</v>
      </c>
      <c r="H2438" s="19">
        <f t="shared" si="4845"/>
        <v>29842.9</v>
      </c>
      <c r="I2438" s="19">
        <f t="shared" si="4845"/>
        <v>-29</v>
      </c>
      <c r="J2438" s="19">
        <f t="shared" si="4845"/>
        <v>9</v>
      </c>
      <c r="K2438" s="19">
        <f t="shared" si="4845"/>
        <v>20</v>
      </c>
      <c r="L2438" s="19">
        <f t="shared" si="4784"/>
        <v>29903.1</v>
      </c>
      <c r="M2438" s="19">
        <f t="shared" si="4785"/>
        <v>29874.9</v>
      </c>
      <c r="N2438" s="19">
        <f t="shared" si="4786"/>
        <v>29862.9</v>
      </c>
      <c r="O2438" s="19">
        <f t="shared" ref="O2438:Q2439" si="4846">O2439</f>
        <v>0</v>
      </c>
      <c r="P2438" s="19">
        <f t="shared" si="4846"/>
        <v>0</v>
      </c>
      <c r="Q2438" s="19">
        <f t="shared" si="4846"/>
        <v>0</v>
      </c>
      <c r="R2438" s="19">
        <f t="shared" si="4759"/>
        <v>29903.1</v>
      </c>
      <c r="S2438" s="19">
        <f t="shared" si="4760"/>
        <v>29874.9</v>
      </c>
      <c r="T2438" s="19">
        <f t="shared" si="4761"/>
        <v>29862.9</v>
      </c>
      <c r="U2438" s="19">
        <f t="shared" ref="U2438:AV2439" si="4847">U2439</f>
        <v>0</v>
      </c>
      <c r="V2438" s="19">
        <f t="shared" si="4762"/>
        <v>29903.1</v>
      </c>
      <c r="W2438" s="19">
        <f t="shared" si="4763"/>
        <v>29874.9</v>
      </c>
      <c r="X2438" s="19">
        <f t="shared" si="4764"/>
        <v>29862.9</v>
      </c>
      <c r="Y2438" s="19">
        <f t="shared" si="4847"/>
        <v>0</v>
      </c>
      <c r="Z2438" s="19">
        <f t="shared" si="4847"/>
        <v>0</v>
      </c>
      <c r="AA2438" s="19">
        <f t="shared" si="4847"/>
        <v>0</v>
      </c>
      <c r="AB2438" s="19">
        <f t="shared" si="4772"/>
        <v>29903.1</v>
      </c>
      <c r="AC2438" s="19">
        <f t="shared" si="4773"/>
        <v>29874.9</v>
      </c>
      <c r="AD2438" s="19">
        <f t="shared" si="4774"/>
        <v>29862.9</v>
      </c>
      <c r="AE2438" s="19">
        <f t="shared" si="4847"/>
        <v>0</v>
      </c>
      <c r="AF2438" s="19">
        <f t="shared" si="4847"/>
        <v>0</v>
      </c>
      <c r="AG2438" s="19">
        <f t="shared" si="4792"/>
        <v>29903.1</v>
      </c>
      <c r="AH2438" s="19">
        <f t="shared" si="4793"/>
        <v>29874.9</v>
      </c>
      <c r="AI2438" s="19">
        <f t="shared" si="4794"/>
        <v>29862.9</v>
      </c>
      <c r="AJ2438" s="19">
        <f t="shared" si="4847"/>
        <v>-2028.981</v>
      </c>
      <c r="AK2438" s="19">
        <f t="shared" si="4847"/>
        <v>0</v>
      </c>
      <c r="AL2438" s="19">
        <f t="shared" si="4847"/>
        <v>0</v>
      </c>
      <c r="AM2438" s="19">
        <f t="shared" si="4747"/>
        <v>27874.118999999999</v>
      </c>
      <c r="AN2438" s="19">
        <f t="shared" si="4847"/>
        <v>0</v>
      </c>
      <c r="AO2438" s="19">
        <f t="shared" si="4778"/>
        <v>27874.118999999999</v>
      </c>
      <c r="AP2438" s="19">
        <f t="shared" si="4748"/>
        <v>29874.9</v>
      </c>
      <c r="AQ2438" s="19">
        <f t="shared" si="4847"/>
        <v>0</v>
      </c>
      <c r="AR2438" s="19">
        <f t="shared" si="4780"/>
        <v>29874.9</v>
      </c>
      <c r="AS2438" s="19">
        <f t="shared" si="4749"/>
        <v>29862.9</v>
      </c>
      <c r="AT2438" s="19">
        <f t="shared" si="4847"/>
        <v>0</v>
      </c>
      <c r="AU2438" s="19">
        <f t="shared" si="4782"/>
        <v>29862.9</v>
      </c>
      <c r="AV2438" s="19">
        <f t="shared" si="4847"/>
        <v>0</v>
      </c>
      <c r="AW2438" s="32"/>
      <c r="AX2438" s="23"/>
      <c r="AY2438" s="2"/>
    </row>
    <row r="2439" spans="1:51" ht="46.8" x14ac:dyDescent="0.3">
      <c r="A2439" s="49" t="s">
        <v>497</v>
      </c>
      <c r="B2439" s="45">
        <v>240</v>
      </c>
      <c r="C2439" s="49"/>
      <c r="D2439" s="49"/>
      <c r="E2439" s="15" t="s">
        <v>586</v>
      </c>
      <c r="F2439" s="19">
        <f t="shared" si="4845"/>
        <v>29932.1</v>
      </c>
      <c r="G2439" s="19">
        <f t="shared" si="4845"/>
        <v>29865.9</v>
      </c>
      <c r="H2439" s="19">
        <f t="shared" si="4845"/>
        <v>29842.9</v>
      </c>
      <c r="I2439" s="19">
        <f t="shared" si="4845"/>
        <v>-29</v>
      </c>
      <c r="J2439" s="19">
        <f t="shared" si="4845"/>
        <v>9</v>
      </c>
      <c r="K2439" s="19">
        <f t="shared" si="4845"/>
        <v>20</v>
      </c>
      <c r="L2439" s="19">
        <f t="shared" si="4784"/>
        <v>29903.1</v>
      </c>
      <c r="M2439" s="19">
        <f t="shared" si="4785"/>
        <v>29874.9</v>
      </c>
      <c r="N2439" s="19">
        <f t="shared" si="4786"/>
        <v>29862.9</v>
      </c>
      <c r="O2439" s="19">
        <f t="shared" si="4846"/>
        <v>0</v>
      </c>
      <c r="P2439" s="19">
        <f t="shared" si="4846"/>
        <v>0</v>
      </c>
      <c r="Q2439" s="19">
        <f t="shared" si="4846"/>
        <v>0</v>
      </c>
      <c r="R2439" s="19">
        <f t="shared" si="4759"/>
        <v>29903.1</v>
      </c>
      <c r="S2439" s="19">
        <f t="shared" si="4760"/>
        <v>29874.9</v>
      </c>
      <c r="T2439" s="19">
        <f t="shared" si="4761"/>
        <v>29862.9</v>
      </c>
      <c r="U2439" s="19">
        <f t="shared" si="4847"/>
        <v>0</v>
      </c>
      <c r="V2439" s="19">
        <f t="shared" si="4762"/>
        <v>29903.1</v>
      </c>
      <c r="W2439" s="19">
        <f t="shared" si="4763"/>
        <v>29874.9</v>
      </c>
      <c r="X2439" s="19">
        <f t="shared" si="4764"/>
        <v>29862.9</v>
      </c>
      <c r="Y2439" s="19">
        <f t="shared" si="4847"/>
        <v>0</v>
      </c>
      <c r="Z2439" s="19">
        <f t="shared" si="4847"/>
        <v>0</v>
      </c>
      <c r="AA2439" s="19">
        <f t="shared" si="4847"/>
        <v>0</v>
      </c>
      <c r="AB2439" s="19">
        <f t="shared" si="4772"/>
        <v>29903.1</v>
      </c>
      <c r="AC2439" s="19">
        <f t="shared" si="4773"/>
        <v>29874.9</v>
      </c>
      <c r="AD2439" s="19">
        <f t="shared" si="4774"/>
        <v>29862.9</v>
      </c>
      <c r="AE2439" s="19">
        <f t="shared" si="4847"/>
        <v>0</v>
      </c>
      <c r="AF2439" s="19">
        <f t="shared" si="4847"/>
        <v>0</v>
      </c>
      <c r="AG2439" s="19">
        <f t="shared" si="4792"/>
        <v>29903.1</v>
      </c>
      <c r="AH2439" s="19">
        <f t="shared" si="4793"/>
        <v>29874.9</v>
      </c>
      <c r="AI2439" s="19">
        <f t="shared" si="4794"/>
        <v>29862.9</v>
      </c>
      <c r="AJ2439" s="19">
        <f t="shared" si="4847"/>
        <v>-2028.981</v>
      </c>
      <c r="AK2439" s="19">
        <f t="shared" si="4847"/>
        <v>0</v>
      </c>
      <c r="AL2439" s="19">
        <f t="shared" si="4847"/>
        <v>0</v>
      </c>
      <c r="AM2439" s="19">
        <f t="shared" si="4747"/>
        <v>27874.118999999999</v>
      </c>
      <c r="AN2439" s="19">
        <f t="shared" si="4847"/>
        <v>0</v>
      </c>
      <c r="AO2439" s="19">
        <f t="shared" si="4778"/>
        <v>27874.118999999999</v>
      </c>
      <c r="AP2439" s="19">
        <f t="shared" si="4748"/>
        <v>29874.9</v>
      </c>
      <c r="AQ2439" s="19">
        <f t="shared" si="4847"/>
        <v>0</v>
      </c>
      <c r="AR2439" s="19">
        <f t="shared" si="4780"/>
        <v>29874.9</v>
      </c>
      <c r="AS2439" s="19">
        <f t="shared" si="4749"/>
        <v>29862.9</v>
      </c>
      <c r="AT2439" s="19">
        <f t="shared" si="4847"/>
        <v>0</v>
      </c>
      <c r="AU2439" s="19">
        <f t="shared" si="4782"/>
        <v>29862.9</v>
      </c>
      <c r="AV2439" s="19">
        <f t="shared" si="4847"/>
        <v>0</v>
      </c>
      <c r="AW2439" s="32"/>
      <c r="AX2439" s="23"/>
      <c r="AY2439" s="2"/>
    </row>
    <row r="2440" spans="1:51" ht="62.4" x14ac:dyDescent="0.3">
      <c r="A2440" s="49" t="s">
        <v>497</v>
      </c>
      <c r="B2440" s="45">
        <v>240</v>
      </c>
      <c r="C2440" s="49" t="s">
        <v>5</v>
      </c>
      <c r="D2440" s="49" t="s">
        <v>20</v>
      </c>
      <c r="E2440" s="15" t="s">
        <v>538</v>
      </c>
      <c r="F2440" s="19">
        <v>29932.1</v>
      </c>
      <c r="G2440" s="19">
        <v>29865.9</v>
      </c>
      <c r="H2440" s="19">
        <v>29842.9</v>
      </c>
      <c r="I2440" s="24">
        <v>-29</v>
      </c>
      <c r="J2440" s="24">
        <v>9</v>
      </c>
      <c r="K2440" s="24">
        <v>20</v>
      </c>
      <c r="L2440" s="19">
        <f t="shared" si="4784"/>
        <v>29903.1</v>
      </c>
      <c r="M2440" s="19">
        <f t="shared" si="4785"/>
        <v>29874.9</v>
      </c>
      <c r="N2440" s="19">
        <f t="shared" si="4786"/>
        <v>29862.9</v>
      </c>
      <c r="O2440" s="19"/>
      <c r="P2440" s="19"/>
      <c r="Q2440" s="19"/>
      <c r="R2440" s="19">
        <f t="shared" si="4759"/>
        <v>29903.1</v>
      </c>
      <c r="S2440" s="19">
        <f t="shared" si="4760"/>
        <v>29874.9</v>
      </c>
      <c r="T2440" s="19">
        <f t="shared" si="4761"/>
        <v>29862.9</v>
      </c>
      <c r="U2440" s="19"/>
      <c r="V2440" s="19">
        <f t="shared" si="4762"/>
        <v>29903.1</v>
      </c>
      <c r="W2440" s="19">
        <f t="shared" si="4763"/>
        <v>29874.9</v>
      </c>
      <c r="X2440" s="19">
        <f t="shared" si="4764"/>
        <v>29862.9</v>
      </c>
      <c r="Y2440" s="19"/>
      <c r="Z2440" s="19"/>
      <c r="AA2440" s="19"/>
      <c r="AB2440" s="19">
        <f t="shared" si="4772"/>
        <v>29903.1</v>
      </c>
      <c r="AC2440" s="19">
        <f t="shared" si="4773"/>
        <v>29874.9</v>
      </c>
      <c r="AD2440" s="19">
        <f t="shared" si="4774"/>
        <v>29862.9</v>
      </c>
      <c r="AE2440" s="19"/>
      <c r="AF2440" s="19"/>
      <c r="AG2440" s="19">
        <f t="shared" si="4792"/>
        <v>29903.1</v>
      </c>
      <c r="AH2440" s="19">
        <f t="shared" si="4793"/>
        <v>29874.9</v>
      </c>
      <c r="AI2440" s="19">
        <f t="shared" si="4794"/>
        <v>29862.9</v>
      </c>
      <c r="AJ2440" s="19">
        <f>-2017.481-11.5</f>
        <v>-2028.981</v>
      </c>
      <c r="AK2440" s="19"/>
      <c r="AL2440" s="19"/>
      <c r="AM2440" s="19">
        <f t="shared" si="4747"/>
        <v>27874.118999999999</v>
      </c>
      <c r="AN2440" s="19"/>
      <c r="AO2440" s="19">
        <f t="shared" si="4778"/>
        <v>27874.118999999999</v>
      </c>
      <c r="AP2440" s="19">
        <f t="shared" si="4748"/>
        <v>29874.9</v>
      </c>
      <c r="AQ2440" s="19"/>
      <c r="AR2440" s="19">
        <f t="shared" si="4780"/>
        <v>29874.9</v>
      </c>
      <c r="AS2440" s="19">
        <f t="shared" si="4749"/>
        <v>29862.9</v>
      </c>
      <c r="AT2440" s="19"/>
      <c r="AU2440" s="19">
        <f t="shared" si="4782"/>
        <v>29862.9</v>
      </c>
      <c r="AV2440" s="19"/>
      <c r="AW2440" s="32"/>
      <c r="AX2440" s="23" t="s">
        <v>1282</v>
      </c>
      <c r="AY2440" s="2"/>
    </row>
    <row r="2441" spans="1:51" s="9" customFormat="1" ht="46.8" x14ac:dyDescent="0.3">
      <c r="A2441" s="8" t="s">
        <v>500</v>
      </c>
      <c r="B2441" s="14"/>
      <c r="C2441" s="8"/>
      <c r="D2441" s="8"/>
      <c r="E2441" s="48" t="s">
        <v>606</v>
      </c>
      <c r="F2441" s="12">
        <f t="shared" ref="F2441:K2441" si="4848">F2442+F2447</f>
        <v>44237.8</v>
      </c>
      <c r="G2441" s="12">
        <f t="shared" si="4848"/>
        <v>40497.300000000003</v>
      </c>
      <c r="H2441" s="12">
        <f t="shared" si="4848"/>
        <v>40497.300000000003</v>
      </c>
      <c r="I2441" s="12">
        <f t="shared" si="4848"/>
        <v>0</v>
      </c>
      <c r="J2441" s="12">
        <f t="shared" si="4848"/>
        <v>0</v>
      </c>
      <c r="K2441" s="12">
        <f t="shared" si="4848"/>
        <v>0</v>
      </c>
      <c r="L2441" s="12">
        <f t="shared" si="4784"/>
        <v>44237.8</v>
      </c>
      <c r="M2441" s="12">
        <f t="shared" si="4785"/>
        <v>40497.300000000003</v>
      </c>
      <c r="N2441" s="12">
        <f t="shared" si="4786"/>
        <v>40497.300000000003</v>
      </c>
      <c r="O2441" s="12">
        <f t="shared" ref="O2441:Q2441" si="4849">O2442+O2447</f>
        <v>0</v>
      </c>
      <c r="P2441" s="12">
        <f t="shared" si="4849"/>
        <v>0</v>
      </c>
      <c r="Q2441" s="12">
        <f t="shared" si="4849"/>
        <v>0</v>
      </c>
      <c r="R2441" s="12">
        <f t="shared" si="4759"/>
        <v>44237.8</v>
      </c>
      <c r="S2441" s="12">
        <f t="shared" si="4760"/>
        <v>40497.300000000003</v>
      </c>
      <c r="T2441" s="12">
        <f t="shared" si="4761"/>
        <v>40497.300000000003</v>
      </c>
      <c r="U2441" s="12">
        <f t="shared" ref="U2441:AV2441" si="4850">U2442+U2447</f>
        <v>0</v>
      </c>
      <c r="V2441" s="12">
        <f t="shared" si="4762"/>
        <v>44237.8</v>
      </c>
      <c r="W2441" s="12">
        <f t="shared" si="4763"/>
        <v>40497.300000000003</v>
      </c>
      <c r="X2441" s="12">
        <f t="shared" si="4764"/>
        <v>40497.300000000003</v>
      </c>
      <c r="Y2441" s="12">
        <f t="shared" ref="Y2441:AA2441" si="4851">Y2442+Y2447</f>
        <v>0</v>
      </c>
      <c r="Z2441" s="12">
        <f t="shared" si="4851"/>
        <v>0</v>
      </c>
      <c r="AA2441" s="12">
        <f t="shared" si="4851"/>
        <v>0</v>
      </c>
      <c r="AB2441" s="12">
        <f t="shared" si="4772"/>
        <v>44237.8</v>
      </c>
      <c r="AC2441" s="12">
        <f t="shared" si="4773"/>
        <v>40497.300000000003</v>
      </c>
      <c r="AD2441" s="12">
        <f t="shared" si="4774"/>
        <v>40497.300000000003</v>
      </c>
      <c r="AE2441" s="12">
        <f t="shared" ref="AE2441:AF2441" si="4852">AE2442+AE2447</f>
        <v>0</v>
      </c>
      <c r="AF2441" s="12">
        <f t="shared" si="4852"/>
        <v>0</v>
      </c>
      <c r="AG2441" s="12">
        <f t="shared" si="4792"/>
        <v>44237.8</v>
      </c>
      <c r="AH2441" s="12">
        <f t="shared" si="4793"/>
        <v>40497.300000000003</v>
      </c>
      <c r="AI2441" s="12">
        <f t="shared" si="4794"/>
        <v>40497.300000000003</v>
      </c>
      <c r="AJ2441" s="12">
        <f t="shared" ref="AJ2441:AL2441" si="4853">AJ2442+AJ2447</f>
        <v>-551.70000000000005</v>
      </c>
      <c r="AK2441" s="12">
        <f t="shared" si="4853"/>
        <v>0</v>
      </c>
      <c r="AL2441" s="12">
        <f t="shared" si="4853"/>
        <v>0</v>
      </c>
      <c r="AM2441" s="12">
        <f t="shared" si="4747"/>
        <v>43686.100000000006</v>
      </c>
      <c r="AN2441" s="12">
        <f t="shared" ref="AN2441" si="4854">AN2442+AN2447</f>
        <v>0</v>
      </c>
      <c r="AO2441" s="12">
        <f t="shared" si="4778"/>
        <v>43686.100000000006</v>
      </c>
      <c r="AP2441" s="12">
        <f t="shared" si="4748"/>
        <v>40497.300000000003</v>
      </c>
      <c r="AQ2441" s="12">
        <f t="shared" ref="AQ2441" si="4855">AQ2442+AQ2447</f>
        <v>0</v>
      </c>
      <c r="AR2441" s="12">
        <f t="shared" si="4780"/>
        <v>40497.300000000003</v>
      </c>
      <c r="AS2441" s="12">
        <f t="shared" si="4749"/>
        <v>40497.300000000003</v>
      </c>
      <c r="AT2441" s="12">
        <f t="shared" ref="AT2441" si="4856">AT2442+AT2447</f>
        <v>0</v>
      </c>
      <c r="AU2441" s="12">
        <f t="shared" si="4782"/>
        <v>40497.300000000003</v>
      </c>
      <c r="AV2441" s="12">
        <f t="shared" si="4850"/>
        <v>0</v>
      </c>
      <c r="AW2441" s="22"/>
      <c r="AX2441" s="25"/>
    </row>
    <row r="2442" spans="1:51" s="11" customFormat="1" ht="31.2" x14ac:dyDescent="0.3">
      <c r="A2442" s="10" t="s">
        <v>501</v>
      </c>
      <c r="B2442" s="17"/>
      <c r="C2442" s="10"/>
      <c r="D2442" s="10"/>
      <c r="E2442" s="16" t="s">
        <v>617</v>
      </c>
      <c r="F2442" s="18">
        <f t="shared" ref="F2442:K2445" si="4857">F2443</f>
        <v>4529.3</v>
      </c>
      <c r="G2442" s="18">
        <f t="shared" si="4857"/>
        <v>4187.7</v>
      </c>
      <c r="H2442" s="18">
        <f t="shared" si="4857"/>
        <v>4187.7</v>
      </c>
      <c r="I2442" s="18">
        <f t="shared" si="4857"/>
        <v>0</v>
      </c>
      <c r="J2442" s="18">
        <f t="shared" si="4857"/>
        <v>0</v>
      </c>
      <c r="K2442" s="18">
        <f t="shared" si="4857"/>
        <v>0</v>
      </c>
      <c r="L2442" s="18">
        <f t="shared" si="4784"/>
        <v>4529.3</v>
      </c>
      <c r="M2442" s="18">
        <f t="shared" si="4785"/>
        <v>4187.7</v>
      </c>
      <c r="N2442" s="18">
        <f t="shared" si="4786"/>
        <v>4187.7</v>
      </c>
      <c r="O2442" s="18">
        <f t="shared" ref="O2442:Q2445" si="4858">O2443</f>
        <v>0</v>
      </c>
      <c r="P2442" s="18">
        <f t="shared" si="4858"/>
        <v>0</v>
      </c>
      <c r="Q2442" s="18">
        <f t="shared" si="4858"/>
        <v>0</v>
      </c>
      <c r="R2442" s="18">
        <f t="shared" si="4759"/>
        <v>4529.3</v>
      </c>
      <c r="S2442" s="18">
        <f t="shared" si="4760"/>
        <v>4187.7</v>
      </c>
      <c r="T2442" s="18">
        <f t="shared" si="4761"/>
        <v>4187.7</v>
      </c>
      <c r="U2442" s="18">
        <f t="shared" ref="U2442:AV2443" si="4859">U2443</f>
        <v>0</v>
      </c>
      <c r="V2442" s="18">
        <f t="shared" si="4762"/>
        <v>4529.3</v>
      </c>
      <c r="W2442" s="18">
        <f t="shared" si="4763"/>
        <v>4187.7</v>
      </c>
      <c r="X2442" s="18">
        <f t="shared" si="4764"/>
        <v>4187.7</v>
      </c>
      <c r="Y2442" s="18">
        <f t="shared" si="4859"/>
        <v>0</v>
      </c>
      <c r="Z2442" s="18">
        <f t="shared" si="4859"/>
        <v>0</v>
      </c>
      <c r="AA2442" s="18">
        <f t="shared" si="4859"/>
        <v>0</v>
      </c>
      <c r="AB2442" s="18">
        <f t="shared" si="4772"/>
        <v>4529.3</v>
      </c>
      <c r="AC2442" s="18">
        <f t="shared" si="4773"/>
        <v>4187.7</v>
      </c>
      <c r="AD2442" s="18">
        <f t="shared" si="4774"/>
        <v>4187.7</v>
      </c>
      <c r="AE2442" s="18">
        <f t="shared" si="4859"/>
        <v>0</v>
      </c>
      <c r="AF2442" s="18">
        <f t="shared" si="4859"/>
        <v>0</v>
      </c>
      <c r="AG2442" s="18">
        <f t="shared" si="4792"/>
        <v>4529.3</v>
      </c>
      <c r="AH2442" s="18">
        <f t="shared" si="4793"/>
        <v>4187.7</v>
      </c>
      <c r="AI2442" s="18">
        <f t="shared" si="4794"/>
        <v>4187.7</v>
      </c>
      <c r="AJ2442" s="18">
        <f t="shared" si="4859"/>
        <v>0</v>
      </c>
      <c r="AK2442" s="18">
        <f t="shared" si="4859"/>
        <v>0</v>
      </c>
      <c r="AL2442" s="18">
        <f t="shared" si="4859"/>
        <v>0</v>
      </c>
      <c r="AM2442" s="18">
        <f t="shared" si="4747"/>
        <v>4529.3</v>
      </c>
      <c r="AN2442" s="18">
        <f t="shared" si="4859"/>
        <v>0</v>
      </c>
      <c r="AO2442" s="18">
        <f t="shared" si="4778"/>
        <v>4529.3</v>
      </c>
      <c r="AP2442" s="18">
        <f t="shared" si="4748"/>
        <v>4187.7</v>
      </c>
      <c r="AQ2442" s="18">
        <f t="shared" si="4859"/>
        <v>0</v>
      </c>
      <c r="AR2442" s="18">
        <f t="shared" si="4780"/>
        <v>4187.7</v>
      </c>
      <c r="AS2442" s="18">
        <f t="shared" si="4749"/>
        <v>4187.7</v>
      </c>
      <c r="AT2442" s="18">
        <f t="shared" si="4859"/>
        <v>0</v>
      </c>
      <c r="AU2442" s="18">
        <f t="shared" si="4782"/>
        <v>4187.7</v>
      </c>
      <c r="AV2442" s="18">
        <f t="shared" si="4859"/>
        <v>0</v>
      </c>
      <c r="AW2442" s="31"/>
      <c r="AX2442" s="26"/>
    </row>
    <row r="2443" spans="1:51" ht="31.2" x14ac:dyDescent="0.3">
      <c r="A2443" s="49" t="s">
        <v>499</v>
      </c>
      <c r="B2443" s="45"/>
      <c r="C2443" s="49"/>
      <c r="D2443" s="49"/>
      <c r="E2443" s="15" t="s">
        <v>628</v>
      </c>
      <c r="F2443" s="19">
        <f t="shared" si="4857"/>
        <v>4529.3</v>
      </c>
      <c r="G2443" s="19">
        <f t="shared" si="4857"/>
        <v>4187.7</v>
      </c>
      <c r="H2443" s="19">
        <f t="shared" si="4857"/>
        <v>4187.7</v>
      </c>
      <c r="I2443" s="19">
        <f t="shared" si="4857"/>
        <v>0</v>
      </c>
      <c r="J2443" s="19">
        <f t="shared" si="4857"/>
        <v>0</v>
      </c>
      <c r="K2443" s="19">
        <f t="shared" si="4857"/>
        <v>0</v>
      </c>
      <c r="L2443" s="19">
        <f t="shared" si="4784"/>
        <v>4529.3</v>
      </c>
      <c r="M2443" s="19">
        <f t="shared" si="4785"/>
        <v>4187.7</v>
      </c>
      <c r="N2443" s="19">
        <f t="shared" si="4786"/>
        <v>4187.7</v>
      </c>
      <c r="O2443" s="19">
        <f t="shared" si="4858"/>
        <v>0</v>
      </c>
      <c r="P2443" s="19">
        <f t="shared" si="4858"/>
        <v>0</v>
      </c>
      <c r="Q2443" s="19">
        <f t="shared" si="4858"/>
        <v>0</v>
      </c>
      <c r="R2443" s="19">
        <f t="shared" si="4759"/>
        <v>4529.3</v>
      </c>
      <c r="S2443" s="19">
        <f t="shared" si="4760"/>
        <v>4187.7</v>
      </c>
      <c r="T2443" s="19">
        <f t="shared" si="4761"/>
        <v>4187.7</v>
      </c>
      <c r="U2443" s="19">
        <f t="shared" si="4859"/>
        <v>0</v>
      </c>
      <c r="V2443" s="19">
        <f t="shared" si="4762"/>
        <v>4529.3</v>
      </c>
      <c r="W2443" s="19">
        <f t="shared" si="4763"/>
        <v>4187.7</v>
      </c>
      <c r="X2443" s="19">
        <f t="shared" si="4764"/>
        <v>4187.7</v>
      </c>
      <c r="Y2443" s="19">
        <f t="shared" si="4859"/>
        <v>0</v>
      </c>
      <c r="Z2443" s="19">
        <f t="shared" si="4859"/>
        <v>0</v>
      </c>
      <c r="AA2443" s="19">
        <f t="shared" si="4859"/>
        <v>0</v>
      </c>
      <c r="AB2443" s="19">
        <f t="shared" si="4772"/>
        <v>4529.3</v>
      </c>
      <c r="AC2443" s="19">
        <f t="shared" si="4773"/>
        <v>4187.7</v>
      </c>
      <c r="AD2443" s="19">
        <f t="shared" si="4774"/>
        <v>4187.7</v>
      </c>
      <c r="AE2443" s="19">
        <f t="shared" si="4859"/>
        <v>0</v>
      </c>
      <c r="AF2443" s="19">
        <f t="shared" si="4859"/>
        <v>0</v>
      </c>
      <c r="AG2443" s="19">
        <f t="shared" si="4792"/>
        <v>4529.3</v>
      </c>
      <c r="AH2443" s="19">
        <f t="shared" si="4793"/>
        <v>4187.7</v>
      </c>
      <c r="AI2443" s="19">
        <f t="shared" si="4794"/>
        <v>4187.7</v>
      </c>
      <c r="AJ2443" s="19">
        <f t="shared" si="4859"/>
        <v>0</v>
      </c>
      <c r="AK2443" s="19">
        <f t="shared" si="4859"/>
        <v>0</v>
      </c>
      <c r="AL2443" s="19">
        <f t="shared" si="4859"/>
        <v>0</v>
      </c>
      <c r="AM2443" s="19">
        <f t="shared" si="4747"/>
        <v>4529.3</v>
      </c>
      <c r="AN2443" s="19">
        <f t="shared" si="4859"/>
        <v>0</v>
      </c>
      <c r="AO2443" s="19">
        <f t="shared" si="4778"/>
        <v>4529.3</v>
      </c>
      <c r="AP2443" s="19">
        <f t="shared" si="4748"/>
        <v>4187.7</v>
      </c>
      <c r="AQ2443" s="19">
        <f t="shared" si="4859"/>
        <v>0</v>
      </c>
      <c r="AR2443" s="19">
        <f t="shared" si="4780"/>
        <v>4187.7</v>
      </c>
      <c r="AS2443" s="19">
        <f t="shared" si="4749"/>
        <v>4187.7</v>
      </c>
      <c r="AT2443" s="19">
        <f t="shared" si="4859"/>
        <v>0</v>
      </c>
      <c r="AU2443" s="19">
        <f t="shared" si="4782"/>
        <v>4187.7</v>
      </c>
      <c r="AV2443" s="19">
        <f t="shared" si="4859"/>
        <v>0</v>
      </c>
      <c r="AW2443" s="32"/>
      <c r="AX2443" s="23"/>
      <c r="AY2443" s="2"/>
    </row>
    <row r="2444" spans="1:51" ht="93.6" x14ac:dyDescent="0.3">
      <c r="A2444" s="49" t="s">
        <v>499</v>
      </c>
      <c r="B2444" s="45">
        <v>100</v>
      </c>
      <c r="C2444" s="49"/>
      <c r="D2444" s="49"/>
      <c r="E2444" s="15" t="s">
        <v>577</v>
      </c>
      <c r="F2444" s="19">
        <f t="shared" si="4857"/>
        <v>4529.3</v>
      </c>
      <c r="G2444" s="19">
        <f t="shared" si="4857"/>
        <v>4187.7</v>
      </c>
      <c r="H2444" s="19">
        <f t="shared" si="4857"/>
        <v>4187.7</v>
      </c>
      <c r="I2444" s="19">
        <f t="shared" si="4857"/>
        <v>0</v>
      </c>
      <c r="J2444" s="19">
        <f t="shared" si="4857"/>
        <v>0</v>
      </c>
      <c r="K2444" s="19">
        <f t="shared" si="4857"/>
        <v>0</v>
      </c>
      <c r="L2444" s="19">
        <f t="shared" si="4784"/>
        <v>4529.3</v>
      </c>
      <c r="M2444" s="19">
        <f t="shared" si="4785"/>
        <v>4187.7</v>
      </c>
      <c r="N2444" s="19">
        <f t="shared" si="4786"/>
        <v>4187.7</v>
      </c>
      <c r="O2444" s="19">
        <f t="shared" si="4858"/>
        <v>0</v>
      </c>
      <c r="P2444" s="19">
        <f t="shared" si="4858"/>
        <v>0</v>
      </c>
      <c r="Q2444" s="19">
        <f t="shared" si="4858"/>
        <v>0</v>
      </c>
      <c r="R2444" s="19">
        <f t="shared" si="4759"/>
        <v>4529.3</v>
      </c>
      <c r="S2444" s="19">
        <f t="shared" si="4760"/>
        <v>4187.7</v>
      </c>
      <c r="T2444" s="19">
        <f t="shared" si="4761"/>
        <v>4187.7</v>
      </c>
      <c r="U2444" s="19">
        <f t="shared" ref="U2444:AV2445" si="4860">U2445</f>
        <v>0</v>
      </c>
      <c r="V2444" s="19">
        <f t="shared" si="4762"/>
        <v>4529.3</v>
      </c>
      <c r="W2444" s="19">
        <f t="shared" si="4763"/>
        <v>4187.7</v>
      </c>
      <c r="X2444" s="19">
        <f t="shared" si="4764"/>
        <v>4187.7</v>
      </c>
      <c r="Y2444" s="19">
        <f t="shared" si="4860"/>
        <v>0</v>
      </c>
      <c r="Z2444" s="19">
        <f t="shared" si="4860"/>
        <v>0</v>
      </c>
      <c r="AA2444" s="19">
        <f t="shared" si="4860"/>
        <v>0</v>
      </c>
      <c r="AB2444" s="19">
        <f t="shared" si="4772"/>
        <v>4529.3</v>
      </c>
      <c r="AC2444" s="19">
        <f t="shared" si="4773"/>
        <v>4187.7</v>
      </c>
      <c r="AD2444" s="19">
        <f t="shared" si="4774"/>
        <v>4187.7</v>
      </c>
      <c r="AE2444" s="19">
        <f t="shared" si="4860"/>
        <v>0</v>
      </c>
      <c r="AF2444" s="19">
        <f t="shared" si="4860"/>
        <v>0</v>
      </c>
      <c r="AG2444" s="19">
        <f t="shared" si="4792"/>
        <v>4529.3</v>
      </c>
      <c r="AH2444" s="19">
        <f t="shared" si="4793"/>
        <v>4187.7</v>
      </c>
      <c r="AI2444" s="19">
        <f t="shared" si="4794"/>
        <v>4187.7</v>
      </c>
      <c r="AJ2444" s="19">
        <f t="shared" si="4860"/>
        <v>0</v>
      </c>
      <c r="AK2444" s="19">
        <f t="shared" si="4860"/>
        <v>0</v>
      </c>
      <c r="AL2444" s="19">
        <f t="shared" si="4860"/>
        <v>0</v>
      </c>
      <c r="AM2444" s="19">
        <f t="shared" si="4747"/>
        <v>4529.3</v>
      </c>
      <c r="AN2444" s="19">
        <f t="shared" si="4860"/>
        <v>0</v>
      </c>
      <c r="AO2444" s="19">
        <f t="shared" si="4778"/>
        <v>4529.3</v>
      </c>
      <c r="AP2444" s="19">
        <f t="shared" si="4748"/>
        <v>4187.7</v>
      </c>
      <c r="AQ2444" s="19">
        <f t="shared" si="4860"/>
        <v>0</v>
      </c>
      <c r="AR2444" s="19">
        <f t="shared" si="4780"/>
        <v>4187.7</v>
      </c>
      <c r="AS2444" s="19">
        <f t="shared" si="4749"/>
        <v>4187.7</v>
      </c>
      <c r="AT2444" s="19">
        <f t="shared" si="4860"/>
        <v>0</v>
      </c>
      <c r="AU2444" s="19">
        <f t="shared" si="4782"/>
        <v>4187.7</v>
      </c>
      <c r="AV2444" s="19">
        <f t="shared" si="4860"/>
        <v>0</v>
      </c>
      <c r="AW2444" s="32"/>
      <c r="AX2444" s="23"/>
      <c r="AY2444" s="2"/>
    </row>
    <row r="2445" spans="1:51" ht="31.2" x14ac:dyDescent="0.3">
      <c r="A2445" s="49" t="s">
        <v>499</v>
      </c>
      <c r="B2445" s="45">
        <v>120</v>
      </c>
      <c r="C2445" s="49"/>
      <c r="D2445" s="49"/>
      <c r="E2445" s="15" t="s">
        <v>585</v>
      </c>
      <c r="F2445" s="19">
        <f t="shared" si="4857"/>
        <v>4529.3</v>
      </c>
      <c r="G2445" s="19">
        <f t="shared" si="4857"/>
        <v>4187.7</v>
      </c>
      <c r="H2445" s="19">
        <f t="shared" si="4857"/>
        <v>4187.7</v>
      </c>
      <c r="I2445" s="19">
        <f t="shared" si="4857"/>
        <v>0</v>
      </c>
      <c r="J2445" s="19">
        <f t="shared" si="4857"/>
        <v>0</v>
      </c>
      <c r="K2445" s="19">
        <f t="shared" si="4857"/>
        <v>0</v>
      </c>
      <c r="L2445" s="19">
        <f t="shared" si="4784"/>
        <v>4529.3</v>
      </c>
      <c r="M2445" s="19">
        <f t="shared" si="4785"/>
        <v>4187.7</v>
      </c>
      <c r="N2445" s="19">
        <f t="shared" si="4786"/>
        <v>4187.7</v>
      </c>
      <c r="O2445" s="19">
        <f t="shared" si="4858"/>
        <v>0</v>
      </c>
      <c r="P2445" s="19">
        <f t="shared" si="4858"/>
        <v>0</v>
      </c>
      <c r="Q2445" s="19">
        <f t="shared" si="4858"/>
        <v>0</v>
      </c>
      <c r="R2445" s="19">
        <f t="shared" si="4759"/>
        <v>4529.3</v>
      </c>
      <c r="S2445" s="19">
        <f t="shared" si="4760"/>
        <v>4187.7</v>
      </c>
      <c r="T2445" s="19">
        <f t="shared" si="4761"/>
        <v>4187.7</v>
      </c>
      <c r="U2445" s="19">
        <f t="shared" si="4860"/>
        <v>0</v>
      </c>
      <c r="V2445" s="19">
        <f t="shared" si="4762"/>
        <v>4529.3</v>
      </c>
      <c r="W2445" s="19">
        <f t="shared" si="4763"/>
        <v>4187.7</v>
      </c>
      <c r="X2445" s="19">
        <f t="shared" si="4764"/>
        <v>4187.7</v>
      </c>
      <c r="Y2445" s="19">
        <f t="shared" si="4860"/>
        <v>0</v>
      </c>
      <c r="Z2445" s="19">
        <f t="shared" si="4860"/>
        <v>0</v>
      </c>
      <c r="AA2445" s="19">
        <f t="shared" si="4860"/>
        <v>0</v>
      </c>
      <c r="AB2445" s="19">
        <f t="shared" si="4772"/>
        <v>4529.3</v>
      </c>
      <c r="AC2445" s="19">
        <f t="shared" si="4773"/>
        <v>4187.7</v>
      </c>
      <c r="AD2445" s="19">
        <f t="shared" si="4774"/>
        <v>4187.7</v>
      </c>
      <c r="AE2445" s="19">
        <f t="shared" si="4860"/>
        <v>0</v>
      </c>
      <c r="AF2445" s="19">
        <f t="shared" si="4860"/>
        <v>0</v>
      </c>
      <c r="AG2445" s="19">
        <f t="shared" si="4792"/>
        <v>4529.3</v>
      </c>
      <c r="AH2445" s="19">
        <f t="shared" si="4793"/>
        <v>4187.7</v>
      </c>
      <c r="AI2445" s="19">
        <f t="shared" si="4794"/>
        <v>4187.7</v>
      </c>
      <c r="AJ2445" s="19">
        <f t="shared" si="4860"/>
        <v>0</v>
      </c>
      <c r="AK2445" s="19">
        <f t="shared" si="4860"/>
        <v>0</v>
      </c>
      <c r="AL2445" s="19">
        <f t="shared" si="4860"/>
        <v>0</v>
      </c>
      <c r="AM2445" s="19">
        <f t="shared" si="4747"/>
        <v>4529.3</v>
      </c>
      <c r="AN2445" s="19">
        <f t="shared" si="4860"/>
        <v>0</v>
      </c>
      <c r="AO2445" s="19">
        <f t="shared" si="4778"/>
        <v>4529.3</v>
      </c>
      <c r="AP2445" s="19">
        <f t="shared" si="4748"/>
        <v>4187.7</v>
      </c>
      <c r="AQ2445" s="19">
        <f t="shared" si="4860"/>
        <v>0</v>
      </c>
      <c r="AR2445" s="19">
        <f t="shared" si="4780"/>
        <v>4187.7</v>
      </c>
      <c r="AS2445" s="19">
        <f t="shared" si="4749"/>
        <v>4187.7</v>
      </c>
      <c r="AT2445" s="19">
        <f t="shared" si="4860"/>
        <v>0</v>
      </c>
      <c r="AU2445" s="19">
        <f t="shared" si="4782"/>
        <v>4187.7</v>
      </c>
      <c r="AV2445" s="19">
        <f t="shared" si="4860"/>
        <v>0</v>
      </c>
      <c r="AW2445" s="32"/>
      <c r="AX2445" s="23"/>
      <c r="AY2445" s="2"/>
    </row>
    <row r="2446" spans="1:51" ht="46.8" x14ac:dyDescent="0.3">
      <c r="A2446" s="49" t="s">
        <v>499</v>
      </c>
      <c r="B2446" s="45">
        <v>120</v>
      </c>
      <c r="C2446" s="49" t="s">
        <v>5</v>
      </c>
      <c r="D2446" s="49" t="s">
        <v>142</v>
      </c>
      <c r="E2446" s="15" t="s">
        <v>540</v>
      </c>
      <c r="F2446" s="19">
        <v>4529.3</v>
      </c>
      <c r="G2446" s="19">
        <v>4187.7</v>
      </c>
      <c r="H2446" s="19">
        <v>4187.7</v>
      </c>
      <c r="I2446" s="19"/>
      <c r="J2446" s="19"/>
      <c r="K2446" s="19"/>
      <c r="L2446" s="19">
        <f t="shared" si="4784"/>
        <v>4529.3</v>
      </c>
      <c r="M2446" s="19">
        <f t="shared" si="4785"/>
        <v>4187.7</v>
      </c>
      <c r="N2446" s="19">
        <f t="shared" si="4786"/>
        <v>4187.7</v>
      </c>
      <c r="O2446" s="19"/>
      <c r="P2446" s="19"/>
      <c r="Q2446" s="19"/>
      <c r="R2446" s="19">
        <f t="shared" si="4759"/>
        <v>4529.3</v>
      </c>
      <c r="S2446" s="19">
        <f t="shared" si="4760"/>
        <v>4187.7</v>
      </c>
      <c r="T2446" s="19">
        <f t="shared" si="4761"/>
        <v>4187.7</v>
      </c>
      <c r="U2446" s="19"/>
      <c r="V2446" s="19">
        <f t="shared" si="4762"/>
        <v>4529.3</v>
      </c>
      <c r="W2446" s="19">
        <f t="shared" si="4763"/>
        <v>4187.7</v>
      </c>
      <c r="X2446" s="19">
        <f t="shared" si="4764"/>
        <v>4187.7</v>
      </c>
      <c r="Y2446" s="19"/>
      <c r="Z2446" s="19"/>
      <c r="AA2446" s="19"/>
      <c r="AB2446" s="19">
        <f t="shared" si="4772"/>
        <v>4529.3</v>
      </c>
      <c r="AC2446" s="19">
        <f t="shared" si="4773"/>
        <v>4187.7</v>
      </c>
      <c r="AD2446" s="19">
        <f t="shared" si="4774"/>
        <v>4187.7</v>
      </c>
      <c r="AE2446" s="19"/>
      <c r="AF2446" s="19"/>
      <c r="AG2446" s="19">
        <f t="shared" si="4792"/>
        <v>4529.3</v>
      </c>
      <c r="AH2446" s="19">
        <f t="shared" si="4793"/>
        <v>4187.7</v>
      </c>
      <c r="AI2446" s="19">
        <f t="shared" si="4794"/>
        <v>4187.7</v>
      </c>
      <c r="AJ2446" s="19"/>
      <c r="AK2446" s="19"/>
      <c r="AL2446" s="19"/>
      <c r="AM2446" s="19">
        <f t="shared" si="4747"/>
        <v>4529.3</v>
      </c>
      <c r="AN2446" s="19"/>
      <c r="AO2446" s="19">
        <f t="shared" si="4778"/>
        <v>4529.3</v>
      </c>
      <c r="AP2446" s="19">
        <f t="shared" si="4748"/>
        <v>4187.7</v>
      </c>
      <c r="AQ2446" s="19"/>
      <c r="AR2446" s="19">
        <f t="shared" si="4780"/>
        <v>4187.7</v>
      </c>
      <c r="AS2446" s="19">
        <f t="shared" si="4749"/>
        <v>4187.7</v>
      </c>
      <c r="AT2446" s="19"/>
      <c r="AU2446" s="19">
        <f t="shared" si="4782"/>
        <v>4187.7</v>
      </c>
      <c r="AV2446" s="19"/>
      <c r="AW2446" s="32"/>
      <c r="AX2446" s="23"/>
      <c r="AY2446" s="2"/>
    </row>
    <row r="2447" spans="1:51" s="11" customFormat="1" x14ac:dyDescent="0.3">
      <c r="A2447" s="10" t="s">
        <v>504</v>
      </c>
      <c r="B2447" s="17"/>
      <c r="C2447" s="10"/>
      <c r="D2447" s="10"/>
      <c r="E2447" s="16" t="s">
        <v>616</v>
      </c>
      <c r="F2447" s="18">
        <f t="shared" ref="F2447:K2447" si="4861">F2448+F2452</f>
        <v>39708.5</v>
      </c>
      <c r="G2447" s="18">
        <f t="shared" si="4861"/>
        <v>36309.600000000006</v>
      </c>
      <c r="H2447" s="18">
        <f t="shared" si="4861"/>
        <v>36309.600000000006</v>
      </c>
      <c r="I2447" s="18">
        <f t="shared" si="4861"/>
        <v>0</v>
      </c>
      <c r="J2447" s="18">
        <f t="shared" si="4861"/>
        <v>0</v>
      </c>
      <c r="K2447" s="18">
        <f t="shared" si="4861"/>
        <v>0</v>
      </c>
      <c r="L2447" s="18">
        <f t="shared" si="4784"/>
        <v>39708.5</v>
      </c>
      <c r="M2447" s="18">
        <f t="shared" si="4785"/>
        <v>36309.600000000006</v>
      </c>
      <c r="N2447" s="18">
        <f t="shared" si="4786"/>
        <v>36309.600000000006</v>
      </c>
      <c r="O2447" s="18">
        <f t="shared" ref="O2447:Q2447" si="4862">O2448+O2452</f>
        <v>0</v>
      </c>
      <c r="P2447" s="18">
        <f t="shared" si="4862"/>
        <v>0</v>
      </c>
      <c r="Q2447" s="18">
        <f t="shared" si="4862"/>
        <v>0</v>
      </c>
      <c r="R2447" s="18">
        <f t="shared" si="4759"/>
        <v>39708.5</v>
      </c>
      <c r="S2447" s="18">
        <f t="shared" si="4760"/>
        <v>36309.600000000006</v>
      </c>
      <c r="T2447" s="18">
        <f t="shared" si="4761"/>
        <v>36309.600000000006</v>
      </c>
      <c r="U2447" s="18">
        <f t="shared" ref="U2447:AV2447" si="4863">U2448+U2452</f>
        <v>0</v>
      </c>
      <c r="V2447" s="18">
        <f t="shared" si="4762"/>
        <v>39708.5</v>
      </c>
      <c r="W2447" s="18">
        <f t="shared" si="4763"/>
        <v>36309.600000000006</v>
      </c>
      <c r="X2447" s="18">
        <f t="shared" si="4764"/>
        <v>36309.600000000006</v>
      </c>
      <c r="Y2447" s="18">
        <f t="shared" ref="Y2447:AA2447" si="4864">Y2448+Y2452</f>
        <v>0</v>
      </c>
      <c r="Z2447" s="18">
        <f t="shared" si="4864"/>
        <v>0</v>
      </c>
      <c r="AA2447" s="18">
        <f t="shared" si="4864"/>
        <v>0</v>
      </c>
      <c r="AB2447" s="18">
        <f t="shared" si="4772"/>
        <v>39708.5</v>
      </c>
      <c r="AC2447" s="18">
        <f t="shared" si="4773"/>
        <v>36309.600000000006</v>
      </c>
      <c r="AD2447" s="18">
        <f t="shared" si="4774"/>
        <v>36309.600000000006</v>
      </c>
      <c r="AE2447" s="18">
        <f t="shared" ref="AE2447:AF2447" si="4865">AE2448+AE2452</f>
        <v>0</v>
      </c>
      <c r="AF2447" s="18">
        <f t="shared" si="4865"/>
        <v>0</v>
      </c>
      <c r="AG2447" s="18">
        <f t="shared" si="4792"/>
        <v>39708.5</v>
      </c>
      <c r="AH2447" s="18">
        <f t="shared" si="4793"/>
        <v>36309.600000000006</v>
      </c>
      <c r="AI2447" s="18">
        <f t="shared" si="4794"/>
        <v>36309.600000000006</v>
      </c>
      <c r="AJ2447" s="18">
        <f t="shared" ref="AJ2447:AL2447" si="4866">AJ2448+AJ2452</f>
        <v>-551.70000000000005</v>
      </c>
      <c r="AK2447" s="18">
        <f t="shared" si="4866"/>
        <v>0</v>
      </c>
      <c r="AL2447" s="18">
        <f t="shared" si="4866"/>
        <v>0</v>
      </c>
      <c r="AM2447" s="18">
        <f t="shared" si="4747"/>
        <v>39156.800000000003</v>
      </c>
      <c r="AN2447" s="18">
        <f t="shared" ref="AN2447" si="4867">AN2448+AN2452</f>
        <v>0</v>
      </c>
      <c r="AO2447" s="18">
        <f t="shared" si="4778"/>
        <v>39156.800000000003</v>
      </c>
      <c r="AP2447" s="18">
        <f t="shared" si="4748"/>
        <v>36309.600000000006</v>
      </c>
      <c r="AQ2447" s="18">
        <f t="shared" ref="AQ2447" si="4868">AQ2448+AQ2452</f>
        <v>0</v>
      </c>
      <c r="AR2447" s="18">
        <f t="shared" si="4780"/>
        <v>36309.600000000006</v>
      </c>
      <c r="AS2447" s="18">
        <f t="shared" si="4749"/>
        <v>36309.600000000006</v>
      </c>
      <c r="AT2447" s="18">
        <f t="shared" ref="AT2447" si="4869">AT2448+AT2452</f>
        <v>0</v>
      </c>
      <c r="AU2447" s="18">
        <f t="shared" si="4782"/>
        <v>36309.600000000006</v>
      </c>
      <c r="AV2447" s="18">
        <f t="shared" si="4863"/>
        <v>0</v>
      </c>
      <c r="AW2447" s="31"/>
      <c r="AX2447" s="26"/>
    </row>
    <row r="2448" spans="1:51" ht="31.2" x14ac:dyDescent="0.3">
      <c r="A2448" s="49" t="s">
        <v>502</v>
      </c>
      <c r="B2448" s="45"/>
      <c r="C2448" s="49"/>
      <c r="D2448" s="49"/>
      <c r="E2448" s="15" t="s">
        <v>628</v>
      </c>
      <c r="F2448" s="19">
        <f t="shared" ref="F2448:K2450" si="4870">F2449</f>
        <v>34141.5</v>
      </c>
      <c r="G2448" s="19">
        <f t="shared" si="4870"/>
        <v>30742.600000000002</v>
      </c>
      <c r="H2448" s="19">
        <f t="shared" si="4870"/>
        <v>30742.600000000002</v>
      </c>
      <c r="I2448" s="19">
        <f t="shared" si="4870"/>
        <v>0</v>
      </c>
      <c r="J2448" s="19">
        <f t="shared" si="4870"/>
        <v>0</v>
      </c>
      <c r="K2448" s="19">
        <f t="shared" si="4870"/>
        <v>0</v>
      </c>
      <c r="L2448" s="19">
        <f t="shared" si="4784"/>
        <v>34141.5</v>
      </c>
      <c r="M2448" s="19">
        <f t="shared" si="4785"/>
        <v>30742.600000000002</v>
      </c>
      <c r="N2448" s="19">
        <f t="shared" si="4786"/>
        <v>30742.600000000002</v>
      </c>
      <c r="O2448" s="19">
        <f t="shared" ref="O2448:Q2450" si="4871">O2449</f>
        <v>0</v>
      </c>
      <c r="P2448" s="19">
        <f t="shared" si="4871"/>
        <v>0</v>
      </c>
      <c r="Q2448" s="19">
        <f t="shared" si="4871"/>
        <v>0</v>
      </c>
      <c r="R2448" s="19">
        <f t="shared" si="4759"/>
        <v>34141.5</v>
      </c>
      <c r="S2448" s="19">
        <f t="shared" si="4760"/>
        <v>30742.600000000002</v>
      </c>
      <c r="T2448" s="19">
        <f t="shared" si="4761"/>
        <v>30742.600000000002</v>
      </c>
      <c r="U2448" s="19">
        <f t="shared" ref="U2448:AV2448" si="4872">U2449</f>
        <v>0</v>
      </c>
      <c r="V2448" s="19">
        <f t="shared" si="4762"/>
        <v>34141.5</v>
      </c>
      <c r="W2448" s="19">
        <f t="shared" si="4763"/>
        <v>30742.600000000002</v>
      </c>
      <c r="X2448" s="19">
        <f t="shared" si="4764"/>
        <v>30742.600000000002</v>
      </c>
      <c r="Y2448" s="19">
        <f t="shared" si="4872"/>
        <v>0</v>
      </c>
      <c r="Z2448" s="19">
        <f t="shared" si="4872"/>
        <v>0</v>
      </c>
      <c r="AA2448" s="19">
        <f t="shared" si="4872"/>
        <v>0</v>
      </c>
      <c r="AB2448" s="19">
        <f t="shared" si="4772"/>
        <v>34141.5</v>
      </c>
      <c r="AC2448" s="19">
        <f t="shared" si="4773"/>
        <v>30742.600000000002</v>
      </c>
      <c r="AD2448" s="19">
        <f t="shared" si="4774"/>
        <v>30742.600000000002</v>
      </c>
      <c r="AE2448" s="19">
        <f t="shared" si="4872"/>
        <v>0</v>
      </c>
      <c r="AF2448" s="19">
        <f t="shared" si="4872"/>
        <v>0</v>
      </c>
      <c r="AG2448" s="19">
        <f t="shared" si="4792"/>
        <v>34141.5</v>
      </c>
      <c r="AH2448" s="19">
        <f t="shared" si="4793"/>
        <v>30742.600000000002</v>
      </c>
      <c r="AI2448" s="19">
        <f t="shared" si="4794"/>
        <v>30742.600000000002</v>
      </c>
      <c r="AJ2448" s="19">
        <f t="shared" si="4872"/>
        <v>0</v>
      </c>
      <c r="AK2448" s="19">
        <f t="shared" si="4872"/>
        <v>0</v>
      </c>
      <c r="AL2448" s="19">
        <f t="shared" si="4872"/>
        <v>0</v>
      </c>
      <c r="AM2448" s="19">
        <f t="shared" si="4747"/>
        <v>34141.5</v>
      </c>
      <c r="AN2448" s="19">
        <f t="shared" si="4872"/>
        <v>0</v>
      </c>
      <c r="AO2448" s="19">
        <f t="shared" si="4778"/>
        <v>34141.5</v>
      </c>
      <c r="AP2448" s="19">
        <f t="shared" si="4748"/>
        <v>30742.600000000002</v>
      </c>
      <c r="AQ2448" s="19">
        <f t="shared" si="4872"/>
        <v>0</v>
      </c>
      <c r="AR2448" s="19">
        <f t="shared" si="4780"/>
        <v>30742.600000000002</v>
      </c>
      <c r="AS2448" s="19">
        <f t="shared" si="4749"/>
        <v>30742.600000000002</v>
      </c>
      <c r="AT2448" s="19">
        <f t="shared" si="4872"/>
        <v>0</v>
      </c>
      <c r="AU2448" s="19">
        <f t="shared" si="4782"/>
        <v>30742.600000000002</v>
      </c>
      <c r="AV2448" s="19">
        <f t="shared" si="4872"/>
        <v>0</v>
      </c>
      <c r="AW2448" s="32"/>
      <c r="AX2448" s="23"/>
      <c r="AY2448" s="2"/>
    </row>
    <row r="2449" spans="1:51" ht="93.6" x14ac:dyDescent="0.3">
      <c r="A2449" s="49" t="s">
        <v>502</v>
      </c>
      <c r="B2449" s="45">
        <v>100</v>
      </c>
      <c r="C2449" s="49"/>
      <c r="D2449" s="49"/>
      <c r="E2449" s="15" t="s">
        <v>577</v>
      </c>
      <c r="F2449" s="19">
        <f t="shared" si="4870"/>
        <v>34141.5</v>
      </c>
      <c r="G2449" s="19">
        <f t="shared" si="4870"/>
        <v>30742.600000000002</v>
      </c>
      <c r="H2449" s="19">
        <f t="shared" si="4870"/>
        <v>30742.600000000002</v>
      </c>
      <c r="I2449" s="19">
        <f t="shared" si="4870"/>
        <v>0</v>
      </c>
      <c r="J2449" s="19">
        <f t="shared" si="4870"/>
        <v>0</v>
      </c>
      <c r="K2449" s="19">
        <f t="shared" si="4870"/>
        <v>0</v>
      </c>
      <c r="L2449" s="19">
        <f t="shared" si="4784"/>
        <v>34141.5</v>
      </c>
      <c r="M2449" s="19">
        <f t="shared" si="4785"/>
        <v>30742.600000000002</v>
      </c>
      <c r="N2449" s="19">
        <f t="shared" si="4786"/>
        <v>30742.600000000002</v>
      </c>
      <c r="O2449" s="19">
        <f t="shared" si="4871"/>
        <v>0</v>
      </c>
      <c r="P2449" s="19">
        <f t="shared" si="4871"/>
        <v>0</v>
      </c>
      <c r="Q2449" s="19">
        <f t="shared" si="4871"/>
        <v>0</v>
      </c>
      <c r="R2449" s="19">
        <f t="shared" si="4759"/>
        <v>34141.5</v>
      </c>
      <c r="S2449" s="19">
        <f t="shared" si="4760"/>
        <v>30742.600000000002</v>
      </c>
      <c r="T2449" s="19">
        <f t="shared" si="4761"/>
        <v>30742.600000000002</v>
      </c>
      <c r="U2449" s="19">
        <f t="shared" ref="U2449:AV2450" si="4873">U2450</f>
        <v>0</v>
      </c>
      <c r="V2449" s="19">
        <f t="shared" si="4762"/>
        <v>34141.5</v>
      </c>
      <c r="W2449" s="19">
        <f t="shared" si="4763"/>
        <v>30742.600000000002</v>
      </c>
      <c r="X2449" s="19">
        <f t="shared" si="4764"/>
        <v>30742.600000000002</v>
      </c>
      <c r="Y2449" s="19">
        <f t="shared" si="4873"/>
        <v>0</v>
      </c>
      <c r="Z2449" s="19">
        <f t="shared" si="4873"/>
        <v>0</v>
      </c>
      <c r="AA2449" s="19">
        <f t="shared" si="4873"/>
        <v>0</v>
      </c>
      <c r="AB2449" s="19">
        <f t="shared" si="4772"/>
        <v>34141.5</v>
      </c>
      <c r="AC2449" s="19">
        <f t="shared" si="4773"/>
        <v>30742.600000000002</v>
      </c>
      <c r="AD2449" s="19">
        <f t="shared" si="4774"/>
        <v>30742.600000000002</v>
      </c>
      <c r="AE2449" s="19">
        <f t="shared" si="4873"/>
        <v>0</v>
      </c>
      <c r="AF2449" s="19">
        <f t="shared" si="4873"/>
        <v>0</v>
      </c>
      <c r="AG2449" s="19">
        <f t="shared" si="4792"/>
        <v>34141.5</v>
      </c>
      <c r="AH2449" s="19">
        <f t="shared" si="4793"/>
        <v>30742.600000000002</v>
      </c>
      <c r="AI2449" s="19">
        <f t="shared" si="4794"/>
        <v>30742.600000000002</v>
      </c>
      <c r="AJ2449" s="19">
        <f t="shared" si="4873"/>
        <v>0</v>
      </c>
      <c r="AK2449" s="19">
        <f t="shared" si="4873"/>
        <v>0</v>
      </c>
      <c r="AL2449" s="19">
        <f t="shared" si="4873"/>
        <v>0</v>
      </c>
      <c r="AM2449" s="19">
        <f t="shared" si="4747"/>
        <v>34141.5</v>
      </c>
      <c r="AN2449" s="19">
        <f t="shared" si="4873"/>
        <v>0</v>
      </c>
      <c r="AO2449" s="19">
        <f t="shared" si="4778"/>
        <v>34141.5</v>
      </c>
      <c r="AP2449" s="19">
        <f t="shared" si="4748"/>
        <v>30742.600000000002</v>
      </c>
      <c r="AQ2449" s="19">
        <f t="shared" si="4873"/>
        <v>0</v>
      </c>
      <c r="AR2449" s="19">
        <f t="shared" si="4780"/>
        <v>30742.600000000002</v>
      </c>
      <c r="AS2449" s="19">
        <f t="shared" si="4749"/>
        <v>30742.600000000002</v>
      </c>
      <c r="AT2449" s="19">
        <f t="shared" si="4873"/>
        <v>0</v>
      </c>
      <c r="AU2449" s="19">
        <f t="shared" si="4782"/>
        <v>30742.600000000002</v>
      </c>
      <c r="AV2449" s="19">
        <f t="shared" si="4873"/>
        <v>0</v>
      </c>
      <c r="AW2449" s="32"/>
      <c r="AX2449" s="23"/>
      <c r="AY2449" s="2"/>
    </row>
    <row r="2450" spans="1:51" ht="31.2" x14ac:dyDescent="0.3">
      <c r="A2450" s="49" t="s">
        <v>502</v>
      </c>
      <c r="B2450" s="45">
        <v>120</v>
      </c>
      <c r="C2450" s="49"/>
      <c r="D2450" s="49"/>
      <c r="E2450" s="15" t="s">
        <v>585</v>
      </c>
      <c r="F2450" s="19">
        <f t="shared" si="4870"/>
        <v>34141.5</v>
      </c>
      <c r="G2450" s="19">
        <f t="shared" si="4870"/>
        <v>30742.600000000002</v>
      </c>
      <c r="H2450" s="19">
        <f t="shared" si="4870"/>
        <v>30742.600000000002</v>
      </c>
      <c r="I2450" s="19">
        <f t="shared" si="4870"/>
        <v>0</v>
      </c>
      <c r="J2450" s="19">
        <f t="shared" si="4870"/>
        <v>0</v>
      </c>
      <c r="K2450" s="19">
        <f t="shared" si="4870"/>
        <v>0</v>
      </c>
      <c r="L2450" s="19">
        <f t="shared" si="4784"/>
        <v>34141.5</v>
      </c>
      <c r="M2450" s="19">
        <f t="shared" si="4785"/>
        <v>30742.600000000002</v>
      </c>
      <c r="N2450" s="19">
        <f t="shared" si="4786"/>
        <v>30742.600000000002</v>
      </c>
      <c r="O2450" s="19">
        <f t="shared" si="4871"/>
        <v>0</v>
      </c>
      <c r="P2450" s="19">
        <f t="shared" si="4871"/>
        <v>0</v>
      </c>
      <c r="Q2450" s="19">
        <f t="shared" si="4871"/>
        <v>0</v>
      </c>
      <c r="R2450" s="19">
        <f t="shared" si="4759"/>
        <v>34141.5</v>
      </c>
      <c r="S2450" s="19">
        <f t="shared" si="4760"/>
        <v>30742.600000000002</v>
      </c>
      <c r="T2450" s="19">
        <f t="shared" si="4761"/>
        <v>30742.600000000002</v>
      </c>
      <c r="U2450" s="19">
        <f t="shared" si="4873"/>
        <v>0</v>
      </c>
      <c r="V2450" s="19">
        <f t="shared" si="4762"/>
        <v>34141.5</v>
      </c>
      <c r="W2450" s="19">
        <f t="shared" si="4763"/>
        <v>30742.600000000002</v>
      </c>
      <c r="X2450" s="19">
        <f t="shared" si="4764"/>
        <v>30742.600000000002</v>
      </c>
      <c r="Y2450" s="19">
        <f t="shared" si="4873"/>
        <v>0</v>
      </c>
      <c r="Z2450" s="19">
        <f t="shared" si="4873"/>
        <v>0</v>
      </c>
      <c r="AA2450" s="19">
        <f t="shared" si="4873"/>
        <v>0</v>
      </c>
      <c r="AB2450" s="19">
        <f t="shared" si="4772"/>
        <v>34141.5</v>
      </c>
      <c r="AC2450" s="19">
        <f t="shared" si="4773"/>
        <v>30742.600000000002</v>
      </c>
      <c r="AD2450" s="19">
        <f t="shared" si="4774"/>
        <v>30742.600000000002</v>
      </c>
      <c r="AE2450" s="19">
        <f t="shared" si="4873"/>
        <v>0</v>
      </c>
      <c r="AF2450" s="19">
        <f t="shared" si="4873"/>
        <v>0</v>
      </c>
      <c r="AG2450" s="19">
        <f t="shared" si="4792"/>
        <v>34141.5</v>
      </c>
      <c r="AH2450" s="19">
        <f t="shared" si="4793"/>
        <v>30742.600000000002</v>
      </c>
      <c r="AI2450" s="19">
        <f t="shared" si="4794"/>
        <v>30742.600000000002</v>
      </c>
      <c r="AJ2450" s="19">
        <f t="shared" si="4873"/>
        <v>0</v>
      </c>
      <c r="AK2450" s="19">
        <f t="shared" si="4873"/>
        <v>0</v>
      </c>
      <c r="AL2450" s="19">
        <f t="shared" si="4873"/>
        <v>0</v>
      </c>
      <c r="AM2450" s="19">
        <f t="shared" si="4747"/>
        <v>34141.5</v>
      </c>
      <c r="AN2450" s="19">
        <f t="shared" si="4873"/>
        <v>0</v>
      </c>
      <c r="AO2450" s="19">
        <f t="shared" si="4778"/>
        <v>34141.5</v>
      </c>
      <c r="AP2450" s="19">
        <f t="shared" si="4748"/>
        <v>30742.600000000002</v>
      </c>
      <c r="AQ2450" s="19">
        <f t="shared" si="4873"/>
        <v>0</v>
      </c>
      <c r="AR2450" s="19">
        <f t="shared" si="4780"/>
        <v>30742.600000000002</v>
      </c>
      <c r="AS2450" s="19">
        <f t="shared" si="4749"/>
        <v>30742.600000000002</v>
      </c>
      <c r="AT2450" s="19">
        <f t="shared" si="4873"/>
        <v>0</v>
      </c>
      <c r="AU2450" s="19">
        <f t="shared" si="4782"/>
        <v>30742.600000000002</v>
      </c>
      <c r="AV2450" s="19">
        <f t="shared" si="4873"/>
        <v>0</v>
      </c>
      <c r="AW2450" s="32"/>
      <c r="AX2450" s="23"/>
      <c r="AY2450" s="2"/>
    </row>
    <row r="2451" spans="1:51" ht="46.8" x14ac:dyDescent="0.3">
      <c r="A2451" s="49" t="s">
        <v>502</v>
      </c>
      <c r="B2451" s="45">
        <v>120</v>
      </c>
      <c r="C2451" s="49" t="s">
        <v>5</v>
      </c>
      <c r="D2451" s="49" t="s">
        <v>142</v>
      </c>
      <c r="E2451" s="15" t="s">
        <v>540</v>
      </c>
      <c r="F2451" s="19">
        <v>34141.5</v>
      </c>
      <c r="G2451" s="19">
        <v>30742.600000000002</v>
      </c>
      <c r="H2451" s="19">
        <v>30742.600000000002</v>
      </c>
      <c r="I2451" s="19"/>
      <c r="J2451" s="19"/>
      <c r="K2451" s="19"/>
      <c r="L2451" s="19">
        <f t="shared" si="4784"/>
        <v>34141.5</v>
      </c>
      <c r="M2451" s="19">
        <f t="shared" si="4785"/>
        <v>30742.600000000002</v>
      </c>
      <c r="N2451" s="19">
        <f t="shared" si="4786"/>
        <v>30742.600000000002</v>
      </c>
      <c r="O2451" s="19"/>
      <c r="P2451" s="19"/>
      <c r="Q2451" s="19"/>
      <c r="R2451" s="19">
        <f t="shared" si="4759"/>
        <v>34141.5</v>
      </c>
      <c r="S2451" s="19">
        <f t="shared" si="4760"/>
        <v>30742.600000000002</v>
      </c>
      <c r="T2451" s="19">
        <f t="shared" si="4761"/>
        <v>30742.600000000002</v>
      </c>
      <c r="U2451" s="19"/>
      <c r="V2451" s="19">
        <f t="shared" si="4762"/>
        <v>34141.5</v>
      </c>
      <c r="W2451" s="19">
        <f t="shared" si="4763"/>
        <v>30742.600000000002</v>
      </c>
      <c r="X2451" s="19">
        <f t="shared" si="4764"/>
        <v>30742.600000000002</v>
      </c>
      <c r="Y2451" s="19"/>
      <c r="Z2451" s="19"/>
      <c r="AA2451" s="19"/>
      <c r="AB2451" s="19">
        <f t="shared" si="4772"/>
        <v>34141.5</v>
      </c>
      <c r="AC2451" s="19">
        <f t="shared" si="4773"/>
        <v>30742.600000000002</v>
      </c>
      <c r="AD2451" s="19">
        <f t="shared" si="4774"/>
        <v>30742.600000000002</v>
      </c>
      <c r="AE2451" s="19"/>
      <c r="AF2451" s="19"/>
      <c r="AG2451" s="19">
        <f t="shared" si="4792"/>
        <v>34141.5</v>
      </c>
      <c r="AH2451" s="19">
        <f t="shared" si="4793"/>
        <v>30742.600000000002</v>
      </c>
      <c r="AI2451" s="19">
        <f t="shared" si="4794"/>
        <v>30742.600000000002</v>
      </c>
      <c r="AJ2451" s="19"/>
      <c r="AK2451" s="19"/>
      <c r="AL2451" s="19"/>
      <c r="AM2451" s="19">
        <f t="shared" si="4747"/>
        <v>34141.5</v>
      </c>
      <c r="AN2451" s="19"/>
      <c r="AO2451" s="19">
        <f t="shared" si="4778"/>
        <v>34141.5</v>
      </c>
      <c r="AP2451" s="19">
        <f t="shared" si="4748"/>
        <v>30742.600000000002</v>
      </c>
      <c r="AQ2451" s="19"/>
      <c r="AR2451" s="19">
        <f t="shared" si="4780"/>
        <v>30742.600000000002</v>
      </c>
      <c r="AS2451" s="19">
        <f t="shared" si="4749"/>
        <v>30742.600000000002</v>
      </c>
      <c r="AT2451" s="19"/>
      <c r="AU2451" s="19">
        <f t="shared" si="4782"/>
        <v>30742.600000000002</v>
      </c>
      <c r="AV2451" s="19"/>
      <c r="AW2451" s="32"/>
      <c r="AX2451" s="23"/>
      <c r="AY2451" s="2"/>
    </row>
    <row r="2452" spans="1:51" ht="31.2" x14ac:dyDescent="0.3">
      <c r="A2452" s="49" t="s">
        <v>503</v>
      </c>
      <c r="B2452" s="45"/>
      <c r="C2452" s="49"/>
      <c r="D2452" s="49"/>
      <c r="E2452" s="15" t="s">
        <v>629</v>
      </c>
      <c r="F2452" s="19">
        <f t="shared" ref="F2452:K2452" si="4874">F2453+F2456+F2459</f>
        <v>5567</v>
      </c>
      <c r="G2452" s="19">
        <f t="shared" si="4874"/>
        <v>5567</v>
      </c>
      <c r="H2452" s="19">
        <f t="shared" si="4874"/>
        <v>5567</v>
      </c>
      <c r="I2452" s="19">
        <f t="shared" si="4874"/>
        <v>0</v>
      </c>
      <c r="J2452" s="19">
        <f t="shared" si="4874"/>
        <v>0</v>
      </c>
      <c r="K2452" s="19">
        <f t="shared" si="4874"/>
        <v>0</v>
      </c>
      <c r="L2452" s="19">
        <f t="shared" si="4784"/>
        <v>5567</v>
      </c>
      <c r="M2452" s="19">
        <f t="shared" si="4785"/>
        <v>5567</v>
      </c>
      <c r="N2452" s="19">
        <f t="shared" si="4786"/>
        <v>5567</v>
      </c>
      <c r="O2452" s="19">
        <f t="shared" ref="O2452:Q2452" si="4875">O2453+O2456+O2459</f>
        <v>0</v>
      </c>
      <c r="P2452" s="19">
        <f t="shared" si="4875"/>
        <v>0</v>
      </c>
      <c r="Q2452" s="19">
        <f t="shared" si="4875"/>
        <v>0</v>
      </c>
      <c r="R2452" s="19">
        <f t="shared" si="4759"/>
        <v>5567</v>
      </c>
      <c r="S2452" s="19">
        <f t="shared" si="4760"/>
        <v>5567</v>
      </c>
      <c r="T2452" s="19">
        <f t="shared" si="4761"/>
        <v>5567</v>
      </c>
      <c r="U2452" s="19">
        <f t="shared" ref="U2452:AV2452" si="4876">U2453+U2456+U2459</f>
        <v>0</v>
      </c>
      <c r="V2452" s="19">
        <f t="shared" si="4762"/>
        <v>5567</v>
      </c>
      <c r="W2452" s="19">
        <f t="shared" si="4763"/>
        <v>5567</v>
      </c>
      <c r="X2452" s="19">
        <f t="shared" si="4764"/>
        <v>5567</v>
      </c>
      <c r="Y2452" s="19">
        <f t="shared" ref="Y2452:AA2452" si="4877">Y2453+Y2456+Y2459</f>
        <v>0</v>
      </c>
      <c r="Z2452" s="19">
        <f t="shared" si="4877"/>
        <v>0</v>
      </c>
      <c r="AA2452" s="19">
        <f t="shared" si="4877"/>
        <v>0</v>
      </c>
      <c r="AB2452" s="19">
        <f t="shared" si="4772"/>
        <v>5567</v>
      </c>
      <c r="AC2452" s="19">
        <f t="shared" si="4773"/>
        <v>5567</v>
      </c>
      <c r="AD2452" s="19">
        <f t="shared" si="4774"/>
        <v>5567</v>
      </c>
      <c r="AE2452" s="19">
        <f t="shared" ref="AE2452:AF2452" si="4878">AE2453+AE2456+AE2459</f>
        <v>0</v>
      </c>
      <c r="AF2452" s="19">
        <f t="shared" si="4878"/>
        <v>0</v>
      </c>
      <c r="AG2452" s="19">
        <f t="shared" si="4792"/>
        <v>5567</v>
      </c>
      <c r="AH2452" s="19">
        <f t="shared" si="4793"/>
        <v>5567</v>
      </c>
      <c r="AI2452" s="19">
        <f t="shared" si="4794"/>
        <v>5567</v>
      </c>
      <c r="AJ2452" s="19">
        <f t="shared" ref="AJ2452:AL2452" si="4879">AJ2453+AJ2456+AJ2459</f>
        <v>-551.70000000000005</v>
      </c>
      <c r="AK2452" s="19">
        <f t="shared" si="4879"/>
        <v>0</v>
      </c>
      <c r="AL2452" s="19">
        <f t="shared" si="4879"/>
        <v>0</v>
      </c>
      <c r="AM2452" s="19">
        <f t="shared" si="4747"/>
        <v>5015.3</v>
      </c>
      <c r="AN2452" s="19">
        <f t="shared" ref="AN2452" si="4880">AN2453+AN2456+AN2459</f>
        <v>0</v>
      </c>
      <c r="AO2452" s="19">
        <f t="shared" si="4778"/>
        <v>5015.3</v>
      </c>
      <c r="AP2452" s="19">
        <f t="shared" si="4748"/>
        <v>5567</v>
      </c>
      <c r="AQ2452" s="19">
        <f t="shared" ref="AQ2452" si="4881">AQ2453+AQ2456+AQ2459</f>
        <v>0</v>
      </c>
      <c r="AR2452" s="19">
        <f t="shared" si="4780"/>
        <v>5567</v>
      </c>
      <c r="AS2452" s="19">
        <f t="shared" si="4749"/>
        <v>5567</v>
      </c>
      <c r="AT2452" s="19">
        <f t="shared" ref="AT2452" si="4882">AT2453+AT2456+AT2459</f>
        <v>0</v>
      </c>
      <c r="AU2452" s="19">
        <f t="shared" si="4782"/>
        <v>5567</v>
      </c>
      <c r="AV2452" s="19">
        <f t="shared" si="4876"/>
        <v>0</v>
      </c>
      <c r="AW2452" s="32"/>
      <c r="AX2452" s="23"/>
      <c r="AY2452" s="2"/>
    </row>
    <row r="2453" spans="1:51" ht="93.6" x14ac:dyDescent="0.3">
      <c r="A2453" s="49" t="s">
        <v>503</v>
      </c>
      <c r="B2453" s="45">
        <v>100</v>
      </c>
      <c r="C2453" s="49"/>
      <c r="D2453" s="49"/>
      <c r="E2453" s="15" t="s">
        <v>577</v>
      </c>
      <c r="F2453" s="19">
        <f t="shared" ref="F2453:K2454" si="4883">F2454</f>
        <v>442.7</v>
      </c>
      <c r="G2453" s="19">
        <f t="shared" si="4883"/>
        <v>442.7</v>
      </c>
      <c r="H2453" s="19">
        <f t="shared" si="4883"/>
        <v>442.7</v>
      </c>
      <c r="I2453" s="19">
        <f t="shared" si="4883"/>
        <v>0</v>
      </c>
      <c r="J2453" s="19">
        <f t="shared" si="4883"/>
        <v>0</v>
      </c>
      <c r="K2453" s="19">
        <f t="shared" si="4883"/>
        <v>0</v>
      </c>
      <c r="L2453" s="19">
        <f t="shared" si="4784"/>
        <v>442.7</v>
      </c>
      <c r="M2453" s="19">
        <f t="shared" si="4785"/>
        <v>442.7</v>
      </c>
      <c r="N2453" s="19">
        <f t="shared" si="4786"/>
        <v>442.7</v>
      </c>
      <c r="O2453" s="19">
        <f t="shared" ref="O2453:Q2454" si="4884">O2454</f>
        <v>0</v>
      </c>
      <c r="P2453" s="19">
        <f t="shared" si="4884"/>
        <v>0</v>
      </c>
      <c r="Q2453" s="19">
        <f t="shared" si="4884"/>
        <v>0</v>
      </c>
      <c r="R2453" s="19">
        <f t="shared" si="4759"/>
        <v>442.7</v>
      </c>
      <c r="S2453" s="19">
        <f t="shared" si="4760"/>
        <v>442.7</v>
      </c>
      <c r="T2453" s="19">
        <f t="shared" si="4761"/>
        <v>442.7</v>
      </c>
      <c r="U2453" s="19">
        <f t="shared" ref="U2453:AV2454" si="4885">U2454</f>
        <v>0</v>
      </c>
      <c r="V2453" s="19">
        <f t="shared" si="4762"/>
        <v>442.7</v>
      </c>
      <c r="W2453" s="19">
        <f t="shared" si="4763"/>
        <v>442.7</v>
      </c>
      <c r="X2453" s="19">
        <f t="shared" si="4764"/>
        <v>442.7</v>
      </c>
      <c r="Y2453" s="19">
        <f t="shared" si="4885"/>
        <v>0</v>
      </c>
      <c r="Z2453" s="19">
        <f t="shared" si="4885"/>
        <v>0</v>
      </c>
      <c r="AA2453" s="19">
        <f t="shared" si="4885"/>
        <v>0</v>
      </c>
      <c r="AB2453" s="19">
        <f t="shared" si="4772"/>
        <v>442.7</v>
      </c>
      <c r="AC2453" s="19">
        <f t="shared" si="4773"/>
        <v>442.7</v>
      </c>
      <c r="AD2453" s="19">
        <f t="shared" si="4774"/>
        <v>442.7</v>
      </c>
      <c r="AE2453" s="19">
        <f t="shared" si="4885"/>
        <v>0</v>
      </c>
      <c r="AF2453" s="19">
        <f t="shared" si="4885"/>
        <v>0</v>
      </c>
      <c r="AG2453" s="19">
        <f t="shared" si="4792"/>
        <v>442.7</v>
      </c>
      <c r="AH2453" s="19">
        <f t="shared" si="4793"/>
        <v>442.7</v>
      </c>
      <c r="AI2453" s="19">
        <f t="shared" si="4794"/>
        <v>442.7</v>
      </c>
      <c r="AJ2453" s="19">
        <f t="shared" si="4885"/>
        <v>-346.10899999999998</v>
      </c>
      <c r="AK2453" s="19">
        <f t="shared" si="4885"/>
        <v>0</v>
      </c>
      <c r="AL2453" s="19">
        <f t="shared" si="4885"/>
        <v>0</v>
      </c>
      <c r="AM2453" s="19">
        <f t="shared" si="4747"/>
        <v>96.591000000000008</v>
      </c>
      <c r="AN2453" s="19">
        <f t="shared" si="4885"/>
        <v>0</v>
      </c>
      <c r="AO2453" s="19">
        <f t="shared" si="4778"/>
        <v>96.591000000000008</v>
      </c>
      <c r="AP2453" s="19">
        <f t="shared" si="4748"/>
        <v>442.7</v>
      </c>
      <c r="AQ2453" s="19">
        <f t="shared" si="4885"/>
        <v>0</v>
      </c>
      <c r="AR2453" s="19">
        <f t="shared" si="4780"/>
        <v>442.7</v>
      </c>
      <c r="AS2453" s="19">
        <f t="shared" si="4749"/>
        <v>442.7</v>
      </c>
      <c r="AT2453" s="19">
        <f t="shared" si="4885"/>
        <v>0</v>
      </c>
      <c r="AU2453" s="19">
        <f t="shared" si="4782"/>
        <v>442.7</v>
      </c>
      <c r="AV2453" s="19">
        <f t="shared" si="4885"/>
        <v>0</v>
      </c>
      <c r="AW2453" s="32"/>
      <c r="AX2453" s="23"/>
      <c r="AY2453" s="2"/>
    </row>
    <row r="2454" spans="1:51" ht="31.2" x14ac:dyDescent="0.3">
      <c r="A2454" s="49" t="s">
        <v>503</v>
      </c>
      <c r="B2454" s="45">
        <v>120</v>
      </c>
      <c r="C2454" s="49"/>
      <c r="D2454" s="49"/>
      <c r="E2454" s="15" t="s">
        <v>585</v>
      </c>
      <c r="F2454" s="19">
        <f t="shared" si="4883"/>
        <v>442.7</v>
      </c>
      <c r="G2454" s="19">
        <f t="shared" si="4883"/>
        <v>442.7</v>
      </c>
      <c r="H2454" s="19">
        <f t="shared" si="4883"/>
        <v>442.7</v>
      </c>
      <c r="I2454" s="19">
        <f t="shared" si="4883"/>
        <v>0</v>
      </c>
      <c r="J2454" s="19">
        <f t="shared" si="4883"/>
        <v>0</v>
      </c>
      <c r="K2454" s="19">
        <f t="shared" si="4883"/>
        <v>0</v>
      </c>
      <c r="L2454" s="19">
        <f t="shared" si="4784"/>
        <v>442.7</v>
      </c>
      <c r="M2454" s="19">
        <f t="shared" si="4785"/>
        <v>442.7</v>
      </c>
      <c r="N2454" s="19">
        <f t="shared" si="4786"/>
        <v>442.7</v>
      </c>
      <c r="O2454" s="19">
        <f t="shared" si="4884"/>
        <v>0</v>
      </c>
      <c r="P2454" s="19">
        <f t="shared" si="4884"/>
        <v>0</v>
      </c>
      <c r="Q2454" s="19">
        <f t="shared" si="4884"/>
        <v>0</v>
      </c>
      <c r="R2454" s="19">
        <f t="shared" si="4759"/>
        <v>442.7</v>
      </c>
      <c r="S2454" s="19">
        <f t="shared" si="4760"/>
        <v>442.7</v>
      </c>
      <c r="T2454" s="19">
        <f t="shared" si="4761"/>
        <v>442.7</v>
      </c>
      <c r="U2454" s="19">
        <f t="shared" si="4885"/>
        <v>0</v>
      </c>
      <c r="V2454" s="19">
        <f t="shared" si="4762"/>
        <v>442.7</v>
      </c>
      <c r="W2454" s="19">
        <f t="shared" si="4763"/>
        <v>442.7</v>
      </c>
      <c r="X2454" s="19">
        <f t="shared" si="4764"/>
        <v>442.7</v>
      </c>
      <c r="Y2454" s="19">
        <f t="shared" si="4885"/>
        <v>0</v>
      </c>
      <c r="Z2454" s="19">
        <f t="shared" si="4885"/>
        <v>0</v>
      </c>
      <c r="AA2454" s="19">
        <f t="shared" si="4885"/>
        <v>0</v>
      </c>
      <c r="AB2454" s="19">
        <f t="shared" si="4772"/>
        <v>442.7</v>
      </c>
      <c r="AC2454" s="19">
        <f t="shared" si="4773"/>
        <v>442.7</v>
      </c>
      <c r="AD2454" s="19">
        <f t="shared" si="4774"/>
        <v>442.7</v>
      </c>
      <c r="AE2454" s="19">
        <f t="shared" si="4885"/>
        <v>0</v>
      </c>
      <c r="AF2454" s="19">
        <f t="shared" si="4885"/>
        <v>0</v>
      </c>
      <c r="AG2454" s="19">
        <f t="shared" si="4792"/>
        <v>442.7</v>
      </c>
      <c r="AH2454" s="19">
        <f t="shared" si="4793"/>
        <v>442.7</v>
      </c>
      <c r="AI2454" s="19">
        <f t="shared" si="4794"/>
        <v>442.7</v>
      </c>
      <c r="AJ2454" s="19">
        <f t="shared" si="4885"/>
        <v>-346.10899999999998</v>
      </c>
      <c r="AK2454" s="19">
        <f t="shared" si="4885"/>
        <v>0</v>
      </c>
      <c r="AL2454" s="19">
        <f t="shared" si="4885"/>
        <v>0</v>
      </c>
      <c r="AM2454" s="19">
        <f t="shared" ref="AM2454:AM2517" si="4886">AG2454+AJ2454</f>
        <v>96.591000000000008</v>
      </c>
      <c r="AN2454" s="19">
        <f t="shared" si="4885"/>
        <v>0</v>
      </c>
      <c r="AO2454" s="19">
        <f t="shared" si="4778"/>
        <v>96.591000000000008</v>
      </c>
      <c r="AP2454" s="19">
        <f t="shared" ref="AP2454:AP2517" si="4887">AH2454+AK2454</f>
        <v>442.7</v>
      </c>
      <c r="AQ2454" s="19">
        <f t="shared" si="4885"/>
        <v>0</v>
      </c>
      <c r="AR2454" s="19">
        <f t="shared" si="4780"/>
        <v>442.7</v>
      </c>
      <c r="AS2454" s="19">
        <f t="shared" ref="AS2454:AS2517" si="4888">AI2454+AL2454</f>
        <v>442.7</v>
      </c>
      <c r="AT2454" s="19">
        <f t="shared" si="4885"/>
        <v>0</v>
      </c>
      <c r="AU2454" s="19">
        <f t="shared" si="4782"/>
        <v>442.7</v>
      </c>
      <c r="AV2454" s="19">
        <f t="shared" si="4885"/>
        <v>0</v>
      </c>
      <c r="AW2454" s="32"/>
      <c r="AX2454" s="23"/>
      <c r="AY2454" s="2"/>
    </row>
    <row r="2455" spans="1:51" ht="46.8" x14ac:dyDescent="0.3">
      <c r="A2455" s="49" t="s">
        <v>503</v>
      </c>
      <c r="B2455" s="45">
        <v>120</v>
      </c>
      <c r="C2455" s="49" t="s">
        <v>5</v>
      </c>
      <c r="D2455" s="49" t="s">
        <v>142</v>
      </c>
      <c r="E2455" s="15" t="s">
        <v>540</v>
      </c>
      <c r="F2455" s="19">
        <v>442.7</v>
      </c>
      <c r="G2455" s="19">
        <v>442.7</v>
      </c>
      <c r="H2455" s="19">
        <v>442.7</v>
      </c>
      <c r="I2455" s="19"/>
      <c r="J2455" s="19"/>
      <c r="K2455" s="19"/>
      <c r="L2455" s="19">
        <f t="shared" si="4784"/>
        <v>442.7</v>
      </c>
      <c r="M2455" s="19">
        <f t="shared" si="4785"/>
        <v>442.7</v>
      </c>
      <c r="N2455" s="19">
        <f t="shared" si="4786"/>
        <v>442.7</v>
      </c>
      <c r="O2455" s="19"/>
      <c r="P2455" s="19"/>
      <c r="Q2455" s="19"/>
      <c r="R2455" s="19">
        <f t="shared" si="4759"/>
        <v>442.7</v>
      </c>
      <c r="S2455" s="19">
        <f t="shared" si="4760"/>
        <v>442.7</v>
      </c>
      <c r="T2455" s="19">
        <f t="shared" si="4761"/>
        <v>442.7</v>
      </c>
      <c r="U2455" s="19"/>
      <c r="V2455" s="19">
        <f t="shared" si="4762"/>
        <v>442.7</v>
      </c>
      <c r="W2455" s="19">
        <f t="shared" si="4763"/>
        <v>442.7</v>
      </c>
      <c r="X2455" s="19">
        <f t="shared" si="4764"/>
        <v>442.7</v>
      </c>
      <c r="Y2455" s="19"/>
      <c r="Z2455" s="19"/>
      <c r="AA2455" s="19"/>
      <c r="AB2455" s="19">
        <f t="shared" si="4772"/>
        <v>442.7</v>
      </c>
      <c r="AC2455" s="19">
        <f t="shared" si="4773"/>
        <v>442.7</v>
      </c>
      <c r="AD2455" s="19">
        <f t="shared" si="4774"/>
        <v>442.7</v>
      </c>
      <c r="AE2455" s="19"/>
      <c r="AF2455" s="19"/>
      <c r="AG2455" s="19">
        <f t="shared" si="4792"/>
        <v>442.7</v>
      </c>
      <c r="AH2455" s="19">
        <f t="shared" si="4793"/>
        <v>442.7</v>
      </c>
      <c r="AI2455" s="19">
        <f t="shared" si="4794"/>
        <v>442.7</v>
      </c>
      <c r="AJ2455" s="19">
        <v>-346.10899999999998</v>
      </c>
      <c r="AK2455" s="19"/>
      <c r="AL2455" s="19"/>
      <c r="AM2455" s="19">
        <f t="shared" si="4886"/>
        <v>96.591000000000008</v>
      </c>
      <c r="AN2455" s="19"/>
      <c r="AO2455" s="19">
        <f t="shared" si="4778"/>
        <v>96.591000000000008</v>
      </c>
      <c r="AP2455" s="19">
        <f t="shared" si="4887"/>
        <v>442.7</v>
      </c>
      <c r="AQ2455" s="19"/>
      <c r="AR2455" s="19">
        <f t="shared" si="4780"/>
        <v>442.7</v>
      </c>
      <c r="AS2455" s="19">
        <f t="shared" si="4888"/>
        <v>442.7</v>
      </c>
      <c r="AT2455" s="19"/>
      <c r="AU2455" s="19">
        <f t="shared" si="4782"/>
        <v>442.7</v>
      </c>
      <c r="AV2455" s="19"/>
      <c r="AW2455" s="32"/>
      <c r="AX2455" s="23"/>
      <c r="AY2455" s="2"/>
    </row>
    <row r="2456" spans="1:51" ht="31.2" x14ac:dyDescent="0.3">
      <c r="A2456" s="49" t="s">
        <v>503</v>
      </c>
      <c r="B2456" s="45">
        <v>200</v>
      </c>
      <c r="C2456" s="49"/>
      <c r="D2456" s="49"/>
      <c r="E2456" s="15" t="s">
        <v>578</v>
      </c>
      <c r="F2456" s="19">
        <f t="shared" ref="F2456:K2457" si="4889">F2457</f>
        <v>5074.3</v>
      </c>
      <c r="G2456" s="19">
        <f t="shared" si="4889"/>
        <v>5074.3</v>
      </c>
      <c r="H2456" s="19">
        <f t="shared" si="4889"/>
        <v>5074.3</v>
      </c>
      <c r="I2456" s="19">
        <f t="shared" si="4889"/>
        <v>0</v>
      </c>
      <c r="J2456" s="19">
        <f t="shared" si="4889"/>
        <v>0</v>
      </c>
      <c r="K2456" s="19">
        <f t="shared" si="4889"/>
        <v>0</v>
      </c>
      <c r="L2456" s="19">
        <f t="shared" si="4784"/>
        <v>5074.3</v>
      </c>
      <c r="M2456" s="19">
        <f t="shared" si="4785"/>
        <v>5074.3</v>
      </c>
      <c r="N2456" s="19">
        <f t="shared" si="4786"/>
        <v>5074.3</v>
      </c>
      <c r="O2456" s="19">
        <f t="shared" ref="O2456:Q2457" si="4890">O2457</f>
        <v>0</v>
      </c>
      <c r="P2456" s="19">
        <f t="shared" si="4890"/>
        <v>0</v>
      </c>
      <c r="Q2456" s="19">
        <f t="shared" si="4890"/>
        <v>0</v>
      </c>
      <c r="R2456" s="19">
        <f t="shared" si="4759"/>
        <v>5074.3</v>
      </c>
      <c r="S2456" s="19">
        <f t="shared" si="4760"/>
        <v>5074.3</v>
      </c>
      <c r="T2456" s="19">
        <f t="shared" si="4761"/>
        <v>5074.3</v>
      </c>
      <c r="U2456" s="19">
        <f t="shared" ref="U2456:AV2457" si="4891">U2457</f>
        <v>0</v>
      </c>
      <c r="V2456" s="19">
        <f t="shared" si="4762"/>
        <v>5074.3</v>
      </c>
      <c r="W2456" s="19">
        <f t="shared" si="4763"/>
        <v>5074.3</v>
      </c>
      <c r="X2456" s="19">
        <f t="shared" si="4764"/>
        <v>5074.3</v>
      </c>
      <c r="Y2456" s="19">
        <f t="shared" si="4891"/>
        <v>0</v>
      </c>
      <c r="Z2456" s="19">
        <f t="shared" si="4891"/>
        <v>0</v>
      </c>
      <c r="AA2456" s="19">
        <f t="shared" si="4891"/>
        <v>0</v>
      </c>
      <c r="AB2456" s="19">
        <f t="shared" si="4772"/>
        <v>5074.3</v>
      </c>
      <c r="AC2456" s="19">
        <f t="shared" si="4773"/>
        <v>5074.3</v>
      </c>
      <c r="AD2456" s="19">
        <f t="shared" si="4774"/>
        <v>5074.3</v>
      </c>
      <c r="AE2456" s="19">
        <f t="shared" si="4891"/>
        <v>0</v>
      </c>
      <c r="AF2456" s="19">
        <f t="shared" si="4891"/>
        <v>0</v>
      </c>
      <c r="AG2456" s="19">
        <f t="shared" si="4792"/>
        <v>5074.3</v>
      </c>
      <c r="AH2456" s="19">
        <f t="shared" si="4793"/>
        <v>5074.3</v>
      </c>
      <c r="AI2456" s="19">
        <f t="shared" si="4794"/>
        <v>5074.3</v>
      </c>
      <c r="AJ2456" s="19">
        <f t="shared" si="4891"/>
        <v>-205.59100000000001</v>
      </c>
      <c r="AK2456" s="19">
        <f t="shared" si="4891"/>
        <v>0</v>
      </c>
      <c r="AL2456" s="19">
        <f t="shared" si="4891"/>
        <v>0</v>
      </c>
      <c r="AM2456" s="19">
        <f t="shared" si="4886"/>
        <v>4868.7089999999998</v>
      </c>
      <c r="AN2456" s="19">
        <f t="shared" si="4891"/>
        <v>0</v>
      </c>
      <c r="AO2456" s="19">
        <f t="shared" si="4778"/>
        <v>4868.7089999999998</v>
      </c>
      <c r="AP2456" s="19">
        <f t="shared" si="4887"/>
        <v>5074.3</v>
      </c>
      <c r="AQ2456" s="19">
        <f t="shared" si="4891"/>
        <v>0</v>
      </c>
      <c r="AR2456" s="19">
        <f t="shared" si="4780"/>
        <v>5074.3</v>
      </c>
      <c r="AS2456" s="19">
        <f t="shared" si="4888"/>
        <v>5074.3</v>
      </c>
      <c r="AT2456" s="19">
        <f t="shared" si="4891"/>
        <v>0</v>
      </c>
      <c r="AU2456" s="19">
        <f t="shared" si="4782"/>
        <v>5074.3</v>
      </c>
      <c r="AV2456" s="19">
        <f t="shared" si="4891"/>
        <v>0</v>
      </c>
      <c r="AW2456" s="32"/>
      <c r="AX2456" s="23"/>
      <c r="AY2456" s="2"/>
    </row>
    <row r="2457" spans="1:51" ht="46.8" x14ac:dyDescent="0.3">
      <c r="A2457" s="49" t="s">
        <v>503</v>
      </c>
      <c r="B2457" s="45">
        <v>240</v>
      </c>
      <c r="C2457" s="49"/>
      <c r="D2457" s="49"/>
      <c r="E2457" s="15" t="s">
        <v>586</v>
      </c>
      <c r="F2457" s="19">
        <f t="shared" si="4889"/>
        <v>5074.3</v>
      </c>
      <c r="G2457" s="19">
        <f t="shared" si="4889"/>
        <v>5074.3</v>
      </c>
      <c r="H2457" s="19">
        <f t="shared" si="4889"/>
        <v>5074.3</v>
      </c>
      <c r="I2457" s="19">
        <f t="shared" si="4889"/>
        <v>0</v>
      </c>
      <c r="J2457" s="19">
        <f t="shared" si="4889"/>
        <v>0</v>
      </c>
      <c r="K2457" s="19">
        <f t="shared" si="4889"/>
        <v>0</v>
      </c>
      <c r="L2457" s="19">
        <f t="shared" si="4784"/>
        <v>5074.3</v>
      </c>
      <c r="M2457" s="19">
        <f t="shared" si="4785"/>
        <v>5074.3</v>
      </c>
      <c r="N2457" s="19">
        <f t="shared" si="4786"/>
        <v>5074.3</v>
      </c>
      <c r="O2457" s="19">
        <f t="shared" si="4890"/>
        <v>0</v>
      </c>
      <c r="P2457" s="19">
        <f t="shared" si="4890"/>
        <v>0</v>
      </c>
      <c r="Q2457" s="19">
        <f t="shared" si="4890"/>
        <v>0</v>
      </c>
      <c r="R2457" s="19">
        <f t="shared" si="4759"/>
        <v>5074.3</v>
      </c>
      <c r="S2457" s="19">
        <f t="shared" si="4760"/>
        <v>5074.3</v>
      </c>
      <c r="T2457" s="19">
        <f t="shared" si="4761"/>
        <v>5074.3</v>
      </c>
      <c r="U2457" s="19">
        <f t="shared" si="4891"/>
        <v>0</v>
      </c>
      <c r="V2457" s="19">
        <f t="shared" si="4762"/>
        <v>5074.3</v>
      </c>
      <c r="W2457" s="19">
        <f t="shared" si="4763"/>
        <v>5074.3</v>
      </c>
      <c r="X2457" s="19">
        <f t="shared" si="4764"/>
        <v>5074.3</v>
      </c>
      <c r="Y2457" s="19">
        <f t="shared" si="4891"/>
        <v>0</v>
      </c>
      <c r="Z2457" s="19">
        <f t="shared" si="4891"/>
        <v>0</v>
      </c>
      <c r="AA2457" s="19">
        <f t="shared" si="4891"/>
        <v>0</v>
      </c>
      <c r="AB2457" s="19">
        <f t="shared" si="4772"/>
        <v>5074.3</v>
      </c>
      <c r="AC2457" s="19">
        <f t="shared" si="4773"/>
        <v>5074.3</v>
      </c>
      <c r="AD2457" s="19">
        <f t="shared" si="4774"/>
        <v>5074.3</v>
      </c>
      <c r="AE2457" s="19">
        <f t="shared" si="4891"/>
        <v>0</v>
      </c>
      <c r="AF2457" s="19">
        <f t="shared" si="4891"/>
        <v>0</v>
      </c>
      <c r="AG2457" s="19">
        <f t="shared" si="4792"/>
        <v>5074.3</v>
      </c>
      <c r="AH2457" s="19">
        <f t="shared" si="4793"/>
        <v>5074.3</v>
      </c>
      <c r="AI2457" s="19">
        <f t="shared" si="4794"/>
        <v>5074.3</v>
      </c>
      <c r="AJ2457" s="19">
        <f t="shared" si="4891"/>
        <v>-205.59100000000001</v>
      </c>
      <c r="AK2457" s="19">
        <f t="shared" si="4891"/>
        <v>0</v>
      </c>
      <c r="AL2457" s="19">
        <f t="shared" si="4891"/>
        <v>0</v>
      </c>
      <c r="AM2457" s="19">
        <f t="shared" si="4886"/>
        <v>4868.7089999999998</v>
      </c>
      <c r="AN2457" s="19">
        <f t="shared" si="4891"/>
        <v>0</v>
      </c>
      <c r="AO2457" s="19">
        <f t="shared" si="4778"/>
        <v>4868.7089999999998</v>
      </c>
      <c r="AP2457" s="19">
        <f t="shared" si="4887"/>
        <v>5074.3</v>
      </c>
      <c r="AQ2457" s="19">
        <f t="shared" si="4891"/>
        <v>0</v>
      </c>
      <c r="AR2457" s="19">
        <f t="shared" si="4780"/>
        <v>5074.3</v>
      </c>
      <c r="AS2457" s="19">
        <f t="shared" si="4888"/>
        <v>5074.3</v>
      </c>
      <c r="AT2457" s="19">
        <f t="shared" si="4891"/>
        <v>0</v>
      </c>
      <c r="AU2457" s="19">
        <f t="shared" si="4782"/>
        <v>5074.3</v>
      </c>
      <c r="AV2457" s="19">
        <f t="shared" si="4891"/>
        <v>0</v>
      </c>
      <c r="AW2457" s="32"/>
      <c r="AX2457" s="23"/>
      <c r="AY2457" s="2"/>
    </row>
    <row r="2458" spans="1:51" ht="46.8" x14ac:dyDescent="0.3">
      <c r="A2458" s="49" t="s">
        <v>503</v>
      </c>
      <c r="B2458" s="45">
        <v>240</v>
      </c>
      <c r="C2458" s="49" t="s">
        <v>5</v>
      </c>
      <c r="D2458" s="49" t="s">
        <v>142</v>
      </c>
      <c r="E2458" s="15" t="s">
        <v>540</v>
      </c>
      <c r="F2458" s="19">
        <v>5074.3</v>
      </c>
      <c r="G2458" s="19">
        <v>5074.3</v>
      </c>
      <c r="H2458" s="19">
        <v>5074.3</v>
      </c>
      <c r="I2458" s="19"/>
      <c r="J2458" s="19"/>
      <c r="K2458" s="19"/>
      <c r="L2458" s="19">
        <f t="shared" si="4784"/>
        <v>5074.3</v>
      </c>
      <c r="M2458" s="19">
        <f t="shared" si="4785"/>
        <v>5074.3</v>
      </c>
      <c r="N2458" s="19">
        <f t="shared" si="4786"/>
        <v>5074.3</v>
      </c>
      <c r="O2458" s="19"/>
      <c r="P2458" s="19"/>
      <c r="Q2458" s="19"/>
      <c r="R2458" s="19">
        <f t="shared" si="4759"/>
        <v>5074.3</v>
      </c>
      <c r="S2458" s="19">
        <f t="shared" si="4760"/>
        <v>5074.3</v>
      </c>
      <c r="T2458" s="19">
        <f t="shared" si="4761"/>
        <v>5074.3</v>
      </c>
      <c r="U2458" s="19"/>
      <c r="V2458" s="19">
        <f t="shared" si="4762"/>
        <v>5074.3</v>
      </c>
      <c r="W2458" s="19">
        <f t="shared" si="4763"/>
        <v>5074.3</v>
      </c>
      <c r="X2458" s="19">
        <f t="shared" si="4764"/>
        <v>5074.3</v>
      </c>
      <c r="Y2458" s="19"/>
      <c r="Z2458" s="19"/>
      <c r="AA2458" s="19"/>
      <c r="AB2458" s="19">
        <f t="shared" si="4772"/>
        <v>5074.3</v>
      </c>
      <c r="AC2458" s="19">
        <f t="shared" si="4773"/>
        <v>5074.3</v>
      </c>
      <c r="AD2458" s="19">
        <f t="shared" si="4774"/>
        <v>5074.3</v>
      </c>
      <c r="AE2458" s="19"/>
      <c r="AF2458" s="19"/>
      <c r="AG2458" s="19">
        <f t="shared" si="4792"/>
        <v>5074.3</v>
      </c>
      <c r="AH2458" s="19">
        <f t="shared" si="4793"/>
        <v>5074.3</v>
      </c>
      <c r="AI2458" s="19">
        <f t="shared" si="4794"/>
        <v>5074.3</v>
      </c>
      <c r="AJ2458" s="19">
        <v>-205.59100000000001</v>
      </c>
      <c r="AK2458" s="19"/>
      <c r="AL2458" s="19"/>
      <c r="AM2458" s="19">
        <f t="shared" si="4886"/>
        <v>4868.7089999999998</v>
      </c>
      <c r="AN2458" s="19"/>
      <c r="AO2458" s="19">
        <f t="shared" si="4778"/>
        <v>4868.7089999999998</v>
      </c>
      <c r="AP2458" s="19">
        <f t="shared" si="4887"/>
        <v>5074.3</v>
      </c>
      <c r="AQ2458" s="19"/>
      <c r="AR2458" s="19">
        <f t="shared" si="4780"/>
        <v>5074.3</v>
      </c>
      <c r="AS2458" s="19">
        <f t="shared" si="4888"/>
        <v>5074.3</v>
      </c>
      <c r="AT2458" s="19"/>
      <c r="AU2458" s="19">
        <f t="shared" si="4782"/>
        <v>5074.3</v>
      </c>
      <c r="AV2458" s="19"/>
      <c r="AW2458" s="32"/>
      <c r="AX2458" s="23"/>
      <c r="AY2458" s="2"/>
    </row>
    <row r="2459" spans="1:51" x14ac:dyDescent="0.3">
      <c r="A2459" s="49" t="s">
        <v>503</v>
      </c>
      <c r="B2459" s="45">
        <v>800</v>
      </c>
      <c r="C2459" s="49"/>
      <c r="D2459" s="49"/>
      <c r="E2459" s="15" t="s">
        <v>583</v>
      </c>
      <c r="F2459" s="19">
        <f t="shared" ref="F2459:K2460" si="4892">F2460</f>
        <v>50</v>
      </c>
      <c r="G2459" s="19">
        <f t="shared" si="4892"/>
        <v>50</v>
      </c>
      <c r="H2459" s="19">
        <f t="shared" si="4892"/>
        <v>50</v>
      </c>
      <c r="I2459" s="19">
        <f t="shared" si="4892"/>
        <v>0</v>
      </c>
      <c r="J2459" s="19">
        <f t="shared" si="4892"/>
        <v>0</v>
      </c>
      <c r="K2459" s="19">
        <f t="shared" si="4892"/>
        <v>0</v>
      </c>
      <c r="L2459" s="19">
        <f t="shared" si="4784"/>
        <v>50</v>
      </c>
      <c r="M2459" s="19">
        <f t="shared" si="4785"/>
        <v>50</v>
      </c>
      <c r="N2459" s="19">
        <f t="shared" si="4786"/>
        <v>50</v>
      </c>
      <c r="O2459" s="19">
        <f t="shared" ref="O2459:Q2460" si="4893">O2460</f>
        <v>0</v>
      </c>
      <c r="P2459" s="19">
        <f t="shared" si="4893"/>
        <v>0</v>
      </c>
      <c r="Q2459" s="19">
        <f t="shared" si="4893"/>
        <v>0</v>
      </c>
      <c r="R2459" s="19">
        <f t="shared" si="4759"/>
        <v>50</v>
      </c>
      <c r="S2459" s="19">
        <f t="shared" si="4760"/>
        <v>50</v>
      </c>
      <c r="T2459" s="19">
        <f t="shared" si="4761"/>
        <v>50</v>
      </c>
      <c r="U2459" s="19">
        <f t="shared" ref="U2459:AV2460" si="4894">U2460</f>
        <v>0</v>
      </c>
      <c r="V2459" s="19">
        <f t="shared" si="4762"/>
        <v>50</v>
      </c>
      <c r="W2459" s="19">
        <f t="shared" si="4763"/>
        <v>50</v>
      </c>
      <c r="X2459" s="19">
        <f t="shared" si="4764"/>
        <v>50</v>
      </c>
      <c r="Y2459" s="19">
        <f t="shared" si="4894"/>
        <v>0</v>
      </c>
      <c r="Z2459" s="19">
        <f t="shared" si="4894"/>
        <v>0</v>
      </c>
      <c r="AA2459" s="19">
        <f t="shared" si="4894"/>
        <v>0</v>
      </c>
      <c r="AB2459" s="19">
        <f t="shared" si="4772"/>
        <v>50</v>
      </c>
      <c r="AC2459" s="19">
        <f t="shared" si="4773"/>
        <v>50</v>
      </c>
      <c r="AD2459" s="19">
        <f t="shared" si="4774"/>
        <v>50</v>
      </c>
      <c r="AE2459" s="19">
        <f t="shared" si="4894"/>
        <v>0</v>
      </c>
      <c r="AF2459" s="19">
        <f t="shared" si="4894"/>
        <v>0</v>
      </c>
      <c r="AG2459" s="19">
        <f t="shared" si="4792"/>
        <v>50</v>
      </c>
      <c r="AH2459" s="19">
        <f t="shared" si="4793"/>
        <v>50</v>
      </c>
      <c r="AI2459" s="19">
        <f t="shared" si="4794"/>
        <v>50</v>
      </c>
      <c r="AJ2459" s="19">
        <f t="shared" si="4894"/>
        <v>0</v>
      </c>
      <c r="AK2459" s="19">
        <f t="shared" si="4894"/>
        <v>0</v>
      </c>
      <c r="AL2459" s="19">
        <f t="shared" si="4894"/>
        <v>0</v>
      </c>
      <c r="AM2459" s="19">
        <f t="shared" si="4886"/>
        <v>50</v>
      </c>
      <c r="AN2459" s="19">
        <f t="shared" si="4894"/>
        <v>0</v>
      </c>
      <c r="AO2459" s="19">
        <f t="shared" si="4778"/>
        <v>50</v>
      </c>
      <c r="AP2459" s="19">
        <f t="shared" si="4887"/>
        <v>50</v>
      </c>
      <c r="AQ2459" s="19">
        <f t="shared" si="4894"/>
        <v>0</v>
      </c>
      <c r="AR2459" s="19">
        <f t="shared" si="4780"/>
        <v>50</v>
      </c>
      <c r="AS2459" s="19">
        <f t="shared" si="4888"/>
        <v>50</v>
      </c>
      <c r="AT2459" s="19">
        <f t="shared" si="4894"/>
        <v>0</v>
      </c>
      <c r="AU2459" s="19">
        <f t="shared" si="4782"/>
        <v>50</v>
      </c>
      <c r="AV2459" s="19">
        <f t="shared" si="4894"/>
        <v>0</v>
      </c>
      <c r="AW2459" s="32"/>
      <c r="AX2459" s="23"/>
      <c r="AY2459" s="2"/>
    </row>
    <row r="2460" spans="1:51" x14ac:dyDescent="0.3">
      <c r="A2460" s="49" t="s">
        <v>503</v>
      </c>
      <c r="B2460" s="45">
        <v>850</v>
      </c>
      <c r="C2460" s="49"/>
      <c r="D2460" s="49"/>
      <c r="E2460" s="15" t="s">
        <v>601</v>
      </c>
      <c r="F2460" s="19">
        <f t="shared" si="4892"/>
        <v>50</v>
      </c>
      <c r="G2460" s="19">
        <f t="shared" si="4892"/>
        <v>50</v>
      </c>
      <c r="H2460" s="19">
        <f t="shared" si="4892"/>
        <v>50</v>
      </c>
      <c r="I2460" s="19">
        <f t="shared" si="4892"/>
        <v>0</v>
      </c>
      <c r="J2460" s="19">
        <f t="shared" si="4892"/>
        <v>0</v>
      </c>
      <c r="K2460" s="19">
        <f t="shared" si="4892"/>
        <v>0</v>
      </c>
      <c r="L2460" s="19">
        <f t="shared" si="4784"/>
        <v>50</v>
      </c>
      <c r="M2460" s="19">
        <f t="shared" si="4785"/>
        <v>50</v>
      </c>
      <c r="N2460" s="19">
        <f t="shared" si="4786"/>
        <v>50</v>
      </c>
      <c r="O2460" s="19">
        <f t="shared" si="4893"/>
        <v>0</v>
      </c>
      <c r="P2460" s="19">
        <f t="shared" si="4893"/>
        <v>0</v>
      </c>
      <c r="Q2460" s="19">
        <f t="shared" si="4893"/>
        <v>0</v>
      </c>
      <c r="R2460" s="19">
        <f t="shared" si="4759"/>
        <v>50</v>
      </c>
      <c r="S2460" s="19">
        <f t="shared" si="4760"/>
        <v>50</v>
      </c>
      <c r="T2460" s="19">
        <f t="shared" si="4761"/>
        <v>50</v>
      </c>
      <c r="U2460" s="19">
        <f t="shared" si="4894"/>
        <v>0</v>
      </c>
      <c r="V2460" s="19">
        <f t="shared" si="4762"/>
        <v>50</v>
      </c>
      <c r="W2460" s="19">
        <f t="shared" si="4763"/>
        <v>50</v>
      </c>
      <c r="X2460" s="19">
        <f t="shared" si="4764"/>
        <v>50</v>
      </c>
      <c r="Y2460" s="19">
        <f t="shared" si="4894"/>
        <v>0</v>
      </c>
      <c r="Z2460" s="19">
        <f t="shared" si="4894"/>
        <v>0</v>
      </c>
      <c r="AA2460" s="19">
        <f t="shared" si="4894"/>
        <v>0</v>
      </c>
      <c r="AB2460" s="19">
        <f t="shared" si="4772"/>
        <v>50</v>
      </c>
      <c r="AC2460" s="19">
        <f t="shared" si="4773"/>
        <v>50</v>
      </c>
      <c r="AD2460" s="19">
        <f t="shared" si="4774"/>
        <v>50</v>
      </c>
      <c r="AE2460" s="19">
        <f t="shared" si="4894"/>
        <v>0</v>
      </c>
      <c r="AF2460" s="19">
        <f t="shared" si="4894"/>
        <v>0</v>
      </c>
      <c r="AG2460" s="19">
        <f t="shared" si="4792"/>
        <v>50</v>
      </c>
      <c r="AH2460" s="19">
        <f t="shared" si="4793"/>
        <v>50</v>
      </c>
      <c r="AI2460" s="19">
        <f t="shared" si="4794"/>
        <v>50</v>
      </c>
      <c r="AJ2460" s="19">
        <f t="shared" si="4894"/>
        <v>0</v>
      </c>
      <c r="AK2460" s="19">
        <f t="shared" si="4894"/>
        <v>0</v>
      </c>
      <c r="AL2460" s="19">
        <f t="shared" si="4894"/>
        <v>0</v>
      </c>
      <c r="AM2460" s="19">
        <f t="shared" si="4886"/>
        <v>50</v>
      </c>
      <c r="AN2460" s="19">
        <f t="shared" si="4894"/>
        <v>0</v>
      </c>
      <c r="AO2460" s="19">
        <f t="shared" si="4778"/>
        <v>50</v>
      </c>
      <c r="AP2460" s="19">
        <f t="shared" si="4887"/>
        <v>50</v>
      </c>
      <c r="AQ2460" s="19">
        <f t="shared" si="4894"/>
        <v>0</v>
      </c>
      <c r="AR2460" s="19">
        <f t="shared" si="4780"/>
        <v>50</v>
      </c>
      <c r="AS2460" s="19">
        <f t="shared" si="4888"/>
        <v>50</v>
      </c>
      <c r="AT2460" s="19">
        <f t="shared" si="4894"/>
        <v>0</v>
      </c>
      <c r="AU2460" s="19">
        <f t="shared" si="4782"/>
        <v>50</v>
      </c>
      <c r="AV2460" s="19">
        <f t="shared" si="4894"/>
        <v>0</v>
      </c>
      <c r="AW2460" s="32"/>
      <c r="AX2460" s="23"/>
      <c r="AY2460" s="2"/>
    </row>
    <row r="2461" spans="1:51" ht="46.8" x14ac:dyDescent="0.3">
      <c r="A2461" s="49" t="s">
        <v>503</v>
      </c>
      <c r="B2461" s="45">
        <v>850</v>
      </c>
      <c r="C2461" s="49" t="s">
        <v>5</v>
      </c>
      <c r="D2461" s="49" t="s">
        <v>142</v>
      </c>
      <c r="E2461" s="15" t="s">
        <v>540</v>
      </c>
      <c r="F2461" s="19">
        <v>50</v>
      </c>
      <c r="G2461" s="19">
        <v>50</v>
      </c>
      <c r="H2461" s="19">
        <v>50</v>
      </c>
      <c r="I2461" s="19"/>
      <c r="J2461" s="19"/>
      <c r="K2461" s="19"/>
      <c r="L2461" s="19">
        <f t="shared" si="4784"/>
        <v>50</v>
      </c>
      <c r="M2461" s="19">
        <f t="shared" si="4785"/>
        <v>50</v>
      </c>
      <c r="N2461" s="19">
        <f t="shared" si="4786"/>
        <v>50</v>
      </c>
      <c r="O2461" s="19"/>
      <c r="P2461" s="19"/>
      <c r="Q2461" s="19"/>
      <c r="R2461" s="19">
        <f t="shared" si="4759"/>
        <v>50</v>
      </c>
      <c r="S2461" s="19">
        <f t="shared" si="4760"/>
        <v>50</v>
      </c>
      <c r="T2461" s="19">
        <f t="shared" si="4761"/>
        <v>50</v>
      </c>
      <c r="U2461" s="19"/>
      <c r="V2461" s="19">
        <f t="shared" si="4762"/>
        <v>50</v>
      </c>
      <c r="W2461" s="19">
        <f t="shared" si="4763"/>
        <v>50</v>
      </c>
      <c r="X2461" s="19">
        <f t="shared" si="4764"/>
        <v>50</v>
      </c>
      <c r="Y2461" s="19"/>
      <c r="Z2461" s="19"/>
      <c r="AA2461" s="19"/>
      <c r="AB2461" s="19">
        <f t="shared" si="4772"/>
        <v>50</v>
      </c>
      <c r="AC2461" s="19">
        <f t="shared" si="4773"/>
        <v>50</v>
      </c>
      <c r="AD2461" s="19">
        <f t="shared" si="4774"/>
        <v>50</v>
      </c>
      <c r="AE2461" s="19"/>
      <c r="AF2461" s="19"/>
      <c r="AG2461" s="19">
        <f t="shared" si="4792"/>
        <v>50</v>
      </c>
      <c r="AH2461" s="19">
        <f t="shared" si="4793"/>
        <v>50</v>
      </c>
      <c r="AI2461" s="19">
        <f t="shared" si="4794"/>
        <v>50</v>
      </c>
      <c r="AJ2461" s="19"/>
      <c r="AK2461" s="19"/>
      <c r="AL2461" s="19"/>
      <c r="AM2461" s="19">
        <f t="shared" si="4886"/>
        <v>50</v>
      </c>
      <c r="AN2461" s="19"/>
      <c r="AO2461" s="19">
        <f t="shared" si="4778"/>
        <v>50</v>
      </c>
      <c r="AP2461" s="19">
        <f t="shared" si="4887"/>
        <v>50</v>
      </c>
      <c r="AQ2461" s="19"/>
      <c r="AR2461" s="19">
        <f t="shared" si="4780"/>
        <v>50</v>
      </c>
      <c r="AS2461" s="19">
        <f t="shared" si="4888"/>
        <v>50</v>
      </c>
      <c r="AT2461" s="19"/>
      <c r="AU2461" s="19">
        <f t="shared" si="4782"/>
        <v>50</v>
      </c>
      <c r="AV2461" s="19"/>
      <c r="AW2461" s="32"/>
      <c r="AX2461" s="23"/>
      <c r="AY2461" s="2"/>
    </row>
    <row r="2462" spans="1:51" s="9" customFormat="1" ht="46.8" x14ac:dyDescent="0.3">
      <c r="A2462" s="8" t="s">
        <v>506</v>
      </c>
      <c r="B2462" s="14"/>
      <c r="C2462" s="8"/>
      <c r="D2462" s="8"/>
      <c r="E2462" s="48" t="s">
        <v>607</v>
      </c>
      <c r="F2462" s="12">
        <f t="shared" ref="F2462:K2462" si="4895">F2463+F2468</f>
        <v>10155.300000000001</v>
      </c>
      <c r="G2462" s="12">
        <f t="shared" si="4895"/>
        <v>9394.7000000000007</v>
      </c>
      <c r="H2462" s="12">
        <f t="shared" si="4895"/>
        <v>9394.7000000000007</v>
      </c>
      <c r="I2462" s="12">
        <f t="shared" si="4895"/>
        <v>0</v>
      </c>
      <c r="J2462" s="12">
        <f t="shared" si="4895"/>
        <v>0</v>
      </c>
      <c r="K2462" s="12">
        <f t="shared" si="4895"/>
        <v>0</v>
      </c>
      <c r="L2462" s="12">
        <f t="shared" si="4784"/>
        <v>10155.300000000001</v>
      </c>
      <c r="M2462" s="12">
        <f t="shared" si="4785"/>
        <v>9394.7000000000007</v>
      </c>
      <c r="N2462" s="12">
        <f t="shared" si="4786"/>
        <v>9394.7000000000007</v>
      </c>
      <c r="O2462" s="12">
        <f t="shared" ref="O2462:Q2462" si="4896">O2463+O2468</f>
        <v>0</v>
      </c>
      <c r="P2462" s="12">
        <f t="shared" si="4896"/>
        <v>0</v>
      </c>
      <c r="Q2462" s="12">
        <f t="shared" si="4896"/>
        <v>0</v>
      </c>
      <c r="R2462" s="12">
        <f t="shared" si="4759"/>
        <v>10155.300000000001</v>
      </c>
      <c r="S2462" s="12">
        <f t="shared" si="4760"/>
        <v>9394.7000000000007</v>
      </c>
      <c r="T2462" s="12">
        <f t="shared" si="4761"/>
        <v>9394.7000000000007</v>
      </c>
      <c r="U2462" s="12">
        <f t="shared" ref="U2462:AV2462" si="4897">U2463+U2468</f>
        <v>0</v>
      </c>
      <c r="V2462" s="12">
        <f t="shared" si="4762"/>
        <v>10155.300000000001</v>
      </c>
      <c r="W2462" s="12">
        <f t="shared" si="4763"/>
        <v>9394.7000000000007</v>
      </c>
      <c r="X2462" s="12">
        <f t="shared" si="4764"/>
        <v>9394.7000000000007</v>
      </c>
      <c r="Y2462" s="12">
        <f t="shared" ref="Y2462:AA2462" si="4898">Y2463+Y2468</f>
        <v>0</v>
      </c>
      <c r="Z2462" s="12">
        <f t="shared" si="4898"/>
        <v>0</v>
      </c>
      <c r="AA2462" s="12">
        <f t="shared" si="4898"/>
        <v>0</v>
      </c>
      <c r="AB2462" s="12">
        <f t="shared" si="4772"/>
        <v>10155.300000000001</v>
      </c>
      <c r="AC2462" s="12">
        <f t="shared" si="4773"/>
        <v>9394.7000000000007</v>
      </c>
      <c r="AD2462" s="12">
        <f t="shared" si="4774"/>
        <v>9394.7000000000007</v>
      </c>
      <c r="AE2462" s="12">
        <f t="shared" ref="AE2462:AF2462" si="4899">AE2463+AE2468</f>
        <v>0</v>
      </c>
      <c r="AF2462" s="12">
        <f t="shared" si="4899"/>
        <v>0</v>
      </c>
      <c r="AG2462" s="12">
        <f t="shared" si="4792"/>
        <v>10155.300000000001</v>
      </c>
      <c r="AH2462" s="12">
        <f t="shared" si="4793"/>
        <v>9394.7000000000007</v>
      </c>
      <c r="AI2462" s="12">
        <f t="shared" si="4794"/>
        <v>9394.7000000000007</v>
      </c>
      <c r="AJ2462" s="12">
        <f t="shared" ref="AJ2462:AL2462" si="4900">AJ2463+AJ2468</f>
        <v>0</v>
      </c>
      <c r="AK2462" s="12">
        <f t="shared" si="4900"/>
        <v>0</v>
      </c>
      <c r="AL2462" s="12">
        <f t="shared" si="4900"/>
        <v>0</v>
      </c>
      <c r="AM2462" s="12">
        <f t="shared" si="4886"/>
        <v>10155.300000000001</v>
      </c>
      <c r="AN2462" s="12">
        <f t="shared" ref="AN2462" si="4901">AN2463+AN2468</f>
        <v>0</v>
      </c>
      <c r="AO2462" s="12">
        <f t="shared" si="4778"/>
        <v>10155.300000000001</v>
      </c>
      <c r="AP2462" s="12">
        <f t="shared" si="4887"/>
        <v>9394.7000000000007</v>
      </c>
      <c r="AQ2462" s="12">
        <f t="shared" ref="AQ2462" si="4902">AQ2463+AQ2468</f>
        <v>0</v>
      </c>
      <c r="AR2462" s="12">
        <f t="shared" si="4780"/>
        <v>9394.7000000000007</v>
      </c>
      <c r="AS2462" s="12">
        <f t="shared" si="4888"/>
        <v>9394.7000000000007</v>
      </c>
      <c r="AT2462" s="12">
        <f t="shared" ref="AT2462" si="4903">AT2463+AT2468</f>
        <v>0</v>
      </c>
      <c r="AU2462" s="12">
        <f t="shared" si="4782"/>
        <v>9394.7000000000007</v>
      </c>
      <c r="AV2462" s="12">
        <f t="shared" si="4897"/>
        <v>0</v>
      </c>
      <c r="AW2462" s="22"/>
      <c r="AX2462" s="25"/>
    </row>
    <row r="2463" spans="1:51" s="11" customFormat="1" ht="31.2" x14ac:dyDescent="0.3">
      <c r="A2463" s="10" t="s">
        <v>507</v>
      </c>
      <c r="B2463" s="17"/>
      <c r="C2463" s="10"/>
      <c r="D2463" s="10"/>
      <c r="E2463" s="16" t="s">
        <v>618</v>
      </c>
      <c r="F2463" s="18">
        <f t="shared" ref="F2463:K2466" si="4904">F2464</f>
        <v>9368.2000000000007</v>
      </c>
      <c r="G2463" s="18">
        <f t="shared" si="4904"/>
        <v>8670</v>
      </c>
      <c r="H2463" s="18">
        <f t="shared" si="4904"/>
        <v>8670</v>
      </c>
      <c r="I2463" s="18">
        <f t="shared" si="4904"/>
        <v>9.3000000000000007</v>
      </c>
      <c r="J2463" s="18">
        <f t="shared" si="4904"/>
        <v>0</v>
      </c>
      <c r="K2463" s="18">
        <f t="shared" si="4904"/>
        <v>0</v>
      </c>
      <c r="L2463" s="18">
        <f t="shared" si="4784"/>
        <v>9377.5</v>
      </c>
      <c r="M2463" s="18">
        <f t="shared" si="4785"/>
        <v>8670</v>
      </c>
      <c r="N2463" s="18">
        <f t="shared" si="4786"/>
        <v>8670</v>
      </c>
      <c r="O2463" s="18">
        <f t="shared" ref="O2463:Q2466" si="4905">O2464</f>
        <v>0</v>
      </c>
      <c r="P2463" s="18">
        <f t="shared" si="4905"/>
        <v>0</v>
      </c>
      <c r="Q2463" s="18">
        <f t="shared" si="4905"/>
        <v>0</v>
      </c>
      <c r="R2463" s="18">
        <f t="shared" si="4759"/>
        <v>9377.5</v>
      </c>
      <c r="S2463" s="18">
        <f t="shared" si="4760"/>
        <v>8670</v>
      </c>
      <c r="T2463" s="18">
        <f t="shared" si="4761"/>
        <v>8670</v>
      </c>
      <c r="U2463" s="18">
        <f t="shared" ref="U2463:AV2463" si="4906">U2464</f>
        <v>0</v>
      </c>
      <c r="V2463" s="18">
        <f t="shared" si="4762"/>
        <v>9377.5</v>
      </c>
      <c r="W2463" s="18">
        <f t="shared" si="4763"/>
        <v>8670</v>
      </c>
      <c r="X2463" s="18">
        <f t="shared" si="4764"/>
        <v>8670</v>
      </c>
      <c r="Y2463" s="18">
        <f t="shared" si="4906"/>
        <v>0</v>
      </c>
      <c r="Z2463" s="18">
        <f t="shared" si="4906"/>
        <v>0</v>
      </c>
      <c r="AA2463" s="18">
        <f t="shared" si="4906"/>
        <v>0</v>
      </c>
      <c r="AB2463" s="18">
        <f t="shared" si="4772"/>
        <v>9377.5</v>
      </c>
      <c r="AC2463" s="18">
        <f t="shared" si="4773"/>
        <v>8670</v>
      </c>
      <c r="AD2463" s="18">
        <f t="shared" si="4774"/>
        <v>8670</v>
      </c>
      <c r="AE2463" s="18">
        <f t="shared" si="4906"/>
        <v>0</v>
      </c>
      <c r="AF2463" s="18">
        <f t="shared" si="4906"/>
        <v>0</v>
      </c>
      <c r="AG2463" s="18">
        <f t="shared" si="4792"/>
        <v>9377.5</v>
      </c>
      <c r="AH2463" s="18">
        <f t="shared" si="4793"/>
        <v>8670</v>
      </c>
      <c r="AI2463" s="18">
        <f t="shared" si="4794"/>
        <v>8670</v>
      </c>
      <c r="AJ2463" s="18">
        <f t="shared" si="4906"/>
        <v>0</v>
      </c>
      <c r="AK2463" s="18">
        <f t="shared" si="4906"/>
        <v>0</v>
      </c>
      <c r="AL2463" s="18">
        <f t="shared" si="4906"/>
        <v>0</v>
      </c>
      <c r="AM2463" s="18">
        <f t="shared" si="4886"/>
        <v>9377.5</v>
      </c>
      <c r="AN2463" s="18">
        <f t="shared" si="4906"/>
        <v>0</v>
      </c>
      <c r="AO2463" s="18">
        <f t="shared" si="4778"/>
        <v>9377.5</v>
      </c>
      <c r="AP2463" s="18">
        <f t="shared" si="4887"/>
        <v>8670</v>
      </c>
      <c r="AQ2463" s="18">
        <f t="shared" si="4906"/>
        <v>0</v>
      </c>
      <c r="AR2463" s="18">
        <f t="shared" si="4780"/>
        <v>8670</v>
      </c>
      <c r="AS2463" s="18">
        <f t="shared" si="4888"/>
        <v>8670</v>
      </c>
      <c r="AT2463" s="18">
        <f t="shared" si="4906"/>
        <v>0</v>
      </c>
      <c r="AU2463" s="18">
        <f t="shared" si="4782"/>
        <v>8670</v>
      </c>
      <c r="AV2463" s="18">
        <f t="shared" si="4906"/>
        <v>0</v>
      </c>
      <c r="AW2463" s="31"/>
      <c r="AX2463" s="26"/>
    </row>
    <row r="2464" spans="1:51" ht="31.2" x14ac:dyDescent="0.3">
      <c r="A2464" s="49" t="s">
        <v>505</v>
      </c>
      <c r="B2464" s="45"/>
      <c r="C2464" s="49"/>
      <c r="D2464" s="49"/>
      <c r="E2464" s="15" t="s">
        <v>628</v>
      </c>
      <c r="F2464" s="19">
        <f t="shared" si="4904"/>
        <v>9368.2000000000007</v>
      </c>
      <c r="G2464" s="19">
        <f t="shared" si="4904"/>
        <v>8670</v>
      </c>
      <c r="H2464" s="19">
        <f t="shared" si="4904"/>
        <v>8670</v>
      </c>
      <c r="I2464" s="19">
        <f t="shared" si="4904"/>
        <v>9.3000000000000007</v>
      </c>
      <c r="J2464" s="19">
        <f t="shared" si="4904"/>
        <v>0</v>
      </c>
      <c r="K2464" s="19">
        <f t="shared" si="4904"/>
        <v>0</v>
      </c>
      <c r="L2464" s="19">
        <f t="shared" si="4784"/>
        <v>9377.5</v>
      </c>
      <c r="M2464" s="19">
        <f t="shared" si="4785"/>
        <v>8670</v>
      </c>
      <c r="N2464" s="19">
        <f t="shared" si="4786"/>
        <v>8670</v>
      </c>
      <c r="O2464" s="19">
        <f t="shared" si="4905"/>
        <v>0</v>
      </c>
      <c r="P2464" s="19">
        <f t="shared" si="4905"/>
        <v>0</v>
      </c>
      <c r="Q2464" s="19">
        <f t="shared" si="4905"/>
        <v>0</v>
      </c>
      <c r="R2464" s="19">
        <f t="shared" si="4759"/>
        <v>9377.5</v>
      </c>
      <c r="S2464" s="19">
        <f t="shared" si="4760"/>
        <v>8670</v>
      </c>
      <c r="T2464" s="19">
        <f t="shared" si="4761"/>
        <v>8670</v>
      </c>
      <c r="U2464" s="19">
        <f t="shared" ref="U2464:AV2466" si="4907">U2465</f>
        <v>0</v>
      </c>
      <c r="V2464" s="19">
        <f t="shared" si="4762"/>
        <v>9377.5</v>
      </c>
      <c r="W2464" s="19">
        <f t="shared" si="4763"/>
        <v>8670</v>
      </c>
      <c r="X2464" s="19">
        <f t="shared" si="4764"/>
        <v>8670</v>
      </c>
      <c r="Y2464" s="19">
        <f t="shared" si="4907"/>
        <v>0</v>
      </c>
      <c r="Z2464" s="19">
        <f t="shared" si="4907"/>
        <v>0</v>
      </c>
      <c r="AA2464" s="19">
        <f t="shared" si="4907"/>
        <v>0</v>
      </c>
      <c r="AB2464" s="19">
        <f t="shared" si="4772"/>
        <v>9377.5</v>
      </c>
      <c r="AC2464" s="19">
        <f t="shared" si="4773"/>
        <v>8670</v>
      </c>
      <c r="AD2464" s="19">
        <f t="shared" si="4774"/>
        <v>8670</v>
      </c>
      <c r="AE2464" s="19">
        <f t="shared" si="4907"/>
        <v>0</v>
      </c>
      <c r="AF2464" s="19">
        <f t="shared" si="4907"/>
        <v>0</v>
      </c>
      <c r="AG2464" s="19">
        <f t="shared" si="4792"/>
        <v>9377.5</v>
      </c>
      <c r="AH2464" s="19">
        <f t="shared" si="4793"/>
        <v>8670</v>
      </c>
      <c r="AI2464" s="19">
        <f t="shared" si="4794"/>
        <v>8670</v>
      </c>
      <c r="AJ2464" s="19">
        <f t="shared" si="4907"/>
        <v>0</v>
      </c>
      <c r="AK2464" s="19">
        <f t="shared" si="4907"/>
        <v>0</v>
      </c>
      <c r="AL2464" s="19">
        <f t="shared" si="4907"/>
        <v>0</v>
      </c>
      <c r="AM2464" s="19">
        <f t="shared" si="4886"/>
        <v>9377.5</v>
      </c>
      <c r="AN2464" s="19">
        <f t="shared" si="4907"/>
        <v>0</v>
      </c>
      <c r="AO2464" s="19">
        <f t="shared" si="4778"/>
        <v>9377.5</v>
      </c>
      <c r="AP2464" s="19">
        <f t="shared" si="4887"/>
        <v>8670</v>
      </c>
      <c r="AQ2464" s="19">
        <f t="shared" si="4907"/>
        <v>0</v>
      </c>
      <c r="AR2464" s="19">
        <f t="shared" si="4780"/>
        <v>8670</v>
      </c>
      <c r="AS2464" s="19">
        <f t="shared" si="4888"/>
        <v>8670</v>
      </c>
      <c r="AT2464" s="19">
        <f t="shared" si="4907"/>
        <v>0</v>
      </c>
      <c r="AU2464" s="19">
        <f t="shared" si="4782"/>
        <v>8670</v>
      </c>
      <c r="AV2464" s="19">
        <f t="shared" si="4907"/>
        <v>0</v>
      </c>
      <c r="AW2464" s="32"/>
      <c r="AX2464" s="23"/>
      <c r="AY2464" s="2"/>
    </row>
    <row r="2465" spans="1:51" ht="93.6" x14ac:dyDescent="0.3">
      <c r="A2465" s="49" t="s">
        <v>505</v>
      </c>
      <c r="B2465" s="45">
        <v>100</v>
      </c>
      <c r="C2465" s="49"/>
      <c r="D2465" s="49"/>
      <c r="E2465" s="15" t="s">
        <v>577</v>
      </c>
      <c r="F2465" s="19">
        <f t="shared" si="4904"/>
        <v>9368.2000000000007</v>
      </c>
      <c r="G2465" s="19">
        <f t="shared" si="4904"/>
        <v>8670</v>
      </c>
      <c r="H2465" s="19">
        <f t="shared" si="4904"/>
        <v>8670</v>
      </c>
      <c r="I2465" s="19">
        <f t="shared" si="4904"/>
        <v>9.3000000000000007</v>
      </c>
      <c r="J2465" s="19">
        <f t="shared" si="4904"/>
        <v>0</v>
      </c>
      <c r="K2465" s="19">
        <f t="shared" si="4904"/>
        <v>0</v>
      </c>
      <c r="L2465" s="19">
        <f t="shared" si="4784"/>
        <v>9377.5</v>
      </c>
      <c r="M2465" s="19">
        <f t="shared" si="4785"/>
        <v>8670</v>
      </c>
      <c r="N2465" s="19">
        <f t="shared" si="4786"/>
        <v>8670</v>
      </c>
      <c r="O2465" s="19">
        <f t="shared" si="4905"/>
        <v>0</v>
      </c>
      <c r="P2465" s="19">
        <f t="shared" si="4905"/>
        <v>0</v>
      </c>
      <c r="Q2465" s="19">
        <f t="shared" si="4905"/>
        <v>0</v>
      </c>
      <c r="R2465" s="19">
        <f t="shared" si="4759"/>
        <v>9377.5</v>
      </c>
      <c r="S2465" s="19">
        <f t="shared" si="4760"/>
        <v>8670</v>
      </c>
      <c r="T2465" s="19">
        <f t="shared" si="4761"/>
        <v>8670</v>
      </c>
      <c r="U2465" s="19">
        <f t="shared" si="4907"/>
        <v>0</v>
      </c>
      <c r="V2465" s="19">
        <f t="shared" si="4762"/>
        <v>9377.5</v>
      </c>
      <c r="W2465" s="19">
        <f t="shared" si="4763"/>
        <v>8670</v>
      </c>
      <c r="X2465" s="19">
        <f t="shared" si="4764"/>
        <v>8670</v>
      </c>
      <c r="Y2465" s="19">
        <f t="shared" si="4907"/>
        <v>0</v>
      </c>
      <c r="Z2465" s="19">
        <f t="shared" si="4907"/>
        <v>0</v>
      </c>
      <c r="AA2465" s="19">
        <f t="shared" si="4907"/>
        <v>0</v>
      </c>
      <c r="AB2465" s="19">
        <f t="shared" si="4772"/>
        <v>9377.5</v>
      </c>
      <c r="AC2465" s="19">
        <f t="shared" si="4773"/>
        <v>8670</v>
      </c>
      <c r="AD2465" s="19">
        <f t="shared" si="4774"/>
        <v>8670</v>
      </c>
      <c r="AE2465" s="19">
        <f t="shared" si="4907"/>
        <v>0</v>
      </c>
      <c r="AF2465" s="19">
        <f t="shared" si="4907"/>
        <v>0</v>
      </c>
      <c r="AG2465" s="19">
        <f t="shared" si="4792"/>
        <v>9377.5</v>
      </c>
      <c r="AH2465" s="19">
        <f t="shared" si="4793"/>
        <v>8670</v>
      </c>
      <c r="AI2465" s="19">
        <f t="shared" si="4794"/>
        <v>8670</v>
      </c>
      <c r="AJ2465" s="19">
        <f t="shared" si="4907"/>
        <v>0</v>
      </c>
      <c r="AK2465" s="19">
        <f t="shared" si="4907"/>
        <v>0</v>
      </c>
      <c r="AL2465" s="19">
        <f t="shared" si="4907"/>
        <v>0</v>
      </c>
      <c r="AM2465" s="19">
        <f t="shared" si="4886"/>
        <v>9377.5</v>
      </c>
      <c r="AN2465" s="19">
        <f t="shared" si="4907"/>
        <v>0</v>
      </c>
      <c r="AO2465" s="19">
        <f t="shared" si="4778"/>
        <v>9377.5</v>
      </c>
      <c r="AP2465" s="19">
        <f t="shared" si="4887"/>
        <v>8670</v>
      </c>
      <c r="AQ2465" s="19">
        <f t="shared" si="4907"/>
        <v>0</v>
      </c>
      <c r="AR2465" s="19">
        <f t="shared" si="4780"/>
        <v>8670</v>
      </c>
      <c r="AS2465" s="19">
        <f t="shared" si="4888"/>
        <v>8670</v>
      </c>
      <c r="AT2465" s="19">
        <f t="shared" si="4907"/>
        <v>0</v>
      </c>
      <c r="AU2465" s="19">
        <f t="shared" si="4782"/>
        <v>8670</v>
      </c>
      <c r="AV2465" s="19">
        <f t="shared" si="4907"/>
        <v>0</v>
      </c>
      <c r="AW2465" s="32"/>
      <c r="AX2465" s="23"/>
      <c r="AY2465" s="2"/>
    </row>
    <row r="2466" spans="1:51" ht="31.2" x14ac:dyDescent="0.3">
      <c r="A2466" s="49" t="s">
        <v>505</v>
      </c>
      <c r="B2466" s="45">
        <v>120</v>
      </c>
      <c r="C2466" s="49"/>
      <c r="D2466" s="49"/>
      <c r="E2466" s="15" t="s">
        <v>585</v>
      </c>
      <c r="F2466" s="19">
        <f t="shared" si="4904"/>
        <v>9368.2000000000007</v>
      </c>
      <c r="G2466" s="19">
        <f t="shared" si="4904"/>
        <v>8670</v>
      </c>
      <c r="H2466" s="19">
        <f t="shared" si="4904"/>
        <v>8670</v>
      </c>
      <c r="I2466" s="19">
        <f t="shared" si="4904"/>
        <v>9.3000000000000007</v>
      </c>
      <c r="J2466" s="19">
        <f t="shared" si="4904"/>
        <v>0</v>
      </c>
      <c r="K2466" s="19">
        <f t="shared" si="4904"/>
        <v>0</v>
      </c>
      <c r="L2466" s="19">
        <f t="shared" si="4784"/>
        <v>9377.5</v>
      </c>
      <c r="M2466" s="19">
        <f t="shared" si="4785"/>
        <v>8670</v>
      </c>
      <c r="N2466" s="19">
        <f t="shared" si="4786"/>
        <v>8670</v>
      </c>
      <c r="O2466" s="19">
        <f t="shared" si="4905"/>
        <v>0</v>
      </c>
      <c r="P2466" s="19">
        <f t="shared" si="4905"/>
        <v>0</v>
      </c>
      <c r="Q2466" s="19">
        <f t="shared" si="4905"/>
        <v>0</v>
      </c>
      <c r="R2466" s="19">
        <f t="shared" si="4759"/>
        <v>9377.5</v>
      </c>
      <c r="S2466" s="19">
        <f t="shared" si="4760"/>
        <v>8670</v>
      </c>
      <c r="T2466" s="19">
        <f t="shared" si="4761"/>
        <v>8670</v>
      </c>
      <c r="U2466" s="19">
        <f t="shared" si="4907"/>
        <v>0</v>
      </c>
      <c r="V2466" s="19">
        <f t="shared" si="4762"/>
        <v>9377.5</v>
      </c>
      <c r="W2466" s="19">
        <f t="shared" si="4763"/>
        <v>8670</v>
      </c>
      <c r="X2466" s="19">
        <f t="shared" si="4764"/>
        <v>8670</v>
      </c>
      <c r="Y2466" s="19">
        <f t="shared" si="4907"/>
        <v>0</v>
      </c>
      <c r="Z2466" s="19">
        <f t="shared" si="4907"/>
        <v>0</v>
      </c>
      <c r="AA2466" s="19">
        <f t="shared" si="4907"/>
        <v>0</v>
      </c>
      <c r="AB2466" s="19">
        <f t="shared" si="4772"/>
        <v>9377.5</v>
      </c>
      <c r="AC2466" s="19">
        <f t="shared" si="4773"/>
        <v>8670</v>
      </c>
      <c r="AD2466" s="19">
        <f t="shared" si="4774"/>
        <v>8670</v>
      </c>
      <c r="AE2466" s="19">
        <f t="shared" si="4907"/>
        <v>0</v>
      </c>
      <c r="AF2466" s="19">
        <f t="shared" si="4907"/>
        <v>0</v>
      </c>
      <c r="AG2466" s="19">
        <f t="shared" si="4792"/>
        <v>9377.5</v>
      </c>
      <c r="AH2466" s="19">
        <f t="shared" si="4793"/>
        <v>8670</v>
      </c>
      <c r="AI2466" s="19">
        <f t="shared" si="4794"/>
        <v>8670</v>
      </c>
      <c r="AJ2466" s="19">
        <f t="shared" si="4907"/>
        <v>0</v>
      </c>
      <c r="AK2466" s="19">
        <f t="shared" si="4907"/>
        <v>0</v>
      </c>
      <c r="AL2466" s="19">
        <f t="shared" si="4907"/>
        <v>0</v>
      </c>
      <c r="AM2466" s="19">
        <f t="shared" si="4886"/>
        <v>9377.5</v>
      </c>
      <c r="AN2466" s="19">
        <f t="shared" si="4907"/>
        <v>0</v>
      </c>
      <c r="AO2466" s="19">
        <f t="shared" si="4778"/>
        <v>9377.5</v>
      </c>
      <c r="AP2466" s="19">
        <f t="shared" si="4887"/>
        <v>8670</v>
      </c>
      <c r="AQ2466" s="19">
        <f t="shared" si="4907"/>
        <v>0</v>
      </c>
      <c r="AR2466" s="19">
        <f t="shared" si="4780"/>
        <v>8670</v>
      </c>
      <c r="AS2466" s="19">
        <f t="shared" si="4888"/>
        <v>8670</v>
      </c>
      <c r="AT2466" s="19">
        <f t="shared" si="4907"/>
        <v>0</v>
      </c>
      <c r="AU2466" s="19">
        <f t="shared" si="4782"/>
        <v>8670</v>
      </c>
      <c r="AV2466" s="19">
        <f t="shared" si="4907"/>
        <v>0</v>
      </c>
      <c r="AW2466" s="32"/>
      <c r="AX2466" s="23"/>
      <c r="AY2466" s="2"/>
    </row>
    <row r="2467" spans="1:51" ht="31.2" x14ac:dyDescent="0.3">
      <c r="A2467" s="49" t="s">
        <v>505</v>
      </c>
      <c r="B2467" s="45">
        <v>120</v>
      </c>
      <c r="C2467" s="49" t="s">
        <v>5</v>
      </c>
      <c r="D2467" s="49" t="s">
        <v>28</v>
      </c>
      <c r="E2467" s="15" t="s">
        <v>541</v>
      </c>
      <c r="F2467" s="19">
        <v>9368.2000000000007</v>
      </c>
      <c r="G2467" s="19">
        <v>8670</v>
      </c>
      <c r="H2467" s="19">
        <v>8670</v>
      </c>
      <c r="I2467" s="19">
        <v>9.3000000000000007</v>
      </c>
      <c r="J2467" s="19"/>
      <c r="K2467" s="19"/>
      <c r="L2467" s="19">
        <f t="shared" si="4784"/>
        <v>9377.5</v>
      </c>
      <c r="M2467" s="19">
        <f t="shared" si="4785"/>
        <v>8670</v>
      </c>
      <c r="N2467" s="19">
        <f t="shared" si="4786"/>
        <v>8670</v>
      </c>
      <c r="O2467" s="19"/>
      <c r="P2467" s="19"/>
      <c r="Q2467" s="19"/>
      <c r="R2467" s="19">
        <f t="shared" si="4759"/>
        <v>9377.5</v>
      </c>
      <c r="S2467" s="19">
        <f t="shared" si="4760"/>
        <v>8670</v>
      </c>
      <c r="T2467" s="19">
        <f t="shared" si="4761"/>
        <v>8670</v>
      </c>
      <c r="U2467" s="19"/>
      <c r="V2467" s="19">
        <f t="shared" si="4762"/>
        <v>9377.5</v>
      </c>
      <c r="W2467" s="19">
        <f t="shared" si="4763"/>
        <v>8670</v>
      </c>
      <c r="X2467" s="19">
        <f t="shared" si="4764"/>
        <v>8670</v>
      </c>
      <c r="Y2467" s="19"/>
      <c r="Z2467" s="19"/>
      <c r="AA2467" s="19"/>
      <c r="AB2467" s="19">
        <f t="shared" si="4772"/>
        <v>9377.5</v>
      </c>
      <c r="AC2467" s="19">
        <f t="shared" si="4773"/>
        <v>8670</v>
      </c>
      <c r="AD2467" s="19">
        <f t="shared" si="4774"/>
        <v>8670</v>
      </c>
      <c r="AE2467" s="19"/>
      <c r="AF2467" s="19"/>
      <c r="AG2467" s="19">
        <f t="shared" si="4792"/>
        <v>9377.5</v>
      </c>
      <c r="AH2467" s="19">
        <f t="shared" si="4793"/>
        <v>8670</v>
      </c>
      <c r="AI2467" s="19">
        <f t="shared" si="4794"/>
        <v>8670</v>
      </c>
      <c r="AJ2467" s="19"/>
      <c r="AK2467" s="19"/>
      <c r="AL2467" s="19"/>
      <c r="AM2467" s="19">
        <f t="shared" si="4886"/>
        <v>9377.5</v>
      </c>
      <c r="AN2467" s="19"/>
      <c r="AO2467" s="19">
        <f t="shared" si="4778"/>
        <v>9377.5</v>
      </c>
      <c r="AP2467" s="19">
        <f t="shared" si="4887"/>
        <v>8670</v>
      </c>
      <c r="AQ2467" s="19"/>
      <c r="AR2467" s="19">
        <f t="shared" si="4780"/>
        <v>8670</v>
      </c>
      <c r="AS2467" s="19">
        <f t="shared" si="4888"/>
        <v>8670</v>
      </c>
      <c r="AT2467" s="19"/>
      <c r="AU2467" s="19">
        <f t="shared" si="4782"/>
        <v>8670</v>
      </c>
      <c r="AV2467" s="19"/>
      <c r="AW2467" s="32"/>
      <c r="AX2467" s="23" t="s">
        <v>1279</v>
      </c>
      <c r="AY2467" s="2"/>
    </row>
    <row r="2468" spans="1:51" s="11" customFormat="1" x14ac:dyDescent="0.3">
      <c r="A2468" s="10" t="s">
        <v>510</v>
      </c>
      <c r="B2468" s="17"/>
      <c r="C2468" s="10"/>
      <c r="D2468" s="10"/>
      <c r="E2468" s="16" t="s">
        <v>616</v>
      </c>
      <c r="F2468" s="18">
        <f t="shared" ref="F2468:K2468" si="4908">F2469+F2473</f>
        <v>787.09999999999991</v>
      </c>
      <c r="G2468" s="18">
        <f t="shared" si="4908"/>
        <v>724.7</v>
      </c>
      <c r="H2468" s="18">
        <f t="shared" si="4908"/>
        <v>724.7</v>
      </c>
      <c r="I2468" s="18">
        <f t="shared" si="4908"/>
        <v>-9.3000000000000007</v>
      </c>
      <c r="J2468" s="18">
        <f t="shared" si="4908"/>
        <v>0</v>
      </c>
      <c r="K2468" s="18">
        <f t="shared" si="4908"/>
        <v>0</v>
      </c>
      <c r="L2468" s="18">
        <f t="shared" si="4784"/>
        <v>777.8</v>
      </c>
      <c r="M2468" s="18">
        <f t="shared" si="4785"/>
        <v>724.7</v>
      </c>
      <c r="N2468" s="18">
        <f t="shared" si="4786"/>
        <v>724.7</v>
      </c>
      <c r="O2468" s="18">
        <f t="shared" ref="O2468:Q2468" si="4909">O2469+O2473</f>
        <v>0</v>
      </c>
      <c r="P2468" s="18">
        <f t="shared" si="4909"/>
        <v>0</v>
      </c>
      <c r="Q2468" s="18">
        <f t="shared" si="4909"/>
        <v>0</v>
      </c>
      <c r="R2468" s="18">
        <f t="shared" si="4759"/>
        <v>777.8</v>
      </c>
      <c r="S2468" s="18">
        <f t="shared" si="4760"/>
        <v>724.7</v>
      </c>
      <c r="T2468" s="18">
        <f t="shared" si="4761"/>
        <v>724.7</v>
      </c>
      <c r="U2468" s="18">
        <f t="shared" ref="U2468:AV2468" si="4910">U2469+U2473</f>
        <v>0</v>
      </c>
      <c r="V2468" s="18">
        <f t="shared" si="4762"/>
        <v>777.8</v>
      </c>
      <c r="W2468" s="18">
        <f t="shared" si="4763"/>
        <v>724.7</v>
      </c>
      <c r="X2468" s="18">
        <f t="shared" si="4764"/>
        <v>724.7</v>
      </c>
      <c r="Y2468" s="18">
        <f t="shared" ref="Y2468:AA2468" si="4911">Y2469+Y2473</f>
        <v>0</v>
      </c>
      <c r="Z2468" s="18">
        <f t="shared" si="4911"/>
        <v>0</v>
      </c>
      <c r="AA2468" s="18">
        <f t="shared" si="4911"/>
        <v>0</v>
      </c>
      <c r="AB2468" s="18">
        <f t="shared" si="4772"/>
        <v>777.8</v>
      </c>
      <c r="AC2468" s="18">
        <f t="shared" si="4773"/>
        <v>724.7</v>
      </c>
      <c r="AD2468" s="18">
        <f t="shared" si="4774"/>
        <v>724.7</v>
      </c>
      <c r="AE2468" s="18">
        <f t="shared" ref="AE2468:AF2468" si="4912">AE2469+AE2473</f>
        <v>0</v>
      </c>
      <c r="AF2468" s="18">
        <f t="shared" si="4912"/>
        <v>0</v>
      </c>
      <c r="AG2468" s="18">
        <f t="shared" si="4792"/>
        <v>777.8</v>
      </c>
      <c r="AH2468" s="18">
        <f t="shared" si="4793"/>
        <v>724.7</v>
      </c>
      <c r="AI2468" s="18">
        <f t="shared" si="4794"/>
        <v>724.7</v>
      </c>
      <c r="AJ2468" s="18">
        <f t="shared" ref="AJ2468:AL2468" si="4913">AJ2469+AJ2473</f>
        <v>0</v>
      </c>
      <c r="AK2468" s="18">
        <f t="shared" si="4913"/>
        <v>0</v>
      </c>
      <c r="AL2468" s="18">
        <f t="shared" si="4913"/>
        <v>0</v>
      </c>
      <c r="AM2468" s="18">
        <f t="shared" si="4886"/>
        <v>777.8</v>
      </c>
      <c r="AN2468" s="18">
        <f t="shared" ref="AN2468" si="4914">AN2469+AN2473</f>
        <v>0</v>
      </c>
      <c r="AO2468" s="18">
        <f t="shared" si="4778"/>
        <v>777.8</v>
      </c>
      <c r="AP2468" s="18">
        <f t="shared" si="4887"/>
        <v>724.7</v>
      </c>
      <c r="AQ2468" s="18">
        <f t="shared" ref="AQ2468" si="4915">AQ2469+AQ2473</f>
        <v>0</v>
      </c>
      <c r="AR2468" s="18">
        <f t="shared" si="4780"/>
        <v>724.7</v>
      </c>
      <c r="AS2468" s="18">
        <f t="shared" si="4888"/>
        <v>724.7</v>
      </c>
      <c r="AT2468" s="18">
        <f t="shared" ref="AT2468" si="4916">AT2469+AT2473</f>
        <v>0</v>
      </c>
      <c r="AU2468" s="18">
        <f t="shared" si="4782"/>
        <v>724.7</v>
      </c>
      <c r="AV2468" s="18">
        <f t="shared" si="4910"/>
        <v>0</v>
      </c>
      <c r="AW2468" s="31"/>
      <c r="AX2468" s="26"/>
    </row>
    <row r="2469" spans="1:51" ht="31.2" x14ac:dyDescent="0.3">
      <c r="A2469" s="49" t="s">
        <v>508</v>
      </c>
      <c r="B2469" s="45"/>
      <c r="C2469" s="49"/>
      <c r="D2469" s="49"/>
      <c r="E2469" s="15" t="s">
        <v>628</v>
      </c>
      <c r="F2469" s="19">
        <f t="shared" ref="F2469:K2471" si="4917">F2470</f>
        <v>563.4</v>
      </c>
      <c r="G2469" s="19">
        <f t="shared" si="4917"/>
        <v>501</v>
      </c>
      <c r="H2469" s="19">
        <f t="shared" si="4917"/>
        <v>501</v>
      </c>
      <c r="I2469" s="19">
        <f t="shared" si="4917"/>
        <v>-9.3000000000000007</v>
      </c>
      <c r="J2469" s="19">
        <f t="shared" si="4917"/>
        <v>0</v>
      </c>
      <c r="K2469" s="19">
        <f t="shared" si="4917"/>
        <v>0</v>
      </c>
      <c r="L2469" s="19">
        <f t="shared" si="4784"/>
        <v>554.1</v>
      </c>
      <c r="M2469" s="19">
        <f t="shared" si="4785"/>
        <v>501</v>
      </c>
      <c r="N2469" s="19">
        <f t="shared" si="4786"/>
        <v>501</v>
      </c>
      <c r="O2469" s="19">
        <f t="shared" ref="O2469:Q2471" si="4918">O2470</f>
        <v>0</v>
      </c>
      <c r="P2469" s="19">
        <f t="shared" si="4918"/>
        <v>0</v>
      </c>
      <c r="Q2469" s="19">
        <f t="shared" si="4918"/>
        <v>0</v>
      </c>
      <c r="R2469" s="19">
        <f t="shared" si="4759"/>
        <v>554.1</v>
      </c>
      <c r="S2469" s="19">
        <f t="shared" si="4760"/>
        <v>501</v>
      </c>
      <c r="T2469" s="19">
        <f t="shared" si="4761"/>
        <v>501</v>
      </c>
      <c r="U2469" s="19">
        <f t="shared" ref="U2469:AV2471" si="4919">U2470</f>
        <v>0</v>
      </c>
      <c r="V2469" s="19">
        <f t="shared" si="4762"/>
        <v>554.1</v>
      </c>
      <c r="W2469" s="19">
        <f t="shared" si="4763"/>
        <v>501</v>
      </c>
      <c r="X2469" s="19">
        <f t="shared" si="4764"/>
        <v>501</v>
      </c>
      <c r="Y2469" s="19">
        <f t="shared" si="4919"/>
        <v>0</v>
      </c>
      <c r="Z2469" s="19">
        <f t="shared" si="4919"/>
        <v>0</v>
      </c>
      <c r="AA2469" s="19">
        <f t="shared" si="4919"/>
        <v>0</v>
      </c>
      <c r="AB2469" s="19">
        <f t="shared" si="4772"/>
        <v>554.1</v>
      </c>
      <c r="AC2469" s="19">
        <f t="shared" si="4773"/>
        <v>501</v>
      </c>
      <c r="AD2469" s="19">
        <f t="shared" si="4774"/>
        <v>501</v>
      </c>
      <c r="AE2469" s="19">
        <f t="shared" si="4919"/>
        <v>0</v>
      </c>
      <c r="AF2469" s="19">
        <f t="shared" si="4919"/>
        <v>0</v>
      </c>
      <c r="AG2469" s="19">
        <f t="shared" si="4792"/>
        <v>554.1</v>
      </c>
      <c r="AH2469" s="19">
        <f t="shared" si="4793"/>
        <v>501</v>
      </c>
      <c r="AI2469" s="19">
        <f t="shared" si="4794"/>
        <v>501</v>
      </c>
      <c r="AJ2469" s="19">
        <f t="shared" si="4919"/>
        <v>0</v>
      </c>
      <c r="AK2469" s="19">
        <f t="shared" si="4919"/>
        <v>0</v>
      </c>
      <c r="AL2469" s="19">
        <f t="shared" si="4919"/>
        <v>0</v>
      </c>
      <c r="AM2469" s="19">
        <f t="shared" si="4886"/>
        <v>554.1</v>
      </c>
      <c r="AN2469" s="19">
        <f t="shared" si="4919"/>
        <v>0</v>
      </c>
      <c r="AO2469" s="19">
        <f t="shared" si="4778"/>
        <v>554.1</v>
      </c>
      <c r="AP2469" s="19">
        <f t="shared" si="4887"/>
        <v>501</v>
      </c>
      <c r="AQ2469" s="19">
        <f t="shared" si="4919"/>
        <v>0</v>
      </c>
      <c r="AR2469" s="19">
        <f t="shared" si="4780"/>
        <v>501</v>
      </c>
      <c r="AS2469" s="19">
        <f t="shared" si="4888"/>
        <v>501</v>
      </c>
      <c r="AT2469" s="19">
        <f t="shared" si="4919"/>
        <v>0</v>
      </c>
      <c r="AU2469" s="19">
        <f t="shared" si="4782"/>
        <v>501</v>
      </c>
      <c r="AV2469" s="19">
        <f t="shared" si="4919"/>
        <v>0</v>
      </c>
      <c r="AW2469" s="32"/>
      <c r="AX2469" s="23"/>
      <c r="AY2469" s="2"/>
    </row>
    <row r="2470" spans="1:51" ht="93.6" x14ac:dyDescent="0.3">
      <c r="A2470" s="49" t="s">
        <v>508</v>
      </c>
      <c r="B2470" s="45">
        <v>100</v>
      </c>
      <c r="C2470" s="49"/>
      <c r="D2470" s="49"/>
      <c r="E2470" s="15" t="s">
        <v>577</v>
      </c>
      <c r="F2470" s="19">
        <f t="shared" si="4917"/>
        <v>563.4</v>
      </c>
      <c r="G2470" s="19">
        <f t="shared" si="4917"/>
        <v>501</v>
      </c>
      <c r="H2470" s="19">
        <f t="shared" si="4917"/>
        <v>501</v>
      </c>
      <c r="I2470" s="19">
        <f t="shared" si="4917"/>
        <v>-9.3000000000000007</v>
      </c>
      <c r="J2470" s="19">
        <f t="shared" si="4917"/>
        <v>0</v>
      </c>
      <c r="K2470" s="19">
        <f t="shared" si="4917"/>
        <v>0</v>
      </c>
      <c r="L2470" s="19">
        <f t="shared" si="4784"/>
        <v>554.1</v>
      </c>
      <c r="M2470" s="19">
        <f t="shared" si="4785"/>
        <v>501</v>
      </c>
      <c r="N2470" s="19">
        <f t="shared" si="4786"/>
        <v>501</v>
      </c>
      <c r="O2470" s="19">
        <f t="shared" si="4918"/>
        <v>0</v>
      </c>
      <c r="P2470" s="19">
        <f t="shared" si="4918"/>
        <v>0</v>
      </c>
      <c r="Q2470" s="19">
        <f t="shared" si="4918"/>
        <v>0</v>
      </c>
      <c r="R2470" s="19">
        <f t="shared" ref="R2470:R2533" si="4920">L2470+O2470</f>
        <v>554.1</v>
      </c>
      <c r="S2470" s="19">
        <f t="shared" ref="S2470:S2533" si="4921">M2470+P2470</f>
        <v>501</v>
      </c>
      <c r="T2470" s="19">
        <f t="shared" ref="T2470:T2533" si="4922">N2470+Q2470</f>
        <v>501</v>
      </c>
      <c r="U2470" s="19">
        <f t="shared" si="4919"/>
        <v>0</v>
      </c>
      <c r="V2470" s="19">
        <f t="shared" ref="V2470:V2533" si="4923">R2470+U2470</f>
        <v>554.1</v>
      </c>
      <c r="W2470" s="19">
        <f t="shared" ref="W2470:W2533" si="4924">S2470</f>
        <v>501</v>
      </c>
      <c r="X2470" s="19">
        <f t="shared" ref="X2470:X2533" si="4925">T2470</f>
        <v>501</v>
      </c>
      <c r="Y2470" s="19">
        <f t="shared" si="4919"/>
        <v>0</v>
      </c>
      <c r="Z2470" s="19">
        <f t="shared" si="4919"/>
        <v>0</v>
      </c>
      <c r="AA2470" s="19">
        <f t="shared" si="4919"/>
        <v>0</v>
      </c>
      <c r="AB2470" s="19">
        <f t="shared" si="4772"/>
        <v>554.1</v>
      </c>
      <c r="AC2470" s="19">
        <f t="shared" si="4773"/>
        <v>501</v>
      </c>
      <c r="AD2470" s="19">
        <f t="shared" si="4774"/>
        <v>501</v>
      </c>
      <c r="AE2470" s="19">
        <f t="shared" si="4919"/>
        <v>0</v>
      </c>
      <c r="AF2470" s="19">
        <f t="shared" si="4919"/>
        <v>0</v>
      </c>
      <c r="AG2470" s="19">
        <f t="shared" si="4792"/>
        <v>554.1</v>
      </c>
      <c r="AH2470" s="19">
        <f t="shared" si="4793"/>
        <v>501</v>
      </c>
      <c r="AI2470" s="19">
        <f t="shared" si="4794"/>
        <v>501</v>
      </c>
      <c r="AJ2470" s="19">
        <f t="shared" si="4919"/>
        <v>0</v>
      </c>
      <c r="AK2470" s="19">
        <f t="shared" si="4919"/>
        <v>0</v>
      </c>
      <c r="AL2470" s="19">
        <f t="shared" si="4919"/>
        <v>0</v>
      </c>
      <c r="AM2470" s="19">
        <f t="shared" si="4886"/>
        <v>554.1</v>
      </c>
      <c r="AN2470" s="19">
        <f t="shared" si="4919"/>
        <v>0</v>
      </c>
      <c r="AO2470" s="19">
        <f t="shared" si="4778"/>
        <v>554.1</v>
      </c>
      <c r="AP2470" s="19">
        <f t="shared" si="4887"/>
        <v>501</v>
      </c>
      <c r="AQ2470" s="19">
        <f t="shared" si="4919"/>
        <v>0</v>
      </c>
      <c r="AR2470" s="19">
        <f t="shared" si="4780"/>
        <v>501</v>
      </c>
      <c r="AS2470" s="19">
        <f t="shared" si="4888"/>
        <v>501</v>
      </c>
      <c r="AT2470" s="19">
        <f t="shared" si="4919"/>
        <v>0</v>
      </c>
      <c r="AU2470" s="19">
        <f t="shared" si="4782"/>
        <v>501</v>
      </c>
      <c r="AV2470" s="19">
        <f t="shared" si="4919"/>
        <v>0</v>
      </c>
      <c r="AW2470" s="32"/>
      <c r="AX2470" s="23"/>
      <c r="AY2470" s="2"/>
    </row>
    <row r="2471" spans="1:51" ht="31.2" x14ac:dyDescent="0.3">
      <c r="A2471" s="49" t="s">
        <v>508</v>
      </c>
      <c r="B2471" s="45">
        <v>120</v>
      </c>
      <c r="C2471" s="49"/>
      <c r="D2471" s="49"/>
      <c r="E2471" s="15" t="s">
        <v>585</v>
      </c>
      <c r="F2471" s="19">
        <f t="shared" si="4917"/>
        <v>563.4</v>
      </c>
      <c r="G2471" s="19">
        <f t="shared" si="4917"/>
        <v>501</v>
      </c>
      <c r="H2471" s="19">
        <f t="shared" si="4917"/>
        <v>501</v>
      </c>
      <c r="I2471" s="19">
        <f t="shared" si="4917"/>
        <v>-9.3000000000000007</v>
      </c>
      <c r="J2471" s="19">
        <f t="shared" si="4917"/>
        <v>0</v>
      </c>
      <c r="K2471" s="19">
        <f t="shared" si="4917"/>
        <v>0</v>
      </c>
      <c r="L2471" s="19">
        <f t="shared" si="4784"/>
        <v>554.1</v>
      </c>
      <c r="M2471" s="19">
        <f t="shared" si="4785"/>
        <v>501</v>
      </c>
      <c r="N2471" s="19">
        <f t="shared" si="4786"/>
        <v>501</v>
      </c>
      <c r="O2471" s="19">
        <f t="shared" si="4918"/>
        <v>0</v>
      </c>
      <c r="P2471" s="19">
        <f t="shared" si="4918"/>
        <v>0</v>
      </c>
      <c r="Q2471" s="19">
        <f t="shared" si="4918"/>
        <v>0</v>
      </c>
      <c r="R2471" s="19">
        <f t="shared" si="4920"/>
        <v>554.1</v>
      </c>
      <c r="S2471" s="19">
        <f t="shared" si="4921"/>
        <v>501</v>
      </c>
      <c r="T2471" s="19">
        <f t="shared" si="4922"/>
        <v>501</v>
      </c>
      <c r="U2471" s="19">
        <f t="shared" si="4919"/>
        <v>0</v>
      </c>
      <c r="V2471" s="19">
        <f t="shared" si="4923"/>
        <v>554.1</v>
      </c>
      <c r="W2471" s="19">
        <f t="shared" si="4924"/>
        <v>501</v>
      </c>
      <c r="X2471" s="19">
        <f t="shared" si="4925"/>
        <v>501</v>
      </c>
      <c r="Y2471" s="19">
        <f t="shared" si="4919"/>
        <v>0</v>
      </c>
      <c r="Z2471" s="19">
        <f t="shared" si="4919"/>
        <v>0</v>
      </c>
      <c r="AA2471" s="19">
        <f t="shared" si="4919"/>
        <v>0</v>
      </c>
      <c r="AB2471" s="19">
        <f t="shared" si="4772"/>
        <v>554.1</v>
      </c>
      <c r="AC2471" s="19">
        <f t="shared" si="4773"/>
        <v>501</v>
      </c>
      <c r="AD2471" s="19">
        <f t="shared" si="4774"/>
        <v>501</v>
      </c>
      <c r="AE2471" s="19">
        <f t="shared" si="4919"/>
        <v>0</v>
      </c>
      <c r="AF2471" s="19">
        <f t="shared" si="4919"/>
        <v>0</v>
      </c>
      <c r="AG2471" s="19">
        <f t="shared" si="4792"/>
        <v>554.1</v>
      </c>
      <c r="AH2471" s="19">
        <f t="shared" si="4793"/>
        <v>501</v>
      </c>
      <c r="AI2471" s="19">
        <f t="shared" si="4794"/>
        <v>501</v>
      </c>
      <c r="AJ2471" s="19">
        <f t="shared" si="4919"/>
        <v>0</v>
      </c>
      <c r="AK2471" s="19">
        <f t="shared" si="4919"/>
        <v>0</v>
      </c>
      <c r="AL2471" s="19">
        <f t="shared" si="4919"/>
        <v>0</v>
      </c>
      <c r="AM2471" s="19">
        <f t="shared" si="4886"/>
        <v>554.1</v>
      </c>
      <c r="AN2471" s="19">
        <f t="shared" si="4919"/>
        <v>0</v>
      </c>
      <c r="AO2471" s="19">
        <f t="shared" si="4778"/>
        <v>554.1</v>
      </c>
      <c r="AP2471" s="19">
        <f t="shared" si="4887"/>
        <v>501</v>
      </c>
      <c r="AQ2471" s="19">
        <f t="shared" si="4919"/>
        <v>0</v>
      </c>
      <c r="AR2471" s="19">
        <f t="shared" si="4780"/>
        <v>501</v>
      </c>
      <c r="AS2471" s="19">
        <f t="shared" si="4888"/>
        <v>501</v>
      </c>
      <c r="AT2471" s="19">
        <f t="shared" si="4919"/>
        <v>0</v>
      </c>
      <c r="AU2471" s="19">
        <f t="shared" si="4782"/>
        <v>501</v>
      </c>
      <c r="AV2471" s="19">
        <f t="shared" si="4919"/>
        <v>0</v>
      </c>
      <c r="AW2471" s="32"/>
      <c r="AX2471" s="23"/>
      <c r="AY2471" s="2"/>
    </row>
    <row r="2472" spans="1:51" ht="31.2" x14ac:dyDescent="0.3">
      <c r="A2472" s="49" t="s">
        <v>508</v>
      </c>
      <c r="B2472" s="45">
        <v>120</v>
      </c>
      <c r="C2472" s="49" t="s">
        <v>5</v>
      </c>
      <c r="D2472" s="49" t="s">
        <v>28</v>
      </c>
      <c r="E2472" s="15" t="s">
        <v>541</v>
      </c>
      <c r="F2472" s="19">
        <v>563.4</v>
      </c>
      <c r="G2472" s="19">
        <v>501</v>
      </c>
      <c r="H2472" s="19">
        <v>501</v>
      </c>
      <c r="I2472" s="19">
        <v>-9.3000000000000007</v>
      </c>
      <c r="J2472" s="19"/>
      <c r="K2472" s="19"/>
      <c r="L2472" s="19">
        <f t="shared" si="4784"/>
        <v>554.1</v>
      </c>
      <c r="M2472" s="19">
        <f t="shared" si="4785"/>
        <v>501</v>
      </c>
      <c r="N2472" s="19">
        <f t="shared" si="4786"/>
        <v>501</v>
      </c>
      <c r="O2472" s="19"/>
      <c r="P2472" s="19"/>
      <c r="Q2472" s="19"/>
      <c r="R2472" s="19">
        <f t="shared" si="4920"/>
        <v>554.1</v>
      </c>
      <c r="S2472" s="19">
        <f t="shared" si="4921"/>
        <v>501</v>
      </c>
      <c r="T2472" s="19">
        <f t="shared" si="4922"/>
        <v>501</v>
      </c>
      <c r="U2472" s="19"/>
      <c r="V2472" s="19">
        <f t="shared" si="4923"/>
        <v>554.1</v>
      </c>
      <c r="W2472" s="19">
        <f t="shared" si="4924"/>
        <v>501</v>
      </c>
      <c r="X2472" s="19">
        <f t="shared" si="4925"/>
        <v>501</v>
      </c>
      <c r="Y2472" s="19"/>
      <c r="Z2472" s="19"/>
      <c r="AA2472" s="19"/>
      <c r="AB2472" s="19">
        <f t="shared" si="4772"/>
        <v>554.1</v>
      </c>
      <c r="AC2472" s="19">
        <f t="shared" si="4773"/>
        <v>501</v>
      </c>
      <c r="AD2472" s="19">
        <f t="shared" si="4774"/>
        <v>501</v>
      </c>
      <c r="AE2472" s="19"/>
      <c r="AF2472" s="19"/>
      <c r="AG2472" s="19">
        <f t="shared" si="4792"/>
        <v>554.1</v>
      </c>
      <c r="AH2472" s="19">
        <f t="shared" si="4793"/>
        <v>501</v>
      </c>
      <c r="AI2472" s="19">
        <f t="shared" si="4794"/>
        <v>501</v>
      </c>
      <c r="AJ2472" s="19"/>
      <c r="AK2472" s="19"/>
      <c r="AL2472" s="19"/>
      <c r="AM2472" s="19">
        <f t="shared" si="4886"/>
        <v>554.1</v>
      </c>
      <c r="AN2472" s="19"/>
      <c r="AO2472" s="19">
        <f t="shared" ref="AO2472:AO2535" si="4926">AM2472+AN2472</f>
        <v>554.1</v>
      </c>
      <c r="AP2472" s="19">
        <f t="shared" si="4887"/>
        <v>501</v>
      </c>
      <c r="AQ2472" s="19"/>
      <c r="AR2472" s="19">
        <f t="shared" ref="AR2472:AR2535" si="4927">AP2472+AQ2472</f>
        <v>501</v>
      </c>
      <c r="AS2472" s="19">
        <f t="shared" si="4888"/>
        <v>501</v>
      </c>
      <c r="AT2472" s="19"/>
      <c r="AU2472" s="19">
        <f t="shared" ref="AU2472:AU2535" si="4928">AS2472+AT2472</f>
        <v>501</v>
      </c>
      <c r="AV2472" s="19"/>
      <c r="AW2472" s="32"/>
      <c r="AX2472" s="23" t="s">
        <v>1280</v>
      </c>
      <c r="AY2472" s="2"/>
    </row>
    <row r="2473" spans="1:51" ht="31.2" x14ac:dyDescent="0.3">
      <c r="A2473" s="49" t="s">
        <v>509</v>
      </c>
      <c r="B2473" s="45"/>
      <c r="C2473" s="49"/>
      <c r="D2473" s="49"/>
      <c r="E2473" s="15" t="s">
        <v>629</v>
      </c>
      <c r="F2473" s="19">
        <f>F2474+F2477</f>
        <v>223.7</v>
      </c>
      <c r="G2473" s="19">
        <f t="shared" ref="G2473:AV2473" si="4929">G2474+G2477</f>
        <v>223.7</v>
      </c>
      <c r="H2473" s="19">
        <f t="shared" si="4929"/>
        <v>223.7</v>
      </c>
      <c r="I2473" s="19">
        <f t="shared" ref="I2473:K2473" si="4930">I2474+I2477</f>
        <v>0</v>
      </c>
      <c r="J2473" s="19">
        <f t="shared" si="4930"/>
        <v>0</v>
      </c>
      <c r="K2473" s="19">
        <f t="shared" si="4930"/>
        <v>0</v>
      </c>
      <c r="L2473" s="19">
        <f t="shared" si="4784"/>
        <v>223.7</v>
      </c>
      <c r="M2473" s="19">
        <f t="shared" si="4785"/>
        <v>223.7</v>
      </c>
      <c r="N2473" s="19">
        <f t="shared" si="4786"/>
        <v>223.7</v>
      </c>
      <c r="O2473" s="19">
        <f t="shared" ref="O2473:Q2473" si="4931">O2474+O2477</f>
        <v>0</v>
      </c>
      <c r="P2473" s="19">
        <f t="shared" si="4931"/>
        <v>0</v>
      </c>
      <c r="Q2473" s="19">
        <f t="shared" si="4931"/>
        <v>0</v>
      </c>
      <c r="R2473" s="19">
        <f t="shared" si="4920"/>
        <v>223.7</v>
      </c>
      <c r="S2473" s="19">
        <f t="shared" si="4921"/>
        <v>223.7</v>
      </c>
      <c r="T2473" s="19">
        <f t="shared" si="4922"/>
        <v>223.7</v>
      </c>
      <c r="U2473" s="19">
        <f t="shared" ref="U2473" si="4932">U2474+U2477</f>
        <v>0</v>
      </c>
      <c r="V2473" s="19">
        <f t="shared" si="4923"/>
        <v>223.7</v>
      </c>
      <c r="W2473" s="19">
        <f t="shared" si="4924"/>
        <v>223.7</v>
      </c>
      <c r="X2473" s="19">
        <f t="shared" si="4925"/>
        <v>223.7</v>
      </c>
      <c r="Y2473" s="19">
        <f t="shared" ref="Y2473:AA2473" si="4933">Y2474+Y2477</f>
        <v>0</v>
      </c>
      <c r="Z2473" s="19">
        <f t="shared" si="4933"/>
        <v>0</v>
      </c>
      <c r="AA2473" s="19">
        <f t="shared" si="4933"/>
        <v>0</v>
      </c>
      <c r="AB2473" s="19">
        <f t="shared" si="4772"/>
        <v>223.7</v>
      </c>
      <c r="AC2473" s="19">
        <f t="shared" si="4773"/>
        <v>223.7</v>
      </c>
      <c r="AD2473" s="19">
        <f t="shared" si="4774"/>
        <v>223.7</v>
      </c>
      <c r="AE2473" s="19">
        <f t="shared" ref="AE2473:AF2473" si="4934">AE2474+AE2477</f>
        <v>0</v>
      </c>
      <c r="AF2473" s="19">
        <f t="shared" si="4934"/>
        <v>0</v>
      </c>
      <c r="AG2473" s="19">
        <f t="shared" si="4792"/>
        <v>223.7</v>
      </c>
      <c r="AH2473" s="19">
        <f t="shared" si="4793"/>
        <v>223.7</v>
      </c>
      <c r="AI2473" s="19">
        <f t="shared" si="4794"/>
        <v>223.7</v>
      </c>
      <c r="AJ2473" s="19">
        <f t="shared" ref="AJ2473:AL2473" si="4935">AJ2474+AJ2477</f>
        <v>0</v>
      </c>
      <c r="AK2473" s="19">
        <f t="shared" si="4935"/>
        <v>0</v>
      </c>
      <c r="AL2473" s="19">
        <f t="shared" si="4935"/>
        <v>0</v>
      </c>
      <c r="AM2473" s="19">
        <f t="shared" si="4886"/>
        <v>223.7</v>
      </c>
      <c r="AN2473" s="19">
        <f t="shared" ref="AN2473" si="4936">AN2474+AN2477</f>
        <v>0</v>
      </c>
      <c r="AO2473" s="19">
        <f t="shared" si="4926"/>
        <v>223.7</v>
      </c>
      <c r="AP2473" s="19">
        <f t="shared" si="4887"/>
        <v>223.7</v>
      </c>
      <c r="AQ2473" s="19">
        <f t="shared" ref="AQ2473" si="4937">AQ2474+AQ2477</f>
        <v>0</v>
      </c>
      <c r="AR2473" s="19">
        <f t="shared" si="4927"/>
        <v>223.7</v>
      </c>
      <c r="AS2473" s="19">
        <f t="shared" si="4888"/>
        <v>223.7</v>
      </c>
      <c r="AT2473" s="19">
        <f t="shared" ref="AT2473" si="4938">AT2474+AT2477</f>
        <v>0</v>
      </c>
      <c r="AU2473" s="19">
        <f t="shared" si="4928"/>
        <v>223.7</v>
      </c>
      <c r="AV2473" s="19">
        <f t="shared" si="4929"/>
        <v>0</v>
      </c>
      <c r="AW2473" s="32"/>
      <c r="AX2473" s="23"/>
      <c r="AY2473" s="2"/>
    </row>
    <row r="2474" spans="1:51" ht="93.6" x14ac:dyDescent="0.3">
      <c r="A2474" s="49" t="s">
        <v>509</v>
      </c>
      <c r="B2474" s="45">
        <v>100</v>
      </c>
      <c r="C2474" s="49"/>
      <c r="D2474" s="49"/>
      <c r="E2474" s="15" t="s">
        <v>577</v>
      </c>
      <c r="F2474" s="19">
        <f t="shared" ref="F2474:K2475" si="4939">F2475</f>
        <v>2</v>
      </c>
      <c r="G2474" s="19">
        <f t="shared" si="4939"/>
        <v>2</v>
      </c>
      <c r="H2474" s="19">
        <f t="shared" si="4939"/>
        <v>2</v>
      </c>
      <c r="I2474" s="19">
        <f t="shared" si="4939"/>
        <v>0</v>
      </c>
      <c r="J2474" s="19">
        <f t="shared" si="4939"/>
        <v>0</v>
      </c>
      <c r="K2474" s="19">
        <f t="shared" si="4939"/>
        <v>0</v>
      </c>
      <c r="L2474" s="19">
        <f t="shared" si="4784"/>
        <v>2</v>
      </c>
      <c r="M2474" s="19">
        <f t="shared" si="4785"/>
        <v>2</v>
      </c>
      <c r="N2474" s="19">
        <f t="shared" si="4786"/>
        <v>2</v>
      </c>
      <c r="O2474" s="19">
        <f t="shared" ref="O2474:Q2475" si="4940">O2475</f>
        <v>0</v>
      </c>
      <c r="P2474" s="19">
        <f t="shared" si="4940"/>
        <v>0</v>
      </c>
      <c r="Q2474" s="19">
        <f t="shared" si="4940"/>
        <v>0</v>
      </c>
      <c r="R2474" s="19">
        <f t="shared" si="4920"/>
        <v>2</v>
      </c>
      <c r="S2474" s="19">
        <f t="shared" si="4921"/>
        <v>2</v>
      </c>
      <c r="T2474" s="19">
        <f t="shared" si="4922"/>
        <v>2</v>
      </c>
      <c r="U2474" s="19">
        <f t="shared" ref="U2474:AV2475" si="4941">U2475</f>
        <v>0</v>
      </c>
      <c r="V2474" s="19">
        <f t="shared" si="4923"/>
        <v>2</v>
      </c>
      <c r="W2474" s="19">
        <f t="shared" si="4924"/>
        <v>2</v>
      </c>
      <c r="X2474" s="19">
        <f t="shared" si="4925"/>
        <v>2</v>
      </c>
      <c r="Y2474" s="19">
        <f t="shared" si="4941"/>
        <v>0</v>
      </c>
      <c r="Z2474" s="19">
        <f t="shared" si="4941"/>
        <v>0</v>
      </c>
      <c r="AA2474" s="19">
        <f t="shared" si="4941"/>
        <v>0</v>
      </c>
      <c r="AB2474" s="19">
        <f t="shared" si="4772"/>
        <v>2</v>
      </c>
      <c r="AC2474" s="19">
        <f t="shared" si="4773"/>
        <v>2</v>
      </c>
      <c r="AD2474" s="19">
        <f t="shared" si="4774"/>
        <v>2</v>
      </c>
      <c r="AE2474" s="19">
        <f t="shared" si="4941"/>
        <v>0</v>
      </c>
      <c r="AF2474" s="19">
        <f t="shared" si="4941"/>
        <v>0</v>
      </c>
      <c r="AG2474" s="19">
        <f t="shared" si="4792"/>
        <v>2</v>
      </c>
      <c r="AH2474" s="19">
        <f t="shared" si="4793"/>
        <v>2</v>
      </c>
      <c r="AI2474" s="19">
        <f t="shared" si="4794"/>
        <v>2</v>
      </c>
      <c r="AJ2474" s="19">
        <f t="shared" si="4941"/>
        <v>0</v>
      </c>
      <c r="AK2474" s="19">
        <f t="shared" si="4941"/>
        <v>0</v>
      </c>
      <c r="AL2474" s="19">
        <f t="shared" si="4941"/>
        <v>0</v>
      </c>
      <c r="AM2474" s="19">
        <f t="shared" si="4886"/>
        <v>2</v>
      </c>
      <c r="AN2474" s="19">
        <f t="shared" si="4941"/>
        <v>0</v>
      </c>
      <c r="AO2474" s="19">
        <f t="shared" si="4926"/>
        <v>2</v>
      </c>
      <c r="AP2474" s="19">
        <f t="shared" si="4887"/>
        <v>2</v>
      </c>
      <c r="AQ2474" s="19">
        <f t="shared" si="4941"/>
        <v>0</v>
      </c>
      <c r="AR2474" s="19">
        <f t="shared" si="4927"/>
        <v>2</v>
      </c>
      <c r="AS2474" s="19">
        <f t="shared" si="4888"/>
        <v>2</v>
      </c>
      <c r="AT2474" s="19">
        <f t="shared" si="4941"/>
        <v>0</v>
      </c>
      <c r="AU2474" s="19">
        <f t="shared" si="4928"/>
        <v>2</v>
      </c>
      <c r="AV2474" s="19">
        <f t="shared" si="4941"/>
        <v>0</v>
      </c>
      <c r="AW2474" s="32"/>
      <c r="AX2474" s="23"/>
      <c r="AY2474" s="2"/>
    </row>
    <row r="2475" spans="1:51" ht="31.2" x14ac:dyDescent="0.3">
      <c r="A2475" s="49" t="s">
        <v>509</v>
      </c>
      <c r="B2475" s="45">
        <v>120</v>
      </c>
      <c r="C2475" s="49"/>
      <c r="D2475" s="49"/>
      <c r="E2475" s="15" t="s">
        <v>585</v>
      </c>
      <c r="F2475" s="19">
        <f t="shared" si="4939"/>
        <v>2</v>
      </c>
      <c r="G2475" s="19">
        <f t="shared" si="4939"/>
        <v>2</v>
      </c>
      <c r="H2475" s="19">
        <f t="shared" si="4939"/>
        <v>2</v>
      </c>
      <c r="I2475" s="19">
        <f t="shared" si="4939"/>
        <v>0</v>
      </c>
      <c r="J2475" s="19">
        <f t="shared" si="4939"/>
        <v>0</v>
      </c>
      <c r="K2475" s="19">
        <f t="shared" si="4939"/>
        <v>0</v>
      </c>
      <c r="L2475" s="19">
        <f t="shared" si="4784"/>
        <v>2</v>
      </c>
      <c r="M2475" s="19">
        <f t="shared" si="4785"/>
        <v>2</v>
      </c>
      <c r="N2475" s="19">
        <f t="shared" si="4786"/>
        <v>2</v>
      </c>
      <c r="O2475" s="19">
        <f t="shared" si="4940"/>
        <v>0</v>
      </c>
      <c r="P2475" s="19">
        <f t="shared" si="4940"/>
        <v>0</v>
      </c>
      <c r="Q2475" s="19">
        <f t="shared" si="4940"/>
        <v>0</v>
      </c>
      <c r="R2475" s="19">
        <f t="shared" si="4920"/>
        <v>2</v>
      </c>
      <c r="S2475" s="19">
        <f t="shared" si="4921"/>
        <v>2</v>
      </c>
      <c r="T2475" s="19">
        <f t="shared" si="4922"/>
        <v>2</v>
      </c>
      <c r="U2475" s="19">
        <f t="shared" si="4941"/>
        <v>0</v>
      </c>
      <c r="V2475" s="19">
        <f t="shared" si="4923"/>
        <v>2</v>
      </c>
      <c r="W2475" s="19">
        <f t="shared" si="4924"/>
        <v>2</v>
      </c>
      <c r="X2475" s="19">
        <f t="shared" si="4925"/>
        <v>2</v>
      </c>
      <c r="Y2475" s="19">
        <f t="shared" si="4941"/>
        <v>0</v>
      </c>
      <c r="Z2475" s="19">
        <f t="shared" si="4941"/>
        <v>0</v>
      </c>
      <c r="AA2475" s="19">
        <f t="shared" si="4941"/>
        <v>0</v>
      </c>
      <c r="AB2475" s="19">
        <f t="shared" si="4772"/>
        <v>2</v>
      </c>
      <c r="AC2475" s="19">
        <f t="shared" si="4773"/>
        <v>2</v>
      </c>
      <c r="AD2475" s="19">
        <f t="shared" si="4774"/>
        <v>2</v>
      </c>
      <c r="AE2475" s="19">
        <f t="shared" si="4941"/>
        <v>0</v>
      </c>
      <c r="AF2475" s="19">
        <f t="shared" si="4941"/>
        <v>0</v>
      </c>
      <c r="AG2475" s="19">
        <f t="shared" si="4792"/>
        <v>2</v>
      </c>
      <c r="AH2475" s="19">
        <f t="shared" si="4793"/>
        <v>2</v>
      </c>
      <c r="AI2475" s="19">
        <f t="shared" si="4794"/>
        <v>2</v>
      </c>
      <c r="AJ2475" s="19">
        <f t="shared" si="4941"/>
        <v>0</v>
      </c>
      <c r="AK2475" s="19">
        <f t="shared" si="4941"/>
        <v>0</v>
      </c>
      <c r="AL2475" s="19">
        <f t="shared" si="4941"/>
        <v>0</v>
      </c>
      <c r="AM2475" s="19">
        <f t="shared" si="4886"/>
        <v>2</v>
      </c>
      <c r="AN2475" s="19">
        <f t="shared" si="4941"/>
        <v>0</v>
      </c>
      <c r="AO2475" s="19">
        <f t="shared" si="4926"/>
        <v>2</v>
      </c>
      <c r="AP2475" s="19">
        <f t="shared" si="4887"/>
        <v>2</v>
      </c>
      <c r="AQ2475" s="19">
        <f t="shared" si="4941"/>
        <v>0</v>
      </c>
      <c r="AR2475" s="19">
        <f t="shared" si="4927"/>
        <v>2</v>
      </c>
      <c r="AS2475" s="19">
        <f t="shared" si="4888"/>
        <v>2</v>
      </c>
      <c r="AT2475" s="19">
        <f t="shared" si="4941"/>
        <v>0</v>
      </c>
      <c r="AU2475" s="19">
        <f t="shared" si="4928"/>
        <v>2</v>
      </c>
      <c r="AV2475" s="19">
        <f t="shared" si="4941"/>
        <v>0</v>
      </c>
      <c r="AW2475" s="32"/>
      <c r="AX2475" s="23"/>
      <c r="AY2475" s="2"/>
    </row>
    <row r="2476" spans="1:51" ht="31.2" x14ac:dyDescent="0.3">
      <c r="A2476" s="49" t="s">
        <v>509</v>
      </c>
      <c r="B2476" s="45">
        <v>120</v>
      </c>
      <c r="C2476" s="49" t="s">
        <v>5</v>
      </c>
      <c r="D2476" s="49" t="s">
        <v>28</v>
      </c>
      <c r="E2476" s="15" t="s">
        <v>541</v>
      </c>
      <c r="F2476" s="19">
        <v>2</v>
      </c>
      <c r="G2476" s="19">
        <v>2</v>
      </c>
      <c r="H2476" s="19">
        <v>2</v>
      </c>
      <c r="I2476" s="19"/>
      <c r="J2476" s="19"/>
      <c r="K2476" s="19"/>
      <c r="L2476" s="19">
        <f t="shared" si="4784"/>
        <v>2</v>
      </c>
      <c r="M2476" s="19">
        <f t="shared" si="4785"/>
        <v>2</v>
      </c>
      <c r="N2476" s="19">
        <f t="shared" si="4786"/>
        <v>2</v>
      </c>
      <c r="O2476" s="19"/>
      <c r="P2476" s="19"/>
      <c r="Q2476" s="19"/>
      <c r="R2476" s="19">
        <f t="shared" si="4920"/>
        <v>2</v>
      </c>
      <c r="S2476" s="19">
        <f t="shared" si="4921"/>
        <v>2</v>
      </c>
      <c r="T2476" s="19">
        <f t="shared" si="4922"/>
        <v>2</v>
      </c>
      <c r="U2476" s="19"/>
      <c r="V2476" s="19">
        <f t="shared" si="4923"/>
        <v>2</v>
      </c>
      <c r="W2476" s="19">
        <f t="shared" si="4924"/>
        <v>2</v>
      </c>
      <c r="X2476" s="19">
        <f t="shared" si="4925"/>
        <v>2</v>
      </c>
      <c r="Y2476" s="19"/>
      <c r="Z2476" s="19"/>
      <c r="AA2476" s="19"/>
      <c r="AB2476" s="19">
        <f t="shared" ref="AB2476:AB2539" si="4942">V2476+Y2476</f>
        <v>2</v>
      </c>
      <c r="AC2476" s="19">
        <f t="shared" ref="AC2476:AC2539" si="4943">W2476+Z2476</f>
        <v>2</v>
      </c>
      <c r="AD2476" s="19">
        <f t="shared" ref="AD2476:AD2539" si="4944">X2476+AA2476</f>
        <v>2</v>
      </c>
      <c r="AE2476" s="19"/>
      <c r="AF2476" s="19"/>
      <c r="AG2476" s="19">
        <f t="shared" si="4792"/>
        <v>2</v>
      </c>
      <c r="AH2476" s="19">
        <f t="shared" si="4793"/>
        <v>2</v>
      </c>
      <c r="AI2476" s="19">
        <f t="shared" si="4794"/>
        <v>2</v>
      </c>
      <c r="AJ2476" s="19"/>
      <c r="AK2476" s="19"/>
      <c r="AL2476" s="19"/>
      <c r="AM2476" s="19">
        <f t="shared" si="4886"/>
        <v>2</v>
      </c>
      <c r="AN2476" s="19"/>
      <c r="AO2476" s="19">
        <f t="shared" si="4926"/>
        <v>2</v>
      </c>
      <c r="AP2476" s="19">
        <f t="shared" si="4887"/>
        <v>2</v>
      </c>
      <c r="AQ2476" s="19"/>
      <c r="AR2476" s="19">
        <f t="shared" si="4927"/>
        <v>2</v>
      </c>
      <c r="AS2476" s="19">
        <f t="shared" si="4888"/>
        <v>2</v>
      </c>
      <c r="AT2476" s="19"/>
      <c r="AU2476" s="19">
        <f t="shared" si="4928"/>
        <v>2</v>
      </c>
      <c r="AV2476" s="19"/>
      <c r="AW2476" s="32"/>
      <c r="AX2476" s="23"/>
      <c r="AY2476" s="2"/>
    </row>
    <row r="2477" spans="1:51" ht="31.2" x14ac:dyDescent="0.3">
      <c r="A2477" s="49" t="s">
        <v>509</v>
      </c>
      <c r="B2477" s="45">
        <v>200</v>
      </c>
      <c r="C2477" s="49"/>
      <c r="D2477" s="49"/>
      <c r="E2477" s="15" t="s">
        <v>578</v>
      </c>
      <c r="F2477" s="19">
        <f t="shared" ref="F2477:K2478" si="4945">F2478</f>
        <v>221.7</v>
      </c>
      <c r="G2477" s="19">
        <f t="shared" si="4945"/>
        <v>221.7</v>
      </c>
      <c r="H2477" s="19">
        <f t="shared" si="4945"/>
        <v>221.7</v>
      </c>
      <c r="I2477" s="19">
        <f t="shared" si="4945"/>
        <v>0</v>
      </c>
      <c r="J2477" s="19">
        <f t="shared" si="4945"/>
        <v>0</v>
      </c>
      <c r="K2477" s="19">
        <f t="shared" si="4945"/>
        <v>0</v>
      </c>
      <c r="L2477" s="19">
        <f t="shared" ref="L2477:L2540" si="4946">F2477+I2477</f>
        <v>221.7</v>
      </c>
      <c r="M2477" s="19">
        <f t="shared" ref="M2477:M2540" si="4947">G2477+J2477</f>
        <v>221.7</v>
      </c>
      <c r="N2477" s="19">
        <f t="shared" ref="N2477:N2540" si="4948">H2477+K2477</f>
        <v>221.7</v>
      </c>
      <c r="O2477" s="19">
        <f t="shared" ref="O2477:Q2478" si="4949">O2478</f>
        <v>0</v>
      </c>
      <c r="P2477" s="19">
        <f t="shared" si="4949"/>
        <v>0</v>
      </c>
      <c r="Q2477" s="19">
        <f t="shared" si="4949"/>
        <v>0</v>
      </c>
      <c r="R2477" s="19">
        <f t="shared" si="4920"/>
        <v>221.7</v>
      </c>
      <c r="S2477" s="19">
        <f t="shared" si="4921"/>
        <v>221.7</v>
      </c>
      <c r="T2477" s="19">
        <f t="shared" si="4922"/>
        <v>221.7</v>
      </c>
      <c r="U2477" s="19">
        <f t="shared" ref="U2477:AV2478" si="4950">U2478</f>
        <v>0</v>
      </c>
      <c r="V2477" s="19">
        <f t="shared" si="4923"/>
        <v>221.7</v>
      </c>
      <c r="W2477" s="19">
        <f t="shared" si="4924"/>
        <v>221.7</v>
      </c>
      <c r="X2477" s="19">
        <f t="shared" si="4925"/>
        <v>221.7</v>
      </c>
      <c r="Y2477" s="19">
        <f t="shared" si="4950"/>
        <v>0</v>
      </c>
      <c r="Z2477" s="19">
        <f t="shared" si="4950"/>
        <v>0</v>
      </c>
      <c r="AA2477" s="19">
        <f t="shared" si="4950"/>
        <v>0</v>
      </c>
      <c r="AB2477" s="19">
        <f t="shared" si="4942"/>
        <v>221.7</v>
      </c>
      <c r="AC2477" s="19">
        <f t="shared" si="4943"/>
        <v>221.7</v>
      </c>
      <c r="AD2477" s="19">
        <f t="shared" si="4944"/>
        <v>221.7</v>
      </c>
      <c r="AE2477" s="19">
        <f t="shared" si="4950"/>
        <v>0</v>
      </c>
      <c r="AF2477" s="19">
        <f t="shared" si="4950"/>
        <v>0</v>
      </c>
      <c r="AG2477" s="19">
        <f t="shared" si="4792"/>
        <v>221.7</v>
      </c>
      <c r="AH2477" s="19">
        <f t="shared" si="4793"/>
        <v>221.7</v>
      </c>
      <c r="AI2477" s="19">
        <f t="shared" si="4794"/>
        <v>221.7</v>
      </c>
      <c r="AJ2477" s="19">
        <f t="shared" si="4950"/>
        <v>0</v>
      </c>
      <c r="AK2477" s="19">
        <f t="shared" si="4950"/>
        <v>0</v>
      </c>
      <c r="AL2477" s="19">
        <f t="shared" si="4950"/>
        <v>0</v>
      </c>
      <c r="AM2477" s="19">
        <f t="shared" si="4886"/>
        <v>221.7</v>
      </c>
      <c r="AN2477" s="19">
        <f t="shared" si="4950"/>
        <v>0</v>
      </c>
      <c r="AO2477" s="19">
        <f t="shared" si="4926"/>
        <v>221.7</v>
      </c>
      <c r="AP2477" s="19">
        <f t="shared" si="4887"/>
        <v>221.7</v>
      </c>
      <c r="AQ2477" s="19">
        <f t="shared" si="4950"/>
        <v>0</v>
      </c>
      <c r="AR2477" s="19">
        <f t="shared" si="4927"/>
        <v>221.7</v>
      </c>
      <c r="AS2477" s="19">
        <f t="shared" si="4888"/>
        <v>221.7</v>
      </c>
      <c r="AT2477" s="19">
        <f t="shared" si="4950"/>
        <v>0</v>
      </c>
      <c r="AU2477" s="19">
        <f t="shared" si="4928"/>
        <v>221.7</v>
      </c>
      <c r="AV2477" s="19">
        <f t="shared" si="4950"/>
        <v>0</v>
      </c>
      <c r="AW2477" s="32"/>
      <c r="AX2477" s="23"/>
      <c r="AY2477" s="2"/>
    </row>
    <row r="2478" spans="1:51" ht="46.8" x14ac:dyDescent="0.3">
      <c r="A2478" s="49" t="s">
        <v>509</v>
      </c>
      <c r="B2478" s="45">
        <v>240</v>
      </c>
      <c r="C2478" s="49"/>
      <c r="D2478" s="49"/>
      <c r="E2478" s="15" t="s">
        <v>586</v>
      </c>
      <c r="F2478" s="19">
        <f t="shared" si="4945"/>
        <v>221.7</v>
      </c>
      <c r="G2478" s="19">
        <f t="shared" si="4945"/>
        <v>221.7</v>
      </c>
      <c r="H2478" s="19">
        <f t="shared" si="4945"/>
        <v>221.7</v>
      </c>
      <c r="I2478" s="19">
        <f t="shared" si="4945"/>
        <v>0</v>
      </c>
      <c r="J2478" s="19">
        <f t="shared" si="4945"/>
        <v>0</v>
      </c>
      <c r="K2478" s="19">
        <f t="shared" si="4945"/>
        <v>0</v>
      </c>
      <c r="L2478" s="19">
        <f t="shared" si="4946"/>
        <v>221.7</v>
      </c>
      <c r="M2478" s="19">
        <f t="shared" si="4947"/>
        <v>221.7</v>
      </c>
      <c r="N2478" s="19">
        <f t="shared" si="4948"/>
        <v>221.7</v>
      </c>
      <c r="O2478" s="19">
        <f t="shared" si="4949"/>
        <v>0</v>
      </c>
      <c r="P2478" s="19">
        <f t="shared" si="4949"/>
        <v>0</v>
      </c>
      <c r="Q2478" s="19">
        <f t="shared" si="4949"/>
        <v>0</v>
      </c>
      <c r="R2478" s="19">
        <f t="shared" si="4920"/>
        <v>221.7</v>
      </c>
      <c r="S2478" s="19">
        <f t="shared" si="4921"/>
        <v>221.7</v>
      </c>
      <c r="T2478" s="19">
        <f t="shared" si="4922"/>
        <v>221.7</v>
      </c>
      <c r="U2478" s="19">
        <f t="shared" si="4950"/>
        <v>0</v>
      </c>
      <c r="V2478" s="19">
        <f t="shared" si="4923"/>
        <v>221.7</v>
      </c>
      <c r="W2478" s="19">
        <f t="shared" si="4924"/>
        <v>221.7</v>
      </c>
      <c r="X2478" s="19">
        <f t="shared" si="4925"/>
        <v>221.7</v>
      </c>
      <c r="Y2478" s="19">
        <f t="shared" si="4950"/>
        <v>0</v>
      </c>
      <c r="Z2478" s="19">
        <f t="shared" si="4950"/>
        <v>0</v>
      </c>
      <c r="AA2478" s="19">
        <f t="shared" si="4950"/>
        <v>0</v>
      </c>
      <c r="AB2478" s="19">
        <f t="shared" si="4942"/>
        <v>221.7</v>
      </c>
      <c r="AC2478" s="19">
        <f t="shared" si="4943"/>
        <v>221.7</v>
      </c>
      <c r="AD2478" s="19">
        <f t="shared" si="4944"/>
        <v>221.7</v>
      </c>
      <c r="AE2478" s="19">
        <f t="shared" si="4950"/>
        <v>0</v>
      </c>
      <c r="AF2478" s="19">
        <f t="shared" si="4950"/>
        <v>0</v>
      </c>
      <c r="AG2478" s="19">
        <f t="shared" si="4792"/>
        <v>221.7</v>
      </c>
      <c r="AH2478" s="19">
        <f t="shared" si="4793"/>
        <v>221.7</v>
      </c>
      <c r="AI2478" s="19">
        <f t="shared" si="4794"/>
        <v>221.7</v>
      </c>
      <c r="AJ2478" s="19">
        <f t="shared" si="4950"/>
        <v>0</v>
      </c>
      <c r="AK2478" s="19">
        <f t="shared" si="4950"/>
        <v>0</v>
      </c>
      <c r="AL2478" s="19">
        <f t="shared" si="4950"/>
        <v>0</v>
      </c>
      <c r="AM2478" s="19">
        <f t="shared" si="4886"/>
        <v>221.7</v>
      </c>
      <c r="AN2478" s="19">
        <f t="shared" si="4950"/>
        <v>0</v>
      </c>
      <c r="AO2478" s="19">
        <f t="shared" si="4926"/>
        <v>221.7</v>
      </c>
      <c r="AP2478" s="19">
        <f t="shared" si="4887"/>
        <v>221.7</v>
      </c>
      <c r="AQ2478" s="19">
        <f t="shared" si="4950"/>
        <v>0</v>
      </c>
      <c r="AR2478" s="19">
        <f t="shared" si="4927"/>
        <v>221.7</v>
      </c>
      <c r="AS2478" s="19">
        <f t="shared" si="4888"/>
        <v>221.7</v>
      </c>
      <c r="AT2478" s="19">
        <f t="shared" si="4950"/>
        <v>0</v>
      </c>
      <c r="AU2478" s="19">
        <f t="shared" si="4928"/>
        <v>221.7</v>
      </c>
      <c r="AV2478" s="19">
        <f t="shared" si="4950"/>
        <v>0</v>
      </c>
      <c r="AW2478" s="32"/>
      <c r="AX2478" s="23"/>
      <c r="AY2478" s="2"/>
    </row>
    <row r="2479" spans="1:51" ht="31.2" x14ac:dyDescent="0.3">
      <c r="A2479" s="49" t="s">
        <v>509</v>
      </c>
      <c r="B2479" s="45">
        <v>240</v>
      </c>
      <c r="C2479" s="49" t="s">
        <v>5</v>
      </c>
      <c r="D2479" s="49" t="s">
        <v>28</v>
      </c>
      <c r="E2479" s="15" t="s">
        <v>541</v>
      </c>
      <c r="F2479" s="19">
        <v>221.7</v>
      </c>
      <c r="G2479" s="19">
        <v>221.7</v>
      </c>
      <c r="H2479" s="19">
        <v>221.7</v>
      </c>
      <c r="I2479" s="19"/>
      <c r="J2479" s="19"/>
      <c r="K2479" s="19"/>
      <c r="L2479" s="19">
        <f t="shared" si="4946"/>
        <v>221.7</v>
      </c>
      <c r="M2479" s="19">
        <f t="shared" si="4947"/>
        <v>221.7</v>
      </c>
      <c r="N2479" s="19">
        <f t="shared" si="4948"/>
        <v>221.7</v>
      </c>
      <c r="O2479" s="19"/>
      <c r="P2479" s="19"/>
      <c r="Q2479" s="19"/>
      <c r="R2479" s="19">
        <f t="shared" si="4920"/>
        <v>221.7</v>
      </c>
      <c r="S2479" s="19">
        <f t="shared" si="4921"/>
        <v>221.7</v>
      </c>
      <c r="T2479" s="19">
        <f t="shared" si="4922"/>
        <v>221.7</v>
      </c>
      <c r="U2479" s="19"/>
      <c r="V2479" s="19">
        <f t="shared" si="4923"/>
        <v>221.7</v>
      </c>
      <c r="W2479" s="19">
        <f t="shared" si="4924"/>
        <v>221.7</v>
      </c>
      <c r="X2479" s="19">
        <f t="shared" si="4925"/>
        <v>221.7</v>
      </c>
      <c r="Y2479" s="19"/>
      <c r="Z2479" s="19"/>
      <c r="AA2479" s="19"/>
      <c r="AB2479" s="19">
        <f t="shared" si="4942"/>
        <v>221.7</v>
      </c>
      <c r="AC2479" s="19">
        <f t="shared" si="4943"/>
        <v>221.7</v>
      </c>
      <c r="AD2479" s="19">
        <f t="shared" si="4944"/>
        <v>221.7</v>
      </c>
      <c r="AE2479" s="19"/>
      <c r="AF2479" s="19"/>
      <c r="AG2479" s="19">
        <f t="shared" si="4792"/>
        <v>221.7</v>
      </c>
      <c r="AH2479" s="19">
        <f t="shared" si="4793"/>
        <v>221.7</v>
      </c>
      <c r="AI2479" s="19">
        <f t="shared" si="4794"/>
        <v>221.7</v>
      </c>
      <c r="AJ2479" s="19"/>
      <c r="AK2479" s="19"/>
      <c r="AL2479" s="19"/>
      <c r="AM2479" s="19">
        <f t="shared" si="4886"/>
        <v>221.7</v>
      </c>
      <c r="AN2479" s="19"/>
      <c r="AO2479" s="19">
        <f t="shared" si="4926"/>
        <v>221.7</v>
      </c>
      <c r="AP2479" s="19">
        <f t="shared" si="4887"/>
        <v>221.7</v>
      </c>
      <c r="AQ2479" s="19"/>
      <c r="AR2479" s="19">
        <f t="shared" si="4927"/>
        <v>221.7</v>
      </c>
      <c r="AS2479" s="19">
        <f t="shared" si="4888"/>
        <v>221.7</v>
      </c>
      <c r="AT2479" s="19"/>
      <c r="AU2479" s="19">
        <f t="shared" si="4928"/>
        <v>221.7</v>
      </c>
      <c r="AV2479" s="19"/>
      <c r="AW2479" s="32"/>
      <c r="AX2479" s="23"/>
      <c r="AY2479" s="2"/>
    </row>
    <row r="2480" spans="1:51" s="9" customFormat="1" ht="31.2" x14ac:dyDescent="0.3">
      <c r="A2480" s="8" t="s">
        <v>512</v>
      </c>
      <c r="B2480" s="14"/>
      <c r="C2480" s="8"/>
      <c r="D2480" s="8"/>
      <c r="E2480" s="48" t="s">
        <v>608</v>
      </c>
      <c r="F2480" s="12">
        <f>F2481+F2486+F2501+F2544</f>
        <v>1320548.8999999999</v>
      </c>
      <c r="G2480" s="12">
        <f>G2481+G2486+G2501+G2544</f>
        <v>1174019.3</v>
      </c>
      <c r="H2480" s="12">
        <f>H2481+H2486+H2501+H2544</f>
        <v>1174019.3</v>
      </c>
      <c r="I2480" s="12">
        <f t="shared" ref="I2480:K2480" si="4951">I2481+I2486+I2501+I2544</f>
        <v>1911.2</v>
      </c>
      <c r="J2480" s="12">
        <f t="shared" si="4951"/>
        <v>2083.1000000000004</v>
      </c>
      <c r="K2480" s="12">
        <f t="shared" si="4951"/>
        <v>2083.1000000000004</v>
      </c>
      <c r="L2480" s="12">
        <f t="shared" si="4946"/>
        <v>1322460.0999999999</v>
      </c>
      <c r="M2480" s="12">
        <f t="shared" si="4947"/>
        <v>1176102.4000000001</v>
      </c>
      <c r="N2480" s="12">
        <f t="shared" si="4948"/>
        <v>1176102.4000000001</v>
      </c>
      <c r="O2480" s="12">
        <f t="shared" ref="O2480:Q2480" si="4952">O2481+O2486+O2501+O2544</f>
        <v>17321.7</v>
      </c>
      <c r="P2480" s="12">
        <f t="shared" si="4952"/>
        <v>0</v>
      </c>
      <c r="Q2480" s="12">
        <f t="shared" si="4952"/>
        <v>0</v>
      </c>
      <c r="R2480" s="12">
        <f t="shared" si="4920"/>
        <v>1339781.7999999998</v>
      </c>
      <c r="S2480" s="12">
        <f t="shared" si="4921"/>
        <v>1176102.4000000001</v>
      </c>
      <c r="T2480" s="12">
        <f t="shared" si="4922"/>
        <v>1176102.4000000001</v>
      </c>
      <c r="U2480" s="12">
        <f>U2481+U2486+U2501+U2544</f>
        <v>0</v>
      </c>
      <c r="V2480" s="12">
        <f t="shared" si="4923"/>
        <v>1339781.7999999998</v>
      </c>
      <c r="W2480" s="12">
        <f t="shared" si="4924"/>
        <v>1176102.4000000001</v>
      </c>
      <c r="X2480" s="12">
        <f t="shared" si="4925"/>
        <v>1176102.4000000001</v>
      </c>
      <c r="Y2480" s="12">
        <f t="shared" ref="Y2480:AA2480" si="4953">Y2481+Y2486+Y2501+Y2544</f>
        <v>0</v>
      </c>
      <c r="Z2480" s="12">
        <f t="shared" si="4953"/>
        <v>0</v>
      </c>
      <c r="AA2480" s="12">
        <f t="shared" si="4953"/>
        <v>0</v>
      </c>
      <c r="AB2480" s="12">
        <f t="shared" si="4942"/>
        <v>1339781.7999999998</v>
      </c>
      <c r="AC2480" s="12">
        <f t="shared" si="4943"/>
        <v>1176102.4000000001</v>
      </c>
      <c r="AD2480" s="12">
        <f t="shared" si="4944"/>
        <v>1176102.4000000001</v>
      </c>
      <c r="AE2480" s="12">
        <f t="shared" ref="AE2480:AF2480" si="4954">AE2481+AE2486+AE2501+AE2544</f>
        <v>0</v>
      </c>
      <c r="AF2480" s="12">
        <f t="shared" si="4954"/>
        <v>0</v>
      </c>
      <c r="AG2480" s="12">
        <f t="shared" ref="AG2480:AG2544" si="4955">AB2480+AE2480</f>
        <v>1339781.7999999998</v>
      </c>
      <c r="AH2480" s="12">
        <f t="shared" ref="AH2480:AH2544" si="4956">AC2480+AF2480</f>
        <v>1176102.4000000001</v>
      </c>
      <c r="AI2480" s="12">
        <f t="shared" ref="AI2480:AI2544" si="4957">AD2480</f>
        <v>1176102.4000000001</v>
      </c>
      <c r="AJ2480" s="12">
        <f>AJ2481+AJ2486+AJ2501+AJ2544</f>
        <v>-9865.2909999999993</v>
      </c>
      <c r="AK2480" s="12">
        <f>AK2481+AK2486+AK2501+AK2544</f>
        <v>0</v>
      </c>
      <c r="AL2480" s="12">
        <f>AL2481+AL2486+AL2501+AL2544</f>
        <v>0</v>
      </c>
      <c r="AM2480" s="12">
        <f t="shared" si="4886"/>
        <v>1329916.5089999998</v>
      </c>
      <c r="AN2480" s="12">
        <f>AN2481+AN2486+AN2501+AN2544</f>
        <v>0</v>
      </c>
      <c r="AO2480" s="12">
        <f t="shared" si="4926"/>
        <v>1329916.5089999998</v>
      </c>
      <c r="AP2480" s="12">
        <f t="shared" si="4887"/>
        <v>1176102.4000000001</v>
      </c>
      <c r="AQ2480" s="12">
        <f>AQ2481+AQ2486+AQ2501+AQ2544</f>
        <v>0</v>
      </c>
      <c r="AR2480" s="12">
        <f t="shared" si="4927"/>
        <v>1176102.4000000001</v>
      </c>
      <c r="AS2480" s="12">
        <f t="shared" si="4888"/>
        <v>1176102.4000000001</v>
      </c>
      <c r="AT2480" s="12">
        <f>AT2481+AT2486+AT2501+AT2544</f>
        <v>0</v>
      </c>
      <c r="AU2480" s="12">
        <f t="shared" si="4928"/>
        <v>1176102.4000000001</v>
      </c>
      <c r="AV2480" s="12">
        <f>AV2481+AV2486+AV2501+AV2544</f>
        <v>0</v>
      </c>
      <c r="AW2480" s="22"/>
      <c r="AX2480" s="25"/>
    </row>
    <row r="2481" spans="1:51" s="11" customFormat="1" x14ac:dyDescent="0.3">
      <c r="A2481" s="10" t="s">
        <v>513</v>
      </c>
      <c r="B2481" s="17"/>
      <c r="C2481" s="10"/>
      <c r="D2481" s="10"/>
      <c r="E2481" s="16" t="s">
        <v>619</v>
      </c>
      <c r="F2481" s="18">
        <f t="shared" ref="F2481:K2484" si="4958">F2482</f>
        <v>4977.3</v>
      </c>
      <c r="G2481" s="18">
        <f t="shared" si="4958"/>
        <v>4601.8</v>
      </c>
      <c r="H2481" s="18">
        <f t="shared" si="4958"/>
        <v>4601.8</v>
      </c>
      <c r="I2481" s="18">
        <f t="shared" si="4958"/>
        <v>0</v>
      </c>
      <c r="J2481" s="18">
        <f t="shared" si="4958"/>
        <v>0</v>
      </c>
      <c r="K2481" s="18">
        <f t="shared" si="4958"/>
        <v>0</v>
      </c>
      <c r="L2481" s="18">
        <f t="shared" si="4946"/>
        <v>4977.3</v>
      </c>
      <c r="M2481" s="18">
        <f t="shared" si="4947"/>
        <v>4601.8</v>
      </c>
      <c r="N2481" s="18">
        <f t="shared" si="4948"/>
        <v>4601.8</v>
      </c>
      <c r="O2481" s="18">
        <f t="shared" ref="O2481:Q2484" si="4959">O2482</f>
        <v>0</v>
      </c>
      <c r="P2481" s="18">
        <f t="shared" si="4959"/>
        <v>0</v>
      </c>
      <c r="Q2481" s="18">
        <f t="shared" si="4959"/>
        <v>0</v>
      </c>
      <c r="R2481" s="18">
        <f t="shared" si="4920"/>
        <v>4977.3</v>
      </c>
      <c r="S2481" s="18">
        <f t="shared" si="4921"/>
        <v>4601.8</v>
      </c>
      <c r="T2481" s="18">
        <f t="shared" si="4922"/>
        <v>4601.8</v>
      </c>
      <c r="U2481" s="18">
        <f t="shared" ref="U2481:AV2481" si="4960">U2482</f>
        <v>0</v>
      </c>
      <c r="V2481" s="18">
        <f t="shared" si="4923"/>
        <v>4977.3</v>
      </c>
      <c r="W2481" s="18">
        <f t="shared" si="4924"/>
        <v>4601.8</v>
      </c>
      <c r="X2481" s="18">
        <f t="shared" si="4925"/>
        <v>4601.8</v>
      </c>
      <c r="Y2481" s="18">
        <f t="shared" si="4960"/>
        <v>0</v>
      </c>
      <c r="Z2481" s="18">
        <f t="shared" si="4960"/>
        <v>0</v>
      </c>
      <c r="AA2481" s="18">
        <f t="shared" si="4960"/>
        <v>0</v>
      </c>
      <c r="AB2481" s="18">
        <f t="shared" si="4942"/>
        <v>4977.3</v>
      </c>
      <c r="AC2481" s="18">
        <f t="shared" si="4943"/>
        <v>4601.8</v>
      </c>
      <c r="AD2481" s="18">
        <f t="shared" si="4944"/>
        <v>4601.8</v>
      </c>
      <c r="AE2481" s="18">
        <f t="shared" si="4960"/>
        <v>0</v>
      </c>
      <c r="AF2481" s="18">
        <f t="shared" si="4960"/>
        <v>0</v>
      </c>
      <c r="AG2481" s="18">
        <f t="shared" si="4955"/>
        <v>4977.3</v>
      </c>
      <c r="AH2481" s="18">
        <f t="shared" si="4956"/>
        <v>4601.8</v>
      </c>
      <c r="AI2481" s="18">
        <f t="shared" si="4957"/>
        <v>4601.8</v>
      </c>
      <c r="AJ2481" s="18">
        <f t="shared" si="4960"/>
        <v>0</v>
      </c>
      <c r="AK2481" s="18">
        <f t="shared" si="4960"/>
        <v>0</v>
      </c>
      <c r="AL2481" s="18">
        <f t="shared" si="4960"/>
        <v>0</v>
      </c>
      <c r="AM2481" s="18">
        <f t="shared" si="4886"/>
        <v>4977.3</v>
      </c>
      <c r="AN2481" s="18">
        <f t="shared" si="4960"/>
        <v>0</v>
      </c>
      <c r="AO2481" s="18">
        <f t="shared" si="4926"/>
        <v>4977.3</v>
      </c>
      <c r="AP2481" s="18">
        <f t="shared" si="4887"/>
        <v>4601.8</v>
      </c>
      <c r="AQ2481" s="18">
        <f t="shared" si="4960"/>
        <v>0</v>
      </c>
      <c r="AR2481" s="18">
        <f t="shared" si="4927"/>
        <v>4601.8</v>
      </c>
      <c r="AS2481" s="18">
        <f t="shared" si="4888"/>
        <v>4601.8</v>
      </c>
      <c r="AT2481" s="18">
        <f t="shared" si="4960"/>
        <v>0</v>
      </c>
      <c r="AU2481" s="18">
        <f t="shared" si="4928"/>
        <v>4601.8</v>
      </c>
      <c r="AV2481" s="18">
        <f t="shared" si="4960"/>
        <v>0</v>
      </c>
      <c r="AW2481" s="31"/>
      <c r="AX2481" s="26"/>
    </row>
    <row r="2482" spans="1:51" ht="31.2" x14ac:dyDescent="0.3">
      <c r="A2482" s="49" t="s">
        <v>511</v>
      </c>
      <c r="B2482" s="45"/>
      <c r="C2482" s="49"/>
      <c r="D2482" s="49"/>
      <c r="E2482" s="15" t="s">
        <v>628</v>
      </c>
      <c r="F2482" s="19">
        <f t="shared" si="4958"/>
        <v>4977.3</v>
      </c>
      <c r="G2482" s="19">
        <f t="shared" si="4958"/>
        <v>4601.8</v>
      </c>
      <c r="H2482" s="19">
        <f t="shared" si="4958"/>
        <v>4601.8</v>
      </c>
      <c r="I2482" s="19">
        <f t="shared" si="4958"/>
        <v>0</v>
      </c>
      <c r="J2482" s="19">
        <f t="shared" si="4958"/>
        <v>0</v>
      </c>
      <c r="K2482" s="19">
        <f t="shared" si="4958"/>
        <v>0</v>
      </c>
      <c r="L2482" s="19">
        <f t="shared" si="4946"/>
        <v>4977.3</v>
      </c>
      <c r="M2482" s="19">
        <f t="shared" si="4947"/>
        <v>4601.8</v>
      </c>
      <c r="N2482" s="19">
        <f t="shared" si="4948"/>
        <v>4601.8</v>
      </c>
      <c r="O2482" s="19">
        <f t="shared" si="4959"/>
        <v>0</v>
      </c>
      <c r="P2482" s="19">
        <f t="shared" si="4959"/>
        <v>0</v>
      </c>
      <c r="Q2482" s="19">
        <f t="shared" si="4959"/>
        <v>0</v>
      </c>
      <c r="R2482" s="19">
        <f t="shared" si="4920"/>
        <v>4977.3</v>
      </c>
      <c r="S2482" s="19">
        <f t="shared" si="4921"/>
        <v>4601.8</v>
      </c>
      <c r="T2482" s="19">
        <f t="shared" si="4922"/>
        <v>4601.8</v>
      </c>
      <c r="U2482" s="19">
        <f t="shared" ref="U2482:AV2484" si="4961">U2483</f>
        <v>0</v>
      </c>
      <c r="V2482" s="19">
        <f t="shared" si="4923"/>
        <v>4977.3</v>
      </c>
      <c r="W2482" s="19">
        <f t="shared" si="4924"/>
        <v>4601.8</v>
      </c>
      <c r="X2482" s="19">
        <f t="shared" si="4925"/>
        <v>4601.8</v>
      </c>
      <c r="Y2482" s="19">
        <f t="shared" si="4961"/>
        <v>0</v>
      </c>
      <c r="Z2482" s="19">
        <f t="shared" si="4961"/>
        <v>0</v>
      </c>
      <c r="AA2482" s="19">
        <f t="shared" si="4961"/>
        <v>0</v>
      </c>
      <c r="AB2482" s="19">
        <f t="shared" si="4942"/>
        <v>4977.3</v>
      </c>
      <c r="AC2482" s="19">
        <f t="shared" si="4943"/>
        <v>4601.8</v>
      </c>
      <c r="AD2482" s="19">
        <f t="shared" si="4944"/>
        <v>4601.8</v>
      </c>
      <c r="AE2482" s="19">
        <f t="shared" si="4961"/>
        <v>0</v>
      </c>
      <c r="AF2482" s="19">
        <f t="shared" si="4961"/>
        <v>0</v>
      </c>
      <c r="AG2482" s="19">
        <f t="shared" si="4955"/>
        <v>4977.3</v>
      </c>
      <c r="AH2482" s="19">
        <f t="shared" si="4956"/>
        <v>4601.8</v>
      </c>
      <c r="AI2482" s="19">
        <f t="shared" si="4957"/>
        <v>4601.8</v>
      </c>
      <c r="AJ2482" s="19">
        <f t="shared" si="4961"/>
        <v>0</v>
      </c>
      <c r="AK2482" s="19">
        <f t="shared" si="4961"/>
        <v>0</v>
      </c>
      <c r="AL2482" s="19">
        <f t="shared" si="4961"/>
        <v>0</v>
      </c>
      <c r="AM2482" s="19">
        <f t="shared" si="4886"/>
        <v>4977.3</v>
      </c>
      <c r="AN2482" s="19">
        <f t="shared" si="4961"/>
        <v>0</v>
      </c>
      <c r="AO2482" s="19">
        <f t="shared" si="4926"/>
        <v>4977.3</v>
      </c>
      <c r="AP2482" s="19">
        <f t="shared" si="4887"/>
        <v>4601.8</v>
      </c>
      <c r="AQ2482" s="19">
        <f t="shared" si="4961"/>
        <v>0</v>
      </c>
      <c r="AR2482" s="19">
        <f t="shared" si="4927"/>
        <v>4601.8</v>
      </c>
      <c r="AS2482" s="19">
        <f t="shared" si="4888"/>
        <v>4601.8</v>
      </c>
      <c r="AT2482" s="19">
        <f t="shared" si="4961"/>
        <v>0</v>
      </c>
      <c r="AU2482" s="19">
        <f t="shared" si="4928"/>
        <v>4601.8</v>
      </c>
      <c r="AV2482" s="19">
        <f t="shared" si="4961"/>
        <v>0</v>
      </c>
      <c r="AW2482" s="32"/>
      <c r="AX2482" s="23"/>
      <c r="AY2482" s="2"/>
    </row>
    <row r="2483" spans="1:51" ht="93.6" x14ac:dyDescent="0.3">
      <c r="A2483" s="49" t="s">
        <v>511</v>
      </c>
      <c r="B2483" s="45">
        <v>100</v>
      </c>
      <c r="C2483" s="49"/>
      <c r="D2483" s="49"/>
      <c r="E2483" s="15" t="s">
        <v>577</v>
      </c>
      <c r="F2483" s="19">
        <f t="shared" si="4958"/>
        <v>4977.3</v>
      </c>
      <c r="G2483" s="19">
        <f t="shared" si="4958"/>
        <v>4601.8</v>
      </c>
      <c r="H2483" s="19">
        <f t="shared" si="4958"/>
        <v>4601.8</v>
      </c>
      <c r="I2483" s="19">
        <f t="shared" si="4958"/>
        <v>0</v>
      </c>
      <c r="J2483" s="19">
        <f t="shared" si="4958"/>
        <v>0</v>
      </c>
      <c r="K2483" s="19">
        <f t="shared" si="4958"/>
        <v>0</v>
      </c>
      <c r="L2483" s="19">
        <f t="shared" si="4946"/>
        <v>4977.3</v>
      </c>
      <c r="M2483" s="19">
        <f t="shared" si="4947"/>
        <v>4601.8</v>
      </c>
      <c r="N2483" s="19">
        <f t="shared" si="4948"/>
        <v>4601.8</v>
      </c>
      <c r="O2483" s="19">
        <f t="shared" si="4959"/>
        <v>0</v>
      </c>
      <c r="P2483" s="19">
        <f t="shared" si="4959"/>
        <v>0</v>
      </c>
      <c r="Q2483" s="19">
        <f t="shared" si="4959"/>
        <v>0</v>
      </c>
      <c r="R2483" s="19">
        <f t="shared" si="4920"/>
        <v>4977.3</v>
      </c>
      <c r="S2483" s="19">
        <f t="shared" si="4921"/>
        <v>4601.8</v>
      </c>
      <c r="T2483" s="19">
        <f t="shared" si="4922"/>
        <v>4601.8</v>
      </c>
      <c r="U2483" s="19">
        <f t="shared" si="4961"/>
        <v>0</v>
      </c>
      <c r="V2483" s="19">
        <f t="shared" si="4923"/>
        <v>4977.3</v>
      </c>
      <c r="W2483" s="19">
        <f t="shared" si="4924"/>
        <v>4601.8</v>
      </c>
      <c r="X2483" s="19">
        <f t="shared" si="4925"/>
        <v>4601.8</v>
      </c>
      <c r="Y2483" s="19">
        <f t="shared" si="4961"/>
        <v>0</v>
      </c>
      <c r="Z2483" s="19">
        <f t="shared" si="4961"/>
        <v>0</v>
      </c>
      <c r="AA2483" s="19">
        <f t="shared" si="4961"/>
        <v>0</v>
      </c>
      <c r="AB2483" s="19">
        <f t="shared" si="4942"/>
        <v>4977.3</v>
      </c>
      <c r="AC2483" s="19">
        <f t="shared" si="4943"/>
        <v>4601.8</v>
      </c>
      <c r="AD2483" s="19">
        <f t="shared" si="4944"/>
        <v>4601.8</v>
      </c>
      <c r="AE2483" s="19">
        <f t="shared" si="4961"/>
        <v>0</v>
      </c>
      <c r="AF2483" s="19">
        <f t="shared" si="4961"/>
        <v>0</v>
      </c>
      <c r="AG2483" s="19">
        <f t="shared" si="4955"/>
        <v>4977.3</v>
      </c>
      <c r="AH2483" s="19">
        <f t="shared" si="4956"/>
        <v>4601.8</v>
      </c>
      <c r="AI2483" s="19">
        <f t="shared" si="4957"/>
        <v>4601.8</v>
      </c>
      <c r="AJ2483" s="19">
        <f t="shared" si="4961"/>
        <v>0</v>
      </c>
      <c r="AK2483" s="19">
        <f t="shared" si="4961"/>
        <v>0</v>
      </c>
      <c r="AL2483" s="19">
        <f t="shared" si="4961"/>
        <v>0</v>
      </c>
      <c r="AM2483" s="19">
        <f t="shared" si="4886"/>
        <v>4977.3</v>
      </c>
      <c r="AN2483" s="19">
        <f t="shared" si="4961"/>
        <v>0</v>
      </c>
      <c r="AO2483" s="19">
        <f t="shared" si="4926"/>
        <v>4977.3</v>
      </c>
      <c r="AP2483" s="19">
        <f t="shared" si="4887"/>
        <v>4601.8</v>
      </c>
      <c r="AQ2483" s="19">
        <f t="shared" si="4961"/>
        <v>0</v>
      </c>
      <c r="AR2483" s="19">
        <f t="shared" si="4927"/>
        <v>4601.8</v>
      </c>
      <c r="AS2483" s="19">
        <f t="shared" si="4888"/>
        <v>4601.8</v>
      </c>
      <c r="AT2483" s="19">
        <f t="shared" si="4961"/>
        <v>0</v>
      </c>
      <c r="AU2483" s="19">
        <f t="shared" si="4928"/>
        <v>4601.8</v>
      </c>
      <c r="AV2483" s="19">
        <f t="shared" si="4961"/>
        <v>0</v>
      </c>
      <c r="AW2483" s="32"/>
      <c r="AX2483" s="23"/>
      <c r="AY2483" s="2"/>
    </row>
    <row r="2484" spans="1:51" ht="31.2" x14ac:dyDescent="0.3">
      <c r="A2484" s="49" t="s">
        <v>511</v>
      </c>
      <c r="B2484" s="45">
        <v>120</v>
      </c>
      <c r="C2484" s="49"/>
      <c r="D2484" s="49"/>
      <c r="E2484" s="15" t="s">
        <v>585</v>
      </c>
      <c r="F2484" s="19">
        <f t="shared" si="4958"/>
        <v>4977.3</v>
      </c>
      <c r="G2484" s="19">
        <f t="shared" si="4958"/>
        <v>4601.8</v>
      </c>
      <c r="H2484" s="19">
        <f t="shared" si="4958"/>
        <v>4601.8</v>
      </c>
      <c r="I2484" s="19">
        <f t="shared" si="4958"/>
        <v>0</v>
      </c>
      <c r="J2484" s="19">
        <f t="shared" si="4958"/>
        <v>0</v>
      </c>
      <c r="K2484" s="19">
        <f t="shared" si="4958"/>
        <v>0</v>
      </c>
      <c r="L2484" s="19">
        <f t="shared" si="4946"/>
        <v>4977.3</v>
      </c>
      <c r="M2484" s="19">
        <f t="shared" si="4947"/>
        <v>4601.8</v>
      </c>
      <c r="N2484" s="19">
        <f t="shared" si="4948"/>
        <v>4601.8</v>
      </c>
      <c r="O2484" s="19">
        <f t="shared" si="4959"/>
        <v>0</v>
      </c>
      <c r="P2484" s="19">
        <f t="shared" si="4959"/>
        <v>0</v>
      </c>
      <c r="Q2484" s="19">
        <f t="shared" si="4959"/>
        <v>0</v>
      </c>
      <c r="R2484" s="19">
        <f t="shared" si="4920"/>
        <v>4977.3</v>
      </c>
      <c r="S2484" s="19">
        <f t="shared" si="4921"/>
        <v>4601.8</v>
      </c>
      <c r="T2484" s="19">
        <f t="shared" si="4922"/>
        <v>4601.8</v>
      </c>
      <c r="U2484" s="19">
        <f t="shared" si="4961"/>
        <v>0</v>
      </c>
      <c r="V2484" s="19">
        <f t="shared" si="4923"/>
        <v>4977.3</v>
      </c>
      <c r="W2484" s="19">
        <f t="shared" si="4924"/>
        <v>4601.8</v>
      </c>
      <c r="X2484" s="19">
        <f t="shared" si="4925"/>
        <v>4601.8</v>
      </c>
      <c r="Y2484" s="19">
        <f t="shared" si="4961"/>
        <v>0</v>
      </c>
      <c r="Z2484" s="19">
        <f t="shared" si="4961"/>
        <v>0</v>
      </c>
      <c r="AA2484" s="19">
        <f t="shared" si="4961"/>
        <v>0</v>
      </c>
      <c r="AB2484" s="19">
        <f t="shared" si="4942"/>
        <v>4977.3</v>
      </c>
      <c r="AC2484" s="19">
        <f t="shared" si="4943"/>
        <v>4601.8</v>
      </c>
      <c r="AD2484" s="19">
        <f t="shared" si="4944"/>
        <v>4601.8</v>
      </c>
      <c r="AE2484" s="19">
        <f t="shared" si="4961"/>
        <v>0</v>
      </c>
      <c r="AF2484" s="19">
        <f t="shared" si="4961"/>
        <v>0</v>
      </c>
      <c r="AG2484" s="19">
        <f t="shared" si="4955"/>
        <v>4977.3</v>
      </c>
      <c r="AH2484" s="19">
        <f t="shared" si="4956"/>
        <v>4601.8</v>
      </c>
      <c r="AI2484" s="19">
        <f t="shared" si="4957"/>
        <v>4601.8</v>
      </c>
      <c r="AJ2484" s="19">
        <f t="shared" si="4961"/>
        <v>0</v>
      </c>
      <c r="AK2484" s="19">
        <f t="shared" si="4961"/>
        <v>0</v>
      </c>
      <c r="AL2484" s="19">
        <f t="shared" si="4961"/>
        <v>0</v>
      </c>
      <c r="AM2484" s="19">
        <f t="shared" si="4886"/>
        <v>4977.3</v>
      </c>
      <c r="AN2484" s="19">
        <f t="shared" si="4961"/>
        <v>0</v>
      </c>
      <c r="AO2484" s="19">
        <f t="shared" si="4926"/>
        <v>4977.3</v>
      </c>
      <c r="AP2484" s="19">
        <f t="shared" si="4887"/>
        <v>4601.8</v>
      </c>
      <c r="AQ2484" s="19">
        <f t="shared" si="4961"/>
        <v>0</v>
      </c>
      <c r="AR2484" s="19">
        <f t="shared" si="4927"/>
        <v>4601.8</v>
      </c>
      <c r="AS2484" s="19">
        <f t="shared" si="4888"/>
        <v>4601.8</v>
      </c>
      <c r="AT2484" s="19">
        <f t="shared" si="4961"/>
        <v>0</v>
      </c>
      <c r="AU2484" s="19">
        <f t="shared" si="4928"/>
        <v>4601.8</v>
      </c>
      <c r="AV2484" s="19">
        <f t="shared" si="4961"/>
        <v>0</v>
      </c>
      <c r="AW2484" s="32"/>
      <c r="AX2484" s="23"/>
      <c r="AY2484" s="2"/>
    </row>
    <row r="2485" spans="1:51" ht="46.8" x14ac:dyDescent="0.3">
      <c r="A2485" s="49" t="s">
        <v>511</v>
      </c>
      <c r="B2485" s="45">
        <v>120</v>
      </c>
      <c r="C2485" s="49" t="s">
        <v>5</v>
      </c>
      <c r="D2485" s="49" t="s">
        <v>112</v>
      </c>
      <c r="E2485" s="15" t="s">
        <v>537</v>
      </c>
      <c r="F2485" s="19">
        <v>4977.3</v>
      </c>
      <c r="G2485" s="19">
        <v>4601.8</v>
      </c>
      <c r="H2485" s="19">
        <v>4601.8</v>
      </c>
      <c r="I2485" s="19"/>
      <c r="J2485" s="19"/>
      <c r="K2485" s="19"/>
      <c r="L2485" s="19">
        <f t="shared" si="4946"/>
        <v>4977.3</v>
      </c>
      <c r="M2485" s="19">
        <f t="shared" si="4947"/>
        <v>4601.8</v>
      </c>
      <c r="N2485" s="19">
        <f t="shared" si="4948"/>
        <v>4601.8</v>
      </c>
      <c r="O2485" s="19"/>
      <c r="P2485" s="19"/>
      <c r="Q2485" s="19"/>
      <c r="R2485" s="19">
        <f t="shared" si="4920"/>
        <v>4977.3</v>
      </c>
      <c r="S2485" s="19">
        <f t="shared" si="4921"/>
        <v>4601.8</v>
      </c>
      <c r="T2485" s="19">
        <f t="shared" si="4922"/>
        <v>4601.8</v>
      </c>
      <c r="U2485" s="19"/>
      <c r="V2485" s="19">
        <f t="shared" si="4923"/>
        <v>4977.3</v>
      </c>
      <c r="W2485" s="19">
        <f t="shared" si="4924"/>
        <v>4601.8</v>
      </c>
      <c r="X2485" s="19">
        <f t="shared" si="4925"/>
        <v>4601.8</v>
      </c>
      <c r="Y2485" s="19"/>
      <c r="Z2485" s="19"/>
      <c r="AA2485" s="19"/>
      <c r="AB2485" s="19">
        <f t="shared" si="4942"/>
        <v>4977.3</v>
      </c>
      <c r="AC2485" s="19">
        <f t="shared" si="4943"/>
        <v>4601.8</v>
      </c>
      <c r="AD2485" s="19">
        <f t="shared" si="4944"/>
        <v>4601.8</v>
      </c>
      <c r="AE2485" s="19"/>
      <c r="AF2485" s="19"/>
      <c r="AG2485" s="19">
        <f t="shared" si="4955"/>
        <v>4977.3</v>
      </c>
      <c r="AH2485" s="19">
        <f t="shared" si="4956"/>
        <v>4601.8</v>
      </c>
      <c r="AI2485" s="19">
        <f t="shared" si="4957"/>
        <v>4601.8</v>
      </c>
      <c r="AJ2485" s="19"/>
      <c r="AK2485" s="19"/>
      <c r="AL2485" s="19"/>
      <c r="AM2485" s="19">
        <f t="shared" si="4886"/>
        <v>4977.3</v>
      </c>
      <c r="AN2485" s="19"/>
      <c r="AO2485" s="19">
        <f t="shared" si="4926"/>
        <v>4977.3</v>
      </c>
      <c r="AP2485" s="19">
        <f t="shared" si="4887"/>
        <v>4601.8</v>
      </c>
      <c r="AQ2485" s="19"/>
      <c r="AR2485" s="19">
        <f t="shared" si="4927"/>
        <v>4601.8</v>
      </c>
      <c r="AS2485" s="19">
        <f t="shared" si="4888"/>
        <v>4601.8</v>
      </c>
      <c r="AT2485" s="19"/>
      <c r="AU2485" s="19">
        <f t="shared" si="4928"/>
        <v>4601.8</v>
      </c>
      <c r="AV2485" s="19"/>
      <c r="AW2485" s="32"/>
      <c r="AX2485" s="23"/>
      <c r="AY2485" s="2"/>
    </row>
    <row r="2486" spans="1:51" s="11" customFormat="1" ht="31.2" x14ac:dyDescent="0.3">
      <c r="A2486" s="10" t="s">
        <v>516</v>
      </c>
      <c r="B2486" s="17"/>
      <c r="C2486" s="10"/>
      <c r="D2486" s="10"/>
      <c r="E2486" s="16" t="s">
        <v>620</v>
      </c>
      <c r="F2486" s="18">
        <f t="shared" ref="F2486:K2486" si="4962">F2487+F2491</f>
        <v>326839.60000000009</v>
      </c>
      <c r="G2486" s="18">
        <f t="shared" si="4962"/>
        <v>276478.59999999998</v>
      </c>
      <c r="H2486" s="18">
        <f t="shared" si="4962"/>
        <v>276478.59999999998</v>
      </c>
      <c r="I2486" s="18">
        <f t="shared" si="4962"/>
        <v>0</v>
      </c>
      <c r="J2486" s="18">
        <f t="shared" si="4962"/>
        <v>0</v>
      </c>
      <c r="K2486" s="18">
        <f t="shared" si="4962"/>
        <v>0</v>
      </c>
      <c r="L2486" s="18">
        <f t="shared" si="4946"/>
        <v>326839.60000000009</v>
      </c>
      <c r="M2486" s="18">
        <f t="shared" si="4947"/>
        <v>276478.59999999998</v>
      </c>
      <c r="N2486" s="18">
        <f t="shared" si="4948"/>
        <v>276478.59999999998</v>
      </c>
      <c r="O2486" s="18">
        <f t="shared" ref="O2486:Q2486" si="4963">O2487+O2491</f>
        <v>0</v>
      </c>
      <c r="P2486" s="18">
        <f t="shared" si="4963"/>
        <v>0</v>
      </c>
      <c r="Q2486" s="18">
        <f t="shared" si="4963"/>
        <v>0</v>
      </c>
      <c r="R2486" s="18">
        <f t="shared" si="4920"/>
        <v>326839.60000000009</v>
      </c>
      <c r="S2486" s="18">
        <f t="shared" si="4921"/>
        <v>276478.59999999998</v>
      </c>
      <c r="T2486" s="18">
        <f t="shared" si="4922"/>
        <v>276478.59999999998</v>
      </c>
      <c r="U2486" s="18">
        <f t="shared" ref="U2486:AV2486" si="4964">U2487+U2491</f>
        <v>0</v>
      </c>
      <c r="V2486" s="18">
        <f t="shared" si="4923"/>
        <v>326839.60000000009</v>
      </c>
      <c r="W2486" s="18">
        <f t="shared" si="4924"/>
        <v>276478.59999999998</v>
      </c>
      <c r="X2486" s="18">
        <f t="shared" si="4925"/>
        <v>276478.59999999998</v>
      </c>
      <c r="Y2486" s="18">
        <f t="shared" ref="Y2486:AA2486" si="4965">Y2487+Y2491</f>
        <v>0</v>
      </c>
      <c r="Z2486" s="18">
        <f t="shared" si="4965"/>
        <v>0</v>
      </c>
      <c r="AA2486" s="18">
        <f t="shared" si="4965"/>
        <v>0</v>
      </c>
      <c r="AB2486" s="18">
        <f t="shared" si="4942"/>
        <v>326839.60000000009</v>
      </c>
      <c r="AC2486" s="18">
        <f t="shared" si="4943"/>
        <v>276478.59999999998</v>
      </c>
      <c r="AD2486" s="18">
        <f t="shared" si="4944"/>
        <v>276478.59999999998</v>
      </c>
      <c r="AE2486" s="18">
        <f t="shared" ref="AE2486:AF2486" si="4966">AE2487+AE2491</f>
        <v>0</v>
      </c>
      <c r="AF2486" s="18">
        <f t="shared" si="4966"/>
        <v>0</v>
      </c>
      <c r="AG2486" s="18">
        <f t="shared" si="4955"/>
        <v>326839.60000000009</v>
      </c>
      <c r="AH2486" s="18">
        <f t="shared" si="4956"/>
        <v>276478.59999999998</v>
      </c>
      <c r="AI2486" s="18">
        <f t="shared" si="4957"/>
        <v>276478.59999999998</v>
      </c>
      <c r="AJ2486" s="18">
        <f t="shared" ref="AJ2486:AL2486" si="4967">AJ2487+AJ2491</f>
        <v>-2625.567</v>
      </c>
      <c r="AK2486" s="18">
        <f t="shared" si="4967"/>
        <v>0</v>
      </c>
      <c r="AL2486" s="18">
        <f t="shared" si="4967"/>
        <v>0</v>
      </c>
      <c r="AM2486" s="18">
        <f t="shared" si="4886"/>
        <v>324214.03300000011</v>
      </c>
      <c r="AN2486" s="18">
        <f t="shared" ref="AN2486" si="4968">AN2487+AN2491</f>
        <v>0</v>
      </c>
      <c r="AO2486" s="18">
        <f t="shared" si="4926"/>
        <v>324214.03300000011</v>
      </c>
      <c r="AP2486" s="18">
        <f t="shared" si="4887"/>
        <v>276478.59999999998</v>
      </c>
      <c r="AQ2486" s="18">
        <f t="shared" ref="AQ2486" si="4969">AQ2487+AQ2491</f>
        <v>0</v>
      </c>
      <c r="AR2486" s="18">
        <f t="shared" si="4927"/>
        <v>276478.59999999998</v>
      </c>
      <c r="AS2486" s="18">
        <f t="shared" si="4888"/>
        <v>276478.59999999998</v>
      </c>
      <c r="AT2486" s="18">
        <f t="shared" ref="AT2486" si="4970">AT2487+AT2491</f>
        <v>0</v>
      </c>
      <c r="AU2486" s="18">
        <f t="shared" si="4928"/>
        <v>276478.59999999998</v>
      </c>
      <c r="AV2486" s="18">
        <f t="shared" si="4964"/>
        <v>0</v>
      </c>
      <c r="AW2486" s="31"/>
      <c r="AX2486" s="26"/>
    </row>
    <row r="2487" spans="1:51" ht="31.2" x14ac:dyDescent="0.3">
      <c r="A2487" s="49" t="s">
        <v>514</v>
      </c>
      <c r="B2487" s="45"/>
      <c r="C2487" s="49"/>
      <c r="D2487" s="49"/>
      <c r="E2487" s="15" t="s">
        <v>628</v>
      </c>
      <c r="F2487" s="19">
        <f t="shared" ref="F2487:K2489" si="4971">F2488</f>
        <v>297360.70000000007</v>
      </c>
      <c r="G2487" s="19">
        <f t="shared" si="4971"/>
        <v>246999.8</v>
      </c>
      <c r="H2487" s="19">
        <f t="shared" si="4971"/>
        <v>246999.8</v>
      </c>
      <c r="I2487" s="19">
        <f t="shared" si="4971"/>
        <v>0</v>
      </c>
      <c r="J2487" s="19">
        <f t="shared" si="4971"/>
        <v>0</v>
      </c>
      <c r="K2487" s="19">
        <f t="shared" si="4971"/>
        <v>0</v>
      </c>
      <c r="L2487" s="19">
        <f t="shared" si="4946"/>
        <v>297360.70000000007</v>
      </c>
      <c r="M2487" s="19">
        <f t="shared" si="4947"/>
        <v>246999.8</v>
      </c>
      <c r="N2487" s="19">
        <f t="shared" si="4948"/>
        <v>246999.8</v>
      </c>
      <c r="O2487" s="19">
        <f t="shared" ref="O2487:Q2489" si="4972">O2488</f>
        <v>0</v>
      </c>
      <c r="P2487" s="19">
        <f t="shared" si="4972"/>
        <v>0</v>
      </c>
      <c r="Q2487" s="19">
        <f t="shared" si="4972"/>
        <v>0</v>
      </c>
      <c r="R2487" s="19">
        <f t="shared" si="4920"/>
        <v>297360.70000000007</v>
      </c>
      <c r="S2487" s="19">
        <f t="shared" si="4921"/>
        <v>246999.8</v>
      </c>
      <c r="T2487" s="19">
        <f t="shared" si="4922"/>
        <v>246999.8</v>
      </c>
      <c r="U2487" s="19">
        <f t="shared" ref="U2487:AV2489" si="4973">U2488</f>
        <v>0</v>
      </c>
      <c r="V2487" s="19">
        <f t="shared" si="4923"/>
        <v>297360.70000000007</v>
      </c>
      <c r="W2487" s="19">
        <f t="shared" si="4924"/>
        <v>246999.8</v>
      </c>
      <c r="X2487" s="19">
        <f t="shared" si="4925"/>
        <v>246999.8</v>
      </c>
      <c r="Y2487" s="19">
        <f t="shared" si="4973"/>
        <v>0</v>
      </c>
      <c r="Z2487" s="19">
        <f t="shared" si="4973"/>
        <v>0</v>
      </c>
      <c r="AA2487" s="19">
        <f t="shared" si="4973"/>
        <v>0</v>
      </c>
      <c r="AB2487" s="19">
        <f t="shared" si="4942"/>
        <v>297360.70000000007</v>
      </c>
      <c r="AC2487" s="19">
        <f t="shared" si="4943"/>
        <v>246999.8</v>
      </c>
      <c r="AD2487" s="19">
        <f t="shared" si="4944"/>
        <v>246999.8</v>
      </c>
      <c r="AE2487" s="19">
        <f t="shared" si="4973"/>
        <v>0</v>
      </c>
      <c r="AF2487" s="19">
        <f t="shared" si="4973"/>
        <v>0</v>
      </c>
      <c r="AG2487" s="19">
        <f t="shared" si="4955"/>
        <v>297360.70000000007</v>
      </c>
      <c r="AH2487" s="19">
        <f t="shared" si="4956"/>
        <v>246999.8</v>
      </c>
      <c r="AI2487" s="19">
        <f t="shared" si="4957"/>
        <v>246999.8</v>
      </c>
      <c r="AJ2487" s="19">
        <f t="shared" si="4973"/>
        <v>0</v>
      </c>
      <c r="AK2487" s="19">
        <f t="shared" si="4973"/>
        <v>0</v>
      </c>
      <c r="AL2487" s="19">
        <f t="shared" si="4973"/>
        <v>0</v>
      </c>
      <c r="AM2487" s="19">
        <f t="shared" si="4886"/>
        <v>297360.70000000007</v>
      </c>
      <c r="AN2487" s="19">
        <f t="shared" si="4973"/>
        <v>0</v>
      </c>
      <c r="AO2487" s="19">
        <f t="shared" si="4926"/>
        <v>297360.70000000007</v>
      </c>
      <c r="AP2487" s="19">
        <f t="shared" si="4887"/>
        <v>246999.8</v>
      </c>
      <c r="AQ2487" s="19">
        <f t="shared" si="4973"/>
        <v>0</v>
      </c>
      <c r="AR2487" s="19">
        <f t="shared" si="4927"/>
        <v>246999.8</v>
      </c>
      <c r="AS2487" s="19">
        <f t="shared" si="4888"/>
        <v>246999.8</v>
      </c>
      <c r="AT2487" s="19">
        <f t="shared" si="4973"/>
        <v>0</v>
      </c>
      <c r="AU2487" s="19">
        <f t="shared" si="4928"/>
        <v>246999.8</v>
      </c>
      <c r="AV2487" s="19">
        <f t="shared" si="4973"/>
        <v>0</v>
      </c>
      <c r="AW2487" s="32"/>
      <c r="AX2487" s="23"/>
      <c r="AY2487" s="2"/>
    </row>
    <row r="2488" spans="1:51" ht="93.6" x14ac:dyDescent="0.3">
      <c r="A2488" s="49" t="s">
        <v>514</v>
      </c>
      <c r="B2488" s="45">
        <v>100</v>
      </c>
      <c r="C2488" s="49"/>
      <c r="D2488" s="49"/>
      <c r="E2488" s="15" t="s">
        <v>577</v>
      </c>
      <c r="F2488" s="19">
        <f t="shared" si="4971"/>
        <v>297360.70000000007</v>
      </c>
      <c r="G2488" s="19">
        <f t="shared" si="4971"/>
        <v>246999.8</v>
      </c>
      <c r="H2488" s="19">
        <f t="shared" si="4971"/>
        <v>246999.8</v>
      </c>
      <c r="I2488" s="19">
        <f t="shared" si="4971"/>
        <v>0</v>
      </c>
      <c r="J2488" s="19">
        <f t="shared" si="4971"/>
        <v>0</v>
      </c>
      <c r="K2488" s="19">
        <f t="shared" si="4971"/>
        <v>0</v>
      </c>
      <c r="L2488" s="19">
        <f t="shared" si="4946"/>
        <v>297360.70000000007</v>
      </c>
      <c r="M2488" s="19">
        <f t="shared" si="4947"/>
        <v>246999.8</v>
      </c>
      <c r="N2488" s="19">
        <f t="shared" si="4948"/>
        <v>246999.8</v>
      </c>
      <c r="O2488" s="19">
        <f t="shared" si="4972"/>
        <v>0</v>
      </c>
      <c r="P2488" s="19">
        <f t="shared" si="4972"/>
        <v>0</v>
      </c>
      <c r="Q2488" s="19">
        <f t="shared" si="4972"/>
        <v>0</v>
      </c>
      <c r="R2488" s="19">
        <f t="shared" si="4920"/>
        <v>297360.70000000007</v>
      </c>
      <c r="S2488" s="19">
        <f t="shared" si="4921"/>
        <v>246999.8</v>
      </c>
      <c r="T2488" s="19">
        <f t="shared" si="4922"/>
        <v>246999.8</v>
      </c>
      <c r="U2488" s="19">
        <f t="shared" si="4973"/>
        <v>0</v>
      </c>
      <c r="V2488" s="19">
        <f t="shared" si="4923"/>
        <v>297360.70000000007</v>
      </c>
      <c r="W2488" s="19">
        <f t="shared" si="4924"/>
        <v>246999.8</v>
      </c>
      <c r="X2488" s="19">
        <f t="shared" si="4925"/>
        <v>246999.8</v>
      </c>
      <c r="Y2488" s="19">
        <f t="shared" si="4973"/>
        <v>0</v>
      </c>
      <c r="Z2488" s="19">
        <f t="shared" si="4973"/>
        <v>0</v>
      </c>
      <c r="AA2488" s="19">
        <f t="shared" si="4973"/>
        <v>0</v>
      </c>
      <c r="AB2488" s="19">
        <f t="shared" si="4942"/>
        <v>297360.70000000007</v>
      </c>
      <c r="AC2488" s="19">
        <f t="shared" si="4943"/>
        <v>246999.8</v>
      </c>
      <c r="AD2488" s="19">
        <f t="shared" si="4944"/>
        <v>246999.8</v>
      </c>
      <c r="AE2488" s="19">
        <f t="shared" si="4973"/>
        <v>0</v>
      </c>
      <c r="AF2488" s="19">
        <f t="shared" si="4973"/>
        <v>0</v>
      </c>
      <c r="AG2488" s="19">
        <f t="shared" si="4955"/>
        <v>297360.70000000007</v>
      </c>
      <c r="AH2488" s="19">
        <f t="shared" si="4956"/>
        <v>246999.8</v>
      </c>
      <c r="AI2488" s="19">
        <f t="shared" si="4957"/>
        <v>246999.8</v>
      </c>
      <c r="AJ2488" s="19">
        <f t="shared" si="4973"/>
        <v>0</v>
      </c>
      <c r="AK2488" s="19">
        <f t="shared" si="4973"/>
        <v>0</v>
      </c>
      <c r="AL2488" s="19">
        <f t="shared" si="4973"/>
        <v>0</v>
      </c>
      <c r="AM2488" s="19">
        <f t="shared" si="4886"/>
        <v>297360.70000000007</v>
      </c>
      <c r="AN2488" s="19">
        <f t="shared" si="4973"/>
        <v>0</v>
      </c>
      <c r="AO2488" s="19">
        <f t="shared" si="4926"/>
        <v>297360.70000000007</v>
      </c>
      <c r="AP2488" s="19">
        <f t="shared" si="4887"/>
        <v>246999.8</v>
      </c>
      <c r="AQ2488" s="19">
        <f t="shared" si="4973"/>
        <v>0</v>
      </c>
      <c r="AR2488" s="19">
        <f t="shared" si="4927"/>
        <v>246999.8</v>
      </c>
      <c r="AS2488" s="19">
        <f t="shared" si="4888"/>
        <v>246999.8</v>
      </c>
      <c r="AT2488" s="19">
        <f t="shared" si="4973"/>
        <v>0</v>
      </c>
      <c r="AU2488" s="19">
        <f t="shared" si="4928"/>
        <v>246999.8</v>
      </c>
      <c r="AV2488" s="19">
        <f t="shared" si="4973"/>
        <v>0</v>
      </c>
      <c r="AW2488" s="32"/>
      <c r="AX2488" s="23"/>
      <c r="AY2488" s="2"/>
    </row>
    <row r="2489" spans="1:51" ht="31.2" x14ac:dyDescent="0.3">
      <c r="A2489" s="49" t="s">
        <v>514</v>
      </c>
      <c r="B2489" s="45">
        <v>120</v>
      </c>
      <c r="C2489" s="49"/>
      <c r="D2489" s="49"/>
      <c r="E2489" s="15" t="s">
        <v>585</v>
      </c>
      <c r="F2489" s="19">
        <f t="shared" si="4971"/>
        <v>297360.70000000007</v>
      </c>
      <c r="G2489" s="19">
        <f t="shared" si="4971"/>
        <v>246999.8</v>
      </c>
      <c r="H2489" s="19">
        <f t="shared" si="4971"/>
        <v>246999.8</v>
      </c>
      <c r="I2489" s="19">
        <f t="shared" si="4971"/>
        <v>0</v>
      </c>
      <c r="J2489" s="19">
        <f t="shared" si="4971"/>
        <v>0</v>
      </c>
      <c r="K2489" s="19">
        <f t="shared" si="4971"/>
        <v>0</v>
      </c>
      <c r="L2489" s="19">
        <f t="shared" si="4946"/>
        <v>297360.70000000007</v>
      </c>
      <c r="M2489" s="19">
        <f t="shared" si="4947"/>
        <v>246999.8</v>
      </c>
      <c r="N2489" s="19">
        <f t="shared" si="4948"/>
        <v>246999.8</v>
      </c>
      <c r="O2489" s="19">
        <f t="shared" si="4972"/>
        <v>0</v>
      </c>
      <c r="P2489" s="19">
        <f t="shared" si="4972"/>
        <v>0</v>
      </c>
      <c r="Q2489" s="19">
        <f t="shared" si="4972"/>
        <v>0</v>
      </c>
      <c r="R2489" s="19">
        <f t="shared" si="4920"/>
        <v>297360.70000000007</v>
      </c>
      <c r="S2489" s="19">
        <f t="shared" si="4921"/>
        <v>246999.8</v>
      </c>
      <c r="T2489" s="19">
        <f t="shared" si="4922"/>
        <v>246999.8</v>
      </c>
      <c r="U2489" s="19">
        <f t="shared" si="4973"/>
        <v>0</v>
      </c>
      <c r="V2489" s="19">
        <f t="shared" si="4923"/>
        <v>297360.70000000007</v>
      </c>
      <c r="W2489" s="19">
        <f t="shared" si="4924"/>
        <v>246999.8</v>
      </c>
      <c r="X2489" s="19">
        <f t="shared" si="4925"/>
        <v>246999.8</v>
      </c>
      <c r="Y2489" s="19">
        <f t="shared" si="4973"/>
        <v>0</v>
      </c>
      <c r="Z2489" s="19">
        <f t="shared" si="4973"/>
        <v>0</v>
      </c>
      <c r="AA2489" s="19">
        <f t="shared" si="4973"/>
        <v>0</v>
      </c>
      <c r="AB2489" s="19">
        <f t="shared" si="4942"/>
        <v>297360.70000000007</v>
      </c>
      <c r="AC2489" s="19">
        <f t="shared" si="4943"/>
        <v>246999.8</v>
      </c>
      <c r="AD2489" s="19">
        <f t="shared" si="4944"/>
        <v>246999.8</v>
      </c>
      <c r="AE2489" s="19">
        <f t="shared" si="4973"/>
        <v>0</v>
      </c>
      <c r="AF2489" s="19">
        <f t="shared" si="4973"/>
        <v>0</v>
      </c>
      <c r="AG2489" s="19">
        <f t="shared" si="4955"/>
        <v>297360.70000000007</v>
      </c>
      <c r="AH2489" s="19">
        <f t="shared" si="4956"/>
        <v>246999.8</v>
      </c>
      <c r="AI2489" s="19">
        <f t="shared" si="4957"/>
        <v>246999.8</v>
      </c>
      <c r="AJ2489" s="19">
        <f t="shared" si="4973"/>
        <v>0</v>
      </c>
      <c r="AK2489" s="19">
        <f t="shared" si="4973"/>
        <v>0</v>
      </c>
      <c r="AL2489" s="19">
        <f t="shared" si="4973"/>
        <v>0</v>
      </c>
      <c r="AM2489" s="19">
        <f t="shared" si="4886"/>
        <v>297360.70000000007</v>
      </c>
      <c r="AN2489" s="19">
        <f t="shared" si="4973"/>
        <v>0</v>
      </c>
      <c r="AO2489" s="19">
        <f t="shared" si="4926"/>
        <v>297360.70000000007</v>
      </c>
      <c r="AP2489" s="19">
        <f t="shared" si="4887"/>
        <v>246999.8</v>
      </c>
      <c r="AQ2489" s="19">
        <f t="shared" si="4973"/>
        <v>0</v>
      </c>
      <c r="AR2489" s="19">
        <f t="shared" si="4927"/>
        <v>246999.8</v>
      </c>
      <c r="AS2489" s="19">
        <f t="shared" si="4888"/>
        <v>246999.8</v>
      </c>
      <c r="AT2489" s="19">
        <f t="shared" si="4973"/>
        <v>0</v>
      </c>
      <c r="AU2489" s="19">
        <f t="shared" si="4928"/>
        <v>246999.8</v>
      </c>
      <c r="AV2489" s="19">
        <f t="shared" si="4973"/>
        <v>0</v>
      </c>
      <c r="AW2489" s="32"/>
      <c r="AX2489" s="23"/>
      <c r="AY2489" s="2"/>
    </row>
    <row r="2490" spans="1:51" ht="62.4" x14ac:dyDescent="0.3">
      <c r="A2490" s="49" t="s">
        <v>514</v>
      </c>
      <c r="B2490" s="45">
        <v>120</v>
      </c>
      <c r="C2490" s="49" t="s">
        <v>5</v>
      </c>
      <c r="D2490" s="49" t="s">
        <v>151</v>
      </c>
      <c r="E2490" s="15" t="s">
        <v>539</v>
      </c>
      <c r="F2490" s="19">
        <v>297360.70000000007</v>
      </c>
      <c r="G2490" s="19">
        <v>246999.8</v>
      </c>
      <c r="H2490" s="19">
        <v>246999.8</v>
      </c>
      <c r="I2490" s="19"/>
      <c r="J2490" s="19"/>
      <c r="K2490" s="19"/>
      <c r="L2490" s="19">
        <f t="shared" si="4946"/>
        <v>297360.70000000007</v>
      </c>
      <c r="M2490" s="19">
        <f t="shared" si="4947"/>
        <v>246999.8</v>
      </c>
      <c r="N2490" s="19">
        <f t="shared" si="4948"/>
        <v>246999.8</v>
      </c>
      <c r="O2490" s="19"/>
      <c r="P2490" s="19"/>
      <c r="Q2490" s="19"/>
      <c r="R2490" s="19">
        <f t="shared" si="4920"/>
        <v>297360.70000000007</v>
      </c>
      <c r="S2490" s="19">
        <f t="shared" si="4921"/>
        <v>246999.8</v>
      </c>
      <c r="T2490" s="19">
        <f t="shared" si="4922"/>
        <v>246999.8</v>
      </c>
      <c r="U2490" s="19"/>
      <c r="V2490" s="19">
        <f t="shared" si="4923"/>
        <v>297360.70000000007</v>
      </c>
      <c r="W2490" s="19">
        <f t="shared" si="4924"/>
        <v>246999.8</v>
      </c>
      <c r="X2490" s="19">
        <f t="shared" si="4925"/>
        <v>246999.8</v>
      </c>
      <c r="Y2490" s="19"/>
      <c r="Z2490" s="19"/>
      <c r="AA2490" s="19"/>
      <c r="AB2490" s="19">
        <f t="shared" si="4942"/>
        <v>297360.70000000007</v>
      </c>
      <c r="AC2490" s="19">
        <f t="shared" si="4943"/>
        <v>246999.8</v>
      </c>
      <c r="AD2490" s="19">
        <f t="shared" si="4944"/>
        <v>246999.8</v>
      </c>
      <c r="AE2490" s="19"/>
      <c r="AF2490" s="19"/>
      <c r="AG2490" s="19">
        <f t="shared" si="4955"/>
        <v>297360.70000000007</v>
      </c>
      <c r="AH2490" s="19">
        <f t="shared" si="4956"/>
        <v>246999.8</v>
      </c>
      <c r="AI2490" s="19">
        <f t="shared" si="4957"/>
        <v>246999.8</v>
      </c>
      <c r="AJ2490" s="19"/>
      <c r="AK2490" s="19"/>
      <c r="AL2490" s="19"/>
      <c r="AM2490" s="19">
        <f t="shared" si="4886"/>
        <v>297360.70000000007</v>
      </c>
      <c r="AN2490" s="19"/>
      <c r="AO2490" s="19">
        <f t="shared" si="4926"/>
        <v>297360.70000000007</v>
      </c>
      <c r="AP2490" s="19">
        <f t="shared" si="4887"/>
        <v>246999.8</v>
      </c>
      <c r="AQ2490" s="19"/>
      <c r="AR2490" s="19">
        <f t="shared" si="4927"/>
        <v>246999.8</v>
      </c>
      <c r="AS2490" s="19">
        <f t="shared" si="4888"/>
        <v>246999.8</v>
      </c>
      <c r="AT2490" s="19"/>
      <c r="AU2490" s="19">
        <f t="shared" si="4928"/>
        <v>246999.8</v>
      </c>
      <c r="AV2490" s="19"/>
      <c r="AW2490" s="32"/>
      <c r="AX2490" s="23"/>
      <c r="AY2490" s="2"/>
    </row>
    <row r="2491" spans="1:51" ht="31.2" x14ac:dyDescent="0.3">
      <c r="A2491" s="49" t="s">
        <v>515</v>
      </c>
      <c r="B2491" s="45"/>
      <c r="C2491" s="49"/>
      <c r="D2491" s="49"/>
      <c r="E2491" s="15" t="s">
        <v>629</v>
      </c>
      <c r="F2491" s="19">
        <f t="shared" ref="F2491:K2491" si="4974">F2492+F2495+F2498</f>
        <v>29478.900000000005</v>
      </c>
      <c r="G2491" s="19">
        <f t="shared" si="4974"/>
        <v>29478.800000000003</v>
      </c>
      <c r="H2491" s="19">
        <f t="shared" si="4974"/>
        <v>29478.799999999999</v>
      </c>
      <c r="I2491" s="19">
        <f t="shared" si="4974"/>
        <v>0</v>
      </c>
      <c r="J2491" s="19">
        <f t="shared" si="4974"/>
        <v>0</v>
      </c>
      <c r="K2491" s="19">
        <f t="shared" si="4974"/>
        <v>0</v>
      </c>
      <c r="L2491" s="19">
        <f t="shared" si="4946"/>
        <v>29478.900000000005</v>
      </c>
      <c r="M2491" s="19">
        <f t="shared" si="4947"/>
        <v>29478.800000000003</v>
      </c>
      <c r="N2491" s="19">
        <f t="shared" si="4948"/>
        <v>29478.799999999999</v>
      </c>
      <c r="O2491" s="19">
        <f t="shared" ref="O2491:Q2491" si="4975">O2492+O2495+O2498</f>
        <v>0</v>
      </c>
      <c r="P2491" s="19">
        <f t="shared" si="4975"/>
        <v>0</v>
      </c>
      <c r="Q2491" s="19">
        <f t="shared" si="4975"/>
        <v>0</v>
      </c>
      <c r="R2491" s="19">
        <f t="shared" si="4920"/>
        <v>29478.900000000005</v>
      </c>
      <c r="S2491" s="19">
        <f t="shared" si="4921"/>
        <v>29478.800000000003</v>
      </c>
      <c r="T2491" s="19">
        <f t="shared" si="4922"/>
        <v>29478.799999999999</v>
      </c>
      <c r="U2491" s="19">
        <f t="shared" ref="U2491:AV2491" si="4976">U2492+U2495+U2498</f>
        <v>0</v>
      </c>
      <c r="V2491" s="19">
        <f t="shared" si="4923"/>
        <v>29478.900000000005</v>
      </c>
      <c r="W2491" s="19">
        <f t="shared" si="4924"/>
        <v>29478.800000000003</v>
      </c>
      <c r="X2491" s="19">
        <f t="shared" si="4925"/>
        <v>29478.799999999999</v>
      </c>
      <c r="Y2491" s="19">
        <f t="shared" ref="Y2491:AA2491" si="4977">Y2492+Y2495+Y2498</f>
        <v>0</v>
      </c>
      <c r="Z2491" s="19">
        <f t="shared" si="4977"/>
        <v>0</v>
      </c>
      <c r="AA2491" s="19">
        <f t="shared" si="4977"/>
        <v>0</v>
      </c>
      <c r="AB2491" s="19">
        <f t="shared" si="4942"/>
        <v>29478.900000000005</v>
      </c>
      <c r="AC2491" s="19">
        <f t="shared" si="4943"/>
        <v>29478.800000000003</v>
      </c>
      <c r="AD2491" s="19">
        <f t="shared" si="4944"/>
        <v>29478.799999999999</v>
      </c>
      <c r="AE2491" s="19">
        <f t="shared" ref="AE2491:AF2491" si="4978">AE2492+AE2495+AE2498</f>
        <v>0</v>
      </c>
      <c r="AF2491" s="19">
        <f t="shared" si="4978"/>
        <v>0</v>
      </c>
      <c r="AG2491" s="19">
        <f t="shared" si="4955"/>
        <v>29478.900000000005</v>
      </c>
      <c r="AH2491" s="19">
        <f t="shared" si="4956"/>
        <v>29478.800000000003</v>
      </c>
      <c r="AI2491" s="19">
        <f t="shared" si="4957"/>
        <v>29478.799999999999</v>
      </c>
      <c r="AJ2491" s="19">
        <f t="shared" ref="AJ2491:AL2491" si="4979">AJ2492+AJ2495+AJ2498</f>
        <v>-2625.567</v>
      </c>
      <c r="AK2491" s="19">
        <f t="shared" si="4979"/>
        <v>0</v>
      </c>
      <c r="AL2491" s="19">
        <f t="shared" si="4979"/>
        <v>0</v>
      </c>
      <c r="AM2491" s="19">
        <f t="shared" si="4886"/>
        <v>26853.333000000006</v>
      </c>
      <c r="AN2491" s="19">
        <f t="shared" ref="AN2491" si="4980">AN2492+AN2495+AN2498</f>
        <v>0</v>
      </c>
      <c r="AO2491" s="19">
        <f t="shared" si="4926"/>
        <v>26853.333000000006</v>
      </c>
      <c r="AP2491" s="19">
        <f t="shared" si="4887"/>
        <v>29478.800000000003</v>
      </c>
      <c r="AQ2491" s="19">
        <f t="shared" ref="AQ2491" si="4981">AQ2492+AQ2495+AQ2498</f>
        <v>0</v>
      </c>
      <c r="AR2491" s="19">
        <f t="shared" si="4927"/>
        <v>29478.800000000003</v>
      </c>
      <c r="AS2491" s="19">
        <f t="shared" si="4888"/>
        <v>29478.799999999999</v>
      </c>
      <c r="AT2491" s="19">
        <f t="shared" ref="AT2491" si="4982">AT2492+AT2495+AT2498</f>
        <v>0</v>
      </c>
      <c r="AU2491" s="19">
        <f t="shared" si="4928"/>
        <v>29478.799999999999</v>
      </c>
      <c r="AV2491" s="19">
        <f t="shared" si="4976"/>
        <v>0</v>
      </c>
      <c r="AW2491" s="32"/>
      <c r="AX2491" s="23"/>
      <c r="AY2491" s="2"/>
    </row>
    <row r="2492" spans="1:51" ht="93.6" x14ac:dyDescent="0.3">
      <c r="A2492" s="49" t="s">
        <v>515</v>
      </c>
      <c r="B2492" s="45">
        <v>100</v>
      </c>
      <c r="C2492" s="49"/>
      <c r="D2492" s="49"/>
      <c r="E2492" s="15" t="s">
        <v>577</v>
      </c>
      <c r="F2492" s="19">
        <f t="shared" ref="F2492:K2493" si="4983">F2493</f>
        <v>29.5</v>
      </c>
      <c r="G2492" s="19">
        <f t="shared" si="4983"/>
        <v>16.399999999999999</v>
      </c>
      <c r="H2492" s="19">
        <f t="shared" si="4983"/>
        <v>14.999999999999998</v>
      </c>
      <c r="I2492" s="19">
        <f t="shared" si="4983"/>
        <v>0</v>
      </c>
      <c r="J2492" s="19">
        <f t="shared" si="4983"/>
        <v>0</v>
      </c>
      <c r="K2492" s="19">
        <f t="shared" si="4983"/>
        <v>0</v>
      </c>
      <c r="L2492" s="19">
        <f t="shared" si="4946"/>
        <v>29.5</v>
      </c>
      <c r="M2492" s="19">
        <f t="shared" si="4947"/>
        <v>16.399999999999999</v>
      </c>
      <c r="N2492" s="19">
        <f t="shared" si="4948"/>
        <v>14.999999999999998</v>
      </c>
      <c r="O2492" s="19">
        <f t="shared" ref="O2492:Q2493" si="4984">O2493</f>
        <v>0</v>
      </c>
      <c r="P2492" s="19">
        <f t="shared" si="4984"/>
        <v>0</v>
      </c>
      <c r="Q2492" s="19">
        <f t="shared" si="4984"/>
        <v>0</v>
      </c>
      <c r="R2492" s="19">
        <f t="shared" si="4920"/>
        <v>29.5</v>
      </c>
      <c r="S2492" s="19">
        <f t="shared" si="4921"/>
        <v>16.399999999999999</v>
      </c>
      <c r="T2492" s="19">
        <f t="shared" si="4922"/>
        <v>14.999999999999998</v>
      </c>
      <c r="U2492" s="19">
        <f t="shared" ref="U2492:AV2493" si="4985">U2493</f>
        <v>0</v>
      </c>
      <c r="V2492" s="19">
        <f t="shared" si="4923"/>
        <v>29.5</v>
      </c>
      <c r="W2492" s="19">
        <f t="shared" si="4924"/>
        <v>16.399999999999999</v>
      </c>
      <c r="X2492" s="19">
        <f t="shared" si="4925"/>
        <v>14.999999999999998</v>
      </c>
      <c r="Y2492" s="19">
        <f t="shared" si="4985"/>
        <v>0</v>
      </c>
      <c r="Z2492" s="19">
        <f t="shared" si="4985"/>
        <v>0</v>
      </c>
      <c r="AA2492" s="19">
        <f t="shared" si="4985"/>
        <v>0</v>
      </c>
      <c r="AB2492" s="19">
        <f t="shared" si="4942"/>
        <v>29.5</v>
      </c>
      <c r="AC2492" s="19">
        <f t="shared" si="4943"/>
        <v>16.399999999999999</v>
      </c>
      <c r="AD2492" s="19">
        <f t="shared" si="4944"/>
        <v>14.999999999999998</v>
      </c>
      <c r="AE2492" s="19">
        <f t="shared" si="4985"/>
        <v>0</v>
      </c>
      <c r="AF2492" s="19">
        <f t="shared" si="4985"/>
        <v>0</v>
      </c>
      <c r="AG2492" s="19">
        <f t="shared" si="4955"/>
        <v>29.5</v>
      </c>
      <c r="AH2492" s="19">
        <f t="shared" si="4956"/>
        <v>16.399999999999999</v>
      </c>
      <c r="AI2492" s="19">
        <f t="shared" si="4957"/>
        <v>14.999999999999998</v>
      </c>
      <c r="AJ2492" s="19">
        <f t="shared" si="4985"/>
        <v>0</v>
      </c>
      <c r="AK2492" s="19">
        <f t="shared" si="4985"/>
        <v>0</v>
      </c>
      <c r="AL2492" s="19">
        <f t="shared" si="4985"/>
        <v>0</v>
      </c>
      <c r="AM2492" s="19">
        <f t="shared" si="4886"/>
        <v>29.5</v>
      </c>
      <c r="AN2492" s="19">
        <f t="shared" si="4985"/>
        <v>0</v>
      </c>
      <c r="AO2492" s="19">
        <f t="shared" si="4926"/>
        <v>29.5</v>
      </c>
      <c r="AP2492" s="19">
        <f t="shared" si="4887"/>
        <v>16.399999999999999</v>
      </c>
      <c r="AQ2492" s="19">
        <f t="shared" si="4985"/>
        <v>0</v>
      </c>
      <c r="AR2492" s="19">
        <f t="shared" si="4927"/>
        <v>16.399999999999999</v>
      </c>
      <c r="AS2492" s="19">
        <f t="shared" si="4888"/>
        <v>14.999999999999998</v>
      </c>
      <c r="AT2492" s="19">
        <f t="shared" si="4985"/>
        <v>0</v>
      </c>
      <c r="AU2492" s="19">
        <f t="shared" si="4928"/>
        <v>14.999999999999998</v>
      </c>
      <c r="AV2492" s="19">
        <f t="shared" si="4985"/>
        <v>0</v>
      </c>
      <c r="AW2492" s="32"/>
      <c r="AX2492" s="23"/>
      <c r="AY2492" s="2"/>
    </row>
    <row r="2493" spans="1:51" ht="31.2" x14ac:dyDescent="0.3">
      <c r="A2493" s="49" t="s">
        <v>515</v>
      </c>
      <c r="B2493" s="45">
        <v>120</v>
      </c>
      <c r="C2493" s="49"/>
      <c r="D2493" s="49"/>
      <c r="E2493" s="15" t="s">
        <v>585</v>
      </c>
      <c r="F2493" s="19">
        <f t="shared" si="4983"/>
        <v>29.5</v>
      </c>
      <c r="G2493" s="19">
        <f t="shared" si="4983"/>
        <v>16.399999999999999</v>
      </c>
      <c r="H2493" s="19">
        <f t="shared" si="4983"/>
        <v>14.999999999999998</v>
      </c>
      <c r="I2493" s="19">
        <f t="shared" si="4983"/>
        <v>0</v>
      </c>
      <c r="J2493" s="19">
        <f t="shared" si="4983"/>
        <v>0</v>
      </c>
      <c r="K2493" s="19">
        <f t="shared" si="4983"/>
        <v>0</v>
      </c>
      <c r="L2493" s="19">
        <f t="shared" si="4946"/>
        <v>29.5</v>
      </c>
      <c r="M2493" s="19">
        <f t="shared" si="4947"/>
        <v>16.399999999999999</v>
      </c>
      <c r="N2493" s="19">
        <f t="shared" si="4948"/>
        <v>14.999999999999998</v>
      </c>
      <c r="O2493" s="19">
        <f t="shared" si="4984"/>
        <v>0</v>
      </c>
      <c r="P2493" s="19">
        <f t="shared" si="4984"/>
        <v>0</v>
      </c>
      <c r="Q2493" s="19">
        <f t="shared" si="4984"/>
        <v>0</v>
      </c>
      <c r="R2493" s="19">
        <f t="shared" si="4920"/>
        <v>29.5</v>
      </c>
      <c r="S2493" s="19">
        <f t="shared" si="4921"/>
        <v>16.399999999999999</v>
      </c>
      <c r="T2493" s="19">
        <f t="shared" si="4922"/>
        <v>14.999999999999998</v>
      </c>
      <c r="U2493" s="19">
        <f t="shared" si="4985"/>
        <v>0</v>
      </c>
      <c r="V2493" s="19">
        <f t="shared" si="4923"/>
        <v>29.5</v>
      </c>
      <c r="W2493" s="19">
        <f t="shared" si="4924"/>
        <v>16.399999999999999</v>
      </c>
      <c r="X2493" s="19">
        <f t="shared" si="4925"/>
        <v>14.999999999999998</v>
      </c>
      <c r="Y2493" s="19">
        <f t="shared" si="4985"/>
        <v>0</v>
      </c>
      <c r="Z2493" s="19">
        <f t="shared" si="4985"/>
        <v>0</v>
      </c>
      <c r="AA2493" s="19">
        <f t="shared" si="4985"/>
        <v>0</v>
      </c>
      <c r="AB2493" s="19">
        <f t="shared" si="4942"/>
        <v>29.5</v>
      </c>
      <c r="AC2493" s="19">
        <f t="shared" si="4943"/>
        <v>16.399999999999999</v>
      </c>
      <c r="AD2493" s="19">
        <f t="shared" si="4944"/>
        <v>14.999999999999998</v>
      </c>
      <c r="AE2493" s="19">
        <f t="shared" si="4985"/>
        <v>0</v>
      </c>
      <c r="AF2493" s="19">
        <f t="shared" si="4985"/>
        <v>0</v>
      </c>
      <c r="AG2493" s="19">
        <f t="shared" si="4955"/>
        <v>29.5</v>
      </c>
      <c r="AH2493" s="19">
        <f t="shared" si="4956"/>
        <v>16.399999999999999</v>
      </c>
      <c r="AI2493" s="19">
        <f t="shared" si="4957"/>
        <v>14.999999999999998</v>
      </c>
      <c r="AJ2493" s="19">
        <f t="shared" si="4985"/>
        <v>0</v>
      </c>
      <c r="AK2493" s="19">
        <f t="shared" si="4985"/>
        <v>0</v>
      </c>
      <c r="AL2493" s="19">
        <f t="shared" si="4985"/>
        <v>0</v>
      </c>
      <c r="AM2493" s="19">
        <f t="shared" si="4886"/>
        <v>29.5</v>
      </c>
      <c r="AN2493" s="19">
        <f t="shared" si="4985"/>
        <v>0</v>
      </c>
      <c r="AO2493" s="19">
        <f t="shared" si="4926"/>
        <v>29.5</v>
      </c>
      <c r="AP2493" s="19">
        <f t="shared" si="4887"/>
        <v>16.399999999999999</v>
      </c>
      <c r="AQ2493" s="19">
        <f t="shared" si="4985"/>
        <v>0</v>
      </c>
      <c r="AR2493" s="19">
        <f t="shared" si="4927"/>
        <v>16.399999999999999</v>
      </c>
      <c r="AS2493" s="19">
        <f t="shared" si="4888"/>
        <v>14.999999999999998</v>
      </c>
      <c r="AT2493" s="19">
        <f t="shared" si="4985"/>
        <v>0</v>
      </c>
      <c r="AU2493" s="19">
        <f t="shared" si="4928"/>
        <v>14.999999999999998</v>
      </c>
      <c r="AV2493" s="19">
        <f t="shared" si="4985"/>
        <v>0</v>
      </c>
      <c r="AW2493" s="32"/>
      <c r="AX2493" s="23"/>
      <c r="AY2493" s="2"/>
    </row>
    <row r="2494" spans="1:51" ht="62.4" x14ac:dyDescent="0.3">
      <c r="A2494" s="49" t="s">
        <v>515</v>
      </c>
      <c r="B2494" s="45">
        <v>120</v>
      </c>
      <c r="C2494" s="49" t="s">
        <v>5</v>
      </c>
      <c r="D2494" s="49" t="s">
        <v>151</v>
      </c>
      <c r="E2494" s="15" t="s">
        <v>539</v>
      </c>
      <c r="F2494" s="19">
        <v>29.5</v>
      </c>
      <c r="G2494" s="19">
        <v>16.399999999999999</v>
      </c>
      <c r="H2494" s="19">
        <v>14.999999999999998</v>
      </c>
      <c r="I2494" s="19"/>
      <c r="J2494" s="19"/>
      <c r="K2494" s="19"/>
      <c r="L2494" s="19">
        <f t="shared" si="4946"/>
        <v>29.5</v>
      </c>
      <c r="M2494" s="19">
        <f t="shared" si="4947"/>
        <v>16.399999999999999</v>
      </c>
      <c r="N2494" s="19">
        <f t="shared" si="4948"/>
        <v>14.999999999999998</v>
      </c>
      <c r="O2494" s="19"/>
      <c r="P2494" s="19"/>
      <c r="Q2494" s="19"/>
      <c r="R2494" s="19">
        <f t="shared" si="4920"/>
        <v>29.5</v>
      </c>
      <c r="S2494" s="19">
        <f t="shared" si="4921"/>
        <v>16.399999999999999</v>
      </c>
      <c r="T2494" s="19">
        <f t="shared" si="4922"/>
        <v>14.999999999999998</v>
      </c>
      <c r="U2494" s="19"/>
      <c r="V2494" s="19">
        <f t="shared" si="4923"/>
        <v>29.5</v>
      </c>
      <c r="W2494" s="19">
        <f t="shared" si="4924"/>
        <v>16.399999999999999</v>
      </c>
      <c r="X2494" s="19">
        <f t="shared" si="4925"/>
        <v>14.999999999999998</v>
      </c>
      <c r="Y2494" s="19"/>
      <c r="Z2494" s="19"/>
      <c r="AA2494" s="19"/>
      <c r="AB2494" s="19">
        <f t="shared" si="4942"/>
        <v>29.5</v>
      </c>
      <c r="AC2494" s="19">
        <f t="shared" si="4943"/>
        <v>16.399999999999999</v>
      </c>
      <c r="AD2494" s="19">
        <f t="shared" si="4944"/>
        <v>14.999999999999998</v>
      </c>
      <c r="AE2494" s="19"/>
      <c r="AF2494" s="19"/>
      <c r="AG2494" s="19">
        <f t="shared" si="4955"/>
        <v>29.5</v>
      </c>
      <c r="AH2494" s="19">
        <f t="shared" si="4956"/>
        <v>16.399999999999999</v>
      </c>
      <c r="AI2494" s="19">
        <f t="shared" si="4957"/>
        <v>14.999999999999998</v>
      </c>
      <c r="AJ2494" s="19"/>
      <c r="AK2494" s="19"/>
      <c r="AL2494" s="19"/>
      <c r="AM2494" s="19">
        <f t="shared" si="4886"/>
        <v>29.5</v>
      </c>
      <c r="AN2494" s="19"/>
      <c r="AO2494" s="19">
        <f t="shared" si="4926"/>
        <v>29.5</v>
      </c>
      <c r="AP2494" s="19">
        <f t="shared" si="4887"/>
        <v>16.399999999999999</v>
      </c>
      <c r="AQ2494" s="19"/>
      <c r="AR2494" s="19">
        <f t="shared" si="4927"/>
        <v>16.399999999999999</v>
      </c>
      <c r="AS2494" s="19">
        <f t="shared" si="4888"/>
        <v>14.999999999999998</v>
      </c>
      <c r="AT2494" s="19"/>
      <c r="AU2494" s="19">
        <f t="shared" si="4928"/>
        <v>14.999999999999998</v>
      </c>
      <c r="AV2494" s="19"/>
      <c r="AW2494" s="32"/>
      <c r="AX2494" s="23"/>
      <c r="AY2494" s="2"/>
    </row>
    <row r="2495" spans="1:51" ht="31.2" x14ac:dyDescent="0.3">
      <c r="A2495" s="49" t="s">
        <v>515</v>
      </c>
      <c r="B2495" s="45">
        <v>200</v>
      </c>
      <c r="C2495" s="49"/>
      <c r="D2495" s="49"/>
      <c r="E2495" s="15" t="s">
        <v>578</v>
      </c>
      <c r="F2495" s="19">
        <f t="shared" ref="F2495:K2496" si="4986">F2496</f>
        <v>29115.200000000004</v>
      </c>
      <c r="G2495" s="19">
        <f t="shared" si="4986"/>
        <v>29128.300000000003</v>
      </c>
      <c r="H2495" s="19">
        <f t="shared" si="4986"/>
        <v>29129.7</v>
      </c>
      <c r="I2495" s="19">
        <f t="shared" si="4986"/>
        <v>0</v>
      </c>
      <c r="J2495" s="19">
        <f t="shared" si="4986"/>
        <v>0</v>
      </c>
      <c r="K2495" s="19">
        <f t="shared" si="4986"/>
        <v>0</v>
      </c>
      <c r="L2495" s="19">
        <f t="shared" si="4946"/>
        <v>29115.200000000004</v>
      </c>
      <c r="M2495" s="19">
        <f t="shared" si="4947"/>
        <v>29128.300000000003</v>
      </c>
      <c r="N2495" s="19">
        <f t="shared" si="4948"/>
        <v>29129.7</v>
      </c>
      <c r="O2495" s="19">
        <f t="shared" ref="O2495:Q2496" si="4987">O2496</f>
        <v>0</v>
      </c>
      <c r="P2495" s="19">
        <f t="shared" si="4987"/>
        <v>0</v>
      </c>
      <c r="Q2495" s="19">
        <f t="shared" si="4987"/>
        <v>0</v>
      </c>
      <c r="R2495" s="19">
        <f t="shared" si="4920"/>
        <v>29115.200000000004</v>
      </c>
      <c r="S2495" s="19">
        <f t="shared" si="4921"/>
        <v>29128.300000000003</v>
      </c>
      <c r="T2495" s="19">
        <f t="shared" si="4922"/>
        <v>29129.7</v>
      </c>
      <c r="U2495" s="19">
        <f t="shared" ref="U2495:AV2496" si="4988">U2496</f>
        <v>0</v>
      </c>
      <c r="V2495" s="19">
        <f t="shared" si="4923"/>
        <v>29115.200000000004</v>
      </c>
      <c r="W2495" s="19">
        <f t="shared" si="4924"/>
        <v>29128.300000000003</v>
      </c>
      <c r="X2495" s="19">
        <f t="shared" si="4925"/>
        <v>29129.7</v>
      </c>
      <c r="Y2495" s="19">
        <f t="shared" si="4988"/>
        <v>0</v>
      </c>
      <c r="Z2495" s="19">
        <f t="shared" si="4988"/>
        <v>0</v>
      </c>
      <c r="AA2495" s="19">
        <f t="shared" si="4988"/>
        <v>0</v>
      </c>
      <c r="AB2495" s="19">
        <f t="shared" si="4942"/>
        <v>29115.200000000004</v>
      </c>
      <c r="AC2495" s="19">
        <f t="shared" si="4943"/>
        <v>29128.300000000003</v>
      </c>
      <c r="AD2495" s="19">
        <f t="shared" si="4944"/>
        <v>29129.7</v>
      </c>
      <c r="AE2495" s="19">
        <f t="shared" si="4988"/>
        <v>0</v>
      </c>
      <c r="AF2495" s="19">
        <f t="shared" si="4988"/>
        <v>0</v>
      </c>
      <c r="AG2495" s="19">
        <f t="shared" si="4955"/>
        <v>29115.200000000004</v>
      </c>
      <c r="AH2495" s="19">
        <f t="shared" si="4956"/>
        <v>29128.300000000003</v>
      </c>
      <c r="AI2495" s="19">
        <f t="shared" si="4957"/>
        <v>29129.7</v>
      </c>
      <c r="AJ2495" s="19">
        <f t="shared" si="4988"/>
        <v>-2625.567</v>
      </c>
      <c r="AK2495" s="19">
        <f t="shared" si="4988"/>
        <v>0</v>
      </c>
      <c r="AL2495" s="19">
        <f t="shared" si="4988"/>
        <v>0</v>
      </c>
      <c r="AM2495" s="19">
        <f t="shared" si="4886"/>
        <v>26489.633000000005</v>
      </c>
      <c r="AN2495" s="19">
        <f t="shared" si="4988"/>
        <v>0</v>
      </c>
      <c r="AO2495" s="19">
        <f t="shared" si="4926"/>
        <v>26489.633000000005</v>
      </c>
      <c r="AP2495" s="19">
        <f t="shared" si="4887"/>
        <v>29128.300000000003</v>
      </c>
      <c r="AQ2495" s="19">
        <f t="shared" si="4988"/>
        <v>0</v>
      </c>
      <c r="AR2495" s="19">
        <f t="shared" si="4927"/>
        <v>29128.300000000003</v>
      </c>
      <c r="AS2495" s="19">
        <f t="shared" si="4888"/>
        <v>29129.7</v>
      </c>
      <c r="AT2495" s="19">
        <f t="shared" si="4988"/>
        <v>0</v>
      </c>
      <c r="AU2495" s="19">
        <f t="shared" si="4928"/>
        <v>29129.7</v>
      </c>
      <c r="AV2495" s="19">
        <f t="shared" si="4988"/>
        <v>0</v>
      </c>
      <c r="AW2495" s="32"/>
      <c r="AX2495" s="23"/>
      <c r="AY2495" s="2"/>
    </row>
    <row r="2496" spans="1:51" ht="46.8" x14ac:dyDescent="0.3">
      <c r="A2496" s="49" t="s">
        <v>515</v>
      </c>
      <c r="B2496" s="45">
        <v>240</v>
      </c>
      <c r="C2496" s="49"/>
      <c r="D2496" s="49"/>
      <c r="E2496" s="15" t="s">
        <v>586</v>
      </c>
      <c r="F2496" s="19">
        <f t="shared" si="4986"/>
        <v>29115.200000000004</v>
      </c>
      <c r="G2496" s="19">
        <f t="shared" si="4986"/>
        <v>29128.300000000003</v>
      </c>
      <c r="H2496" s="19">
        <f t="shared" si="4986"/>
        <v>29129.7</v>
      </c>
      <c r="I2496" s="19">
        <f t="shared" si="4986"/>
        <v>0</v>
      </c>
      <c r="J2496" s="19">
        <f t="shared" si="4986"/>
        <v>0</v>
      </c>
      <c r="K2496" s="19">
        <f t="shared" si="4986"/>
        <v>0</v>
      </c>
      <c r="L2496" s="19">
        <f t="shared" si="4946"/>
        <v>29115.200000000004</v>
      </c>
      <c r="M2496" s="19">
        <f t="shared" si="4947"/>
        <v>29128.300000000003</v>
      </c>
      <c r="N2496" s="19">
        <f t="shared" si="4948"/>
        <v>29129.7</v>
      </c>
      <c r="O2496" s="19">
        <f t="shared" si="4987"/>
        <v>0</v>
      </c>
      <c r="P2496" s="19">
        <f t="shared" si="4987"/>
        <v>0</v>
      </c>
      <c r="Q2496" s="19">
        <f t="shared" si="4987"/>
        <v>0</v>
      </c>
      <c r="R2496" s="19">
        <f t="shared" si="4920"/>
        <v>29115.200000000004</v>
      </c>
      <c r="S2496" s="19">
        <f t="shared" si="4921"/>
        <v>29128.300000000003</v>
      </c>
      <c r="T2496" s="19">
        <f t="shared" si="4922"/>
        <v>29129.7</v>
      </c>
      <c r="U2496" s="19">
        <f t="shared" si="4988"/>
        <v>0</v>
      </c>
      <c r="V2496" s="19">
        <f t="shared" si="4923"/>
        <v>29115.200000000004</v>
      </c>
      <c r="W2496" s="19">
        <f t="shared" si="4924"/>
        <v>29128.300000000003</v>
      </c>
      <c r="X2496" s="19">
        <f t="shared" si="4925"/>
        <v>29129.7</v>
      </c>
      <c r="Y2496" s="19">
        <f t="shared" si="4988"/>
        <v>0</v>
      </c>
      <c r="Z2496" s="19">
        <f t="shared" si="4988"/>
        <v>0</v>
      </c>
      <c r="AA2496" s="19">
        <f t="shared" si="4988"/>
        <v>0</v>
      </c>
      <c r="AB2496" s="19">
        <f t="shared" si="4942"/>
        <v>29115.200000000004</v>
      </c>
      <c r="AC2496" s="19">
        <f t="shared" si="4943"/>
        <v>29128.300000000003</v>
      </c>
      <c r="AD2496" s="19">
        <f t="shared" si="4944"/>
        <v>29129.7</v>
      </c>
      <c r="AE2496" s="19">
        <f t="shared" si="4988"/>
        <v>0</v>
      </c>
      <c r="AF2496" s="19">
        <f t="shared" si="4988"/>
        <v>0</v>
      </c>
      <c r="AG2496" s="19">
        <f t="shared" si="4955"/>
        <v>29115.200000000004</v>
      </c>
      <c r="AH2496" s="19">
        <f t="shared" si="4956"/>
        <v>29128.300000000003</v>
      </c>
      <c r="AI2496" s="19">
        <f t="shared" si="4957"/>
        <v>29129.7</v>
      </c>
      <c r="AJ2496" s="19">
        <f t="shared" si="4988"/>
        <v>-2625.567</v>
      </c>
      <c r="AK2496" s="19">
        <f t="shared" si="4988"/>
        <v>0</v>
      </c>
      <c r="AL2496" s="19">
        <f t="shared" si="4988"/>
        <v>0</v>
      </c>
      <c r="AM2496" s="19">
        <f t="shared" si="4886"/>
        <v>26489.633000000005</v>
      </c>
      <c r="AN2496" s="19">
        <f t="shared" si="4988"/>
        <v>0</v>
      </c>
      <c r="AO2496" s="19">
        <f t="shared" si="4926"/>
        <v>26489.633000000005</v>
      </c>
      <c r="AP2496" s="19">
        <f t="shared" si="4887"/>
        <v>29128.300000000003</v>
      </c>
      <c r="AQ2496" s="19">
        <f t="shared" si="4988"/>
        <v>0</v>
      </c>
      <c r="AR2496" s="19">
        <f t="shared" si="4927"/>
        <v>29128.300000000003</v>
      </c>
      <c r="AS2496" s="19">
        <f t="shared" si="4888"/>
        <v>29129.7</v>
      </c>
      <c r="AT2496" s="19">
        <f t="shared" si="4988"/>
        <v>0</v>
      </c>
      <c r="AU2496" s="19">
        <f t="shared" si="4928"/>
        <v>29129.7</v>
      </c>
      <c r="AV2496" s="19">
        <f t="shared" si="4988"/>
        <v>0</v>
      </c>
      <c r="AW2496" s="32"/>
      <c r="AX2496" s="23"/>
      <c r="AY2496" s="2"/>
    </row>
    <row r="2497" spans="1:51" ht="62.4" x14ac:dyDescent="0.3">
      <c r="A2497" s="49" t="s">
        <v>515</v>
      </c>
      <c r="B2497" s="45">
        <v>240</v>
      </c>
      <c r="C2497" s="49" t="s">
        <v>5</v>
      </c>
      <c r="D2497" s="49" t="s">
        <v>151</v>
      </c>
      <c r="E2497" s="15" t="s">
        <v>539</v>
      </c>
      <c r="F2497" s="19">
        <v>29115.200000000004</v>
      </c>
      <c r="G2497" s="19">
        <v>29128.300000000003</v>
      </c>
      <c r="H2497" s="19">
        <v>29129.7</v>
      </c>
      <c r="I2497" s="19"/>
      <c r="J2497" s="19"/>
      <c r="K2497" s="19"/>
      <c r="L2497" s="19">
        <f t="shared" si="4946"/>
        <v>29115.200000000004</v>
      </c>
      <c r="M2497" s="19">
        <f t="shared" si="4947"/>
        <v>29128.300000000003</v>
      </c>
      <c r="N2497" s="19">
        <f t="shared" si="4948"/>
        <v>29129.7</v>
      </c>
      <c r="O2497" s="19"/>
      <c r="P2497" s="19"/>
      <c r="Q2497" s="19"/>
      <c r="R2497" s="19">
        <f t="shared" si="4920"/>
        <v>29115.200000000004</v>
      </c>
      <c r="S2497" s="19">
        <f t="shared" si="4921"/>
        <v>29128.300000000003</v>
      </c>
      <c r="T2497" s="19">
        <f t="shared" si="4922"/>
        <v>29129.7</v>
      </c>
      <c r="U2497" s="19"/>
      <c r="V2497" s="19">
        <f t="shared" si="4923"/>
        <v>29115.200000000004</v>
      </c>
      <c r="W2497" s="19">
        <f t="shared" si="4924"/>
        <v>29128.300000000003</v>
      </c>
      <c r="X2497" s="19">
        <f t="shared" si="4925"/>
        <v>29129.7</v>
      </c>
      <c r="Y2497" s="19"/>
      <c r="Z2497" s="19"/>
      <c r="AA2497" s="19"/>
      <c r="AB2497" s="19">
        <f t="shared" si="4942"/>
        <v>29115.200000000004</v>
      </c>
      <c r="AC2497" s="19">
        <f t="shared" si="4943"/>
        <v>29128.300000000003</v>
      </c>
      <c r="AD2497" s="19">
        <f t="shared" si="4944"/>
        <v>29129.7</v>
      </c>
      <c r="AE2497" s="19"/>
      <c r="AF2497" s="19"/>
      <c r="AG2497" s="19">
        <f t="shared" si="4955"/>
        <v>29115.200000000004</v>
      </c>
      <c r="AH2497" s="19">
        <f t="shared" si="4956"/>
        <v>29128.300000000003</v>
      </c>
      <c r="AI2497" s="19">
        <f t="shared" si="4957"/>
        <v>29129.7</v>
      </c>
      <c r="AJ2497" s="19">
        <f>-24.654-21-319.48-347.92-359-340.272-343.67-331.598-321.94-183.633-28.8-3.6</f>
        <v>-2625.567</v>
      </c>
      <c r="AK2497" s="19"/>
      <c r="AL2497" s="19"/>
      <c r="AM2497" s="19">
        <f t="shared" si="4886"/>
        <v>26489.633000000005</v>
      </c>
      <c r="AN2497" s="19"/>
      <c r="AO2497" s="19">
        <f t="shared" si="4926"/>
        <v>26489.633000000005</v>
      </c>
      <c r="AP2497" s="19">
        <f t="shared" si="4887"/>
        <v>29128.300000000003</v>
      </c>
      <c r="AQ2497" s="19"/>
      <c r="AR2497" s="19">
        <f t="shared" si="4927"/>
        <v>29128.300000000003</v>
      </c>
      <c r="AS2497" s="19">
        <f t="shared" si="4888"/>
        <v>29129.7</v>
      </c>
      <c r="AT2497" s="19"/>
      <c r="AU2497" s="19">
        <f t="shared" si="4928"/>
        <v>29129.7</v>
      </c>
      <c r="AV2497" s="19"/>
      <c r="AW2497" s="32"/>
      <c r="AX2497" s="23"/>
      <c r="AY2497" s="2"/>
    </row>
    <row r="2498" spans="1:51" x14ac:dyDescent="0.3">
      <c r="A2498" s="49" t="s">
        <v>515</v>
      </c>
      <c r="B2498" s="45">
        <v>800</v>
      </c>
      <c r="C2498" s="49"/>
      <c r="D2498" s="49"/>
      <c r="E2498" s="15" t="s">
        <v>583</v>
      </c>
      <c r="F2498" s="19">
        <f t="shared" ref="F2498:K2499" si="4989">F2499</f>
        <v>334.2</v>
      </c>
      <c r="G2498" s="19">
        <f t="shared" si="4989"/>
        <v>334.1</v>
      </c>
      <c r="H2498" s="19">
        <f t="shared" si="4989"/>
        <v>334.1</v>
      </c>
      <c r="I2498" s="19">
        <f t="shared" si="4989"/>
        <v>0</v>
      </c>
      <c r="J2498" s="19">
        <f t="shared" si="4989"/>
        <v>0</v>
      </c>
      <c r="K2498" s="19">
        <f t="shared" si="4989"/>
        <v>0</v>
      </c>
      <c r="L2498" s="19">
        <f t="shared" si="4946"/>
        <v>334.2</v>
      </c>
      <c r="M2498" s="19">
        <f t="shared" si="4947"/>
        <v>334.1</v>
      </c>
      <c r="N2498" s="19">
        <f t="shared" si="4948"/>
        <v>334.1</v>
      </c>
      <c r="O2498" s="19">
        <f t="shared" ref="O2498:Q2499" si="4990">O2499</f>
        <v>0</v>
      </c>
      <c r="P2498" s="19">
        <f t="shared" si="4990"/>
        <v>0</v>
      </c>
      <c r="Q2498" s="19">
        <f t="shared" si="4990"/>
        <v>0</v>
      </c>
      <c r="R2498" s="19">
        <f t="shared" si="4920"/>
        <v>334.2</v>
      </c>
      <c r="S2498" s="19">
        <f t="shared" si="4921"/>
        <v>334.1</v>
      </c>
      <c r="T2498" s="19">
        <f t="shared" si="4922"/>
        <v>334.1</v>
      </c>
      <c r="U2498" s="19">
        <f t="shared" ref="U2498:AV2499" si="4991">U2499</f>
        <v>0</v>
      </c>
      <c r="V2498" s="19">
        <f t="shared" si="4923"/>
        <v>334.2</v>
      </c>
      <c r="W2498" s="19">
        <f t="shared" si="4924"/>
        <v>334.1</v>
      </c>
      <c r="X2498" s="19">
        <f t="shared" si="4925"/>
        <v>334.1</v>
      </c>
      <c r="Y2498" s="19">
        <f t="shared" si="4991"/>
        <v>0</v>
      </c>
      <c r="Z2498" s="19">
        <f t="shared" si="4991"/>
        <v>0</v>
      </c>
      <c r="AA2498" s="19">
        <f t="shared" si="4991"/>
        <v>0</v>
      </c>
      <c r="AB2498" s="19">
        <f t="shared" si="4942"/>
        <v>334.2</v>
      </c>
      <c r="AC2498" s="19">
        <f t="shared" si="4943"/>
        <v>334.1</v>
      </c>
      <c r="AD2498" s="19">
        <f t="shared" si="4944"/>
        <v>334.1</v>
      </c>
      <c r="AE2498" s="19">
        <f t="shared" si="4991"/>
        <v>0</v>
      </c>
      <c r="AF2498" s="19">
        <f t="shared" si="4991"/>
        <v>0</v>
      </c>
      <c r="AG2498" s="19">
        <f t="shared" si="4955"/>
        <v>334.2</v>
      </c>
      <c r="AH2498" s="19">
        <f t="shared" si="4956"/>
        <v>334.1</v>
      </c>
      <c r="AI2498" s="19">
        <f t="shared" si="4957"/>
        <v>334.1</v>
      </c>
      <c r="AJ2498" s="19">
        <f t="shared" si="4991"/>
        <v>0</v>
      </c>
      <c r="AK2498" s="19">
        <f t="shared" si="4991"/>
        <v>0</v>
      </c>
      <c r="AL2498" s="19">
        <f t="shared" si="4991"/>
        <v>0</v>
      </c>
      <c r="AM2498" s="19">
        <f t="shared" si="4886"/>
        <v>334.2</v>
      </c>
      <c r="AN2498" s="19">
        <f t="shared" si="4991"/>
        <v>0</v>
      </c>
      <c r="AO2498" s="19">
        <f t="shared" si="4926"/>
        <v>334.2</v>
      </c>
      <c r="AP2498" s="19">
        <f t="shared" si="4887"/>
        <v>334.1</v>
      </c>
      <c r="AQ2498" s="19">
        <f t="shared" si="4991"/>
        <v>0</v>
      </c>
      <c r="AR2498" s="19">
        <f t="shared" si="4927"/>
        <v>334.1</v>
      </c>
      <c r="AS2498" s="19">
        <f t="shared" si="4888"/>
        <v>334.1</v>
      </c>
      <c r="AT2498" s="19">
        <f t="shared" si="4991"/>
        <v>0</v>
      </c>
      <c r="AU2498" s="19">
        <f t="shared" si="4928"/>
        <v>334.1</v>
      </c>
      <c r="AV2498" s="19">
        <f t="shared" si="4991"/>
        <v>0</v>
      </c>
      <c r="AW2498" s="32"/>
      <c r="AX2498" s="23"/>
      <c r="AY2498" s="2"/>
    </row>
    <row r="2499" spans="1:51" x14ac:dyDescent="0.3">
      <c r="A2499" s="49" t="s">
        <v>515</v>
      </c>
      <c r="B2499" s="45">
        <v>850</v>
      </c>
      <c r="C2499" s="49"/>
      <c r="D2499" s="49"/>
      <c r="E2499" s="15" t="s">
        <v>601</v>
      </c>
      <c r="F2499" s="19">
        <f t="shared" si="4989"/>
        <v>334.2</v>
      </c>
      <c r="G2499" s="19">
        <f t="shared" si="4989"/>
        <v>334.1</v>
      </c>
      <c r="H2499" s="19">
        <f t="shared" si="4989"/>
        <v>334.1</v>
      </c>
      <c r="I2499" s="19">
        <f t="shared" si="4989"/>
        <v>0</v>
      </c>
      <c r="J2499" s="19">
        <f t="shared" si="4989"/>
        <v>0</v>
      </c>
      <c r="K2499" s="19">
        <f t="shared" si="4989"/>
        <v>0</v>
      </c>
      <c r="L2499" s="19">
        <f t="shared" si="4946"/>
        <v>334.2</v>
      </c>
      <c r="M2499" s="19">
        <f t="shared" si="4947"/>
        <v>334.1</v>
      </c>
      <c r="N2499" s="19">
        <f t="shared" si="4948"/>
        <v>334.1</v>
      </c>
      <c r="O2499" s="19">
        <f t="shared" si="4990"/>
        <v>0</v>
      </c>
      <c r="P2499" s="19">
        <f t="shared" si="4990"/>
        <v>0</v>
      </c>
      <c r="Q2499" s="19">
        <f t="shared" si="4990"/>
        <v>0</v>
      </c>
      <c r="R2499" s="19">
        <f t="shared" si="4920"/>
        <v>334.2</v>
      </c>
      <c r="S2499" s="19">
        <f t="shared" si="4921"/>
        <v>334.1</v>
      </c>
      <c r="T2499" s="19">
        <f t="shared" si="4922"/>
        <v>334.1</v>
      </c>
      <c r="U2499" s="19">
        <f t="shared" si="4991"/>
        <v>0</v>
      </c>
      <c r="V2499" s="19">
        <f t="shared" si="4923"/>
        <v>334.2</v>
      </c>
      <c r="W2499" s="19">
        <f t="shared" si="4924"/>
        <v>334.1</v>
      </c>
      <c r="X2499" s="19">
        <f t="shared" si="4925"/>
        <v>334.1</v>
      </c>
      <c r="Y2499" s="19">
        <f t="shared" si="4991"/>
        <v>0</v>
      </c>
      <c r="Z2499" s="19">
        <f t="shared" si="4991"/>
        <v>0</v>
      </c>
      <c r="AA2499" s="19">
        <f t="shared" si="4991"/>
        <v>0</v>
      </c>
      <c r="AB2499" s="19">
        <f t="shared" si="4942"/>
        <v>334.2</v>
      </c>
      <c r="AC2499" s="19">
        <f t="shared" si="4943"/>
        <v>334.1</v>
      </c>
      <c r="AD2499" s="19">
        <f t="shared" si="4944"/>
        <v>334.1</v>
      </c>
      <c r="AE2499" s="19">
        <f t="shared" si="4991"/>
        <v>0</v>
      </c>
      <c r="AF2499" s="19">
        <f t="shared" si="4991"/>
        <v>0</v>
      </c>
      <c r="AG2499" s="19">
        <f t="shared" si="4955"/>
        <v>334.2</v>
      </c>
      <c r="AH2499" s="19">
        <f t="shared" si="4956"/>
        <v>334.1</v>
      </c>
      <c r="AI2499" s="19">
        <f t="shared" si="4957"/>
        <v>334.1</v>
      </c>
      <c r="AJ2499" s="19">
        <f t="shared" si="4991"/>
        <v>0</v>
      </c>
      <c r="AK2499" s="19">
        <f t="shared" si="4991"/>
        <v>0</v>
      </c>
      <c r="AL2499" s="19">
        <f t="shared" si="4991"/>
        <v>0</v>
      </c>
      <c r="AM2499" s="19">
        <f t="shared" si="4886"/>
        <v>334.2</v>
      </c>
      <c r="AN2499" s="19">
        <f t="shared" si="4991"/>
        <v>0</v>
      </c>
      <c r="AO2499" s="19">
        <f t="shared" si="4926"/>
        <v>334.2</v>
      </c>
      <c r="AP2499" s="19">
        <f t="shared" si="4887"/>
        <v>334.1</v>
      </c>
      <c r="AQ2499" s="19">
        <f t="shared" si="4991"/>
        <v>0</v>
      </c>
      <c r="AR2499" s="19">
        <f t="shared" si="4927"/>
        <v>334.1</v>
      </c>
      <c r="AS2499" s="19">
        <f t="shared" si="4888"/>
        <v>334.1</v>
      </c>
      <c r="AT2499" s="19">
        <f t="shared" si="4991"/>
        <v>0</v>
      </c>
      <c r="AU2499" s="19">
        <f t="shared" si="4928"/>
        <v>334.1</v>
      </c>
      <c r="AV2499" s="19">
        <f t="shared" si="4991"/>
        <v>0</v>
      </c>
      <c r="AW2499" s="32"/>
      <c r="AX2499" s="23"/>
      <c r="AY2499" s="2"/>
    </row>
    <row r="2500" spans="1:51" ht="62.4" x14ac:dyDescent="0.3">
      <c r="A2500" s="49" t="s">
        <v>515</v>
      </c>
      <c r="B2500" s="45">
        <v>850</v>
      </c>
      <c r="C2500" s="49" t="s">
        <v>5</v>
      </c>
      <c r="D2500" s="49" t="s">
        <v>151</v>
      </c>
      <c r="E2500" s="15" t="s">
        <v>539</v>
      </c>
      <c r="F2500" s="19">
        <v>334.2</v>
      </c>
      <c r="G2500" s="19">
        <v>334.1</v>
      </c>
      <c r="H2500" s="19">
        <v>334.1</v>
      </c>
      <c r="I2500" s="19"/>
      <c r="J2500" s="19"/>
      <c r="K2500" s="19"/>
      <c r="L2500" s="19">
        <f t="shared" si="4946"/>
        <v>334.2</v>
      </c>
      <c r="M2500" s="19">
        <f t="shared" si="4947"/>
        <v>334.1</v>
      </c>
      <c r="N2500" s="19">
        <f t="shared" si="4948"/>
        <v>334.1</v>
      </c>
      <c r="O2500" s="19"/>
      <c r="P2500" s="19"/>
      <c r="Q2500" s="19"/>
      <c r="R2500" s="19">
        <f t="shared" si="4920"/>
        <v>334.2</v>
      </c>
      <c r="S2500" s="19">
        <f t="shared" si="4921"/>
        <v>334.1</v>
      </c>
      <c r="T2500" s="19">
        <f t="shared" si="4922"/>
        <v>334.1</v>
      </c>
      <c r="U2500" s="19"/>
      <c r="V2500" s="19">
        <f t="shared" si="4923"/>
        <v>334.2</v>
      </c>
      <c r="W2500" s="19">
        <f t="shared" si="4924"/>
        <v>334.1</v>
      </c>
      <c r="X2500" s="19">
        <f t="shared" si="4925"/>
        <v>334.1</v>
      </c>
      <c r="Y2500" s="19"/>
      <c r="Z2500" s="19"/>
      <c r="AA2500" s="19"/>
      <c r="AB2500" s="19">
        <f t="shared" si="4942"/>
        <v>334.2</v>
      </c>
      <c r="AC2500" s="19">
        <f t="shared" si="4943"/>
        <v>334.1</v>
      </c>
      <c r="AD2500" s="19">
        <f t="shared" si="4944"/>
        <v>334.1</v>
      </c>
      <c r="AE2500" s="19"/>
      <c r="AF2500" s="19"/>
      <c r="AG2500" s="19">
        <f t="shared" si="4955"/>
        <v>334.2</v>
      </c>
      <c r="AH2500" s="19">
        <f t="shared" si="4956"/>
        <v>334.1</v>
      </c>
      <c r="AI2500" s="19">
        <f t="shared" si="4957"/>
        <v>334.1</v>
      </c>
      <c r="AJ2500" s="19"/>
      <c r="AK2500" s="19"/>
      <c r="AL2500" s="19"/>
      <c r="AM2500" s="19">
        <f t="shared" si="4886"/>
        <v>334.2</v>
      </c>
      <c r="AN2500" s="19"/>
      <c r="AO2500" s="19">
        <f t="shared" si="4926"/>
        <v>334.2</v>
      </c>
      <c r="AP2500" s="19">
        <f t="shared" si="4887"/>
        <v>334.1</v>
      </c>
      <c r="AQ2500" s="19"/>
      <c r="AR2500" s="19">
        <f t="shared" si="4927"/>
        <v>334.1</v>
      </c>
      <c r="AS2500" s="19">
        <f t="shared" si="4888"/>
        <v>334.1</v>
      </c>
      <c r="AT2500" s="19"/>
      <c r="AU2500" s="19">
        <f t="shared" si="4928"/>
        <v>334.1</v>
      </c>
      <c r="AV2500" s="19"/>
      <c r="AW2500" s="32"/>
      <c r="AX2500" s="23"/>
      <c r="AY2500" s="2"/>
    </row>
    <row r="2501" spans="1:51" s="11" customFormat="1" ht="31.2" x14ac:dyDescent="0.3">
      <c r="A2501" s="10" t="s">
        <v>519</v>
      </c>
      <c r="B2501" s="17"/>
      <c r="C2501" s="10"/>
      <c r="D2501" s="10"/>
      <c r="E2501" s="16" t="s">
        <v>621</v>
      </c>
      <c r="F2501" s="18">
        <f t="shared" ref="F2501:K2501" si="4992">F2502+F2515</f>
        <v>713908.1</v>
      </c>
      <c r="G2501" s="18">
        <f t="shared" si="4992"/>
        <v>636954.00000000012</v>
      </c>
      <c r="H2501" s="18">
        <f t="shared" si="4992"/>
        <v>636954.00000000012</v>
      </c>
      <c r="I2501" s="18">
        <f t="shared" si="4992"/>
        <v>1911.2</v>
      </c>
      <c r="J2501" s="18">
        <f t="shared" si="4992"/>
        <v>2083.1000000000004</v>
      </c>
      <c r="K2501" s="18">
        <f t="shared" si="4992"/>
        <v>2083.1000000000004</v>
      </c>
      <c r="L2501" s="18">
        <f t="shared" si="4946"/>
        <v>715819.29999999993</v>
      </c>
      <c r="M2501" s="18">
        <f t="shared" si="4947"/>
        <v>639037.10000000009</v>
      </c>
      <c r="N2501" s="18">
        <f t="shared" si="4948"/>
        <v>639037.10000000009</v>
      </c>
      <c r="O2501" s="18">
        <f t="shared" ref="O2501:Q2501" si="4993">O2502+O2515</f>
        <v>17321.7</v>
      </c>
      <c r="P2501" s="18">
        <f t="shared" si="4993"/>
        <v>0</v>
      </c>
      <c r="Q2501" s="18">
        <f t="shared" si="4993"/>
        <v>0</v>
      </c>
      <c r="R2501" s="18">
        <f t="shared" si="4920"/>
        <v>733140.99999999988</v>
      </c>
      <c r="S2501" s="18">
        <f t="shared" si="4921"/>
        <v>639037.10000000009</v>
      </c>
      <c r="T2501" s="18">
        <f t="shared" si="4922"/>
        <v>639037.10000000009</v>
      </c>
      <c r="U2501" s="18">
        <f t="shared" ref="U2501:AV2501" si="4994">U2502+U2515</f>
        <v>0</v>
      </c>
      <c r="V2501" s="18">
        <f t="shared" si="4923"/>
        <v>733140.99999999988</v>
      </c>
      <c r="W2501" s="18">
        <f t="shared" si="4924"/>
        <v>639037.10000000009</v>
      </c>
      <c r="X2501" s="18">
        <f t="shared" si="4925"/>
        <v>639037.10000000009</v>
      </c>
      <c r="Y2501" s="18">
        <f t="shared" ref="Y2501:AA2501" si="4995">Y2502+Y2515</f>
        <v>0</v>
      </c>
      <c r="Z2501" s="18">
        <f t="shared" si="4995"/>
        <v>0</v>
      </c>
      <c r="AA2501" s="18">
        <f t="shared" si="4995"/>
        <v>0</v>
      </c>
      <c r="AB2501" s="18">
        <f t="shared" si="4942"/>
        <v>733140.99999999988</v>
      </c>
      <c r="AC2501" s="18">
        <f t="shared" si="4943"/>
        <v>639037.10000000009</v>
      </c>
      <c r="AD2501" s="18">
        <f t="shared" si="4944"/>
        <v>639037.10000000009</v>
      </c>
      <c r="AE2501" s="18">
        <f t="shared" ref="AE2501:AF2501" si="4996">AE2502+AE2515</f>
        <v>0</v>
      </c>
      <c r="AF2501" s="18">
        <f t="shared" si="4996"/>
        <v>0</v>
      </c>
      <c r="AG2501" s="18">
        <f t="shared" si="4955"/>
        <v>733140.99999999988</v>
      </c>
      <c r="AH2501" s="18">
        <f t="shared" si="4956"/>
        <v>639037.10000000009</v>
      </c>
      <c r="AI2501" s="18">
        <f t="shared" si="4957"/>
        <v>639037.10000000009</v>
      </c>
      <c r="AJ2501" s="18">
        <f t="shared" ref="AJ2501:AL2501" si="4997">AJ2502+AJ2515</f>
        <v>-4420.9319999999998</v>
      </c>
      <c r="AK2501" s="18">
        <f t="shared" si="4997"/>
        <v>0</v>
      </c>
      <c r="AL2501" s="18">
        <f t="shared" si="4997"/>
        <v>0</v>
      </c>
      <c r="AM2501" s="18">
        <f t="shared" si="4886"/>
        <v>728720.06799999985</v>
      </c>
      <c r="AN2501" s="18">
        <f t="shared" ref="AN2501" si="4998">AN2502+AN2515</f>
        <v>0</v>
      </c>
      <c r="AO2501" s="18">
        <f t="shared" si="4926"/>
        <v>728720.06799999985</v>
      </c>
      <c r="AP2501" s="18">
        <f t="shared" si="4887"/>
        <v>639037.10000000009</v>
      </c>
      <c r="AQ2501" s="18">
        <f t="shared" ref="AQ2501" si="4999">AQ2502+AQ2515</f>
        <v>0</v>
      </c>
      <c r="AR2501" s="18">
        <f t="shared" si="4927"/>
        <v>639037.10000000009</v>
      </c>
      <c r="AS2501" s="18">
        <f t="shared" si="4888"/>
        <v>639037.10000000009</v>
      </c>
      <c r="AT2501" s="18">
        <f t="shared" ref="AT2501" si="5000">AT2502+AT2515</f>
        <v>0</v>
      </c>
      <c r="AU2501" s="18">
        <f t="shared" si="4928"/>
        <v>639037.10000000009</v>
      </c>
      <c r="AV2501" s="18">
        <f t="shared" si="4994"/>
        <v>0</v>
      </c>
      <c r="AW2501" s="31"/>
      <c r="AX2501" s="26"/>
    </row>
    <row r="2502" spans="1:51" ht="31.2" x14ac:dyDescent="0.3">
      <c r="A2502" s="49" t="s">
        <v>517</v>
      </c>
      <c r="B2502" s="45"/>
      <c r="C2502" s="49"/>
      <c r="D2502" s="49"/>
      <c r="E2502" s="15" t="s">
        <v>628</v>
      </c>
      <c r="F2502" s="19">
        <f t="shared" ref="F2502:K2503" si="5001">F2503</f>
        <v>667460</v>
      </c>
      <c r="G2502" s="19">
        <f t="shared" si="5001"/>
        <v>591025.10000000009</v>
      </c>
      <c r="H2502" s="19">
        <f t="shared" si="5001"/>
        <v>591025.10000000009</v>
      </c>
      <c r="I2502" s="19">
        <f t="shared" si="5001"/>
        <v>471.5</v>
      </c>
      <c r="J2502" s="19">
        <f t="shared" si="5001"/>
        <v>629.70000000000005</v>
      </c>
      <c r="K2502" s="19">
        <f t="shared" si="5001"/>
        <v>629.70000000000005</v>
      </c>
      <c r="L2502" s="19">
        <f t="shared" si="4946"/>
        <v>667931.5</v>
      </c>
      <c r="M2502" s="19">
        <f t="shared" si="4947"/>
        <v>591654.80000000005</v>
      </c>
      <c r="N2502" s="19">
        <f t="shared" si="4948"/>
        <v>591654.80000000005</v>
      </c>
      <c r="O2502" s="19">
        <f t="shared" ref="O2502:Q2503" si="5002">O2503</f>
        <v>16467.5</v>
      </c>
      <c r="P2502" s="19">
        <f t="shared" si="5002"/>
        <v>0</v>
      </c>
      <c r="Q2502" s="19">
        <f t="shared" si="5002"/>
        <v>0</v>
      </c>
      <c r="R2502" s="19">
        <f t="shared" si="4920"/>
        <v>684399</v>
      </c>
      <c r="S2502" s="19">
        <f t="shared" si="4921"/>
        <v>591654.80000000005</v>
      </c>
      <c r="T2502" s="19">
        <f t="shared" si="4922"/>
        <v>591654.80000000005</v>
      </c>
      <c r="U2502" s="19">
        <f t="shared" ref="U2502:AV2503" si="5003">U2503</f>
        <v>0</v>
      </c>
      <c r="V2502" s="19">
        <f t="shared" si="4923"/>
        <v>684399</v>
      </c>
      <c r="W2502" s="19">
        <f t="shared" si="4924"/>
        <v>591654.80000000005</v>
      </c>
      <c r="X2502" s="19">
        <f t="shared" si="4925"/>
        <v>591654.80000000005</v>
      </c>
      <c r="Y2502" s="19">
        <f t="shared" si="5003"/>
        <v>0</v>
      </c>
      <c r="Z2502" s="19">
        <f t="shared" si="5003"/>
        <v>0</v>
      </c>
      <c r="AA2502" s="19">
        <f t="shared" si="5003"/>
        <v>0</v>
      </c>
      <c r="AB2502" s="19">
        <f t="shared" si="4942"/>
        <v>684399</v>
      </c>
      <c r="AC2502" s="19">
        <f t="shared" si="4943"/>
        <v>591654.80000000005</v>
      </c>
      <c r="AD2502" s="19">
        <f t="shared" si="4944"/>
        <v>591654.80000000005</v>
      </c>
      <c r="AE2502" s="19">
        <f t="shared" si="5003"/>
        <v>0</v>
      </c>
      <c r="AF2502" s="19">
        <f t="shared" si="5003"/>
        <v>0</v>
      </c>
      <c r="AG2502" s="19">
        <f t="shared" si="4955"/>
        <v>684399</v>
      </c>
      <c r="AH2502" s="19">
        <f t="shared" si="4956"/>
        <v>591654.80000000005</v>
      </c>
      <c r="AI2502" s="19">
        <f t="shared" si="4957"/>
        <v>591654.80000000005</v>
      </c>
      <c r="AJ2502" s="19">
        <f t="shared" si="5003"/>
        <v>0</v>
      </c>
      <c r="AK2502" s="19">
        <f t="shared" si="5003"/>
        <v>0</v>
      </c>
      <c r="AL2502" s="19">
        <f t="shared" si="5003"/>
        <v>0</v>
      </c>
      <c r="AM2502" s="19">
        <f t="shared" si="4886"/>
        <v>684399</v>
      </c>
      <c r="AN2502" s="19">
        <f t="shared" si="5003"/>
        <v>0</v>
      </c>
      <c r="AO2502" s="19">
        <f t="shared" si="4926"/>
        <v>684399</v>
      </c>
      <c r="AP2502" s="19">
        <f t="shared" si="4887"/>
        <v>591654.80000000005</v>
      </c>
      <c r="AQ2502" s="19">
        <f t="shared" si="5003"/>
        <v>0</v>
      </c>
      <c r="AR2502" s="19">
        <f t="shared" si="4927"/>
        <v>591654.80000000005</v>
      </c>
      <c r="AS2502" s="19">
        <f t="shared" si="4888"/>
        <v>591654.80000000005</v>
      </c>
      <c r="AT2502" s="19">
        <f t="shared" si="5003"/>
        <v>0</v>
      </c>
      <c r="AU2502" s="19">
        <f t="shared" si="4928"/>
        <v>591654.80000000005</v>
      </c>
      <c r="AV2502" s="19">
        <f t="shared" si="5003"/>
        <v>0</v>
      </c>
      <c r="AW2502" s="32"/>
      <c r="AX2502" s="23"/>
      <c r="AY2502" s="2"/>
    </row>
    <row r="2503" spans="1:51" ht="93.6" x14ac:dyDescent="0.3">
      <c r="A2503" s="49" t="s">
        <v>517</v>
      </c>
      <c r="B2503" s="45">
        <v>100</v>
      </c>
      <c r="C2503" s="49"/>
      <c r="D2503" s="49"/>
      <c r="E2503" s="15" t="s">
        <v>577</v>
      </c>
      <c r="F2503" s="19">
        <f t="shared" si="5001"/>
        <v>667460</v>
      </c>
      <c r="G2503" s="19">
        <f t="shared" si="5001"/>
        <v>591025.10000000009</v>
      </c>
      <c r="H2503" s="19">
        <f t="shared" si="5001"/>
        <v>591025.10000000009</v>
      </c>
      <c r="I2503" s="19">
        <f t="shared" si="5001"/>
        <v>471.5</v>
      </c>
      <c r="J2503" s="19">
        <f t="shared" si="5001"/>
        <v>629.70000000000005</v>
      </c>
      <c r="K2503" s="19">
        <f t="shared" si="5001"/>
        <v>629.70000000000005</v>
      </c>
      <c r="L2503" s="19">
        <f t="shared" si="4946"/>
        <v>667931.5</v>
      </c>
      <c r="M2503" s="19">
        <f t="shared" si="4947"/>
        <v>591654.80000000005</v>
      </c>
      <c r="N2503" s="19">
        <f t="shared" si="4948"/>
        <v>591654.80000000005</v>
      </c>
      <c r="O2503" s="19">
        <f t="shared" si="5002"/>
        <v>16467.5</v>
      </c>
      <c r="P2503" s="19">
        <f t="shared" si="5002"/>
        <v>0</v>
      </c>
      <c r="Q2503" s="19">
        <f t="shared" si="5002"/>
        <v>0</v>
      </c>
      <c r="R2503" s="19">
        <f t="shared" si="4920"/>
        <v>684399</v>
      </c>
      <c r="S2503" s="19">
        <f t="shared" si="4921"/>
        <v>591654.80000000005</v>
      </c>
      <c r="T2503" s="19">
        <f t="shared" si="4922"/>
        <v>591654.80000000005</v>
      </c>
      <c r="U2503" s="19">
        <f t="shared" si="5003"/>
        <v>0</v>
      </c>
      <c r="V2503" s="19">
        <f t="shared" si="4923"/>
        <v>684399</v>
      </c>
      <c r="W2503" s="19">
        <f t="shared" si="4924"/>
        <v>591654.80000000005</v>
      </c>
      <c r="X2503" s="19">
        <f t="shared" si="4925"/>
        <v>591654.80000000005</v>
      </c>
      <c r="Y2503" s="19">
        <f t="shared" si="5003"/>
        <v>0</v>
      </c>
      <c r="Z2503" s="19">
        <f t="shared" si="5003"/>
        <v>0</v>
      </c>
      <c r="AA2503" s="19">
        <f t="shared" si="5003"/>
        <v>0</v>
      </c>
      <c r="AB2503" s="19">
        <f t="shared" si="4942"/>
        <v>684399</v>
      </c>
      <c r="AC2503" s="19">
        <f t="shared" si="4943"/>
        <v>591654.80000000005</v>
      </c>
      <c r="AD2503" s="19">
        <f t="shared" si="4944"/>
        <v>591654.80000000005</v>
      </c>
      <c r="AE2503" s="19">
        <f t="shared" si="5003"/>
        <v>0</v>
      </c>
      <c r="AF2503" s="19">
        <f t="shared" si="5003"/>
        <v>0</v>
      </c>
      <c r="AG2503" s="19">
        <f t="shared" si="4955"/>
        <v>684399</v>
      </c>
      <c r="AH2503" s="19">
        <f t="shared" si="4956"/>
        <v>591654.80000000005</v>
      </c>
      <c r="AI2503" s="19">
        <f t="shared" si="4957"/>
        <v>591654.80000000005</v>
      </c>
      <c r="AJ2503" s="19">
        <f t="shared" si="5003"/>
        <v>0</v>
      </c>
      <c r="AK2503" s="19">
        <f t="shared" si="5003"/>
        <v>0</v>
      </c>
      <c r="AL2503" s="19">
        <f t="shared" si="5003"/>
        <v>0</v>
      </c>
      <c r="AM2503" s="19">
        <f t="shared" si="4886"/>
        <v>684399</v>
      </c>
      <c r="AN2503" s="19">
        <f t="shared" si="5003"/>
        <v>0</v>
      </c>
      <c r="AO2503" s="19">
        <f t="shared" si="4926"/>
        <v>684399</v>
      </c>
      <c r="AP2503" s="19">
        <f t="shared" si="4887"/>
        <v>591654.80000000005</v>
      </c>
      <c r="AQ2503" s="19">
        <f t="shared" si="5003"/>
        <v>0</v>
      </c>
      <c r="AR2503" s="19">
        <f t="shared" si="4927"/>
        <v>591654.80000000005</v>
      </c>
      <c r="AS2503" s="19">
        <f t="shared" si="4888"/>
        <v>591654.80000000005</v>
      </c>
      <c r="AT2503" s="19">
        <f t="shared" si="5003"/>
        <v>0</v>
      </c>
      <c r="AU2503" s="19">
        <f t="shared" si="4928"/>
        <v>591654.80000000005</v>
      </c>
      <c r="AV2503" s="19">
        <f t="shared" si="5003"/>
        <v>0</v>
      </c>
      <c r="AW2503" s="32"/>
      <c r="AX2503" s="23"/>
      <c r="AY2503" s="2"/>
    </row>
    <row r="2504" spans="1:51" ht="31.2" x14ac:dyDescent="0.3">
      <c r="A2504" s="49" t="s">
        <v>517</v>
      </c>
      <c r="B2504" s="45">
        <v>120</v>
      </c>
      <c r="C2504" s="49"/>
      <c r="D2504" s="49"/>
      <c r="E2504" s="15" t="s">
        <v>585</v>
      </c>
      <c r="F2504" s="19">
        <f t="shared" ref="F2504:K2504" si="5004">F2505+F2506+F2507+F2508+F2509+F2510+F2511+F2512+F2513+F2514</f>
        <v>667460</v>
      </c>
      <c r="G2504" s="19">
        <f t="shared" si="5004"/>
        <v>591025.10000000009</v>
      </c>
      <c r="H2504" s="19">
        <f t="shared" si="5004"/>
        <v>591025.10000000009</v>
      </c>
      <c r="I2504" s="19">
        <f t="shared" si="5004"/>
        <v>471.5</v>
      </c>
      <c r="J2504" s="19">
        <f t="shared" si="5004"/>
        <v>629.70000000000005</v>
      </c>
      <c r="K2504" s="19">
        <f t="shared" si="5004"/>
        <v>629.70000000000005</v>
      </c>
      <c r="L2504" s="19">
        <f t="shared" si="4946"/>
        <v>667931.5</v>
      </c>
      <c r="M2504" s="19">
        <f t="shared" si="4947"/>
        <v>591654.80000000005</v>
      </c>
      <c r="N2504" s="19">
        <f t="shared" si="4948"/>
        <v>591654.80000000005</v>
      </c>
      <c r="O2504" s="19">
        <f t="shared" ref="O2504:Q2504" si="5005">O2505+O2506+O2507+O2508+O2509+O2510+O2511+O2512+O2513+O2514</f>
        <v>16467.5</v>
      </c>
      <c r="P2504" s="19">
        <f t="shared" si="5005"/>
        <v>0</v>
      </c>
      <c r="Q2504" s="19">
        <f t="shared" si="5005"/>
        <v>0</v>
      </c>
      <c r="R2504" s="19">
        <f t="shared" si="4920"/>
        <v>684399</v>
      </c>
      <c r="S2504" s="19">
        <f t="shared" si="4921"/>
        <v>591654.80000000005</v>
      </c>
      <c r="T2504" s="19">
        <f t="shared" si="4922"/>
        <v>591654.80000000005</v>
      </c>
      <c r="U2504" s="19">
        <f t="shared" ref="U2504:AV2504" si="5006">U2505+U2506+U2507+U2508+U2509+U2510+U2511+U2512+U2513+U2514</f>
        <v>0</v>
      </c>
      <c r="V2504" s="19">
        <f t="shared" si="4923"/>
        <v>684399</v>
      </c>
      <c r="W2504" s="19">
        <f t="shared" si="4924"/>
        <v>591654.80000000005</v>
      </c>
      <c r="X2504" s="19">
        <f t="shared" si="4925"/>
        <v>591654.80000000005</v>
      </c>
      <c r="Y2504" s="19">
        <f t="shared" ref="Y2504:AA2504" si="5007">Y2505+Y2506+Y2507+Y2508+Y2509+Y2510+Y2511+Y2512+Y2513+Y2514</f>
        <v>0</v>
      </c>
      <c r="Z2504" s="19">
        <f t="shared" si="5007"/>
        <v>0</v>
      </c>
      <c r="AA2504" s="19">
        <f t="shared" si="5007"/>
        <v>0</v>
      </c>
      <c r="AB2504" s="19">
        <f t="shared" si="4942"/>
        <v>684399</v>
      </c>
      <c r="AC2504" s="19">
        <f t="shared" si="4943"/>
        <v>591654.80000000005</v>
      </c>
      <c r="AD2504" s="19">
        <f t="shared" si="4944"/>
        <v>591654.80000000005</v>
      </c>
      <c r="AE2504" s="19">
        <f t="shared" ref="AE2504:AF2504" si="5008">AE2505+AE2506+AE2507+AE2508+AE2509+AE2510+AE2511+AE2512+AE2513+AE2514</f>
        <v>0</v>
      </c>
      <c r="AF2504" s="19">
        <f t="shared" si="5008"/>
        <v>0</v>
      </c>
      <c r="AG2504" s="19">
        <f t="shared" si="4955"/>
        <v>684399</v>
      </c>
      <c r="AH2504" s="19">
        <f t="shared" si="4956"/>
        <v>591654.80000000005</v>
      </c>
      <c r="AI2504" s="19">
        <f t="shared" si="4957"/>
        <v>591654.80000000005</v>
      </c>
      <c r="AJ2504" s="19">
        <f t="shared" ref="AJ2504:AL2504" si="5009">AJ2505+AJ2506+AJ2507+AJ2508+AJ2509+AJ2510+AJ2511+AJ2512+AJ2513+AJ2514</f>
        <v>0</v>
      </c>
      <c r="AK2504" s="19">
        <f t="shared" si="5009"/>
        <v>0</v>
      </c>
      <c r="AL2504" s="19">
        <f t="shared" si="5009"/>
        <v>0</v>
      </c>
      <c r="AM2504" s="19">
        <f t="shared" si="4886"/>
        <v>684399</v>
      </c>
      <c r="AN2504" s="19">
        <f t="shared" ref="AN2504" si="5010">AN2505+AN2506+AN2507+AN2508+AN2509+AN2510+AN2511+AN2512+AN2513+AN2514</f>
        <v>0</v>
      </c>
      <c r="AO2504" s="19">
        <f t="shared" si="4926"/>
        <v>684399</v>
      </c>
      <c r="AP2504" s="19">
        <f t="shared" si="4887"/>
        <v>591654.80000000005</v>
      </c>
      <c r="AQ2504" s="19">
        <f t="shared" ref="AQ2504" si="5011">AQ2505+AQ2506+AQ2507+AQ2508+AQ2509+AQ2510+AQ2511+AQ2512+AQ2513+AQ2514</f>
        <v>0</v>
      </c>
      <c r="AR2504" s="19">
        <f t="shared" si="4927"/>
        <v>591654.80000000005</v>
      </c>
      <c r="AS2504" s="19">
        <f t="shared" si="4888"/>
        <v>591654.80000000005</v>
      </c>
      <c r="AT2504" s="19">
        <f t="shared" ref="AT2504" si="5012">AT2505+AT2506+AT2507+AT2508+AT2509+AT2510+AT2511+AT2512+AT2513+AT2514</f>
        <v>0</v>
      </c>
      <c r="AU2504" s="19">
        <f t="shared" si="4928"/>
        <v>591654.80000000005</v>
      </c>
      <c r="AV2504" s="19">
        <f t="shared" si="5006"/>
        <v>0</v>
      </c>
      <c r="AW2504" s="32"/>
      <c r="AX2504" s="23"/>
      <c r="AY2504" s="2"/>
    </row>
    <row r="2505" spans="1:51" ht="46.8" x14ac:dyDescent="0.3">
      <c r="A2505" s="49" t="s">
        <v>517</v>
      </c>
      <c r="B2505" s="45">
        <v>120</v>
      </c>
      <c r="C2505" s="49" t="s">
        <v>5</v>
      </c>
      <c r="D2505" s="49" t="s">
        <v>142</v>
      </c>
      <c r="E2505" s="15" t="s">
        <v>540</v>
      </c>
      <c r="F2505" s="19">
        <v>116504.2</v>
      </c>
      <c r="G2505" s="19">
        <v>104585.7</v>
      </c>
      <c r="H2505" s="19">
        <v>104585.7</v>
      </c>
      <c r="I2505" s="19"/>
      <c r="J2505" s="19"/>
      <c r="K2505" s="19"/>
      <c r="L2505" s="19">
        <f t="shared" si="4946"/>
        <v>116504.2</v>
      </c>
      <c r="M2505" s="19">
        <f t="shared" si="4947"/>
        <v>104585.7</v>
      </c>
      <c r="N2505" s="19">
        <f t="shared" si="4948"/>
        <v>104585.7</v>
      </c>
      <c r="O2505" s="19"/>
      <c r="P2505" s="19"/>
      <c r="Q2505" s="19"/>
      <c r="R2505" s="19">
        <f t="shared" si="4920"/>
        <v>116504.2</v>
      </c>
      <c r="S2505" s="19">
        <f t="shared" si="4921"/>
        <v>104585.7</v>
      </c>
      <c r="T2505" s="19">
        <f t="shared" si="4922"/>
        <v>104585.7</v>
      </c>
      <c r="U2505" s="19"/>
      <c r="V2505" s="19">
        <f t="shared" si="4923"/>
        <v>116504.2</v>
      </c>
      <c r="W2505" s="19">
        <f t="shared" si="4924"/>
        <v>104585.7</v>
      </c>
      <c r="X2505" s="19">
        <f t="shared" si="4925"/>
        <v>104585.7</v>
      </c>
      <c r="Y2505" s="19"/>
      <c r="Z2505" s="19"/>
      <c r="AA2505" s="19"/>
      <c r="AB2505" s="19">
        <f t="shared" si="4942"/>
        <v>116504.2</v>
      </c>
      <c r="AC2505" s="19">
        <f t="shared" si="4943"/>
        <v>104585.7</v>
      </c>
      <c r="AD2505" s="19">
        <f t="shared" si="4944"/>
        <v>104585.7</v>
      </c>
      <c r="AE2505" s="19"/>
      <c r="AF2505" s="19"/>
      <c r="AG2505" s="19">
        <f t="shared" si="4955"/>
        <v>116504.2</v>
      </c>
      <c r="AH2505" s="19">
        <f t="shared" si="4956"/>
        <v>104585.7</v>
      </c>
      <c r="AI2505" s="19">
        <f t="shared" si="4957"/>
        <v>104585.7</v>
      </c>
      <c r="AJ2505" s="19"/>
      <c r="AK2505" s="19"/>
      <c r="AL2505" s="19"/>
      <c r="AM2505" s="19">
        <f t="shared" si="4886"/>
        <v>116504.2</v>
      </c>
      <c r="AN2505" s="19"/>
      <c r="AO2505" s="19">
        <f t="shared" si="4926"/>
        <v>116504.2</v>
      </c>
      <c r="AP2505" s="19">
        <f t="shared" si="4887"/>
        <v>104585.7</v>
      </c>
      <c r="AQ2505" s="19"/>
      <c r="AR2505" s="19">
        <f t="shared" si="4927"/>
        <v>104585.7</v>
      </c>
      <c r="AS2505" s="19">
        <f t="shared" si="4888"/>
        <v>104585.7</v>
      </c>
      <c r="AT2505" s="19"/>
      <c r="AU2505" s="19">
        <f t="shared" si="4928"/>
        <v>104585.7</v>
      </c>
      <c r="AV2505" s="19"/>
      <c r="AW2505" s="32"/>
      <c r="AX2505" s="23"/>
      <c r="AY2505" s="2"/>
    </row>
    <row r="2506" spans="1:51" x14ac:dyDescent="0.3">
      <c r="A2506" s="49" t="s">
        <v>517</v>
      </c>
      <c r="B2506" s="45">
        <v>120</v>
      </c>
      <c r="C2506" s="49" t="s">
        <v>5</v>
      </c>
      <c r="D2506" s="49" t="s">
        <v>6</v>
      </c>
      <c r="E2506" s="15" t="s">
        <v>543</v>
      </c>
      <c r="F2506" s="19">
        <v>307295.3</v>
      </c>
      <c r="G2506" s="19">
        <v>271327.40000000002</v>
      </c>
      <c r="H2506" s="19">
        <v>271327.40000000002</v>
      </c>
      <c r="I2506" s="19"/>
      <c r="J2506" s="19"/>
      <c r="K2506" s="19"/>
      <c r="L2506" s="19">
        <f t="shared" si="4946"/>
        <v>307295.3</v>
      </c>
      <c r="M2506" s="19">
        <f t="shared" si="4947"/>
        <v>271327.40000000002</v>
      </c>
      <c r="N2506" s="19">
        <f t="shared" si="4948"/>
        <v>271327.40000000002</v>
      </c>
      <c r="O2506" s="19">
        <f>9340.4+477</f>
        <v>9817.4</v>
      </c>
      <c r="P2506" s="19"/>
      <c r="Q2506" s="19"/>
      <c r="R2506" s="19">
        <f t="shared" si="4920"/>
        <v>317112.7</v>
      </c>
      <c r="S2506" s="19">
        <f t="shared" si="4921"/>
        <v>271327.40000000002</v>
      </c>
      <c r="T2506" s="19">
        <f t="shared" si="4922"/>
        <v>271327.40000000002</v>
      </c>
      <c r="U2506" s="19"/>
      <c r="V2506" s="19">
        <f t="shared" si="4923"/>
        <v>317112.7</v>
      </c>
      <c r="W2506" s="19">
        <f t="shared" si="4924"/>
        <v>271327.40000000002</v>
      </c>
      <c r="X2506" s="19">
        <f t="shared" si="4925"/>
        <v>271327.40000000002</v>
      </c>
      <c r="Y2506" s="19"/>
      <c r="Z2506" s="19"/>
      <c r="AA2506" s="19"/>
      <c r="AB2506" s="19">
        <f t="shared" si="4942"/>
        <v>317112.7</v>
      </c>
      <c r="AC2506" s="19">
        <f t="shared" si="4943"/>
        <v>271327.40000000002</v>
      </c>
      <c r="AD2506" s="19">
        <f t="shared" si="4944"/>
        <v>271327.40000000002</v>
      </c>
      <c r="AE2506" s="19"/>
      <c r="AF2506" s="19"/>
      <c r="AG2506" s="19">
        <f t="shared" si="4955"/>
        <v>317112.7</v>
      </c>
      <c r="AH2506" s="19">
        <f t="shared" si="4956"/>
        <v>271327.40000000002</v>
      </c>
      <c r="AI2506" s="19">
        <f t="shared" si="4957"/>
        <v>271327.40000000002</v>
      </c>
      <c r="AJ2506" s="19"/>
      <c r="AK2506" s="19"/>
      <c r="AL2506" s="19"/>
      <c r="AM2506" s="19">
        <f t="shared" si="4886"/>
        <v>317112.7</v>
      </c>
      <c r="AN2506" s="19"/>
      <c r="AO2506" s="19">
        <f t="shared" si="4926"/>
        <v>317112.7</v>
      </c>
      <c r="AP2506" s="19">
        <f t="shared" si="4887"/>
        <v>271327.40000000002</v>
      </c>
      <c r="AQ2506" s="19"/>
      <c r="AR2506" s="19">
        <f t="shared" si="4927"/>
        <v>271327.40000000002</v>
      </c>
      <c r="AS2506" s="19">
        <f t="shared" si="4888"/>
        <v>271327.40000000002</v>
      </c>
      <c r="AT2506" s="19"/>
      <c r="AU2506" s="19">
        <f t="shared" si="4928"/>
        <v>271327.40000000002</v>
      </c>
      <c r="AV2506" s="19"/>
      <c r="AW2506" s="32"/>
      <c r="AX2506" s="23"/>
      <c r="AY2506" s="2"/>
    </row>
    <row r="2507" spans="1:51" ht="46.8" x14ac:dyDescent="0.3">
      <c r="A2507" s="49" t="s">
        <v>517</v>
      </c>
      <c r="B2507" s="45">
        <v>120</v>
      </c>
      <c r="C2507" s="49" t="s">
        <v>20</v>
      </c>
      <c r="D2507" s="49" t="s">
        <v>35</v>
      </c>
      <c r="E2507" s="15" t="s">
        <v>546</v>
      </c>
      <c r="F2507" s="19">
        <v>10784.5</v>
      </c>
      <c r="G2507" s="19">
        <v>8963.5</v>
      </c>
      <c r="H2507" s="19">
        <v>8963.5</v>
      </c>
      <c r="I2507" s="24">
        <v>471.5</v>
      </c>
      <c r="J2507" s="24">
        <v>629.70000000000005</v>
      </c>
      <c r="K2507" s="24">
        <v>629.70000000000005</v>
      </c>
      <c r="L2507" s="19">
        <f t="shared" si="4946"/>
        <v>11256</v>
      </c>
      <c r="M2507" s="19">
        <f t="shared" si="4947"/>
        <v>9593.2000000000007</v>
      </c>
      <c r="N2507" s="19">
        <f t="shared" si="4948"/>
        <v>9593.2000000000007</v>
      </c>
      <c r="O2507" s="19">
        <v>1485</v>
      </c>
      <c r="P2507" s="19"/>
      <c r="Q2507" s="19"/>
      <c r="R2507" s="19">
        <f t="shared" si="4920"/>
        <v>12741</v>
      </c>
      <c r="S2507" s="19">
        <f t="shared" si="4921"/>
        <v>9593.2000000000007</v>
      </c>
      <c r="T2507" s="19">
        <f t="shared" si="4922"/>
        <v>9593.2000000000007</v>
      </c>
      <c r="U2507" s="19"/>
      <c r="V2507" s="19">
        <f t="shared" si="4923"/>
        <v>12741</v>
      </c>
      <c r="W2507" s="19">
        <f t="shared" si="4924"/>
        <v>9593.2000000000007</v>
      </c>
      <c r="X2507" s="19">
        <f t="shared" si="4925"/>
        <v>9593.2000000000007</v>
      </c>
      <c r="Y2507" s="19"/>
      <c r="Z2507" s="19"/>
      <c r="AA2507" s="19"/>
      <c r="AB2507" s="19">
        <f t="shared" si="4942"/>
        <v>12741</v>
      </c>
      <c r="AC2507" s="19">
        <f t="shared" si="4943"/>
        <v>9593.2000000000007</v>
      </c>
      <c r="AD2507" s="19">
        <f t="shared" si="4944"/>
        <v>9593.2000000000007</v>
      </c>
      <c r="AE2507" s="19"/>
      <c r="AF2507" s="19"/>
      <c r="AG2507" s="19">
        <f t="shared" si="4955"/>
        <v>12741</v>
      </c>
      <c r="AH2507" s="19">
        <f t="shared" si="4956"/>
        <v>9593.2000000000007</v>
      </c>
      <c r="AI2507" s="19">
        <f t="shared" si="4957"/>
        <v>9593.2000000000007</v>
      </c>
      <c r="AJ2507" s="19"/>
      <c r="AK2507" s="19"/>
      <c r="AL2507" s="19"/>
      <c r="AM2507" s="19">
        <f t="shared" si="4886"/>
        <v>12741</v>
      </c>
      <c r="AN2507" s="19"/>
      <c r="AO2507" s="19">
        <f t="shared" si="4926"/>
        <v>12741</v>
      </c>
      <c r="AP2507" s="19">
        <f t="shared" si="4887"/>
        <v>9593.2000000000007</v>
      </c>
      <c r="AQ2507" s="19"/>
      <c r="AR2507" s="19">
        <f t="shared" si="4927"/>
        <v>9593.2000000000007</v>
      </c>
      <c r="AS2507" s="19">
        <f t="shared" si="4888"/>
        <v>9593.2000000000007</v>
      </c>
      <c r="AT2507" s="19"/>
      <c r="AU2507" s="19">
        <f t="shared" si="4928"/>
        <v>9593.2000000000007</v>
      </c>
      <c r="AV2507" s="19"/>
      <c r="AW2507" s="32"/>
      <c r="AX2507" s="23" t="s">
        <v>1272</v>
      </c>
      <c r="AY2507" s="2"/>
    </row>
    <row r="2508" spans="1:51" x14ac:dyDescent="0.3">
      <c r="A2508" s="49" t="s">
        <v>517</v>
      </c>
      <c r="B2508" s="45">
        <v>120</v>
      </c>
      <c r="C2508" s="49" t="s">
        <v>151</v>
      </c>
      <c r="D2508" s="49" t="s">
        <v>24</v>
      </c>
      <c r="E2508" s="15" t="s">
        <v>548</v>
      </c>
      <c r="F2508" s="19">
        <v>14227</v>
      </c>
      <c r="G2508" s="19">
        <v>12240.599999999999</v>
      </c>
      <c r="H2508" s="19">
        <v>12240.599999999999</v>
      </c>
      <c r="I2508" s="19"/>
      <c r="J2508" s="19"/>
      <c r="K2508" s="19"/>
      <c r="L2508" s="19">
        <f t="shared" si="4946"/>
        <v>14227</v>
      </c>
      <c r="M2508" s="19">
        <f t="shared" si="4947"/>
        <v>12240.599999999999</v>
      </c>
      <c r="N2508" s="19">
        <f t="shared" si="4948"/>
        <v>12240.599999999999</v>
      </c>
      <c r="O2508" s="19"/>
      <c r="P2508" s="19"/>
      <c r="Q2508" s="19"/>
      <c r="R2508" s="19">
        <f t="shared" si="4920"/>
        <v>14227</v>
      </c>
      <c r="S2508" s="19">
        <f t="shared" si="4921"/>
        <v>12240.599999999999</v>
      </c>
      <c r="T2508" s="19">
        <f t="shared" si="4922"/>
        <v>12240.599999999999</v>
      </c>
      <c r="U2508" s="19"/>
      <c r="V2508" s="19">
        <f t="shared" si="4923"/>
        <v>14227</v>
      </c>
      <c r="W2508" s="19">
        <f t="shared" si="4924"/>
        <v>12240.599999999999</v>
      </c>
      <c r="X2508" s="19">
        <f t="shared" si="4925"/>
        <v>12240.599999999999</v>
      </c>
      <c r="Y2508" s="19"/>
      <c r="Z2508" s="19"/>
      <c r="AA2508" s="19"/>
      <c r="AB2508" s="19">
        <f t="shared" si="4942"/>
        <v>14227</v>
      </c>
      <c r="AC2508" s="19">
        <f t="shared" si="4943"/>
        <v>12240.599999999999</v>
      </c>
      <c r="AD2508" s="19">
        <f t="shared" si="4944"/>
        <v>12240.599999999999</v>
      </c>
      <c r="AE2508" s="19"/>
      <c r="AF2508" s="19"/>
      <c r="AG2508" s="19">
        <f t="shared" si="4955"/>
        <v>14227</v>
      </c>
      <c r="AH2508" s="19">
        <f t="shared" si="4956"/>
        <v>12240.599999999999</v>
      </c>
      <c r="AI2508" s="19">
        <f t="shared" si="4957"/>
        <v>12240.599999999999</v>
      </c>
      <c r="AJ2508" s="19"/>
      <c r="AK2508" s="19"/>
      <c r="AL2508" s="19"/>
      <c r="AM2508" s="19">
        <f t="shared" si="4886"/>
        <v>14227</v>
      </c>
      <c r="AN2508" s="19"/>
      <c r="AO2508" s="19">
        <f t="shared" si="4926"/>
        <v>14227</v>
      </c>
      <c r="AP2508" s="19">
        <f t="shared" si="4887"/>
        <v>12240.599999999999</v>
      </c>
      <c r="AQ2508" s="19"/>
      <c r="AR2508" s="19">
        <f t="shared" si="4927"/>
        <v>12240.599999999999</v>
      </c>
      <c r="AS2508" s="19">
        <f t="shared" si="4888"/>
        <v>12240.599999999999</v>
      </c>
      <c r="AT2508" s="19"/>
      <c r="AU2508" s="19">
        <f t="shared" si="4928"/>
        <v>12240.599999999999</v>
      </c>
      <c r="AV2508" s="19"/>
      <c r="AW2508" s="32"/>
      <c r="AX2508" s="23"/>
      <c r="AY2508" s="2"/>
    </row>
    <row r="2509" spans="1:51" ht="31.2" x14ac:dyDescent="0.3">
      <c r="A2509" s="49" t="s">
        <v>517</v>
      </c>
      <c r="B2509" s="45">
        <v>120</v>
      </c>
      <c r="C2509" s="49" t="s">
        <v>200</v>
      </c>
      <c r="D2509" s="49" t="s">
        <v>200</v>
      </c>
      <c r="E2509" s="15" t="s">
        <v>554</v>
      </c>
      <c r="F2509" s="19">
        <v>79583.099999999991</v>
      </c>
      <c r="G2509" s="19">
        <v>70206.7</v>
      </c>
      <c r="H2509" s="19">
        <v>70206.7</v>
      </c>
      <c r="I2509" s="19"/>
      <c r="J2509" s="19"/>
      <c r="K2509" s="19"/>
      <c r="L2509" s="19">
        <f t="shared" si="4946"/>
        <v>79583.099999999991</v>
      </c>
      <c r="M2509" s="19">
        <f t="shared" si="4947"/>
        <v>70206.7</v>
      </c>
      <c r="N2509" s="19">
        <f t="shared" si="4948"/>
        <v>70206.7</v>
      </c>
      <c r="O2509" s="19">
        <v>2967</v>
      </c>
      <c r="P2509" s="19"/>
      <c r="Q2509" s="19"/>
      <c r="R2509" s="19">
        <f t="shared" si="4920"/>
        <v>82550.099999999991</v>
      </c>
      <c r="S2509" s="19">
        <f t="shared" si="4921"/>
        <v>70206.7</v>
      </c>
      <c r="T2509" s="19">
        <f t="shared" si="4922"/>
        <v>70206.7</v>
      </c>
      <c r="U2509" s="19"/>
      <c r="V2509" s="19">
        <f t="shared" si="4923"/>
        <v>82550.099999999991</v>
      </c>
      <c r="W2509" s="19">
        <f t="shared" si="4924"/>
        <v>70206.7</v>
      </c>
      <c r="X2509" s="19">
        <f t="shared" si="4925"/>
        <v>70206.7</v>
      </c>
      <c r="Y2509" s="19"/>
      <c r="Z2509" s="19"/>
      <c r="AA2509" s="19"/>
      <c r="AB2509" s="19">
        <f t="shared" si="4942"/>
        <v>82550.099999999991</v>
      </c>
      <c r="AC2509" s="19">
        <f t="shared" si="4943"/>
        <v>70206.7</v>
      </c>
      <c r="AD2509" s="19">
        <f t="shared" si="4944"/>
        <v>70206.7</v>
      </c>
      <c r="AE2509" s="19"/>
      <c r="AF2509" s="19"/>
      <c r="AG2509" s="19">
        <f t="shared" si="4955"/>
        <v>82550.099999999991</v>
      </c>
      <c r="AH2509" s="19">
        <f t="shared" si="4956"/>
        <v>70206.7</v>
      </c>
      <c r="AI2509" s="19">
        <f t="shared" si="4957"/>
        <v>70206.7</v>
      </c>
      <c r="AJ2509" s="19"/>
      <c r="AK2509" s="19"/>
      <c r="AL2509" s="19"/>
      <c r="AM2509" s="19">
        <f t="shared" si="4886"/>
        <v>82550.099999999991</v>
      </c>
      <c r="AN2509" s="19"/>
      <c r="AO2509" s="19">
        <f t="shared" si="4926"/>
        <v>82550.099999999991</v>
      </c>
      <c r="AP2509" s="19">
        <f t="shared" si="4887"/>
        <v>70206.7</v>
      </c>
      <c r="AQ2509" s="19"/>
      <c r="AR2509" s="19">
        <f t="shared" si="4927"/>
        <v>70206.7</v>
      </c>
      <c r="AS2509" s="19">
        <f t="shared" si="4888"/>
        <v>70206.7</v>
      </c>
      <c r="AT2509" s="19"/>
      <c r="AU2509" s="19">
        <f t="shared" si="4928"/>
        <v>70206.7</v>
      </c>
      <c r="AV2509" s="19"/>
      <c r="AW2509" s="32"/>
      <c r="AX2509" s="23"/>
      <c r="AY2509" s="2"/>
    </row>
    <row r="2510" spans="1:51" ht="31.2" x14ac:dyDescent="0.3">
      <c r="A2510" s="49" t="s">
        <v>517</v>
      </c>
      <c r="B2510" s="45">
        <v>120</v>
      </c>
      <c r="C2510" s="49" t="s">
        <v>142</v>
      </c>
      <c r="D2510" s="49" t="s">
        <v>200</v>
      </c>
      <c r="E2510" s="15" t="s">
        <v>556</v>
      </c>
      <c r="F2510" s="19">
        <v>14001.1</v>
      </c>
      <c r="G2510" s="19">
        <v>12094.099999999999</v>
      </c>
      <c r="H2510" s="19">
        <v>12094.099999999999</v>
      </c>
      <c r="I2510" s="19"/>
      <c r="J2510" s="19"/>
      <c r="K2510" s="19"/>
      <c r="L2510" s="19">
        <f t="shared" si="4946"/>
        <v>14001.1</v>
      </c>
      <c r="M2510" s="19">
        <f t="shared" si="4947"/>
        <v>12094.099999999999</v>
      </c>
      <c r="N2510" s="19">
        <f t="shared" si="4948"/>
        <v>12094.099999999999</v>
      </c>
      <c r="O2510" s="19"/>
      <c r="P2510" s="19"/>
      <c r="Q2510" s="19"/>
      <c r="R2510" s="19">
        <f t="shared" si="4920"/>
        <v>14001.1</v>
      </c>
      <c r="S2510" s="19">
        <f t="shared" si="4921"/>
        <v>12094.099999999999</v>
      </c>
      <c r="T2510" s="19">
        <f t="shared" si="4922"/>
        <v>12094.099999999999</v>
      </c>
      <c r="U2510" s="19"/>
      <c r="V2510" s="19">
        <f t="shared" si="4923"/>
        <v>14001.1</v>
      </c>
      <c r="W2510" s="19">
        <f t="shared" si="4924"/>
        <v>12094.099999999999</v>
      </c>
      <c r="X2510" s="19">
        <f t="shared" si="4925"/>
        <v>12094.099999999999</v>
      </c>
      <c r="Y2510" s="19"/>
      <c r="Z2510" s="19"/>
      <c r="AA2510" s="19"/>
      <c r="AB2510" s="19">
        <f t="shared" si="4942"/>
        <v>14001.1</v>
      </c>
      <c r="AC2510" s="19">
        <f t="shared" si="4943"/>
        <v>12094.099999999999</v>
      </c>
      <c r="AD2510" s="19">
        <f t="shared" si="4944"/>
        <v>12094.099999999999</v>
      </c>
      <c r="AE2510" s="19"/>
      <c r="AF2510" s="19"/>
      <c r="AG2510" s="19">
        <f t="shared" si="4955"/>
        <v>14001.1</v>
      </c>
      <c r="AH2510" s="19">
        <f t="shared" si="4956"/>
        <v>12094.099999999999</v>
      </c>
      <c r="AI2510" s="19">
        <f t="shared" si="4957"/>
        <v>12094.099999999999</v>
      </c>
      <c r="AJ2510" s="19"/>
      <c r="AK2510" s="19"/>
      <c r="AL2510" s="19"/>
      <c r="AM2510" s="19">
        <f t="shared" si="4886"/>
        <v>14001.1</v>
      </c>
      <c r="AN2510" s="19"/>
      <c r="AO2510" s="19">
        <f t="shared" si="4926"/>
        <v>14001.1</v>
      </c>
      <c r="AP2510" s="19">
        <f t="shared" si="4887"/>
        <v>12094.099999999999</v>
      </c>
      <c r="AQ2510" s="19"/>
      <c r="AR2510" s="19">
        <f t="shared" si="4927"/>
        <v>12094.099999999999</v>
      </c>
      <c r="AS2510" s="19">
        <f t="shared" si="4888"/>
        <v>12094.099999999999</v>
      </c>
      <c r="AT2510" s="19"/>
      <c r="AU2510" s="19">
        <f t="shared" si="4928"/>
        <v>12094.099999999999</v>
      </c>
      <c r="AV2510" s="19"/>
      <c r="AW2510" s="32"/>
      <c r="AX2510" s="23"/>
      <c r="AY2510" s="2"/>
    </row>
    <row r="2511" spans="1:51" x14ac:dyDescent="0.3">
      <c r="A2511" s="49" t="s">
        <v>517</v>
      </c>
      <c r="B2511" s="45">
        <v>120</v>
      </c>
      <c r="C2511" s="49" t="s">
        <v>28</v>
      </c>
      <c r="D2511" s="49" t="s">
        <v>30</v>
      </c>
      <c r="E2511" s="15" t="s">
        <v>562</v>
      </c>
      <c r="F2511" s="19">
        <v>70270.399999999994</v>
      </c>
      <c r="G2511" s="19">
        <v>63296.299999999996</v>
      </c>
      <c r="H2511" s="19">
        <v>63296.299999999996</v>
      </c>
      <c r="I2511" s="19"/>
      <c r="J2511" s="19"/>
      <c r="K2511" s="19"/>
      <c r="L2511" s="19">
        <f t="shared" si="4946"/>
        <v>70270.399999999994</v>
      </c>
      <c r="M2511" s="19">
        <f t="shared" si="4947"/>
        <v>63296.299999999996</v>
      </c>
      <c r="N2511" s="19">
        <f t="shared" si="4948"/>
        <v>63296.299999999996</v>
      </c>
      <c r="O2511" s="19"/>
      <c r="P2511" s="19"/>
      <c r="Q2511" s="19"/>
      <c r="R2511" s="19">
        <f t="shared" si="4920"/>
        <v>70270.399999999994</v>
      </c>
      <c r="S2511" s="19">
        <f t="shared" si="4921"/>
        <v>63296.299999999996</v>
      </c>
      <c r="T2511" s="19">
        <f t="shared" si="4922"/>
        <v>63296.299999999996</v>
      </c>
      <c r="U2511" s="19"/>
      <c r="V2511" s="19">
        <f t="shared" si="4923"/>
        <v>70270.399999999994</v>
      </c>
      <c r="W2511" s="19">
        <f t="shared" si="4924"/>
        <v>63296.299999999996</v>
      </c>
      <c r="X2511" s="19">
        <f t="shared" si="4925"/>
        <v>63296.299999999996</v>
      </c>
      <c r="Y2511" s="19"/>
      <c r="Z2511" s="19"/>
      <c r="AA2511" s="19"/>
      <c r="AB2511" s="19">
        <f t="shared" si="4942"/>
        <v>70270.399999999994</v>
      </c>
      <c r="AC2511" s="19">
        <f t="shared" si="4943"/>
        <v>63296.299999999996</v>
      </c>
      <c r="AD2511" s="19">
        <f t="shared" si="4944"/>
        <v>63296.299999999996</v>
      </c>
      <c r="AE2511" s="19"/>
      <c r="AF2511" s="19"/>
      <c r="AG2511" s="19">
        <f t="shared" si="4955"/>
        <v>70270.399999999994</v>
      </c>
      <c r="AH2511" s="19">
        <f t="shared" si="4956"/>
        <v>63296.299999999996</v>
      </c>
      <c r="AI2511" s="19">
        <f t="shared" si="4957"/>
        <v>63296.299999999996</v>
      </c>
      <c r="AJ2511" s="19"/>
      <c r="AK2511" s="19"/>
      <c r="AL2511" s="19"/>
      <c r="AM2511" s="19">
        <f t="shared" si="4886"/>
        <v>70270.399999999994</v>
      </c>
      <c r="AN2511" s="19"/>
      <c r="AO2511" s="19">
        <f t="shared" si="4926"/>
        <v>70270.399999999994</v>
      </c>
      <c r="AP2511" s="19">
        <f t="shared" si="4887"/>
        <v>63296.299999999996</v>
      </c>
      <c r="AQ2511" s="19"/>
      <c r="AR2511" s="19">
        <f t="shared" si="4927"/>
        <v>63296.299999999996</v>
      </c>
      <c r="AS2511" s="19">
        <f t="shared" si="4888"/>
        <v>63296.299999999996</v>
      </c>
      <c r="AT2511" s="19"/>
      <c r="AU2511" s="19">
        <f t="shared" si="4928"/>
        <v>63296.299999999996</v>
      </c>
      <c r="AV2511" s="19"/>
      <c r="AW2511" s="32"/>
      <c r="AX2511" s="23"/>
      <c r="AY2511" s="2"/>
    </row>
    <row r="2512" spans="1:51" ht="31.2" x14ac:dyDescent="0.3">
      <c r="A2512" s="49" t="s">
        <v>517</v>
      </c>
      <c r="B2512" s="45">
        <v>120</v>
      </c>
      <c r="C2512" s="49" t="s">
        <v>24</v>
      </c>
      <c r="D2512" s="49" t="s">
        <v>151</v>
      </c>
      <c r="E2512" s="15" t="s">
        <v>564</v>
      </c>
      <c r="F2512" s="19">
        <v>18120.400000000001</v>
      </c>
      <c r="G2512" s="19">
        <v>16240.9</v>
      </c>
      <c r="H2512" s="19">
        <v>16240.9</v>
      </c>
      <c r="I2512" s="19"/>
      <c r="J2512" s="19"/>
      <c r="K2512" s="19"/>
      <c r="L2512" s="19">
        <f t="shared" si="4946"/>
        <v>18120.400000000001</v>
      </c>
      <c r="M2512" s="19">
        <f t="shared" si="4947"/>
        <v>16240.9</v>
      </c>
      <c r="N2512" s="19">
        <f t="shared" si="4948"/>
        <v>16240.9</v>
      </c>
      <c r="O2512" s="19">
        <v>2198.1</v>
      </c>
      <c r="P2512" s="19"/>
      <c r="Q2512" s="19"/>
      <c r="R2512" s="19">
        <f t="shared" si="4920"/>
        <v>20318.5</v>
      </c>
      <c r="S2512" s="19">
        <f t="shared" si="4921"/>
        <v>16240.9</v>
      </c>
      <c r="T2512" s="19">
        <f t="shared" si="4922"/>
        <v>16240.9</v>
      </c>
      <c r="U2512" s="19"/>
      <c r="V2512" s="19">
        <f t="shared" si="4923"/>
        <v>20318.5</v>
      </c>
      <c r="W2512" s="19">
        <f t="shared" si="4924"/>
        <v>16240.9</v>
      </c>
      <c r="X2512" s="19">
        <f t="shared" si="4925"/>
        <v>16240.9</v>
      </c>
      <c r="Y2512" s="19"/>
      <c r="Z2512" s="19"/>
      <c r="AA2512" s="19"/>
      <c r="AB2512" s="19">
        <f t="shared" si="4942"/>
        <v>20318.5</v>
      </c>
      <c r="AC2512" s="19">
        <f t="shared" si="4943"/>
        <v>16240.9</v>
      </c>
      <c r="AD2512" s="19">
        <f t="shared" si="4944"/>
        <v>16240.9</v>
      </c>
      <c r="AE2512" s="19"/>
      <c r="AF2512" s="19"/>
      <c r="AG2512" s="19">
        <f t="shared" si="4955"/>
        <v>20318.5</v>
      </c>
      <c r="AH2512" s="19">
        <f t="shared" si="4956"/>
        <v>16240.9</v>
      </c>
      <c r="AI2512" s="19">
        <f t="shared" si="4957"/>
        <v>16240.9</v>
      </c>
      <c r="AJ2512" s="19"/>
      <c r="AK2512" s="19"/>
      <c r="AL2512" s="19"/>
      <c r="AM2512" s="19">
        <f t="shared" si="4886"/>
        <v>20318.5</v>
      </c>
      <c r="AN2512" s="19"/>
      <c r="AO2512" s="19">
        <f t="shared" si="4926"/>
        <v>20318.5</v>
      </c>
      <c r="AP2512" s="19">
        <f t="shared" si="4887"/>
        <v>16240.9</v>
      </c>
      <c r="AQ2512" s="19"/>
      <c r="AR2512" s="19">
        <f t="shared" si="4927"/>
        <v>16240.9</v>
      </c>
      <c r="AS2512" s="19">
        <f t="shared" si="4888"/>
        <v>16240.9</v>
      </c>
      <c r="AT2512" s="19"/>
      <c r="AU2512" s="19">
        <f t="shared" si="4928"/>
        <v>16240.9</v>
      </c>
      <c r="AV2512" s="19"/>
      <c r="AW2512" s="32"/>
      <c r="AX2512" s="23"/>
      <c r="AY2512" s="2"/>
    </row>
    <row r="2513" spans="1:51" x14ac:dyDescent="0.3">
      <c r="A2513" s="49" t="s">
        <v>517</v>
      </c>
      <c r="B2513" s="45">
        <v>120</v>
      </c>
      <c r="C2513" s="49" t="s">
        <v>61</v>
      </c>
      <c r="D2513" s="49" t="s">
        <v>142</v>
      </c>
      <c r="E2513" s="15" t="s">
        <v>569</v>
      </c>
      <c r="F2513" s="19">
        <v>26315.200000000001</v>
      </c>
      <c r="G2513" s="19">
        <v>22781.8</v>
      </c>
      <c r="H2513" s="19">
        <v>22781.8</v>
      </c>
      <c r="I2513" s="19"/>
      <c r="J2513" s="19"/>
      <c r="K2513" s="19"/>
      <c r="L2513" s="19">
        <f t="shared" si="4946"/>
        <v>26315.200000000001</v>
      </c>
      <c r="M2513" s="19">
        <f t="shared" si="4947"/>
        <v>22781.8</v>
      </c>
      <c r="N2513" s="19">
        <f t="shared" si="4948"/>
        <v>22781.8</v>
      </c>
      <c r="O2513" s="19"/>
      <c r="P2513" s="19"/>
      <c r="Q2513" s="19"/>
      <c r="R2513" s="19">
        <f t="shared" si="4920"/>
        <v>26315.200000000001</v>
      </c>
      <c r="S2513" s="19">
        <f t="shared" si="4921"/>
        <v>22781.8</v>
      </c>
      <c r="T2513" s="19">
        <f t="shared" si="4922"/>
        <v>22781.8</v>
      </c>
      <c r="U2513" s="19"/>
      <c r="V2513" s="19">
        <f t="shared" si="4923"/>
        <v>26315.200000000001</v>
      </c>
      <c r="W2513" s="19">
        <f t="shared" si="4924"/>
        <v>22781.8</v>
      </c>
      <c r="X2513" s="19">
        <f t="shared" si="4925"/>
        <v>22781.8</v>
      </c>
      <c r="Y2513" s="19"/>
      <c r="Z2513" s="19"/>
      <c r="AA2513" s="19"/>
      <c r="AB2513" s="19">
        <f t="shared" si="4942"/>
        <v>26315.200000000001</v>
      </c>
      <c r="AC2513" s="19">
        <f t="shared" si="4943"/>
        <v>22781.8</v>
      </c>
      <c r="AD2513" s="19">
        <f t="shared" si="4944"/>
        <v>22781.8</v>
      </c>
      <c r="AE2513" s="19"/>
      <c r="AF2513" s="19"/>
      <c r="AG2513" s="19">
        <f t="shared" si="4955"/>
        <v>26315.200000000001</v>
      </c>
      <c r="AH2513" s="19">
        <f t="shared" si="4956"/>
        <v>22781.8</v>
      </c>
      <c r="AI2513" s="19">
        <f t="shared" si="4957"/>
        <v>22781.8</v>
      </c>
      <c r="AJ2513" s="19"/>
      <c r="AK2513" s="19"/>
      <c r="AL2513" s="19"/>
      <c r="AM2513" s="19">
        <f t="shared" si="4886"/>
        <v>26315.200000000001</v>
      </c>
      <c r="AN2513" s="19"/>
      <c r="AO2513" s="19">
        <f t="shared" si="4926"/>
        <v>26315.200000000001</v>
      </c>
      <c r="AP2513" s="19">
        <f t="shared" si="4887"/>
        <v>22781.8</v>
      </c>
      <c r="AQ2513" s="19"/>
      <c r="AR2513" s="19">
        <f t="shared" si="4927"/>
        <v>22781.8</v>
      </c>
      <c r="AS2513" s="19">
        <f t="shared" si="4888"/>
        <v>22781.8</v>
      </c>
      <c r="AT2513" s="19"/>
      <c r="AU2513" s="19">
        <f t="shared" si="4928"/>
        <v>22781.8</v>
      </c>
      <c r="AV2513" s="19"/>
      <c r="AW2513" s="32"/>
      <c r="AX2513" s="23"/>
      <c r="AY2513" s="2"/>
    </row>
    <row r="2514" spans="1:51" ht="31.2" x14ac:dyDescent="0.3">
      <c r="A2514" s="49" t="s">
        <v>517</v>
      </c>
      <c r="B2514" s="45">
        <v>120</v>
      </c>
      <c r="C2514" s="49" t="s">
        <v>105</v>
      </c>
      <c r="D2514" s="49" t="s">
        <v>200</v>
      </c>
      <c r="E2514" s="15" t="s">
        <v>573</v>
      </c>
      <c r="F2514" s="19">
        <v>10358.799999999999</v>
      </c>
      <c r="G2514" s="19">
        <v>9288.1</v>
      </c>
      <c r="H2514" s="19">
        <v>9288.1</v>
      </c>
      <c r="I2514" s="19"/>
      <c r="J2514" s="19"/>
      <c r="K2514" s="19"/>
      <c r="L2514" s="19">
        <f t="shared" si="4946"/>
        <v>10358.799999999999</v>
      </c>
      <c r="M2514" s="19">
        <f t="shared" si="4947"/>
        <v>9288.1</v>
      </c>
      <c r="N2514" s="19">
        <f t="shared" si="4948"/>
        <v>9288.1</v>
      </c>
      <c r="O2514" s="19"/>
      <c r="P2514" s="19"/>
      <c r="Q2514" s="19"/>
      <c r="R2514" s="19">
        <f t="shared" si="4920"/>
        <v>10358.799999999999</v>
      </c>
      <c r="S2514" s="19">
        <f t="shared" si="4921"/>
        <v>9288.1</v>
      </c>
      <c r="T2514" s="19">
        <f t="shared" si="4922"/>
        <v>9288.1</v>
      </c>
      <c r="U2514" s="19"/>
      <c r="V2514" s="19">
        <f t="shared" si="4923"/>
        <v>10358.799999999999</v>
      </c>
      <c r="W2514" s="19">
        <f t="shared" si="4924"/>
        <v>9288.1</v>
      </c>
      <c r="X2514" s="19">
        <f t="shared" si="4925"/>
        <v>9288.1</v>
      </c>
      <c r="Y2514" s="19"/>
      <c r="Z2514" s="19"/>
      <c r="AA2514" s="19"/>
      <c r="AB2514" s="19">
        <f t="shared" si="4942"/>
        <v>10358.799999999999</v>
      </c>
      <c r="AC2514" s="19">
        <f t="shared" si="4943"/>
        <v>9288.1</v>
      </c>
      <c r="AD2514" s="19">
        <f t="shared" si="4944"/>
        <v>9288.1</v>
      </c>
      <c r="AE2514" s="19"/>
      <c r="AF2514" s="19"/>
      <c r="AG2514" s="19">
        <f t="shared" si="4955"/>
        <v>10358.799999999999</v>
      </c>
      <c r="AH2514" s="19">
        <f t="shared" si="4956"/>
        <v>9288.1</v>
      </c>
      <c r="AI2514" s="19">
        <f t="shared" si="4957"/>
        <v>9288.1</v>
      </c>
      <c r="AJ2514" s="19"/>
      <c r="AK2514" s="19"/>
      <c r="AL2514" s="19"/>
      <c r="AM2514" s="19">
        <f t="shared" si="4886"/>
        <v>10358.799999999999</v>
      </c>
      <c r="AN2514" s="19"/>
      <c r="AO2514" s="19">
        <f t="shared" si="4926"/>
        <v>10358.799999999999</v>
      </c>
      <c r="AP2514" s="19">
        <f t="shared" si="4887"/>
        <v>9288.1</v>
      </c>
      <c r="AQ2514" s="19"/>
      <c r="AR2514" s="19">
        <f t="shared" si="4927"/>
        <v>9288.1</v>
      </c>
      <c r="AS2514" s="19">
        <f t="shared" si="4888"/>
        <v>9288.1</v>
      </c>
      <c r="AT2514" s="19"/>
      <c r="AU2514" s="19">
        <f t="shared" si="4928"/>
        <v>9288.1</v>
      </c>
      <c r="AV2514" s="19"/>
      <c r="AW2514" s="32"/>
      <c r="AX2514" s="23"/>
      <c r="AY2514" s="2"/>
    </row>
    <row r="2515" spans="1:51" ht="31.2" x14ac:dyDescent="0.3">
      <c r="A2515" s="49" t="s">
        <v>518</v>
      </c>
      <c r="B2515" s="45"/>
      <c r="C2515" s="49"/>
      <c r="D2515" s="49"/>
      <c r="E2515" s="15" t="s">
        <v>629</v>
      </c>
      <c r="F2515" s="19">
        <f>F2516+F2527+F2539</f>
        <v>46448.100000000013</v>
      </c>
      <c r="G2515" s="19">
        <f>G2516+G2527+G2539</f>
        <v>45928.900000000009</v>
      </c>
      <c r="H2515" s="19">
        <f>H2516+H2527+H2539</f>
        <v>45928.9</v>
      </c>
      <c r="I2515" s="19">
        <f t="shared" ref="I2515:K2515" si="5013">I2516+I2527+I2539</f>
        <v>1439.7</v>
      </c>
      <c r="J2515" s="19">
        <f t="shared" si="5013"/>
        <v>1453.4</v>
      </c>
      <c r="K2515" s="19">
        <f t="shared" si="5013"/>
        <v>1453.4</v>
      </c>
      <c r="L2515" s="19">
        <f t="shared" si="4946"/>
        <v>47887.80000000001</v>
      </c>
      <c r="M2515" s="19">
        <f t="shared" si="4947"/>
        <v>47382.30000000001</v>
      </c>
      <c r="N2515" s="19">
        <f t="shared" si="4948"/>
        <v>47382.3</v>
      </c>
      <c r="O2515" s="19">
        <f t="shared" ref="O2515:Q2515" si="5014">O2516+O2527+O2539</f>
        <v>854.2</v>
      </c>
      <c r="P2515" s="19">
        <f t="shared" si="5014"/>
        <v>0</v>
      </c>
      <c r="Q2515" s="19">
        <f t="shared" si="5014"/>
        <v>0</v>
      </c>
      <c r="R2515" s="19">
        <f t="shared" si="4920"/>
        <v>48742.000000000007</v>
      </c>
      <c r="S2515" s="19">
        <f t="shared" si="4921"/>
        <v>47382.30000000001</v>
      </c>
      <c r="T2515" s="19">
        <f t="shared" si="4922"/>
        <v>47382.3</v>
      </c>
      <c r="U2515" s="19">
        <f>U2516+U2527+U2539</f>
        <v>0</v>
      </c>
      <c r="V2515" s="19">
        <f t="shared" si="4923"/>
        <v>48742.000000000007</v>
      </c>
      <c r="W2515" s="19">
        <f t="shared" si="4924"/>
        <v>47382.30000000001</v>
      </c>
      <c r="X2515" s="19">
        <f t="shared" si="4925"/>
        <v>47382.3</v>
      </c>
      <c r="Y2515" s="19">
        <f t="shared" ref="Y2515:AA2515" si="5015">Y2516+Y2527+Y2539</f>
        <v>0</v>
      </c>
      <c r="Z2515" s="19">
        <f t="shared" si="5015"/>
        <v>0</v>
      </c>
      <c r="AA2515" s="19">
        <f t="shared" si="5015"/>
        <v>0</v>
      </c>
      <c r="AB2515" s="19">
        <f t="shared" si="4942"/>
        <v>48742.000000000007</v>
      </c>
      <c r="AC2515" s="19">
        <f t="shared" si="4943"/>
        <v>47382.30000000001</v>
      </c>
      <c r="AD2515" s="19">
        <f t="shared" si="4944"/>
        <v>47382.3</v>
      </c>
      <c r="AE2515" s="19">
        <f t="shared" ref="AE2515:AF2515" si="5016">AE2516+AE2527+AE2539</f>
        <v>0</v>
      </c>
      <c r="AF2515" s="19">
        <f t="shared" si="5016"/>
        <v>0</v>
      </c>
      <c r="AG2515" s="19">
        <f t="shared" si="4955"/>
        <v>48742.000000000007</v>
      </c>
      <c r="AH2515" s="19">
        <f t="shared" si="4956"/>
        <v>47382.30000000001</v>
      </c>
      <c r="AI2515" s="19">
        <f t="shared" si="4957"/>
        <v>47382.3</v>
      </c>
      <c r="AJ2515" s="19">
        <f>AJ2516+AJ2527+AJ2539</f>
        <v>-4420.9319999999998</v>
      </c>
      <c r="AK2515" s="19">
        <f>AK2516+AK2527+AK2539</f>
        <v>0</v>
      </c>
      <c r="AL2515" s="19">
        <f>AL2516+AL2527+AL2539</f>
        <v>0</v>
      </c>
      <c r="AM2515" s="19">
        <f t="shared" si="4886"/>
        <v>44321.068000000007</v>
      </c>
      <c r="AN2515" s="19">
        <f>AN2516+AN2527+AN2539</f>
        <v>0</v>
      </c>
      <c r="AO2515" s="19">
        <f t="shared" si="4926"/>
        <v>44321.068000000007</v>
      </c>
      <c r="AP2515" s="19">
        <f t="shared" si="4887"/>
        <v>47382.30000000001</v>
      </c>
      <c r="AQ2515" s="19">
        <f>AQ2516+AQ2527+AQ2539</f>
        <v>0</v>
      </c>
      <c r="AR2515" s="19">
        <f t="shared" si="4927"/>
        <v>47382.30000000001</v>
      </c>
      <c r="AS2515" s="19">
        <f t="shared" si="4888"/>
        <v>47382.3</v>
      </c>
      <c r="AT2515" s="19">
        <f>AT2516+AT2527+AT2539</f>
        <v>0</v>
      </c>
      <c r="AU2515" s="19">
        <f t="shared" si="4928"/>
        <v>47382.3</v>
      </c>
      <c r="AV2515" s="19">
        <f>AV2516+AV2527+AV2539</f>
        <v>0</v>
      </c>
      <c r="AW2515" s="32"/>
      <c r="AX2515" s="23"/>
      <c r="AY2515" s="2"/>
    </row>
    <row r="2516" spans="1:51" ht="93.6" x14ac:dyDescent="0.3">
      <c r="A2516" s="49" t="s">
        <v>518</v>
      </c>
      <c r="B2516" s="45">
        <v>100</v>
      </c>
      <c r="C2516" s="49"/>
      <c r="D2516" s="49"/>
      <c r="E2516" s="15" t="s">
        <v>577</v>
      </c>
      <c r="F2516" s="19">
        <f t="shared" ref="F2516:K2516" si="5017">F2517</f>
        <v>1785.3000000000002</v>
      </c>
      <c r="G2516" s="19">
        <f t="shared" si="5017"/>
        <v>1782.8000000000002</v>
      </c>
      <c r="H2516" s="19">
        <f t="shared" si="5017"/>
        <v>1782.7</v>
      </c>
      <c r="I2516" s="19">
        <f t="shared" si="5017"/>
        <v>0</v>
      </c>
      <c r="J2516" s="19">
        <f t="shared" si="5017"/>
        <v>0</v>
      </c>
      <c r="K2516" s="19">
        <f t="shared" si="5017"/>
        <v>0</v>
      </c>
      <c r="L2516" s="19">
        <f t="shared" si="4946"/>
        <v>1785.3000000000002</v>
      </c>
      <c r="M2516" s="19">
        <f t="shared" si="4947"/>
        <v>1782.8000000000002</v>
      </c>
      <c r="N2516" s="19">
        <f t="shared" si="4948"/>
        <v>1782.7</v>
      </c>
      <c r="O2516" s="19">
        <f t="shared" ref="O2516:Q2516" si="5018">O2517</f>
        <v>0</v>
      </c>
      <c r="P2516" s="19">
        <f t="shared" si="5018"/>
        <v>0</v>
      </c>
      <c r="Q2516" s="19">
        <f t="shared" si="5018"/>
        <v>0</v>
      </c>
      <c r="R2516" s="19">
        <f t="shared" si="4920"/>
        <v>1785.3000000000002</v>
      </c>
      <c r="S2516" s="19">
        <f t="shared" si="4921"/>
        <v>1782.8000000000002</v>
      </c>
      <c r="T2516" s="19">
        <f t="shared" si="4922"/>
        <v>1782.7</v>
      </c>
      <c r="U2516" s="19">
        <f t="shared" ref="U2516:AV2516" si="5019">U2517</f>
        <v>0</v>
      </c>
      <c r="V2516" s="19">
        <f t="shared" si="4923"/>
        <v>1785.3000000000002</v>
      </c>
      <c r="W2516" s="19">
        <f t="shared" si="4924"/>
        <v>1782.8000000000002</v>
      </c>
      <c r="X2516" s="19">
        <f t="shared" si="4925"/>
        <v>1782.7</v>
      </c>
      <c r="Y2516" s="19">
        <f t="shared" si="5019"/>
        <v>0</v>
      </c>
      <c r="Z2516" s="19">
        <f t="shared" si="5019"/>
        <v>0</v>
      </c>
      <c r="AA2516" s="19">
        <f t="shared" si="5019"/>
        <v>0</v>
      </c>
      <c r="AB2516" s="19">
        <f t="shared" si="4942"/>
        <v>1785.3000000000002</v>
      </c>
      <c r="AC2516" s="19">
        <f t="shared" si="4943"/>
        <v>1782.8000000000002</v>
      </c>
      <c r="AD2516" s="19">
        <f t="shared" si="4944"/>
        <v>1782.7</v>
      </c>
      <c r="AE2516" s="19">
        <f t="shared" si="5019"/>
        <v>0</v>
      </c>
      <c r="AF2516" s="19">
        <f t="shared" si="5019"/>
        <v>0</v>
      </c>
      <c r="AG2516" s="19">
        <f t="shared" si="4955"/>
        <v>1785.3000000000002</v>
      </c>
      <c r="AH2516" s="19">
        <f t="shared" si="4956"/>
        <v>1782.8000000000002</v>
      </c>
      <c r="AI2516" s="19">
        <f t="shared" si="4957"/>
        <v>1782.7</v>
      </c>
      <c r="AJ2516" s="19">
        <f t="shared" si="5019"/>
        <v>0</v>
      </c>
      <c r="AK2516" s="19">
        <f t="shared" si="5019"/>
        <v>0</v>
      </c>
      <c r="AL2516" s="19">
        <f t="shared" si="5019"/>
        <v>0</v>
      </c>
      <c r="AM2516" s="19">
        <f t="shared" si="4886"/>
        <v>1785.3000000000002</v>
      </c>
      <c r="AN2516" s="19">
        <f t="shared" si="5019"/>
        <v>0</v>
      </c>
      <c r="AO2516" s="19">
        <f t="shared" si="4926"/>
        <v>1785.3000000000002</v>
      </c>
      <c r="AP2516" s="19">
        <f t="shared" si="4887"/>
        <v>1782.8000000000002</v>
      </c>
      <c r="AQ2516" s="19">
        <f t="shared" si="5019"/>
        <v>0</v>
      </c>
      <c r="AR2516" s="19">
        <f t="shared" si="4927"/>
        <v>1782.8000000000002</v>
      </c>
      <c r="AS2516" s="19">
        <f t="shared" si="4888"/>
        <v>1782.7</v>
      </c>
      <c r="AT2516" s="19">
        <f t="shared" si="5019"/>
        <v>0</v>
      </c>
      <c r="AU2516" s="19">
        <f t="shared" si="4928"/>
        <v>1782.7</v>
      </c>
      <c r="AV2516" s="19">
        <f t="shared" si="5019"/>
        <v>0</v>
      </c>
      <c r="AW2516" s="32"/>
      <c r="AX2516" s="23"/>
      <c r="AY2516" s="2"/>
    </row>
    <row r="2517" spans="1:51" ht="31.2" x14ac:dyDescent="0.3">
      <c r="A2517" s="49" t="s">
        <v>518</v>
      </c>
      <c r="B2517" s="45">
        <v>120</v>
      </c>
      <c r="C2517" s="49"/>
      <c r="D2517" s="49"/>
      <c r="E2517" s="15" t="s">
        <v>585</v>
      </c>
      <c r="F2517" s="19">
        <f>F2518+F2519+F2520+F2521+F2522+F2523+F2524+F2525+F2526</f>
        <v>1785.3000000000002</v>
      </c>
      <c r="G2517" s="19">
        <f t="shared" ref="G2517:AV2517" si="5020">G2518+G2519+G2520+G2521+G2522+G2523+G2524+G2525+G2526</f>
        <v>1782.8000000000002</v>
      </c>
      <c r="H2517" s="19">
        <f t="shared" si="5020"/>
        <v>1782.7</v>
      </c>
      <c r="I2517" s="19">
        <f t="shared" ref="I2517:K2517" si="5021">I2518+I2519+I2520+I2521+I2522+I2523+I2524+I2525+I2526</f>
        <v>0</v>
      </c>
      <c r="J2517" s="19">
        <f t="shared" si="5021"/>
        <v>0</v>
      </c>
      <c r="K2517" s="19">
        <f t="shared" si="5021"/>
        <v>0</v>
      </c>
      <c r="L2517" s="19">
        <f t="shared" si="4946"/>
        <v>1785.3000000000002</v>
      </c>
      <c r="M2517" s="19">
        <f t="shared" si="4947"/>
        <v>1782.8000000000002</v>
      </c>
      <c r="N2517" s="19">
        <f t="shared" si="4948"/>
        <v>1782.7</v>
      </c>
      <c r="O2517" s="19">
        <f t="shared" ref="O2517:Q2517" si="5022">O2518+O2519+O2520+O2521+O2522+O2523+O2524+O2525+O2526</f>
        <v>0</v>
      </c>
      <c r="P2517" s="19">
        <f t="shared" si="5022"/>
        <v>0</v>
      </c>
      <c r="Q2517" s="19">
        <f t="shared" si="5022"/>
        <v>0</v>
      </c>
      <c r="R2517" s="19">
        <f t="shared" si="4920"/>
        <v>1785.3000000000002</v>
      </c>
      <c r="S2517" s="19">
        <f t="shared" si="4921"/>
        <v>1782.8000000000002</v>
      </c>
      <c r="T2517" s="19">
        <f t="shared" si="4922"/>
        <v>1782.7</v>
      </c>
      <c r="U2517" s="19">
        <f t="shared" ref="U2517" si="5023">U2518+U2519+U2520+U2521+U2522+U2523+U2524+U2525+U2526</f>
        <v>0</v>
      </c>
      <c r="V2517" s="19">
        <f t="shared" si="4923"/>
        <v>1785.3000000000002</v>
      </c>
      <c r="W2517" s="19">
        <f t="shared" si="4924"/>
        <v>1782.8000000000002</v>
      </c>
      <c r="X2517" s="19">
        <f t="shared" si="4925"/>
        <v>1782.7</v>
      </c>
      <c r="Y2517" s="19">
        <f t="shared" ref="Y2517:AA2517" si="5024">Y2518+Y2519+Y2520+Y2521+Y2522+Y2523+Y2524+Y2525+Y2526</f>
        <v>0</v>
      </c>
      <c r="Z2517" s="19">
        <f t="shared" si="5024"/>
        <v>0</v>
      </c>
      <c r="AA2517" s="19">
        <f t="shared" si="5024"/>
        <v>0</v>
      </c>
      <c r="AB2517" s="19">
        <f t="shared" si="4942"/>
        <v>1785.3000000000002</v>
      </c>
      <c r="AC2517" s="19">
        <f t="shared" si="4943"/>
        <v>1782.8000000000002</v>
      </c>
      <c r="AD2517" s="19">
        <f t="shared" si="4944"/>
        <v>1782.7</v>
      </c>
      <c r="AE2517" s="19">
        <f t="shared" ref="AE2517:AF2517" si="5025">AE2518+AE2519+AE2520+AE2521+AE2522+AE2523+AE2524+AE2525+AE2526</f>
        <v>0</v>
      </c>
      <c r="AF2517" s="19">
        <f t="shared" si="5025"/>
        <v>0</v>
      </c>
      <c r="AG2517" s="19">
        <f t="shared" si="4955"/>
        <v>1785.3000000000002</v>
      </c>
      <c r="AH2517" s="19">
        <f t="shared" si="4956"/>
        <v>1782.8000000000002</v>
      </c>
      <c r="AI2517" s="19">
        <f t="shared" si="4957"/>
        <v>1782.7</v>
      </c>
      <c r="AJ2517" s="19">
        <f t="shared" ref="AJ2517:AL2517" si="5026">AJ2518+AJ2519+AJ2520+AJ2521+AJ2522+AJ2523+AJ2524+AJ2525+AJ2526</f>
        <v>0</v>
      </c>
      <c r="AK2517" s="19">
        <f t="shared" si="5026"/>
        <v>0</v>
      </c>
      <c r="AL2517" s="19">
        <f t="shared" si="5026"/>
        <v>0</v>
      </c>
      <c r="AM2517" s="19">
        <f t="shared" si="4886"/>
        <v>1785.3000000000002</v>
      </c>
      <c r="AN2517" s="19">
        <f t="shared" ref="AN2517" si="5027">AN2518+AN2519+AN2520+AN2521+AN2522+AN2523+AN2524+AN2525+AN2526</f>
        <v>0</v>
      </c>
      <c r="AO2517" s="19">
        <f t="shared" si="4926"/>
        <v>1785.3000000000002</v>
      </c>
      <c r="AP2517" s="19">
        <f t="shared" si="4887"/>
        <v>1782.8000000000002</v>
      </c>
      <c r="AQ2517" s="19">
        <f t="shared" ref="AQ2517" si="5028">AQ2518+AQ2519+AQ2520+AQ2521+AQ2522+AQ2523+AQ2524+AQ2525+AQ2526</f>
        <v>0</v>
      </c>
      <c r="AR2517" s="19">
        <f t="shared" si="4927"/>
        <v>1782.8000000000002</v>
      </c>
      <c r="AS2517" s="19">
        <f t="shared" si="4888"/>
        <v>1782.7</v>
      </c>
      <c r="AT2517" s="19">
        <f t="shared" ref="AT2517" si="5029">AT2518+AT2519+AT2520+AT2521+AT2522+AT2523+AT2524+AT2525+AT2526</f>
        <v>0</v>
      </c>
      <c r="AU2517" s="19">
        <f t="shared" si="4928"/>
        <v>1782.7</v>
      </c>
      <c r="AV2517" s="19">
        <f t="shared" si="5020"/>
        <v>0</v>
      </c>
      <c r="AW2517" s="32"/>
      <c r="AX2517" s="23"/>
      <c r="AY2517" s="2"/>
    </row>
    <row r="2518" spans="1:51" ht="46.8" x14ac:dyDescent="0.3">
      <c r="A2518" s="49" t="s">
        <v>518</v>
      </c>
      <c r="B2518" s="45">
        <v>120</v>
      </c>
      <c r="C2518" s="49" t="s">
        <v>5</v>
      </c>
      <c r="D2518" s="49" t="s">
        <v>142</v>
      </c>
      <c r="E2518" s="15" t="s">
        <v>540</v>
      </c>
      <c r="F2518" s="19">
        <v>332.6</v>
      </c>
      <c r="G2518" s="19">
        <v>332.6</v>
      </c>
      <c r="H2518" s="19">
        <v>332.6</v>
      </c>
      <c r="I2518" s="19"/>
      <c r="J2518" s="19"/>
      <c r="K2518" s="19"/>
      <c r="L2518" s="19">
        <f t="shared" si="4946"/>
        <v>332.6</v>
      </c>
      <c r="M2518" s="19">
        <f t="shared" si="4947"/>
        <v>332.6</v>
      </c>
      <c r="N2518" s="19">
        <f t="shared" si="4948"/>
        <v>332.6</v>
      </c>
      <c r="O2518" s="19"/>
      <c r="P2518" s="19"/>
      <c r="Q2518" s="19"/>
      <c r="R2518" s="19">
        <f t="shared" si="4920"/>
        <v>332.6</v>
      </c>
      <c r="S2518" s="19">
        <f t="shared" si="4921"/>
        <v>332.6</v>
      </c>
      <c r="T2518" s="19">
        <f t="shared" si="4922"/>
        <v>332.6</v>
      </c>
      <c r="U2518" s="19"/>
      <c r="V2518" s="19">
        <f t="shared" si="4923"/>
        <v>332.6</v>
      </c>
      <c r="W2518" s="19">
        <f t="shared" si="4924"/>
        <v>332.6</v>
      </c>
      <c r="X2518" s="19">
        <f t="shared" si="4925"/>
        <v>332.6</v>
      </c>
      <c r="Y2518" s="19"/>
      <c r="Z2518" s="19"/>
      <c r="AA2518" s="19"/>
      <c r="AB2518" s="19">
        <f t="shared" si="4942"/>
        <v>332.6</v>
      </c>
      <c r="AC2518" s="19">
        <f t="shared" si="4943"/>
        <v>332.6</v>
      </c>
      <c r="AD2518" s="19">
        <f t="shared" si="4944"/>
        <v>332.6</v>
      </c>
      <c r="AE2518" s="19"/>
      <c r="AF2518" s="19"/>
      <c r="AG2518" s="19">
        <f t="shared" si="4955"/>
        <v>332.6</v>
      </c>
      <c r="AH2518" s="19">
        <f t="shared" si="4956"/>
        <v>332.6</v>
      </c>
      <c r="AI2518" s="19">
        <f t="shared" si="4957"/>
        <v>332.6</v>
      </c>
      <c r="AJ2518" s="19"/>
      <c r="AK2518" s="19"/>
      <c r="AL2518" s="19"/>
      <c r="AM2518" s="19">
        <f t="shared" ref="AM2518:AM2581" si="5030">AG2518+AJ2518</f>
        <v>332.6</v>
      </c>
      <c r="AN2518" s="19"/>
      <c r="AO2518" s="19">
        <f t="shared" si="4926"/>
        <v>332.6</v>
      </c>
      <c r="AP2518" s="19">
        <f t="shared" ref="AP2518:AP2581" si="5031">AH2518+AK2518</f>
        <v>332.6</v>
      </c>
      <c r="AQ2518" s="19"/>
      <c r="AR2518" s="19">
        <f t="shared" si="4927"/>
        <v>332.6</v>
      </c>
      <c r="AS2518" s="19">
        <f t="shared" ref="AS2518:AS2581" si="5032">AI2518+AL2518</f>
        <v>332.6</v>
      </c>
      <c r="AT2518" s="19"/>
      <c r="AU2518" s="19">
        <f t="shared" si="4928"/>
        <v>332.6</v>
      </c>
      <c r="AV2518" s="19"/>
      <c r="AW2518" s="32"/>
      <c r="AX2518" s="23"/>
      <c r="AY2518" s="2"/>
    </row>
    <row r="2519" spans="1:51" x14ac:dyDescent="0.3">
      <c r="A2519" s="49" t="s">
        <v>518</v>
      </c>
      <c r="B2519" s="45">
        <v>120</v>
      </c>
      <c r="C2519" s="49" t="s">
        <v>5</v>
      </c>
      <c r="D2519" s="49" t="s">
        <v>6</v>
      </c>
      <c r="E2519" s="15" t="s">
        <v>543</v>
      </c>
      <c r="F2519" s="19">
        <v>633.10000000000014</v>
      </c>
      <c r="G2519" s="19">
        <v>631.70000000000005</v>
      </c>
      <c r="H2519" s="19">
        <v>631.70000000000005</v>
      </c>
      <c r="I2519" s="19"/>
      <c r="J2519" s="19"/>
      <c r="K2519" s="19"/>
      <c r="L2519" s="19">
        <f t="shared" si="4946"/>
        <v>633.10000000000014</v>
      </c>
      <c r="M2519" s="19">
        <f t="shared" si="4947"/>
        <v>631.70000000000005</v>
      </c>
      <c r="N2519" s="19">
        <f t="shared" si="4948"/>
        <v>631.70000000000005</v>
      </c>
      <c r="O2519" s="19"/>
      <c r="P2519" s="19"/>
      <c r="Q2519" s="19"/>
      <c r="R2519" s="19">
        <f t="shared" si="4920"/>
        <v>633.10000000000014</v>
      </c>
      <c r="S2519" s="19">
        <f t="shared" si="4921"/>
        <v>631.70000000000005</v>
      </c>
      <c r="T2519" s="19">
        <f t="shared" si="4922"/>
        <v>631.70000000000005</v>
      </c>
      <c r="U2519" s="19"/>
      <c r="V2519" s="19">
        <f t="shared" si="4923"/>
        <v>633.10000000000014</v>
      </c>
      <c r="W2519" s="19">
        <f t="shared" si="4924"/>
        <v>631.70000000000005</v>
      </c>
      <c r="X2519" s="19">
        <f t="shared" si="4925"/>
        <v>631.70000000000005</v>
      </c>
      <c r="Y2519" s="19"/>
      <c r="Z2519" s="19"/>
      <c r="AA2519" s="19"/>
      <c r="AB2519" s="19">
        <f t="shared" si="4942"/>
        <v>633.10000000000014</v>
      </c>
      <c r="AC2519" s="19">
        <f t="shared" si="4943"/>
        <v>631.70000000000005</v>
      </c>
      <c r="AD2519" s="19">
        <f t="shared" si="4944"/>
        <v>631.70000000000005</v>
      </c>
      <c r="AE2519" s="19"/>
      <c r="AF2519" s="19"/>
      <c r="AG2519" s="19">
        <f t="shared" si="4955"/>
        <v>633.10000000000014</v>
      </c>
      <c r="AH2519" s="19">
        <f t="shared" si="4956"/>
        <v>631.70000000000005</v>
      </c>
      <c r="AI2519" s="19">
        <f t="shared" si="4957"/>
        <v>631.70000000000005</v>
      </c>
      <c r="AJ2519" s="19"/>
      <c r="AK2519" s="19"/>
      <c r="AL2519" s="19"/>
      <c r="AM2519" s="19">
        <f t="shared" si="5030"/>
        <v>633.10000000000014</v>
      </c>
      <c r="AN2519" s="19"/>
      <c r="AO2519" s="19">
        <f t="shared" si="4926"/>
        <v>633.10000000000014</v>
      </c>
      <c r="AP2519" s="19">
        <f t="shared" si="5031"/>
        <v>631.70000000000005</v>
      </c>
      <c r="AQ2519" s="19"/>
      <c r="AR2519" s="19">
        <f t="shared" si="4927"/>
        <v>631.70000000000005</v>
      </c>
      <c r="AS2519" s="19">
        <f t="shared" si="5032"/>
        <v>631.70000000000005</v>
      </c>
      <c r="AT2519" s="19"/>
      <c r="AU2519" s="19">
        <f t="shared" si="4928"/>
        <v>631.70000000000005</v>
      </c>
      <c r="AV2519" s="19"/>
      <c r="AW2519" s="32"/>
      <c r="AX2519" s="23"/>
      <c r="AY2519" s="2"/>
    </row>
    <row r="2520" spans="1:51" ht="46.8" x14ac:dyDescent="0.3">
      <c r="A2520" s="49" t="s">
        <v>518</v>
      </c>
      <c r="B2520" s="45">
        <v>120</v>
      </c>
      <c r="C2520" s="49" t="s">
        <v>20</v>
      </c>
      <c r="D2520" s="49" t="s">
        <v>35</v>
      </c>
      <c r="E2520" s="15" t="s">
        <v>546</v>
      </c>
      <c r="F2520" s="19">
        <v>0.7</v>
      </c>
      <c r="G2520" s="19">
        <v>0</v>
      </c>
      <c r="H2520" s="19">
        <v>0</v>
      </c>
      <c r="I2520" s="19"/>
      <c r="J2520" s="19"/>
      <c r="K2520" s="19"/>
      <c r="L2520" s="19">
        <f t="shared" si="4946"/>
        <v>0.7</v>
      </c>
      <c r="M2520" s="19">
        <f t="shared" si="4947"/>
        <v>0</v>
      </c>
      <c r="N2520" s="19">
        <f t="shared" si="4948"/>
        <v>0</v>
      </c>
      <c r="O2520" s="19"/>
      <c r="P2520" s="19"/>
      <c r="Q2520" s="19"/>
      <c r="R2520" s="19">
        <f t="shared" si="4920"/>
        <v>0.7</v>
      </c>
      <c r="S2520" s="19">
        <f t="shared" si="4921"/>
        <v>0</v>
      </c>
      <c r="T2520" s="19">
        <f t="shared" si="4922"/>
        <v>0</v>
      </c>
      <c r="U2520" s="19"/>
      <c r="V2520" s="19">
        <f t="shared" si="4923"/>
        <v>0.7</v>
      </c>
      <c r="W2520" s="19">
        <f t="shared" si="4924"/>
        <v>0</v>
      </c>
      <c r="X2520" s="19">
        <f t="shared" si="4925"/>
        <v>0</v>
      </c>
      <c r="Y2520" s="19"/>
      <c r="Z2520" s="19"/>
      <c r="AA2520" s="19"/>
      <c r="AB2520" s="19">
        <f t="shared" si="4942"/>
        <v>0.7</v>
      </c>
      <c r="AC2520" s="19">
        <f t="shared" si="4943"/>
        <v>0</v>
      </c>
      <c r="AD2520" s="19">
        <f t="shared" si="4944"/>
        <v>0</v>
      </c>
      <c r="AE2520" s="19"/>
      <c r="AF2520" s="19"/>
      <c r="AG2520" s="19">
        <f t="shared" si="4955"/>
        <v>0.7</v>
      </c>
      <c r="AH2520" s="19">
        <f t="shared" si="4956"/>
        <v>0</v>
      </c>
      <c r="AI2520" s="19">
        <f t="shared" si="4957"/>
        <v>0</v>
      </c>
      <c r="AJ2520" s="19"/>
      <c r="AK2520" s="19"/>
      <c r="AL2520" s="19"/>
      <c r="AM2520" s="19">
        <f t="shared" si="5030"/>
        <v>0.7</v>
      </c>
      <c r="AN2520" s="19"/>
      <c r="AO2520" s="19">
        <f t="shared" si="4926"/>
        <v>0.7</v>
      </c>
      <c r="AP2520" s="19">
        <f t="shared" si="5031"/>
        <v>0</v>
      </c>
      <c r="AQ2520" s="19"/>
      <c r="AR2520" s="19">
        <f t="shared" si="4927"/>
        <v>0</v>
      </c>
      <c r="AS2520" s="19">
        <f t="shared" si="5032"/>
        <v>0</v>
      </c>
      <c r="AT2520" s="19"/>
      <c r="AU2520" s="19">
        <f t="shared" si="4928"/>
        <v>0</v>
      </c>
      <c r="AV2520" s="19"/>
      <c r="AW2520" s="32"/>
      <c r="AX2520" s="23"/>
      <c r="AY2520" s="2"/>
    </row>
    <row r="2521" spans="1:51" x14ac:dyDescent="0.3">
      <c r="A2521" s="49" t="s">
        <v>518</v>
      </c>
      <c r="B2521" s="45">
        <v>120</v>
      </c>
      <c r="C2521" s="49" t="s">
        <v>151</v>
      </c>
      <c r="D2521" s="49" t="s">
        <v>24</v>
      </c>
      <c r="E2521" s="15" t="s">
        <v>548</v>
      </c>
      <c r="F2521" s="19">
        <v>35.6</v>
      </c>
      <c r="G2521" s="19">
        <v>35.6</v>
      </c>
      <c r="H2521" s="19">
        <v>35.6</v>
      </c>
      <c r="I2521" s="19"/>
      <c r="J2521" s="19"/>
      <c r="K2521" s="19"/>
      <c r="L2521" s="19">
        <f t="shared" si="4946"/>
        <v>35.6</v>
      </c>
      <c r="M2521" s="19">
        <f t="shared" si="4947"/>
        <v>35.6</v>
      </c>
      <c r="N2521" s="19">
        <f t="shared" si="4948"/>
        <v>35.6</v>
      </c>
      <c r="O2521" s="19"/>
      <c r="P2521" s="19"/>
      <c r="Q2521" s="19"/>
      <c r="R2521" s="19">
        <f t="shared" si="4920"/>
        <v>35.6</v>
      </c>
      <c r="S2521" s="19">
        <f t="shared" si="4921"/>
        <v>35.6</v>
      </c>
      <c r="T2521" s="19">
        <f t="shared" si="4922"/>
        <v>35.6</v>
      </c>
      <c r="U2521" s="19"/>
      <c r="V2521" s="19">
        <f t="shared" si="4923"/>
        <v>35.6</v>
      </c>
      <c r="W2521" s="19">
        <f t="shared" si="4924"/>
        <v>35.6</v>
      </c>
      <c r="X2521" s="19">
        <f t="shared" si="4925"/>
        <v>35.6</v>
      </c>
      <c r="Y2521" s="19"/>
      <c r="Z2521" s="19"/>
      <c r="AA2521" s="19"/>
      <c r="AB2521" s="19">
        <f t="shared" si="4942"/>
        <v>35.6</v>
      </c>
      <c r="AC2521" s="19">
        <f t="shared" si="4943"/>
        <v>35.6</v>
      </c>
      <c r="AD2521" s="19">
        <f t="shared" si="4944"/>
        <v>35.6</v>
      </c>
      <c r="AE2521" s="19"/>
      <c r="AF2521" s="19"/>
      <c r="AG2521" s="19">
        <f t="shared" si="4955"/>
        <v>35.6</v>
      </c>
      <c r="AH2521" s="19">
        <f t="shared" si="4956"/>
        <v>35.6</v>
      </c>
      <c r="AI2521" s="19">
        <f t="shared" si="4957"/>
        <v>35.6</v>
      </c>
      <c r="AJ2521" s="19"/>
      <c r="AK2521" s="19"/>
      <c r="AL2521" s="19"/>
      <c r="AM2521" s="19">
        <f t="shared" si="5030"/>
        <v>35.6</v>
      </c>
      <c r="AN2521" s="19"/>
      <c r="AO2521" s="19">
        <f t="shared" si="4926"/>
        <v>35.6</v>
      </c>
      <c r="AP2521" s="19">
        <f t="shared" si="5031"/>
        <v>35.6</v>
      </c>
      <c r="AQ2521" s="19"/>
      <c r="AR2521" s="19">
        <f t="shared" si="4927"/>
        <v>35.6</v>
      </c>
      <c r="AS2521" s="19">
        <f t="shared" si="5032"/>
        <v>35.6</v>
      </c>
      <c r="AT2521" s="19"/>
      <c r="AU2521" s="19">
        <f t="shared" si="4928"/>
        <v>35.6</v>
      </c>
      <c r="AV2521" s="19"/>
      <c r="AW2521" s="32"/>
      <c r="AX2521" s="23"/>
      <c r="AY2521" s="2"/>
    </row>
    <row r="2522" spans="1:51" ht="31.2" x14ac:dyDescent="0.3">
      <c r="A2522" s="49" t="s">
        <v>518</v>
      </c>
      <c r="B2522" s="45">
        <v>120</v>
      </c>
      <c r="C2522" s="49" t="s">
        <v>200</v>
      </c>
      <c r="D2522" s="49" t="s">
        <v>200</v>
      </c>
      <c r="E2522" s="15" t="s">
        <v>554</v>
      </c>
      <c r="F2522" s="19">
        <v>155</v>
      </c>
      <c r="G2522" s="19">
        <v>155</v>
      </c>
      <c r="H2522" s="19">
        <v>155</v>
      </c>
      <c r="I2522" s="19"/>
      <c r="J2522" s="19"/>
      <c r="K2522" s="19"/>
      <c r="L2522" s="19">
        <f t="shared" si="4946"/>
        <v>155</v>
      </c>
      <c r="M2522" s="19">
        <f t="shared" si="4947"/>
        <v>155</v>
      </c>
      <c r="N2522" s="19">
        <f t="shared" si="4948"/>
        <v>155</v>
      </c>
      <c r="O2522" s="19"/>
      <c r="P2522" s="19"/>
      <c r="Q2522" s="19"/>
      <c r="R2522" s="19">
        <f t="shared" si="4920"/>
        <v>155</v>
      </c>
      <c r="S2522" s="19">
        <f t="shared" si="4921"/>
        <v>155</v>
      </c>
      <c r="T2522" s="19">
        <f t="shared" si="4922"/>
        <v>155</v>
      </c>
      <c r="U2522" s="19"/>
      <c r="V2522" s="19">
        <f t="shared" si="4923"/>
        <v>155</v>
      </c>
      <c r="W2522" s="19">
        <f t="shared" si="4924"/>
        <v>155</v>
      </c>
      <c r="X2522" s="19">
        <f t="shared" si="4925"/>
        <v>155</v>
      </c>
      <c r="Y2522" s="19"/>
      <c r="Z2522" s="19"/>
      <c r="AA2522" s="19"/>
      <c r="AB2522" s="19">
        <f t="shared" si="4942"/>
        <v>155</v>
      </c>
      <c r="AC2522" s="19">
        <f t="shared" si="4943"/>
        <v>155</v>
      </c>
      <c r="AD2522" s="19">
        <f t="shared" si="4944"/>
        <v>155</v>
      </c>
      <c r="AE2522" s="19"/>
      <c r="AF2522" s="19"/>
      <c r="AG2522" s="19">
        <f t="shared" si="4955"/>
        <v>155</v>
      </c>
      <c r="AH2522" s="19">
        <f t="shared" si="4956"/>
        <v>155</v>
      </c>
      <c r="AI2522" s="19">
        <f t="shared" si="4957"/>
        <v>155</v>
      </c>
      <c r="AJ2522" s="19"/>
      <c r="AK2522" s="19"/>
      <c r="AL2522" s="19"/>
      <c r="AM2522" s="19">
        <f t="shared" si="5030"/>
        <v>155</v>
      </c>
      <c r="AN2522" s="19"/>
      <c r="AO2522" s="19">
        <f t="shared" si="4926"/>
        <v>155</v>
      </c>
      <c r="AP2522" s="19">
        <f t="shared" si="5031"/>
        <v>155</v>
      </c>
      <c r="AQ2522" s="19"/>
      <c r="AR2522" s="19">
        <f t="shared" si="4927"/>
        <v>155</v>
      </c>
      <c r="AS2522" s="19">
        <f t="shared" si="5032"/>
        <v>155</v>
      </c>
      <c r="AT2522" s="19"/>
      <c r="AU2522" s="19">
        <f t="shared" si="4928"/>
        <v>155</v>
      </c>
      <c r="AV2522" s="19"/>
      <c r="AW2522" s="32"/>
      <c r="AX2522" s="23"/>
      <c r="AY2522" s="2"/>
    </row>
    <row r="2523" spans="1:51" ht="31.2" x14ac:dyDescent="0.3">
      <c r="A2523" s="49" t="s">
        <v>518</v>
      </c>
      <c r="B2523" s="45">
        <v>120</v>
      </c>
      <c r="C2523" s="49" t="s">
        <v>142</v>
      </c>
      <c r="D2523" s="49" t="s">
        <v>200</v>
      </c>
      <c r="E2523" s="15" t="s">
        <v>556</v>
      </c>
      <c r="F2523" s="19">
        <v>100</v>
      </c>
      <c r="G2523" s="19">
        <v>100</v>
      </c>
      <c r="H2523" s="19">
        <v>100</v>
      </c>
      <c r="I2523" s="19"/>
      <c r="J2523" s="19"/>
      <c r="K2523" s="19"/>
      <c r="L2523" s="19">
        <f t="shared" si="4946"/>
        <v>100</v>
      </c>
      <c r="M2523" s="19">
        <f t="shared" si="4947"/>
        <v>100</v>
      </c>
      <c r="N2523" s="19">
        <f t="shared" si="4948"/>
        <v>100</v>
      </c>
      <c r="O2523" s="19"/>
      <c r="P2523" s="19"/>
      <c r="Q2523" s="19"/>
      <c r="R2523" s="19">
        <f t="shared" si="4920"/>
        <v>100</v>
      </c>
      <c r="S2523" s="19">
        <f t="shared" si="4921"/>
        <v>100</v>
      </c>
      <c r="T2523" s="19">
        <f t="shared" si="4922"/>
        <v>100</v>
      </c>
      <c r="U2523" s="19"/>
      <c r="V2523" s="19">
        <f t="shared" si="4923"/>
        <v>100</v>
      </c>
      <c r="W2523" s="19">
        <f t="shared" si="4924"/>
        <v>100</v>
      </c>
      <c r="X2523" s="19">
        <f t="shared" si="4925"/>
        <v>100</v>
      </c>
      <c r="Y2523" s="19"/>
      <c r="Z2523" s="19"/>
      <c r="AA2523" s="19"/>
      <c r="AB2523" s="19">
        <f t="shared" si="4942"/>
        <v>100</v>
      </c>
      <c r="AC2523" s="19">
        <f t="shared" si="4943"/>
        <v>100</v>
      </c>
      <c r="AD2523" s="19">
        <f t="shared" si="4944"/>
        <v>100</v>
      </c>
      <c r="AE2523" s="19"/>
      <c r="AF2523" s="19"/>
      <c r="AG2523" s="19">
        <f t="shared" si="4955"/>
        <v>100</v>
      </c>
      <c r="AH2523" s="19">
        <f t="shared" si="4956"/>
        <v>100</v>
      </c>
      <c r="AI2523" s="19">
        <f t="shared" si="4957"/>
        <v>100</v>
      </c>
      <c r="AJ2523" s="19"/>
      <c r="AK2523" s="19"/>
      <c r="AL2523" s="19"/>
      <c r="AM2523" s="19">
        <f t="shared" si="5030"/>
        <v>100</v>
      </c>
      <c r="AN2523" s="19"/>
      <c r="AO2523" s="19">
        <f t="shared" si="4926"/>
        <v>100</v>
      </c>
      <c r="AP2523" s="19">
        <f t="shared" si="5031"/>
        <v>100</v>
      </c>
      <c r="AQ2523" s="19"/>
      <c r="AR2523" s="19">
        <f t="shared" si="4927"/>
        <v>100</v>
      </c>
      <c r="AS2523" s="19">
        <f t="shared" si="5032"/>
        <v>100</v>
      </c>
      <c r="AT2523" s="19"/>
      <c r="AU2523" s="19">
        <f t="shared" si="4928"/>
        <v>100</v>
      </c>
      <c r="AV2523" s="19"/>
      <c r="AW2523" s="32"/>
      <c r="AX2523" s="23"/>
      <c r="AY2523" s="2"/>
    </row>
    <row r="2524" spans="1:51" x14ac:dyDescent="0.3">
      <c r="A2524" s="49" t="s">
        <v>518</v>
      </c>
      <c r="B2524" s="45">
        <v>120</v>
      </c>
      <c r="C2524" s="49" t="s">
        <v>28</v>
      </c>
      <c r="D2524" s="49" t="s">
        <v>30</v>
      </c>
      <c r="E2524" s="15" t="s">
        <v>562</v>
      </c>
      <c r="F2524" s="19">
        <v>450</v>
      </c>
      <c r="G2524" s="19">
        <v>450</v>
      </c>
      <c r="H2524" s="19">
        <v>450</v>
      </c>
      <c r="I2524" s="19"/>
      <c r="J2524" s="19"/>
      <c r="K2524" s="19"/>
      <c r="L2524" s="19">
        <f t="shared" si="4946"/>
        <v>450</v>
      </c>
      <c r="M2524" s="19">
        <f t="shared" si="4947"/>
        <v>450</v>
      </c>
      <c r="N2524" s="19">
        <f t="shared" si="4948"/>
        <v>450</v>
      </c>
      <c r="O2524" s="19"/>
      <c r="P2524" s="19"/>
      <c r="Q2524" s="19"/>
      <c r="R2524" s="19">
        <f t="shared" si="4920"/>
        <v>450</v>
      </c>
      <c r="S2524" s="19">
        <f t="shared" si="4921"/>
        <v>450</v>
      </c>
      <c r="T2524" s="19">
        <f t="shared" si="4922"/>
        <v>450</v>
      </c>
      <c r="U2524" s="19"/>
      <c r="V2524" s="19">
        <f t="shared" si="4923"/>
        <v>450</v>
      </c>
      <c r="W2524" s="19">
        <f t="shared" si="4924"/>
        <v>450</v>
      </c>
      <c r="X2524" s="19">
        <f t="shared" si="4925"/>
        <v>450</v>
      </c>
      <c r="Y2524" s="19"/>
      <c r="Z2524" s="19"/>
      <c r="AA2524" s="19"/>
      <c r="AB2524" s="19">
        <f t="shared" si="4942"/>
        <v>450</v>
      </c>
      <c r="AC2524" s="19">
        <f t="shared" si="4943"/>
        <v>450</v>
      </c>
      <c r="AD2524" s="19">
        <f t="shared" si="4944"/>
        <v>450</v>
      </c>
      <c r="AE2524" s="19"/>
      <c r="AF2524" s="19"/>
      <c r="AG2524" s="19">
        <f t="shared" si="4955"/>
        <v>450</v>
      </c>
      <c r="AH2524" s="19">
        <f t="shared" si="4956"/>
        <v>450</v>
      </c>
      <c r="AI2524" s="19">
        <f t="shared" si="4957"/>
        <v>450</v>
      </c>
      <c r="AJ2524" s="19"/>
      <c r="AK2524" s="19"/>
      <c r="AL2524" s="19"/>
      <c r="AM2524" s="19">
        <f t="shared" si="5030"/>
        <v>450</v>
      </c>
      <c r="AN2524" s="19"/>
      <c r="AO2524" s="19">
        <f t="shared" si="4926"/>
        <v>450</v>
      </c>
      <c r="AP2524" s="19">
        <f t="shared" si="5031"/>
        <v>450</v>
      </c>
      <c r="AQ2524" s="19"/>
      <c r="AR2524" s="19">
        <f t="shared" si="4927"/>
        <v>450</v>
      </c>
      <c r="AS2524" s="19">
        <f t="shared" si="5032"/>
        <v>450</v>
      </c>
      <c r="AT2524" s="19"/>
      <c r="AU2524" s="19">
        <f t="shared" si="4928"/>
        <v>450</v>
      </c>
      <c r="AV2524" s="19"/>
      <c r="AW2524" s="32"/>
      <c r="AX2524" s="23"/>
      <c r="AY2524" s="2"/>
    </row>
    <row r="2525" spans="1:51" ht="31.2" x14ac:dyDescent="0.3">
      <c r="A2525" s="49" t="s">
        <v>518</v>
      </c>
      <c r="B2525" s="45">
        <v>120</v>
      </c>
      <c r="C2525" s="49" t="s">
        <v>24</v>
      </c>
      <c r="D2525" s="49" t="s">
        <v>151</v>
      </c>
      <c r="E2525" s="15" t="s">
        <v>564</v>
      </c>
      <c r="F2525" s="19">
        <v>77.2</v>
      </c>
      <c r="G2525" s="19">
        <v>77.2</v>
      </c>
      <c r="H2525" s="19">
        <v>77.2</v>
      </c>
      <c r="I2525" s="19"/>
      <c r="J2525" s="19"/>
      <c r="K2525" s="19"/>
      <c r="L2525" s="19">
        <f t="shared" si="4946"/>
        <v>77.2</v>
      </c>
      <c r="M2525" s="19">
        <f t="shared" si="4947"/>
        <v>77.2</v>
      </c>
      <c r="N2525" s="19">
        <f t="shared" si="4948"/>
        <v>77.2</v>
      </c>
      <c r="O2525" s="19"/>
      <c r="P2525" s="19"/>
      <c r="Q2525" s="19"/>
      <c r="R2525" s="19">
        <f t="shared" si="4920"/>
        <v>77.2</v>
      </c>
      <c r="S2525" s="19">
        <f t="shared" si="4921"/>
        <v>77.2</v>
      </c>
      <c r="T2525" s="19">
        <f t="shared" si="4922"/>
        <v>77.2</v>
      </c>
      <c r="U2525" s="19"/>
      <c r="V2525" s="19">
        <f t="shared" si="4923"/>
        <v>77.2</v>
      </c>
      <c r="W2525" s="19">
        <f t="shared" si="4924"/>
        <v>77.2</v>
      </c>
      <c r="X2525" s="19">
        <f t="shared" si="4925"/>
        <v>77.2</v>
      </c>
      <c r="Y2525" s="19"/>
      <c r="Z2525" s="19"/>
      <c r="AA2525" s="19"/>
      <c r="AB2525" s="19">
        <f t="shared" si="4942"/>
        <v>77.2</v>
      </c>
      <c r="AC2525" s="19">
        <f t="shared" si="4943"/>
        <v>77.2</v>
      </c>
      <c r="AD2525" s="19">
        <f t="shared" si="4944"/>
        <v>77.2</v>
      </c>
      <c r="AE2525" s="19"/>
      <c r="AF2525" s="19"/>
      <c r="AG2525" s="19">
        <f t="shared" si="4955"/>
        <v>77.2</v>
      </c>
      <c r="AH2525" s="19">
        <f t="shared" si="4956"/>
        <v>77.2</v>
      </c>
      <c r="AI2525" s="19">
        <f t="shared" si="4957"/>
        <v>77.2</v>
      </c>
      <c r="AJ2525" s="19"/>
      <c r="AK2525" s="19"/>
      <c r="AL2525" s="19"/>
      <c r="AM2525" s="19">
        <f t="shared" si="5030"/>
        <v>77.2</v>
      </c>
      <c r="AN2525" s="19"/>
      <c r="AO2525" s="19">
        <f t="shared" si="4926"/>
        <v>77.2</v>
      </c>
      <c r="AP2525" s="19">
        <f t="shared" si="5031"/>
        <v>77.2</v>
      </c>
      <c r="AQ2525" s="19"/>
      <c r="AR2525" s="19">
        <f t="shared" si="4927"/>
        <v>77.2</v>
      </c>
      <c r="AS2525" s="19">
        <f t="shared" si="5032"/>
        <v>77.2</v>
      </c>
      <c r="AT2525" s="19"/>
      <c r="AU2525" s="19">
        <f t="shared" si="4928"/>
        <v>77.2</v>
      </c>
      <c r="AV2525" s="19"/>
      <c r="AW2525" s="32"/>
      <c r="AX2525" s="23"/>
      <c r="AY2525" s="2"/>
    </row>
    <row r="2526" spans="1:51" x14ac:dyDescent="0.3">
      <c r="A2526" s="49" t="s">
        <v>518</v>
      </c>
      <c r="B2526" s="45">
        <v>120</v>
      </c>
      <c r="C2526" s="49" t="s">
        <v>61</v>
      </c>
      <c r="D2526" s="49" t="s">
        <v>142</v>
      </c>
      <c r="E2526" s="15" t="s">
        <v>569</v>
      </c>
      <c r="F2526" s="19">
        <v>1.1000000000000001</v>
      </c>
      <c r="G2526" s="19">
        <v>0.7</v>
      </c>
      <c r="H2526" s="19">
        <v>0.6</v>
      </c>
      <c r="I2526" s="19"/>
      <c r="J2526" s="19"/>
      <c r="K2526" s="19"/>
      <c r="L2526" s="19">
        <f t="shared" si="4946"/>
        <v>1.1000000000000001</v>
      </c>
      <c r="M2526" s="19">
        <f t="shared" si="4947"/>
        <v>0.7</v>
      </c>
      <c r="N2526" s="19">
        <f t="shared" si="4948"/>
        <v>0.6</v>
      </c>
      <c r="O2526" s="19"/>
      <c r="P2526" s="19"/>
      <c r="Q2526" s="19"/>
      <c r="R2526" s="19">
        <f t="shared" si="4920"/>
        <v>1.1000000000000001</v>
      </c>
      <c r="S2526" s="19">
        <f t="shared" si="4921"/>
        <v>0.7</v>
      </c>
      <c r="T2526" s="19">
        <f t="shared" si="4922"/>
        <v>0.6</v>
      </c>
      <c r="U2526" s="19"/>
      <c r="V2526" s="19">
        <f t="shared" si="4923"/>
        <v>1.1000000000000001</v>
      </c>
      <c r="W2526" s="19">
        <f t="shared" si="4924"/>
        <v>0.7</v>
      </c>
      <c r="X2526" s="19">
        <f t="shared" si="4925"/>
        <v>0.6</v>
      </c>
      <c r="Y2526" s="19"/>
      <c r="Z2526" s="19"/>
      <c r="AA2526" s="19"/>
      <c r="AB2526" s="19">
        <f t="shared" si="4942"/>
        <v>1.1000000000000001</v>
      </c>
      <c r="AC2526" s="19">
        <f t="shared" si="4943"/>
        <v>0.7</v>
      </c>
      <c r="AD2526" s="19">
        <f t="shared" si="4944"/>
        <v>0.6</v>
      </c>
      <c r="AE2526" s="19"/>
      <c r="AF2526" s="19"/>
      <c r="AG2526" s="19">
        <f t="shared" si="4955"/>
        <v>1.1000000000000001</v>
      </c>
      <c r="AH2526" s="19">
        <f t="shared" si="4956"/>
        <v>0.7</v>
      </c>
      <c r="AI2526" s="19">
        <f t="shared" si="4957"/>
        <v>0.6</v>
      </c>
      <c r="AJ2526" s="19"/>
      <c r="AK2526" s="19"/>
      <c r="AL2526" s="19"/>
      <c r="AM2526" s="19">
        <f t="shared" si="5030"/>
        <v>1.1000000000000001</v>
      </c>
      <c r="AN2526" s="19"/>
      <c r="AO2526" s="19">
        <f t="shared" si="4926"/>
        <v>1.1000000000000001</v>
      </c>
      <c r="AP2526" s="19">
        <f t="shared" si="5031"/>
        <v>0.7</v>
      </c>
      <c r="AQ2526" s="19"/>
      <c r="AR2526" s="19">
        <f t="shared" si="4927"/>
        <v>0.7</v>
      </c>
      <c r="AS2526" s="19">
        <f t="shared" si="5032"/>
        <v>0.6</v>
      </c>
      <c r="AT2526" s="19"/>
      <c r="AU2526" s="19">
        <f t="shared" si="4928"/>
        <v>0.6</v>
      </c>
      <c r="AV2526" s="19"/>
      <c r="AW2526" s="32"/>
      <c r="AX2526" s="23"/>
      <c r="AY2526" s="2"/>
    </row>
    <row r="2527" spans="1:51" ht="31.2" x14ac:dyDescent="0.3">
      <c r="A2527" s="49" t="s">
        <v>518</v>
      </c>
      <c r="B2527" s="45">
        <v>200</v>
      </c>
      <c r="C2527" s="49"/>
      <c r="D2527" s="49"/>
      <c r="E2527" s="15" t="s">
        <v>578</v>
      </c>
      <c r="F2527" s="19">
        <f t="shared" ref="F2527:K2527" si="5033">F2528</f>
        <v>44612.80000000001</v>
      </c>
      <c r="G2527" s="19">
        <f t="shared" si="5033"/>
        <v>44096.100000000006</v>
      </c>
      <c r="H2527" s="19">
        <f t="shared" si="5033"/>
        <v>44096.200000000004</v>
      </c>
      <c r="I2527" s="19">
        <f t="shared" si="5033"/>
        <v>1439.7</v>
      </c>
      <c r="J2527" s="19">
        <f t="shared" si="5033"/>
        <v>1453.4</v>
      </c>
      <c r="K2527" s="19">
        <f t="shared" si="5033"/>
        <v>1453.4</v>
      </c>
      <c r="L2527" s="19">
        <f t="shared" si="4946"/>
        <v>46052.500000000007</v>
      </c>
      <c r="M2527" s="19">
        <f t="shared" si="4947"/>
        <v>45549.500000000007</v>
      </c>
      <c r="N2527" s="19">
        <f t="shared" si="4948"/>
        <v>45549.600000000006</v>
      </c>
      <c r="O2527" s="19">
        <f t="shared" ref="O2527:Q2527" si="5034">O2528</f>
        <v>854.2</v>
      </c>
      <c r="P2527" s="19">
        <f t="shared" si="5034"/>
        <v>0</v>
      </c>
      <c r="Q2527" s="19">
        <f t="shared" si="5034"/>
        <v>0</v>
      </c>
      <c r="R2527" s="19">
        <f t="shared" si="4920"/>
        <v>46906.700000000004</v>
      </c>
      <c r="S2527" s="19">
        <f t="shared" si="4921"/>
        <v>45549.500000000007</v>
      </c>
      <c r="T2527" s="19">
        <f t="shared" si="4922"/>
        <v>45549.600000000006</v>
      </c>
      <c r="U2527" s="19">
        <f t="shared" ref="U2527:AV2527" si="5035">U2528</f>
        <v>0</v>
      </c>
      <c r="V2527" s="19">
        <f t="shared" si="4923"/>
        <v>46906.700000000004</v>
      </c>
      <c r="W2527" s="19">
        <f t="shared" si="4924"/>
        <v>45549.500000000007</v>
      </c>
      <c r="X2527" s="19">
        <f t="shared" si="4925"/>
        <v>45549.600000000006</v>
      </c>
      <c r="Y2527" s="19">
        <f t="shared" si="5035"/>
        <v>0</v>
      </c>
      <c r="Z2527" s="19">
        <f t="shared" si="5035"/>
        <v>0</v>
      </c>
      <c r="AA2527" s="19">
        <f t="shared" si="5035"/>
        <v>0</v>
      </c>
      <c r="AB2527" s="19">
        <f t="shared" si="4942"/>
        <v>46906.700000000004</v>
      </c>
      <c r="AC2527" s="19">
        <f t="shared" si="4943"/>
        <v>45549.500000000007</v>
      </c>
      <c r="AD2527" s="19">
        <f t="shared" si="4944"/>
        <v>45549.600000000006</v>
      </c>
      <c r="AE2527" s="19">
        <f t="shared" si="5035"/>
        <v>0</v>
      </c>
      <c r="AF2527" s="19">
        <f t="shared" si="5035"/>
        <v>0</v>
      </c>
      <c r="AG2527" s="19">
        <f t="shared" si="4955"/>
        <v>46906.700000000004</v>
      </c>
      <c r="AH2527" s="19">
        <f t="shared" si="4956"/>
        <v>45549.500000000007</v>
      </c>
      <c r="AI2527" s="19">
        <f t="shared" si="4957"/>
        <v>45549.600000000006</v>
      </c>
      <c r="AJ2527" s="19">
        <f t="shared" si="5035"/>
        <v>-4660.9319999999998</v>
      </c>
      <c r="AK2527" s="19">
        <f t="shared" si="5035"/>
        <v>0</v>
      </c>
      <c r="AL2527" s="19">
        <f t="shared" si="5035"/>
        <v>0</v>
      </c>
      <c r="AM2527" s="19">
        <f t="shared" si="5030"/>
        <v>42245.768000000004</v>
      </c>
      <c r="AN2527" s="19">
        <f t="shared" si="5035"/>
        <v>0</v>
      </c>
      <c r="AO2527" s="19">
        <f t="shared" si="4926"/>
        <v>42245.768000000004</v>
      </c>
      <c r="AP2527" s="19">
        <f t="shared" si="5031"/>
        <v>45549.500000000007</v>
      </c>
      <c r="AQ2527" s="19">
        <f t="shared" si="5035"/>
        <v>0</v>
      </c>
      <c r="AR2527" s="19">
        <f t="shared" si="4927"/>
        <v>45549.500000000007</v>
      </c>
      <c r="AS2527" s="19">
        <f t="shared" si="5032"/>
        <v>45549.600000000006</v>
      </c>
      <c r="AT2527" s="19">
        <f t="shared" si="5035"/>
        <v>0</v>
      </c>
      <c r="AU2527" s="19">
        <f t="shared" si="4928"/>
        <v>45549.600000000006</v>
      </c>
      <c r="AV2527" s="19">
        <f t="shared" si="5035"/>
        <v>0</v>
      </c>
      <c r="AW2527" s="32"/>
      <c r="AX2527" s="23"/>
      <c r="AY2527" s="2"/>
    </row>
    <row r="2528" spans="1:51" ht="46.8" x14ac:dyDescent="0.3">
      <c r="A2528" s="49" t="s">
        <v>518</v>
      </c>
      <c r="B2528" s="45">
        <v>240</v>
      </c>
      <c r="C2528" s="49"/>
      <c r="D2528" s="49"/>
      <c r="E2528" s="15" t="s">
        <v>586</v>
      </c>
      <c r="F2528" s="19">
        <f t="shared" ref="F2528:K2528" si="5036">F2529+F2530+F2531+F2532+F2533+F2534+F2535+F2536+F2537+F2538</f>
        <v>44612.80000000001</v>
      </c>
      <c r="G2528" s="19">
        <f t="shared" si="5036"/>
        <v>44096.100000000006</v>
      </c>
      <c r="H2528" s="19">
        <f t="shared" si="5036"/>
        <v>44096.200000000004</v>
      </c>
      <c r="I2528" s="19">
        <f t="shared" si="5036"/>
        <v>1439.7</v>
      </c>
      <c r="J2528" s="19">
        <f t="shared" si="5036"/>
        <v>1453.4</v>
      </c>
      <c r="K2528" s="19">
        <f t="shared" si="5036"/>
        <v>1453.4</v>
      </c>
      <c r="L2528" s="19">
        <f t="shared" si="4946"/>
        <v>46052.500000000007</v>
      </c>
      <c r="M2528" s="19">
        <f t="shared" si="4947"/>
        <v>45549.500000000007</v>
      </c>
      <c r="N2528" s="19">
        <f t="shared" si="4948"/>
        <v>45549.600000000006</v>
      </c>
      <c r="O2528" s="19">
        <f t="shared" ref="O2528:Q2528" si="5037">O2529+O2530+O2531+O2532+O2533+O2534+O2535+O2536+O2537+O2538</f>
        <v>854.2</v>
      </c>
      <c r="P2528" s="19">
        <f t="shared" si="5037"/>
        <v>0</v>
      </c>
      <c r="Q2528" s="19">
        <f t="shared" si="5037"/>
        <v>0</v>
      </c>
      <c r="R2528" s="19">
        <f t="shared" si="4920"/>
        <v>46906.700000000004</v>
      </c>
      <c r="S2528" s="19">
        <f t="shared" si="4921"/>
        <v>45549.500000000007</v>
      </c>
      <c r="T2528" s="19">
        <f t="shared" si="4922"/>
        <v>45549.600000000006</v>
      </c>
      <c r="U2528" s="19">
        <f t="shared" ref="U2528:AV2528" si="5038">U2529+U2530+U2531+U2532+U2533+U2534+U2535+U2536+U2537+U2538</f>
        <v>0</v>
      </c>
      <c r="V2528" s="19">
        <f t="shared" si="4923"/>
        <v>46906.700000000004</v>
      </c>
      <c r="W2528" s="19">
        <f t="shared" si="4924"/>
        <v>45549.500000000007</v>
      </c>
      <c r="X2528" s="19">
        <f t="shared" si="4925"/>
        <v>45549.600000000006</v>
      </c>
      <c r="Y2528" s="19">
        <f t="shared" ref="Y2528:AA2528" si="5039">Y2529+Y2530+Y2531+Y2532+Y2533+Y2534+Y2535+Y2536+Y2537+Y2538</f>
        <v>0</v>
      </c>
      <c r="Z2528" s="19">
        <f t="shared" si="5039"/>
        <v>0</v>
      </c>
      <c r="AA2528" s="19">
        <f t="shared" si="5039"/>
        <v>0</v>
      </c>
      <c r="AB2528" s="19">
        <f t="shared" si="4942"/>
        <v>46906.700000000004</v>
      </c>
      <c r="AC2528" s="19">
        <f t="shared" si="4943"/>
        <v>45549.500000000007</v>
      </c>
      <c r="AD2528" s="19">
        <f t="shared" si="4944"/>
        <v>45549.600000000006</v>
      </c>
      <c r="AE2528" s="19">
        <f t="shared" ref="AE2528:AF2528" si="5040">AE2529+AE2530+AE2531+AE2532+AE2533+AE2534+AE2535+AE2536+AE2537+AE2538</f>
        <v>0</v>
      </c>
      <c r="AF2528" s="19">
        <f t="shared" si="5040"/>
        <v>0</v>
      </c>
      <c r="AG2528" s="19">
        <f t="shared" si="4955"/>
        <v>46906.700000000004</v>
      </c>
      <c r="AH2528" s="19">
        <f t="shared" si="4956"/>
        <v>45549.500000000007</v>
      </c>
      <c r="AI2528" s="19">
        <f t="shared" si="4957"/>
        <v>45549.600000000006</v>
      </c>
      <c r="AJ2528" s="19">
        <f t="shared" ref="AJ2528:AL2528" si="5041">AJ2529+AJ2530+AJ2531+AJ2532+AJ2533+AJ2534+AJ2535+AJ2536+AJ2537+AJ2538</f>
        <v>-4660.9319999999998</v>
      </c>
      <c r="AK2528" s="19">
        <f t="shared" si="5041"/>
        <v>0</v>
      </c>
      <c r="AL2528" s="19">
        <f t="shared" si="5041"/>
        <v>0</v>
      </c>
      <c r="AM2528" s="19">
        <f t="shared" si="5030"/>
        <v>42245.768000000004</v>
      </c>
      <c r="AN2528" s="19">
        <f t="shared" ref="AN2528" si="5042">AN2529+AN2530+AN2531+AN2532+AN2533+AN2534+AN2535+AN2536+AN2537+AN2538</f>
        <v>0</v>
      </c>
      <c r="AO2528" s="19">
        <f t="shared" si="4926"/>
        <v>42245.768000000004</v>
      </c>
      <c r="AP2528" s="19">
        <f t="shared" si="5031"/>
        <v>45549.500000000007</v>
      </c>
      <c r="AQ2528" s="19">
        <f t="shared" ref="AQ2528" si="5043">AQ2529+AQ2530+AQ2531+AQ2532+AQ2533+AQ2534+AQ2535+AQ2536+AQ2537+AQ2538</f>
        <v>0</v>
      </c>
      <c r="AR2528" s="19">
        <f t="shared" si="4927"/>
        <v>45549.500000000007</v>
      </c>
      <c r="AS2528" s="19">
        <f t="shared" si="5032"/>
        <v>45549.600000000006</v>
      </c>
      <c r="AT2528" s="19">
        <f t="shared" ref="AT2528" si="5044">AT2529+AT2530+AT2531+AT2532+AT2533+AT2534+AT2535+AT2536+AT2537+AT2538</f>
        <v>0</v>
      </c>
      <c r="AU2528" s="19">
        <f t="shared" si="4928"/>
        <v>45549.600000000006</v>
      </c>
      <c r="AV2528" s="19">
        <f t="shared" si="5038"/>
        <v>0</v>
      </c>
      <c r="AW2528" s="32"/>
      <c r="AX2528" s="23"/>
      <c r="AY2528" s="2"/>
    </row>
    <row r="2529" spans="1:51" ht="46.8" x14ac:dyDescent="0.3">
      <c r="A2529" s="49" t="s">
        <v>518</v>
      </c>
      <c r="B2529" s="45">
        <v>240</v>
      </c>
      <c r="C2529" s="49" t="s">
        <v>5</v>
      </c>
      <c r="D2529" s="49" t="s">
        <v>142</v>
      </c>
      <c r="E2529" s="15" t="s">
        <v>540</v>
      </c>
      <c r="F2529" s="19">
        <v>6277.4</v>
      </c>
      <c r="G2529" s="19">
        <v>6277.4</v>
      </c>
      <c r="H2529" s="19">
        <v>6277.4</v>
      </c>
      <c r="I2529" s="19"/>
      <c r="J2529" s="19"/>
      <c r="K2529" s="19"/>
      <c r="L2529" s="19">
        <f t="shared" si="4946"/>
        <v>6277.4</v>
      </c>
      <c r="M2529" s="19">
        <f t="shared" si="4947"/>
        <v>6277.4</v>
      </c>
      <c r="N2529" s="19">
        <f t="shared" si="4948"/>
        <v>6277.4</v>
      </c>
      <c r="O2529" s="19"/>
      <c r="P2529" s="19"/>
      <c r="Q2529" s="19"/>
      <c r="R2529" s="19">
        <f t="shared" si="4920"/>
        <v>6277.4</v>
      </c>
      <c r="S2529" s="19">
        <f t="shared" si="4921"/>
        <v>6277.4</v>
      </c>
      <c r="T2529" s="19">
        <f t="shared" si="4922"/>
        <v>6277.4</v>
      </c>
      <c r="U2529" s="19"/>
      <c r="V2529" s="19">
        <f t="shared" si="4923"/>
        <v>6277.4</v>
      </c>
      <c r="W2529" s="19">
        <f t="shared" si="4924"/>
        <v>6277.4</v>
      </c>
      <c r="X2529" s="19">
        <f t="shared" si="4925"/>
        <v>6277.4</v>
      </c>
      <c r="Y2529" s="19"/>
      <c r="Z2529" s="19"/>
      <c r="AA2529" s="19"/>
      <c r="AB2529" s="19">
        <f t="shared" si="4942"/>
        <v>6277.4</v>
      </c>
      <c r="AC2529" s="19">
        <f t="shared" si="4943"/>
        <v>6277.4</v>
      </c>
      <c r="AD2529" s="19">
        <f t="shared" si="4944"/>
        <v>6277.4</v>
      </c>
      <c r="AE2529" s="19"/>
      <c r="AF2529" s="19"/>
      <c r="AG2529" s="19">
        <f t="shared" si="4955"/>
        <v>6277.4</v>
      </c>
      <c r="AH2529" s="19">
        <f t="shared" si="4956"/>
        <v>6277.4</v>
      </c>
      <c r="AI2529" s="19">
        <f t="shared" si="4957"/>
        <v>6277.4</v>
      </c>
      <c r="AJ2529" s="19">
        <v>-603.82000000000005</v>
      </c>
      <c r="AK2529" s="19"/>
      <c r="AL2529" s="19"/>
      <c r="AM2529" s="19">
        <f t="shared" si="5030"/>
        <v>5673.58</v>
      </c>
      <c r="AN2529" s="19"/>
      <c r="AO2529" s="19">
        <f t="shared" si="4926"/>
        <v>5673.58</v>
      </c>
      <c r="AP2529" s="19">
        <f t="shared" si="5031"/>
        <v>6277.4</v>
      </c>
      <c r="AQ2529" s="19"/>
      <c r="AR2529" s="19">
        <f t="shared" si="4927"/>
        <v>6277.4</v>
      </c>
      <c r="AS2529" s="19">
        <f t="shared" si="5032"/>
        <v>6277.4</v>
      </c>
      <c r="AT2529" s="19"/>
      <c r="AU2529" s="19">
        <f t="shared" si="4928"/>
        <v>6277.4</v>
      </c>
      <c r="AV2529" s="19"/>
      <c r="AW2529" s="32"/>
      <c r="AX2529" s="23"/>
      <c r="AY2529" s="2"/>
    </row>
    <row r="2530" spans="1:51" x14ac:dyDescent="0.3">
      <c r="A2530" s="49" t="s">
        <v>518</v>
      </c>
      <c r="B2530" s="45">
        <v>240</v>
      </c>
      <c r="C2530" s="49" t="s">
        <v>5</v>
      </c>
      <c r="D2530" s="49" t="s">
        <v>6</v>
      </c>
      <c r="E2530" s="15" t="s">
        <v>543</v>
      </c>
      <c r="F2530" s="19">
        <v>20642.599999999999</v>
      </c>
      <c r="G2530" s="19">
        <v>20357.099999999999</v>
      </c>
      <c r="H2530" s="19">
        <v>20357.099999999999</v>
      </c>
      <c r="I2530" s="24">
        <v>1412.4</v>
      </c>
      <c r="J2530" s="24">
        <v>1412.4</v>
      </c>
      <c r="K2530" s="24">
        <v>1412.4</v>
      </c>
      <c r="L2530" s="19">
        <f t="shared" si="4946"/>
        <v>22055</v>
      </c>
      <c r="M2530" s="19">
        <f t="shared" si="4947"/>
        <v>21769.5</v>
      </c>
      <c r="N2530" s="19">
        <f t="shared" si="4948"/>
        <v>21769.5</v>
      </c>
      <c r="O2530" s="19">
        <v>546.70000000000005</v>
      </c>
      <c r="P2530" s="19"/>
      <c r="Q2530" s="19"/>
      <c r="R2530" s="19">
        <f t="shared" si="4920"/>
        <v>22601.7</v>
      </c>
      <c r="S2530" s="19">
        <f t="shared" si="4921"/>
        <v>21769.5</v>
      </c>
      <c r="T2530" s="19">
        <f t="shared" si="4922"/>
        <v>21769.5</v>
      </c>
      <c r="U2530" s="19"/>
      <c r="V2530" s="19">
        <f t="shared" si="4923"/>
        <v>22601.7</v>
      </c>
      <c r="W2530" s="19">
        <f t="shared" si="4924"/>
        <v>21769.5</v>
      </c>
      <c r="X2530" s="19">
        <f t="shared" si="4925"/>
        <v>21769.5</v>
      </c>
      <c r="Y2530" s="19"/>
      <c r="Z2530" s="19"/>
      <c r="AA2530" s="19"/>
      <c r="AB2530" s="19">
        <f t="shared" si="4942"/>
        <v>22601.7</v>
      </c>
      <c r="AC2530" s="19">
        <f t="shared" si="4943"/>
        <v>21769.5</v>
      </c>
      <c r="AD2530" s="19">
        <f t="shared" si="4944"/>
        <v>21769.5</v>
      </c>
      <c r="AE2530" s="19"/>
      <c r="AF2530" s="19"/>
      <c r="AG2530" s="19">
        <f t="shared" si="4955"/>
        <v>22601.7</v>
      </c>
      <c r="AH2530" s="19">
        <f t="shared" si="4956"/>
        <v>21769.5</v>
      </c>
      <c r="AI2530" s="19">
        <f t="shared" si="4957"/>
        <v>21769.5</v>
      </c>
      <c r="AJ2530" s="19">
        <f>-35-59.37-10-396.78-424.63-112.61-264.45-211.55-360.56-452.53</f>
        <v>-2327.4799999999996</v>
      </c>
      <c r="AK2530" s="19"/>
      <c r="AL2530" s="19"/>
      <c r="AM2530" s="19">
        <f t="shared" si="5030"/>
        <v>20274.22</v>
      </c>
      <c r="AN2530" s="19"/>
      <c r="AO2530" s="19">
        <f t="shared" si="4926"/>
        <v>20274.22</v>
      </c>
      <c r="AP2530" s="19">
        <f t="shared" si="5031"/>
        <v>21769.5</v>
      </c>
      <c r="AQ2530" s="19"/>
      <c r="AR2530" s="19">
        <f t="shared" si="4927"/>
        <v>21769.5</v>
      </c>
      <c r="AS2530" s="19">
        <f t="shared" si="5032"/>
        <v>21769.5</v>
      </c>
      <c r="AT2530" s="19"/>
      <c r="AU2530" s="19">
        <f t="shared" si="4928"/>
        <v>21769.5</v>
      </c>
      <c r="AV2530" s="19"/>
      <c r="AW2530" s="32"/>
      <c r="AX2530" s="23" t="s">
        <v>1276</v>
      </c>
      <c r="AY2530" s="2"/>
    </row>
    <row r="2531" spans="1:51" ht="46.8" x14ac:dyDescent="0.3">
      <c r="A2531" s="49" t="s">
        <v>518</v>
      </c>
      <c r="B2531" s="45">
        <v>240</v>
      </c>
      <c r="C2531" s="49" t="s">
        <v>20</v>
      </c>
      <c r="D2531" s="49" t="s">
        <v>35</v>
      </c>
      <c r="E2531" s="15" t="s">
        <v>546</v>
      </c>
      <c r="F2531" s="19">
        <v>914.3</v>
      </c>
      <c r="G2531" s="19">
        <v>874</v>
      </c>
      <c r="H2531" s="19">
        <v>874</v>
      </c>
      <c r="I2531" s="24">
        <v>27.3</v>
      </c>
      <c r="J2531" s="24">
        <v>41</v>
      </c>
      <c r="K2531" s="24">
        <v>41</v>
      </c>
      <c r="L2531" s="19">
        <f t="shared" si="4946"/>
        <v>941.59999999999991</v>
      </c>
      <c r="M2531" s="19">
        <f t="shared" si="4947"/>
        <v>915</v>
      </c>
      <c r="N2531" s="19">
        <f t="shared" si="4948"/>
        <v>915</v>
      </c>
      <c r="O2531" s="19">
        <v>68.3</v>
      </c>
      <c r="P2531" s="19"/>
      <c r="Q2531" s="19"/>
      <c r="R2531" s="19">
        <f t="shared" si="4920"/>
        <v>1009.8999999999999</v>
      </c>
      <c r="S2531" s="19">
        <f t="shared" si="4921"/>
        <v>915</v>
      </c>
      <c r="T2531" s="19">
        <f t="shared" si="4922"/>
        <v>915</v>
      </c>
      <c r="U2531" s="19"/>
      <c r="V2531" s="19">
        <f t="shared" si="4923"/>
        <v>1009.8999999999999</v>
      </c>
      <c r="W2531" s="19">
        <f t="shared" si="4924"/>
        <v>915</v>
      </c>
      <c r="X2531" s="19">
        <f t="shared" si="4925"/>
        <v>915</v>
      </c>
      <c r="Y2531" s="19"/>
      <c r="Z2531" s="19"/>
      <c r="AA2531" s="19"/>
      <c r="AB2531" s="19">
        <f t="shared" si="4942"/>
        <v>1009.8999999999999</v>
      </c>
      <c r="AC2531" s="19">
        <f t="shared" si="4943"/>
        <v>915</v>
      </c>
      <c r="AD2531" s="19">
        <f t="shared" si="4944"/>
        <v>915</v>
      </c>
      <c r="AE2531" s="19"/>
      <c r="AF2531" s="19"/>
      <c r="AG2531" s="19">
        <f t="shared" si="4955"/>
        <v>1009.8999999999999</v>
      </c>
      <c r="AH2531" s="19">
        <f t="shared" si="4956"/>
        <v>915</v>
      </c>
      <c r="AI2531" s="19">
        <f t="shared" si="4957"/>
        <v>915</v>
      </c>
      <c r="AJ2531" s="19">
        <v>-96.21</v>
      </c>
      <c r="AK2531" s="19"/>
      <c r="AL2531" s="19"/>
      <c r="AM2531" s="19">
        <f t="shared" si="5030"/>
        <v>913.68999999999983</v>
      </c>
      <c r="AN2531" s="19"/>
      <c r="AO2531" s="19">
        <f t="shared" si="4926"/>
        <v>913.68999999999983</v>
      </c>
      <c r="AP2531" s="19">
        <f t="shared" si="5031"/>
        <v>915</v>
      </c>
      <c r="AQ2531" s="19"/>
      <c r="AR2531" s="19">
        <f t="shared" si="4927"/>
        <v>915</v>
      </c>
      <c r="AS2531" s="19">
        <f t="shared" si="5032"/>
        <v>915</v>
      </c>
      <c r="AT2531" s="19"/>
      <c r="AU2531" s="19">
        <f t="shared" si="4928"/>
        <v>915</v>
      </c>
      <c r="AV2531" s="19"/>
      <c r="AW2531" s="32"/>
      <c r="AX2531" s="23" t="s">
        <v>1273</v>
      </c>
      <c r="AY2531" s="2"/>
    </row>
    <row r="2532" spans="1:51" x14ac:dyDescent="0.3">
      <c r="A2532" s="49" t="s">
        <v>518</v>
      </c>
      <c r="B2532" s="45">
        <v>240</v>
      </c>
      <c r="C2532" s="49" t="s">
        <v>151</v>
      </c>
      <c r="D2532" s="49" t="s">
        <v>24</v>
      </c>
      <c r="E2532" s="15" t="s">
        <v>548</v>
      </c>
      <c r="F2532" s="19">
        <v>1796.5</v>
      </c>
      <c r="G2532" s="19">
        <v>1769.2</v>
      </c>
      <c r="H2532" s="19">
        <v>1769.2</v>
      </c>
      <c r="I2532" s="19"/>
      <c r="J2532" s="19"/>
      <c r="K2532" s="19"/>
      <c r="L2532" s="19">
        <f t="shared" si="4946"/>
        <v>1796.5</v>
      </c>
      <c r="M2532" s="19">
        <f t="shared" si="4947"/>
        <v>1769.2</v>
      </c>
      <c r="N2532" s="19">
        <f t="shared" si="4948"/>
        <v>1769.2</v>
      </c>
      <c r="O2532" s="19"/>
      <c r="P2532" s="19"/>
      <c r="Q2532" s="19"/>
      <c r="R2532" s="19">
        <f t="shared" si="4920"/>
        <v>1796.5</v>
      </c>
      <c r="S2532" s="19">
        <f t="shared" si="4921"/>
        <v>1769.2</v>
      </c>
      <c r="T2532" s="19">
        <f t="shared" si="4922"/>
        <v>1769.2</v>
      </c>
      <c r="U2532" s="19"/>
      <c r="V2532" s="19">
        <f t="shared" si="4923"/>
        <v>1796.5</v>
      </c>
      <c r="W2532" s="19">
        <f t="shared" si="4924"/>
        <v>1769.2</v>
      </c>
      <c r="X2532" s="19">
        <f t="shared" si="4925"/>
        <v>1769.2</v>
      </c>
      <c r="Y2532" s="19"/>
      <c r="Z2532" s="19"/>
      <c r="AA2532" s="19"/>
      <c r="AB2532" s="19">
        <f t="shared" si="4942"/>
        <v>1796.5</v>
      </c>
      <c r="AC2532" s="19">
        <f t="shared" si="4943"/>
        <v>1769.2</v>
      </c>
      <c r="AD2532" s="19">
        <f t="shared" si="4944"/>
        <v>1769.2</v>
      </c>
      <c r="AE2532" s="19"/>
      <c r="AF2532" s="19"/>
      <c r="AG2532" s="19">
        <f t="shared" si="4955"/>
        <v>1796.5</v>
      </c>
      <c r="AH2532" s="19">
        <f t="shared" si="4956"/>
        <v>1769.2</v>
      </c>
      <c r="AI2532" s="19">
        <f t="shared" si="4957"/>
        <v>1769.2</v>
      </c>
      <c r="AJ2532" s="19">
        <v>-101.79</v>
      </c>
      <c r="AK2532" s="19"/>
      <c r="AL2532" s="19"/>
      <c r="AM2532" s="19">
        <f t="shared" si="5030"/>
        <v>1694.71</v>
      </c>
      <c r="AN2532" s="19"/>
      <c r="AO2532" s="19">
        <f t="shared" si="4926"/>
        <v>1694.71</v>
      </c>
      <c r="AP2532" s="19">
        <f t="shared" si="5031"/>
        <v>1769.2</v>
      </c>
      <c r="AQ2532" s="19"/>
      <c r="AR2532" s="19">
        <f t="shared" si="4927"/>
        <v>1769.2</v>
      </c>
      <c r="AS2532" s="19">
        <f t="shared" si="5032"/>
        <v>1769.2</v>
      </c>
      <c r="AT2532" s="19"/>
      <c r="AU2532" s="19">
        <f t="shared" si="4928"/>
        <v>1769.2</v>
      </c>
      <c r="AV2532" s="19"/>
      <c r="AW2532" s="32"/>
      <c r="AX2532" s="23"/>
      <c r="AY2532" s="2"/>
    </row>
    <row r="2533" spans="1:51" ht="31.2" x14ac:dyDescent="0.3">
      <c r="A2533" s="49" t="s">
        <v>518</v>
      </c>
      <c r="B2533" s="45">
        <v>240</v>
      </c>
      <c r="C2533" s="49" t="s">
        <v>200</v>
      </c>
      <c r="D2533" s="49" t="s">
        <v>200</v>
      </c>
      <c r="E2533" s="15" t="s">
        <v>554</v>
      </c>
      <c r="F2533" s="19">
        <v>4996</v>
      </c>
      <c r="G2533" s="19">
        <v>4914</v>
      </c>
      <c r="H2533" s="19">
        <v>4914</v>
      </c>
      <c r="I2533" s="19"/>
      <c r="J2533" s="19"/>
      <c r="K2533" s="19"/>
      <c r="L2533" s="19">
        <f t="shared" si="4946"/>
        <v>4996</v>
      </c>
      <c r="M2533" s="19">
        <f t="shared" si="4947"/>
        <v>4914</v>
      </c>
      <c r="N2533" s="19">
        <f t="shared" si="4948"/>
        <v>4914</v>
      </c>
      <c r="O2533" s="19">
        <v>102.5</v>
      </c>
      <c r="P2533" s="19"/>
      <c r="Q2533" s="19"/>
      <c r="R2533" s="19">
        <f t="shared" si="4920"/>
        <v>5098.5</v>
      </c>
      <c r="S2533" s="19">
        <f t="shared" si="4921"/>
        <v>4914</v>
      </c>
      <c r="T2533" s="19">
        <f t="shared" si="4922"/>
        <v>4914</v>
      </c>
      <c r="U2533" s="19"/>
      <c r="V2533" s="19">
        <f t="shared" si="4923"/>
        <v>5098.5</v>
      </c>
      <c r="W2533" s="19">
        <f t="shared" si="4924"/>
        <v>4914</v>
      </c>
      <c r="X2533" s="19">
        <f t="shared" si="4925"/>
        <v>4914</v>
      </c>
      <c r="Y2533" s="19"/>
      <c r="Z2533" s="19"/>
      <c r="AA2533" s="19"/>
      <c r="AB2533" s="19">
        <f t="shared" si="4942"/>
        <v>5098.5</v>
      </c>
      <c r="AC2533" s="19">
        <f t="shared" si="4943"/>
        <v>4914</v>
      </c>
      <c r="AD2533" s="19">
        <f t="shared" si="4944"/>
        <v>4914</v>
      </c>
      <c r="AE2533" s="19"/>
      <c r="AF2533" s="19"/>
      <c r="AG2533" s="19">
        <f t="shared" si="4955"/>
        <v>5098.5</v>
      </c>
      <c r="AH2533" s="19">
        <f t="shared" si="4956"/>
        <v>4914</v>
      </c>
      <c r="AI2533" s="19">
        <f t="shared" si="4957"/>
        <v>4914</v>
      </c>
      <c r="AJ2533" s="19">
        <f>-23-298.52-200.4</f>
        <v>-521.91999999999996</v>
      </c>
      <c r="AK2533" s="19"/>
      <c r="AL2533" s="19"/>
      <c r="AM2533" s="19">
        <f t="shared" si="5030"/>
        <v>4576.58</v>
      </c>
      <c r="AN2533" s="19"/>
      <c r="AO2533" s="19">
        <f t="shared" si="4926"/>
        <v>4576.58</v>
      </c>
      <c r="AP2533" s="19">
        <f t="shared" si="5031"/>
        <v>4914</v>
      </c>
      <c r="AQ2533" s="19"/>
      <c r="AR2533" s="19">
        <f t="shared" si="4927"/>
        <v>4914</v>
      </c>
      <c r="AS2533" s="19">
        <f t="shared" si="5032"/>
        <v>4914</v>
      </c>
      <c r="AT2533" s="19"/>
      <c r="AU2533" s="19">
        <f t="shared" si="4928"/>
        <v>4914</v>
      </c>
      <c r="AV2533" s="19"/>
      <c r="AW2533" s="32"/>
      <c r="AX2533" s="23"/>
      <c r="AY2533" s="2"/>
    </row>
    <row r="2534" spans="1:51" ht="31.2" x14ac:dyDescent="0.3">
      <c r="A2534" s="49" t="s">
        <v>518</v>
      </c>
      <c r="B2534" s="45">
        <v>240</v>
      </c>
      <c r="C2534" s="49" t="s">
        <v>142</v>
      </c>
      <c r="D2534" s="49" t="s">
        <v>200</v>
      </c>
      <c r="E2534" s="15" t="s">
        <v>556</v>
      </c>
      <c r="F2534" s="19">
        <v>1006.3</v>
      </c>
      <c r="G2534" s="19">
        <v>979</v>
      </c>
      <c r="H2534" s="19">
        <v>979</v>
      </c>
      <c r="I2534" s="19"/>
      <c r="J2534" s="19"/>
      <c r="K2534" s="19"/>
      <c r="L2534" s="19">
        <f t="shared" si="4946"/>
        <v>1006.3</v>
      </c>
      <c r="M2534" s="19">
        <f t="shared" si="4947"/>
        <v>979</v>
      </c>
      <c r="N2534" s="19">
        <f t="shared" si="4948"/>
        <v>979</v>
      </c>
      <c r="O2534" s="19"/>
      <c r="P2534" s="19"/>
      <c r="Q2534" s="19"/>
      <c r="R2534" s="19">
        <f t="shared" ref="R2534:R2604" si="5045">L2534+O2534</f>
        <v>1006.3</v>
      </c>
      <c r="S2534" s="19">
        <f t="shared" ref="S2534:S2604" si="5046">M2534+P2534</f>
        <v>979</v>
      </c>
      <c r="T2534" s="19">
        <f t="shared" ref="T2534:T2604" si="5047">N2534+Q2534</f>
        <v>979</v>
      </c>
      <c r="U2534" s="19"/>
      <c r="V2534" s="19">
        <f t="shared" ref="V2534:V2604" si="5048">R2534+U2534</f>
        <v>1006.3</v>
      </c>
      <c r="W2534" s="19">
        <f t="shared" ref="W2534:W2604" si="5049">S2534</f>
        <v>979</v>
      </c>
      <c r="X2534" s="19">
        <f t="shared" ref="X2534:X2604" si="5050">T2534</f>
        <v>979</v>
      </c>
      <c r="Y2534" s="19"/>
      <c r="Z2534" s="19"/>
      <c r="AA2534" s="19"/>
      <c r="AB2534" s="19">
        <f t="shared" si="4942"/>
        <v>1006.3</v>
      </c>
      <c r="AC2534" s="19">
        <f t="shared" si="4943"/>
        <v>979</v>
      </c>
      <c r="AD2534" s="19">
        <f t="shared" si="4944"/>
        <v>979</v>
      </c>
      <c r="AE2534" s="19"/>
      <c r="AF2534" s="19"/>
      <c r="AG2534" s="19">
        <f t="shared" si="4955"/>
        <v>1006.3</v>
      </c>
      <c r="AH2534" s="19">
        <f t="shared" si="4956"/>
        <v>979</v>
      </c>
      <c r="AI2534" s="19">
        <f t="shared" si="4957"/>
        <v>979</v>
      </c>
      <c r="AJ2534" s="19">
        <v>-100.63</v>
      </c>
      <c r="AK2534" s="19"/>
      <c r="AL2534" s="19"/>
      <c r="AM2534" s="19">
        <f t="shared" si="5030"/>
        <v>905.67</v>
      </c>
      <c r="AN2534" s="19"/>
      <c r="AO2534" s="19">
        <f t="shared" si="4926"/>
        <v>905.67</v>
      </c>
      <c r="AP2534" s="19">
        <f t="shared" si="5031"/>
        <v>979</v>
      </c>
      <c r="AQ2534" s="19"/>
      <c r="AR2534" s="19">
        <f t="shared" si="4927"/>
        <v>979</v>
      </c>
      <c r="AS2534" s="19">
        <f t="shared" si="5032"/>
        <v>979</v>
      </c>
      <c r="AT2534" s="19"/>
      <c r="AU2534" s="19">
        <f t="shared" si="4928"/>
        <v>979</v>
      </c>
      <c r="AV2534" s="19"/>
      <c r="AW2534" s="32"/>
      <c r="AX2534" s="23"/>
      <c r="AY2534" s="2"/>
    </row>
    <row r="2535" spans="1:51" x14ac:dyDescent="0.3">
      <c r="A2535" s="49" t="s">
        <v>518</v>
      </c>
      <c r="B2535" s="45">
        <v>240</v>
      </c>
      <c r="C2535" s="49" t="s">
        <v>28</v>
      </c>
      <c r="D2535" s="49" t="s">
        <v>30</v>
      </c>
      <c r="E2535" s="15" t="s">
        <v>562</v>
      </c>
      <c r="F2535" s="19">
        <v>4401</v>
      </c>
      <c r="G2535" s="19">
        <v>4401</v>
      </c>
      <c r="H2535" s="19">
        <v>4401</v>
      </c>
      <c r="I2535" s="19"/>
      <c r="J2535" s="19"/>
      <c r="K2535" s="19"/>
      <c r="L2535" s="19">
        <f t="shared" si="4946"/>
        <v>4401</v>
      </c>
      <c r="M2535" s="19">
        <f t="shared" si="4947"/>
        <v>4401</v>
      </c>
      <c r="N2535" s="19">
        <f t="shared" si="4948"/>
        <v>4401</v>
      </c>
      <c r="O2535" s="19"/>
      <c r="P2535" s="19"/>
      <c r="Q2535" s="19"/>
      <c r="R2535" s="19">
        <f t="shared" si="5045"/>
        <v>4401</v>
      </c>
      <c r="S2535" s="19">
        <f t="shared" si="5046"/>
        <v>4401</v>
      </c>
      <c r="T2535" s="19">
        <f t="shared" si="5047"/>
        <v>4401</v>
      </c>
      <c r="U2535" s="19"/>
      <c r="V2535" s="19">
        <f t="shared" si="5048"/>
        <v>4401</v>
      </c>
      <c r="W2535" s="19">
        <f t="shared" si="5049"/>
        <v>4401</v>
      </c>
      <c r="X2535" s="19">
        <f t="shared" si="5050"/>
        <v>4401</v>
      </c>
      <c r="Y2535" s="19"/>
      <c r="Z2535" s="19"/>
      <c r="AA2535" s="19"/>
      <c r="AB2535" s="19">
        <f t="shared" si="4942"/>
        <v>4401</v>
      </c>
      <c r="AC2535" s="19">
        <f t="shared" si="4943"/>
        <v>4401</v>
      </c>
      <c r="AD2535" s="19">
        <f t="shared" si="4944"/>
        <v>4401</v>
      </c>
      <c r="AE2535" s="19"/>
      <c r="AF2535" s="19"/>
      <c r="AG2535" s="19">
        <f t="shared" si="4955"/>
        <v>4401</v>
      </c>
      <c r="AH2535" s="19">
        <f t="shared" si="4956"/>
        <v>4401</v>
      </c>
      <c r="AI2535" s="19">
        <f t="shared" si="4957"/>
        <v>4401</v>
      </c>
      <c r="AJ2535" s="19">
        <v>-433.26</v>
      </c>
      <c r="AK2535" s="19"/>
      <c r="AL2535" s="19"/>
      <c r="AM2535" s="19">
        <f t="shared" si="5030"/>
        <v>3967.74</v>
      </c>
      <c r="AN2535" s="19"/>
      <c r="AO2535" s="19">
        <f t="shared" si="4926"/>
        <v>3967.74</v>
      </c>
      <c r="AP2535" s="19">
        <f t="shared" si="5031"/>
        <v>4401</v>
      </c>
      <c r="AQ2535" s="19"/>
      <c r="AR2535" s="19">
        <f t="shared" si="4927"/>
        <v>4401</v>
      </c>
      <c r="AS2535" s="19">
        <f t="shared" si="5032"/>
        <v>4401</v>
      </c>
      <c r="AT2535" s="19"/>
      <c r="AU2535" s="19">
        <f t="shared" si="4928"/>
        <v>4401</v>
      </c>
      <c r="AV2535" s="19"/>
      <c r="AW2535" s="32"/>
      <c r="AX2535" s="23"/>
      <c r="AY2535" s="2"/>
    </row>
    <row r="2536" spans="1:51" ht="31.2" x14ac:dyDescent="0.3">
      <c r="A2536" s="49" t="s">
        <v>518</v>
      </c>
      <c r="B2536" s="45">
        <v>240</v>
      </c>
      <c r="C2536" s="49" t="s">
        <v>24</v>
      </c>
      <c r="D2536" s="49" t="s">
        <v>151</v>
      </c>
      <c r="E2536" s="15" t="s">
        <v>564</v>
      </c>
      <c r="F2536" s="19">
        <v>1596.3</v>
      </c>
      <c r="G2536" s="19">
        <v>1596.3</v>
      </c>
      <c r="H2536" s="19">
        <v>1596.3</v>
      </c>
      <c r="I2536" s="19"/>
      <c r="J2536" s="19"/>
      <c r="K2536" s="19"/>
      <c r="L2536" s="19">
        <f t="shared" si="4946"/>
        <v>1596.3</v>
      </c>
      <c r="M2536" s="19">
        <f t="shared" si="4947"/>
        <v>1596.3</v>
      </c>
      <c r="N2536" s="19">
        <f t="shared" si="4948"/>
        <v>1596.3</v>
      </c>
      <c r="O2536" s="19">
        <v>136.69999999999999</v>
      </c>
      <c r="P2536" s="19"/>
      <c r="Q2536" s="19"/>
      <c r="R2536" s="19">
        <f t="shared" si="5045"/>
        <v>1733</v>
      </c>
      <c r="S2536" s="19">
        <f t="shared" si="5046"/>
        <v>1596.3</v>
      </c>
      <c r="T2536" s="19">
        <f t="shared" si="5047"/>
        <v>1596.3</v>
      </c>
      <c r="U2536" s="19"/>
      <c r="V2536" s="19">
        <f t="shared" si="5048"/>
        <v>1733</v>
      </c>
      <c r="W2536" s="19">
        <f t="shared" si="5049"/>
        <v>1596.3</v>
      </c>
      <c r="X2536" s="19">
        <f t="shared" si="5050"/>
        <v>1596.3</v>
      </c>
      <c r="Y2536" s="19"/>
      <c r="Z2536" s="19"/>
      <c r="AA2536" s="19"/>
      <c r="AB2536" s="19">
        <f t="shared" si="4942"/>
        <v>1733</v>
      </c>
      <c r="AC2536" s="19">
        <f t="shared" si="4943"/>
        <v>1596.3</v>
      </c>
      <c r="AD2536" s="19">
        <f t="shared" si="4944"/>
        <v>1596.3</v>
      </c>
      <c r="AE2536" s="19"/>
      <c r="AF2536" s="19"/>
      <c r="AG2536" s="19">
        <f t="shared" si="4955"/>
        <v>1733</v>
      </c>
      <c r="AH2536" s="19">
        <f t="shared" si="4956"/>
        <v>1596.3</v>
      </c>
      <c r="AI2536" s="19">
        <f t="shared" si="4957"/>
        <v>1596.3</v>
      </c>
      <c r="AJ2536" s="19">
        <v>-173.3</v>
      </c>
      <c r="AK2536" s="19"/>
      <c r="AL2536" s="19"/>
      <c r="AM2536" s="19">
        <f t="shared" si="5030"/>
        <v>1559.7</v>
      </c>
      <c r="AN2536" s="19"/>
      <c r="AO2536" s="19">
        <f t="shared" ref="AO2536:AO2583" si="5051">AM2536+AN2536</f>
        <v>1559.7</v>
      </c>
      <c r="AP2536" s="19">
        <f t="shared" si="5031"/>
        <v>1596.3</v>
      </c>
      <c r="AQ2536" s="19"/>
      <c r="AR2536" s="19">
        <f t="shared" ref="AR2536:AR2583" si="5052">AP2536+AQ2536</f>
        <v>1596.3</v>
      </c>
      <c r="AS2536" s="19">
        <f t="shared" si="5032"/>
        <v>1596.3</v>
      </c>
      <c r="AT2536" s="19"/>
      <c r="AU2536" s="19">
        <f t="shared" ref="AU2536:AU2583" si="5053">AS2536+AT2536</f>
        <v>1596.3</v>
      </c>
      <c r="AV2536" s="19"/>
      <c r="AW2536" s="32"/>
      <c r="AX2536" s="23"/>
      <c r="AY2536" s="2"/>
    </row>
    <row r="2537" spans="1:51" x14ac:dyDescent="0.3">
      <c r="A2537" s="49" t="s">
        <v>518</v>
      </c>
      <c r="B2537" s="45">
        <v>240</v>
      </c>
      <c r="C2537" s="49" t="s">
        <v>61</v>
      </c>
      <c r="D2537" s="49" t="s">
        <v>142</v>
      </c>
      <c r="E2537" s="15" t="s">
        <v>569</v>
      </c>
      <c r="F2537" s="19">
        <v>1788.6</v>
      </c>
      <c r="G2537" s="19">
        <v>1734.3</v>
      </c>
      <c r="H2537" s="19">
        <v>1734.4</v>
      </c>
      <c r="I2537" s="19"/>
      <c r="J2537" s="19"/>
      <c r="K2537" s="19"/>
      <c r="L2537" s="19">
        <f t="shared" si="4946"/>
        <v>1788.6</v>
      </c>
      <c r="M2537" s="19">
        <f t="shared" si="4947"/>
        <v>1734.3</v>
      </c>
      <c r="N2537" s="19">
        <f t="shared" si="4948"/>
        <v>1734.4</v>
      </c>
      <c r="O2537" s="19"/>
      <c r="P2537" s="19"/>
      <c r="Q2537" s="19"/>
      <c r="R2537" s="19">
        <f t="shared" si="5045"/>
        <v>1788.6</v>
      </c>
      <c r="S2537" s="19">
        <f t="shared" si="5046"/>
        <v>1734.3</v>
      </c>
      <c r="T2537" s="19">
        <f t="shared" si="5047"/>
        <v>1734.4</v>
      </c>
      <c r="U2537" s="19"/>
      <c r="V2537" s="19">
        <f t="shared" si="5048"/>
        <v>1788.6</v>
      </c>
      <c r="W2537" s="19">
        <f t="shared" si="5049"/>
        <v>1734.3</v>
      </c>
      <c r="X2537" s="19">
        <f t="shared" si="5050"/>
        <v>1734.4</v>
      </c>
      <c r="Y2537" s="19"/>
      <c r="Z2537" s="19"/>
      <c r="AA2537" s="19"/>
      <c r="AB2537" s="19">
        <f t="shared" si="4942"/>
        <v>1788.6</v>
      </c>
      <c r="AC2537" s="19">
        <f t="shared" si="4943"/>
        <v>1734.3</v>
      </c>
      <c r="AD2537" s="19">
        <f t="shared" si="4944"/>
        <v>1734.4</v>
      </c>
      <c r="AE2537" s="19"/>
      <c r="AF2537" s="19"/>
      <c r="AG2537" s="19">
        <f t="shared" si="4955"/>
        <v>1788.6</v>
      </c>
      <c r="AH2537" s="19">
        <f t="shared" si="4956"/>
        <v>1734.3</v>
      </c>
      <c r="AI2537" s="19">
        <f t="shared" si="4957"/>
        <v>1734.4</v>
      </c>
      <c r="AJ2537" s="19">
        <v>-172.71</v>
      </c>
      <c r="AK2537" s="19"/>
      <c r="AL2537" s="19"/>
      <c r="AM2537" s="19">
        <f t="shared" si="5030"/>
        <v>1615.8899999999999</v>
      </c>
      <c r="AN2537" s="19"/>
      <c r="AO2537" s="19">
        <f t="shared" si="5051"/>
        <v>1615.8899999999999</v>
      </c>
      <c r="AP2537" s="19">
        <f t="shared" si="5031"/>
        <v>1734.3</v>
      </c>
      <c r="AQ2537" s="19"/>
      <c r="AR2537" s="19">
        <f t="shared" si="5052"/>
        <v>1734.3</v>
      </c>
      <c r="AS2537" s="19">
        <f t="shared" si="5032"/>
        <v>1734.4</v>
      </c>
      <c r="AT2537" s="19"/>
      <c r="AU2537" s="19">
        <f t="shared" si="5053"/>
        <v>1734.4</v>
      </c>
      <c r="AV2537" s="19"/>
      <c r="AW2537" s="32"/>
      <c r="AX2537" s="23"/>
      <c r="AY2537" s="2"/>
    </row>
    <row r="2538" spans="1:51" ht="31.2" x14ac:dyDescent="0.3">
      <c r="A2538" s="49" t="s">
        <v>518</v>
      </c>
      <c r="B2538" s="45">
        <v>240</v>
      </c>
      <c r="C2538" s="49" t="s">
        <v>105</v>
      </c>
      <c r="D2538" s="49" t="s">
        <v>200</v>
      </c>
      <c r="E2538" s="15" t="s">
        <v>573</v>
      </c>
      <c r="F2538" s="19">
        <v>1193.8</v>
      </c>
      <c r="G2538" s="19">
        <v>1193.8</v>
      </c>
      <c r="H2538" s="19">
        <v>1193.8</v>
      </c>
      <c r="I2538" s="19"/>
      <c r="J2538" s="19"/>
      <c r="K2538" s="19"/>
      <c r="L2538" s="19">
        <f t="shared" si="4946"/>
        <v>1193.8</v>
      </c>
      <c r="M2538" s="19">
        <f t="shared" si="4947"/>
        <v>1193.8</v>
      </c>
      <c r="N2538" s="19">
        <f t="shared" si="4948"/>
        <v>1193.8</v>
      </c>
      <c r="O2538" s="19"/>
      <c r="P2538" s="19"/>
      <c r="Q2538" s="19"/>
      <c r="R2538" s="19">
        <f t="shared" si="5045"/>
        <v>1193.8</v>
      </c>
      <c r="S2538" s="19">
        <f t="shared" si="5046"/>
        <v>1193.8</v>
      </c>
      <c r="T2538" s="19">
        <f t="shared" si="5047"/>
        <v>1193.8</v>
      </c>
      <c r="U2538" s="19"/>
      <c r="V2538" s="19">
        <f t="shared" si="5048"/>
        <v>1193.8</v>
      </c>
      <c r="W2538" s="19">
        <f t="shared" si="5049"/>
        <v>1193.8</v>
      </c>
      <c r="X2538" s="19">
        <f t="shared" si="5050"/>
        <v>1193.8</v>
      </c>
      <c r="Y2538" s="19"/>
      <c r="Z2538" s="19"/>
      <c r="AA2538" s="19"/>
      <c r="AB2538" s="19">
        <f t="shared" si="4942"/>
        <v>1193.8</v>
      </c>
      <c r="AC2538" s="19">
        <f t="shared" si="4943"/>
        <v>1193.8</v>
      </c>
      <c r="AD2538" s="19">
        <f t="shared" si="4944"/>
        <v>1193.8</v>
      </c>
      <c r="AE2538" s="19"/>
      <c r="AF2538" s="19"/>
      <c r="AG2538" s="19">
        <f t="shared" si="4955"/>
        <v>1193.8</v>
      </c>
      <c r="AH2538" s="19">
        <f t="shared" si="4956"/>
        <v>1193.8</v>
      </c>
      <c r="AI2538" s="19">
        <f t="shared" si="4957"/>
        <v>1193.8</v>
      </c>
      <c r="AJ2538" s="19">
        <f>-119.38-10.432</f>
        <v>-129.81199999999998</v>
      </c>
      <c r="AK2538" s="19"/>
      <c r="AL2538" s="19"/>
      <c r="AM2538" s="19">
        <f t="shared" si="5030"/>
        <v>1063.9880000000001</v>
      </c>
      <c r="AN2538" s="19"/>
      <c r="AO2538" s="19">
        <f t="shared" si="5051"/>
        <v>1063.9880000000001</v>
      </c>
      <c r="AP2538" s="19">
        <f t="shared" si="5031"/>
        <v>1193.8</v>
      </c>
      <c r="AQ2538" s="19"/>
      <c r="AR2538" s="19">
        <f t="shared" si="5052"/>
        <v>1193.8</v>
      </c>
      <c r="AS2538" s="19">
        <f t="shared" si="5032"/>
        <v>1193.8</v>
      </c>
      <c r="AT2538" s="19"/>
      <c r="AU2538" s="19">
        <f t="shared" si="5053"/>
        <v>1193.8</v>
      </c>
      <c r="AV2538" s="19"/>
      <c r="AW2538" s="32"/>
      <c r="AX2538" s="23"/>
      <c r="AY2538" s="2"/>
    </row>
    <row r="2539" spans="1:51" x14ac:dyDescent="0.3">
      <c r="A2539" s="49" t="s">
        <v>518</v>
      </c>
      <c r="B2539" s="45">
        <v>800</v>
      </c>
      <c r="C2539" s="49"/>
      <c r="D2539" s="49"/>
      <c r="E2539" s="15" t="s">
        <v>583</v>
      </c>
      <c r="F2539" s="19">
        <f t="shared" ref="F2539:K2539" si="5054">F2540</f>
        <v>50</v>
      </c>
      <c r="G2539" s="19">
        <f t="shared" si="5054"/>
        <v>50</v>
      </c>
      <c r="H2539" s="19">
        <f t="shared" si="5054"/>
        <v>50</v>
      </c>
      <c r="I2539" s="19">
        <f t="shared" si="5054"/>
        <v>0</v>
      </c>
      <c r="J2539" s="19">
        <f t="shared" si="5054"/>
        <v>0</v>
      </c>
      <c r="K2539" s="19">
        <f t="shared" si="5054"/>
        <v>0</v>
      </c>
      <c r="L2539" s="19">
        <f t="shared" si="4946"/>
        <v>50</v>
      </c>
      <c r="M2539" s="19">
        <f t="shared" si="4947"/>
        <v>50</v>
      </c>
      <c r="N2539" s="19">
        <f t="shared" si="4948"/>
        <v>50</v>
      </c>
      <c r="O2539" s="19">
        <f t="shared" ref="O2539:Q2539" si="5055">O2540</f>
        <v>0</v>
      </c>
      <c r="P2539" s="19">
        <f t="shared" si="5055"/>
        <v>0</v>
      </c>
      <c r="Q2539" s="19">
        <f t="shared" si="5055"/>
        <v>0</v>
      </c>
      <c r="R2539" s="19">
        <f t="shared" si="5045"/>
        <v>50</v>
      </c>
      <c r="S2539" s="19">
        <f t="shared" si="5046"/>
        <v>50</v>
      </c>
      <c r="T2539" s="19">
        <f t="shared" si="5047"/>
        <v>50</v>
      </c>
      <c r="U2539" s="19">
        <f t="shared" ref="U2539:AV2539" si="5056">U2540</f>
        <v>0</v>
      </c>
      <c r="V2539" s="19">
        <f t="shared" si="5048"/>
        <v>50</v>
      </c>
      <c r="W2539" s="19">
        <f t="shared" si="5049"/>
        <v>50</v>
      </c>
      <c r="X2539" s="19">
        <f t="shared" si="5050"/>
        <v>50</v>
      </c>
      <c r="Y2539" s="19">
        <f t="shared" si="5056"/>
        <v>0</v>
      </c>
      <c r="Z2539" s="19">
        <f t="shared" si="5056"/>
        <v>0</v>
      </c>
      <c r="AA2539" s="19">
        <f t="shared" si="5056"/>
        <v>0</v>
      </c>
      <c r="AB2539" s="19">
        <f t="shared" si="4942"/>
        <v>50</v>
      </c>
      <c r="AC2539" s="19">
        <f t="shared" si="4943"/>
        <v>50</v>
      </c>
      <c r="AD2539" s="19">
        <f t="shared" si="4944"/>
        <v>50</v>
      </c>
      <c r="AE2539" s="19">
        <f t="shared" si="5056"/>
        <v>0</v>
      </c>
      <c r="AF2539" s="19">
        <f t="shared" si="5056"/>
        <v>0</v>
      </c>
      <c r="AG2539" s="19">
        <f t="shared" si="4955"/>
        <v>50</v>
      </c>
      <c r="AH2539" s="19">
        <f t="shared" si="4956"/>
        <v>50</v>
      </c>
      <c r="AI2539" s="19">
        <f t="shared" si="4957"/>
        <v>50</v>
      </c>
      <c r="AJ2539" s="19">
        <f t="shared" si="5056"/>
        <v>240</v>
      </c>
      <c r="AK2539" s="19">
        <f t="shared" si="5056"/>
        <v>0</v>
      </c>
      <c r="AL2539" s="19">
        <f t="shared" si="5056"/>
        <v>0</v>
      </c>
      <c r="AM2539" s="19">
        <f t="shared" si="5030"/>
        <v>290</v>
      </c>
      <c r="AN2539" s="19">
        <f t="shared" si="5056"/>
        <v>0</v>
      </c>
      <c r="AO2539" s="19">
        <f t="shared" si="5051"/>
        <v>290</v>
      </c>
      <c r="AP2539" s="19">
        <f t="shared" si="5031"/>
        <v>50</v>
      </c>
      <c r="AQ2539" s="19">
        <f t="shared" si="5056"/>
        <v>0</v>
      </c>
      <c r="AR2539" s="19">
        <f t="shared" si="5052"/>
        <v>50</v>
      </c>
      <c r="AS2539" s="19">
        <f t="shared" si="5032"/>
        <v>50</v>
      </c>
      <c r="AT2539" s="19">
        <f t="shared" si="5056"/>
        <v>0</v>
      </c>
      <c r="AU2539" s="19">
        <f t="shared" si="5053"/>
        <v>50</v>
      </c>
      <c r="AV2539" s="19">
        <f t="shared" si="5056"/>
        <v>0</v>
      </c>
      <c r="AW2539" s="32"/>
      <c r="AX2539" s="23"/>
      <c r="AY2539" s="2"/>
    </row>
    <row r="2540" spans="1:51" x14ac:dyDescent="0.3">
      <c r="A2540" s="49" t="s">
        <v>518</v>
      </c>
      <c r="B2540" s="45">
        <v>850</v>
      </c>
      <c r="C2540" s="49"/>
      <c r="D2540" s="49"/>
      <c r="E2540" s="15" t="s">
        <v>601</v>
      </c>
      <c r="F2540" s="19">
        <f>F2541+F2542</f>
        <v>50</v>
      </c>
      <c r="G2540" s="19">
        <f t="shared" ref="G2540:H2540" si="5057">G2541+G2542</f>
        <v>50</v>
      </c>
      <c r="H2540" s="19">
        <f t="shared" si="5057"/>
        <v>50</v>
      </c>
      <c r="I2540" s="19">
        <f t="shared" ref="I2540:K2540" si="5058">I2541+I2542</f>
        <v>0</v>
      </c>
      <c r="J2540" s="19">
        <f t="shared" si="5058"/>
        <v>0</v>
      </c>
      <c r="K2540" s="19">
        <f t="shared" si="5058"/>
        <v>0</v>
      </c>
      <c r="L2540" s="19">
        <f t="shared" si="4946"/>
        <v>50</v>
      </c>
      <c r="M2540" s="19">
        <f t="shared" si="4947"/>
        <v>50</v>
      </c>
      <c r="N2540" s="19">
        <f t="shared" si="4948"/>
        <v>50</v>
      </c>
      <c r="O2540" s="19">
        <f t="shared" ref="O2540:Q2540" si="5059">O2541+O2542</f>
        <v>0</v>
      </c>
      <c r="P2540" s="19">
        <f t="shared" si="5059"/>
        <v>0</v>
      </c>
      <c r="Q2540" s="19">
        <f t="shared" si="5059"/>
        <v>0</v>
      </c>
      <c r="R2540" s="19">
        <f t="shared" si="5045"/>
        <v>50</v>
      </c>
      <c r="S2540" s="19">
        <f t="shared" si="5046"/>
        <v>50</v>
      </c>
      <c r="T2540" s="19">
        <f t="shared" si="5047"/>
        <v>50</v>
      </c>
      <c r="U2540" s="19">
        <f t="shared" ref="U2540" si="5060">U2541+U2542</f>
        <v>0</v>
      </c>
      <c r="V2540" s="19">
        <f t="shared" si="5048"/>
        <v>50</v>
      </c>
      <c r="W2540" s="19">
        <f t="shared" si="5049"/>
        <v>50</v>
      </c>
      <c r="X2540" s="19">
        <f t="shared" si="5050"/>
        <v>50</v>
      </c>
      <c r="Y2540" s="19">
        <f t="shared" ref="Y2540:AA2540" si="5061">Y2541+Y2542</f>
        <v>0</v>
      </c>
      <c r="Z2540" s="19">
        <f t="shared" si="5061"/>
        <v>0</v>
      </c>
      <c r="AA2540" s="19">
        <f t="shared" si="5061"/>
        <v>0</v>
      </c>
      <c r="AB2540" s="19">
        <f t="shared" ref="AB2540:AB2603" si="5062">V2540+Y2540</f>
        <v>50</v>
      </c>
      <c r="AC2540" s="19">
        <f t="shared" ref="AC2540:AC2603" si="5063">W2540+Z2540</f>
        <v>50</v>
      </c>
      <c r="AD2540" s="19">
        <f t="shared" ref="AD2540:AD2603" si="5064">X2540+AA2540</f>
        <v>50</v>
      </c>
      <c r="AE2540" s="19">
        <f t="shared" ref="AE2540:AF2540" si="5065">AE2541+AE2542</f>
        <v>0</v>
      </c>
      <c r="AF2540" s="19">
        <f t="shared" si="5065"/>
        <v>0</v>
      </c>
      <c r="AG2540" s="19">
        <f t="shared" si="4955"/>
        <v>50</v>
      </c>
      <c r="AH2540" s="19">
        <f t="shared" si="4956"/>
        <v>50</v>
      </c>
      <c r="AI2540" s="19">
        <f t="shared" si="4957"/>
        <v>50</v>
      </c>
      <c r="AJ2540" s="19">
        <f>AJ2541+AJ2542+AJ2543</f>
        <v>240</v>
      </c>
      <c r="AK2540" s="19">
        <f>AK2541+AK2542+AK2543</f>
        <v>0</v>
      </c>
      <c r="AL2540" s="19">
        <f>AL2541+AL2542+AL2543</f>
        <v>0</v>
      </c>
      <c r="AM2540" s="19">
        <f t="shared" si="5030"/>
        <v>290</v>
      </c>
      <c r="AN2540" s="19">
        <f>AN2541+AN2542+AN2543</f>
        <v>0</v>
      </c>
      <c r="AO2540" s="19">
        <f t="shared" si="5051"/>
        <v>290</v>
      </c>
      <c r="AP2540" s="19">
        <f t="shared" si="5031"/>
        <v>50</v>
      </c>
      <c r="AQ2540" s="19">
        <f>AQ2541+AQ2542+AQ2543</f>
        <v>0</v>
      </c>
      <c r="AR2540" s="19">
        <f t="shared" si="5052"/>
        <v>50</v>
      </c>
      <c r="AS2540" s="19">
        <f t="shared" si="5032"/>
        <v>50</v>
      </c>
      <c r="AT2540" s="19">
        <f>AT2541+AT2542+AT2543</f>
        <v>0</v>
      </c>
      <c r="AU2540" s="19">
        <f t="shared" si="5053"/>
        <v>50</v>
      </c>
      <c r="AV2540" s="19">
        <f>AV2541+AV2542+AV2543</f>
        <v>0</v>
      </c>
      <c r="AW2540" s="32"/>
      <c r="AX2540" s="23"/>
      <c r="AY2540" s="2"/>
    </row>
    <row r="2541" spans="1:51" ht="46.8" x14ac:dyDescent="0.3">
      <c r="A2541" s="49" t="s">
        <v>518</v>
      </c>
      <c r="B2541" s="45">
        <v>850</v>
      </c>
      <c r="C2541" s="49" t="s">
        <v>5</v>
      </c>
      <c r="D2541" s="49" t="s">
        <v>142</v>
      </c>
      <c r="E2541" s="15" t="s">
        <v>540</v>
      </c>
      <c r="F2541" s="19">
        <v>45</v>
      </c>
      <c r="G2541" s="19">
        <v>45</v>
      </c>
      <c r="H2541" s="19">
        <v>45</v>
      </c>
      <c r="I2541" s="19"/>
      <c r="J2541" s="19"/>
      <c r="K2541" s="19"/>
      <c r="L2541" s="19">
        <f t="shared" ref="L2541:L2604" si="5066">F2541+I2541</f>
        <v>45</v>
      </c>
      <c r="M2541" s="19">
        <f t="shared" ref="M2541:M2604" si="5067">G2541+J2541</f>
        <v>45</v>
      </c>
      <c r="N2541" s="19">
        <f t="shared" ref="N2541:N2604" si="5068">H2541+K2541</f>
        <v>45</v>
      </c>
      <c r="O2541" s="19"/>
      <c r="P2541" s="19"/>
      <c r="Q2541" s="19"/>
      <c r="R2541" s="19">
        <f t="shared" si="5045"/>
        <v>45</v>
      </c>
      <c r="S2541" s="19">
        <f t="shared" si="5046"/>
        <v>45</v>
      </c>
      <c r="T2541" s="19">
        <f t="shared" si="5047"/>
        <v>45</v>
      </c>
      <c r="U2541" s="19"/>
      <c r="V2541" s="19">
        <f t="shared" si="5048"/>
        <v>45</v>
      </c>
      <c r="W2541" s="19">
        <f t="shared" si="5049"/>
        <v>45</v>
      </c>
      <c r="X2541" s="19">
        <f t="shared" si="5050"/>
        <v>45</v>
      </c>
      <c r="Y2541" s="19"/>
      <c r="Z2541" s="19"/>
      <c r="AA2541" s="19"/>
      <c r="AB2541" s="19">
        <f t="shared" si="5062"/>
        <v>45</v>
      </c>
      <c r="AC2541" s="19">
        <f t="shared" si="5063"/>
        <v>45</v>
      </c>
      <c r="AD2541" s="19">
        <f t="shared" si="5064"/>
        <v>45</v>
      </c>
      <c r="AE2541" s="19"/>
      <c r="AF2541" s="19"/>
      <c r="AG2541" s="19">
        <f t="shared" si="4955"/>
        <v>45</v>
      </c>
      <c r="AH2541" s="19">
        <f t="shared" si="4956"/>
        <v>45</v>
      </c>
      <c r="AI2541" s="19">
        <f t="shared" si="4957"/>
        <v>45</v>
      </c>
      <c r="AJ2541" s="19"/>
      <c r="AK2541" s="19"/>
      <c r="AL2541" s="19"/>
      <c r="AM2541" s="19">
        <f t="shared" si="5030"/>
        <v>45</v>
      </c>
      <c r="AN2541" s="19"/>
      <c r="AO2541" s="19">
        <f t="shared" si="5051"/>
        <v>45</v>
      </c>
      <c r="AP2541" s="19">
        <f t="shared" si="5031"/>
        <v>45</v>
      </c>
      <c r="AQ2541" s="19"/>
      <c r="AR2541" s="19">
        <f t="shared" si="5052"/>
        <v>45</v>
      </c>
      <c r="AS2541" s="19">
        <f t="shared" si="5032"/>
        <v>45</v>
      </c>
      <c r="AT2541" s="19"/>
      <c r="AU2541" s="19">
        <f t="shared" si="5053"/>
        <v>45</v>
      </c>
      <c r="AV2541" s="19"/>
      <c r="AW2541" s="32"/>
      <c r="AX2541" s="23"/>
      <c r="AY2541" s="2"/>
    </row>
    <row r="2542" spans="1:51" x14ac:dyDescent="0.3">
      <c r="A2542" s="49" t="s">
        <v>518</v>
      </c>
      <c r="B2542" s="45">
        <v>850</v>
      </c>
      <c r="C2542" s="49" t="s">
        <v>151</v>
      </c>
      <c r="D2542" s="49" t="s">
        <v>24</v>
      </c>
      <c r="E2542" s="15" t="s">
        <v>548</v>
      </c>
      <c r="F2542" s="19">
        <v>5</v>
      </c>
      <c r="G2542" s="19">
        <v>5</v>
      </c>
      <c r="H2542" s="19">
        <v>5</v>
      </c>
      <c r="I2542" s="19"/>
      <c r="J2542" s="19"/>
      <c r="K2542" s="19"/>
      <c r="L2542" s="19">
        <f t="shared" si="5066"/>
        <v>5</v>
      </c>
      <c r="M2542" s="19">
        <f t="shared" si="5067"/>
        <v>5</v>
      </c>
      <c r="N2542" s="19">
        <f t="shared" si="5068"/>
        <v>5</v>
      </c>
      <c r="O2542" s="19"/>
      <c r="P2542" s="19"/>
      <c r="Q2542" s="19"/>
      <c r="R2542" s="19">
        <f t="shared" si="5045"/>
        <v>5</v>
      </c>
      <c r="S2542" s="19">
        <f t="shared" si="5046"/>
        <v>5</v>
      </c>
      <c r="T2542" s="19">
        <f t="shared" si="5047"/>
        <v>5</v>
      </c>
      <c r="U2542" s="19"/>
      <c r="V2542" s="19">
        <f t="shared" si="5048"/>
        <v>5</v>
      </c>
      <c r="W2542" s="19">
        <f t="shared" si="5049"/>
        <v>5</v>
      </c>
      <c r="X2542" s="19">
        <f t="shared" si="5050"/>
        <v>5</v>
      </c>
      <c r="Y2542" s="19"/>
      <c r="Z2542" s="19"/>
      <c r="AA2542" s="19"/>
      <c r="AB2542" s="19">
        <f t="shared" si="5062"/>
        <v>5</v>
      </c>
      <c r="AC2542" s="19">
        <f t="shared" si="5063"/>
        <v>5</v>
      </c>
      <c r="AD2542" s="19">
        <f t="shared" si="5064"/>
        <v>5</v>
      </c>
      <c r="AE2542" s="19"/>
      <c r="AF2542" s="19"/>
      <c r="AG2542" s="19">
        <f t="shared" si="4955"/>
        <v>5</v>
      </c>
      <c r="AH2542" s="19">
        <f t="shared" si="4956"/>
        <v>5</v>
      </c>
      <c r="AI2542" s="19">
        <f t="shared" si="4957"/>
        <v>5</v>
      </c>
      <c r="AJ2542" s="19"/>
      <c r="AK2542" s="19"/>
      <c r="AL2542" s="19"/>
      <c r="AM2542" s="19">
        <f t="shared" si="5030"/>
        <v>5</v>
      </c>
      <c r="AN2542" s="19"/>
      <c r="AO2542" s="19">
        <f t="shared" si="5051"/>
        <v>5</v>
      </c>
      <c r="AP2542" s="19">
        <f t="shared" si="5031"/>
        <v>5</v>
      </c>
      <c r="AQ2542" s="19"/>
      <c r="AR2542" s="19">
        <f t="shared" si="5052"/>
        <v>5</v>
      </c>
      <c r="AS2542" s="19">
        <f t="shared" si="5032"/>
        <v>5</v>
      </c>
      <c r="AT2542" s="19"/>
      <c r="AU2542" s="19">
        <f t="shared" si="5053"/>
        <v>5</v>
      </c>
      <c r="AV2542" s="19"/>
      <c r="AW2542" s="32"/>
      <c r="AX2542" s="23"/>
      <c r="AY2542" s="2"/>
    </row>
    <row r="2543" spans="1:51" ht="31.2" x14ac:dyDescent="0.3">
      <c r="A2543" s="49" t="s">
        <v>518</v>
      </c>
      <c r="B2543" s="45">
        <v>850</v>
      </c>
      <c r="C2543" s="49" t="s">
        <v>200</v>
      </c>
      <c r="D2543" s="49" t="s">
        <v>200</v>
      </c>
      <c r="E2543" s="15" t="s">
        <v>554</v>
      </c>
      <c r="F2543" s="19"/>
      <c r="G2543" s="19"/>
      <c r="H2543" s="19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19"/>
      <c r="AF2543" s="19"/>
      <c r="AG2543" s="19">
        <v>0</v>
      </c>
      <c r="AH2543" s="19">
        <v>0</v>
      </c>
      <c r="AI2543" s="19">
        <v>0</v>
      </c>
      <c r="AJ2543" s="19">
        <v>240</v>
      </c>
      <c r="AK2543" s="19"/>
      <c r="AL2543" s="19"/>
      <c r="AM2543" s="19">
        <f t="shared" si="5030"/>
        <v>240</v>
      </c>
      <c r="AN2543" s="19"/>
      <c r="AO2543" s="19">
        <f t="shared" si="5051"/>
        <v>240</v>
      </c>
      <c r="AP2543" s="19">
        <f t="shared" si="5031"/>
        <v>0</v>
      </c>
      <c r="AQ2543" s="19"/>
      <c r="AR2543" s="19">
        <f t="shared" si="5052"/>
        <v>0</v>
      </c>
      <c r="AS2543" s="19">
        <f t="shared" si="5032"/>
        <v>0</v>
      </c>
      <c r="AT2543" s="19"/>
      <c r="AU2543" s="19">
        <f t="shared" si="5053"/>
        <v>0</v>
      </c>
      <c r="AV2543" s="19"/>
      <c r="AW2543" s="32"/>
      <c r="AX2543" s="23"/>
      <c r="AY2543" s="2"/>
    </row>
    <row r="2544" spans="1:51" s="11" customFormat="1" x14ac:dyDescent="0.3">
      <c r="A2544" s="10" t="s">
        <v>522</v>
      </c>
      <c r="B2544" s="17"/>
      <c r="C2544" s="10"/>
      <c r="D2544" s="10"/>
      <c r="E2544" s="16" t="s">
        <v>616</v>
      </c>
      <c r="F2544" s="18">
        <f t="shared" ref="F2544:K2544" si="5069">F2545+F2549</f>
        <v>274823.90000000002</v>
      </c>
      <c r="G2544" s="18">
        <f t="shared" si="5069"/>
        <v>255984.9</v>
      </c>
      <c r="H2544" s="18">
        <f t="shared" si="5069"/>
        <v>255984.9</v>
      </c>
      <c r="I2544" s="18">
        <f t="shared" si="5069"/>
        <v>0</v>
      </c>
      <c r="J2544" s="18">
        <f t="shared" si="5069"/>
        <v>0</v>
      </c>
      <c r="K2544" s="18">
        <f t="shared" si="5069"/>
        <v>0</v>
      </c>
      <c r="L2544" s="18">
        <f t="shared" si="5066"/>
        <v>274823.90000000002</v>
      </c>
      <c r="M2544" s="18">
        <f t="shared" si="5067"/>
        <v>255984.9</v>
      </c>
      <c r="N2544" s="18">
        <f t="shared" si="5068"/>
        <v>255984.9</v>
      </c>
      <c r="O2544" s="18">
        <f t="shared" ref="O2544:Q2544" si="5070">O2545+O2549</f>
        <v>0</v>
      </c>
      <c r="P2544" s="18">
        <f t="shared" si="5070"/>
        <v>0</v>
      </c>
      <c r="Q2544" s="18">
        <f t="shared" si="5070"/>
        <v>0</v>
      </c>
      <c r="R2544" s="18">
        <f t="shared" si="5045"/>
        <v>274823.90000000002</v>
      </c>
      <c r="S2544" s="18">
        <f t="shared" si="5046"/>
        <v>255984.9</v>
      </c>
      <c r="T2544" s="18">
        <f t="shared" si="5047"/>
        <v>255984.9</v>
      </c>
      <c r="U2544" s="18">
        <f t="shared" ref="U2544:AV2544" si="5071">U2545+U2549</f>
        <v>0</v>
      </c>
      <c r="V2544" s="18">
        <f t="shared" si="5048"/>
        <v>274823.90000000002</v>
      </c>
      <c r="W2544" s="18">
        <f t="shared" si="5049"/>
        <v>255984.9</v>
      </c>
      <c r="X2544" s="18">
        <f t="shared" si="5050"/>
        <v>255984.9</v>
      </c>
      <c r="Y2544" s="18">
        <f t="shared" ref="Y2544:AA2544" si="5072">Y2545+Y2549</f>
        <v>0</v>
      </c>
      <c r="Z2544" s="18">
        <f t="shared" si="5072"/>
        <v>0</v>
      </c>
      <c r="AA2544" s="18">
        <f t="shared" si="5072"/>
        <v>0</v>
      </c>
      <c r="AB2544" s="18">
        <f t="shared" si="5062"/>
        <v>274823.90000000002</v>
      </c>
      <c r="AC2544" s="18">
        <f t="shared" si="5063"/>
        <v>255984.9</v>
      </c>
      <c r="AD2544" s="18">
        <f t="shared" si="5064"/>
        <v>255984.9</v>
      </c>
      <c r="AE2544" s="18">
        <f t="shared" ref="AE2544:AF2544" si="5073">AE2545+AE2549</f>
        <v>0</v>
      </c>
      <c r="AF2544" s="18">
        <f t="shared" si="5073"/>
        <v>0</v>
      </c>
      <c r="AG2544" s="18">
        <f t="shared" si="4955"/>
        <v>274823.90000000002</v>
      </c>
      <c r="AH2544" s="18">
        <f t="shared" si="4956"/>
        <v>255984.9</v>
      </c>
      <c r="AI2544" s="18">
        <f t="shared" si="4957"/>
        <v>255984.9</v>
      </c>
      <c r="AJ2544" s="18">
        <f t="shared" ref="AJ2544:AL2544" si="5074">AJ2545+AJ2549</f>
        <v>-2818.7919999999999</v>
      </c>
      <c r="AK2544" s="18">
        <f t="shared" si="5074"/>
        <v>0</v>
      </c>
      <c r="AL2544" s="18">
        <f t="shared" si="5074"/>
        <v>0</v>
      </c>
      <c r="AM2544" s="18">
        <f t="shared" si="5030"/>
        <v>272005.10800000001</v>
      </c>
      <c r="AN2544" s="18">
        <f t="shared" ref="AN2544" si="5075">AN2545+AN2549</f>
        <v>0</v>
      </c>
      <c r="AO2544" s="18">
        <f t="shared" si="5051"/>
        <v>272005.10800000001</v>
      </c>
      <c r="AP2544" s="18">
        <f t="shared" si="5031"/>
        <v>255984.9</v>
      </c>
      <c r="AQ2544" s="18">
        <f t="shared" ref="AQ2544" si="5076">AQ2545+AQ2549</f>
        <v>0</v>
      </c>
      <c r="AR2544" s="18">
        <f t="shared" si="5052"/>
        <v>255984.9</v>
      </c>
      <c r="AS2544" s="18">
        <f t="shared" si="5032"/>
        <v>255984.9</v>
      </c>
      <c r="AT2544" s="18">
        <f t="shared" ref="AT2544" si="5077">AT2545+AT2549</f>
        <v>0</v>
      </c>
      <c r="AU2544" s="18">
        <f t="shared" si="5053"/>
        <v>255984.9</v>
      </c>
      <c r="AV2544" s="18">
        <f t="shared" si="5071"/>
        <v>0</v>
      </c>
      <c r="AW2544" s="31"/>
      <c r="AX2544" s="26"/>
    </row>
    <row r="2545" spans="1:51" ht="31.2" x14ac:dyDescent="0.3">
      <c r="A2545" s="49" t="s">
        <v>520</v>
      </c>
      <c r="B2545" s="45"/>
      <c r="C2545" s="49"/>
      <c r="D2545" s="49"/>
      <c r="E2545" s="15" t="s">
        <v>628</v>
      </c>
      <c r="F2545" s="19">
        <f t="shared" ref="F2545:K2547" si="5078">F2546</f>
        <v>248118.9</v>
      </c>
      <c r="G2545" s="19">
        <f t="shared" si="5078"/>
        <v>229540.4</v>
      </c>
      <c r="H2545" s="19">
        <f t="shared" si="5078"/>
        <v>229540.4</v>
      </c>
      <c r="I2545" s="19">
        <f t="shared" si="5078"/>
        <v>0</v>
      </c>
      <c r="J2545" s="19">
        <f t="shared" si="5078"/>
        <v>0</v>
      </c>
      <c r="K2545" s="19">
        <f t="shared" si="5078"/>
        <v>0</v>
      </c>
      <c r="L2545" s="19">
        <f t="shared" si="5066"/>
        <v>248118.9</v>
      </c>
      <c r="M2545" s="19">
        <f t="shared" si="5067"/>
        <v>229540.4</v>
      </c>
      <c r="N2545" s="19">
        <f t="shared" si="5068"/>
        <v>229540.4</v>
      </c>
      <c r="O2545" s="19">
        <f t="shared" ref="O2545:Q2547" si="5079">O2546</f>
        <v>0</v>
      </c>
      <c r="P2545" s="19">
        <f t="shared" si="5079"/>
        <v>0</v>
      </c>
      <c r="Q2545" s="19">
        <f t="shared" si="5079"/>
        <v>0</v>
      </c>
      <c r="R2545" s="19">
        <f t="shared" si="5045"/>
        <v>248118.9</v>
      </c>
      <c r="S2545" s="19">
        <f t="shared" si="5046"/>
        <v>229540.4</v>
      </c>
      <c r="T2545" s="19">
        <f t="shared" si="5047"/>
        <v>229540.4</v>
      </c>
      <c r="U2545" s="19">
        <f t="shared" ref="U2545:AV2547" si="5080">U2546</f>
        <v>0</v>
      </c>
      <c r="V2545" s="19">
        <f t="shared" si="5048"/>
        <v>248118.9</v>
      </c>
      <c r="W2545" s="19">
        <f t="shared" si="5049"/>
        <v>229540.4</v>
      </c>
      <c r="X2545" s="19">
        <f t="shared" si="5050"/>
        <v>229540.4</v>
      </c>
      <c r="Y2545" s="19">
        <f t="shared" si="5080"/>
        <v>0</v>
      </c>
      <c r="Z2545" s="19">
        <f t="shared" si="5080"/>
        <v>0</v>
      </c>
      <c r="AA2545" s="19">
        <f t="shared" si="5080"/>
        <v>0</v>
      </c>
      <c r="AB2545" s="19">
        <f t="shared" si="5062"/>
        <v>248118.9</v>
      </c>
      <c r="AC2545" s="19">
        <f t="shared" si="5063"/>
        <v>229540.4</v>
      </c>
      <c r="AD2545" s="19">
        <f t="shared" si="5064"/>
        <v>229540.4</v>
      </c>
      <c r="AE2545" s="19">
        <f t="shared" si="5080"/>
        <v>0</v>
      </c>
      <c r="AF2545" s="19">
        <f t="shared" si="5080"/>
        <v>0</v>
      </c>
      <c r="AG2545" s="19">
        <f t="shared" ref="AG2545:AG2603" si="5081">AB2545+AE2545</f>
        <v>248118.9</v>
      </c>
      <c r="AH2545" s="19">
        <f t="shared" ref="AH2545:AH2603" si="5082">AC2545+AF2545</f>
        <v>229540.4</v>
      </c>
      <c r="AI2545" s="19">
        <f t="shared" ref="AI2545:AI2603" si="5083">AD2545</f>
        <v>229540.4</v>
      </c>
      <c r="AJ2545" s="19">
        <f t="shared" si="5080"/>
        <v>0</v>
      </c>
      <c r="AK2545" s="19">
        <f t="shared" si="5080"/>
        <v>0</v>
      </c>
      <c r="AL2545" s="19">
        <f t="shared" si="5080"/>
        <v>0</v>
      </c>
      <c r="AM2545" s="19">
        <f t="shared" si="5030"/>
        <v>248118.9</v>
      </c>
      <c r="AN2545" s="19">
        <f t="shared" si="5080"/>
        <v>0</v>
      </c>
      <c r="AO2545" s="19">
        <f t="shared" si="5051"/>
        <v>248118.9</v>
      </c>
      <c r="AP2545" s="19">
        <f t="shared" si="5031"/>
        <v>229540.4</v>
      </c>
      <c r="AQ2545" s="19">
        <f t="shared" si="5080"/>
        <v>0</v>
      </c>
      <c r="AR2545" s="19">
        <f t="shared" si="5052"/>
        <v>229540.4</v>
      </c>
      <c r="AS2545" s="19">
        <f t="shared" si="5032"/>
        <v>229540.4</v>
      </c>
      <c r="AT2545" s="19">
        <f t="shared" si="5080"/>
        <v>0</v>
      </c>
      <c r="AU2545" s="19">
        <f t="shared" si="5053"/>
        <v>229540.4</v>
      </c>
      <c r="AV2545" s="19">
        <f t="shared" si="5080"/>
        <v>0</v>
      </c>
      <c r="AW2545" s="32"/>
      <c r="AX2545" s="23"/>
      <c r="AY2545" s="2"/>
    </row>
    <row r="2546" spans="1:51" ht="93.6" x14ac:dyDescent="0.3">
      <c r="A2546" s="49" t="s">
        <v>520</v>
      </c>
      <c r="B2546" s="45">
        <v>100</v>
      </c>
      <c r="C2546" s="49"/>
      <c r="D2546" s="49"/>
      <c r="E2546" s="15" t="s">
        <v>577</v>
      </c>
      <c r="F2546" s="19">
        <f t="shared" si="5078"/>
        <v>248118.9</v>
      </c>
      <c r="G2546" s="19">
        <f t="shared" si="5078"/>
        <v>229540.4</v>
      </c>
      <c r="H2546" s="19">
        <f t="shared" si="5078"/>
        <v>229540.4</v>
      </c>
      <c r="I2546" s="19">
        <f t="shared" si="5078"/>
        <v>0</v>
      </c>
      <c r="J2546" s="19">
        <f t="shared" si="5078"/>
        <v>0</v>
      </c>
      <c r="K2546" s="19">
        <f t="shared" si="5078"/>
        <v>0</v>
      </c>
      <c r="L2546" s="19">
        <f t="shared" si="5066"/>
        <v>248118.9</v>
      </c>
      <c r="M2546" s="19">
        <f t="shared" si="5067"/>
        <v>229540.4</v>
      </c>
      <c r="N2546" s="19">
        <f t="shared" si="5068"/>
        <v>229540.4</v>
      </c>
      <c r="O2546" s="19">
        <f t="shared" si="5079"/>
        <v>0</v>
      </c>
      <c r="P2546" s="19">
        <f t="shared" si="5079"/>
        <v>0</v>
      </c>
      <c r="Q2546" s="19">
        <f t="shared" si="5079"/>
        <v>0</v>
      </c>
      <c r="R2546" s="19">
        <f t="shared" si="5045"/>
        <v>248118.9</v>
      </c>
      <c r="S2546" s="19">
        <f t="shared" si="5046"/>
        <v>229540.4</v>
      </c>
      <c r="T2546" s="19">
        <f t="shared" si="5047"/>
        <v>229540.4</v>
      </c>
      <c r="U2546" s="19">
        <f t="shared" si="5080"/>
        <v>0</v>
      </c>
      <c r="V2546" s="19">
        <f t="shared" si="5048"/>
        <v>248118.9</v>
      </c>
      <c r="W2546" s="19">
        <f t="shared" si="5049"/>
        <v>229540.4</v>
      </c>
      <c r="X2546" s="19">
        <f t="shared" si="5050"/>
        <v>229540.4</v>
      </c>
      <c r="Y2546" s="19">
        <f t="shared" si="5080"/>
        <v>0</v>
      </c>
      <c r="Z2546" s="19">
        <f t="shared" si="5080"/>
        <v>0</v>
      </c>
      <c r="AA2546" s="19">
        <f t="shared" si="5080"/>
        <v>0</v>
      </c>
      <c r="AB2546" s="19">
        <f t="shared" si="5062"/>
        <v>248118.9</v>
      </c>
      <c r="AC2546" s="19">
        <f t="shared" si="5063"/>
        <v>229540.4</v>
      </c>
      <c r="AD2546" s="19">
        <f t="shared" si="5064"/>
        <v>229540.4</v>
      </c>
      <c r="AE2546" s="19">
        <f t="shared" si="5080"/>
        <v>0</v>
      </c>
      <c r="AF2546" s="19">
        <f t="shared" si="5080"/>
        <v>0</v>
      </c>
      <c r="AG2546" s="19">
        <f t="shared" si="5081"/>
        <v>248118.9</v>
      </c>
      <c r="AH2546" s="19">
        <f t="shared" si="5082"/>
        <v>229540.4</v>
      </c>
      <c r="AI2546" s="19">
        <f t="shared" si="5083"/>
        <v>229540.4</v>
      </c>
      <c r="AJ2546" s="19">
        <f t="shared" si="5080"/>
        <v>0</v>
      </c>
      <c r="AK2546" s="19">
        <f t="shared" si="5080"/>
        <v>0</v>
      </c>
      <c r="AL2546" s="19">
        <f t="shared" si="5080"/>
        <v>0</v>
      </c>
      <c r="AM2546" s="19">
        <f t="shared" si="5030"/>
        <v>248118.9</v>
      </c>
      <c r="AN2546" s="19">
        <f t="shared" si="5080"/>
        <v>0</v>
      </c>
      <c r="AO2546" s="19">
        <f t="shared" si="5051"/>
        <v>248118.9</v>
      </c>
      <c r="AP2546" s="19">
        <f t="shared" si="5031"/>
        <v>229540.4</v>
      </c>
      <c r="AQ2546" s="19">
        <f t="shared" si="5080"/>
        <v>0</v>
      </c>
      <c r="AR2546" s="19">
        <f t="shared" si="5052"/>
        <v>229540.4</v>
      </c>
      <c r="AS2546" s="19">
        <f t="shared" si="5032"/>
        <v>229540.4</v>
      </c>
      <c r="AT2546" s="19">
        <f t="shared" si="5080"/>
        <v>0</v>
      </c>
      <c r="AU2546" s="19">
        <f t="shared" si="5053"/>
        <v>229540.4</v>
      </c>
      <c r="AV2546" s="19">
        <f t="shared" si="5080"/>
        <v>0</v>
      </c>
      <c r="AW2546" s="32"/>
      <c r="AX2546" s="23"/>
      <c r="AY2546" s="2"/>
    </row>
    <row r="2547" spans="1:51" ht="31.2" x14ac:dyDescent="0.3">
      <c r="A2547" s="49" t="s">
        <v>520</v>
      </c>
      <c r="B2547" s="45">
        <v>120</v>
      </c>
      <c r="C2547" s="49"/>
      <c r="D2547" s="49"/>
      <c r="E2547" s="15" t="s">
        <v>585</v>
      </c>
      <c r="F2547" s="19">
        <f t="shared" si="5078"/>
        <v>248118.9</v>
      </c>
      <c r="G2547" s="19">
        <f t="shared" si="5078"/>
        <v>229540.4</v>
      </c>
      <c r="H2547" s="19">
        <f t="shared" si="5078"/>
        <v>229540.4</v>
      </c>
      <c r="I2547" s="19">
        <f t="shared" si="5078"/>
        <v>0</v>
      </c>
      <c r="J2547" s="19">
        <f t="shared" si="5078"/>
        <v>0</v>
      </c>
      <c r="K2547" s="19">
        <f t="shared" si="5078"/>
        <v>0</v>
      </c>
      <c r="L2547" s="19">
        <f t="shared" si="5066"/>
        <v>248118.9</v>
      </c>
      <c r="M2547" s="19">
        <f t="shared" si="5067"/>
        <v>229540.4</v>
      </c>
      <c r="N2547" s="19">
        <f t="shared" si="5068"/>
        <v>229540.4</v>
      </c>
      <c r="O2547" s="19">
        <f t="shared" si="5079"/>
        <v>0</v>
      </c>
      <c r="P2547" s="19">
        <f t="shared" si="5079"/>
        <v>0</v>
      </c>
      <c r="Q2547" s="19">
        <f t="shared" si="5079"/>
        <v>0</v>
      </c>
      <c r="R2547" s="19">
        <f t="shared" si="5045"/>
        <v>248118.9</v>
      </c>
      <c r="S2547" s="19">
        <f t="shared" si="5046"/>
        <v>229540.4</v>
      </c>
      <c r="T2547" s="19">
        <f t="shared" si="5047"/>
        <v>229540.4</v>
      </c>
      <c r="U2547" s="19">
        <f t="shared" si="5080"/>
        <v>0</v>
      </c>
      <c r="V2547" s="19">
        <f t="shared" si="5048"/>
        <v>248118.9</v>
      </c>
      <c r="W2547" s="19">
        <f t="shared" si="5049"/>
        <v>229540.4</v>
      </c>
      <c r="X2547" s="19">
        <f t="shared" si="5050"/>
        <v>229540.4</v>
      </c>
      <c r="Y2547" s="19">
        <f t="shared" si="5080"/>
        <v>0</v>
      </c>
      <c r="Z2547" s="19">
        <f t="shared" si="5080"/>
        <v>0</v>
      </c>
      <c r="AA2547" s="19">
        <f t="shared" si="5080"/>
        <v>0</v>
      </c>
      <c r="AB2547" s="19">
        <f t="shared" si="5062"/>
        <v>248118.9</v>
      </c>
      <c r="AC2547" s="19">
        <f t="shared" si="5063"/>
        <v>229540.4</v>
      </c>
      <c r="AD2547" s="19">
        <f t="shared" si="5064"/>
        <v>229540.4</v>
      </c>
      <c r="AE2547" s="19">
        <f t="shared" si="5080"/>
        <v>0</v>
      </c>
      <c r="AF2547" s="19">
        <f t="shared" si="5080"/>
        <v>0</v>
      </c>
      <c r="AG2547" s="19">
        <f t="shared" si="5081"/>
        <v>248118.9</v>
      </c>
      <c r="AH2547" s="19">
        <f t="shared" si="5082"/>
        <v>229540.4</v>
      </c>
      <c r="AI2547" s="19">
        <f t="shared" si="5083"/>
        <v>229540.4</v>
      </c>
      <c r="AJ2547" s="19">
        <f t="shared" si="5080"/>
        <v>0</v>
      </c>
      <c r="AK2547" s="19">
        <f t="shared" si="5080"/>
        <v>0</v>
      </c>
      <c r="AL2547" s="19">
        <f t="shared" si="5080"/>
        <v>0</v>
      </c>
      <c r="AM2547" s="19">
        <f t="shared" si="5030"/>
        <v>248118.9</v>
      </c>
      <c r="AN2547" s="19">
        <f t="shared" si="5080"/>
        <v>0</v>
      </c>
      <c r="AO2547" s="19">
        <f t="shared" si="5051"/>
        <v>248118.9</v>
      </c>
      <c r="AP2547" s="19">
        <f t="shared" si="5031"/>
        <v>229540.4</v>
      </c>
      <c r="AQ2547" s="19">
        <f t="shared" si="5080"/>
        <v>0</v>
      </c>
      <c r="AR2547" s="19">
        <f t="shared" si="5052"/>
        <v>229540.4</v>
      </c>
      <c r="AS2547" s="19">
        <f t="shared" si="5032"/>
        <v>229540.4</v>
      </c>
      <c r="AT2547" s="19">
        <f t="shared" si="5080"/>
        <v>0</v>
      </c>
      <c r="AU2547" s="19">
        <f t="shared" si="5053"/>
        <v>229540.4</v>
      </c>
      <c r="AV2547" s="19">
        <f t="shared" si="5080"/>
        <v>0</v>
      </c>
      <c r="AW2547" s="32"/>
      <c r="AX2547" s="23"/>
      <c r="AY2547" s="2"/>
    </row>
    <row r="2548" spans="1:51" ht="62.4" x14ac:dyDescent="0.3">
      <c r="A2548" s="49" t="s">
        <v>520</v>
      </c>
      <c r="B2548" s="45">
        <v>120</v>
      </c>
      <c r="C2548" s="49" t="s">
        <v>5</v>
      </c>
      <c r="D2548" s="49" t="s">
        <v>151</v>
      </c>
      <c r="E2548" s="15" t="s">
        <v>539</v>
      </c>
      <c r="F2548" s="19">
        <v>248118.9</v>
      </c>
      <c r="G2548" s="19">
        <v>229540.4</v>
      </c>
      <c r="H2548" s="19">
        <v>229540.4</v>
      </c>
      <c r="I2548" s="19"/>
      <c r="J2548" s="19"/>
      <c r="K2548" s="19"/>
      <c r="L2548" s="19">
        <f t="shared" si="5066"/>
        <v>248118.9</v>
      </c>
      <c r="M2548" s="19">
        <f t="shared" si="5067"/>
        <v>229540.4</v>
      </c>
      <c r="N2548" s="19">
        <f t="shared" si="5068"/>
        <v>229540.4</v>
      </c>
      <c r="O2548" s="19"/>
      <c r="P2548" s="19"/>
      <c r="Q2548" s="19"/>
      <c r="R2548" s="19">
        <f t="shared" si="5045"/>
        <v>248118.9</v>
      </c>
      <c r="S2548" s="19">
        <f t="shared" si="5046"/>
        <v>229540.4</v>
      </c>
      <c r="T2548" s="19">
        <f t="shared" si="5047"/>
        <v>229540.4</v>
      </c>
      <c r="U2548" s="19"/>
      <c r="V2548" s="19">
        <f t="shared" si="5048"/>
        <v>248118.9</v>
      </c>
      <c r="W2548" s="19">
        <f t="shared" si="5049"/>
        <v>229540.4</v>
      </c>
      <c r="X2548" s="19">
        <f t="shared" si="5050"/>
        <v>229540.4</v>
      </c>
      <c r="Y2548" s="19"/>
      <c r="Z2548" s="19"/>
      <c r="AA2548" s="19"/>
      <c r="AB2548" s="19">
        <f t="shared" si="5062"/>
        <v>248118.9</v>
      </c>
      <c r="AC2548" s="19">
        <f t="shared" si="5063"/>
        <v>229540.4</v>
      </c>
      <c r="AD2548" s="19">
        <f t="shared" si="5064"/>
        <v>229540.4</v>
      </c>
      <c r="AE2548" s="19"/>
      <c r="AF2548" s="19"/>
      <c r="AG2548" s="19">
        <f t="shared" si="5081"/>
        <v>248118.9</v>
      </c>
      <c r="AH2548" s="19">
        <f t="shared" si="5082"/>
        <v>229540.4</v>
      </c>
      <c r="AI2548" s="19">
        <f t="shared" si="5083"/>
        <v>229540.4</v>
      </c>
      <c r="AJ2548" s="19"/>
      <c r="AK2548" s="19"/>
      <c r="AL2548" s="19"/>
      <c r="AM2548" s="19">
        <f t="shared" si="5030"/>
        <v>248118.9</v>
      </c>
      <c r="AN2548" s="19"/>
      <c r="AO2548" s="19">
        <f t="shared" si="5051"/>
        <v>248118.9</v>
      </c>
      <c r="AP2548" s="19">
        <f t="shared" si="5031"/>
        <v>229540.4</v>
      </c>
      <c r="AQ2548" s="19"/>
      <c r="AR2548" s="19">
        <f t="shared" si="5052"/>
        <v>229540.4</v>
      </c>
      <c r="AS2548" s="19">
        <f t="shared" si="5032"/>
        <v>229540.4</v>
      </c>
      <c r="AT2548" s="19"/>
      <c r="AU2548" s="19">
        <f t="shared" si="5053"/>
        <v>229540.4</v>
      </c>
      <c r="AV2548" s="19"/>
      <c r="AW2548" s="32"/>
      <c r="AX2548" s="23"/>
      <c r="AY2548" s="2"/>
    </row>
    <row r="2549" spans="1:51" ht="31.2" x14ac:dyDescent="0.3">
      <c r="A2549" s="49" t="s">
        <v>521</v>
      </c>
      <c r="B2549" s="45"/>
      <c r="C2549" s="49"/>
      <c r="D2549" s="49"/>
      <c r="E2549" s="15" t="s">
        <v>629</v>
      </c>
      <c r="F2549" s="19">
        <f>F2550+F2553+F2556</f>
        <v>26705</v>
      </c>
      <c r="G2549" s="19">
        <f t="shared" ref="G2549:AV2549" si="5084">G2550+G2553+G2556</f>
        <v>26444.5</v>
      </c>
      <c r="H2549" s="19">
        <f t="shared" si="5084"/>
        <v>26444.5</v>
      </c>
      <c r="I2549" s="19">
        <f t="shared" ref="I2549:K2549" si="5085">I2550+I2553+I2556</f>
        <v>0</v>
      </c>
      <c r="J2549" s="19">
        <f t="shared" si="5085"/>
        <v>0</v>
      </c>
      <c r="K2549" s="19">
        <f t="shared" si="5085"/>
        <v>0</v>
      </c>
      <c r="L2549" s="19">
        <f t="shared" si="5066"/>
        <v>26705</v>
      </c>
      <c r="M2549" s="19">
        <f t="shared" si="5067"/>
        <v>26444.5</v>
      </c>
      <c r="N2549" s="19">
        <f t="shared" si="5068"/>
        <v>26444.5</v>
      </c>
      <c r="O2549" s="19">
        <f t="shared" ref="O2549:Q2549" si="5086">O2550+O2553+O2556</f>
        <v>0</v>
      </c>
      <c r="P2549" s="19">
        <f t="shared" si="5086"/>
        <v>0</v>
      </c>
      <c r="Q2549" s="19">
        <f t="shared" si="5086"/>
        <v>0</v>
      </c>
      <c r="R2549" s="19">
        <f t="shared" si="5045"/>
        <v>26705</v>
      </c>
      <c r="S2549" s="19">
        <f t="shared" si="5046"/>
        <v>26444.5</v>
      </c>
      <c r="T2549" s="19">
        <f t="shared" si="5047"/>
        <v>26444.5</v>
      </c>
      <c r="U2549" s="19">
        <f t="shared" ref="U2549" si="5087">U2550+U2553+U2556</f>
        <v>0</v>
      </c>
      <c r="V2549" s="19">
        <f t="shared" si="5048"/>
        <v>26705</v>
      </c>
      <c r="W2549" s="19">
        <f t="shared" si="5049"/>
        <v>26444.5</v>
      </c>
      <c r="X2549" s="19">
        <f t="shared" si="5050"/>
        <v>26444.5</v>
      </c>
      <c r="Y2549" s="19">
        <f t="shared" ref="Y2549:AA2549" si="5088">Y2550+Y2553+Y2556</f>
        <v>0</v>
      </c>
      <c r="Z2549" s="19">
        <f t="shared" si="5088"/>
        <v>0</v>
      </c>
      <c r="AA2549" s="19">
        <f t="shared" si="5088"/>
        <v>0</v>
      </c>
      <c r="AB2549" s="19">
        <f t="shared" si="5062"/>
        <v>26705</v>
      </c>
      <c r="AC2549" s="19">
        <f t="shared" si="5063"/>
        <v>26444.5</v>
      </c>
      <c r="AD2549" s="19">
        <f t="shared" si="5064"/>
        <v>26444.5</v>
      </c>
      <c r="AE2549" s="19">
        <f t="shared" ref="AE2549:AF2549" si="5089">AE2550+AE2553+AE2556</f>
        <v>0</v>
      </c>
      <c r="AF2549" s="19">
        <f t="shared" si="5089"/>
        <v>0</v>
      </c>
      <c r="AG2549" s="19">
        <f t="shared" si="5081"/>
        <v>26705</v>
      </c>
      <c r="AH2549" s="19">
        <f t="shared" si="5082"/>
        <v>26444.5</v>
      </c>
      <c r="AI2549" s="19">
        <f t="shared" si="5083"/>
        <v>26444.5</v>
      </c>
      <c r="AJ2549" s="19">
        <f t="shared" ref="AJ2549:AL2549" si="5090">AJ2550+AJ2553+AJ2556</f>
        <v>-2818.7919999999999</v>
      </c>
      <c r="AK2549" s="19">
        <f t="shared" si="5090"/>
        <v>0</v>
      </c>
      <c r="AL2549" s="19">
        <f t="shared" si="5090"/>
        <v>0</v>
      </c>
      <c r="AM2549" s="19">
        <f t="shared" si="5030"/>
        <v>23886.207999999999</v>
      </c>
      <c r="AN2549" s="19">
        <f t="shared" ref="AN2549" si="5091">AN2550+AN2553+AN2556</f>
        <v>0</v>
      </c>
      <c r="AO2549" s="19">
        <f t="shared" si="5051"/>
        <v>23886.207999999999</v>
      </c>
      <c r="AP2549" s="19">
        <f t="shared" si="5031"/>
        <v>26444.5</v>
      </c>
      <c r="AQ2549" s="19">
        <f t="shared" ref="AQ2549" si="5092">AQ2550+AQ2553+AQ2556</f>
        <v>0</v>
      </c>
      <c r="AR2549" s="19">
        <f t="shared" si="5052"/>
        <v>26444.5</v>
      </c>
      <c r="AS2549" s="19">
        <f t="shared" si="5032"/>
        <v>26444.5</v>
      </c>
      <c r="AT2549" s="19">
        <f t="shared" ref="AT2549" si="5093">AT2550+AT2553+AT2556</f>
        <v>0</v>
      </c>
      <c r="AU2549" s="19">
        <f t="shared" si="5053"/>
        <v>26444.5</v>
      </c>
      <c r="AV2549" s="19">
        <f t="shared" si="5084"/>
        <v>0</v>
      </c>
      <c r="AW2549" s="32"/>
      <c r="AX2549" s="23"/>
      <c r="AY2549" s="2"/>
    </row>
    <row r="2550" spans="1:51" ht="93.6" x14ac:dyDescent="0.3">
      <c r="A2550" s="49" t="s">
        <v>521</v>
      </c>
      <c r="B2550" s="45">
        <v>100</v>
      </c>
      <c r="C2550" s="49"/>
      <c r="D2550" s="49"/>
      <c r="E2550" s="15" t="s">
        <v>577</v>
      </c>
      <c r="F2550" s="19">
        <f t="shared" ref="F2550:K2551" si="5094">F2551</f>
        <v>1720</v>
      </c>
      <c r="G2550" s="19">
        <f t="shared" si="5094"/>
        <v>1720</v>
      </c>
      <c r="H2550" s="19">
        <f t="shared" si="5094"/>
        <v>1720</v>
      </c>
      <c r="I2550" s="19">
        <f t="shared" si="5094"/>
        <v>0</v>
      </c>
      <c r="J2550" s="19">
        <f t="shared" si="5094"/>
        <v>0</v>
      </c>
      <c r="K2550" s="19">
        <f t="shared" si="5094"/>
        <v>0</v>
      </c>
      <c r="L2550" s="19">
        <f t="shared" si="5066"/>
        <v>1720</v>
      </c>
      <c r="M2550" s="19">
        <f t="shared" si="5067"/>
        <v>1720</v>
      </c>
      <c r="N2550" s="19">
        <f t="shared" si="5068"/>
        <v>1720</v>
      </c>
      <c r="O2550" s="19">
        <f t="shared" ref="O2550:Q2551" si="5095">O2551</f>
        <v>0</v>
      </c>
      <c r="P2550" s="19">
        <f t="shared" si="5095"/>
        <v>0</v>
      </c>
      <c r="Q2550" s="19">
        <f t="shared" si="5095"/>
        <v>0</v>
      </c>
      <c r="R2550" s="19">
        <f t="shared" si="5045"/>
        <v>1720</v>
      </c>
      <c r="S2550" s="19">
        <f t="shared" si="5046"/>
        <v>1720</v>
      </c>
      <c r="T2550" s="19">
        <f t="shared" si="5047"/>
        <v>1720</v>
      </c>
      <c r="U2550" s="19">
        <f t="shared" ref="U2550:AV2551" si="5096">U2551</f>
        <v>0</v>
      </c>
      <c r="V2550" s="19">
        <f t="shared" si="5048"/>
        <v>1720</v>
      </c>
      <c r="W2550" s="19">
        <f t="shared" si="5049"/>
        <v>1720</v>
      </c>
      <c r="X2550" s="19">
        <f t="shared" si="5050"/>
        <v>1720</v>
      </c>
      <c r="Y2550" s="19">
        <f t="shared" si="5096"/>
        <v>0</v>
      </c>
      <c r="Z2550" s="19">
        <f t="shared" si="5096"/>
        <v>0</v>
      </c>
      <c r="AA2550" s="19">
        <f t="shared" si="5096"/>
        <v>0</v>
      </c>
      <c r="AB2550" s="19">
        <f t="shared" si="5062"/>
        <v>1720</v>
      </c>
      <c r="AC2550" s="19">
        <f t="shared" si="5063"/>
        <v>1720</v>
      </c>
      <c r="AD2550" s="19">
        <f t="shared" si="5064"/>
        <v>1720</v>
      </c>
      <c r="AE2550" s="19">
        <f t="shared" si="5096"/>
        <v>0</v>
      </c>
      <c r="AF2550" s="19">
        <f t="shared" si="5096"/>
        <v>0</v>
      </c>
      <c r="AG2550" s="19">
        <f t="shared" si="5081"/>
        <v>1720</v>
      </c>
      <c r="AH2550" s="19">
        <f t="shared" si="5082"/>
        <v>1720</v>
      </c>
      <c r="AI2550" s="19">
        <f t="shared" si="5083"/>
        <v>1720</v>
      </c>
      <c r="AJ2550" s="19">
        <f t="shared" si="5096"/>
        <v>0</v>
      </c>
      <c r="AK2550" s="19">
        <f t="shared" si="5096"/>
        <v>0</v>
      </c>
      <c r="AL2550" s="19">
        <f t="shared" si="5096"/>
        <v>0</v>
      </c>
      <c r="AM2550" s="19">
        <f t="shared" si="5030"/>
        <v>1720</v>
      </c>
      <c r="AN2550" s="19">
        <f t="shared" si="5096"/>
        <v>0</v>
      </c>
      <c r="AO2550" s="19">
        <f t="shared" si="5051"/>
        <v>1720</v>
      </c>
      <c r="AP2550" s="19">
        <f t="shared" si="5031"/>
        <v>1720</v>
      </c>
      <c r="AQ2550" s="19">
        <f t="shared" si="5096"/>
        <v>0</v>
      </c>
      <c r="AR2550" s="19">
        <f t="shared" si="5052"/>
        <v>1720</v>
      </c>
      <c r="AS2550" s="19">
        <f t="shared" si="5032"/>
        <v>1720</v>
      </c>
      <c r="AT2550" s="19">
        <f t="shared" si="5096"/>
        <v>0</v>
      </c>
      <c r="AU2550" s="19">
        <f t="shared" si="5053"/>
        <v>1720</v>
      </c>
      <c r="AV2550" s="19">
        <f t="shared" si="5096"/>
        <v>0</v>
      </c>
      <c r="AW2550" s="32"/>
      <c r="AX2550" s="23"/>
      <c r="AY2550" s="2"/>
    </row>
    <row r="2551" spans="1:51" ht="31.2" x14ac:dyDescent="0.3">
      <c r="A2551" s="49" t="s">
        <v>521</v>
      </c>
      <c r="B2551" s="45">
        <v>120</v>
      </c>
      <c r="C2551" s="49"/>
      <c r="D2551" s="49"/>
      <c r="E2551" s="15" t="s">
        <v>585</v>
      </c>
      <c r="F2551" s="19">
        <f t="shared" si="5094"/>
        <v>1720</v>
      </c>
      <c r="G2551" s="19">
        <f t="shared" si="5094"/>
        <v>1720</v>
      </c>
      <c r="H2551" s="19">
        <f t="shared" si="5094"/>
        <v>1720</v>
      </c>
      <c r="I2551" s="19">
        <f t="shared" si="5094"/>
        <v>0</v>
      </c>
      <c r="J2551" s="19">
        <f t="shared" si="5094"/>
        <v>0</v>
      </c>
      <c r="K2551" s="19">
        <f t="shared" si="5094"/>
        <v>0</v>
      </c>
      <c r="L2551" s="19">
        <f t="shared" si="5066"/>
        <v>1720</v>
      </c>
      <c r="M2551" s="19">
        <f t="shared" si="5067"/>
        <v>1720</v>
      </c>
      <c r="N2551" s="19">
        <f t="shared" si="5068"/>
        <v>1720</v>
      </c>
      <c r="O2551" s="19">
        <f t="shared" si="5095"/>
        <v>0</v>
      </c>
      <c r="P2551" s="19">
        <f t="shared" si="5095"/>
        <v>0</v>
      </c>
      <c r="Q2551" s="19">
        <f t="shared" si="5095"/>
        <v>0</v>
      </c>
      <c r="R2551" s="19">
        <f t="shared" si="5045"/>
        <v>1720</v>
      </c>
      <c r="S2551" s="19">
        <f t="shared" si="5046"/>
        <v>1720</v>
      </c>
      <c r="T2551" s="19">
        <f t="shared" si="5047"/>
        <v>1720</v>
      </c>
      <c r="U2551" s="19">
        <f t="shared" si="5096"/>
        <v>0</v>
      </c>
      <c r="V2551" s="19">
        <f t="shared" si="5048"/>
        <v>1720</v>
      </c>
      <c r="W2551" s="19">
        <f t="shared" si="5049"/>
        <v>1720</v>
      </c>
      <c r="X2551" s="19">
        <f t="shared" si="5050"/>
        <v>1720</v>
      </c>
      <c r="Y2551" s="19">
        <f t="shared" si="5096"/>
        <v>0</v>
      </c>
      <c r="Z2551" s="19">
        <f t="shared" si="5096"/>
        <v>0</v>
      </c>
      <c r="AA2551" s="19">
        <f t="shared" si="5096"/>
        <v>0</v>
      </c>
      <c r="AB2551" s="19">
        <f t="shared" si="5062"/>
        <v>1720</v>
      </c>
      <c r="AC2551" s="19">
        <f t="shared" si="5063"/>
        <v>1720</v>
      </c>
      <c r="AD2551" s="19">
        <f t="shared" si="5064"/>
        <v>1720</v>
      </c>
      <c r="AE2551" s="19">
        <f t="shared" si="5096"/>
        <v>0</v>
      </c>
      <c r="AF2551" s="19">
        <f t="shared" si="5096"/>
        <v>0</v>
      </c>
      <c r="AG2551" s="19">
        <f t="shared" si="5081"/>
        <v>1720</v>
      </c>
      <c r="AH2551" s="19">
        <f t="shared" si="5082"/>
        <v>1720</v>
      </c>
      <c r="AI2551" s="19">
        <f t="shared" si="5083"/>
        <v>1720</v>
      </c>
      <c r="AJ2551" s="19">
        <f t="shared" si="5096"/>
        <v>0</v>
      </c>
      <c r="AK2551" s="19">
        <f t="shared" si="5096"/>
        <v>0</v>
      </c>
      <c r="AL2551" s="19">
        <f t="shared" si="5096"/>
        <v>0</v>
      </c>
      <c r="AM2551" s="19">
        <f t="shared" si="5030"/>
        <v>1720</v>
      </c>
      <c r="AN2551" s="19">
        <f t="shared" si="5096"/>
        <v>0</v>
      </c>
      <c r="AO2551" s="19">
        <f t="shared" si="5051"/>
        <v>1720</v>
      </c>
      <c r="AP2551" s="19">
        <f t="shared" si="5031"/>
        <v>1720</v>
      </c>
      <c r="AQ2551" s="19">
        <f t="shared" si="5096"/>
        <v>0</v>
      </c>
      <c r="AR2551" s="19">
        <f t="shared" si="5052"/>
        <v>1720</v>
      </c>
      <c r="AS2551" s="19">
        <f t="shared" si="5032"/>
        <v>1720</v>
      </c>
      <c r="AT2551" s="19">
        <f t="shared" si="5096"/>
        <v>0</v>
      </c>
      <c r="AU2551" s="19">
        <f t="shared" si="5053"/>
        <v>1720</v>
      </c>
      <c r="AV2551" s="19">
        <f t="shared" si="5096"/>
        <v>0</v>
      </c>
      <c r="AW2551" s="32"/>
      <c r="AX2551" s="23"/>
      <c r="AY2551" s="2"/>
    </row>
    <row r="2552" spans="1:51" ht="62.4" x14ac:dyDescent="0.3">
      <c r="A2552" s="49" t="s">
        <v>521</v>
      </c>
      <c r="B2552" s="45">
        <v>120</v>
      </c>
      <c r="C2552" s="49" t="s">
        <v>5</v>
      </c>
      <c r="D2552" s="49" t="s">
        <v>151</v>
      </c>
      <c r="E2552" s="15" t="s">
        <v>539</v>
      </c>
      <c r="F2552" s="19">
        <v>1720</v>
      </c>
      <c r="G2552" s="19">
        <v>1720</v>
      </c>
      <c r="H2552" s="19">
        <v>1720</v>
      </c>
      <c r="I2552" s="19"/>
      <c r="J2552" s="19"/>
      <c r="K2552" s="19"/>
      <c r="L2552" s="19">
        <f t="shared" si="5066"/>
        <v>1720</v>
      </c>
      <c r="M2552" s="19">
        <f t="shared" si="5067"/>
        <v>1720</v>
      </c>
      <c r="N2552" s="19">
        <f t="shared" si="5068"/>
        <v>1720</v>
      </c>
      <c r="O2552" s="19"/>
      <c r="P2552" s="19"/>
      <c r="Q2552" s="19"/>
      <c r="R2552" s="19">
        <f t="shared" si="5045"/>
        <v>1720</v>
      </c>
      <c r="S2552" s="19">
        <f t="shared" si="5046"/>
        <v>1720</v>
      </c>
      <c r="T2552" s="19">
        <f t="shared" si="5047"/>
        <v>1720</v>
      </c>
      <c r="U2552" s="19"/>
      <c r="V2552" s="19">
        <f t="shared" si="5048"/>
        <v>1720</v>
      </c>
      <c r="W2552" s="19">
        <f t="shared" si="5049"/>
        <v>1720</v>
      </c>
      <c r="X2552" s="19">
        <f t="shared" si="5050"/>
        <v>1720</v>
      </c>
      <c r="Y2552" s="19"/>
      <c r="Z2552" s="19"/>
      <c r="AA2552" s="19"/>
      <c r="AB2552" s="19">
        <f t="shared" si="5062"/>
        <v>1720</v>
      </c>
      <c r="AC2552" s="19">
        <f t="shared" si="5063"/>
        <v>1720</v>
      </c>
      <c r="AD2552" s="19">
        <f t="shared" si="5064"/>
        <v>1720</v>
      </c>
      <c r="AE2552" s="19"/>
      <c r="AF2552" s="19"/>
      <c r="AG2552" s="19">
        <f t="shared" si="5081"/>
        <v>1720</v>
      </c>
      <c r="AH2552" s="19">
        <f t="shared" si="5082"/>
        <v>1720</v>
      </c>
      <c r="AI2552" s="19">
        <f t="shared" si="5083"/>
        <v>1720</v>
      </c>
      <c r="AJ2552" s="19"/>
      <c r="AK2552" s="19"/>
      <c r="AL2552" s="19"/>
      <c r="AM2552" s="19">
        <f t="shared" si="5030"/>
        <v>1720</v>
      </c>
      <c r="AN2552" s="19"/>
      <c r="AO2552" s="19">
        <f t="shared" si="5051"/>
        <v>1720</v>
      </c>
      <c r="AP2552" s="19">
        <f t="shared" si="5031"/>
        <v>1720</v>
      </c>
      <c r="AQ2552" s="19"/>
      <c r="AR2552" s="19">
        <f t="shared" si="5052"/>
        <v>1720</v>
      </c>
      <c r="AS2552" s="19">
        <f t="shared" si="5032"/>
        <v>1720</v>
      </c>
      <c r="AT2552" s="19"/>
      <c r="AU2552" s="19">
        <f t="shared" si="5053"/>
        <v>1720</v>
      </c>
      <c r="AV2552" s="19"/>
      <c r="AW2552" s="32"/>
      <c r="AX2552" s="23"/>
      <c r="AY2552" s="2"/>
    </row>
    <row r="2553" spans="1:51" ht="31.2" x14ac:dyDescent="0.3">
      <c r="A2553" s="49" t="s">
        <v>521</v>
      </c>
      <c r="B2553" s="45">
        <v>200</v>
      </c>
      <c r="C2553" s="49"/>
      <c r="D2553" s="49"/>
      <c r="E2553" s="15" t="s">
        <v>578</v>
      </c>
      <c r="F2553" s="19">
        <f t="shared" ref="F2553:K2554" si="5097">F2554</f>
        <v>24385</v>
      </c>
      <c r="G2553" s="19">
        <f t="shared" si="5097"/>
        <v>24124.5</v>
      </c>
      <c r="H2553" s="19">
        <f t="shared" si="5097"/>
        <v>24124.5</v>
      </c>
      <c r="I2553" s="19">
        <f t="shared" si="5097"/>
        <v>0</v>
      </c>
      <c r="J2553" s="19">
        <f t="shared" si="5097"/>
        <v>0</v>
      </c>
      <c r="K2553" s="19">
        <f t="shared" si="5097"/>
        <v>0</v>
      </c>
      <c r="L2553" s="19">
        <f t="shared" si="5066"/>
        <v>24385</v>
      </c>
      <c r="M2553" s="19">
        <f t="shared" si="5067"/>
        <v>24124.5</v>
      </c>
      <c r="N2553" s="19">
        <f t="shared" si="5068"/>
        <v>24124.5</v>
      </c>
      <c r="O2553" s="19">
        <f t="shared" ref="O2553:Q2554" si="5098">O2554</f>
        <v>0</v>
      </c>
      <c r="P2553" s="19">
        <f t="shared" si="5098"/>
        <v>0</v>
      </c>
      <c r="Q2553" s="19">
        <f t="shared" si="5098"/>
        <v>0</v>
      </c>
      <c r="R2553" s="19">
        <f t="shared" si="5045"/>
        <v>24385</v>
      </c>
      <c r="S2553" s="19">
        <f t="shared" si="5046"/>
        <v>24124.5</v>
      </c>
      <c r="T2553" s="19">
        <f t="shared" si="5047"/>
        <v>24124.5</v>
      </c>
      <c r="U2553" s="19">
        <f t="shared" ref="U2553:AV2554" si="5099">U2554</f>
        <v>0</v>
      </c>
      <c r="V2553" s="19">
        <f t="shared" si="5048"/>
        <v>24385</v>
      </c>
      <c r="W2553" s="19">
        <f t="shared" si="5049"/>
        <v>24124.5</v>
      </c>
      <c r="X2553" s="19">
        <f t="shared" si="5050"/>
        <v>24124.5</v>
      </c>
      <c r="Y2553" s="19">
        <f t="shared" si="5099"/>
        <v>0</v>
      </c>
      <c r="Z2553" s="19">
        <f t="shared" si="5099"/>
        <v>0</v>
      </c>
      <c r="AA2553" s="19">
        <f t="shared" si="5099"/>
        <v>0</v>
      </c>
      <c r="AB2553" s="19">
        <f t="shared" si="5062"/>
        <v>24385</v>
      </c>
      <c r="AC2553" s="19">
        <f t="shared" si="5063"/>
        <v>24124.5</v>
      </c>
      <c r="AD2553" s="19">
        <f t="shared" si="5064"/>
        <v>24124.5</v>
      </c>
      <c r="AE2553" s="19">
        <f t="shared" si="5099"/>
        <v>0</v>
      </c>
      <c r="AF2553" s="19">
        <f t="shared" si="5099"/>
        <v>0</v>
      </c>
      <c r="AG2553" s="19">
        <f t="shared" si="5081"/>
        <v>24385</v>
      </c>
      <c r="AH2553" s="19">
        <f t="shared" si="5082"/>
        <v>24124.5</v>
      </c>
      <c r="AI2553" s="19">
        <f t="shared" si="5083"/>
        <v>24124.5</v>
      </c>
      <c r="AJ2553" s="19">
        <f t="shared" si="5099"/>
        <v>-2818.7919999999999</v>
      </c>
      <c r="AK2553" s="19">
        <f t="shared" si="5099"/>
        <v>0</v>
      </c>
      <c r="AL2553" s="19">
        <f t="shared" si="5099"/>
        <v>0</v>
      </c>
      <c r="AM2553" s="19">
        <f t="shared" si="5030"/>
        <v>21566.207999999999</v>
      </c>
      <c r="AN2553" s="19">
        <f t="shared" si="5099"/>
        <v>0</v>
      </c>
      <c r="AO2553" s="19">
        <f t="shared" si="5051"/>
        <v>21566.207999999999</v>
      </c>
      <c r="AP2553" s="19">
        <f t="shared" si="5031"/>
        <v>24124.5</v>
      </c>
      <c r="AQ2553" s="19">
        <f t="shared" si="5099"/>
        <v>0</v>
      </c>
      <c r="AR2553" s="19">
        <f t="shared" si="5052"/>
        <v>24124.5</v>
      </c>
      <c r="AS2553" s="19">
        <f t="shared" si="5032"/>
        <v>24124.5</v>
      </c>
      <c r="AT2553" s="19">
        <f t="shared" si="5099"/>
        <v>0</v>
      </c>
      <c r="AU2553" s="19">
        <f t="shared" si="5053"/>
        <v>24124.5</v>
      </c>
      <c r="AV2553" s="19">
        <f t="shared" si="5099"/>
        <v>0</v>
      </c>
      <c r="AW2553" s="32"/>
      <c r="AX2553" s="23"/>
      <c r="AY2553" s="2"/>
    </row>
    <row r="2554" spans="1:51" ht="46.8" x14ac:dyDescent="0.3">
      <c r="A2554" s="49" t="s">
        <v>521</v>
      </c>
      <c r="B2554" s="45">
        <v>240</v>
      </c>
      <c r="C2554" s="49"/>
      <c r="D2554" s="49"/>
      <c r="E2554" s="15" t="s">
        <v>586</v>
      </c>
      <c r="F2554" s="19">
        <f t="shared" si="5097"/>
        <v>24385</v>
      </c>
      <c r="G2554" s="19">
        <f t="shared" si="5097"/>
        <v>24124.5</v>
      </c>
      <c r="H2554" s="19">
        <f t="shared" si="5097"/>
        <v>24124.5</v>
      </c>
      <c r="I2554" s="19">
        <f t="shared" si="5097"/>
        <v>0</v>
      </c>
      <c r="J2554" s="19">
        <f t="shared" si="5097"/>
        <v>0</v>
      </c>
      <c r="K2554" s="19">
        <f t="shared" si="5097"/>
        <v>0</v>
      </c>
      <c r="L2554" s="19">
        <f t="shared" si="5066"/>
        <v>24385</v>
      </c>
      <c r="M2554" s="19">
        <f t="shared" si="5067"/>
        <v>24124.5</v>
      </c>
      <c r="N2554" s="19">
        <f t="shared" si="5068"/>
        <v>24124.5</v>
      </c>
      <c r="O2554" s="19">
        <f t="shared" si="5098"/>
        <v>0</v>
      </c>
      <c r="P2554" s="19">
        <f t="shared" si="5098"/>
        <v>0</v>
      </c>
      <c r="Q2554" s="19">
        <f t="shared" si="5098"/>
        <v>0</v>
      </c>
      <c r="R2554" s="19">
        <f t="shared" si="5045"/>
        <v>24385</v>
      </c>
      <c r="S2554" s="19">
        <f t="shared" si="5046"/>
        <v>24124.5</v>
      </c>
      <c r="T2554" s="19">
        <f t="shared" si="5047"/>
        <v>24124.5</v>
      </c>
      <c r="U2554" s="19">
        <f t="shared" si="5099"/>
        <v>0</v>
      </c>
      <c r="V2554" s="19">
        <f t="shared" si="5048"/>
        <v>24385</v>
      </c>
      <c r="W2554" s="19">
        <f t="shared" si="5049"/>
        <v>24124.5</v>
      </c>
      <c r="X2554" s="19">
        <f t="shared" si="5050"/>
        <v>24124.5</v>
      </c>
      <c r="Y2554" s="19">
        <f t="shared" si="5099"/>
        <v>0</v>
      </c>
      <c r="Z2554" s="19">
        <f t="shared" si="5099"/>
        <v>0</v>
      </c>
      <c r="AA2554" s="19">
        <f t="shared" si="5099"/>
        <v>0</v>
      </c>
      <c r="AB2554" s="19">
        <f t="shared" si="5062"/>
        <v>24385</v>
      </c>
      <c r="AC2554" s="19">
        <f t="shared" si="5063"/>
        <v>24124.5</v>
      </c>
      <c r="AD2554" s="19">
        <f t="shared" si="5064"/>
        <v>24124.5</v>
      </c>
      <c r="AE2554" s="19">
        <f t="shared" si="5099"/>
        <v>0</v>
      </c>
      <c r="AF2554" s="19">
        <f t="shared" si="5099"/>
        <v>0</v>
      </c>
      <c r="AG2554" s="19">
        <f t="shared" si="5081"/>
        <v>24385</v>
      </c>
      <c r="AH2554" s="19">
        <f t="shared" si="5082"/>
        <v>24124.5</v>
      </c>
      <c r="AI2554" s="19">
        <f t="shared" si="5083"/>
        <v>24124.5</v>
      </c>
      <c r="AJ2554" s="19">
        <f t="shared" si="5099"/>
        <v>-2818.7919999999999</v>
      </c>
      <c r="AK2554" s="19">
        <f t="shared" si="5099"/>
        <v>0</v>
      </c>
      <c r="AL2554" s="19">
        <f t="shared" si="5099"/>
        <v>0</v>
      </c>
      <c r="AM2554" s="19">
        <f t="shared" si="5030"/>
        <v>21566.207999999999</v>
      </c>
      <c r="AN2554" s="19">
        <f t="shared" si="5099"/>
        <v>0</v>
      </c>
      <c r="AO2554" s="19">
        <f t="shared" si="5051"/>
        <v>21566.207999999999</v>
      </c>
      <c r="AP2554" s="19">
        <f t="shared" si="5031"/>
        <v>24124.5</v>
      </c>
      <c r="AQ2554" s="19">
        <f t="shared" si="5099"/>
        <v>0</v>
      </c>
      <c r="AR2554" s="19">
        <f t="shared" si="5052"/>
        <v>24124.5</v>
      </c>
      <c r="AS2554" s="19">
        <f t="shared" si="5032"/>
        <v>24124.5</v>
      </c>
      <c r="AT2554" s="19">
        <f t="shared" si="5099"/>
        <v>0</v>
      </c>
      <c r="AU2554" s="19">
        <f t="shared" si="5053"/>
        <v>24124.5</v>
      </c>
      <c r="AV2554" s="19">
        <f t="shared" si="5099"/>
        <v>0</v>
      </c>
      <c r="AW2554" s="32"/>
      <c r="AX2554" s="23"/>
      <c r="AY2554" s="2"/>
    </row>
    <row r="2555" spans="1:51" ht="62.4" x14ac:dyDescent="0.3">
      <c r="A2555" s="49" t="s">
        <v>521</v>
      </c>
      <c r="B2555" s="45">
        <v>240</v>
      </c>
      <c r="C2555" s="49" t="s">
        <v>5</v>
      </c>
      <c r="D2555" s="49" t="s">
        <v>151</v>
      </c>
      <c r="E2555" s="15" t="s">
        <v>539</v>
      </c>
      <c r="F2555" s="19">
        <f>24505-120</f>
        <v>24385</v>
      </c>
      <c r="G2555" s="19">
        <f>24244.5-120</f>
        <v>24124.5</v>
      </c>
      <c r="H2555" s="19">
        <f>24244.5-120</f>
        <v>24124.5</v>
      </c>
      <c r="I2555" s="19"/>
      <c r="J2555" s="19"/>
      <c r="K2555" s="19"/>
      <c r="L2555" s="19">
        <f t="shared" si="5066"/>
        <v>24385</v>
      </c>
      <c r="M2555" s="19">
        <f t="shared" si="5067"/>
        <v>24124.5</v>
      </c>
      <c r="N2555" s="19">
        <f t="shared" si="5068"/>
        <v>24124.5</v>
      </c>
      <c r="O2555" s="19"/>
      <c r="P2555" s="19"/>
      <c r="Q2555" s="19"/>
      <c r="R2555" s="19">
        <f t="shared" si="5045"/>
        <v>24385</v>
      </c>
      <c r="S2555" s="19">
        <f t="shared" si="5046"/>
        <v>24124.5</v>
      </c>
      <c r="T2555" s="19">
        <f t="shared" si="5047"/>
        <v>24124.5</v>
      </c>
      <c r="U2555" s="19"/>
      <c r="V2555" s="19">
        <f t="shared" si="5048"/>
        <v>24385</v>
      </c>
      <c r="W2555" s="19">
        <f t="shared" si="5049"/>
        <v>24124.5</v>
      </c>
      <c r="X2555" s="19">
        <f t="shared" si="5050"/>
        <v>24124.5</v>
      </c>
      <c r="Y2555" s="19"/>
      <c r="Z2555" s="19"/>
      <c r="AA2555" s="19"/>
      <c r="AB2555" s="19">
        <f t="shared" si="5062"/>
        <v>24385</v>
      </c>
      <c r="AC2555" s="19">
        <f t="shared" si="5063"/>
        <v>24124.5</v>
      </c>
      <c r="AD2555" s="19">
        <f t="shared" si="5064"/>
        <v>24124.5</v>
      </c>
      <c r="AE2555" s="19"/>
      <c r="AF2555" s="19"/>
      <c r="AG2555" s="19">
        <f t="shared" si="5081"/>
        <v>24385</v>
      </c>
      <c r="AH2555" s="19">
        <f t="shared" si="5082"/>
        <v>24124.5</v>
      </c>
      <c r="AI2555" s="19">
        <f t="shared" si="5083"/>
        <v>24124.5</v>
      </c>
      <c r="AJ2555" s="19">
        <f>-278.982-2539.81</f>
        <v>-2818.7919999999999</v>
      </c>
      <c r="AK2555" s="19"/>
      <c r="AL2555" s="19"/>
      <c r="AM2555" s="19">
        <f t="shared" si="5030"/>
        <v>21566.207999999999</v>
      </c>
      <c r="AN2555" s="19"/>
      <c r="AO2555" s="19">
        <f t="shared" si="5051"/>
        <v>21566.207999999999</v>
      </c>
      <c r="AP2555" s="19">
        <f t="shared" si="5031"/>
        <v>24124.5</v>
      </c>
      <c r="AQ2555" s="19"/>
      <c r="AR2555" s="19">
        <f t="shared" si="5052"/>
        <v>24124.5</v>
      </c>
      <c r="AS2555" s="19">
        <f t="shared" si="5032"/>
        <v>24124.5</v>
      </c>
      <c r="AT2555" s="19"/>
      <c r="AU2555" s="19">
        <f t="shared" si="5053"/>
        <v>24124.5</v>
      </c>
      <c r="AV2555" s="19"/>
      <c r="AW2555" s="32"/>
      <c r="AX2555" s="23"/>
      <c r="AY2555" s="2"/>
    </row>
    <row r="2556" spans="1:51" ht="31.2" x14ac:dyDescent="0.3">
      <c r="A2556" s="49" t="s">
        <v>521</v>
      </c>
      <c r="B2556" s="45">
        <v>300</v>
      </c>
      <c r="C2556" s="49"/>
      <c r="D2556" s="49"/>
      <c r="E2556" s="15" t="s">
        <v>579</v>
      </c>
      <c r="F2556" s="19">
        <f t="shared" ref="F2556:K2557" si="5100">F2557</f>
        <v>600</v>
      </c>
      <c r="G2556" s="19">
        <f t="shared" si="5100"/>
        <v>600</v>
      </c>
      <c r="H2556" s="19">
        <f t="shared" si="5100"/>
        <v>600</v>
      </c>
      <c r="I2556" s="19">
        <f t="shared" si="5100"/>
        <v>0</v>
      </c>
      <c r="J2556" s="19">
        <f t="shared" si="5100"/>
        <v>0</v>
      </c>
      <c r="K2556" s="19">
        <f t="shared" si="5100"/>
        <v>0</v>
      </c>
      <c r="L2556" s="19">
        <f t="shared" si="5066"/>
        <v>600</v>
      </c>
      <c r="M2556" s="19">
        <f t="shared" si="5067"/>
        <v>600</v>
      </c>
      <c r="N2556" s="19">
        <f t="shared" si="5068"/>
        <v>600</v>
      </c>
      <c r="O2556" s="19">
        <f t="shared" ref="O2556:Q2557" si="5101">O2557</f>
        <v>0</v>
      </c>
      <c r="P2556" s="19">
        <f t="shared" si="5101"/>
        <v>0</v>
      </c>
      <c r="Q2556" s="19">
        <f t="shared" si="5101"/>
        <v>0</v>
      </c>
      <c r="R2556" s="19">
        <f t="shared" si="5045"/>
        <v>600</v>
      </c>
      <c r="S2556" s="19">
        <f t="shared" si="5046"/>
        <v>600</v>
      </c>
      <c r="T2556" s="19">
        <f t="shared" si="5047"/>
        <v>600</v>
      </c>
      <c r="U2556" s="19">
        <f t="shared" ref="U2556:AV2557" si="5102">U2557</f>
        <v>0</v>
      </c>
      <c r="V2556" s="19">
        <f t="shared" si="5048"/>
        <v>600</v>
      </c>
      <c r="W2556" s="19">
        <f t="shared" si="5049"/>
        <v>600</v>
      </c>
      <c r="X2556" s="19">
        <f t="shared" si="5050"/>
        <v>600</v>
      </c>
      <c r="Y2556" s="19">
        <f t="shared" si="5102"/>
        <v>0</v>
      </c>
      <c r="Z2556" s="19">
        <f t="shared" si="5102"/>
        <v>0</v>
      </c>
      <c r="AA2556" s="19">
        <f t="shared" si="5102"/>
        <v>0</v>
      </c>
      <c r="AB2556" s="19">
        <f t="shared" si="5062"/>
        <v>600</v>
      </c>
      <c r="AC2556" s="19">
        <f t="shared" si="5063"/>
        <v>600</v>
      </c>
      <c r="AD2556" s="19">
        <f t="shared" si="5064"/>
        <v>600</v>
      </c>
      <c r="AE2556" s="19">
        <f t="shared" si="5102"/>
        <v>0</v>
      </c>
      <c r="AF2556" s="19">
        <f t="shared" si="5102"/>
        <v>0</v>
      </c>
      <c r="AG2556" s="19">
        <f t="shared" si="5081"/>
        <v>600</v>
      </c>
      <c r="AH2556" s="19">
        <f t="shared" si="5082"/>
        <v>600</v>
      </c>
      <c r="AI2556" s="19">
        <f t="shared" si="5083"/>
        <v>600</v>
      </c>
      <c r="AJ2556" s="19">
        <f t="shared" si="5102"/>
        <v>0</v>
      </c>
      <c r="AK2556" s="19">
        <f t="shared" si="5102"/>
        <v>0</v>
      </c>
      <c r="AL2556" s="19">
        <f t="shared" si="5102"/>
        <v>0</v>
      </c>
      <c r="AM2556" s="19">
        <f t="shared" si="5030"/>
        <v>600</v>
      </c>
      <c r="AN2556" s="19">
        <f t="shared" si="5102"/>
        <v>0</v>
      </c>
      <c r="AO2556" s="19">
        <f t="shared" si="5051"/>
        <v>600</v>
      </c>
      <c r="AP2556" s="19">
        <f t="shared" si="5031"/>
        <v>600</v>
      </c>
      <c r="AQ2556" s="19">
        <f t="shared" si="5102"/>
        <v>0</v>
      </c>
      <c r="AR2556" s="19">
        <f t="shared" si="5052"/>
        <v>600</v>
      </c>
      <c r="AS2556" s="19">
        <f t="shared" si="5032"/>
        <v>600</v>
      </c>
      <c r="AT2556" s="19">
        <f t="shared" si="5102"/>
        <v>0</v>
      </c>
      <c r="AU2556" s="19">
        <f t="shared" si="5053"/>
        <v>600</v>
      </c>
      <c r="AV2556" s="19">
        <f t="shared" si="5102"/>
        <v>0</v>
      </c>
      <c r="AW2556" s="32"/>
      <c r="AX2556" s="23"/>
      <c r="AY2556" s="2"/>
    </row>
    <row r="2557" spans="1:51" x14ac:dyDescent="0.3">
      <c r="A2557" s="49" t="s">
        <v>521</v>
      </c>
      <c r="B2557" s="45">
        <v>360</v>
      </c>
      <c r="C2557" s="49"/>
      <c r="D2557" s="49"/>
      <c r="E2557" s="15" t="s">
        <v>592</v>
      </c>
      <c r="F2557" s="19">
        <f t="shared" si="5100"/>
        <v>600</v>
      </c>
      <c r="G2557" s="19">
        <f t="shared" si="5100"/>
        <v>600</v>
      </c>
      <c r="H2557" s="19">
        <f t="shared" si="5100"/>
        <v>600</v>
      </c>
      <c r="I2557" s="19">
        <f t="shared" si="5100"/>
        <v>0</v>
      </c>
      <c r="J2557" s="19">
        <f t="shared" si="5100"/>
        <v>0</v>
      </c>
      <c r="K2557" s="19">
        <f t="shared" si="5100"/>
        <v>0</v>
      </c>
      <c r="L2557" s="19">
        <f t="shared" si="5066"/>
        <v>600</v>
      </c>
      <c r="M2557" s="19">
        <f t="shared" si="5067"/>
        <v>600</v>
      </c>
      <c r="N2557" s="19">
        <f t="shared" si="5068"/>
        <v>600</v>
      </c>
      <c r="O2557" s="19">
        <f t="shared" si="5101"/>
        <v>0</v>
      </c>
      <c r="P2557" s="19">
        <f t="shared" si="5101"/>
        <v>0</v>
      </c>
      <c r="Q2557" s="19">
        <f t="shared" si="5101"/>
        <v>0</v>
      </c>
      <c r="R2557" s="19">
        <f t="shared" si="5045"/>
        <v>600</v>
      </c>
      <c r="S2557" s="19">
        <f t="shared" si="5046"/>
        <v>600</v>
      </c>
      <c r="T2557" s="19">
        <f t="shared" si="5047"/>
        <v>600</v>
      </c>
      <c r="U2557" s="19">
        <f t="shared" si="5102"/>
        <v>0</v>
      </c>
      <c r="V2557" s="19">
        <f t="shared" si="5048"/>
        <v>600</v>
      </c>
      <c r="W2557" s="19">
        <f t="shared" si="5049"/>
        <v>600</v>
      </c>
      <c r="X2557" s="19">
        <f t="shared" si="5050"/>
        <v>600</v>
      </c>
      <c r="Y2557" s="19">
        <f t="shared" si="5102"/>
        <v>0</v>
      </c>
      <c r="Z2557" s="19">
        <f t="shared" si="5102"/>
        <v>0</v>
      </c>
      <c r="AA2557" s="19">
        <f t="shared" si="5102"/>
        <v>0</v>
      </c>
      <c r="AB2557" s="19">
        <f t="shared" si="5062"/>
        <v>600</v>
      </c>
      <c r="AC2557" s="19">
        <f t="shared" si="5063"/>
        <v>600</v>
      </c>
      <c r="AD2557" s="19">
        <f t="shared" si="5064"/>
        <v>600</v>
      </c>
      <c r="AE2557" s="19">
        <f t="shared" si="5102"/>
        <v>0</v>
      </c>
      <c r="AF2557" s="19">
        <f t="shared" si="5102"/>
        <v>0</v>
      </c>
      <c r="AG2557" s="19">
        <f t="shared" si="5081"/>
        <v>600</v>
      </c>
      <c r="AH2557" s="19">
        <f t="shared" si="5082"/>
        <v>600</v>
      </c>
      <c r="AI2557" s="19">
        <f t="shared" si="5083"/>
        <v>600</v>
      </c>
      <c r="AJ2557" s="19">
        <f t="shared" si="5102"/>
        <v>0</v>
      </c>
      <c r="AK2557" s="19">
        <f t="shared" si="5102"/>
        <v>0</v>
      </c>
      <c r="AL2557" s="19">
        <f t="shared" si="5102"/>
        <v>0</v>
      </c>
      <c r="AM2557" s="19">
        <f t="shared" si="5030"/>
        <v>600</v>
      </c>
      <c r="AN2557" s="19">
        <f t="shared" si="5102"/>
        <v>0</v>
      </c>
      <c r="AO2557" s="19">
        <f t="shared" si="5051"/>
        <v>600</v>
      </c>
      <c r="AP2557" s="19">
        <f t="shared" si="5031"/>
        <v>600</v>
      </c>
      <c r="AQ2557" s="19">
        <f t="shared" si="5102"/>
        <v>0</v>
      </c>
      <c r="AR2557" s="19">
        <f t="shared" si="5052"/>
        <v>600</v>
      </c>
      <c r="AS2557" s="19">
        <f t="shared" si="5032"/>
        <v>600</v>
      </c>
      <c r="AT2557" s="19">
        <f t="shared" si="5102"/>
        <v>0</v>
      </c>
      <c r="AU2557" s="19">
        <f t="shared" si="5053"/>
        <v>600</v>
      </c>
      <c r="AV2557" s="19">
        <f t="shared" si="5102"/>
        <v>0</v>
      </c>
      <c r="AW2557" s="32"/>
      <c r="AX2557" s="23"/>
      <c r="AY2557" s="2"/>
    </row>
    <row r="2558" spans="1:51" ht="62.4" x14ac:dyDescent="0.3">
      <c r="A2558" s="49" t="s">
        <v>521</v>
      </c>
      <c r="B2558" s="45">
        <v>360</v>
      </c>
      <c r="C2558" s="49" t="s">
        <v>5</v>
      </c>
      <c r="D2558" s="49" t="s">
        <v>151</v>
      </c>
      <c r="E2558" s="15" t="s">
        <v>539</v>
      </c>
      <c r="F2558" s="19">
        <v>600</v>
      </c>
      <c r="G2558" s="19">
        <v>600</v>
      </c>
      <c r="H2558" s="19">
        <v>600</v>
      </c>
      <c r="I2558" s="19"/>
      <c r="J2558" s="19"/>
      <c r="K2558" s="19"/>
      <c r="L2558" s="19">
        <f t="shared" si="5066"/>
        <v>600</v>
      </c>
      <c r="M2558" s="19">
        <f t="shared" si="5067"/>
        <v>600</v>
      </c>
      <c r="N2558" s="19">
        <f t="shared" si="5068"/>
        <v>600</v>
      </c>
      <c r="O2558" s="19"/>
      <c r="P2558" s="19"/>
      <c r="Q2558" s="19"/>
      <c r="R2558" s="19">
        <f t="shared" si="5045"/>
        <v>600</v>
      </c>
      <c r="S2558" s="19">
        <f t="shared" si="5046"/>
        <v>600</v>
      </c>
      <c r="T2558" s="19">
        <f t="shared" si="5047"/>
        <v>600</v>
      </c>
      <c r="U2558" s="19"/>
      <c r="V2558" s="19">
        <f t="shared" si="5048"/>
        <v>600</v>
      </c>
      <c r="W2558" s="19">
        <f t="shared" si="5049"/>
        <v>600</v>
      </c>
      <c r="X2558" s="19">
        <f t="shared" si="5050"/>
        <v>600</v>
      </c>
      <c r="Y2558" s="19"/>
      <c r="Z2558" s="19"/>
      <c r="AA2558" s="19"/>
      <c r="AB2558" s="19">
        <f t="shared" si="5062"/>
        <v>600</v>
      </c>
      <c r="AC2558" s="19">
        <f t="shared" si="5063"/>
        <v>600</v>
      </c>
      <c r="AD2558" s="19">
        <f t="shared" si="5064"/>
        <v>600</v>
      </c>
      <c r="AE2558" s="19"/>
      <c r="AF2558" s="19"/>
      <c r="AG2558" s="19">
        <f t="shared" si="5081"/>
        <v>600</v>
      </c>
      <c r="AH2558" s="19">
        <f t="shared" si="5082"/>
        <v>600</v>
      </c>
      <c r="AI2558" s="19">
        <f t="shared" si="5083"/>
        <v>600</v>
      </c>
      <c r="AJ2558" s="19"/>
      <c r="AK2558" s="19"/>
      <c r="AL2558" s="19"/>
      <c r="AM2558" s="19">
        <f t="shared" si="5030"/>
        <v>600</v>
      </c>
      <c r="AN2558" s="19"/>
      <c r="AO2558" s="19">
        <f t="shared" si="5051"/>
        <v>600</v>
      </c>
      <c r="AP2558" s="19">
        <f t="shared" si="5031"/>
        <v>600</v>
      </c>
      <c r="AQ2558" s="19"/>
      <c r="AR2558" s="19">
        <f t="shared" si="5052"/>
        <v>600</v>
      </c>
      <c r="AS2558" s="19">
        <f t="shared" si="5032"/>
        <v>600</v>
      </c>
      <c r="AT2558" s="19"/>
      <c r="AU2558" s="19">
        <f t="shared" si="5053"/>
        <v>600</v>
      </c>
      <c r="AV2558" s="19"/>
      <c r="AW2558" s="32"/>
      <c r="AX2558" s="23"/>
      <c r="AY2558" s="2"/>
    </row>
    <row r="2559" spans="1:51" s="9" customFormat="1" ht="62.4" x14ac:dyDescent="0.3">
      <c r="A2559" s="8" t="s">
        <v>524</v>
      </c>
      <c r="B2559" s="14"/>
      <c r="C2559" s="8"/>
      <c r="D2559" s="8"/>
      <c r="E2559" s="48" t="s">
        <v>609</v>
      </c>
      <c r="F2559" s="12">
        <f>F2560+F2565+F2570</f>
        <v>217450.2</v>
      </c>
      <c r="G2559" s="12">
        <f>G2560+G2565+G2570</f>
        <v>148499.9</v>
      </c>
      <c r="H2559" s="12">
        <f>H2560+H2565+H2570</f>
        <v>198600</v>
      </c>
      <c r="I2559" s="12">
        <f t="shared" ref="I2559:K2559" si="5103">I2560+I2565+I2570</f>
        <v>37425.425999999999</v>
      </c>
      <c r="J2559" s="12">
        <f t="shared" si="5103"/>
        <v>-58377.298000000003</v>
      </c>
      <c r="K2559" s="12">
        <f t="shared" si="5103"/>
        <v>-20000</v>
      </c>
      <c r="L2559" s="12">
        <f t="shared" si="5066"/>
        <v>254875.62600000002</v>
      </c>
      <c r="M2559" s="12">
        <f t="shared" si="5067"/>
        <v>90122.601999999984</v>
      </c>
      <c r="N2559" s="12">
        <f t="shared" si="5068"/>
        <v>178600</v>
      </c>
      <c r="O2559" s="12">
        <f t="shared" ref="O2559:Q2559" si="5104">O2560+O2565+O2570</f>
        <v>-84726.804000000004</v>
      </c>
      <c r="P2559" s="12">
        <f t="shared" si="5104"/>
        <v>0</v>
      </c>
      <c r="Q2559" s="12">
        <f t="shared" si="5104"/>
        <v>0</v>
      </c>
      <c r="R2559" s="12">
        <f t="shared" si="5045"/>
        <v>170148.82200000001</v>
      </c>
      <c r="S2559" s="12">
        <f t="shared" si="5046"/>
        <v>90122.601999999984</v>
      </c>
      <c r="T2559" s="12">
        <f t="shared" si="5047"/>
        <v>178600</v>
      </c>
      <c r="U2559" s="12">
        <f>U2560+U2565+U2570</f>
        <v>0</v>
      </c>
      <c r="V2559" s="12">
        <f t="shared" si="5048"/>
        <v>170148.82200000001</v>
      </c>
      <c r="W2559" s="12">
        <f t="shared" si="5049"/>
        <v>90122.601999999984</v>
      </c>
      <c r="X2559" s="12">
        <f t="shared" si="5050"/>
        <v>178600</v>
      </c>
      <c r="Y2559" s="12">
        <f t="shared" ref="Y2559:AA2559" si="5105">Y2560+Y2565+Y2570</f>
        <v>5176.33</v>
      </c>
      <c r="Z2559" s="12">
        <f t="shared" si="5105"/>
        <v>0</v>
      </c>
      <c r="AA2559" s="12">
        <f t="shared" si="5105"/>
        <v>0</v>
      </c>
      <c r="AB2559" s="12">
        <f t="shared" si="5062"/>
        <v>175325.152</v>
      </c>
      <c r="AC2559" s="12">
        <f t="shared" si="5063"/>
        <v>90122.601999999984</v>
      </c>
      <c r="AD2559" s="12">
        <f t="shared" si="5064"/>
        <v>178600</v>
      </c>
      <c r="AE2559" s="12">
        <f t="shared" ref="AE2559:AF2559" si="5106">AE2560+AE2565+AE2570</f>
        <v>0</v>
      </c>
      <c r="AF2559" s="12">
        <f t="shared" si="5106"/>
        <v>0</v>
      </c>
      <c r="AG2559" s="12">
        <f t="shared" si="5081"/>
        <v>175325.152</v>
      </c>
      <c r="AH2559" s="12">
        <f t="shared" si="5082"/>
        <v>90122.601999999984</v>
      </c>
      <c r="AI2559" s="12">
        <f t="shared" si="5083"/>
        <v>178600</v>
      </c>
      <c r="AJ2559" s="12">
        <f>AJ2560+AJ2565+AJ2570+AJ2575</f>
        <v>120579.55600000001</v>
      </c>
      <c r="AK2559" s="12">
        <f t="shared" ref="AK2559:AV2559" si="5107">AK2560+AK2565+AK2570+AK2575</f>
        <v>0</v>
      </c>
      <c r="AL2559" s="12">
        <f t="shared" ref="AL2559" si="5108">AL2560+AL2565+AL2570+AL2575</f>
        <v>0</v>
      </c>
      <c r="AM2559" s="12">
        <f t="shared" si="5030"/>
        <v>295904.70799999998</v>
      </c>
      <c r="AN2559" s="12">
        <f t="shared" ref="AN2559" si="5109">AN2560+AN2565+AN2570+AN2575</f>
        <v>-36610.868999999999</v>
      </c>
      <c r="AO2559" s="12">
        <f t="shared" si="5051"/>
        <v>259293.83899999998</v>
      </c>
      <c r="AP2559" s="12">
        <f t="shared" si="5031"/>
        <v>90122.601999999984</v>
      </c>
      <c r="AQ2559" s="12">
        <f t="shared" ref="AQ2559" si="5110">AQ2560+AQ2565+AQ2570+AQ2575</f>
        <v>48897</v>
      </c>
      <c r="AR2559" s="12">
        <f t="shared" si="5052"/>
        <v>139019.60199999998</v>
      </c>
      <c r="AS2559" s="12">
        <f t="shared" si="5032"/>
        <v>178600</v>
      </c>
      <c r="AT2559" s="12">
        <f t="shared" ref="AT2559" si="5111">AT2560+AT2565+AT2570+AT2575</f>
        <v>0</v>
      </c>
      <c r="AU2559" s="12">
        <f t="shared" si="5053"/>
        <v>178600</v>
      </c>
      <c r="AV2559" s="12">
        <f t="shared" si="5107"/>
        <v>0</v>
      </c>
      <c r="AW2559" s="22"/>
      <c r="AX2559" s="25"/>
    </row>
    <row r="2560" spans="1:51" s="11" customFormat="1" ht="46.8" x14ac:dyDescent="0.3">
      <c r="A2560" s="10" t="s">
        <v>525</v>
      </c>
      <c r="B2560" s="17"/>
      <c r="C2560" s="10"/>
      <c r="D2560" s="10"/>
      <c r="E2560" s="16" t="s">
        <v>622</v>
      </c>
      <c r="F2560" s="18">
        <f t="shared" ref="F2560:K2563" si="5112">F2561</f>
        <v>60000</v>
      </c>
      <c r="G2560" s="18">
        <f t="shared" si="5112"/>
        <v>20000</v>
      </c>
      <c r="H2560" s="18">
        <f t="shared" si="5112"/>
        <v>20000</v>
      </c>
      <c r="I2560" s="18">
        <f t="shared" si="5112"/>
        <v>-1761.0740000000001</v>
      </c>
      <c r="J2560" s="18">
        <f t="shared" si="5112"/>
        <v>-20000</v>
      </c>
      <c r="K2560" s="18">
        <f t="shared" si="5112"/>
        <v>-20000</v>
      </c>
      <c r="L2560" s="18">
        <f t="shared" si="5066"/>
        <v>58238.925999999999</v>
      </c>
      <c r="M2560" s="18">
        <f t="shared" si="5067"/>
        <v>0</v>
      </c>
      <c r="N2560" s="18">
        <f t="shared" si="5068"/>
        <v>0</v>
      </c>
      <c r="O2560" s="18">
        <f t="shared" ref="O2560:Q2563" si="5113">O2561</f>
        <v>-25000</v>
      </c>
      <c r="P2560" s="18">
        <f t="shared" si="5113"/>
        <v>0</v>
      </c>
      <c r="Q2560" s="18">
        <f t="shared" si="5113"/>
        <v>0</v>
      </c>
      <c r="R2560" s="18">
        <f t="shared" si="5045"/>
        <v>33238.925999999999</v>
      </c>
      <c r="S2560" s="18">
        <f t="shared" si="5046"/>
        <v>0</v>
      </c>
      <c r="T2560" s="18">
        <f t="shared" si="5047"/>
        <v>0</v>
      </c>
      <c r="U2560" s="18">
        <f t="shared" ref="U2560:AV2563" si="5114">U2561</f>
        <v>0</v>
      </c>
      <c r="V2560" s="18">
        <f t="shared" si="5048"/>
        <v>33238.925999999999</v>
      </c>
      <c r="W2560" s="18">
        <f t="shared" si="5049"/>
        <v>0</v>
      </c>
      <c r="X2560" s="18">
        <f t="shared" si="5050"/>
        <v>0</v>
      </c>
      <c r="Y2560" s="18">
        <f t="shared" si="5114"/>
        <v>5176.33</v>
      </c>
      <c r="Z2560" s="18">
        <f t="shared" si="5114"/>
        <v>0</v>
      </c>
      <c r="AA2560" s="18">
        <f t="shared" si="5114"/>
        <v>0</v>
      </c>
      <c r="AB2560" s="18">
        <f t="shared" si="5062"/>
        <v>38415.256000000001</v>
      </c>
      <c r="AC2560" s="18">
        <f t="shared" si="5063"/>
        <v>0</v>
      </c>
      <c r="AD2560" s="18">
        <f t="shared" si="5064"/>
        <v>0</v>
      </c>
      <c r="AE2560" s="18">
        <f t="shared" si="5114"/>
        <v>0</v>
      </c>
      <c r="AF2560" s="18">
        <f t="shared" si="5114"/>
        <v>0</v>
      </c>
      <c r="AG2560" s="18">
        <f t="shared" si="5081"/>
        <v>38415.256000000001</v>
      </c>
      <c r="AH2560" s="18">
        <f t="shared" si="5082"/>
        <v>0</v>
      </c>
      <c r="AI2560" s="18">
        <f t="shared" si="5083"/>
        <v>0</v>
      </c>
      <c r="AJ2560" s="18">
        <f t="shared" si="5114"/>
        <v>0</v>
      </c>
      <c r="AK2560" s="18">
        <f t="shared" si="5114"/>
        <v>0</v>
      </c>
      <c r="AL2560" s="18">
        <f t="shared" si="5114"/>
        <v>0</v>
      </c>
      <c r="AM2560" s="18">
        <f t="shared" si="5030"/>
        <v>38415.256000000001</v>
      </c>
      <c r="AN2560" s="18">
        <f t="shared" si="5114"/>
        <v>0</v>
      </c>
      <c r="AO2560" s="18">
        <f t="shared" si="5051"/>
        <v>38415.256000000001</v>
      </c>
      <c r="AP2560" s="18">
        <f t="shared" si="5031"/>
        <v>0</v>
      </c>
      <c r="AQ2560" s="18">
        <f t="shared" si="5114"/>
        <v>0</v>
      </c>
      <c r="AR2560" s="18">
        <f t="shared" si="5052"/>
        <v>0</v>
      </c>
      <c r="AS2560" s="18">
        <f t="shared" si="5032"/>
        <v>0</v>
      </c>
      <c r="AT2560" s="18">
        <f t="shared" si="5114"/>
        <v>0</v>
      </c>
      <c r="AU2560" s="18">
        <f t="shared" si="5053"/>
        <v>0</v>
      </c>
      <c r="AV2560" s="18">
        <f t="shared" si="5114"/>
        <v>0</v>
      </c>
      <c r="AW2560" s="31"/>
      <c r="AX2560" s="26"/>
    </row>
    <row r="2561" spans="1:51" ht="31.2" x14ac:dyDescent="0.3">
      <c r="A2561" s="49" t="s">
        <v>523</v>
      </c>
      <c r="B2561" s="45"/>
      <c r="C2561" s="49"/>
      <c r="D2561" s="49"/>
      <c r="E2561" s="15" t="s">
        <v>809</v>
      </c>
      <c r="F2561" s="19">
        <f>F2562</f>
        <v>60000</v>
      </c>
      <c r="G2561" s="19">
        <f t="shared" si="5112"/>
        <v>20000</v>
      </c>
      <c r="H2561" s="19">
        <f t="shared" si="5112"/>
        <v>20000</v>
      </c>
      <c r="I2561" s="19">
        <f t="shared" si="5112"/>
        <v>-1761.0740000000001</v>
      </c>
      <c r="J2561" s="19">
        <f t="shared" si="5112"/>
        <v>-20000</v>
      </c>
      <c r="K2561" s="19">
        <f t="shared" si="5112"/>
        <v>-20000</v>
      </c>
      <c r="L2561" s="19">
        <f t="shared" si="5066"/>
        <v>58238.925999999999</v>
      </c>
      <c r="M2561" s="19">
        <f t="shared" si="5067"/>
        <v>0</v>
      </c>
      <c r="N2561" s="19">
        <f t="shared" si="5068"/>
        <v>0</v>
      </c>
      <c r="O2561" s="19">
        <f t="shared" si="5113"/>
        <v>-25000</v>
      </c>
      <c r="P2561" s="19">
        <f t="shared" si="5113"/>
        <v>0</v>
      </c>
      <c r="Q2561" s="19">
        <f t="shared" si="5113"/>
        <v>0</v>
      </c>
      <c r="R2561" s="19">
        <f t="shared" si="5045"/>
        <v>33238.925999999999</v>
      </c>
      <c r="S2561" s="19">
        <f t="shared" si="5046"/>
        <v>0</v>
      </c>
      <c r="T2561" s="19">
        <f t="shared" si="5047"/>
        <v>0</v>
      </c>
      <c r="U2561" s="19">
        <f t="shared" si="5114"/>
        <v>0</v>
      </c>
      <c r="V2561" s="19">
        <f t="shared" si="5048"/>
        <v>33238.925999999999</v>
      </c>
      <c r="W2561" s="19">
        <f t="shared" si="5049"/>
        <v>0</v>
      </c>
      <c r="X2561" s="19">
        <f t="shared" si="5050"/>
        <v>0</v>
      </c>
      <c r="Y2561" s="19">
        <f t="shared" si="5114"/>
        <v>5176.33</v>
      </c>
      <c r="Z2561" s="19">
        <f t="shared" si="5114"/>
        <v>0</v>
      </c>
      <c r="AA2561" s="19">
        <f t="shared" si="5114"/>
        <v>0</v>
      </c>
      <c r="AB2561" s="19">
        <f t="shared" si="5062"/>
        <v>38415.256000000001</v>
      </c>
      <c r="AC2561" s="19">
        <f t="shared" si="5063"/>
        <v>0</v>
      </c>
      <c r="AD2561" s="19">
        <f t="shared" si="5064"/>
        <v>0</v>
      </c>
      <c r="AE2561" s="19">
        <f t="shared" si="5114"/>
        <v>0</v>
      </c>
      <c r="AF2561" s="19">
        <f t="shared" si="5114"/>
        <v>0</v>
      </c>
      <c r="AG2561" s="19">
        <f t="shared" si="5081"/>
        <v>38415.256000000001</v>
      </c>
      <c r="AH2561" s="19">
        <f t="shared" si="5082"/>
        <v>0</v>
      </c>
      <c r="AI2561" s="19">
        <f t="shared" si="5083"/>
        <v>0</v>
      </c>
      <c r="AJ2561" s="19">
        <f t="shared" si="5114"/>
        <v>0</v>
      </c>
      <c r="AK2561" s="19">
        <f t="shared" si="5114"/>
        <v>0</v>
      </c>
      <c r="AL2561" s="19">
        <f t="shared" si="5114"/>
        <v>0</v>
      </c>
      <c r="AM2561" s="19">
        <f t="shared" si="5030"/>
        <v>38415.256000000001</v>
      </c>
      <c r="AN2561" s="19">
        <f t="shared" si="5114"/>
        <v>0</v>
      </c>
      <c r="AO2561" s="19">
        <f t="shared" si="5051"/>
        <v>38415.256000000001</v>
      </c>
      <c r="AP2561" s="19">
        <f t="shared" si="5031"/>
        <v>0</v>
      </c>
      <c r="AQ2561" s="19">
        <f t="shared" si="5114"/>
        <v>0</v>
      </c>
      <c r="AR2561" s="19">
        <f t="shared" si="5052"/>
        <v>0</v>
      </c>
      <c r="AS2561" s="19">
        <f t="shared" si="5032"/>
        <v>0</v>
      </c>
      <c r="AT2561" s="19">
        <f t="shared" si="5114"/>
        <v>0</v>
      </c>
      <c r="AU2561" s="19">
        <f t="shared" si="5053"/>
        <v>0</v>
      </c>
      <c r="AV2561" s="19">
        <f t="shared" si="5114"/>
        <v>0</v>
      </c>
      <c r="AW2561" s="32"/>
      <c r="AX2561" s="23"/>
      <c r="AY2561" s="2"/>
    </row>
    <row r="2562" spans="1:51" x14ac:dyDescent="0.3">
      <c r="A2562" s="49" t="s">
        <v>523</v>
      </c>
      <c r="B2562" s="45">
        <v>800</v>
      </c>
      <c r="C2562" s="49"/>
      <c r="D2562" s="49"/>
      <c r="E2562" s="15" t="s">
        <v>583</v>
      </c>
      <c r="F2562" s="19">
        <f t="shared" si="5112"/>
        <v>60000</v>
      </c>
      <c r="G2562" s="19">
        <f t="shared" si="5112"/>
        <v>20000</v>
      </c>
      <c r="H2562" s="19">
        <f t="shared" si="5112"/>
        <v>20000</v>
      </c>
      <c r="I2562" s="19">
        <f t="shared" si="5112"/>
        <v>-1761.0740000000001</v>
      </c>
      <c r="J2562" s="19">
        <f t="shared" si="5112"/>
        <v>-20000</v>
      </c>
      <c r="K2562" s="19">
        <f t="shared" si="5112"/>
        <v>-20000</v>
      </c>
      <c r="L2562" s="19">
        <f t="shared" si="5066"/>
        <v>58238.925999999999</v>
      </c>
      <c r="M2562" s="19">
        <f t="shared" si="5067"/>
        <v>0</v>
      </c>
      <c r="N2562" s="19">
        <f t="shared" si="5068"/>
        <v>0</v>
      </c>
      <c r="O2562" s="19">
        <f t="shared" si="5113"/>
        <v>-25000</v>
      </c>
      <c r="P2562" s="19">
        <f t="shared" si="5113"/>
        <v>0</v>
      </c>
      <c r="Q2562" s="19">
        <f t="shared" si="5113"/>
        <v>0</v>
      </c>
      <c r="R2562" s="19">
        <f t="shared" si="5045"/>
        <v>33238.925999999999</v>
      </c>
      <c r="S2562" s="19">
        <f t="shared" si="5046"/>
        <v>0</v>
      </c>
      <c r="T2562" s="19">
        <f t="shared" si="5047"/>
        <v>0</v>
      </c>
      <c r="U2562" s="19">
        <f t="shared" si="5114"/>
        <v>0</v>
      </c>
      <c r="V2562" s="19">
        <f t="shared" si="5048"/>
        <v>33238.925999999999</v>
      </c>
      <c r="W2562" s="19">
        <f t="shared" si="5049"/>
        <v>0</v>
      </c>
      <c r="X2562" s="19">
        <f t="shared" si="5050"/>
        <v>0</v>
      </c>
      <c r="Y2562" s="19">
        <f t="shared" si="5114"/>
        <v>5176.33</v>
      </c>
      <c r="Z2562" s="19">
        <f t="shared" si="5114"/>
        <v>0</v>
      </c>
      <c r="AA2562" s="19">
        <f t="shared" si="5114"/>
        <v>0</v>
      </c>
      <c r="AB2562" s="19">
        <f t="shared" si="5062"/>
        <v>38415.256000000001</v>
      </c>
      <c r="AC2562" s="19">
        <f t="shared" si="5063"/>
        <v>0</v>
      </c>
      <c r="AD2562" s="19">
        <f t="shared" si="5064"/>
        <v>0</v>
      </c>
      <c r="AE2562" s="19">
        <f t="shared" si="5114"/>
        <v>0</v>
      </c>
      <c r="AF2562" s="19">
        <f t="shared" si="5114"/>
        <v>0</v>
      </c>
      <c r="AG2562" s="19">
        <f t="shared" si="5081"/>
        <v>38415.256000000001</v>
      </c>
      <c r="AH2562" s="19">
        <f t="shared" si="5082"/>
        <v>0</v>
      </c>
      <c r="AI2562" s="19">
        <f t="shared" si="5083"/>
        <v>0</v>
      </c>
      <c r="AJ2562" s="19">
        <f t="shared" si="5114"/>
        <v>0</v>
      </c>
      <c r="AK2562" s="19">
        <f t="shared" si="5114"/>
        <v>0</v>
      </c>
      <c r="AL2562" s="19">
        <f t="shared" si="5114"/>
        <v>0</v>
      </c>
      <c r="AM2562" s="19">
        <f t="shared" si="5030"/>
        <v>38415.256000000001</v>
      </c>
      <c r="AN2562" s="19">
        <f t="shared" si="5114"/>
        <v>0</v>
      </c>
      <c r="AO2562" s="19">
        <f t="shared" si="5051"/>
        <v>38415.256000000001</v>
      </c>
      <c r="AP2562" s="19">
        <f t="shared" si="5031"/>
        <v>0</v>
      </c>
      <c r="AQ2562" s="19">
        <f t="shared" si="5114"/>
        <v>0</v>
      </c>
      <c r="AR2562" s="19">
        <f t="shared" si="5052"/>
        <v>0</v>
      </c>
      <c r="AS2562" s="19">
        <f t="shared" si="5032"/>
        <v>0</v>
      </c>
      <c r="AT2562" s="19">
        <f t="shared" si="5114"/>
        <v>0</v>
      </c>
      <c r="AU2562" s="19">
        <f t="shared" si="5053"/>
        <v>0</v>
      </c>
      <c r="AV2562" s="19">
        <f t="shared" si="5114"/>
        <v>0</v>
      </c>
      <c r="AW2562" s="32"/>
      <c r="AX2562" s="23"/>
      <c r="AY2562" s="2"/>
    </row>
    <row r="2563" spans="1:51" x14ac:dyDescent="0.3">
      <c r="A2563" s="49" t="s">
        <v>523</v>
      </c>
      <c r="B2563" s="45">
        <v>830</v>
      </c>
      <c r="C2563" s="49"/>
      <c r="D2563" s="49"/>
      <c r="E2563" s="15" t="s">
        <v>600</v>
      </c>
      <c r="F2563" s="19">
        <f t="shared" si="5112"/>
        <v>60000</v>
      </c>
      <c r="G2563" s="19">
        <f t="shared" si="5112"/>
        <v>20000</v>
      </c>
      <c r="H2563" s="19">
        <f t="shared" si="5112"/>
        <v>20000</v>
      </c>
      <c r="I2563" s="19">
        <f t="shared" si="5112"/>
        <v>-1761.0740000000001</v>
      </c>
      <c r="J2563" s="19">
        <f t="shared" si="5112"/>
        <v>-20000</v>
      </c>
      <c r="K2563" s="19">
        <f t="shared" si="5112"/>
        <v>-20000</v>
      </c>
      <c r="L2563" s="19">
        <f t="shared" si="5066"/>
        <v>58238.925999999999</v>
      </c>
      <c r="M2563" s="19">
        <f t="shared" si="5067"/>
        <v>0</v>
      </c>
      <c r="N2563" s="19">
        <f t="shared" si="5068"/>
        <v>0</v>
      </c>
      <c r="O2563" s="19">
        <f t="shared" si="5113"/>
        <v>-25000</v>
      </c>
      <c r="P2563" s="19">
        <f t="shared" si="5113"/>
        <v>0</v>
      </c>
      <c r="Q2563" s="19">
        <f t="shared" si="5113"/>
        <v>0</v>
      </c>
      <c r="R2563" s="19">
        <f t="shared" si="5045"/>
        <v>33238.925999999999</v>
      </c>
      <c r="S2563" s="19">
        <f t="shared" si="5046"/>
        <v>0</v>
      </c>
      <c r="T2563" s="19">
        <f t="shared" si="5047"/>
        <v>0</v>
      </c>
      <c r="U2563" s="19">
        <f t="shared" si="5114"/>
        <v>0</v>
      </c>
      <c r="V2563" s="19">
        <f t="shared" si="5048"/>
        <v>33238.925999999999</v>
      </c>
      <c r="W2563" s="19">
        <f t="shared" si="5049"/>
        <v>0</v>
      </c>
      <c r="X2563" s="19">
        <f t="shared" si="5050"/>
        <v>0</v>
      </c>
      <c r="Y2563" s="19">
        <f t="shared" si="5114"/>
        <v>5176.33</v>
      </c>
      <c r="Z2563" s="19">
        <f t="shared" si="5114"/>
        <v>0</v>
      </c>
      <c r="AA2563" s="19">
        <f t="shared" si="5114"/>
        <v>0</v>
      </c>
      <c r="AB2563" s="19">
        <f t="shared" si="5062"/>
        <v>38415.256000000001</v>
      </c>
      <c r="AC2563" s="19">
        <f t="shared" si="5063"/>
        <v>0</v>
      </c>
      <c r="AD2563" s="19">
        <f t="shared" si="5064"/>
        <v>0</v>
      </c>
      <c r="AE2563" s="19">
        <f t="shared" si="5114"/>
        <v>0</v>
      </c>
      <c r="AF2563" s="19">
        <f t="shared" si="5114"/>
        <v>0</v>
      </c>
      <c r="AG2563" s="19">
        <f t="shared" si="5081"/>
        <v>38415.256000000001</v>
      </c>
      <c r="AH2563" s="19">
        <f t="shared" si="5082"/>
        <v>0</v>
      </c>
      <c r="AI2563" s="19">
        <f t="shared" si="5083"/>
        <v>0</v>
      </c>
      <c r="AJ2563" s="19">
        <f t="shared" si="5114"/>
        <v>0</v>
      </c>
      <c r="AK2563" s="19">
        <f t="shared" si="5114"/>
        <v>0</v>
      </c>
      <c r="AL2563" s="19">
        <f t="shared" si="5114"/>
        <v>0</v>
      </c>
      <c r="AM2563" s="19">
        <f t="shared" si="5030"/>
        <v>38415.256000000001</v>
      </c>
      <c r="AN2563" s="19">
        <f t="shared" si="5114"/>
        <v>0</v>
      </c>
      <c r="AO2563" s="19">
        <f t="shared" si="5051"/>
        <v>38415.256000000001</v>
      </c>
      <c r="AP2563" s="19">
        <f t="shared" si="5031"/>
        <v>0</v>
      </c>
      <c r="AQ2563" s="19">
        <f t="shared" si="5114"/>
        <v>0</v>
      </c>
      <c r="AR2563" s="19">
        <f t="shared" si="5052"/>
        <v>0</v>
      </c>
      <c r="AS2563" s="19">
        <f t="shared" si="5032"/>
        <v>0</v>
      </c>
      <c r="AT2563" s="19">
        <f t="shared" si="5114"/>
        <v>0</v>
      </c>
      <c r="AU2563" s="19">
        <f t="shared" si="5053"/>
        <v>0</v>
      </c>
      <c r="AV2563" s="19">
        <f t="shared" si="5114"/>
        <v>0</v>
      </c>
      <c r="AW2563" s="32"/>
      <c r="AX2563" s="23"/>
      <c r="AY2563" s="2"/>
    </row>
    <row r="2564" spans="1:51" x14ac:dyDescent="0.3">
      <c r="A2564" s="49" t="s">
        <v>523</v>
      </c>
      <c r="B2564" s="45">
        <v>830</v>
      </c>
      <c r="C2564" s="49" t="s">
        <v>5</v>
      </c>
      <c r="D2564" s="49" t="s">
        <v>6</v>
      </c>
      <c r="E2564" s="15" t="s">
        <v>543</v>
      </c>
      <c r="F2564" s="19">
        <v>60000</v>
      </c>
      <c r="G2564" s="19">
        <v>20000</v>
      </c>
      <c r="H2564" s="19">
        <v>20000</v>
      </c>
      <c r="I2564" s="24">
        <f>-1144.074-617</f>
        <v>-1761.0740000000001</v>
      </c>
      <c r="J2564" s="24">
        <v>-20000</v>
      </c>
      <c r="K2564" s="24">
        <v>-20000</v>
      </c>
      <c r="L2564" s="19">
        <f t="shared" si="5066"/>
        <v>58238.925999999999</v>
      </c>
      <c r="M2564" s="19">
        <f t="shared" si="5067"/>
        <v>0</v>
      </c>
      <c r="N2564" s="19">
        <f t="shared" si="5068"/>
        <v>0</v>
      </c>
      <c r="O2564" s="19">
        <v>-25000</v>
      </c>
      <c r="P2564" s="19"/>
      <c r="Q2564" s="19"/>
      <c r="R2564" s="19">
        <f t="shared" si="5045"/>
        <v>33238.925999999999</v>
      </c>
      <c r="S2564" s="19">
        <f t="shared" si="5046"/>
        <v>0</v>
      </c>
      <c r="T2564" s="19">
        <f t="shared" si="5047"/>
        <v>0</v>
      </c>
      <c r="U2564" s="19"/>
      <c r="V2564" s="19">
        <f t="shared" si="5048"/>
        <v>33238.925999999999</v>
      </c>
      <c r="W2564" s="19">
        <f t="shared" si="5049"/>
        <v>0</v>
      </c>
      <c r="X2564" s="19">
        <f t="shared" si="5050"/>
        <v>0</v>
      </c>
      <c r="Y2564" s="19">
        <v>5176.33</v>
      </c>
      <c r="Z2564" s="19"/>
      <c r="AA2564" s="19"/>
      <c r="AB2564" s="19">
        <f t="shared" si="5062"/>
        <v>38415.256000000001</v>
      </c>
      <c r="AC2564" s="19">
        <f t="shared" si="5063"/>
        <v>0</v>
      </c>
      <c r="AD2564" s="19">
        <f t="shared" si="5064"/>
        <v>0</v>
      </c>
      <c r="AE2564" s="19"/>
      <c r="AF2564" s="19"/>
      <c r="AG2564" s="19">
        <f t="shared" si="5081"/>
        <v>38415.256000000001</v>
      </c>
      <c r="AH2564" s="19">
        <f t="shared" si="5082"/>
        <v>0</v>
      </c>
      <c r="AI2564" s="19">
        <f t="shared" si="5083"/>
        <v>0</v>
      </c>
      <c r="AJ2564" s="19"/>
      <c r="AK2564" s="19"/>
      <c r="AL2564" s="19"/>
      <c r="AM2564" s="19">
        <f t="shared" si="5030"/>
        <v>38415.256000000001</v>
      </c>
      <c r="AN2564" s="19"/>
      <c r="AO2564" s="19">
        <f t="shared" si="5051"/>
        <v>38415.256000000001</v>
      </c>
      <c r="AP2564" s="19">
        <f t="shared" si="5031"/>
        <v>0</v>
      </c>
      <c r="AQ2564" s="19"/>
      <c r="AR2564" s="19">
        <f t="shared" si="5052"/>
        <v>0</v>
      </c>
      <c r="AS2564" s="19">
        <f t="shared" si="5032"/>
        <v>0</v>
      </c>
      <c r="AT2564" s="19"/>
      <c r="AU2564" s="19">
        <f t="shared" si="5053"/>
        <v>0</v>
      </c>
      <c r="AV2564" s="19"/>
      <c r="AW2564" s="32"/>
      <c r="AX2564" s="23" t="s">
        <v>1352</v>
      </c>
      <c r="AY2564" s="2"/>
    </row>
    <row r="2565" spans="1:51" s="11" customFormat="1" x14ac:dyDescent="0.3">
      <c r="A2565" s="10" t="s">
        <v>527</v>
      </c>
      <c r="B2565" s="17"/>
      <c r="C2565" s="10"/>
      <c r="D2565" s="10"/>
      <c r="E2565" s="16" t="s">
        <v>623</v>
      </c>
      <c r="F2565" s="18">
        <f t="shared" ref="F2565:K2568" si="5115">F2566</f>
        <v>78600</v>
      </c>
      <c r="G2565" s="18">
        <f t="shared" si="5115"/>
        <v>78600</v>
      </c>
      <c r="H2565" s="18">
        <f t="shared" si="5115"/>
        <v>78600</v>
      </c>
      <c r="I2565" s="18">
        <f t="shared" si="5115"/>
        <v>39186.5</v>
      </c>
      <c r="J2565" s="18">
        <f t="shared" si="5115"/>
        <v>-38377.298000000003</v>
      </c>
      <c r="K2565" s="18">
        <f t="shared" si="5115"/>
        <v>0</v>
      </c>
      <c r="L2565" s="18">
        <f t="shared" si="5066"/>
        <v>117786.5</v>
      </c>
      <c r="M2565" s="18">
        <f t="shared" si="5067"/>
        <v>40222.701999999997</v>
      </c>
      <c r="N2565" s="18">
        <f t="shared" si="5068"/>
        <v>78600</v>
      </c>
      <c r="O2565" s="18">
        <f t="shared" ref="O2565:Q2568" si="5116">O2566</f>
        <v>-39186.5</v>
      </c>
      <c r="P2565" s="18">
        <f t="shared" si="5116"/>
        <v>0</v>
      </c>
      <c r="Q2565" s="18">
        <f t="shared" si="5116"/>
        <v>0</v>
      </c>
      <c r="R2565" s="18">
        <f t="shared" si="5045"/>
        <v>78600</v>
      </c>
      <c r="S2565" s="18">
        <f t="shared" si="5046"/>
        <v>40222.701999999997</v>
      </c>
      <c r="T2565" s="18">
        <f t="shared" si="5047"/>
        <v>78600</v>
      </c>
      <c r="U2565" s="18">
        <f t="shared" ref="U2565:AV2565" si="5117">U2566</f>
        <v>0</v>
      </c>
      <c r="V2565" s="18">
        <f t="shared" si="5048"/>
        <v>78600</v>
      </c>
      <c r="W2565" s="18">
        <f t="shared" si="5049"/>
        <v>40222.701999999997</v>
      </c>
      <c r="X2565" s="18">
        <f t="shared" si="5050"/>
        <v>78600</v>
      </c>
      <c r="Y2565" s="18">
        <f t="shared" si="5117"/>
        <v>0</v>
      </c>
      <c r="Z2565" s="18">
        <f t="shared" si="5117"/>
        <v>0</v>
      </c>
      <c r="AA2565" s="18">
        <f t="shared" si="5117"/>
        <v>0</v>
      </c>
      <c r="AB2565" s="18">
        <f t="shared" si="5062"/>
        <v>78600</v>
      </c>
      <c r="AC2565" s="18">
        <f t="shared" si="5063"/>
        <v>40222.701999999997</v>
      </c>
      <c r="AD2565" s="18">
        <f t="shared" si="5064"/>
        <v>78600</v>
      </c>
      <c r="AE2565" s="18">
        <f t="shared" si="5117"/>
        <v>0</v>
      </c>
      <c r="AF2565" s="18">
        <f t="shared" si="5117"/>
        <v>0</v>
      </c>
      <c r="AG2565" s="18">
        <f t="shared" si="5081"/>
        <v>78600</v>
      </c>
      <c r="AH2565" s="18">
        <f t="shared" si="5082"/>
        <v>40222.701999999997</v>
      </c>
      <c r="AI2565" s="18">
        <f t="shared" si="5083"/>
        <v>78600</v>
      </c>
      <c r="AJ2565" s="18">
        <f t="shared" si="5117"/>
        <v>0</v>
      </c>
      <c r="AK2565" s="18">
        <f t="shared" si="5117"/>
        <v>0</v>
      </c>
      <c r="AL2565" s="18">
        <f t="shared" si="5117"/>
        <v>0</v>
      </c>
      <c r="AM2565" s="18">
        <f t="shared" si="5030"/>
        <v>78600</v>
      </c>
      <c r="AN2565" s="18">
        <f t="shared" si="5117"/>
        <v>0</v>
      </c>
      <c r="AO2565" s="18">
        <f t="shared" si="5051"/>
        <v>78600</v>
      </c>
      <c r="AP2565" s="18">
        <f t="shared" si="5031"/>
        <v>40222.701999999997</v>
      </c>
      <c r="AQ2565" s="18">
        <f t="shared" si="5117"/>
        <v>0</v>
      </c>
      <c r="AR2565" s="18">
        <f t="shared" si="5052"/>
        <v>40222.701999999997</v>
      </c>
      <c r="AS2565" s="18">
        <f t="shared" si="5032"/>
        <v>78600</v>
      </c>
      <c r="AT2565" s="18">
        <f t="shared" si="5117"/>
        <v>0</v>
      </c>
      <c r="AU2565" s="18">
        <f t="shared" si="5053"/>
        <v>78600</v>
      </c>
      <c r="AV2565" s="18">
        <f t="shared" si="5117"/>
        <v>0</v>
      </c>
      <c r="AW2565" s="31"/>
      <c r="AX2565" s="26"/>
    </row>
    <row r="2566" spans="1:51" x14ac:dyDescent="0.3">
      <c r="A2566" s="49" t="s">
        <v>526</v>
      </c>
      <c r="B2566" s="45"/>
      <c r="C2566" s="49"/>
      <c r="D2566" s="49"/>
      <c r="E2566" s="15" t="s">
        <v>810</v>
      </c>
      <c r="F2566" s="19">
        <f t="shared" si="5115"/>
        <v>78600</v>
      </c>
      <c r="G2566" s="19">
        <f t="shared" si="5115"/>
        <v>78600</v>
      </c>
      <c r="H2566" s="19">
        <f t="shared" si="5115"/>
        <v>78600</v>
      </c>
      <c r="I2566" s="19">
        <f t="shared" si="5115"/>
        <v>39186.5</v>
      </c>
      <c r="J2566" s="19">
        <f t="shared" si="5115"/>
        <v>-38377.298000000003</v>
      </c>
      <c r="K2566" s="19">
        <f t="shared" si="5115"/>
        <v>0</v>
      </c>
      <c r="L2566" s="19">
        <f t="shared" si="5066"/>
        <v>117786.5</v>
      </c>
      <c r="M2566" s="19">
        <f t="shared" si="5067"/>
        <v>40222.701999999997</v>
      </c>
      <c r="N2566" s="19">
        <f t="shared" si="5068"/>
        <v>78600</v>
      </c>
      <c r="O2566" s="19">
        <f t="shared" si="5116"/>
        <v>-39186.5</v>
      </c>
      <c r="P2566" s="19">
        <f t="shared" si="5116"/>
        <v>0</v>
      </c>
      <c r="Q2566" s="19">
        <f t="shared" si="5116"/>
        <v>0</v>
      </c>
      <c r="R2566" s="19">
        <f t="shared" si="5045"/>
        <v>78600</v>
      </c>
      <c r="S2566" s="19">
        <f t="shared" si="5046"/>
        <v>40222.701999999997</v>
      </c>
      <c r="T2566" s="19">
        <f t="shared" si="5047"/>
        <v>78600</v>
      </c>
      <c r="U2566" s="19">
        <f t="shared" ref="U2566:AV2568" si="5118">U2567</f>
        <v>0</v>
      </c>
      <c r="V2566" s="19">
        <f t="shared" si="5048"/>
        <v>78600</v>
      </c>
      <c r="W2566" s="19">
        <f t="shared" si="5049"/>
        <v>40222.701999999997</v>
      </c>
      <c r="X2566" s="19">
        <f t="shared" si="5050"/>
        <v>78600</v>
      </c>
      <c r="Y2566" s="19">
        <f t="shared" si="5118"/>
        <v>0</v>
      </c>
      <c r="Z2566" s="19">
        <f t="shared" si="5118"/>
        <v>0</v>
      </c>
      <c r="AA2566" s="19">
        <f t="shared" si="5118"/>
        <v>0</v>
      </c>
      <c r="AB2566" s="19">
        <f t="shared" si="5062"/>
        <v>78600</v>
      </c>
      <c r="AC2566" s="19">
        <f t="shared" si="5063"/>
        <v>40222.701999999997</v>
      </c>
      <c r="AD2566" s="19">
        <f t="shared" si="5064"/>
        <v>78600</v>
      </c>
      <c r="AE2566" s="19">
        <f t="shared" si="5118"/>
        <v>0</v>
      </c>
      <c r="AF2566" s="19">
        <f t="shared" si="5118"/>
        <v>0</v>
      </c>
      <c r="AG2566" s="19">
        <f t="shared" si="5081"/>
        <v>78600</v>
      </c>
      <c r="AH2566" s="19">
        <f t="shared" si="5082"/>
        <v>40222.701999999997</v>
      </c>
      <c r="AI2566" s="19">
        <f t="shared" si="5083"/>
        <v>78600</v>
      </c>
      <c r="AJ2566" s="19">
        <f t="shared" si="5118"/>
        <v>0</v>
      </c>
      <c r="AK2566" s="19">
        <f t="shared" si="5118"/>
        <v>0</v>
      </c>
      <c r="AL2566" s="19">
        <f t="shared" si="5118"/>
        <v>0</v>
      </c>
      <c r="AM2566" s="19">
        <f t="shared" si="5030"/>
        <v>78600</v>
      </c>
      <c r="AN2566" s="19">
        <f t="shared" si="5118"/>
        <v>0</v>
      </c>
      <c r="AO2566" s="19">
        <f t="shared" si="5051"/>
        <v>78600</v>
      </c>
      <c r="AP2566" s="19">
        <f t="shared" si="5031"/>
        <v>40222.701999999997</v>
      </c>
      <c r="AQ2566" s="19">
        <f t="shared" si="5118"/>
        <v>0</v>
      </c>
      <c r="AR2566" s="19">
        <f t="shared" si="5052"/>
        <v>40222.701999999997</v>
      </c>
      <c r="AS2566" s="19">
        <f t="shared" si="5032"/>
        <v>78600</v>
      </c>
      <c r="AT2566" s="19">
        <f t="shared" si="5118"/>
        <v>0</v>
      </c>
      <c r="AU2566" s="19">
        <f t="shared" si="5053"/>
        <v>78600</v>
      </c>
      <c r="AV2566" s="19">
        <f t="shared" si="5118"/>
        <v>0</v>
      </c>
      <c r="AW2566" s="32"/>
      <c r="AX2566" s="23"/>
      <c r="AY2566" s="2"/>
    </row>
    <row r="2567" spans="1:51" x14ac:dyDescent="0.3">
      <c r="A2567" s="49" t="s">
        <v>526</v>
      </c>
      <c r="B2567" s="45">
        <v>800</v>
      </c>
      <c r="C2567" s="49"/>
      <c r="D2567" s="49"/>
      <c r="E2567" s="15" t="s">
        <v>583</v>
      </c>
      <c r="F2567" s="19">
        <f t="shared" si="5115"/>
        <v>78600</v>
      </c>
      <c r="G2567" s="19">
        <f t="shared" si="5115"/>
        <v>78600</v>
      </c>
      <c r="H2567" s="19">
        <f t="shared" si="5115"/>
        <v>78600</v>
      </c>
      <c r="I2567" s="19">
        <f t="shared" si="5115"/>
        <v>39186.5</v>
      </c>
      <c r="J2567" s="19">
        <f t="shared" si="5115"/>
        <v>-38377.298000000003</v>
      </c>
      <c r="K2567" s="19">
        <f t="shared" si="5115"/>
        <v>0</v>
      </c>
      <c r="L2567" s="19">
        <f t="shared" si="5066"/>
        <v>117786.5</v>
      </c>
      <c r="M2567" s="19">
        <f t="shared" si="5067"/>
        <v>40222.701999999997</v>
      </c>
      <c r="N2567" s="19">
        <f t="shared" si="5068"/>
        <v>78600</v>
      </c>
      <c r="O2567" s="19">
        <f t="shared" si="5116"/>
        <v>-39186.5</v>
      </c>
      <c r="P2567" s="19">
        <f t="shared" si="5116"/>
        <v>0</v>
      </c>
      <c r="Q2567" s="19">
        <f t="shared" si="5116"/>
        <v>0</v>
      </c>
      <c r="R2567" s="19">
        <f t="shared" si="5045"/>
        <v>78600</v>
      </c>
      <c r="S2567" s="19">
        <f t="shared" si="5046"/>
        <v>40222.701999999997</v>
      </c>
      <c r="T2567" s="19">
        <f t="shared" si="5047"/>
        <v>78600</v>
      </c>
      <c r="U2567" s="19">
        <f t="shared" si="5118"/>
        <v>0</v>
      </c>
      <c r="V2567" s="19">
        <f t="shared" si="5048"/>
        <v>78600</v>
      </c>
      <c r="W2567" s="19">
        <f t="shared" si="5049"/>
        <v>40222.701999999997</v>
      </c>
      <c r="X2567" s="19">
        <f t="shared" si="5050"/>
        <v>78600</v>
      </c>
      <c r="Y2567" s="19">
        <f t="shared" si="5118"/>
        <v>0</v>
      </c>
      <c r="Z2567" s="19">
        <f t="shared" si="5118"/>
        <v>0</v>
      </c>
      <c r="AA2567" s="19">
        <f t="shared" si="5118"/>
        <v>0</v>
      </c>
      <c r="AB2567" s="19">
        <f t="shared" si="5062"/>
        <v>78600</v>
      </c>
      <c r="AC2567" s="19">
        <f t="shared" si="5063"/>
        <v>40222.701999999997</v>
      </c>
      <c r="AD2567" s="19">
        <f t="shared" si="5064"/>
        <v>78600</v>
      </c>
      <c r="AE2567" s="19">
        <f t="shared" si="5118"/>
        <v>0</v>
      </c>
      <c r="AF2567" s="19">
        <f t="shared" si="5118"/>
        <v>0</v>
      </c>
      <c r="AG2567" s="19">
        <f t="shared" si="5081"/>
        <v>78600</v>
      </c>
      <c r="AH2567" s="19">
        <f t="shared" si="5082"/>
        <v>40222.701999999997</v>
      </c>
      <c r="AI2567" s="19">
        <f t="shared" si="5083"/>
        <v>78600</v>
      </c>
      <c r="AJ2567" s="19">
        <f t="shared" si="5118"/>
        <v>0</v>
      </c>
      <c r="AK2567" s="19">
        <f t="shared" si="5118"/>
        <v>0</v>
      </c>
      <c r="AL2567" s="19">
        <f t="shared" si="5118"/>
        <v>0</v>
      </c>
      <c r="AM2567" s="19">
        <f t="shared" si="5030"/>
        <v>78600</v>
      </c>
      <c r="AN2567" s="19">
        <f t="shared" si="5118"/>
        <v>0</v>
      </c>
      <c r="AO2567" s="19">
        <f t="shared" si="5051"/>
        <v>78600</v>
      </c>
      <c r="AP2567" s="19">
        <f t="shared" si="5031"/>
        <v>40222.701999999997</v>
      </c>
      <c r="AQ2567" s="19">
        <f t="shared" si="5118"/>
        <v>0</v>
      </c>
      <c r="AR2567" s="19">
        <f t="shared" si="5052"/>
        <v>40222.701999999997</v>
      </c>
      <c r="AS2567" s="19">
        <f t="shared" si="5032"/>
        <v>78600</v>
      </c>
      <c r="AT2567" s="19">
        <f t="shared" si="5118"/>
        <v>0</v>
      </c>
      <c r="AU2567" s="19">
        <f t="shared" si="5053"/>
        <v>78600</v>
      </c>
      <c r="AV2567" s="19">
        <f t="shared" si="5118"/>
        <v>0</v>
      </c>
      <c r="AW2567" s="32"/>
      <c r="AX2567" s="23"/>
      <c r="AY2567" s="2"/>
    </row>
    <row r="2568" spans="1:51" x14ac:dyDescent="0.3">
      <c r="A2568" s="49" t="s">
        <v>526</v>
      </c>
      <c r="B2568" s="45">
        <v>870</v>
      </c>
      <c r="C2568" s="49"/>
      <c r="D2568" s="49"/>
      <c r="E2568" s="15" t="s">
        <v>603</v>
      </c>
      <c r="F2568" s="19">
        <f t="shared" si="5115"/>
        <v>78600</v>
      </c>
      <c r="G2568" s="19">
        <f t="shared" si="5115"/>
        <v>78600</v>
      </c>
      <c r="H2568" s="19">
        <f t="shared" si="5115"/>
        <v>78600</v>
      </c>
      <c r="I2568" s="19">
        <f t="shared" si="5115"/>
        <v>39186.5</v>
      </c>
      <c r="J2568" s="19">
        <f t="shared" si="5115"/>
        <v>-38377.298000000003</v>
      </c>
      <c r="K2568" s="19">
        <f t="shared" si="5115"/>
        <v>0</v>
      </c>
      <c r="L2568" s="19">
        <f t="shared" si="5066"/>
        <v>117786.5</v>
      </c>
      <c r="M2568" s="19">
        <f t="shared" si="5067"/>
        <v>40222.701999999997</v>
      </c>
      <c r="N2568" s="19">
        <f t="shared" si="5068"/>
        <v>78600</v>
      </c>
      <c r="O2568" s="19">
        <f t="shared" si="5116"/>
        <v>-39186.5</v>
      </c>
      <c r="P2568" s="19">
        <f t="shared" si="5116"/>
        <v>0</v>
      </c>
      <c r="Q2568" s="19">
        <f t="shared" si="5116"/>
        <v>0</v>
      </c>
      <c r="R2568" s="19">
        <f t="shared" si="5045"/>
        <v>78600</v>
      </c>
      <c r="S2568" s="19">
        <f t="shared" si="5046"/>
        <v>40222.701999999997</v>
      </c>
      <c r="T2568" s="19">
        <f t="shared" si="5047"/>
        <v>78600</v>
      </c>
      <c r="U2568" s="19">
        <f t="shared" si="5118"/>
        <v>0</v>
      </c>
      <c r="V2568" s="19">
        <f t="shared" si="5048"/>
        <v>78600</v>
      </c>
      <c r="W2568" s="19">
        <f t="shared" si="5049"/>
        <v>40222.701999999997</v>
      </c>
      <c r="X2568" s="19">
        <f t="shared" si="5050"/>
        <v>78600</v>
      </c>
      <c r="Y2568" s="19">
        <f t="shared" si="5118"/>
        <v>0</v>
      </c>
      <c r="Z2568" s="19">
        <f t="shared" si="5118"/>
        <v>0</v>
      </c>
      <c r="AA2568" s="19">
        <f t="shared" si="5118"/>
        <v>0</v>
      </c>
      <c r="AB2568" s="19">
        <f t="shared" si="5062"/>
        <v>78600</v>
      </c>
      <c r="AC2568" s="19">
        <f t="shared" si="5063"/>
        <v>40222.701999999997</v>
      </c>
      <c r="AD2568" s="19">
        <f t="shared" si="5064"/>
        <v>78600</v>
      </c>
      <c r="AE2568" s="19">
        <f t="shared" si="5118"/>
        <v>0</v>
      </c>
      <c r="AF2568" s="19">
        <f t="shared" si="5118"/>
        <v>0</v>
      </c>
      <c r="AG2568" s="19">
        <f t="shared" si="5081"/>
        <v>78600</v>
      </c>
      <c r="AH2568" s="19">
        <f t="shared" si="5082"/>
        <v>40222.701999999997</v>
      </c>
      <c r="AI2568" s="19">
        <f t="shared" si="5083"/>
        <v>78600</v>
      </c>
      <c r="AJ2568" s="19">
        <f t="shared" si="5118"/>
        <v>0</v>
      </c>
      <c r="AK2568" s="19">
        <f t="shared" si="5118"/>
        <v>0</v>
      </c>
      <c r="AL2568" s="19">
        <f t="shared" si="5118"/>
        <v>0</v>
      </c>
      <c r="AM2568" s="19">
        <f t="shared" si="5030"/>
        <v>78600</v>
      </c>
      <c r="AN2568" s="19">
        <f t="shared" si="5118"/>
        <v>0</v>
      </c>
      <c r="AO2568" s="19">
        <f t="shared" si="5051"/>
        <v>78600</v>
      </c>
      <c r="AP2568" s="19">
        <f t="shared" si="5031"/>
        <v>40222.701999999997</v>
      </c>
      <c r="AQ2568" s="19">
        <f t="shared" si="5118"/>
        <v>0</v>
      </c>
      <c r="AR2568" s="19">
        <f t="shared" si="5052"/>
        <v>40222.701999999997</v>
      </c>
      <c r="AS2568" s="19">
        <f t="shared" si="5032"/>
        <v>78600</v>
      </c>
      <c r="AT2568" s="19">
        <f t="shared" si="5118"/>
        <v>0</v>
      </c>
      <c r="AU2568" s="19">
        <f t="shared" si="5053"/>
        <v>78600</v>
      </c>
      <c r="AV2568" s="19">
        <f t="shared" si="5118"/>
        <v>0</v>
      </c>
      <c r="AW2568" s="32"/>
      <c r="AX2568" s="23"/>
      <c r="AY2568" s="2"/>
    </row>
    <row r="2569" spans="1:51" x14ac:dyDescent="0.3">
      <c r="A2569" s="49" t="s">
        <v>526</v>
      </c>
      <c r="B2569" s="45">
        <v>870</v>
      </c>
      <c r="C2569" s="49" t="s">
        <v>5</v>
      </c>
      <c r="D2569" s="49" t="s">
        <v>105</v>
      </c>
      <c r="E2569" s="15" t="s">
        <v>542</v>
      </c>
      <c r="F2569" s="19">
        <v>78600</v>
      </c>
      <c r="G2569" s="19">
        <v>78600</v>
      </c>
      <c r="H2569" s="19">
        <v>78600</v>
      </c>
      <c r="I2569" s="24">
        <v>39186.5</v>
      </c>
      <c r="J2569" s="24">
        <v>-38377.298000000003</v>
      </c>
      <c r="K2569" s="19"/>
      <c r="L2569" s="19">
        <f t="shared" si="5066"/>
        <v>117786.5</v>
      </c>
      <c r="M2569" s="19">
        <f t="shared" si="5067"/>
        <v>40222.701999999997</v>
      </c>
      <c r="N2569" s="19">
        <f t="shared" si="5068"/>
        <v>78600</v>
      </c>
      <c r="O2569" s="19">
        <v>-39186.5</v>
      </c>
      <c r="P2569" s="19"/>
      <c r="Q2569" s="19"/>
      <c r="R2569" s="19">
        <f t="shared" si="5045"/>
        <v>78600</v>
      </c>
      <c r="S2569" s="19">
        <f t="shared" si="5046"/>
        <v>40222.701999999997</v>
      </c>
      <c r="T2569" s="19">
        <f t="shared" si="5047"/>
        <v>78600</v>
      </c>
      <c r="U2569" s="19"/>
      <c r="V2569" s="19">
        <f t="shared" si="5048"/>
        <v>78600</v>
      </c>
      <c r="W2569" s="19">
        <f t="shared" si="5049"/>
        <v>40222.701999999997</v>
      </c>
      <c r="X2569" s="19">
        <f t="shared" si="5050"/>
        <v>78600</v>
      </c>
      <c r="Y2569" s="19"/>
      <c r="Z2569" s="19"/>
      <c r="AA2569" s="19"/>
      <c r="AB2569" s="19">
        <f t="shared" si="5062"/>
        <v>78600</v>
      </c>
      <c r="AC2569" s="19">
        <f t="shared" si="5063"/>
        <v>40222.701999999997</v>
      </c>
      <c r="AD2569" s="19">
        <f t="shared" si="5064"/>
        <v>78600</v>
      </c>
      <c r="AE2569" s="19"/>
      <c r="AF2569" s="19"/>
      <c r="AG2569" s="19">
        <f t="shared" si="5081"/>
        <v>78600</v>
      </c>
      <c r="AH2569" s="19">
        <f t="shared" si="5082"/>
        <v>40222.701999999997</v>
      </c>
      <c r="AI2569" s="19">
        <f t="shared" si="5083"/>
        <v>78600</v>
      </c>
      <c r="AJ2569" s="19"/>
      <c r="AK2569" s="19"/>
      <c r="AL2569" s="19"/>
      <c r="AM2569" s="19">
        <f t="shared" si="5030"/>
        <v>78600</v>
      </c>
      <c r="AN2569" s="19"/>
      <c r="AO2569" s="19">
        <f t="shared" si="5051"/>
        <v>78600</v>
      </c>
      <c r="AP2569" s="19">
        <f t="shared" si="5031"/>
        <v>40222.701999999997</v>
      </c>
      <c r="AQ2569" s="19"/>
      <c r="AR2569" s="19">
        <f t="shared" si="5052"/>
        <v>40222.701999999997</v>
      </c>
      <c r="AS2569" s="19">
        <f t="shared" si="5032"/>
        <v>78600</v>
      </c>
      <c r="AT2569" s="19"/>
      <c r="AU2569" s="19">
        <f t="shared" si="5053"/>
        <v>78600</v>
      </c>
      <c r="AV2569" s="19"/>
      <c r="AW2569" s="32"/>
      <c r="AX2569" s="23" t="s">
        <v>1305</v>
      </c>
      <c r="AY2569" s="2"/>
    </row>
    <row r="2570" spans="1:51" s="11" customFormat="1" x14ac:dyDescent="0.3">
      <c r="A2570" s="10" t="s">
        <v>529</v>
      </c>
      <c r="B2570" s="17"/>
      <c r="C2570" s="10"/>
      <c r="D2570" s="10"/>
      <c r="E2570" s="16" t="s">
        <v>624</v>
      </c>
      <c r="F2570" s="18">
        <f t="shared" ref="F2570:K2573" si="5119">F2571</f>
        <v>78850.2</v>
      </c>
      <c r="G2570" s="18">
        <f t="shared" si="5119"/>
        <v>49899.9</v>
      </c>
      <c r="H2570" s="18">
        <f t="shared" si="5119"/>
        <v>100000</v>
      </c>
      <c r="I2570" s="18">
        <f t="shared" si="5119"/>
        <v>0</v>
      </c>
      <c r="J2570" s="18">
        <f t="shared" si="5119"/>
        <v>0</v>
      </c>
      <c r="K2570" s="18">
        <f t="shared" si="5119"/>
        <v>0</v>
      </c>
      <c r="L2570" s="18">
        <f t="shared" si="5066"/>
        <v>78850.2</v>
      </c>
      <c r="M2570" s="18">
        <f t="shared" si="5067"/>
        <v>49899.9</v>
      </c>
      <c r="N2570" s="18">
        <f t="shared" si="5068"/>
        <v>100000</v>
      </c>
      <c r="O2570" s="18">
        <f t="shared" ref="O2570:Q2573" si="5120">O2571</f>
        <v>-20540.304</v>
      </c>
      <c r="P2570" s="18">
        <f t="shared" si="5120"/>
        <v>0</v>
      </c>
      <c r="Q2570" s="18">
        <f t="shared" si="5120"/>
        <v>0</v>
      </c>
      <c r="R2570" s="18">
        <f t="shared" si="5045"/>
        <v>58309.895999999993</v>
      </c>
      <c r="S2570" s="18">
        <f t="shared" si="5046"/>
        <v>49899.9</v>
      </c>
      <c r="T2570" s="18">
        <f t="shared" si="5047"/>
        <v>100000</v>
      </c>
      <c r="U2570" s="18">
        <f t="shared" ref="U2570:AV2573" si="5121">U2571</f>
        <v>0</v>
      </c>
      <c r="V2570" s="18">
        <f t="shared" si="5048"/>
        <v>58309.895999999993</v>
      </c>
      <c r="W2570" s="18">
        <f t="shared" si="5049"/>
        <v>49899.9</v>
      </c>
      <c r="X2570" s="18">
        <f t="shared" si="5050"/>
        <v>100000</v>
      </c>
      <c r="Y2570" s="18">
        <f t="shared" si="5121"/>
        <v>0</v>
      </c>
      <c r="Z2570" s="18">
        <f t="shared" si="5121"/>
        <v>0</v>
      </c>
      <c r="AA2570" s="18">
        <f t="shared" si="5121"/>
        <v>0</v>
      </c>
      <c r="AB2570" s="18">
        <f t="shared" si="5062"/>
        <v>58309.895999999993</v>
      </c>
      <c r="AC2570" s="18">
        <f t="shared" si="5063"/>
        <v>49899.9</v>
      </c>
      <c r="AD2570" s="18">
        <f t="shared" si="5064"/>
        <v>100000</v>
      </c>
      <c r="AE2570" s="18">
        <f t="shared" si="5121"/>
        <v>0</v>
      </c>
      <c r="AF2570" s="18">
        <f t="shared" si="5121"/>
        <v>0</v>
      </c>
      <c r="AG2570" s="18">
        <f t="shared" si="5081"/>
        <v>58309.895999999993</v>
      </c>
      <c r="AH2570" s="18">
        <f t="shared" si="5082"/>
        <v>49899.9</v>
      </c>
      <c r="AI2570" s="18">
        <f t="shared" si="5083"/>
        <v>100000</v>
      </c>
      <c r="AJ2570" s="18">
        <f t="shared" si="5121"/>
        <v>69914.960000000006</v>
      </c>
      <c r="AK2570" s="18">
        <f t="shared" si="5121"/>
        <v>0</v>
      </c>
      <c r="AL2570" s="18">
        <f t="shared" si="5121"/>
        <v>0</v>
      </c>
      <c r="AM2570" s="18">
        <f t="shared" si="5030"/>
        <v>128224.856</v>
      </c>
      <c r="AN2570" s="18">
        <f t="shared" si="5121"/>
        <v>-36610.868999999999</v>
      </c>
      <c r="AO2570" s="18">
        <f t="shared" si="5051"/>
        <v>91613.986999999994</v>
      </c>
      <c r="AP2570" s="18">
        <f t="shared" si="5031"/>
        <v>49899.9</v>
      </c>
      <c r="AQ2570" s="18">
        <f t="shared" si="5121"/>
        <v>48897</v>
      </c>
      <c r="AR2570" s="18">
        <f t="shared" si="5052"/>
        <v>98796.9</v>
      </c>
      <c r="AS2570" s="18">
        <f t="shared" si="5032"/>
        <v>100000</v>
      </c>
      <c r="AT2570" s="18">
        <f t="shared" si="5121"/>
        <v>0</v>
      </c>
      <c r="AU2570" s="18">
        <f t="shared" si="5053"/>
        <v>100000</v>
      </c>
      <c r="AV2570" s="18">
        <f t="shared" si="5121"/>
        <v>0</v>
      </c>
      <c r="AW2570" s="31"/>
      <c r="AX2570" s="26"/>
    </row>
    <row r="2571" spans="1:51" ht="31.2" x14ac:dyDescent="0.3">
      <c r="A2571" s="49" t="s">
        <v>528</v>
      </c>
      <c r="B2571" s="45"/>
      <c r="C2571" s="49"/>
      <c r="D2571" s="49"/>
      <c r="E2571" s="15" t="s">
        <v>809</v>
      </c>
      <c r="F2571" s="19">
        <f t="shared" si="5119"/>
        <v>78850.2</v>
      </c>
      <c r="G2571" s="19">
        <f t="shared" si="5119"/>
        <v>49899.9</v>
      </c>
      <c r="H2571" s="19">
        <f t="shared" si="5119"/>
        <v>100000</v>
      </c>
      <c r="I2571" s="19">
        <f t="shared" si="5119"/>
        <v>0</v>
      </c>
      <c r="J2571" s="19">
        <f t="shared" si="5119"/>
        <v>0</v>
      </c>
      <c r="K2571" s="19">
        <f t="shared" si="5119"/>
        <v>0</v>
      </c>
      <c r="L2571" s="19">
        <f t="shared" si="5066"/>
        <v>78850.2</v>
      </c>
      <c r="M2571" s="19">
        <f t="shared" si="5067"/>
        <v>49899.9</v>
      </c>
      <c r="N2571" s="19">
        <f t="shared" si="5068"/>
        <v>100000</v>
      </c>
      <c r="O2571" s="19">
        <f t="shared" si="5120"/>
        <v>-20540.304</v>
      </c>
      <c r="P2571" s="19">
        <f t="shared" si="5120"/>
        <v>0</v>
      </c>
      <c r="Q2571" s="19">
        <f t="shared" si="5120"/>
        <v>0</v>
      </c>
      <c r="R2571" s="19">
        <f t="shared" si="5045"/>
        <v>58309.895999999993</v>
      </c>
      <c r="S2571" s="19">
        <f t="shared" si="5046"/>
        <v>49899.9</v>
      </c>
      <c r="T2571" s="19">
        <f t="shared" si="5047"/>
        <v>100000</v>
      </c>
      <c r="U2571" s="19">
        <f t="shared" si="5121"/>
        <v>0</v>
      </c>
      <c r="V2571" s="19">
        <f t="shared" si="5048"/>
        <v>58309.895999999993</v>
      </c>
      <c r="W2571" s="19">
        <f t="shared" si="5049"/>
        <v>49899.9</v>
      </c>
      <c r="X2571" s="19">
        <f t="shared" si="5050"/>
        <v>100000</v>
      </c>
      <c r="Y2571" s="19">
        <f t="shared" si="5121"/>
        <v>0</v>
      </c>
      <c r="Z2571" s="19">
        <f t="shared" si="5121"/>
        <v>0</v>
      </c>
      <c r="AA2571" s="19">
        <f t="shared" si="5121"/>
        <v>0</v>
      </c>
      <c r="AB2571" s="19">
        <f t="shared" si="5062"/>
        <v>58309.895999999993</v>
      </c>
      <c r="AC2571" s="19">
        <f t="shared" si="5063"/>
        <v>49899.9</v>
      </c>
      <c r="AD2571" s="19">
        <f t="shared" si="5064"/>
        <v>100000</v>
      </c>
      <c r="AE2571" s="19">
        <f t="shared" si="5121"/>
        <v>0</v>
      </c>
      <c r="AF2571" s="19">
        <f t="shared" si="5121"/>
        <v>0</v>
      </c>
      <c r="AG2571" s="19">
        <f t="shared" si="5081"/>
        <v>58309.895999999993</v>
      </c>
      <c r="AH2571" s="19">
        <f t="shared" si="5082"/>
        <v>49899.9</v>
      </c>
      <c r="AI2571" s="19">
        <f t="shared" si="5083"/>
        <v>100000</v>
      </c>
      <c r="AJ2571" s="19">
        <f t="shared" si="5121"/>
        <v>69914.960000000006</v>
      </c>
      <c r="AK2571" s="19">
        <f t="shared" si="5121"/>
        <v>0</v>
      </c>
      <c r="AL2571" s="19">
        <f t="shared" si="5121"/>
        <v>0</v>
      </c>
      <c r="AM2571" s="19">
        <f t="shared" si="5030"/>
        <v>128224.856</v>
      </c>
      <c r="AN2571" s="19">
        <f t="shared" si="5121"/>
        <v>-36610.868999999999</v>
      </c>
      <c r="AO2571" s="19">
        <f t="shared" si="5051"/>
        <v>91613.986999999994</v>
      </c>
      <c r="AP2571" s="19">
        <f t="shared" si="5031"/>
        <v>49899.9</v>
      </c>
      <c r="AQ2571" s="19">
        <f t="shared" si="5121"/>
        <v>48897</v>
      </c>
      <c r="AR2571" s="19">
        <f t="shared" si="5052"/>
        <v>98796.9</v>
      </c>
      <c r="AS2571" s="19">
        <f t="shared" si="5032"/>
        <v>100000</v>
      </c>
      <c r="AT2571" s="19">
        <f t="shared" si="5121"/>
        <v>0</v>
      </c>
      <c r="AU2571" s="19">
        <f t="shared" si="5053"/>
        <v>100000</v>
      </c>
      <c r="AV2571" s="19">
        <f t="shared" si="5121"/>
        <v>0</v>
      </c>
      <c r="AW2571" s="32"/>
      <c r="AX2571" s="23"/>
      <c r="AY2571" s="2"/>
    </row>
    <row r="2572" spans="1:51" ht="31.2" x14ac:dyDescent="0.3">
      <c r="A2572" s="49" t="s">
        <v>528</v>
      </c>
      <c r="B2572" s="45">
        <v>200</v>
      </c>
      <c r="C2572" s="49"/>
      <c r="D2572" s="49"/>
      <c r="E2572" s="15" t="s">
        <v>578</v>
      </c>
      <c r="F2572" s="19">
        <f t="shared" si="5119"/>
        <v>78850.2</v>
      </c>
      <c r="G2572" s="19">
        <f t="shared" si="5119"/>
        <v>49899.9</v>
      </c>
      <c r="H2572" s="19">
        <f t="shared" si="5119"/>
        <v>100000</v>
      </c>
      <c r="I2572" s="19">
        <f t="shared" si="5119"/>
        <v>0</v>
      </c>
      <c r="J2572" s="19">
        <f t="shared" si="5119"/>
        <v>0</v>
      </c>
      <c r="K2572" s="19">
        <f t="shared" si="5119"/>
        <v>0</v>
      </c>
      <c r="L2572" s="19">
        <f t="shared" si="5066"/>
        <v>78850.2</v>
      </c>
      <c r="M2572" s="19">
        <f t="shared" si="5067"/>
        <v>49899.9</v>
      </c>
      <c r="N2572" s="19">
        <f t="shared" si="5068"/>
        <v>100000</v>
      </c>
      <c r="O2572" s="19">
        <f t="shared" si="5120"/>
        <v>-20540.304</v>
      </c>
      <c r="P2572" s="19">
        <f t="shared" si="5120"/>
        <v>0</v>
      </c>
      <c r="Q2572" s="19">
        <f t="shared" si="5120"/>
        <v>0</v>
      </c>
      <c r="R2572" s="19">
        <f t="shared" si="5045"/>
        <v>58309.895999999993</v>
      </c>
      <c r="S2572" s="19">
        <f t="shared" si="5046"/>
        <v>49899.9</v>
      </c>
      <c r="T2572" s="19">
        <f t="shared" si="5047"/>
        <v>100000</v>
      </c>
      <c r="U2572" s="19">
        <f t="shared" si="5121"/>
        <v>0</v>
      </c>
      <c r="V2572" s="19">
        <f t="shared" si="5048"/>
        <v>58309.895999999993</v>
      </c>
      <c r="W2572" s="19">
        <f t="shared" si="5049"/>
        <v>49899.9</v>
      </c>
      <c r="X2572" s="19">
        <f t="shared" si="5050"/>
        <v>100000</v>
      </c>
      <c r="Y2572" s="19">
        <f t="shared" si="5121"/>
        <v>0</v>
      </c>
      <c r="Z2572" s="19">
        <f t="shared" si="5121"/>
        <v>0</v>
      </c>
      <c r="AA2572" s="19">
        <f t="shared" si="5121"/>
        <v>0</v>
      </c>
      <c r="AB2572" s="19">
        <f t="shared" si="5062"/>
        <v>58309.895999999993</v>
      </c>
      <c r="AC2572" s="19">
        <f t="shared" si="5063"/>
        <v>49899.9</v>
      </c>
      <c r="AD2572" s="19">
        <f t="shared" si="5064"/>
        <v>100000</v>
      </c>
      <c r="AE2572" s="19">
        <f t="shared" si="5121"/>
        <v>0</v>
      </c>
      <c r="AF2572" s="19">
        <f t="shared" si="5121"/>
        <v>0</v>
      </c>
      <c r="AG2572" s="19">
        <f t="shared" si="5081"/>
        <v>58309.895999999993</v>
      </c>
      <c r="AH2572" s="19">
        <f t="shared" si="5082"/>
        <v>49899.9</v>
      </c>
      <c r="AI2572" s="19">
        <f t="shared" si="5083"/>
        <v>100000</v>
      </c>
      <c r="AJ2572" s="19">
        <f t="shared" si="5121"/>
        <v>69914.960000000006</v>
      </c>
      <c r="AK2572" s="19">
        <f t="shared" si="5121"/>
        <v>0</v>
      </c>
      <c r="AL2572" s="19">
        <f t="shared" si="5121"/>
        <v>0</v>
      </c>
      <c r="AM2572" s="19">
        <f t="shared" si="5030"/>
        <v>128224.856</v>
      </c>
      <c r="AN2572" s="19">
        <f t="shared" si="5121"/>
        <v>-36610.868999999999</v>
      </c>
      <c r="AO2572" s="19">
        <f t="shared" si="5051"/>
        <v>91613.986999999994</v>
      </c>
      <c r="AP2572" s="19">
        <f t="shared" si="5031"/>
        <v>49899.9</v>
      </c>
      <c r="AQ2572" s="19">
        <f t="shared" si="5121"/>
        <v>48897</v>
      </c>
      <c r="AR2572" s="19">
        <f t="shared" si="5052"/>
        <v>98796.9</v>
      </c>
      <c r="AS2572" s="19">
        <f t="shared" si="5032"/>
        <v>100000</v>
      </c>
      <c r="AT2572" s="19">
        <f t="shared" si="5121"/>
        <v>0</v>
      </c>
      <c r="AU2572" s="19">
        <f t="shared" si="5053"/>
        <v>100000</v>
      </c>
      <c r="AV2572" s="19">
        <f t="shared" si="5121"/>
        <v>0</v>
      </c>
      <c r="AW2572" s="32"/>
      <c r="AX2572" s="23"/>
      <c r="AY2572" s="2"/>
    </row>
    <row r="2573" spans="1:51" ht="46.8" x14ac:dyDescent="0.3">
      <c r="A2573" s="49" t="s">
        <v>528</v>
      </c>
      <c r="B2573" s="45">
        <v>240</v>
      </c>
      <c r="C2573" s="49"/>
      <c r="D2573" s="49"/>
      <c r="E2573" s="15" t="s">
        <v>586</v>
      </c>
      <c r="F2573" s="19">
        <f t="shared" si="5119"/>
        <v>78850.2</v>
      </c>
      <c r="G2573" s="19">
        <f t="shared" si="5119"/>
        <v>49899.9</v>
      </c>
      <c r="H2573" s="19">
        <f t="shared" si="5119"/>
        <v>100000</v>
      </c>
      <c r="I2573" s="19">
        <f t="shared" si="5119"/>
        <v>0</v>
      </c>
      <c r="J2573" s="19">
        <f t="shared" si="5119"/>
        <v>0</v>
      </c>
      <c r="K2573" s="19">
        <f t="shared" si="5119"/>
        <v>0</v>
      </c>
      <c r="L2573" s="19">
        <f t="shared" si="5066"/>
        <v>78850.2</v>
      </c>
      <c r="M2573" s="19">
        <f t="shared" si="5067"/>
        <v>49899.9</v>
      </c>
      <c r="N2573" s="19">
        <f t="shared" si="5068"/>
        <v>100000</v>
      </c>
      <c r="O2573" s="19">
        <f t="shared" si="5120"/>
        <v>-20540.304</v>
      </c>
      <c r="P2573" s="19">
        <f t="shared" si="5120"/>
        <v>0</v>
      </c>
      <c r="Q2573" s="19">
        <f t="shared" si="5120"/>
        <v>0</v>
      </c>
      <c r="R2573" s="19">
        <f t="shared" si="5045"/>
        <v>58309.895999999993</v>
      </c>
      <c r="S2573" s="19">
        <f t="shared" si="5046"/>
        <v>49899.9</v>
      </c>
      <c r="T2573" s="19">
        <f t="shared" si="5047"/>
        <v>100000</v>
      </c>
      <c r="U2573" s="19">
        <f t="shared" si="5121"/>
        <v>0</v>
      </c>
      <c r="V2573" s="19">
        <f t="shared" si="5048"/>
        <v>58309.895999999993</v>
      </c>
      <c r="W2573" s="19">
        <f t="shared" si="5049"/>
        <v>49899.9</v>
      </c>
      <c r="X2573" s="19">
        <f t="shared" si="5050"/>
        <v>100000</v>
      </c>
      <c r="Y2573" s="19">
        <f t="shared" si="5121"/>
        <v>0</v>
      </c>
      <c r="Z2573" s="19">
        <f t="shared" si="5121"/>
        <v>0</v>
      </c>
      <c r="AA2573" s="19">
        <f t="shared" si="5121"/>
        <v>0</v>
      </c>
      <c r="AB2573" s="19">
        <f t="shared" si="5062"/>
        <v>58309.895999999993</v>
      </c>
      <c r="AC2573" s="19">
        <f t="shared" si="5063"/>
        <v>49899.9</v>
      </c>
      <c r="AD2573" s="19">
        <f t="shared" si="5064"/>
        <v>100000</v>
      </c>
      <c r="AE2573" s="19">
        <f t="shared" si="5121"/>
        <v>0</v>
      </c>
      <c r="AF2573" s="19">
        <f t="shared" si="5121"/>
        <v>0</v>
      </c>
      <c r="AG2573" s="19">
        <f t="shared" si="5081"/>
        <v>58309.895999999993</v>
      </c>
      <c r="AH2573" s="19">
        <f t="shared" si="5082"/>
        <v>49899.9</v>
      </c>
      <c r="AI2573" s="19">
        <f t="shared" si="5083"/>
        <v>100000</v>
      </c>
      <c r="AJ2573" s="19">
        <f t="shared" si="5121"/>
        <v>69914.960000000006</v>
      </c>
      <c r="AK2573" s="19">
        <f t="shared" si="5121"/>
        <v>0</v>
      </c>
      <c r="AL2573" s="19">
        <f t="shared" si="5121"/>
        <v>0</v>
      </c>
      <c r="AM2573" s="19">
        <f t="shared" si="5030"/>
        <v>128224.856</v>
      </c>
      <c r="AN2573" s="19">
        <f t="shared" si="5121"/>
        <v>-36610.868999999999</v>
      </c>
      <c r="AO2573" s="19">
        <f t="shared" si="5051"/>
        <v>91613.986999999994</v>
      </c>
      <c r="AP2573" s="19">
        <f t="shared" si="5031"/>
        <v>49899.9</v>
      </c>
      <c r="AQ2573" s="19">
        <f t="shared" si="5121"/>
        <v>48897</v>
      </c>
      <c r="AR2573" s="19">
        <f t="shared" si="5052"/>
        <v>98796.9</v>
      </c>
      <c r="AS2573" s="19">
        <f t="shared" si="5032"/>
        <v>100000</v>
      </c>
      <c r="AT2573" s="19">
        <f t="shared" si="5121"/>
        <v>0</v>
      </c>
      <c r="AU2573" s="19">
        <f t="shared" si="5053"/>
        <v>100000</v>
      </c>
      <c r="AV2573" s="19">
        <f t="shared" si="5121"/>
        <v>0</v>
      </c>
      <c r="AW2573" s="32"/>
      <c r="AX2573" s="23"/>
      <c r="AY2573" s="2"/>
    </row>
    <row r="2574" spans="1:51" ht="16.5" customHeight="1" x14ac:dyDescent="0.3">
      <c r="A2574" s="49" t="s">
        <v>528</v>
      </c>
      <c r="B2574" s="45">
        <v>240</v>
      </c>
      <c r="C2574" s="49" t="s">
        <v>200</v>
      </c>
      <c r="D2574" s="49" t="s">
        <v>5</v>
      </c>
      <c r="E2574" s="15" t="s">
        <v>551</v>
      </c>
      <c r="F2574" s="19">
        <v>78850.2</v>
      </c>
      <c r="G2574" s="19">
        <v>49899.9</v>
      </c>
      <c r="H2574" s="19">
        <v>100000</v>
      </c>
      <c r="I2574" s="19"/>
      <c r="J2574" s="19"/>
      <c r="K2574" s="19"/>
      <c r="L2574" s="19">
        <f t="shared" si="5066"/>
        <v>78850.2</v>
      </c>
      <c r="M2574" s="19">
        <f t="shared" si="5067"/>
        <v>49899.9</v>
      </c>
      <c r="N2574" s="19">
        <f t="shared" si="5068"/>
        <v>100000</v>
      </c>
      <c r="O2574" s="19">
        <f>-23185.34+2645.036</f>
        <v>-20540.304</v>
      </c>
      <c r="P2574" s="19"/>
      <c r="Q2574" s="19"/>
      <c r="R2574" s="19">
        <f t="shared" si="5045"/>
        <v>58309.895999999993</v>
      </c>
      <c r="S2574" s="19">
        <f t="shared" si="5046"/>
        <v>49899.9</v>
      </c>
      <c r="T2574" s="19">
        <f t="shared" si="5047"/>
        <v>100000</v>
      </c>
      <c r="U2574" s="19"/>
      <c r="V2574" s="19">
        <f t="shared" si="5048"/>
        <v>58309.895999999993</v>
      </c>
      <c r="W2574" s="19">
        <f t="shared" si="5049"/>
        <v>49899.9</v>
      </c>
      <c r="X2574" s="19">
        <f t="shared" si="5050"/>
        <v>100000</v>
      </c>
      <c r="Y2574" s="19"/>
      <c r="Z2574" s="19"/>
      <c r="AA2574" s="19"/>
      <c r="AB2574" s="19">
        <f t="shared" si="5062"/>
        <v>58309.895999999993</v>
      </c>
      <c r="AC2574" s="19">
        <f t="shared" si="5063"/>
        <v>49899.9</v>
      </c>
      <c r="AD2574" s="19">
        <f t="shared" si="5064"/>
        <v>100000</v>
      </c>
      <c r="AE2574" s="19"/>
      <c r="AF2574" s="19"/>
      <c r="AG2574" s="19">
        <f t="shared" si="5081"/>
        <v>58309.895999999993</v>
      </c>
      <c r="AH2574" s="19">
        <f t="shared" si="5082"/>
        <v>49899.9</v>
      </c>
      <c r="AI2574" s="19">
        <f t="shared" si="5083"/>
        <v>100000</v>
      </c>
      <c r="AJ2574" s="19">
        <v>69914.960000000006</v>
      </c>
      <c r="AK2574" s="19"/>
      <c r="AL2574" s="19"/>
      <c r="AM2574" s="41">
        <f t="shared" si="5030"/>
        <v>128224.856</v>
      </c>
      <c r="AN2574" s="41">
        <f>-39412.841+2801.972</f>
        <v>-36610.868999999999</v>
      </c>
      <c r="AO2574" s="19">
        <f t="shared" si="5051"/>
        <v>91613.986999999994</v>
      </c>
      <c r="AP2574" s="41">
        <f t="shared" si="5031"/>
        <v>49899.9</v>
      </c>
      <c r="AQ2574" s="41">
        <v>48897</v>
      </c>
      <c r="AR2574" s="19">
        <f t="shared" si="5052"/>
        <v>98796.9</v>
      </c>
      <c r="AS2574" s="41">
        <f t="shared" si="5032"/>
        <v>100000</v>
      </c>
      <c r="AT2574" s="19"/>
      <c r="AU2574" s="19">
        <f t="shared" si="5053"/>
        <v>100000</v>
      </c>
      <c r="AV2574" s="19"/>
      <c r="AW2574" s="32"/>
      <c r="AX2574" s="23"/>
      <c r="AY2574" s="42"/>
    </row>
    <row r="2575" spans="1:51" s="11" customFormat="1" ht="46.8" x14ac:dyDescent="0.3">
      <c r="A2575" s="10" t="s">
        <v>1463</v>
      </c>
      <c r="B2575" s="17"/>
      <c r="C2575" s="10"/>
      <c r="D2575" s="10"/>
      <c r="E2575" s="16" t="s">
        <v>1465</v>
      </c>
      <c r="F2575" s="18"/>
      <c r="G2575" s="18"/>
      <c r="H2575" s="18"/>
      <c r="I2575" s="18"/>
      <c r="J2575" s="18"/>
      <c r="K2575" s="18"/>
      <c r="L2575" s="18"/>
      <c r="M2575" s="18"/>
      <c r="N2575" s="18"/>
      <c r="O2575" s="18"/>
      <c r="P2575" s="18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/>
      <c r="AF2575" s="18"/>
      <c r="AG2575" s="18">
        <f>AG2576</f>
        <v>0</v>
      </c>
      <c r="AH2575" s="18">
        <f t="shared" ref="AH2575:AV2577" si="5122">AH2576</f>
        <v>0</v>
      </c>
      <c r="AI2575" s="18">
        <f t="shared" si="5122"/>
        <v>0</v>
      </c>
      <c r="AJ2575" s="18">
        <f t="shared" si="5122"/>
        <v>50664.595999999998</v>
      </c>
      <c r="AK2575" s="18">
        <f t="shared" si="5122"/>
        <v>0</v>
      </c>
      <c r="AL2575" s="18">
        <f t="shared" si="5122"/>
        <v>0</v>
      </c>
      <c r="AM2575" s="18">
        <f t="shared" si="5030"/>
        <v>50664.595999999998</v>
      </c>
      <c r="AN2575" s="18">
        <f t="shared" si="5122"/>
        <v>0</v>
      </c>
      <c r="AO2575" s="18">
        <f t="shared" si="5051"/>
        <v>50664.595999999998</v>
      </c>
      <c r="AP2575" s="18">
        <f t="shared" si="5031"/>
        <v>0</v>
      </c>
      <c r="AQ2575" s="18">
        <f t="shared" si="5122"/>
        <v>0</v>
      </c>
      <c r="AR2575" s="18">
        <f t="shared" si="5052"/>
        <v>0</v>
      </c>
      <c r="AS2575" s="18">
        <f t="shared" si="5032"/>
        <v>0</v>
      </c>
      <c r="AT2575" s="18">
        <f t="shared" si="5122"/>
        <v>0</v>
      </c>
      <c r="AU2575" s="18">
        <f t="shared" si="5053"/>
        <v>0</v>
      </c>
      <c r="AV2575" s="18">
        <f t="shared" si="5122"/>
        <v>0</v>
      </c>
      <c r="AW2575" s="31"/>
      <c r="AX2575" s="26"/>
    </row>
    <row r="2576" spans="1:51" ht="31.2" x14ac:dyDescent="0.3">
      <c r="A2576" s="49" t="s">
        <v>1464</v>
      </c>
      <c r="B2576" s="45"/>
      <c r="C2576" s="49"/>
      <c r="D2576" s="49"/>
      <c r="E2576" s="15" t="s">
        <v>1466</v>
      </c>
      <c r="F2576" s="19"/>
      <c r="G2576" s="19"/>
      <c r="H2576" s="19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19"/>
      <c r="AG2576" s="19">
        <f>AG2577+AG2588</f>
        <v>0</v>
      </c>
      <c r="AH2576" s="19">
        <f t="shared" ref="AH2576:AV2576" si="5123">AH2577+AH2588</f>
        <v>0</v>
      </c>
      <c r="AI2576" s="19">
        <f t="shared" si="5123"/>
        <v>0</v>
      </c>
      <c r="AJ2576" s="19">
        <f t="shared" si="5123"/>
        <v>50664.595999999998</v>
      </c>
      <c r="AK2576" s="19">
        <f t="shared" si="5123"/>
        <v>0</v>
      </c>
      <c r="AL2576" s="19">
        <f t="shared" si="5123"/>
        <v>0</v>
      </c>
      <c r="AM2576" s="19">
        <f t="shared" si="5030"/>
        <v>50664.595999999998</v>
      </c>
      <c r="AN2576" s="19">
        <f t="shared" ref="AN2576" si="5124">AN2577+AN2588</f>
        <v>0</v>
      </c>
      <c r="AO2576" s="19">
        <f t="shared" si="5051"/>
        <v>50664.595999999998</v>
      </c>
      <c r="AP2576" s="19">
        <f t="shared" si="5031"/>
        <v>0</v>
      </c>
      <c r="AQ2576" s="19">
        <f t="shared" ref="AQ2576" si="5125">AQ2577+AQ2588</f>
        <v>0</v>
      </c>
      <c r="AR2576" s="19">
        <f t="shared" si="5052"/>
        <v>0</v>
      </c>
      <c r="AS2576" s="19">
        <f t="shared" si="5032"/>
        <v>0</v>
      </c>
      <c r="AT2576" s="19">
        <f t="shared" ref="AT2576" si="5126">AT2577+AT2588</f>
        <v>0</v>
      </c>
      <c r="AU2576" s="19">
        <f t="shared" si="5053"/>
        <v>0</v>
      </c>
      <c r="AV2576" s="19">
        <f t="shared" si="5123"/>
        <v>0</v>
      </c>
      <c r="AW2576" s="32"/>
      <c r="AX2576" s="23"/>
      <c r="AY2576" s="2"/>
    </row>
    <row r="2577" spans="1:51" ht="31.2" x14ac:dyDescent="0.3">
      <c r="A2577" s="49" t="s">
        <v>1464</v>
      </c>
      <c r="B2577" s="45">
        <v>200</v>
      </c>
      <c r="C2577" s="49"/>
      <c r="D2577" s="49"/>
      <c r="E2577" s="15" t="s">
        <v>578</v>
      </c>
      <c r="F2577" s="19"/>
      <c r="G2577" s="19"/>
      <c r="H2577" s="19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19"/>
      <c r="AF2577" s="19"/>
      <c r="AG2577" s="19">
        <f>AG2578</f>
        <v>0</v>
      </c>
      <c r="AH2577" s="19">
        <f t="shared" si="5122"/>
        <v>0</v>
      </c>
      <c r="AI2577" s="19">
        <f t="shared" si="5122"/>
        <v>0</v>
      </c>
      <c r="AJ2577" s="19">
        <f t="shared" si="5122"/>
        <v>50664.595999999998</v>
      </c>
      <c r="AK2577" s="19">
        <f t="shared" si="5122"/>
        <v>0</v>
      </c>
      <c r="AL2577" s="19">
        <f t="shared" si="5122"/>
        <v>0</v>
      </c>
      <c r="AM2577" s="19">
        <f t="shared" si="5030"/>
        <v>50664.595999999998</v>
      </c>
      <c r="AN2577" s="19">
        <f t="shared" si="5122"/>
        <v>0</v>
      </c>
      <c r="AO2577" s="19">
        <f t="shared" si="5051"/>
        <v>50664.595999999998</v>
      </c>
      <c r="AP2577" s="19">
        <f t="shared" si="5031"/>
        <v>0</v>
      </c>
      <c r="AQ2577" s="19">
        <f t="shared" si="5122"/>
        <v>0</v>
      </c>
      <c r="AR2577" s="19">
        <f t="shared" si="5052"/>
        <v>0</v>
      </c>
      <c r="AS2577" s="19">
        <f t="shared" si="5032"/>
        <v>0</v>
      </c>
      <c r="AT2577" s="19">
        <f t="shared" si="5122"/>
        <v>0</v>
      </c>
      <c r="AU2577" s="19">
        <f t="shared" si="5053"/>
        <v>0</v>
      </c>
      <c r="AV2577" s="19">
        <f t="shared" si="5122"/>
        <v>0</v>
      </c>
      <c r="AW2577" s="32"/>
      <c r="AX2577" s="23"/>
      <c r="AY2577" s="2"/>
    </row>
    <row r="2578" spans="1:51" ht="46.8" x14ac:dyDescent="0.3">
      <c r="A2578" s="49" t="s">
        <v>1464</v>
      </c>
      <c r="B2578" s="45">
        <v>240</v>
      </c>
      <c r="C2578" s="49"/>
      <c r="D2578" s="49"/>
      <c r="E2578" s="15" t="s">
        <v>586</v>
      </c>
      <c r="F2578" s="19"/>
      <c r="G2578" s="19"/>
      <c r="H2578" s="19"/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19"/>
      <c r="AF2578" s="19"/>
      <c r="AG2578" s="19">
        <f t="shared" ref="AG2578:AI2578" si="5127">AG2579+AG2580+AG2581+AG2582+AG2583+AG2584+AG2585+AG2586+AG2587</f>
        <v>0</v>
      </c>
      <c r="AH2578" s="19">
        <f t="shared" si="5127"/>
        <v>0</v>
      </c>
      <c r="AI2578" s="19">
        <f t="shared" si="5127"/>
        <v>0</v>
      </c>
      <c r="AJ2578" s="19">
        <f>AJ2579+AJ2580+AJ2581+AJ2582+AJ2583+AJ2584+AJ2585+AJ2586+AJ2587</f>
        <v>50664.595999999998</v>
      </c>
      <c r="AK2578" s="19">
        <f t="shared" ref="AK2578:AV2578" si="5128">AK2579+AK2580+AK2581+AK2582+AK2583+AK2584+AK2585+AK2586+AK2587</f>
        <v>0</v>
      </c>
      <c r="AL2578" s="19">
        <f t="shared" si="5128"/>
        <v>0</v>
      </c>
      <c r="AM2578" s="19">
        <f t="shared" si="5030"/>
        <v>50664.595999999998</v>
      </c>
      <c r="AN2578" s="19">
        <f t="shared" ref="AN2578" si="5129">AN2579+AN2580+AN2581+AN2582+AN2583+AN2584+AN2585+AN2586+AN2587</f>
        <v>0</v>
      </c>
      <c r="AO2578" s="19">
        <f t="shared" si="5051"/>
        <v>50664.595999999998</v>
      </c>
      <c r="AP2578" s="19">
        <f t="shared" si="5031"/>
        <v>0</v>
      </c>
      <c r="AQ2578" s="19">
        <f t="shared" ref="AQ2578" si="5130">AQ2579+AQ2580+AQ2581+AQ2582+AQ2583+AQ2584+AQ2585+AQ2586+AQ2587</f>
        <v>0</v>
      </c>
      <c r="AR2578" s="19">
        <f t="shared" si="5052"/>
        <v>0</v>
      </c>
      <c r="AS2578" s="19">
        <f t="shared" si="5032"/>
        <v>0</v>
      </c>
      <c r="AT2578" s="19">
        <f t="shared" ref="AT2578" si="5131">AT2579+AT2580+AT2581+AT2582+AT2583+AT2584+AT2585+AT2586+AT2587</f>
        <v>0</v>
      </c>
      <c r="AU2578" s="19">
        <f t="shared" si="5053"/>
        <v>0</v>
      </c>
      <c r="AV2578" s="19">
        <f t="shared" si="5128"/>
        <v>0</v>
      </c>
      <c r="AW2578" s="32"/>
      <c r="AX2578" s="23"/>
      <c r="AY2578" s="2"/>
    </row>
    <row r="2579" spans="1:51" ht="62.4" x14ac:dyDescent="0.3">
      <c r="A2579" s="49" t="s">
        <v>1464</v>
      </c>
      <c r="B2579" s="45">
        <v>240</v>
      </c>
      <c r="C2579" s="49" t="s">
        <v>5</v>
      </c>
      <c r="D2579" s="49" t="s">
        <v>151</v>
      </c>
      <c r="E2579" s="15" t="s">
        <v>539</v>
      </c>
      <c r="F2579" s="19"/>
      <c r="G2579" s="19"/>
      <c r="H2579" s="19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19"/>
      <c r="AF2579" s="19"/>
      <c r="AG2579" s="19">
        <v>0</v>
      </c>
      <c r="AH2579" s="19">
        <v>0</v>
      </c>
      <c r="AI2579" s="19">
        <v>0</v>
      </c>
      <c r="AJ2579" s="19">
        <f>24.654+21+867+28.8+3.6</f>
        <v>945.05399999999997</v>
      </c>
      <c r="AK2579" s="19"/>
      <c r="AL2579" s="19"/>
      <c r="AM2579" s="19">
        <f t="shared" si="5030"/>
        <v>945.05399999999997</v>
      </c>
      <c r="AN2579" s="19"/>
      <c r="AO2579" s="19">
        <f t="shared" si="5051"/>
        <v>945.05399999999997</v>
      </c>
      <c r="AP2579" s="19">
        <f t="shared" si="5031"/>
        <v>0</v>
      </c>
      <c r="AQ2579" s="19"/>
      <c r="AR2579" s="19">
        <f t="shared" si="5052"/>
        <v>0</v>
      </c>
      <c r="AS2579" s="19">
        <f t="shared" si="5032"/>
        <v>0</v>
      </c>
      <c r="AT2579" s="19"/>
      <c r="AU2579" s="19">
        <f t="shared" si="5053"/>
        <v>0</v>
      </c>
      <c r="AV2579" s="19"/>
      <c r="AW2579" s="32"/>
      <c r="AX2579" s="23"/>
      <c r="AY2579" s="2"/>
    </row>
    <row r="2580" spans="1:51" x14ac:dyDescent="0.3">
      <c r="A2580" s="49" t="s">
        <v>1464</v>
      </c>
      <c r="B2580" s="45">
        <v>240</v>
      </c>
      <c r="C2580" s="49" t="s">
        <v>5</v>
      </c>
      <c r="D2580" s="49" t="s">
        <v>6</v>
      </c>
      <c r="E2580" s="15" t="s">
        <v>543</v>
      </c>
      <c r="F2580" s="19"/>
      <c r="G2580" s="19"/>
      <c r="H2580" s="19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19"/>
      <c r="AF2580" s="19"/>
      <c r="AG2580" s="19">
        <v>0</v>
      </c>
      <c r="AH2580" s="19">
        <v>0</v>
      </c>
      <c r="AI2580" s="19">
        <v>0</v>
      </c>
      <c r="AJ2580" s="19">
        <f>35+59.37+10+53+547.62+121.615</f>
        <v>826.60500000000002</v>
      </c>
      <c r="AK2580" s="19"/>
      <c r="AL2580" s="19"/>
      <c r="AM2580" s="19">
        <f t="shared" si="5030"/>
        <v>826.60500000000002</v>
      </c>
      <c r="AN2580" s="19"/>
      <c r="AO2580" s="19">
        <f t="shared" si="5051"/>
        <v>826.60500000000002</v>
      </c>
      <c r="AP2580" s="19">
        <f t="shared" si="5031"/>
        <v>0</v>
      </c>
      <c r="AQ2580" s="19"/>
      <c r="AR2580" s="19">
        <f t="shared" si="5052"/>
        <v>0</v>
      </c>
      <c r="AS2580" s="19">
        <f t="shared" si="5032"/>
        <v>0</v>
      </c>
      <c r="AT2580" s="19"/>
      <c r="AU2580" s="19">
        <f t="shared" si="5053"/>
        <v>0</v>
      </c>
      <c r="AV2580" s="19"/>
      <c r="AW2580" s="32"/>
      <c r="AX2580" s="23"/>
      <c r="AY2580" s="2"/>
    </row>
    <row r="2581" spans="1:51" ht="46.8" x14ac:dyDescent="0.3">
      <c r="A2581" s="49" t="s">
        <v>1464</v>
      </c>
      <c r="B2581" s="45">
        <v>240</v>
      </c>
      <c r="C2581" s="49" t="s">
        <v>20</v>
      </c>
      <c r="D2581" s="49" t="s">
        <v>30</v>
      </c>
      <c r="E2581" s="15" t="s">
        <v>544</v>
      </c>
      <c r="F2581" s="19"/>
      <c r="G2581" s="19"/>
      <c r="H2581" s="19"/>
      <c r="I2581" s="19"/>
      <c r="J2581" s="19"/>
      <c r="K2581" s="19"/>
      <c r="L2581" s="19"/>
      <c r="M2581" s="19"/>
      <c r="N2581" s="19"/>
      <c r="O2581" s="19"/>
      <c r="P2581" s="19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19"/>
      <c r="AF2581" s="19"/>
      <c r="AG2581" s="19">
        <v>0</v>
      </c>
      <c r="AH2581" s="19">
        <v>0</v>
      </c>
      <c r="AI2581" s="19">
        <v>0</v>
      </c>
      <c r="AJ2581" s="19">
        <f>1199.916+660.787+23.3</f>
        <v>1884.0029999999999</v>
      </c>
      <c r="AK2581" s="19"/>
      <c r="AL2581" s="19"/>
      <c r="AM2581" s="19">
        <f t="shared" si="5030"/>
        <v>1884.0029999999999</v>
      </c>
      <c r="AN2581" s="19"/>
      <c r="AO2581" s="19">
        <f t="shared" si="5051"/>
        <v>1884.0029999999999</v>
      </c>
      <c r="AP2581" s="19">
        <f t="shared" si="5031"/>
        <v>0</v>
      </c>
      <c r="AQ2581" s="19"/>
      <c r="AR2581" s="19">
        <f t="shared" si="5052"/>
        <v>0</v>
      </c>
      <c r="AS2581" s="19">
        <f t="shared" si="5032"/>
        <v>0</v>
      </c>
      <c r="AT2581" s="19"/>
      <c r="AU2581" s="19">
        <f t="shared" si="5053"/>
        <v>0</v>
      </c>
      <c r="AV2581" s="19"/>
      <c r="AW2581" s="32"/>
      <c r="AX2581" s="23"/>
      <c r="AY2581" s="2"/>
    </row>
    <row r="2582" spans="1:51" ht="46.8" x14ac:dyDescent="0.3">
      <c r="A2582" s="49" t="s">
        <v>1464</v>
      </c>
      <c r="B2582" s="45">
        <v>240</v>
      </c>
      <c r="C2582" s="49" t="s">
        <v>20</v>
      </c>
      <c r="D2582" s="49" t="s">
        <v>35</v>
      </c>
      <c r="E2582" s="15" t="s">
        <v>546</v>
      </c>
      <c r="F2582" s="19"/>
      <c r="G2582" s="19"/>
      <c r="H2582" s="19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19"/>
      <c r="AG2582" s="19">
        <v>0</v>
      </c>
      <c r="AH2582" s="19">
        <v>0</v>
      </c>
      <c r="AI2582" s="19">
        <v>0</v>
      </c>
      <c r="AJ2582" s="19">
        <f>261.6+92.323</f>
        <v>353.923</v>
      </c>
      <c r="AK2582" s="19"/>
      <c r="AL2582" s="19"/>
      <c r="AM2582" s="19">
        <f t="shared" ref="AM2582:AM2603" si="5132">AG2582+AJ2582</f>
        <v>353.923</v>
      </c>
      <c r="AN2582" s="19"/>
      <c r="AO2582" s="19">
        <f t="shared" si="5051"/>
        <v>353.923</v>
      </c>
      <c r="AP2582" s="19">
        <f t="shared" ref="AP2582:AP2603" si="5133">AH2582+AK2582</f>
        <v>0</v>
      </c>
      <c r="AQ2582" s="19"/>
      <c r="AR2582" s="19">
        <f t="shared" si="5052"/>
        <v>0</v>
      </c>
      <c r="AS2582" s="19">
        <f t="shared" ref="AS2582:AS2603" si="5134">AI2582+AL2582</f>
        <v>0</v>
      </c>
      <c r="AT2582" s="19"/>
      <c r="AU2582" s="19">
        <f t="shared" si="5053"/>
        <v>0</v>
      </c>
      <c r="AV2582" s="19"/>
      <c r="AW2582" s="32"/>
      <c r="AX2582" s="23"/>
      <c r="AY2582" s="2"/>
    </row>
    <row r="2583" spans="1:51" x14ac:dyDescent="0.3">
      <c r="A2583" s="49" t="s">
        <v>1464</v>
      </c>
      <c r="B2583" s="45">
        <v>240</v>
      </c>
      <c r="C2583" s="49" t="s">
        <v>151</v>
      </c>
      <c r="D2583" s="49" t="s">
        <v>24</v>
      </c>
      <c r="E2583" s="15" t="s">
        <v>548</v>
      </c>
      <c r="F2583" s="19"/>
      <c r="G2583" s="19"/>
      <c r="H2583" s="19"/>
      <c r="I2583" s="19"/>
      <c r="J2583" s="19"/>
      <c r="K2583" s="19"/>
      <c r="L2583" s="19"/>
      <c r="M2583" s="19"/>
      <c r="N2583" s="19"/>
      <c r="O2583" s="19"/>
      <c r="P2583" s="19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19"/>
      <c r="AF2583" s="19"/>
      <c r="AG2583" s="19">
        <v>0</v>
      </c>
      <c r="AH2583" s="19">
        <v>0</v>
      </c>
      <c r="AI2583" s="19">
        <v>0</v>
      </c>
      <c r="AJ2583" s="19">
        <f>38714.136+7729.064</f>
        <v>46443.199999999997</v>
      </c>
      <c r="AK2583" s="19"/>
      <c r="AL2583" s="19"/>
      <c r="AM2583" s="19">
        <f t="shared" si="5132"/>
        <v>46443.199999999997</v>
      </c>
      <c r="AN2583" s="19"/>
      <c r="AO2583" s="19">
        <f t="shared" si="5051"/>
        <v>46443.199999999997</v>
      </c>
      <c r="AP2583" s="19">
        <f t="shared" si="5133"/>
        <v>0</v>
      </c>
      <c r="AQ2583" s="19"/>
      <c r="AR2583" s="19">
        <f t="shared" si="5052"/>
        <v>0</v>
      </c>
      <c r="AS2583" s="19">
        <f t="shared" si="5134"/>
        <v>0</v>
      </c>
      <c r="AT2583" s="19"/>
      <c r="AU2583" s="19">
        <f t="shared" si="5053"/>
        <v>0</v>
      </c>
      <c r="AV2583" s="19"/>
      <c r="AW2583" s="32"/>
      <c r="AX2583" s="23"/>
      <c r="AY2583" s="2"/>
    </row>
    <row r="2584" spans="1:51" hidden="1" x14ac:dyDescent="0.3">
      <c r="A2584" s="36" t="s">
        <v>1464</v>
      </c>
      <c r="B2584" s="33">
        <v>240</v>
      </c>
      <c r="C2584" s="36" t="s">
        <v>151</v>
      </c>
      <c r="D2584" s="36" t="s">
        <v>30</v>
      </c>
      <c r="E2584" s="15" t="s">
        <v>549</v>
      </c>
      <c r="F2584" s="19"/>
      <c r="G2584" s="19"/>
      <c r="H2584" s="19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19"/>
      <c r="AF2584" s="19"/>
      <c r="AG2584" s="19">
        <v>0</v>
      </c>
      <c r="AH2584" s="19">
        <v>0</v>
      </c>
      <c r="AI2584" s="19">
        <v>0</v>
      </c>
      <c r="AJ2584" s="19"/>
      <c r="AK2584" s="19"/>
      <c r="AL2584" s="19"/>
      <c r="AM2584" s="19">
        <f t="shared" si="5132"/>
        <v>0</v>
      </c>
      <c r="AN2584" s="19"/>
      <c r="AO2584" s="19"/>
      <c r="AP2584" s="19">
        <f t="shared" si="5133"/>
        <v>0</v>
      </c>
      <c r="AQ2584" s="19"/>
      <c r="AR2584" s="19"/>
      <c r="AS2584" s="19">
        <f t="shared" si="5134"/>
        <v>0</v>
      </c>
      <c r="AT2584" s="19"/>
      <c r="AU2584" s="19"/>
      <c r="AV2584" s="19"/>
      <c r="AW2584" s="32">
        <v>0</v>
      </c>
      <c r="AX2584" s="23"/>
      <c r="AY2584" s="2"/>
    </row>
    <row r="2585" spans="1:51" ht="31.2" x14ac:dyDescent="0.3">
      <c r="A2585" s="49" t="s">
        <v>1464</v>
      </c>
      <c r="B2585" s="45">
        <v>240</v>
      </c>
      <c r="C2585" s="49" t="s">
        <v>151</v>
      </c>
      <c r="D2585" s="49" t="s">
        <v>246</v>
      </c>
      <c r="E2585" s="15" t="s">
        <v>550</v>
      </c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>
        <v>0</v>
      </c>
      <c r="AH2585" s="19">
        <v>0</v>
      </c>
      <c r="AI2585" s="19">
        <v>0</v>
      </c>
      <c r="AJ2585" s="19">
        <v>81.778999999999996</v>
      </c>
      <c r="AK2585" s="19"/>
      <c r="AL2585" s="19"/>
      <c r="AM2585" s="19">
        <f t="shared" si="5132"/>
        <v>81.778999999999996</v>
      </c>
      <c r="AN2585" s="19"/>
      <c r="AO2585" s="19">
        <f t="shared" ref="AO2585:AO2587" si="5135">AM2585+AN2585</f>
        <v>81.778999999999996</v>
      </c>
      <c r="AP2585" s="19">
        <f t="shared" si="5133"/>
        <v>0</v>
      </c>
      <c r="AQ2585" s="19"/>
      <c r="AR2585" s="19">
        <f t="shared" ref="AR2585:AR2587" si="5136">AP2585+AQ2585</f>
        <v>0</v>
      </c>
      <c r="AS2585" s="19">
        <f t="shared" si="5134"/>
        <v>0</v>
      </c>
      <c r="AT2585" s="19"/>
      <c r="AU2585" s="19">
        <f t="shared" ref="AU2585:AU2587" si="5137">AS2585+AT2585</f>
        <v>0</v>
      </c>
      <c r="AV2585" s="19"/>
      <c r="AW2585" s="32"/>
      <c r="AX2585" s="23"/>
      <c r="AY2585" s="2"/>
    </row>
    <row r="2586" spans="1:51" ht="31.2" x14ac:dyDescent="0.3">
      <c r="A2586" s="49" t="s">
        <v>1464</v>
      </c>
      <c r="B2586" s="45">
        <v>240</v>
      </c>
      <c r="C2586" s="49" t="s">
        <v>200</v>
      </c>
      <c r="D2586" s="49" t="s">
        <v>200</v>
      </c>
      <c r="E2586" s="15" t="s">
        <v>554</v>
      </c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19"/>
      <c r="AF2586" s="19"/>
      <c r="AG2586" s="19">
        <v>0</v>
      </c>
      <c r="AH2586" s="19">
        <v>0</v>
      </c>
      <c r="AI2586" s="19">
        <v>0</v>
      </c>
      <c r="AJ2586" s="19">
        <v>23</v>
      </c>
      <c r="AK2586" s="19"/>
      <c r="AL2586" s="19"/>
      <c r="AM2586" s="19">
        <f t="shared" si="5132"/>
        <v>23</v>
      </c>
      <c r="AN2586" s="19"/>
      <c r="AO2586" s="19">
        <f t="shared" si="5135"/>
        <v>23</v>
      </c>
      <c r="AP2586" s="19">
        <f t="shared" si="5133"/>
        <v>0</v>
      </c>
      <c r="AQ2586" s="19"/>
      <c r="AR2586" s="19">
        <f t="shared" si="5136"/>
        <v>0</v>
      </c>
      <c r="AS2586" s="19">
        <f t="shared" si="5134"/>
        <v>0</v>
      </c>
      <c r="AT2586" s="19"/>
      <c r="AU2586" s="19">
        <f t="shared" si="5137"/>
        <v>0</v>
      </c>
      <c r="AV2586" s="19"/>
      <c r="AW2586" s="32"/>
      <c r="AX2586" s="23"/>
      <c r="AY2586" s="2"/>
    </row>
    <row r="2587" spans="1:51" ht="31.2" x14ac:dyDescent="0.3">
      <c r="A2587" s="49" t="s">
        <v>1464</v>
      </c>
      <c r="B2587" s="45">
        <v>240</v>
      </c>
      <c r="C2587" s="49" t="s">
        <v>105</v>
      </c>
      <c r="D2587" s="49" t="s">
        <v>200</v>
      </c>
      <c r="E2587" s="15" t="s">
        <v>573</v>
      </c>
      <c r="F2587" s="19"/>
      <c r="G2587" s="19"/>
      <c r="H2587" s="19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19"/>
      <c r="AG2587" s="19">
        <v>0</v>
      </c>
      <c r="AH2587" s="19">
        <v>0</v>
      </c>
      <c r="AI2587" s="19">
        <v>0</v>
      </c>
      <c r="AJ2587" s="19">
        <f>10.432+96.6</f>
        <v>107.032</v>
      </c>
      <c r="AK2587" s="19"/>
      <c r="AL2587" s="19"/>
      <c r="AM2587" s="19">
        <f t="shared" si="5132"/>
        <v>107.032</v>
      </c>
      <c r="AN2587" s="19"/>
      <c r="AO2587" s="19">
        <f t="shared" si="5135"/>
        <v>107.032</v>
      </c>
      <c r="AP2587" s="19">
        <f t="shared" si="5133"/>
        <v>0</v>
      </c>
      <c r="AQ2587" s="19"/>
      <c r="AR2587" s="19">
        <f t="shared" si="5136"/>
        <v>0</v>
      </c>
      <c r="AS2587" s="19">
        <f t="shared" si="5134"/>
        <v>0</v>
      </c>
      <c r="AT2587" s="19"/>
      <c r="AU2587" s="19">
        <f t="shared" si="5137"/>
        <v>0</v>
      </c>
      <c r="AV2587" s="19"/>
      <c r="AW2587" s="32"/>
      <c r="AX2587" s="23"/>
      <c r="AY2587" s="2"/>
    </row>
    <row r="2588" spans="1:51" ht="46.8" hidden="1" x14ac:dyDescent="0.3">
      <c r="A2588" s="36" t="s">
        <v>1464</v>
      </c>
      <c r="B2588" s="33">
        <v>600</v>
      </c>
      <c r="C2588" s="36"/>
      <c r="D2588" s="36"/>
      <c r="E2588" s="15" t="s">
        <v>581</v>
      </c>
      <c r="F2588" s="19"/>
      <c r="G2588" s="19"/>
      <c r="H2588" s="19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19"/>
      <c r="AF2588" s="19"/>
      <c r="AG2588" s="19">
        <f>AG2589</f>
        <v>0</v>
      </c>
      <c r="AH2588" s="19">
        <f t="shared" ref="AH2588:AV2589" si="5138">AH2589</f>
        <v>0</v>
      </c>
      <c r="AI2588" s="19">
        <f t="shared" si="5138"/>
        <v>0</v>
      </c>
      <c r="AJ2588" s="19">
        <f t="shared" si="5138"/>
        <v>0</v>
      </c>
      <c r="AK2588" s="19">
        <f t="shared" si="5138"/>
        <v>0</v>
      </c>
      <c r="AL2588" s="19">
        <f t="shared" si="5138"/>
        <v>0</v>
      </c>
      <c r="AM2588" s="19">
        <f t="shared" si="5132"/>
        <v>0</v>
      </c>
      <c r="AN2588" s="19">
        <f t="shared" si="5138"/>
        <v>0</v>
      </c>
      <c r="AO2588" s="19"/>
      <c r="AP2588" s="19">
        <f t="shared" si="5133"/>
        <v>0</v>
      </c>
      <c r="AQ2588" s="19">
        <f t="shared" si="5138"/>
        <v>0</v>
      </c>
      <c r="AR2588" s="19"/>
      <c r="AS2588" s="19">
        <f t="shared" si="5134"/>
        <v>0</v>
      </c>
      <c r="AT2588" s="19">
        <f t="shared" si="5138"/>
        <v>0</v>
      </c>
      <c r="AU2588" s="19"/>
      <c r="AV2588" s="19">
        <f t="shared" si="5138"/>
        <v>0</v>
      </c>
      <c r="AW2588" s="32">
        <v>0</v>
      </c>
      <c r="AX2588" s="23"/>
      <c r="AY2588" s="2"/>
    </row>
    <row r="2589" spans="1:51" hidden="1" x14ac:dyDescent="0.3">
      <c r="A2589" s="36" t="s">
        <v>1464</v>
      </c>
      <c r="B2589" s="33">
        <v>620</v>
      </c>
      <c r="C2589" s="36"/>
      <c r="D2589" s="36"/>
      <c r="E2589" s="15" t="s">
        <v>596</v>
      </c>
      <c r="F2589" s="19"/>
      <c r="G2589" s="19"/>
      <c r="H2589" s="19"/>
      <c r="I2589" s="19"/>
      <c r="J2589" s="19"/>
      <c r="K2589" s="19"/>
      <c r="L2589" s="19"/>
      <c r="M2589" s="19"/>
      <c r="N2589" s="19"/>
      <c r="O2589" s="19"/>
      <c r="P2589" s="19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19"/>
      <c r="AF2589" s="19"/>
      <c r="AG2589" s="19">
        <f>AG2590</f>
        <v>0</v>
      </c>
      <c r="AH2589" s="19">
        <f t="shared" si="5138"/>
        <v>0</v>
      </c>
      <c r="AI2589" s="19">
        <f t="shared" si="5138"/>
        <v>0</v>
      </c>
      <c r="AJ2589" s="19">
        <f t="shared" si="5138"/>
        <v>0</v>
      </c>
      <c r="AK2589" s="19">
        <f t="shared" si="5138"/>
        <v>0</v>
      </c>
      <c r="AL2589" s="19">
        <f t="shared" si="5138"/>
        <v>0</v>
      </c>
      <c r="AM2589" s="19">
        <f t="shared" si="5132"/>
        <v>0</v>
      </c>
      <c r="AN2589" s="19">
        <f t="shared" si="5138"/>
        <v>0</v>
      </c>
      <c r="AO2589" s="19"/>
      <c r="AP2589" s="19">
        <f t="shared" si="5133"/>
        <v>0</v>
      </c>
      <c r="AQ2589" s="19">
        <f t="shared" si="5138"/>
        <v>0</v>
      </c>
      <c r="AR2589" s="19"/>
      <c r="AS2589" s="19">
        <f t="shared" si="5134"/>
        <v>0</v>
      </c>
      <c r="AT2589" s="19">
        <f t="shared" si="5138"/>
        <v>0</v>
      </c>
      <c r="AU2589" s="19"/>
      <c r="AV2589" s="19">
        <f t="shared" si="5138"/>
        <v>0</v>
      </c>
      <c r="AW2589" s="32">
        <v>0</v>
      </c>
      <c r="AX2589" s="23"/>
      <c r="AY2589" s="2"/>
    </row>
    <row r="2590" spans="1:51" hidden="1" x14ac:dyDescent="0.3">
      <c r="A2590" s="36" t="s">
        <v>1464</v>
      </c>
      <c r="B2590" s="33">
        <v>620</v>
      </c>
      <c r="C2590" s="36" t="s">
        <v>24</v>
      </c>
      <c r="D2590" s="36" t="s">
        <v>5</v>
      </c>
      <c r="E2590" s="15" t="s">
        <v>563</v>
      </c>
      <c r="F2590" s="19"/>
      <c r="G2590" s="19"/>
      <c r="H2590" s="19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19"/>
      <c r="AF2590" s="19"/>
      <c r="AG2590" s="19">
        <v>0</v>
      </c>
      <c r="AH2590" s="19">
        <v>0</v>
      </c>
      <c r="AI2590" s="19">
        <v>0</v>
      </c>
      <c r="AJ2590" s="19"/>
      <c r="AK2590" s="19"/>
      <c r="AL2590" s="19"/>
      <c r="AM2590" s="19">
        <f t="shared" si="5132"/>
        <v>0</v>
      </c>
      <c r="AN2590" s="19"/>
      <c r="AO2590" s="19"/>
      <c r="AP2590" s="19">
        <f t="shared" si="5133"/>
        <v>0</v>
      </c>
      <c r="AQ2590" s="19"/>
      <c r="AR2590" s="19"/>
      <c r="AS2590" s="19">
        <f t="shared" si="5134"/>
        <v>0</v>
      </c>
      <c r="AT2590" s="19"/>
      <c r="AU2590" s="19"/>
      <c r="AV2590" s="19"/>
      <c r="AW2590" s="32">
        <v>0</v>
      </c>
      <c r="AX2590" s="23"/>
      <c r="AY2590" s="2"/>
    </row>
    <row r="2591" spans="1:51" s="9" customFormat="1" ht="62.4" x14ac:dyDescent="0.3">
      <c r="A2591" s="8" t="s">
        <v>532</v>
      </c>
      <c r="B2591" s="14"/>
      <c r="C2591" s="8"/>
      <c r="D2591" s="8"/>
      <c r="E2591" s="48" t="s">
        <v>610</v>
      </c>
      <c r="F2591" s="12">
        <f t="shared" ref="F2591:K2592" si="5139">F2592</f>
        <v>44973.599999999999</v>
      </c>
      <c r="G2591" s="12">
        <f t="shared" si="5139"/>
        <v>41218.1</v>
      </c>
      <c r="H2591" s="12">
        <f t="shared" si="5139"/>
        <v>41202.199999999997</v>
      </c>
      <c r="I2591" s="12">
        <f t="shared" si="5139"/>
        <v>16294</v>
      </c>
      <c r="J2591" s="12">
        <f t="shared" si="5139"/>
        <v>16180.698</v>
      </c>
      <c r="K2591" s="12">
        <f t="shared" si="5139"/>
        <v>16180.698</v>
      </c>
      <c r="L2591" s="12">
        <f t="shared" si="5066"/>
        <v>61267.6</v>
      </c>
      <c r="M2591" s="12">
        <f t="shared" si="5067"/>
        <v>57398.797999999995</v>
      </c>
      <c r="N2591" s="12">
        <f t="shared" si="5068"/>
        <v>57382.898000000001</v>
      </c>
      <c r="O2591" s="12">
        <f t="shared" ref="O2591:Q2592" si="5140">O2592</f>
        <v>0</v>
      </c>
      <c r="P2591" s="12">
        <f t="shared" si="5140"/>
        <v>0</v>
      </c>
      <c r="Q2591" s="12">
        <f t="shared" si="5140"/>
        <v>0</v>
      </c>
      <c r="R2591" s="12">
        <f t="shared" si="5045"/>
        <v>61267.6</v>
      </c>
      <c r="S2591" s="12">
        <f t="shared" si="5046"/>
        <v>57398.797999999995</v>
      </c>
      <c r="T2591" s="12">
        <f t="shared" si="5047"/>
        <v>57382.898000000001</v>
      </c>
      <c r="U2591" s="12">
        <f t="shared" ref="U2591:AV2592" si="5141">U2592</f>
        <v>0</v>
      </c>
      <c r="V2591" s="12">
        <f t="shared" si="5048"/>
        <v>61267.6</v>
      </c>
      <c r="W2591" s="12">
        <f t="shared" si="5049"/>
        <v>57398.797999999995</v>
      </c>
      <c r="X2591" s="12">
        <f t="shared" si="5050"/>
        <v>57382.898000000001</v>
      </c>
      <c r="Y2591" s="12">
        <f t="shared" si="5141"/>
        <v>0</v>
      </c>
      <c r="Z2591" s="12">
        <f t="shared" si="5141"/>
        <v>0</v>
      </c>
      <c r="AA2591" s="12">
        <f t="shared" si="5141"/>
        <v>0</v>
      </c>
      <c r="AB2591" s="12">
        <f t="shared" si="5062"/>
        <v>61267.6</v>
      </c>
      <c r="AC2591" s="12">
        <f t="shared" si="5063"/>
        <v>57398.797999999995</v>
      </c>
      <c r="AD2591" s="12">
        <f t="shared" si="5064"/>
        <v>57382.898000000001</v>
      </c>
      <c r="AE2591" s="12">
        <f t="shared" si="5141"/>
        <v>0</v>
      </c>
      <c r="AF2591" s="12">
        <f t="shared" si="5141"/>
        <v>0</v>
      </c>
      <c r="AG2591" s="12">
        <f t="shared" si="5081"/>
        <v>61267.6</v>
      </c>
      <c r="AH2591" s="12">
        <f t="shared" si="5082"/>
        <v>57398.797999999995</v>
      </c>
      <c r="AI2591" s="12">
        <f t="shared" si="5083"/>
        <v>57382.898000000001</v>
      </c>
      <c r="AJ2591" s="12">
        <f t="shared" si="5141"/>
        <v>-786.19499999999994</v>
      </c>
      <c r="AK2591" s="12">
        <f t="shared" si="5141"/>
        <v>0</v>
      </c>
      <c r="AL2591" s="12">
        <f t="shared" si="5141"/>
        <v>0</v>
      </c>
      <c r="AM2591" s="12">
        <f t="shared" si="5132"/>
        <v>60481.404999999999</v>
      </c>
      <c r="AN2591" s="12">
        <f t="shared" si="5141"/>
        <v>0</v>
      </c>
      <c r="AO2591" s="12">
        <f t="shared" ref="AO2591:AO2604" si="5142">AM2591+AN2591</f>
        <v>60481.404999999999</v>
      </c>
      <c r="AP2591" s="12">
        <f t="shared" si="5133"/>
        <v>57398.797999999995</v>
      </c>
      <c r="AQ2591" s="12">
        <f t="shared" si="5141"/>
        <v>0</v>
      </c>
      <c r="AR2591" s="12">
        <f t="shared" ref="AR2591:AR2604" si="5143">AP2591+AQ2591</f>
        <v>57398.797999999995</v>
      </c>
      <c r="AS2591" s="12">
        <f t="shared" si="5134"/>
        <v>57382.898000000001</v>
      </c>
      <c r="AT2591" s="12">
        <f t="shared" si="5141"/>
        <v>0</v>
      </c>
      <c r="AU2591" s="12">
        <f t="shared" ref="AU2591:AU2604" si="5144">AS2591+AT2591</f>
        <v>57382.898000000001</v>
      </c>
      <c r="AV2591" s="12">
        <f t="shared" si="5141"/>
        <v>0</v>
      </c>
      <c r="AW2591" s="22"/>
      <c r="AX2591" s="25"/>
    </row>
    <row r="2592" spans="1:51" s="11" customFormat="1" ht="62.4" x14ac:dyDescent="0.3">
      <c r="A2592" s="10" t="s">
        <v>531</v>
      </c>
      <c r="B2592" s="17"/>
      <c r="C2592" s="10"/>
      <c r="D2592" s="10"/>
      <c r="E2592" s="16" t="s">
        <v>1262</v>
      </c>
      <c r="F2592" s="18">
        <f t="shared" si="5139"/>
        <v>44973.599999999999</v>
      </c>
      <c r="G2592" s="18">
        <f t="shared" si="5139"/>
        <v>41218.1</v>
      </c>
      <c r="H2592" s="18">
        <f t="shared" si="5139"/>
        <v>41202.199999999997</v>
      </c>
      <c r="I2592" s="18">
        <f t="shared" si="5139"/>
        <v>16294</v>
      </c>
      <c r="J2592" s="18">
        <f t="shared" si="5139"/>
        <v>16180.698</v>
      </c>
      <c r="K2592" s="18">
        <f t="shared" si="5139"/>
        <v>16180.698</v>
      </c>
      <c r="L2592" s="18">
        <f t="shared" si="5066"/>
        <v>61267.6</v>
      </c>
      <c r="M2592" s="18">
        <f t="shared" si="5067"/>
        <v>57398.797999999995</v>
      </c>
      <c r="N2592" s="18">
        <f t="shared" si="5068"/>
        <v>57382.898000000001</v>
      </c>
      <c r="O2592" s="18">
        <f t="shared" si="5140"/>
        <v>0</v>
      </c>
      <c r="P2592" s="18">
        <f t="shared" si="5140"/>
        <v>0</v>
      </c>
      <c r="Q2592" s="18">
        <f t="shared" si="5140"/>
        <v>0</v>
      </c>
      <c r="R2592" s="18">
        <f t="shared" si="5045"/>
        <v>61267.6</v>
      </c>
      <c r="S2592" s="18">
        <f t="shared" si="5046"/>
        <v>57398.797999999995</v>
      </c>
      <c r="T2592" s="18">
        <f t="shared" si="5047"/>
        <v>57382.898000000001</v>
      </c>
      <c r="U2592" s="18">
        <f t="shared" si="5141"/>
        <v>0</v>
      </c>
      <c r="V2592" s="18">
        <f t="shared" si="5048"/>
        <v>61267.6</v>
      </c>
      <c r="W2592" s="18">
        <f t="shared" si="5049"/>
        <v>57398.797999999995</v>
      </c>
      <c r="X2592" s="18">
        <f t="shared" si="5050"/>
        <v>57382.898000000001</v>
      </c>
      <c r="Y2592" s="18">
        <f t="shared" si="5141"/>
        <v>0</v>
      </c>
      <c r="Z2592" s="18">
        <f t="shared" si="5141"/>
        <v>0</v>
      </c>
      <c r="AA2592" s="18">
        <f t="shared" si="5141"/>
        <v>0</v>
      </c>
      <c r="AB2592" s="18">
        <f t="shared" si="5062"/>
        <v>61267.6</v>
      </c>
      <c r="AC2592" s="18">
        <f t="shared" si="5063"/>
        <v>57398.797999999995</v>
      </c>
      <c r="AD2592" s="18">
        <f t="shared" si="5064"/>
        <v>57382.898000000001</v>
      </c>
      <c r="AE2592" s="18">
        <f t="shared" si="5141"/>
        <v>0</v>
      </c>
      <c r="AF2592" s="18">
        <f t="shared" si="5141"/>
        <v>0</v>
      </c>
      <c r="AG2592" s="18">
        <f t="shared" si="5081"/>
        <v>61267.6</v>
      </c>
      <c r="AH2592" s="18">
        <f t="shared" si="5082"/>
        <v>57398.797999999995</v>
      </c>
      <c r="AI2592" s="18">
        <f t="shared" si="5083"/>
        <v>57382.898000000001</v>
      </c>
      <c r="AJ2592" s="18">
        <f t="shared" si="5141"/>
        <v>-786.19499999999994</v>
      </c>
      <c r="AK2592" s="18">
        <f t="shared" si="5141"/>
        <v>0</v>
      </c>
      <c r="AL2592" s="18">
        <f t="shared" si="5141"/>
        <v>0</v>
      </c>
      <c r="AM2592" s="18">
        <f t="shared" si="5132"/>
        <v>60481.404999999999</v>
      </c>
      <c r="AN2592" s="18">
        <f t="shared" si="5141"/>
        <v>0</v>
      </c>
      <c r="AO2592" s="18">
        <f t="shared" si="5142"/>
        <v>60481.404999999999</v>
      </c>
      <c r="AP2592" s="18">
        <f t="shared" si="5133"/>
        <v>57398.797999999995</v>
      </c>
      <c r="AQ2592" s="18">
        <f t="shared" si="5141"/>
        <v>0</v>
      </c>
      <c r="AR2592" s="18">
        <f t="shared" si="5143"/>
        <v>57398.797999999995</v>
      </c>
      <c r="AS2592" s="18">
        <f t="shared" si="5134"/>
        <v>57382.898000000001</v>
      </c>
      <c r="AT2592" s="18">
        <f t="shared" si="5141"/>
        <v>0</v>
      </c>
      <c r="AU2592" s="18">
        <f t="shared" si="5144"/>
        <v>57382.898000000001</v>
      </c>
      <c r="AV2592" s="18">
        <f t="shared" si="5141"/>
        <v>0</v>
      </c>
      <c r="AW2592" s="31"/>
      <c r="AX2592" s="26"/>
    </row>
    <row r="2593" spans="1:51" ht="46.8" x14ac:dyDescent="0.3">
      <c r="A2593" s="49" t="s">
        <v>530</v>
      </c>
      <c r="B2593" s="45"/>
      <c r="C2593" s="49"/>
      <c r="D2593" s="49"/>
      <c r="E2593" s="15" t="s">
        <v>627</v>
      </c>
      <c r="F2593" s="19">
        <f t="shared" ref="F2593:K2593" si="5145">F2594+F2597+F2600</f>
        <v>44973.599999999999</v>
      </c>
      <c r="G2593" s="19">
        <f t="shared" si="5145"/>
        <v>41218.1</v>
      </c>
      <c r="H2593" s="19">
        <f t="shared" si="5145"/>
        <v>41202.199999999997</v>
      </c>
      <c r="I2593" s="19">
        <f t="shared" si="5145"/>
        <v>16294</v>
      </c>
      <c r="J2593" s="19">
        <f t="shared" si="5145"/>
        <v>16180.698</v>
      </c>
      <c r="K2593" s="19">
        <f t="shared" si="5145"/>
        <v>16180.698</v>
      </c>
      <c r="L2593" s="19">
        <f t="shared" si="5066"/>
        <v>61267.6</v>
      </c>
      <c r="M2593" s="19">
        <f t="shared" si="5067"/>
        <v>57398.797999999995</v>
      </c>
      <c r="N2593" s="19">
        <f t="shared" si="5068"/>
        <v>57382.898000000001</v>
      </c>
      <c r="O2593" s="19">
        <f t="shared" ref="O2593:Q2593" si="5146">O2594+O2597+O2600</f>
        <v>0</v>
      </c>
      <c r="P2593" s="19">
        <f t="shared" si="5146"/>
        <v>0</v>
      </c>
      <c r="Q2593" s="19">
        <f t="shared" si="5146"/>
        <v>0</v>
      </c>
      <c r="R2593" s="19">
        <f t="shared" si="5045"/>
        <v>61267.6</v>
      </c>
      <c r="S2593" s="19">
        <f t="shared" si="5046"/>
        <v>57398.797999999995</v>
      </c>
      <c r="T2593" s="19">
        <f t="shared" si="5047"/>
        <v>57382.898000000001</v>
      </c>
      <c r="U2593" s="19">
        <f t="shared" ref="U2593:AV2593" si="5147">U2594+U2597+U2600</f>
        <v>0</v>
      </c>
      <c r="V2593" s="19">
        <f t="shared" si="5048"/>
        <v>61267.6</v>
      </c>
      <c r="W2593" s="19">
        <f t="shared" si="5049"/>
        <v>57398.797999999995</v>
      </c>
      <c r="X2593" s="19">
        <f t="shared" si="5050"/>
        <v>57382.898000000001</v>
      </c>
      <c r="Y2593" s="19">
        <f t="shared" ref="Y2593:AA2593" si="5148">Y2594+Y2597+Y2600</f>
        <v>0</v>
      </c>
      <c r="Z2593" s="19">
        <f t="shared" si="5148"/>
        <v>0</v>
      </c>
      <c r="AA2593" s="19">
        <f t="shared" si="5148"/>
        <v>0</v>
      </c>
      <c r="AB2593" s="19">
        <f t="shared" si="5062"/>
        <v>61267.6</v>
      </c>
      <c r="AC2593" s="19">
        <f t="shared" si="5063"/>
        <v>57398.797999999995</v>
      </c>
      <c r="AD2593" s="19">
        <f t="shared" si="5064"/>
        <v>57382.898000000001</v>
      </c>
      <c r="AE2593" s="19">
        <f t="shared" ref="AE2593:AF2593" si="5149">AE2594+AE2597+AE2600</f>
        <v>0</v>
      </c>
      <c r="AF2593" s="19">
        <f t="shared" si="5149"/>
        <v>0</v>
      </c>
      <c r="AG2593" s="19">
        <f t="shared" si="5081"/>
        <v>61267.6</v>
      </c>
      <c r="AH2593" s="19">
        <f t="shared" si="5082"/>
        <v>57398.797999999995</v>
      </c>
      <c r="AI2593" s="19">
        <f t="shared" si="5083"/>
        <v>57382.898000000001</v>
      </c>
      <c r="AJ2593" s="19">
        <f t="shared" ref="AJ2593:AL2593" si="5150">AJ2594+AJ2597+AJ2600</f>
        <v>-786.19499999999994</v>
      </c>
      <c r="AK2593" s="19">
        <f t="shared" si="5150"/>
        <v>0</v>
      </c>
      <c r="AL2593" s="19">
        <f t="shared" si="5150"/>
        <v>0</v>
      </c>
      <c r="AM2593" s="19">
        <f t="shared" si="5132"/>
        <v>60481.404999999999</v>
      </c>
      <c r="AN2593" s="19">
        <f t="shared" ref="AN2593" si="5151">AN2594+AN2597+AN2600</f>
        <v>0</v>
      </c>
      <c r="AO2593" s="19">
        <f t="shared" si="5142"/>
        <v>60481.404999999999</v>
      </c>
      <c r="AP2593" s="19">
        <f t="shared" si="5133"/>
        <v>57398.797999999995</v>
      </c>
      <c r="AQ2593" s="19">
        <f t="shared" ref="AQ2593" si="5152">AQ2594+AQ2597+AQ2600</f>
        <v>0</v>
      </c>
      <c r="AR2593" s="19">
        <f t="shared" si="5143"/>
        <v>57398.797999999995</v>
      </c>
      <c r="AS2593" s="19">
        <f t="shared" si="5134"/>
        <v>57382.898000000001</v>
      </c>
      <c r="AT2593" s="19">
        <f t="shared" ref="AT2593" si="5153">AT2594+AT2597+AT2600</f>
        <v>0</v>
      </c>
      <c r="AU2593" s="19">
        <f t="shared" si="5144"/>
        <v>57382.898000000001</v>
      </c>
      <c r="AV2593" s="19">
        <f t="shared" si="5147"/>
        <v>0</v>
      </c>
      <c r="AW2593" s="32"/>
      <c r="AX2593" s="23"/>
      <c r="AY2593" s="2"/>
    </row>
    <row r="2594" spans="1:51" ht="93.6" x14ac:dyDescent="0.3">
      <c r="A2594" s="49" t="s">
        <v>530</v>
      </c>
      <c r="B2594" s="45">
        <v>100</v>
      </c>
      <c r="C2594" s="49"/>
      <c r="D2594" s="49"/>
      <c r="E2594" s="15" t="s">
        <v>577</v>
      </c>
      <c r="F2594" s="19">
        <f t="shared" ref="F2594:K2595" si="5154">F2595</f>
        <v>36866.800000000003</v>
      </c>
      <c r="G2594" s="19">
        <f t="shared" si="5154"/>
        <v>33283.1</v>
      </c>
      <c r="H2594" s="19">
        <f t="shared" si="5154"/>
        <v>33282.5</v>
      </c>
      <c r="I2594" s="19">
        <f t="shared" si="5154"/>
        <v>16294</v>
      </c>
      <c r="J2594" s="19">
        <f t="shared" si="5154"/>
        <v>16180.698</v>
      </c>
      <c r="K2594" s="19">
        <f t="shared" si="5154"/>
        <v>16180.698</v>
      </c>
      <c r="L2594" s="19">
        <f t="shared" si="5066"/>
        <v>53160.800000000003</v>
      </c>
      <c r="M2594" s="19">
        <f t="shared" si="5067"/>
        <v>49463.797999999995</v>
      </c>
      <c r="N2594" s="19">
        <f t="shared" si="5068"/>
        <v>49463.198000000004</v>
      </c>
      <c r="O2594" s="19">
        <f t="shared" ref="O2594:Q2595" si="5155">O2595</f>
        <v>0</v>
      </c>
      <c r="P2594" s="19">
        <f t="shared" si="5155"/>
        <v>0</v>
      </c>
      <c r="Q2594" s="19">
        <f t="shared" si="5155"/>
        <v>0</v>
      </c>
      <c r="R2594" s="19">
        <f t="shared" si="5045"/>
        <v>53160.800000000003</v>
      </c>
      <c r="S2594" s="19">
        <f t="shared" si="5046"/>
        <v>49463.797999999995</v>
      </c>
      <c r="T2594" s="19">
        <f t="shared" si="5047"/>
        <v>49463.198000000004</v>
      </c>
      <c r="U2594" s="19">
        <f t="shared" ref="U2594:AV2595" si="5156">U2595</f>
        <v>0</v>
      </c>
      <c r="V2594" s="19">
        <f t="shared" si="5048"/>
        <v>53160.800000000003</v>
      </c>
      <c r="W2594" s="19">
        <f t="shared" si="5049"/>
        <v>49463.797999999995</v>
      </c>
      <c r="X2594" s="19">
        <f t="shared" si="5050"/>
        <v>49463.198000000004</v>
      </c>
      <c r="Y2594" s="19">
        <f t="shared" si="5156"/>
        <v>0</v>
      </c>
      <c r="Z2594" s="19">
        <f t="shared" si="5156"/>
        <v>0</v>
      </c>
      <c r="AA2594" s="19">
        <f t="shared" si="5156"/>
        <v>0</v>
      </c>
      <c r="AB2594" s="19">
        <f t="shared" si="5062"/>
        <v>53160.800000000003</v>
      </c>
      <c r="AC2594" s="19">
        <f t="shared" si="5063"/>
        <v>49463.797999999995</v>
      </c>
      <c r="AD2594" s="19">
        <f t="shared" si="5064"/>
        <v>49463.198000000004</v>
      </c>
      <c r="AE2594" s="19">
        <f t="shared" si="5156"/>
        <v>0</v>
      </c>
      <c r="AF2594" s="19">
        <f t="shared" si="5156"/>
        <v>0</v>
      </c>
      <c r="AG2594" s="19">
        <f t="shared" si="5081"/>
        <v>53160.800000000003</v>
      </c>
      <c r="AH2594" s="19">
        <f t="shared" si="5082"/>
        <v>49463.797999999995</v>
      </c>
      <c r="AI2594" s="19">
        <f t="shared" si="5083"/>
        <v>49463.198000000004</v>
      </c>
      <c r="AJ2594" s="19">
        <f t="shared" si="5156"/>
        <v>0</v>
      </c>
      <c r="AK2594" s="19">
        <f t="shared" si="5156"/>
        <v>0</v>
      </c>
      <c r="AL2594" s="19">
        <f t="shared" si="5156"/>
        <v>0</v>
      </c>
      <c r="AM2594" s="19">
        <f t="shared" si="5132"/>
        <v>53160.800000000003</v>
      </c>
      <c r="AN2594" s="19">
        <f t="shared" si="5156"/>
        <v>0</v>
      </c>
      <c r="AO2594" s="19">
        <f t="shared" si="5142"/>
        <v>53160.800000000003</v>
      </c>
      <c r="AP2594" s="19">
        <f t="shared" si="5133"/>
        <v>49463.797999999995</v>
      </c>
      <c r="AQ2594" s="19">
        <f t="shared" si="5156"/>
        <v>0</v>
      </c>
      <c r="AR2594" s="19">
        <f t="shared" si="5143"/>
        <v>49463.797999999995</v>
      </c>
      <c r="AS2594" s="19">
        <f t="shared" si="5134"/>
        <v>49463.198000000004</v>
      </c>
      <c r="AT2594" s="19">
        <f t="shared" si="5156"/>
        <v>0</v>
      </c>
      <c r="AU2594" s="19">
        <f t="shared" si="5144"/>
        <v>49463.198000000004</v>
      </c>
      <c r="AV2594" s="19">
        <f t="shared" si="5156"/>
        <v>0</v>
      </c>
      <c r="AW2594" s="32"/>
      <c r="AX2594" s="23"/>
      <c r="AY2594" s="2"/>
    </row>
    <row r="2595" spans="1:51" ht="31.2" x14ac:dyDescent="0.3">
      <c r="A2595" s="49" t="s">
        <v>530</v>
      </c>
      <c r="B2595" s="45">
        <v>110</v>
      </c>
      <c r="C2595" s="49"/>
      <c r="D2595" s="49"/>
      <c r="E2595" s="15" t="s">
        <v>584</v>
      </c>
      <c r="F2595" s="19">
        <f t="shared" si="5154"/>
        <v>36866.800000000003</v>
      </c>
      <c r="G2595" s="19">
        <f t="shared" si="5154"/>
        <v>33283.1</v>
      </c>
      <c r="H2595" s="19">
        <f t="shared" si="5154"/>
        <v>33282.5</v>
      </c>
      <c r="I2595" s="19">
        <f t="shared" si="5154"/>
        <v>16294</v>
      </c>
      <c r="J2595" s="19">
        <f t="shared" si="5154"/>
        <v>16180.698</v>
      </c>
      <c r="K2595" s="19">
        <f t="shared" si="5154"/>
        <v>16180.698</v>
      </c>
      <c r="L2595" s="19">
        <f t="shared" si="5066"/>
        <v>53160.800000000003</v>
      </c>
      <c r="M2595" s="19">
        <f t="shared" si="5067"/>
        <v>49463.797999999995</v>
      </c>
      <c r="N2595" s="19">
        <f t="shared" si="5068"/>
        <v>49463.198000000004</v>
      </c>
      <c r="O2595" s="19">
        <f t="shared" si="5155"/>
        <v>0</v>
      </c>
      <c r="P2595" s="19">
        <f t="shared" si="5155"/>
        <v>0</v>
      </c>
      <c r="Q2595" s="19">
        <f t="shared" si="5155"/>
        <v>0</v>
      </c>
      <c r="R2595" s="19">
        <f t="shared" si="5045"/>
        <v>53160.800000000003</v>
      </c>
      <c r="S2595" s="19">
        <f t="shared" si="5046"/>
        <v>49463.797999999995</v>
      </c>
      <c r="T2595" s="19">
        <f t="shared" si="5047"/>
        <v>49463.198000000004</v>
      </c>
      <c r="U2595" s="19">
        <f t="shared" si="5156"/>
        <v>0</v>
      </c>
      <c r="V2595" s="19">
        <f t="shared" si="5048"/>
        <v>53160.800000000003</v>
      </c>
      <c r="W2595" s="19">
        <f t="shared" si="5049"/>
        <v>49463.797999999995</v>
      </c>
      <c r="X2595" s="19">
        <f t="shared" si="5050"/>
        <v>49463.198000000004</v>
      </c>
      <c r="Y2595" s="19">
        <f t="shared" si="5156"/>
        <v>0</v>
      </c>
      <c r="Z2595" s="19">
        <f t="shared" si="5156"/>
        <v>0</v>
      </c>
      <c r="AA2595" s="19">
        <f t="shared" si="5156"/>
        <v>0</v>
      </c>
      <c r="AB2595" s="19">
        <f t="shared" si="5062"/>
        <v>53160.800000000003</v>
      </c>
      <c r="AC2595" s="19">
        <f t="shared" si="5063"/>
        <v>49463.797999999995</v>
      </c>
      <c r="AD2595" s="19">
        <f t="shared" si="5064"/>
        <v>49463.198000000004</v>
      </c>
      <c r="AE2595" s="19">
        <f t="shared" si="5156"/>
        <v>0</v>
      </c>
      <c r="AF2595" s="19">
        <f t="shared" si="5156"/>
        <v>0</v>
      </c>
      <c r="AG2595" s="19">
        <f t="shared" si="5081"/>
        <v>53160.800000000003</v>
      </c>
      <c r="AH2595" s="19">
        <f t="shared" si="5082"/>
        <v>49463.797999999995</v>
      </c>
      <c r="AI2595" s="19">
        <f t="shared" si="5083"/>
        <v>49463.198000000004</v>
      </c>
      <c r="AJ2595" s="19">
        <f t="shared" si="5156"/>
        <v>0</v>
      </c>
      <c r="AK2595" s="19">
        <f t="shared" si="5156"/>
        <v>0</v>
      </c>
      <c r="AL2595" s="19">
        <f t="shared" si="5156"/>
        <v>0</v>
      </c>
      <c r="AM2595" s="19">
        <f t="shared" si="5132"/>
        <v>53160.800000000003</v>
      </c>
      <c r="AN2595" s="19">
        <f t="shared" si="5156"/>
        <v>0</v>
      </c>
      <c r="AO2595" s="19">
        <f t="shared" si="5142"/>
        <v>53160.800000000003</v>
      </c>
      <c r="AP2595" s="19">
        <f t="shared" si="5133"/>
        <v>49463.797999999995</v>
      </c>
      <c r="AQ2595" s="19">
        <f t="shared" si="5156"/>
        <v>0</v>
      </c>
      <c r="AR2595" s="19">
        <f t="shared" si="5143"/>
        <v>49463.797999999995</v>
      </c>
      <c r="AS2595" s="19">
        <f t="shared" si="5134"/>
        <v>49463.198000000004</v>
      </c>
      <c r="AT2595" s="19">
        <f t="shared" si="5156"/>
        <v>0</v>
      </c>
      <c r="AU2595" s="19">
        <f t="shared" si="5144"/>
        <v>49463.198000000004</v>
      </c>
      <c r="AV2595" s="19">
        <f t="shared" si="5156"/>
        <v>0</v>
      </c>
      <c r="AW2595" s="32"/>
      <c r="AX2595" s="23"/>
      <c r="AY2595" s="2"/>
    </row>
    <row r="2596" spans="1:51" x14ac:dyDescent="0.3">
      <c r="A2596" s="49" t="s">
        <v>530</v>
      </c>
      <c r="B2596" s="45">
        <v>110</v>
      </c>
      <c r="C2596" s="49" t="s">
        <v>5</v>
      </c>
      <c r="D2596" s="49" t="s">
        <v>6</v>
      </c>
      <c r="E2596" s="15" t="s">
        <v>543</v>
      </c>
      <c r="F2596" s="19">
        <v>36866.800000000003</v>
      </c>
      <c r="G2596" s="19">
        <v>33283.1</v>
      </c>
      <c r="H2596" s="19">
        <v>33282.5</v>
      </c>
      <c r="I2596" s="19">
        <v>16294</v>
      </c>
      <c r="J2596" s="19">
        <v>16180.698</v>
      </c>
      <c r="K2596" s="19">
        <v>16180.698</v>
      </c>
      <c r="L2596" s="19">
        <f t="shared" si="5066"/>
        <v>53160.800000000003</v>
      </c>
      <c r="M2596" s="19">
        <f t="shared" si="5067"/>
        <v>49463.797999999995</v>
      </c>
      <c r="N2596" s="19">
        <f t="shared" si="5068"/>
        <v>49463.198000000004</v>
      </c>
      <c r="O2596" s="19"/>
      <c r="P2596" s="19"/>
      <c r="Q2596" s="19"/>
      <c r="R2596" s="19">
        <f t="shared" si="5045"/>
        <v>53160.800000000003</v>
      </c>
      <c r="S2596" s="19">
        <f t="shared" si="5046"/>
        <v>49463.797999999995</v>
      </c>
      <c r="T2596" s="19">
        <f t="shared" si="5047"/>
        <v>49463.198000000004</v>
      </c>
      <c r="U2596" s="19"/>
      <c r="V2596" s="19">
        <f t="shared" si="5048"/>
        <v>53160.800000000003</v>
      </c>
      <c r="W2596" s="19">
        <f t="shared" si="5049"/>
        <v>49463.797999999995</v>
      </c>
      <c r="X2596" s="19">
        <f t="shared" si="5050"/>
        <v>49463.198000000004</v>
      </c>
      <c r="Y2596" s="19"/>
      <c r="Z2596" s="19"/>
      <c r="AA2596" s="19"/>
      <c r="AB2596" s="19">
        <f t="shared" si="5062"/>
        <v>53160.800000000003</v>
      </c>
      <c r="AC2596" s="19">
        <f t="shared" si="5063"/>
        <v>49463.797999999995</v>
      </c>
      <c r="AD2596" s="19">
        <f t="shared" si="5064"/>
        <v>49463.198000000004</v>
      </c>
      <c r="AE2596" s="19"/>
      <c r="AF2596" s="19"/>
      <c r="AG2596" s="19">
        <f t="shared" si="5081"/>
        <v>53160.800000000003</v>
      </c>
      <c r="AH2596" s="19">
        <f t="shared" si="5082"/>
        <v>49463.797999999995</v>
      </c>
      <c r="AI2596" s="19">
        <f t="shared" si="5083"/>
        <v>49463.198000000004</v>
      </c>
      <c r="AJ2596" s="19"/>
      <c r="AK2596" s="19"/>
      <c r="AL2596" s="19"/>
      <c r="AM2596" s="19">
        <f t="shared" si="5132"/>
        <v>53160.800000000003</v>
      </c>
      <c r="AN2596" s="19"/>
      <c r="AO2596" s="19">
        <f t="shared" si="5142"/>
        <v>53160.800000000003</v>
      </c>
      <c r="AP2596" s="19">
        <f t="shared" si="5133"/>
        <v>49463.797999999995</v>
      </c>
      <c r="AQ2596" s="19"/>
      <c r="AR2596" s="19">
        <f t="shared" si="5143"/>
        <v>49463.797999999995</v>
      </c>
      <c r="AS2596" s="19">
        <f t="shared" si="5134"/>
        <v>49463.198000000004</v>
      </c>
      <c r="AT2596" s="19"/>
      <c r="AU2596" s="19">
        <f t="shared" si="5144"/>
        <v>49463.198000000004</v>
      </c>
      <c r="AV2596" s="19"/>
      <c r="AW2596" s="32"/>
      <c r="AX2596" s="23" t="s">
        <v>1323</v>
      </c>
      <c r="AY2596" s="2"/>
    </row>
    <row r="2597" spans="1:51" ht="31.2" x14ac:dyDescent="0.3">
      <c r="A2597" s="49" t="s">
        <v>530</v>
      </c>
      <c r="B2597" s="45">
        <v>200</v>
      </c>
      <c r="C2597" s="49"/>
      <c r="D2597" s="49"/>
      <c r="E2597" s="15" t="s">
        <v>578</v>
      </c>
      <c r="F2597" s="19">
        <f t="shared" ref="F2597:K2598" si="5157">F2598</f>
        <v>7222.2</v>
      </c>
      <c r="G2597" s="19">
        <f t="shared" si="5157"/>
        <v>7151.7</v>
      </c>
      <c r="H2597" s="19">
        <f t="shared" si="5157"/>
        <v>7159.5</v>
      </c>
      <c r="I2597" s="19">
        <f t="shared" si="5157"/>
        <v>0</v>
      </c>
      <c r="J2597" s="19">
        <f t="shared" si="5157"/>
        <v>0</v>
      </c>
      <c r="K2597" s="19">
        <f t="shared" si="5157"/>
        <v>0</v>
      </c>
      <c r="L2597" s="19">
        <f t="shared" si="5066"/>
        <v>7222.2</v>
      </c>
      <c r="M2597" s="19">
        <f t="shared" si="5067"/>
        <v>7151.7</v>
      </c>
      <c r="N2597" s="19">
        <f t="shared" si="5068"/>
        <v>7159.5</v>
      </c>
      <c r="O2597" s="19">
        <f t="shared" ref="O2597:Q2598" si="5158">O2598</f>
        <v>0</v>
      </c>
      <c r="P2597" s="19">
        <f t="shared" si="5158"/>
        <v>0</v>
      </c>
      <c r="Q2597" s="19">
        <f t="shared" si="5158"/>
        <v>0</v>
      </c>
      <c r="R2597" s="19">
        <f t="shared" si="5045"/>
        <v>7222.2</v>
      </c>
      <c r="S2597" s="19">
        <f t="shared" si="5046"/>
        <v>7151.7</v>
      </c>
      <c r="T2597" s="19">
        <f t="shared" si="5047"/>
        <v>7159.5</v>
      </c>
      <c r="U2597" s="19">
        <f t="shared" ref="U2597:AV2598" si="5159">U2598</f>
        <v>0</v>
      </c>
      <c r="V2597" s="19">
        <f t="shared" si="5048"/>
        <v>7222.2</v>
      </c>
      <c r="W2597" s="19">
        <f t="shared" si="5049"/>
        <v>7151.7</v>
      </c>
      <c r="X2597" s="19">
        <f t="shared" si="5050"/>
        <v>7159.5</v>
      </c>
      <c r="Y2597" s="19">
        <f t="shared" si="5159"/>
        <v>0</v>
      </c>
      <c r="Z2597" s="19">
        <f t="shared" si="5159"/>
        <v>0</v>
      </c>
      <c r="AA2597" s="19">
        <f t="shared" si="5159"/>
        <v>0</v>
      </c>
      <c r="AB2597" s="19">
        <f t="shared" si="5062"/>
        <v>7222.2</v>
      </c>
      <c r="AC2597" s="19">
        <f t="shared" si="5063"/>
        <v>7151.7</v>
      </c>
      <c r="AD2597" s="19">
        <f t="shared" si="5064"/>
        <v>7159.5</v>
      </c>
      <c r="AE2597" s="19">
        <f t="shared" si="5159"/>
        <v>0</v>
      </c>
      <c r="AF2597" s="19">
        <f t="shared" si="5159"/>
        <v>0</v>
      </c>
      <c r="AG2597" s="19">
        <f t="shared" si="5081"/>
        <v>7222.2</v>
      </c>
      <c r="AH2597" s="19">
        <f t="shared" si="5082"/>
        <v>7151.7</v>
      </c>
      <c r="AI2597" s="19">
        <f t="shared" si="5083"/>
        <v>7159.5</v>
      </c>
      <c r="AJ2597" s="19">
        <f t="shared" si="5159"/>
        <v>-786.19499999999994</v>
      </c>
      <c r="AK2597" s="19">
        <f t="shared" si="5159"/>
        <v>0</v>
      </c>
      <c r="AL2597" s="19">
        <f t="shared" si="5159"/>
        <v>0</v>
      </c>
      <c r="AM2597" s="19">
        <f t="shared" si="5132"/>
        <v>6436.0050000000001</v>
      </c>
      <c r="AN2597" s="19">
        <f t="shared" si="5159"/>
        <v>0</v>
      </c>
      <c r="AO2597" s="19">
        <f t="shared" si="5142"/>
        <v>6436.0050000000001</v>
      </c>
      <c r="AP2597" s="19">
        <f t="shared" si="5133"/>
        <v>7151.7</v>
      </c>
      <c r="AQ2597" s="19">
        <f t="shared" si="5159"/>
        <v>0</v>
      </c>
      <c r="AR2597" s="19">
        <f t="shared" si="5143"/>
        <v>7151.7</v>
      </c>
      <c r="AS2597" s="19">
        <f t="shared" si="5134"/>
        <v>7159.5</v>
      </c>
      <c r="AT2597" s="19">
        <f t="shared" si="5159"/>
        <v>0</v>
      </c>
      <c r="AU2597" s="19">
        <f t="shared" si="5144"/>
        <v>7159.5</v>
      </c>
      <c r="AV2597" s="19">
        <f t="shared" si="5159"/>
        <v>0</v>
      </c>
      <c r="AW2597" s="32"/>
      <c r="AX2597" s="23"/>
      <c r="AY2597" s="2"/>
    </row>
    <row r="2598" spans="1:51" ht="46.8" x14ac:dyDescent="0.3">
      <c r="A2598" s="49" t="s">
        <v>530</v>
      </c>
      <c r="B2598" s="45">
        <v>240</v>
      </c>
      <c r="C2598" s="49"/>
      <c r="D2598" s="49"/>
      <c r="E2598" s="15" t="s">
        <v>586</v>
      </c>
      <c r="F2598" s="19">
        <f t="shared" si="5157"/>
        <v>7222.2</v>
      </c>
      <c r="G2598" s="19">
        <f t="shared" si="5157"/>
        <v>7151.7</v>
      </c>
      <c r="H2598" s="19">
        <f t="shared" si="5157"/>
        <v>7159.5</v>
      </c>
      <c r="I2598" s="19">
        <f t="shared" si="5157"/>
        <v>0</v>
      </c>
      <c r="J2598" s="19">
        <f t="shared" si="5157"/>
        <v>0</v>
      </c>
      <c r="K2598" s="19">
        <f t="shared" si="5157"/>
        <v>0</v>
      </c>
      <c r="L2598" s="19">
        <f t="shared" si="5066"/>
        <v>7222.2</v>
      </c>
      <c r="M2598" s="19">
        <f t="shared" si="5067"/>
        <v>7151.7</v>
      </c>
      <c r="N2598" s="19">
        <f t="shared" si="5068"/>
        <v>7159.5</v>
      </c>
      <c r="O2598" s="19">
        <f t="shared" si="5158"/>
        <v>0</v>
      </c>
      <c r="P2598" s="19">
        <f t="shared" si="5158"/>
        <v>0</v>
      </c>
      <c r="Q2598" s="19">
        <f t="shared" si="5158"/>
        <v>0</v>
      </c>
      <c r="R2598" s="19">
        <f t="shared" si="5045"/>
        <v>7222.2</v>
      </c>
      <c r="S2598" s="19">
        <f t="shared" si="5046"/>
        <v>7151.7</v>
      </c>
      <c r="T2598" s="19">
        <f t="shared" si="5047"/>
        <v>7159.5</v>
      </c>
      <c r="U2598" s="19">
        <f t="shared" si="5159"/>
        <v>0</v>
      </c>
      <c r="V2598" s="19">
        <f t="shared" si="5048"/>
        <v>7222.2</v>
      </c>
      <c r="W2598" s="19">
        <f t="shared" si="5049"/>
        <v>7151.7</v>
      </c>
      <c r="X2598" s="19">
        <f t="shared" si="5050"/>
        <v>7159.5</v>
      </c>
      <c r="Y2598" s="19">
        <f t="shared" si="5159"/>
        <v>0</v>
      </c>
      <c r="Z2598" s="19">
        <f t="shared" si="5159"/>
        <v>0</v>
      </c>
      <c r="AA2598" s="19">
        <f t="shared" si="5159"/>
        <v>0</v>
      </c>
      <c r="AB2598" s="19">
        <f t="shared" si="5062"/>
        <v>7222.2</v>
      </c>
      <c r="AC2598" s="19">
        <f t="shared" si="5063"/>
        <v>7151.7</v>
      </c>
      <c r="AD2598" s="19">
        <f t="shared" si="5064"/>
        <v>7159.5</v>
      </c>
      <c r="AE2598" s="19">
        <f t="shared" si="5159"/>
        <v>0</v>
      </c>
      <c r="AF2598" s="19">
        <f t="shared" si="5159"/>
        <v>0</v>
      </c>
      <c r="AG2598" s="19">
        <f t="shared" si="5081"/>
        <v>7222.2</v>
      </c>
      <c r="AH2598" s="19">
        <f t="shared" si="5082"/>
        <v>7151.7</v>
      </c>
      <c r="AI2598" s="19">
        <f t="shared" si="5083"/>
        <v>7159.5</v>
      </c>
      <c r="AJ2598" s="19">
        <f t="shared" si="5159"/>
        <v>-786.19499999999994</v>
      </c>
      <c r="AK2598" s="19">
        <f t="shared" si="5159"/>
        <v>0</v>
      </c>
      <c r="AL2598" s="19">
        <f t="shared" si="5159"/>
        <v>0</v>
      </c>
      <c r="AM2598" s="19">
        <f t="shared" si="5132"/>
        <v>6436.0050000000001</v>
      </c>
      <c r="AN2598" s="19">
        <f t="shared" si="5159"/>
        <v>0</v>
      </c>
      <c r="AO2598" s="19">
        <f t="shared" si="5142"/>
        <v>6436.0050000000001</v>
      </c>
      <c r="AP2598" s="19">
        <f t="shared" si="5133"/>
        <v>7151.7</v>
      </c>
      <c r="AQ2598" s="19">
        <f t="shared" si="5159"/>
        <v>0</v>
      </c>
      <c r="AR2598" s="19">
        <f t="shared" si="5143"/>
        <v>7151.7</v>
      </c>
      <c r="AS2598" s="19">
        <f t="shared" si="5134"/>
        <v>7159.5</v>
      </c>
      <c r="AT2598" s="19">
        <f t="shared" si="5159"/>
        <v>0</v>
      </c>
      <c r="AU2598" s="19">
        <f t="shared" si="5144"/>
        <v>7159.5</v>
      </c>
      <c r="AV2598" s="19">
        <f t="shared" si="5159"/>
        <v>0</v>
      </c>
      <c r="AW2598" s="32"/>
      <c r="AX2598" s="23"/>
      <c r="AY2598" s="2"/>
    </row>
    <row r="2599" spans="1:51" x14ac:dyDescent="0.3">
      <c r="A2599" s="49" t="s">
        <v>530</v>
      </c>
      <c r="B2599" s="45">
        <v>240</v>
      </c>
      <c r="C2599" s="49" t="s">
        <v>5</v>
      </c>
      <c r="D2599" s="49" t="s">
        <v>6</v>
      </c>
      <c r="E2599" s="15" t="s">
        <v>543</v>
      </c>
      <c r="F2599" s="19">
        <v>7222.2</v>
      </c>
      <c r="G2599" s="19">
        <v>7151.7</v>
      </c>
      <c r="H2599" s="19">
        <v>7159.5</v>
      </c>
      <c r="I2599" s="19"/>
      <c r="J2599" s="19"/>
      <c r="K2599" s="19"/>
      <c r="L2599" s="19">
        <f t="shared" si="5066"/>
        <v>7222.2</v>
      </c>
      <c r="M2599" s="19">
        <f t="shared" si="5067"/>
        <v>7151.7</v>
      </c>
      <c r="N2599" s="19">
        <f t="shared" si="5068"/>
        <v>7159.5</v>
      </c>
      <c r="O2599" s="19"/>
      <c r="P2599" s="19"/>
      <c r="Q2599" s="19"/>
      <c r="R2599" s="19">
        <f t="shared" si="5045"/>
        <v>7222.2</v>
      </c>
      <c r="S2599" s="19">
        <f t="shared" si="5046"/>
        <v>7151.7</v>
      </c>
      <c r="T2599" s="19">
        <f t="shared" si="5047"/>
        <v>7159.5</v>
      </c>
      <c r="U2599" s="19"/>
      <c r="V2599" s="19">
        <f t="shared" si="5048"/>
        <v>7222.2</v>
      </c>
      <c r="W2599" s="19">
        <f t="shared" si="5049"/>
        <v>7151.7</v>
      </c>
      <c r="X2599" s="19">
        <f t="shared" si="5050"/>
        <v>7159.5</v>
      </c>
      <c r="Y2599" s="19"/>
      <c r="Z2599" s="19"/>
      <c r="AA2599" s="19"/>
      <c r="AB2599" s="19">
        <f t="shared" si="5062"/>
        <v>7222.2</v>
      </c>
      <c r="AC2599" s="19">
        <f t="shared" si="5063"/>
        <v>7151.7</v>
      </c>
      <c r="AD2599" s="19">
        <f t="shared" si="5064"/>
        <v>7159.5</v>
      </c>
      <c r="AE2599" s="19"/>
      <c r="AF2599" s="19"/>
      <c r="AG2599" s="19">
        <f t="shared" si="5081"/>
        <v>7222.2</v>
      </c>
      <c r="AH2599" s="19">
        <f t="shared" si="5082"/>
        <v>7151.7</v>
      </c>
      <c r="AI2599" s="19">
        <f t="shared" si="5083"/>
        <v>7159.5</v>
      </c>
      <c r="AJ2599" s="19">
        <f>-170.695-615.5</f>
        <v>-786.19499999999994</v>
      </c>
      <c r="AK2599" s="19"/>
      <c r="AL2599" s="19"/>
      <c r="AM2599" s="19">
        <f t="shared" si="5132"/>
        <v>6436.0050000000001</v>
      </c>
      <c r="AN2599" s="19"/>
      <c r="AO2599" s="19">
        <f t="shared" si="5142"/>
        <v>6436.0050000000001</v>
      </c>
      <c r="AP2599" s="19">
        <f t="shared" si="5133"/>
        <v>7151.7</v>
      </c>
      <c r="AQ2599" s="19"/>
      <c r="AR2599" s="19">
        <f t="shared" si="5143"/>
        <v>7151.7</v>
      </c>
      <c r="AS2599" s="19">
        <f t="shared" si="5134"/>
        <v>7159.5</v>
      </c>
      <c r="AT2599" s="19"/>
      <c r="AU2599" s="19">
        <f t="shared" si="5144"/>
        <v>7159.5</v>
      </c>
      <c r="AV2599" s="19"/>
      <c r="AW2599" s="32"/>
      <c r="AX2599" s="23"/>
      <c r="AY2599" s="2"/>
    </row>
    <row r="2600" spans="1:51" x14ac:dyDescent="0.3">
      <c r="A2600" s="49" t="s">
        <v>530</v>
      </c>
      <c r="B2600" s="45">
        <v>800</v>
      </c>
      <c r="C2600" s="49"/>
      <c r="D2600" s="49"/>
      <c r="E2600" s="15" t="s">
        <v>583</v>
      </c>
      <c r="F2600" s="19">
        <f>F2601</f>
        <v>884.6</v>
      </c>
      <c r="G2600" s="19">
        <f t="shared" ref="G2600:AV2601" si="5160">G2601</f>
        <v>783.3</v>
      </c>
      <c r="H2600" s="19">
        <f t="shared" si="5160"/>
        <v>760.2</v>
      </c>
      <c r="I2600" s="19">
        <f t="shared" si="5160"/>
        <v>0</v>
      </c>
      <c r="J2600" s="19">
        <f t="shared" si="5160"/>
        <v>0</v>
      </c>
      <c r="K2600" s="19">
        <f t="shared" si="5160"/>
        <v>0</v>
      </c>
      <c r="L2600" s="19">
        <f t="shared" si="5066"/>
        <v>884.6</v>
      </c>
      <c r="M2600" s="19">
        <f t="shared" si="5067"/>
        <v>783.3</v>
      </c>
      <c r="N2600" s="19">
        <f t="shared" si="5068"/>
        <v>760.2</v>
      </c>
      <c r="O2600" s="19">
        <f t="shared" si="5160"/>
        <v>0</v>
      </c>
      <c r="P2600" s="19">
        <f t="shared" si="5160"/>
        <v>0</v>
      </c>
      <c r="Q2600" s="19">
        <f t="shared" si="5160"/>
        <v>0</v>
      </c>
      <c r="R2600" s="19">
        <f t="shared" si="5045"/>
        <v>884.6</v>
      </c>
      <c r="S2600" s="19">
        <f t="shared" si="5046"/>
        <v>783.3</v>
      </c>
      <c r="T2600" s="19">
        <f t="shared" si="5047"/>
        <v>760.2</v>
      </c>
      <c r="U2600" s="19">
        <f t="shared" si="5160"/>
        <v>0</v>
      </c>
      <c r="V2600" s="19">
        <f t="shared" si="5048"/>
        <v>884.6</v>
      </c>
      <c r="W2600" s="19">
        <f t="shared" si="5049"/>
        <v>783.3</v>
      </c>
      <c r="X2600" s="19">
        <f t="shared" si="5050"/>
        <v>760.2</v>
      </c>
      <c r="Y2600" s="19">
        <f t="shared" si="5160"/>
        <v>0</v>
      </c>
      <c r="Z2600" s="19">
        <f t="shared" si="5160"/>
        <v>0</v>
      </c>
      <c r="AA2600" s="19">
        <f t="shared" si="5160"/>
        <v>0</v>
      </c>
      <c r="AB2600" s="19">
        <f t="shared" si="5062"/>
        <v>884.6</v>
      </c>
      <c r="AC2600" s="19">
        <f t="shared" si="5063"/>
        <v>783.3</v>
      </c>
      <c r="AD2600" s="19">
        <f t="shared" si="5064"/>
        <v>760.2</v>
      </c>
      <c r="AE2600" s="19">
        <f t="shared" si="5160"/>
        <v>0</v>
      </c>
      <c r="AF2600" s="19">
        <f t="shared" si="5160"/>
        <v>0</v>
      </c>
      <c r="AG2600" s="19">
        <f t="shared" si="5081"/>
        <v>884.6</v>
      </c>
      <c r="AH2600" s="19">
        <f t="shared" si="5082"/>
        <v>783.3</v>
      </c>
      <c r="AI2600" s="19">
        <f t="shared" si="5083"/>
        <v>760.2</v>
      </c>
      <c r="AJ2600" s="19">
        <f t="shared" si="5160"/>
        <v>0</v>
      </c>
      <c r="AK2600" s="19">
        <f t="shared" si="5160"/>
        <v>0</v>
      </c>
      <c r="AL2600" s="19">
        <f t="shared" si="5160"/>
        <v>0</v>
      </c>
      <c r="AM2600" s="19">
        <f t="shared" si="5132"/>
        <v>884.6</v>
      </c>
      <c r="AN2600" s="19">
        <f t="shared" si="5160"/>
        <v>0</v>
      </c>
      <c r="AO2600" s="19">
        <f t="shared" si="5142"/>
        <v>884.6</v>
      </c>
      <c r="AP2600" s="19">
        <f t="shared" si="5133"/>
        <v>783.3</v>
      </c>
      <c r="AQ2600" s="19">
        <f t="shared" si="5160"/>
        <v>0</v>
      </c>
      <c r="AR2600" s="19">
        <f t="shared" si="5143"/>
        <v>783.3</v>
      </c>
      <c r="AS2600" s="19">
        <f t="shared" si="5134"/>
        <v>760.2</v>
      </c>
      <c r="AT2600" s="19">
        <f t="shared" si="5160"/>
        <v>0</v>
      </c>
      <c r="AU2600" s="19">
        <f t="shared" si="5144"/>
        <v>760.2</v>
      </c>
      <c r="AV2600" s="19">
        <f t="shared" si="5160"/>
        <v>0</v>
      </c>
      <c r="AW2600" s="32"/>
      <c r="AX2600" s="23"/>
      <c r="AY2600" s="2"/>
    </row>
    <row r="2601" spans="1:51" x14ac:dyDescent="0.3">
      <c r="A2601" s="49" t="s">
        <v>530</v>
      </c>
      <c r="B2601" s="45">
        <v>850</v>
      </c>
      <c r="C2601" s="49"/>
      <c r="D2601" s="49"/>
      <c r="E2601" s="15" t="s">
        <v>601</v>
      </c>
      <c r="F2601" s="19">
        <f t="shared" ref="F2601:H2601" si="5161">F2602</f>
        <v>884.6</v>
      </c>
      <c r="G2601" s="19">
        <f t="shared" si="5161"/>
        <v>783.3</v>
      </c>
      <c r="H2601" s="19">
        <f t="shared" si="5161"/>
        <v>760.2</v>
      </c>
      <c r="I2601" s="19">
        <f t="shared" si="5160"/>
        <v>0</v>
      </c>
      <c r="J2601" s="19">
        <f t="shared" si="5160"/>
        <v>0</v>
      </c>
      <c r="K2601" s="19">
        <f t="shared" si="5160"/>
        <v>0</v>
      </c>
      <c r="L2601" s="19">
        <f t="shared" si="5066"/>
        <v>884.6</v>
      </c>
      <c r="M2601" s="19">
        <f t="shared" si="5067"/>
        <v>783.3</v>
      </c>
      <c r="N2601" s="19">
        <f t="shared" si="5068"/>
        <v>760.2</v>
      </c>
      <c r="O2601" s="19">
        <f t="shared" si="5160"/>
        <v>0</v>
      </c>
      <c r="P2601" s="19">
        <f t="shared" si="5160"/>
        <v>0</v>
      </c>
      <c r="Q2601" s="19">
        <f t="shared" si="5160"/>
        <v>0</v>
      </c>
      <c r="R2601" s="19">
        <f t="shared" si="5045"/>
        <v>884.6</v>
      </c>
      <c r="S2601" s="19">
        <f t="shared" si="5046"/>
        <v>783.3</v>
      </c>
      <c r="T2601" s="19">
        <f t="shared" si="5047"/>
        <v>760.2</v>
      </c>
      <c r="U2601" s="19">
        <f t="shared" ref="U2601:AV2601" si="5162">U2602</f>
        <v>0</v>
      </c>
      <c r="V2601" s="19">
        <f t="shared" si="5048"/>
        <v>884.6</v>
      </c>
      <c r="W2601" s="19">
        <f t="shared" si="5049"/>
        <v>783.3</v>
      </c>
      <c r="X2601" s="19">
        <f t="shared" si="5050"/>
        <v>760.2</v>
      </c>
      <c r="Y2601" s="19">
        <f t="shared" si="5162"/>
        <v>0</v>
      </c>
      <c r="Z2601" s="19">
        <f t="shared" si="5162"/>
        <v>0</v>
      </c>
      <c r="AA2601" s="19">
        <f t="shared" si="5162"/>
        <v>0</v>
      </c>
      <c r="AB2601" s="19">
        <f t="shared" si="5062"/>
        <v>884.6</v>
      </c>
      <c r="AC2601" s="19">
        <f t="shared" si="5063"/>
        <v>783.3</v>
      </c>
      <c r="AD2601" s="19">
        <f t="shared" si="5064"/>
        <v>760.2</v>
      </c>
      <c r="AE2601" s="19">
        <f t="shared" si="5162"/>
        <v>0</v>
      </c>
      <c r="AF2601" s="19">
        <f t="shared" si="5162"/>
        <v>0</v>
      </c>
      <c r="AG2601" s="19">
        <f t="shared" si="5081"/>
        <v>884.6</v>
      </c>
      <c r="AH2601" s="19">
        <f t="shared" si="5082"/>
        <v>783.3</v>
      </c>
      <c r="AI2601" s="19">
        <f t="shared" si="5083"/>
        <v>760.2</v>
      </c>
      <c r="AJ2601" s="19">
        <f t="shared" si="5162"/>
        <v>0</v>
      </c>
      <c r="AK2601" s="19">
        <f t="shared" si="5162"/>
        <v>0</v>
      </c>
      <c r="AL2601" s="19">
        <f t="shared" si="5162"/>
        <v>0</v>
      </c>
      <c r="AM2601" s="19">
        <f t="shared" si="5132"/>
        <v>884.6</v>
      </c>
      <c r="AN2601" s="19">
        <f t="shared" si="5162"/>
        <v>0</v>
      </c>
      <c r="AO2601" s="19">
        <f t="shared" si="5142"/>
        <v>884.6</v>
      </c>
      <c r="AP2601" s="19">
        <f t="shared" si="5133"/>
        <v>783.3</v>
      </c>
      <c r="AQ2601" s="19">
        <f t="shared" si="5162"/>
        <v>0</v>
      </c>
      <c r="AR2601" s="19">
        <f t="shared" si="5143"/>
        <v>783.3</v>
      </c>
      <c r="AS2601" s="19">
        <f t="shared" si="5134"/>
        <v>760.2</v>
      </c>
      <c r="AT2601" s="19">
        <f t="shared" si="5162"/>
        <v>0</v>
      </c>
      <c r="AU2601" s="19">
        <f t="shared" si="5144"/>
        <v>760.2</v>
      </c>
      <c r="AV2601" s="19">
        <f t="shared" si="5162"/>
        <v>0</v>
      </c>
      <c r="AW2601" s="32"/>
      <c r="AX2601" s="23"/>
      <c r="AY2601" s="2"/>
    </row>
    <row r="2602" spans="1:51" x14ac:dyDescent="0.3">
      <c r="A2602" s="49" t="s">
        <v>530</v>
      </c>
      <c r="B2602" s="45">
        <v>850</v>
      </c>
      <c r="C2602" s="49" t="s">
        <v>5</v>
      </c>
      <c r="D2602" s="49" t="s">
        <v>6</v>
      </c>
      <c r="E2602" s="15" t="s">
        <v>543</v>
      </c>
      <c r="F2602" s="19">
        <v>884.6</v>
      </c>
      <c r="G2602" s="19">
        <v>783.3</v>
      </c>
      <c r="H2602" s="19">
        <v>760.2</v>
      </c>
      <c r="I2602" s="19"/>
      <c r="J2602" s="19"/>
      <c r="K2602" s="19"/>
      <c r="L2602" s="19">
        <f t="shared" si="5066"/>
        <v>884.6</v>
      </c>
      <c r="M2602" s="19">
        <f t="shared" si="5067"/>
        <v>783.3</v>
      </c>
      <c r="N2602" s="19">
        <f t="shared" si="5068"/>
        <v>760.2</v>
      </c>
      <c r="O2602" s="19"/>
      <c r="P2602" s="19"/>
      <c r="Q2602" s="19"/>
      <c r="R2602" s="19">
        <f t="shared" si="5045"/>
        <v>884.6</v>
      </c>
      <c r="S2602" s="19">
        <f t="shared" si="5046"/>
        <v>783.3</v>
      </c>
      <c r="T2602" s="19">
        <f t="shared" si="5047"/>
        <v>760.2</v>
      </c>
      <c r="U2602" s="19"/>
      <c r="V2602" s="19">
        <f t="shared" si="5048"/>
        <v>884.6</v>
      </c>
      <c r="W2602" s="19">
        <f t="shared" si="5049"/>
        <v>783.3</v>
      </c>
      <c r="X2602" s="19">
        <f t="shared" si="5050"/>
        <v>760.2</v>
      </c>
      <c r="Y2602" s="19"/>
      <c r="Z2602" s="19"/>
      <c r="AA2602" s="19"/>
      <c r="AB2602" s="19">
        <f t="shared" si="5062"/>
        <v>884.6</v>
      </c>
      <c r="AC2602" s="19">
        <f t="shared" si="5063"/>
        <v>783.3</v>
      </c>
      <c r="AD2602" s="19">
        <f t="shared" si="5064"/>
        <v>760.2</v>
      </c>
      <c r="AE2602" s="19"/>
      <c r="AF2602" s="19"/>
      <c r="AG2602" s="19">
        <f t="shared" si="5081"/>
        <v>884.6</v>
      </c>
      <c r="AH2602" s="19">
        <f t="shared" si="5082"/>
        <v>783.3</v>
      </c>
      <c r="AI2602" s="19">
        <f t="shared" si="5083"/>
        <v>760.2</v>
      </c>
      <c r="AJ2602" s="19"/>
      <c r="AK2602" s="19"/>
      <c r="AL2602" s="19"/>
      <c r="AM2602" s="19">
        <f t="shared" si="5132"/>
        <v>884.6</v>
      </c>
      <c r="AN2602" s="19"/>
      <c r="AO2602" s="19">
        <f t="shared" si="5142"/>
        <v>884.6</v>
      </c>
      <c r="AP2602" s="19">
        <f t="shared" si="5133"/>
        <v>783.3</v>
      </c>
      <c r="AQ2602" s="19"/>
      <c r="AR2602" s="19">
        <f t="shared" si="5143"/>
        <v>783.3</v>
      </c>
      <c r="AS2602" s="19">
        <f t="shared" si="5134"/>
        <v>760.2</v>
      </c>
      <c r="AT2602" s="19"/>
      <c r="AU2602" s="19">
        <f t="shared" si="5144"/>
        <v>760.2</v>
      </c>
      <c r="AV2602" s="19"/>
      <c r="AW2602" s="32"/>
      <c r="AX2602" s="23"/>
      <c r="AY2602" s="2"/>
    </row>
    <row r="2603" spans="1:51" s="9" customFormat="1" x14ac:dyDescent="0.3">
      <c r="A2603" s="8" t="s">
        <v>533</v>
      </c>
      <c r="B2603" s="8" t="s">
        <v>576</v>
      </c>
      <c r="C2603" s="8" t="s">
        <v>534</v>
      </c>
      <c r="D2603" s="8" t="s">
        <v>534</v>
      </c>
      <c r="E2603" s="48" t="s">
        <v>536</v>
      </c>
      <c r="F2603" s="12">
        <v>0</v>
      </c>
      <c r="G2603" s="12">
        <v>620600</v>
      </c>
      <c r="H2603" s="12">
        <v>1247100</v>
      </c>
      <c r="I2603" s="12"/>
      <c r="J2603" s="29">
        <f>146.8+310.8+686.2</f>
        <v>1143.8000000000002</v>
      </c>
      <c r="K2603" s="29">
        <f>121.5+310.8+321.1+2117.1+686.2</f>
        <v>3556.7</v>
      </c>
      <c r="L2603" s="12">
        <f t="shared" si="5066"/>
        <v>0</v>
      </c>
      <c r="M2603" s="12">
        <f t="shared" si="5067"/>
        <v>621743.80000000005</v>
      </c>
      <c r="N2603" s="12">
        <f t="shared" si="5068"/>
        <v>1250656.7</v>
      </c>
      <c r="O2603" s="12"/>
      <c r="P2603" s="12"/>
      <c r="Q2603" s="12"/>
      <c r="R2603" s="12">
        <f t="shared" si="5045"/>
        <v>0</v>
      </c>
      <c r="S2603" s="12">
        <f t="shared" si="5046"/>
        <v>621743.80000000005</v>
      </c>
      <c r="T2603" s="12">
        <f t="shared" si="5047"/>
        <v>1250656.7</v>
      </c>
      <c r="U2603" s="12"/>
      <c r="V2603" s="12">
        <f t="shared" si="5048"/>
        <v>0</v>
      </c>
      <c r="W2603" s="12">
        <f t="shared" si="5049"/>
        <v>621743.80000000005</v>
      </c>
      <c r="X2603" s="12">
        <f t="shared" si="5050"/>
        <v>1250656.7</v>
      </c>
      <c r="Y2603" s="12"/>
      <c r="Z2603" s="12"/>
      <c r="AA2603" s="12"/>
      <c r="AB2603" s="12">
        <f t="shared" si="5062"/>
        <v>0</v>
      </c>
      <c r="AC2603" s="12">
        <f t="shared" si="5063"/>
        <v>621743.80000000005</v>
      </c>
      <c r="AD2603" s="12">
        <f t="shared" si="5064"/>
        <v>1250656.7</v>
      </c>
      <c r="AE2603" s="12"/>
      <c r="AF2603" s="12"/>
      <c r="AG2603" s="12">
        <f t="shared" si="5081"/>
        <v>0</v>
      </c>
      <c r="AH2603" s="12">
        <f t="shared" si="5082"/>
        <v>621743.80000000005</v>
      </c>
      <c r="AI2603" s="12">
        <f t="shared" si="5083"/>
        <v>1250656.7</v>
      </c>
      <c r="AJ2603" s="12"/>
      <c r="AK2603" s="12">
        <v>-21812.013999999999</v>
      </c>
      <c r="AL2603" s="12">
        <v>5008.8360000000002</v>
      </c>
      <c r="AM2603" s="12">
        <f t="shared" si="5132"/>
        <v>0</v>
      </c>
      <c r="AN2603" s="12"/>
      <c r="AO2603" s="12">
        <f t="shared" si="5142"/>
        <v>0</v>
      </c>
      <c r="AP2603" s="12">
        <f t="shared" si="5133"/>
        <v>599931.78600000008</v>
      </c>
      <c r="AQ2603" s="12"/>
      <c r="AR2603" s="12">
        <f t="shared" si="5143"/>
        <v>599931.78600000008</v>
      </c>
      <c r="AS2603" s="12">
        <f t="shared" si="5134"/>
        <v>1255665.5359999998</v>
      </c>
      <c r="AT2603" s="12"/>
      <c r="AU2603" s="12">
        <f t="shared" si="5144"/>
        <v>1255665.5359999998</v>
      </c>
      <c r="AV2603" s="12"/>
      <c r="AW2603" s="22"/>
      <c r="AX2603" s="25" t="s">
        <v>1349</v>
      </c>
    </row>
    <row r="2604" spans="1:51" s="9" customFormat="1" x14ac:dyDescent="0.3">
      <c r="A2604" s="63" t="s">
        <v>535</v>
      </c>
      <c r="B2604" s="63"/>
      <c r="C2604" s="63"/>
      <c r="D2604" s="63"/>
      <c r="E2604" s="63"/>
      <c r="F2604" s="12">
        <f t="shared" ref="F2604:K2604" si="5163">F18+F90+F204+F351+F391+F511+F654+F897+F1147+F1217+F1491+F1600+F1679+F1710+F1767+F1870+F1911+F2079+F2143+F2171+F2419+F2441+F2462+F2480+F2559+F2591+F2603</f>
        <v>39288877.399999999</v>
      </c>
      <c r="G2604" s="12">
        <f t="shared" si="5163"/>
        <v>41453119.899999991</v>
      </c>
      <c r="H2604" s="12">
        <f t="shared" si="5163"/>
        <v>41051688.600000001</v>
      </c>
      <c r="I2604" s="12">
        <f t="shared" si="5163"/>
        <v>-164232.09999999995</v>
      </c>
      <c r="J2604" s="12">
        <f t="shared" si="5163"/>
        <v>-6.3664629124104977E-12</v>
      </c>
      <c r="K2604" s="12">
        <f t="shared" si="5163"/>
        <v>0</v>
      </c>
      <c r="L2604" s="12">
        <f t="shared" si="5066"/>
        <v>39124645.299999997</v>
      </c>
      <c r="M2604" s="12">
        <f t="shared" si="5067"/>
        <v>41453119.899999991</v>
      </c>
      <c r="N2604" s="12">
        <f t="shared" si="5068"/>
        <v>41051688.600000001</v>
      </c>
      <c r="O2604" s="12">
        <f>O18+O90+O204+O351+O391+O511+O654+O897+O1147+O1217+O1491+O1600+O1679+O1710+O1767+O1870+O1911+O2079+O2143+O2171+O2419+O2441+O2462+O2480+O2559+O2591+O2603</f>
        <v>1879380.31</v>
      </c>
      <c r="P2604" s="12">
        <f>P18+P90+P204+P351+P391+P511+P654+P897+P1147+P1217+P1491+P1600+P1679+P1710+P1767+P1870+P1911+P2079+P2143+P2171+P2419+P2441+P2462+P2480+P2559+P2591+P2603</f>
        <v>496418</v>
      </c>
      <c r="Q2604" s="12">
        <f>Q18+Q90+Q204+Q351+Q391+Q511+Q654+Q897+Q1147+Q1217+Q1491+Q1600+Q1679+Q1710+Q1767+Q1870+Q1911+Q2079+Q2143+Q2171+Q2419+Q2441+Q2462+Q2480+Q2559+Q2591+Q2603</f>
        <v>66138.800000000017</v>
      </c>
      <c r="R2604" s="12">
        <f t="shared" si="5045"/>
        <v>41004025.609999999</v>
      </c>
      <c r="S2604" s="12">
        <f t="shared" si="5046"/>
        <v>41949537.899999991</v>
      </c>
      <c r="T2604" s="12">
        <f t="shared" si="5047"/>
        <v>41117827.399999999</v>
      </c>
      <c r="U2604" s="12">
        <f>U18+U90+U204+U351+U391+U511+U654+U897+U1147+U1217+U1491+U1600+U1679+U1710+U1767+U1870+U1911+U2079+U2143+U2171+U2419+U2441+U2462+U2480+U2559+U2591+U2603</f>
        <v>0</v>
      </c>
      <c r="V2604" s="12">
        <f t="shared" si="5048"/>
        <v>41004025.609999999</v>
      </c>
      <c r="W2604" s="12">
        <f t="shared" si="5049"/>
        <v>41949537.899999991</v>
      </c>
      <c r="X2604" s="12">
        <f t="shared" si="5050"/>
        <v>41117827.399999999</v>
      </c>
      <c r="Y2604" s="12">
        <f>Y18+Y90+Y204+Y351+Y391+Y511+Y654+Y897+Y1147+Y1217+Y1491+Y1600+Y1679+Y1710+Y1767+Y1870+Y1911+Y2079+Y2143+Y2171+Y2419+Y2441+Y2462+Y2480+Y2559+Y2591+Y2603</f>
        <v>1944161.4260000002</v>
      </c>
      <c r="Z2604" s="12">
        <f>Z18+Z90+Z204+Z351+Z391+Z511+Z654+Z897+Z1147+Z1217+Z1491+Z1600+Z1679+Z1710+Z1767+Z1870+Z1911+Z2079+Z2143+Z2171+Z2419+Z2441+Z2462+Z2480+Z2559+Z2591+Z2603</f>
        <v>2118951.5729999999</v>
      </c>
      <c r="AA2604" s="12">
        <f>AA18+AA90+AA204+AA351+AA391+AA511+AA654+AA897+AA1147+AA1217+AA1491+AA1600+AA1679+AA1710+AA1767+AA1870+AA1911+AA2079+AA2143+AA2171+AA2419+AA2441+AA2462+AA2480+AA2559+AA2591+AA2603</f>
        <v>2793822.2889999999</v>
      </c>
      <c r="AB2604" s="12">
        <f>V2604+Y2604</f>
        <v>42948187.035999998</v>
      </c>
      <c r="AC2604" s="12">
        <f>W2604+Z2604</f>
        <v>44068489.47299999</v>
      </c>
      <c r="AD2604" s="12">
        <f>X2604+AA2604</f>
        <v>43911649.688999996</v>
      </c>
      <c r="AE2604" s="12">
        <f t="shared" ref="AE2604:AF2604" si="5164">AE18+AE90+AE204+AE351+AE391+AE511+AE654+AE897+AE1147+AE1217+AE1491+AE1600+AE1679+AE1710+AE1767+AE1870+AE1911+AE2079+AE2143+AE2171+AE2419+AE2441+AE2462+AE2480+AE2559+AE2591+AE2603</f>
        <v>1.3642420526593924E-12</v>
      </c>
      <c r="AF2604" s="12">
        <f t="shared" si="5164"/>
        <v>-500000</v>
      </c>
      <c r="AG2604" s="12">
        <f>AB2604+AE2604</f>
        <v>42948187.035999998</v>
      </c>
      <c r="AH2604" s="12">
        <f>AC2604+AF2604</f>
        <v>43568489.47299999</v>
      </c>
      <c r="AI2604" s="12">
        <f>AD2604</f>
        <v>43911649.688999996</v>
      </c>
      <c r="AJ2604" s="12">
        <f>AJ18+AJ90+AJ204+AJ351+AJ391+AJ511+AJ654+AJ897+AJ1147+AJ1217+AJ1491+AJ1600+AJ1679+AJ1710+AJ1767+AJ1870+AJ1911+AJ2079+AJ2143+AJ2171+AJ2419+AJ2441+AJ2462+AJ2480+AJ2559+AJ2591+AJ2603</f>
        <v>-3.6607161746360362E-11</v>
      </c>
      <c r="AK2604" s="12">
        <f>AK18+AK90+AK204+AK351+AK391+AK511+AK654+AK897+AK1147+AK1217+AK1491+AK1600+AK1679+AK1710+AK1767+AK1870+AK1911+AK2079+AK2143+AK2171+AK2419+AK2441+AK2462+AK2480+AK2559+AK2591+AK2603</f>
        <v>0</v>
      </c>
      <c r="AL2604" s="12">
        <f>AL18+AL90+AL204+AL351+AL391+AL511+AL654+AL897+AL1147+AL1217+AL1491+AL1600+AL1679+AL1710+AL1767+AL1870+AL1911+AL2079+AL2143+AL2171+AL2419+AL2441+AL2462+AL2480+AL2559+AL2591+AL2603</f>
        <v>0</v>
      </c>
      <c r="AM2604" s="12">
        <f>AG2604+AJ2604</f>
        <v>42948187.035999998</v>
      </c>
      <c r="AN2604" s="12">
        <f>AN18+AN90+AN204+AN351+AN391+AN511+AN654+AN897+AN1147+AN1217+AN1491+AN1600+AN1679+AN1710+AN1767+AN1870+AN1911+AN2079+AN2143+AN2171+AN2419+AN2441+AN2462+AN2480+AN2559+AN2591+AN2603</f>
        <v>0</v>
      </c>
      <c r="AO2604" s="12">
        <f t="shared" si="5142"/>
        <v>42948187.035999998</v>
      </c>
      <c r="AP2604" s="12">
        <f>AH2604+AK2604</f>
        <v>43568489.47299999</v>
      </c>
      <c r="AQ2604" s="12">
        <f>AQ18+AQ90+AQ204+AQ351+AQ391+AQ511+AQ654+AQ897+AQ1147+AQ1217+AQ1491+AQ1600+AQ1679+AQ1710+AQ1767+AQ1870+AQ1911+AQ2079+AQ2143+AQ2171+AQ2419+AQ2441+AQ2462+AQ2480+AQ2559+AQ2591+AQ2603</f>
        <v>0</v>
      </c>
      <c r="AR2604" s="12">
        <f t="shared" si="5143"/>
        <v>43568489.47299999</v>
      </c>
      <c r="AS2604" s="12">
        <f>AI2604+AL2604</f>
        <v>43911649.688999996</v>
      </c>
      <c r="AT2604" s="12">
        <f>AT18+AT90+AT204+AT351+AT391+AT511+AT654+AT897+AT1147+AT1217+AT1491+AT1600+AT1679+AT1710+AT1767+AT1870+AT1911+AT2079+AT2143+AT2171+AT2419+AT2441+AT2462+AT2480+AT2559+AT2591+AT2603</f>
        <v>0</v>
      </c>
      <c r="AU2604" s="12">
        <f t="shared" si="5144"/>
        <v>43911649.688999996</v>
      </c>
      <c r="AV2604" s="12">
        <f>AV18+AV90+AV204+AV351+AV391+AV511+AV654+AV897+AV1147+AV1217+AV1491+AV1600+AV1679+AV1710+AV1767+AV1870+AV1911+AV2079+AV2143+AV2171+AV2419+AV2441+AV2462+AV2480+AV2559+AV2591+AV2603</f>
        <v>0</v>
      </c>
      <c r="AW2604" s="22"/>
      <c r="AX2604" s="25"/>
    </row>
    <row r="2606" spans="1:51" x14ac:dyDescent="0.3">
      <c r="AJ2606" s="13"/>
      <c r="AK2606" s="13"/>
      <c r="AL2606" s="13"/>
      <c r="AM2606" s="13"/>
      <c r="AP2606" s="13"/>
      <c r="AS2606" s="13"/>
    </row>
    <row r="2607" spans="1:51" x14ac:dyDescent="0.3">
      <c r="F2607" s="12"/>
      <c r="G2607" s="12"/>
      <c r="H2607" s="1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  <c r="W2607" s="22"/>
      <c r="X2607" s="22"/>
    </row>
    <row r="2608" spans="1:51" x14ac:dyDescent="0.3">
      <c r="F2608" s="12"/>
      <c r="G2608" s="12"/>
      <c r="H2608" s="1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  <c r="W2608" s="22"/>
      <c r="X2608" s="22"/>
      <c r="Y2608" s="13"/>
      <c r="Z2608" s="13"/>
      <c r="AA2608" s="13"/>
      <c r="AB2608" s="13"/>
      <c r="AC2608" s="13"/>
      <c r="AD2608" s="13"/>
      <c r="AG2608" s="13"/>
      <c r="AH2608" s="13"/>
      <c r="AI2608" s="13"/>
    </row>
  </sheetData>
  <sheetProtection password="CF5C" sheet="1" objects="1" scenarios="1"/>
  <autoFilter ref="A17:AY2604">
    <filterColumn colId="48">
      <filters blank="1"/>
    </filterColumn>
  </autoFilter>
  <mergeCells count="51">
    <mergeCell ref="AI16:AI17"/>
    <mergeCell ref="AE16:AF16"/>
    <mergeCell ref="AG16:AG17"/>
    <mergeCell ref="AH16:AH17"/>
    <mergeCell ref="AC16:AC17"/>
    <mergeCell ref="AD16:AD17"/>
    <mergeCell ref="A2604:E2604"/>
    <mergeCell ref="G16:G17"/>
    <mergeCell ref="S16:S17"/>
    <mergeCell ref="T16:T17"/>
    <mergeCell ref="A16:A17"/>
    <mergeCell ref="B16:B17"/>
    <mergeCell ref="C16:C17"/>
    <mergeCell ref="D16:D17"/>
    <mergeCell ref="E16:E17"/>
    <mergeCell ref="G1:H1"/>
    <mergeCell ref="G10:H10"/>
    <mergeCell ref="U16:U17"/>
    <mergeCell ref="W16:W17"/>
    <mergeCell ref="V16:V17"/>
    <mergeCell ref="N16:N17"/>
    <mergeCell ref="R16:R17"/>
    <mergeCell ref="AB16:AB17"/>
    <mergeCell ref="F16:F17"/>
    <mergeCell ref="H16:H17"/>
    <mergeCell ref="I16:K16"/>
    <mergeCell ref="L16:L17"/>
    <mergeCell ref="M16:M17"/>
    <mergeCell ref="AV16:AV17"/>
    <mergeCell ref="AN16:AN17"/>
    <mergeCell ref="AQ16:AQ17"/>
    <mergeCell ref="AO16:AO17"/>
    <mergeCell ref="AR16:AR17"/>
    <mergeCell ref="AT16:AT17"/>
    <mergeCell ref="AU16:AU17"/>
    <mergeCell ref="AP1:AU1"/>
    <mergeCell ref="AP2:AU2"/>
    <mergeCell ref="AP3:AU3"/>
    <mergeCell ref="AR4:AU4"/>
    <mergeCell ref="AM16:AM17"/>
    <mergeCell ref="AP16:AP17"/>
    <mergeCell ref="AS16:AS17"/>
    <mergeCell ref="AO15:AU15"/>
    <mergeCell ref="AP6:AU6"/>
    <mergeCell ref="AP7:AU7"/>
    <mergeCell ref="AP8:AU8"/>
    <mergeCell ref="AP9:AU9"/>
    <mergeCell ref="A11:AU13"/>
    <mergeCell ref="AJ16:AL16"/>
    <mergeCell ref="Y16:AA16"/>
    <mergeCell ref="X16:X17"/>
  </mergeCells>
  <printOptions horizontalCentered="1"/>
  <pageMargins left="0.45" right="0.31496062992125984" top="0.35433070866141736" bottom="0.55118110236220474" header="0.11811023622047245" footer="0.11811023622047245"/>
  <pageSetup paperSize="9" scale="67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2020-06-23T07:18:27Z</cp:lastPrinted>
  <dcterms:created xsi:type="dcterms:W3CDTF">2013-10-10T08:33:25Z</dcterms:created>
  <dcterms:modified xsi:type="dcterms:W3CDTF">2020-06-23T12:34:40Z</dcterms:modified>
</cp:coreProperties>
</file>